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64011"/>
  <mc:AlternateContent xmlns:mc="http://schemas.openxmlformats.org/markup-compatibility/2006">
    <mc:Choice Requires="x15">
      <x15ac:absPath xmlns:x15ac="http://schemas.microsoft.com/office/spreadsheetml/2010/11/ac" url="D:\JRMN2020\CONPES DC Sesiones2016 - 2020\2023 CONPES\03-2023\Def Imprenta 03-2023\PP Seguridad\"/>
    </mc:Choice>
  </mc:AlternateContent>
  <bookViews>
    <workbookView xWindow="0" yWindow="0" windowWidth="28800" windowHeight="12030" tabRatio="837" firstSheet="5" activeTab="5"/>
  </bookViews>
  <sheets>
    <sheet name="Desplegables" sheetId="1" state="hidden" r:id="rId1"/>
    <sheet name="PLAN DE ACCIÓN" sheetId="2" state="hidden" r:id="rId2"/>
    <sheet name="PLAN DE ACCION" sheetId="190" state="hidden" r:id="rId3"/>
    <sheet name="PLAN DE ACCION CON RESULTADOS E" sheetId="251" state="hidden" r:id="rId4"/>
    <sheet name="&quot;PLAN DE ACCION FINAL&quot; (2)" sheetId="252" state="hidden" r:id="rId5"/>
    <sheet name="PLAN DE ACCION." sheetId="240" r:id="rId6"/>
    <sheet name="Ficha Resultado 1.1" sheetId="191" r:id="rId7"/>
    <sheet name="Ficha Resultado 1.2" sheetId="7" r:id="rId8"/>
    <sheet name="Ficha Resultado 1.3" sheetId="192" r:id="rId9"/>
    <sheet name="Ficha Resultado 1.4" sheetId="8" r:id="rId10"/>
    <sheet name="Ficha Resultado 1.5" sheetId="9" r:id="rId11"/>
    <sheet name="Ficha Resultado 1.6" sheetId="214" r:id="rId12"/>
    <sheet name="Fichas Resultado 4.1" sheetId="12" state="hidden" r:id="rId13"/>
    <sheet name="Ficha Resultado 1.7" sheetId="10" r:id="rId14"/>
    <sheet name="Ficha Resultado 1.8" sheetId="133" r:id="rId15"/>
    <sheet name="Ficha Resultado 2.1" sheetId="25" r:id="rId16"/>
    <sheet name="Ficha Resultado 2.2" sheetId="43" r:id="rId17"/>
    <sheet name="Ficha Resultado 2.3" sheetId="45" r:id="rId18"/>
    <sheet name="Ficha Resultado 2.4" sheetId="16" r:id="rId19"/>
    <sheet name="Ficha Resultado 3.1" sheetId="27" r:id="rId20"/>
    <sheet name="Ficha Resultado 3.2" sheetId="29" r:id="rId21"/>
    <sheet name="Ficha Resultado 3.3" sheetId="32" r:id="rId22"/>
    <sheet name="Ficha Resultado 3.4" sheetId="33" r:id="rId23"/>
    <sheet name="Ficha Resultado 3.5" sheetId="36" r:id="rId24"/>
    <sheet name="Ficha Resultado 3.6" sheetId="37" r:id="rId25"/>
    <sheet name="Ficha Resultado 3.7" sheetId="249" r:id="rId26"/>
    <sheet name="Ficha Resultado 4.1" sheetId="146" r:id="rId27"/>
    <sheet name="Ficha Resultado 4.2" sheetId="152" r:id="rId28"/>
    <sheet name="Ficha Resultado 4.3" sheetId="156" r:id="rId29"/>
    <sheet name="Ficha Resultado 4.4" sheetId="175" r:id="rId30"/>
    <sheet name="Ficha Resultado 5.1" sheetId="129" r:id="rId31"/>
    <sheet name="Ficha Producto 1.1.1" sheetId="46" r:id="rId32"/>
    <sheet name="Ficha Producto 1.1.2" sheetId="176" r:id="rId33"/>
    <sheet name="Ficha Producto 1.1.3" sheetId="218" r:id="rId34"/>
    <sheet name="Ficha Producto 1.1.4" sheetId="47" r:id="rId35"/>
    <sheet name="Ficha Producto 1.1.5" sheetId="48" r:id="rId36"/>
    <sheet name="Ficha Producto 1.1.6" sheetId="212" r:id="rId37"/>
    <sheet name="Ficha Producto 1.1.7" sheetId="178" r:id="rId38"/>
    <sheet name="Ficha Producto 1.1.8" sheetId="219" r:id="rId39"/>
    <sheet name="Ficha Producto 1.2.1" sheetId="50" r:id="rId40"/>
    <sheet name="Ficha Producto 1.2.2" sheetId="51" r:id="rId41"/>
    <sheet name="Ficha Producto 1.3.1" sheetId="245" r:id="rId42"/>
    <sheet name="Ficha Producto 1.3.2" sheetId="73" r:id="rId43"/>
    <sheet name="Ficha Producto 1.3.3 " sheetId="250" r:id="rId44"/>
    <sheet name="Ficha Producto 1.3.4" sheetId="206" r:id="rId45"/>
    <sheet name="Ficha Producto 1.3.5" sheetId="229" r:id="rId46"/>
    <sheet name="Ficha Producto 1.3.6" sheetId="194" r:id="rId47"/>
    <sheet name="Ficha Producto 1.3.7" sheetId="232" r:id="rId48"/>
    <sheet name="Ficha Producto 1.3.8" sheetId="233" r:id="rId49"/>
    <sheet name="Ficha Producto 1.3.9" sheetId="234" r:id="rId50"/>
    <sheet name="Ficha Producto 1.4.1" sheetId="52" r:id="rId51"/>
    <sheet name="Ficha Producto 1.4.2" sheetId="53" r:id="rId52"/>
    <sheet name="Ficha Producto 1.4.3" sheetId="54" r:id="rId53"/>
    <sheet name="Ficha Producto 1.5.1" sheetId="55" r:id="rId54"/>
    <sheet name="Ficha Producto 1.5.2" sheetId="56" r:id="rId55"/>
    <sheet name="Ficha Producto 1.6.1" sheetId="57" r:id="rId56"/>
    <sheet name="Ficha Producto 1.6.2" sheetId="58" r:id="rId57"/>
    <sheet name="Ficha Producto 1.6.3" sheetId="59" r:id="rId58"/>
    <sheet name="Ficha Producto 1.6.4" sheetId="60" r:id="rId59"/>
    <sheet name="Ficha Producto 1.7.1" sheetId="141" r:id="rId60"/>
    <sheet name="Ficha Producto 1.7.2" sheetId="140" r:id="rId61"/>
    <sheet name="Ficha Producto 1.7.3" sheetId="143" r:id="rId62"/>
    <sheet name="Obj.3.FichaTéc.Ind.Pdcto2" sheetId="67" state="hidden" r:id="rId63"/>
    <sheet name="Obj3.FichaTéc.IndPdtoHab.Planes" sheetId="68" state="hidden" r:id="rId64"/>
    <sheet name="Obj.3.FichaTéc.Ind.Pdcto3" sheetId="69" state="hidden" r:id="rId65"/>
    <sheet name="Ficha Producto 1.8.1" sheetId="237" r:id="rId66"/>
    <sheet name="Ficha Producto 1.8.2" sheetId="207" r:id="rId67"/>
    <sheet name="Ficha Producto 1.8.3" sheetId="247" r:id="rId68"/>
    <sheet name="Ficha Producto 2.1.1" sheetId="193" r:id="rId69"/>
    <sheet name="Ficha Producto 2.1.2" sheetId="242" r:id="rId70"/>
    <sheet name="Ficha Producto 2.1.3" sheetId="243" r:id="rId71"/>
    <sheet name="Ficha Producto 2.2.1" sheetId="126" r:id="rId72"/>
    <sheet name="Ficha Producto 2.2.2" sheetId="124" r:id="rId73"/>
    <sheet name="Ficha Producto 2.2.3" sheetId="123" r:id="rId74"/>
    <sheet name="Ficha Producto 2.3.1" sheetId="211" r:id="rId75"/>
    <sheet name="Ficha Producto 2.3.2" sheetId="127" r:id="rId76"/>
    <sheet name="Ficha Producto 2.4.1" sheetId="74" r:id="rId77"/>
    <sheet name="Ficha Producto 2.4.2" sheetId="75" r:id="rId78"/>
    <sheet name="Ficha Producto 2.4.3" sheetId="241" r:id="rId79"/>
    <sheet name="Ficha Producto 3.1.1" sheetId="94" r:id="rId80"/>
    <sheet name="Ficha Producto 3.1.2" sheetId="95" r:id="rId81"/>
    <sheet name="Ficha Producto 3.1.3" sheetId="203" r:id="rId82"/>
    <sheet name="Ficha Producto 3.1.4" sheetId="204" r:id="rId83"/>
    <sheet name="Ficha Producto 3.1.5" sheetId="213" r:id="rId84"/>
    <sheet name="Ficha Producto 3.2.1" sheetId="96" r:id="rId85"/>
    <sheet name="Ficha Producto 3.2.2" sheetId="200" r:id="rId86"/>
    <sheet name="Ficha Producto 3.2.3" sheetId="201" r:id="rId87"/>
    <sheet name="Ficha Producto 3.2.4" sheetId="202" r:id="rId88"/>
    <sheet name="Ficha Producto 3.2.5" sheetId="97" r:id="rId89"/>
    <sheet name="Ficha Producto 3.2.6" sheetId="98" r:id="rId90"/>
    <sheet name="Ficha Producto 3.2.7" sheetId="195" r:id="rId91"/>
    <sheet name="Ficha Producto 3.2.8" sheetId="196" r:id="rId92"/>
    <sheet name="Ficha Producto 3.2.9" sheetId="197" r:id="rId93"/>
    <sheet name="Ficha Producto 3.2.10" sheetId="198" r:id="rId94"/>
    <sheet name="Ficha Producto 3.2.11" sheetId="199" r:id="rId95"/>
    <sheet name="Ficha Producto 3.3.1" sheetId="99" r:id="rId96"/>
    <sheet name="Ficha Producto 3.4.1" sheetId="101" r:id="rId97"/>
    <sheet name="Ficha Producto 3.4.2" sheetId="102" r:id="rId98"/>
    <sheet name="Ficha Producto 3.4.3" sheetId="103" r:id="rId99"/>
    <sheet name="Ficha Producto 3.5.1" sheetId="108" r:id="rId100"/>
    <sheet name="Ficha Producto 3.5.2" sheetId="109" r:id="rId101"/>
    <sheet name="Ficha Producto 3.6.1" sheetId="111" r:id="rId102"/>
    <sheet name="Ficha Producto 3.6.2" sheetId="220" r:id="rId103"/>
    <sheet name="Ficha Producto 3.6.3" sheetId="222" r:id="rId104"/>
    <sheet name="Ficha Producto 3.7.1" sheetId="110" r:id="rId105"/>
    <sheet name="Ficha Producto 3.7.2" sheetId="248" r:id="rId106"/>
    <sheet name="Ficha Producto 4.1.1" sheetId="147" r:id="rId107"/>
    <sheet name="Ficha Producto 4.1.2" sheetId="148" r:id="rId108"/>
    <sheet name="Ficha Producto 4.1.3" sheetId="149" r:id="rId109"/>
    <sheet name="Ficha Producto 4.1.4" sheetId="150" r:id="rId110"/>
    <sheet name="Ficha Producto 4.1.5" sheetId="151" r:id="rId111"/>
    <sheet name="Ficha Producto 4.1.6" sheetId="179" r:id="rId112"/>
    <sheet name="Ficha Producto 4.2.1" sheetId="153" r:id="rId113"/>
    <sheet name="Ficha Producto 4.2.2" sheetId="154" r:id="rId114"/>
    <sheet name="Ficha Producto 4.2.3" sheetId="155" r:id="rId115"/>
    <sheet name="Ficha Producto 4.3.1" sheetId="158" r:id="rId116"/>
    <sheet name="Ficha Producto 4.3.2" sheetId="159" r:id="rId117"/>
    <sheet name="Ficha Producto 4.3.3" sheetId="160" r:id="rId118"/>
    <sheet name="Ficha Producto 4.3.4" sheetId="161" r:id="rId119"/>
    <sheet name="Ficha Producto 4.3.5" sheetId="162" r:id="rId120"/>
    <sheet name="Ficha Producto 4.3.6" sheetId="163" r:id="rId121"/>
    <sheet name="Ficha Producto 4.3.7" sheetId="164" r:id="rId122"/>
    <sheet name="Ficha Producto 4.3.8" sheetId="165" r:id="rId123"/>
    <sheet name="Ficha Producto 4.3.9" sheetId="166" r:id="rId124"/>
    <sheet name="Ficha Producto 4.3.10" sheetId="167" r:id="rId125"/>
    <sheet name="Ficha Producto 4.3.11" sheetId="168" r:id="rId126"/>
    <sheet name="Ficha Producto 4.3.12" sheetId="169" r:id="rId127"/>
    <sheet name="Ficha Producto 4.3.13" sheetId="170" r:id="rId128"/>
    <sheet name="Ficha Producto 4.3.14" sheetId="210" r:id="rId129"/>
    <sheet name="Ficha Producto 4.4.1" sheetId="171" r:id="rId130"/>
    <sheet name="Ficha Producto 4.4.2" sheetId="172" r:id="rId131"/>
    <sheet name="Ficha Producto 4.4.3" sheetId="173" r:id="rId132"/>
    <sheet name="Ficha Producto 4.4.4" sheetId="174" r:id="rId133"/>
    <sheet name="Ficha Producto 5.1.1" sheetId="114" r:id="rId134"/>
    <sheet name="Ficha Producto 5.1.2" sheetId="139" r:id="rId135"/>
    <sheet name="HOJA.TRABAJO.CLA.O." sheetId="112" state="hidden" r:id="rId136"/>
    <sheet name="Seguridad" sheetId="113" state="hidden" r:id="rId137"/>
    <sheet name="Ficha Producto 5.1.3" sheetId="115" r:id="rId138"/>
    <sheet name="Ficha Producto 5.1.4" sheetId="116" r:id="rId139"/>
    <sheet name="Ficha Producto 5.1.5" sheetId="117" r:id="rId140"/>
    <sheet name="Ficha Producto 5.1.6" sheetId="118" r:id="rId141"/>
    <sheet name="Ficha Producto 5.1.7" sheetId="119" r:id="rId142"/>
    <sheet name="FichaTécIR.1PPL.Obj.9" sheetId="121" state="hidden" r:id="rId143"/>
    <sheet name="Ficha Producto 5.1.8" sheetId="120" r:id="rId144"/>
    <sheet name="Ficha Producto 5.1.9" sheetId="61" r:id="rId145"/>
  </sheets>
  <externalReferences>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s>
  <definedNames>
    <definedName name="_xlnm._FilterDatabase" localSheetId="4" hidden="1">'"PLAN DE ACCION FINAL" (2)'!$AO$11:$AP$11</definedName>
    <definedName name="_xlnm._FilterDatabase" localSheetId="2" hidden="1">'PLAN DE ACCION'!$A$10:$EL$132</definedName>
    <definedName name="_xlnm._FilterDatabase" localSheetId="1" hidden="1">'PLAN DE ACCIÓN'!$A$10:$EH$12</definedName>
    <definedName name="_xlnm._FilterDatabase" localSheetId="3" hidden="1">'PLAN DE ACCION CON RESULTADOS E'!$A$10:$EP$120</definedName>
    <definedName name="_xlnm._FilterDatabase" localSheetId="5" hidden="1">'PLAN DE ACCION.'!$A$11:$XEZ$120</definedName>
    <definedName name="aaaa">Desplegables!$B$9:$B$12</definedName>
    <definedName name="Acciónporelclima">Desplegables!$M$126:$M$127</definedName>
    <definedName name="Agualimpiaysaneamiento">Desplegables!$M$86:$M$90</definedName>
    <definedName name="Ambiente">Desplegables!$F$36:$F$39</definedName>
    <definedName name="ANUALIZACIÓN" localSheetId="31">[1]Desplegables!$B$9:$B$12</definedName>
    <definedName name="ANUALIZACIÓN" localSheetId="34">[1]Desplegables!$B$9:$B$12</definedName>
    <definedName name="ANUALIZACIÓN" localSheetId="35">[1]Desplegables!$B$9:$B$12</definedName>
    <definedName name="ANUALIZACIÓN" localSheetId="39">[2]Desplegables!$B$9:$B$12</definedName>
    <definedName name="ANUALIZACIÓN" localSheetId="40">[2]Desplegables!$B$9:$B$12</definedName>
    <definedName name="ANUALIZACIÓN" localSheetId="56">[3]Desplegables!$B$9:$B$12</definedName>
    <definedName name="ANUALIZACIÓN" localSheetId="57">[4]Desplegables!$B$9:$B$12</definedName>
    <definedName name="ANUALIZACIÓN" localSheetId="58">[4]Desplegables!$B$9:$B$12</definedName>
    <definedName name="ANUALIZACIÓN" localSheetId="71">[5]Desplegables!$B$9:$B$12</definedName>
    <definedName name="ANUALIZACIÓN" localSheetId="72">[5]Desplegables!$B$9:$B$12</definedName>
    <definedName name="ANUALIZACIÓN" localSheetId="73">[5]Desplegables!$B$9:$B$12</definedName>
    <definedName name="ANUALIZACIÓN" localSheetId="75">[5]Desplegables!$B$9:$B$12</definedName>
    <definedName name="ANUALIZACIÓN" localSheetId="99">[6]Desplegables!$B$9:$B$12</definedName>
    <definedName name="ANUALIZACIÓN" localSheetId="100">[6]Desplegables!$B$9:$B$12</definedName>
    <definedName name="ANUALIZACIÓN" localSheetId="101">[6]Desplegables!$B$9:$B$12</definedName>
    <definedName name="ANUALIZACIÓN" localSheetId="104">[6]Desplegables!$B$9:$B$12</definedName>
    <definedName name="ANUALIZACIÓN" localSheetId="144">[4]Desplegables!$B$9:$B$12</definedName>
    <definedName name="ANUALIZACIÓN" localSheetId="14">[7]Desplegables!$B$9:$B$12</definedName>
    <definedName name="ANUALIZACIÓN" localSheetId="16">[8]Desplegables!$B$9:$B$12</definedName>
    <definedName name="ANUALIZACIÓN" localSheetId="17">[8]Desplegables!$B$9:$B$12</definedName>
    <definedName name="ANUALIZACIÓN" localSheetId="21">[9]Desplegables!$B$9:$B$12</definedName>
    <definedName name="ANUALIZACIÓN" localSheetId="22">[9]Desplegables!$B$9:$B$12</definedName>
    <definedName name="ANUALIZACIÓN" localSheetId="23">[10]Desplegables!$B$9:$B$12</definedName>
    <definedName name="ANUALIZACIÓN" localSheetId="24">[10]Desplegables!$B$9:$B$12</definedName>
    <definedName name="ANUALIZACIÓN" localSheetId="30">[11]Desplegables!$B$9:$B$12</definedName>
    <definedName name="ANUALIZACIÓN" localSheetId="142">[6]Desplegables!$B$9:$B$12</definedName>
    <definedName name="ANUALIZACIÓN" localSheetId="63">[8]Desplegables!$B$9:$B$12</definedName>
    <definedName name="ANUALIZACIÓN">Desplegables!$B$9:$B$12</definedName>
    <definedName name="Ciudadesycomunidadessostenibles">Desplegables!$M$114:$M$120</definedName>
    <definedName name="CulturaRecreaciónyDeporte">Desplegables!$F$29:$F$35</definedName>
    <definedName name="DesarrolloEconómicoIndustriayTurismo">Desplegables!$F$17:$F$20</definedName>
    <definedName name="Educación">Desplegables!$F$21:$F$23</definedName>
    <definedName name="Educacióndecalidad">Desplegables!$M$72:$M$77</definedName>
    <definedName name="Energíaasequibleynocontaminante">Desplegables!$M$91:$M$94</definedName>
    <definedName name="ENFOQUE">Desplegables!$B$2:$B$7</definedName>
    <definedName name="Findelapobreza">Desplegables!$M$55:$M$59</definedName>
    <definedName name="GestiónJurídica">Desplegables!$F$11</definedName>
    <definedName name="GestiónPública">Desplegables!$F$4:$F$5</definedName>
    <definedName name="Gobierno">Desplegables!$F$6:$F$8</definedName>
    <definedName name="Hábitat">Desplegables!$F$46:$F$52</definedName>
    <definedName name="Hacienda">Desplegables!$F$12:$F$15</definedName>
    <definedName name="Hambrecero">Desplegables!$M$60:$M$61</definedName>
    <definedName name="Igualdaddegénero">Desplegables!$M$78:$M$85</definedName>
    <definedName name="Industriainnovacióneinfraestructura">Desplegables!$M$105:$M$110</definedName>
    <definedName name="IntegraciónSocial">Desplegables!$F$27:$F$28</definedName>
    <definedName name="Movilidad">Desplegables!$F$40:$F$45</definedName>
    <definedName name="Mujeres">Desplegables!$F$53</definedName>
    <definedName name="Pazjusticiaeinstitucionessólidas">Desplegables!$M$132:$M$135</definedName>
    <definedName name="Planeación">Desplegables!$F$16</definedName>
    <definedName name="Producciónyconsumoresponsables">Desplegables!$M$121:$M$125</definedName>
    <definedName name="Reduccióndelasdesigualdades">Desplegables!$M$111:$M$113</definedName>
    <definedName name="Salud">Desplegables!$F$24:$F$26</definedName>
    <definedName name="Saludybienestar">Desplegables!$M$62:$M$71</definedName>
    <definedName name="SeguridadConvivenciayJusticia">Desplegables!$F$9:$F$10</definedName>
    <definedName name="Trabajodecenteycrecimientoeconómico">Desplegables!$M$95:$M$104</definedName>
    <definedName name="Vidadeecosistemasterrestres">Desplegables!$M$130:$M$131</definedName>
    <definedName name="Vidasubmarina">Desplegables!$M$128:$M$129</definedName>
  </definedNames>
  <calcPr calcId="162913"/>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3" i="240" l="1"/>
  <c r="AF64" i="240"/>
  <c r="AF71" i="240"/>
  <c r="AF72" i="240"/>
  <c r="AF95" i="240"/>
  <c r="AF93" i="240"/>
  <c r="AF118" i="240"/>
  <c r="AF119" i="240"/>
  <c r="B120" i="240"/>
  <c r="D13" i="240"/>
  <c r="AF13" i="240" s="1"/>
  <c r="D14" i="240"/>
  <c r="AF14" i="240" s="1"/>
  <c r="D15" i="240"/>
  <c r="AF15" i="240" s="1"/>
  <c r="D16" i="240"/>
  <c r="AF16" i="240" s="1"/>
  <c r="D17" i="240"/>
  <c r="AF17" i="240" s="1"/>
  <c r="D18" i="240"/>
  <c r="AF18" i="240" s="1"/>
  <c r="D19" i="240"/>
  <c r="AF19" i="240" s="1"/>
  <c r="D20" i="240"/>
  <c r="AF20" i="240" s="1"/>
  <c r="D21" i="240"/>
  <c r="AF21" i="240" s="1"/>
  <c r="D22" i="240"/>
  <c r="AF22" i="240" s="1"/>
  <c r="D23" i="240"/>
  <c r="AF23" i="240" s="1"/>
  <c r="D24" i="240"/>
  <c r="AF24" i="240" s="1"/>
  <c r="D25" i="240"/>
  <c r="AF25" i="240" s="1"/>
  <c r="D26" i="240"/>
  <c r="AF26" i="240" s="1"/>
  <c r="D27" i="240"/>
  <c r="AF27" i="240" s="1"/>
  <c r="D28" i="240"/>
  <c r="AF28" i="240" s="1"/>
  <c r="D29" i="240"/>
  <c r="AF29" i="240" s="1"/>
  <c r="D30" i="240"/>
  <c r="AF30" i="240" s="1"/>
  <c r="D31" i="240"/>
  <c r="AF31" i="240" s="1"/>
  <c r="D32" i="240"/>
  <c r="AF32" i="240" s="1"/>
  <c r="D33" i="240"/>
  <c r="AF33" i="240" s="1"/>
  <c r="D34" i="240"/>
  <c r="AF34" i="240" s="1"/>
  <c r="D35" i="240"/>
  <c r="AF35" i="240" s="1"/>
  <c r="D36" i="240"/>
  <c r="AF36" i="240" s="1"/>
  <c r="D37" i="240"/>
  <c r="AF37" i="240" s="1"/>
  <c r="D38" i="240"/>
  <c r="AF38" i="240" s="1"/>
  <c r="D39" i="240"/>
  <c r="AF39" i="240" s="1"/>
  <c r="D40" i="240"/>
  <c r="AF40" i="240" s="1"/>
  <c r="D41" i="240"/>
  <c r="AF41" i="240" s="1"/>
  <c r="D42" i="240"/>
  <c r="AF42" i="240" s="1"/>
  <c r="D43" i="240"/>
  <c r="AF43" i="240" s="1"/>
  <c r="D44" i="240"/>
  <c r="AF44" i="240" s="1"/>
  <c r="D45" i="240"/>
  <c r="AF45" i="240" s="1"/>
  <c r="D12" i="240"/>
  <c r="AF12" i="240" s="1"/>
  <c r="D47" i="240"/>
  <c r="AF47" i="240" s="1"/>
  <c r="D48" i="240"/>
  <c r="AF48" i="240" s="1"/>
  <c r="D49" i="240"/>
  <c r="AF49" i="240" s="1"/>
  <c r="D50" i="240"/>
  <c r="AF50" i="240" s="1"/>
  <c r="D51" i="240"/>
  <c r="AF51" i="240" s="1"/>
  <c r="D52" i="240"/>
  <c r="AF52" i="240" s="1"/>
  <c r="D53" i="240"/>
  <c r="AF53" i="240" s="1"/>
  <c r="D54" i="240"/>
  <c r="AF54" i="240" s="1"/>
  <c r="D55" i="240"/>
  <c r="AF55" i="240" s="1"/>
  <c r="D56" i="240"/>
  <c r="AF56" i="240" s="1"/>
  <c r="D46" i="240"/>
  <c r="AF46" i="240" s="1"/>
  <c r="D58" i="240"/>
  <c r="AF58" i="240" s="1"/>
  <c r="D59" i="240"/>
  <c r="AF59" i="240" s="1"/>
  <c r="D60" i="240"/>
  <c r="AF60" i="240" s="1"/>
  <c r="D61" i="240"/>
  <c r="AF61" i="240" s="1"/>
  <c r="D62" i="240"/>
  <c r="AF62" i="240" s="1"/>
  <c r="D63" i="240"/>
  <c r="D64" i="240"/>
  <c r="D65" i="240"/>
  <c r="AF65" i="240" s="1"/>
  <c r="D66" i="240"/>
  <c r="AF66" i="240" s="1"/>
  <c r="D67" i="240"/>
  <c r="AF67" i="240" s="1"/>
  <c r="D68" i="240"/>
  <c r="AF68" i="240" s="1"/>
  <c r="D69" i="240"/>
  <c r="AF69" i="240" s="1"/>
  <c r="D70" i="240"/>
  <c r="AF70" i="240" s="1"/>
  <c r="D71" i="240"/>
  <c r="D72" i="240"/>
  <c r="D73" i="240"/>
  <c r="D74" i="240"/>
  <c r="AF74" i="240" s="1"/>
  <c r="D75" i="240"/>
  <c r="AF75" i="240" s="1"/>
  <c r="D76" i="240"/>
  <c r="AF76" i="240" s="1"/>
  <c r="D77" i="240"/>
  <c r="AF77" i="240" s="1"/>
  <c r="D78" i="240"/>
  <c r="AF78" i="240" s="1"/>
  <c r="D79" i="240"/>
  <c r="AF79" i="240" s="1"/>
  <c r="D80" i="240"/>
  <c r="AF80" i="240" s="1"/>
  <c r="D81" i="240"/>
  <c r="AF81" i="240" s="1"/>
  <c r="D82" i="240"/>
  <c r="AF82" i="240" s="1"/>
  <c r="D83" i="240"/>
  <c r="AF83" i="240" s="1"/>
  <c r="D57" i="240"/>
  <c r="AF57" i="240" s="1"/>
  <c r="D85" i="240"/>
  <c r="AF85" i="240" s="1"/>
  <c r="D86" i="240"/>
  <c r="AF86" i="240" s="1"/>
  <c r="D87" i="240"/>
  <c r="AF87" i="240" s="1"/>
  <c r="D88" i="240"/>
  <c r="AF88" i="240" s="1"/>
  <c r="D89" i="240"/>
  <c r="AF89" i="240" s="1"/>
  <c r="D90" i="240"/>
  <c r="AF90" i="240" s="1"/>
  <c r="D91" i="240"/>
  <c r="AF91" i="240" s="1"/>
  <c r="D92" i="240"/>
  <c r="AF92" i="240" s="1"/>
  <c r="D93" i="240"/>
  <c r="D94" i="240"/>
  <c r="AF94" i="240" s="1"/>
  <c r="D95" i="240"/>
  <c r="D96" i="240"/>
  <c r="AF96" i="240" s="1"/>
  <c r="D97" i="240"/>
  <c r="AF97" i="240" s="1"/>
  <c r="D98" i="240"/>
  <c r="AF98" i="240" s="1"/>
  <c r="D99" i="240"/>
  <c r="AF99" i="240" s="1"/>
  <c r="D100" i="240"/>
  <c r="AF100" i="240" s="1"/>
  <c r="D101" i="240"/>
  <c r="AF101" i="240" s="1"/>
  <c r="D102" i="240"/>
  <c r="AF102" i="240" s="1"/>
  <c r="D103" i="240"/>
  <c r="AF103" i="240" s="1"/>
  <c r="D104" i="240"/>
  <c r="AF104" i="240" s="1"/>
  <c r="D105" i="240"/>
  <c r="AF105" i="240" s="1"/>
  <c r="D106" i="240"/>
  <c r="AF106" i="240" s="1"/>
  <c r="D107" i="240"/>
  <c r="AF107" i="240" s="1"/>
  <c r="D108" i="240"/>
  <c r="AF108" i="240" s="1"/>
  <c r="D109" i="240"/>
  <c r="AF109" i="240" s="1"/>
  <c r="D110" i="240"/>
  <c r="AF110" i="240" s="1"/>
  <c r="D84" i="240"/>
  <c r="AF84" i="240" s="1"/>
  <c r="D119" i="240"/>
  <c r="D111" i="240"/>
  <c r="D112" i="240"/>
  <c r="AF112" i="240" s="1"/>
  <c r="D113" i="240"/>
  <c r="AF113" i="240" s="1"/>
  <c r="D114" i="240"/>
  <c r="AF114" i="240" s="1"/>
  <c r="D115" i="240"/>
  <c r="AF115" i="240" s="1"/>
  <c r="D116" i="240"/>
  <c r="AF116" i="240" s="1"/>
  <c r="D117" i="240"/>
  <c r="AF117" i="240" s="1"/>
  <c r="D118" i="240"/>
  <c r="AM12" i="240"/>
  <c r="DV12" i="240"/>
  <c r="AM13" i="240"/>
  <c r="DV13" i="240"/>
  <c r="AM14" i="240"/>
  <c r="DV14" i="240"/>
  <c r="AM15" i="240"/>
  <c r="DV15" i="240"/>
  <c r="AM16" i="240"/>
  <c r="DV16" i="240"/>
  <c r="AM17" i="240"/>
  <c r="DV17" i="240"/>
  <c r="AM18" i="240"/>
  <c r="DV18" i="240"/>
  <c r="AM19" i="240"/>
  <c r="DV19" i="240"/>
  <c r="AM20" i="240"/>
  <c r="BI20" i="240"/>
  <c r="DV20" i="240"/>
  <c r="AM21" i="240"/>
  <c r="BI21" i="240"/>
  <c r="DV21" i="240"/>
  <c r="AM22" i="240"/>
  <c r="DV22" i="240"/>
  <c r="AM23" i="240"/>
  <c r="BI23" i="240"/>
  <c r="DV23" i="240"/>
  <c r="AM24" i="240"/>
  <c r="DV24" i="240"/>
  <c r="AM25" i="240"/>
  <c r="BI25" i="240"/>
  <c r="DV25" i="240"/>
  <c r="AM26" i="240"/>
  <c r="BI26" i="240"/>
  <c r="DV26" i="240"/>
  <c r="AM27" i="240"/>
  <c r="DV27" i="240"/>
  <c r="AM28" i="240"/>
  <c r="DV28" i="240"/>
  <c r="AM29" i="240"/>
  <c r="DV29" i="240"/>
  <c r="AM30" i="240"/>
  <c r="DV30" i="240"/>
  <c r="AM31" i="240"/>
  <c r="DV31" i="240"/>
  <c r="AM32" i="240"/>
  <c r="DV32" i="240"/>
  <c r="AM33" i="240"/>
  <c r="BI33" i="240"/>
  <c r="DV33" i="240"/>
  <c r="AM34" i="240"/>
  <c r="DV34" i="240"/>
  <c r="AM35" i="240"/>
  <c r="BI35" i="240"/>
  <c r="DV35" i="240"/>
  <c r="AM36" i="240"/>
  <c r="BI36" i="240"/>
  <c r="DV36" i="240"/>
  <c r="AM37" i="240"/>
  <c r="DV37" i="240"/>
  <c r="AM38" i="240"/>
  <c r="DV38" i="240"/>
  <c r="AM39" i="240"/>
  <c r="DV39" i="240"/>
  <c r="AM40" i="240"/>
  <c r="DV40" i="240"/>
  <c r="AM41" i="240"/>
  <c r="DV41" i="240"/>
  <c r="AM42" i="240"/>
  <c r="BI42" i="240"/>
  <c r="DV42" i="240"/>
  <c r="AM43" i="240"/>
  <c r="DV43" i="240"/>
  <c r="AM44" i="240"/>
  <c r="BI44" i="240"/>
  <c r="DV44" i="240"/>
  <c r="AM45" i="240"/>
  <c r="DV45" i="240"/>
  <c r="AM46" i="240"/>
  <c r="DV46" i="240"/>
  <c r="AM47" i="240"/>
  <c r="DV47" i="240"/>
  <c r="AM48" i="240"/>
  <c r="DV48" i="240"/>
  <c r="AM49" i="240"/>
  <c r="DV49" i="240"/>
  <c r="AM50" i="240"/>
  <c r="DV50" i="240"/>
  <c r="AM51" i="240"/>
  <c r="BI51" i="240"/>
  <c r="DV51" i="240"/>
  <c r="AM52" i="240"/>
  <c r="DV52" i="240"/>
  <c r="AM53" i="240"/>
  <c r="BI53" i="240"/>
  <c r="DV53" i="240"/>
  <c r="AM54" i="240"/>
  <c r="BI54" i="240"/>
  <c r="DV54" i="240"/>
  <c r="AM55" i="240"/>
  <c r="BI55" i="240"/>
  <c r="DV55" i="240"/>
  <c r="AM56" i="240"/>
  <c r="BI56" i="240"/>
  <c r="DV56" i="240"/>
  <c r="AM57" i="240"/>
  <c r="DV57" i="240"/>
  <c r="AM58" i="240"/>
  <c r="DV58" i="240"/>
  <c r="AM59" i="240"/>
  <c r="DV59" i="240"/>
  <c r="AM60" i="240"/>
  <c r="DV60" i="240"/>
  <c r="AM61" i="240"/>
  <c r="DV61" i="240"/>
  <c r="AM62" i="240"/>
  <c r="DV62" i="240"/>
  <c r="AM63" i="240"/>
  <c r="DV63" i="240"/>
  <c r="AM64" i="240"/>
  <c r="DV64" i="240"/>
  <c r="AM65" i="240"/>
  <c r="DV65" i="240"/>
  <c r="AM66" i="240"/>
  <c r="DV66" i="240"/>
  <c r="AM67" i="240"/>
  <c r="DV67" i="240"/>
  <c r="AM68" i="240"/>
  <c r="DV68" i="240"/>
  <c r="AM69" i="240"/>
  <c r="DV69" i="240"/>
  <c r="AM70" i="240"/>
  <c r="DV70" i="240"/>
  <c r="AM71" i="240"/>
  <c r="DV71" i="240"/>
  <c r="AM72" i="240"/>
  <c r="DV72" i="240"/>
  <c r="AM73" i="240"/>
  <c r="AY73" i="240"/>
  <c r="BC73" i="240" s="1"/>
  <c r="BD73" i="240" s="1"/>
  <c r="BG73" i="240" s="1"/>
  <c r="DV73" i="240"/>
  <c r="AM74" i="240"/>
  <c r="DV74" i="240"/>
  <c r="AM75" i="240"/>
  <c r="AU75" i="240"/>
  <c r="AV75" i="240" s="1"/>
  <c r="AW75" i="240" s="1"/>
  <c r="AX75" i="240" s="1"/>
  <c r="AY75" i="240" s="1"/>
  <c r="BC75" i="240"/>
  <c r="BD75" i="240" s="1"/>
  <c r="BG75" i="240"/>
  <c r="DV75" i="240"/>
  <c r="AM76" i="240"/>
  <c r="AU76" i="240"/>
  <c r="AV76" i="240" s="1"/>
  <c r="AW76" i="240" s="1"/>
  <c r="AX76" i="240" s="1"/>
  <c r="AY76" i="240" s="1"/>
  <c r="BC76" i="240"/>
  <c r="BD76" i="240" s="1"/>
  <c r="BG76" i="240"/>
  <c r="DV76" i="240"/>
  <c r="AM77" i="240"/>
  <c r="DV77" i="240"/>
  <c r="AM78" i="240"/>
  <c r="DV78" i="240"/>
  <c r="AM79" i="240"/>
  <c r="DV79" i="240"/>
  <c r="AM80" i="240"/>
  <c r="DV80" i="240"/>
  <c r="AM81" i="240"/>
  <c r="DV81" i="240"/>
  <c r="AM82" i="240"/>
  <c r="DV82" i="240"/>
  <c r="AM83" i="240"/>
  <c r="DV83" i="240"/>
  <c r="DV84" i="240"/>
  <c r="DV85" i="240"/>
  <c r="DV86" i="240"/>
  <c r="AM87" i="240"/>
  <c r="DV87" i="240"/>
  <c r="DV88" i="240"/>
  <c r="AM89" i="240"/>
  <c r="DV89" i="240"/>
  <c r="AM90" i="240"/>
  <c r="DV90" i="240"/>
  <c r="AM91" i="240"/>
  <c r="DV91" i="240"/>
  <c r="AM92" i="240"/>
  <c r="DV92" i="240"/>
  <c r="AM93" i="240"/>
  <c r="DV93" i="240"/>
  <c r="AM94" i="240"/>
  <c r="DV94" i="240"/>
  <c r="AM95" i="240"/>
  <c r="DV95" i="240"/>
  <c r="AM96" i="240"/>
  <c r="AM97" i="240"/>
  <c r="DV97" i="240"/>
  <c r="AM98" i="240"/>
  <c r="DV98" i="240"/>
  <c r="AM99" i="240"/>
  <c r="DV99" i="240"/>
  <c r="AM100" i="240"/>
  <c r="DV100" i="240"/>
  <c r="AM101" i="240"/>
  <c r="DV101" i="240"/>
  <c r="AM102" i="240"/>
  <c r="DV102" i="240"/>
  <c r="AM103" i="240"/>
  <c r="DV103" i="240"/>
  <c r="DV104" i="240"/>
  <c r="AM105" i="240"/>
  <c r="DV105" i="240"/>
  <c r="AM106" i="240"/>
  <c r="DV106" i="240"/>
  <c r="AM107" i="240"/>
  <c r="DV107" i="240"/>
  <c r="DV108" i="240"/>
  <c r="DV109" i="240"/>
  <c r="AM110" i="240"/>
  <c r="DV110" i="240"/>
  <c r="AM111" i="240"/>
  <c r="DV111" i="240"/>
  <c r="AM112" i="240"/>
  <c r="DV112" i="240"/>
  <c r="AM113" i="240"/>
  <c r="DV113" i="240"/>
  <c r="AM114" i="240"/>
  <c r="DV114" i="240"/>
  <c r="AM115" i="240"/>
  <c r="DV115" i="240"/>
  <c r="AM116" i="240"/>
  <c r="DV116" i="240"/>
  <c r="AM117" i="240"/>
  <c r="DV117" i="240"/>
  <c r="AM118" i="240"/>
  <c r="DV118" i="240"/>
  <c r="AM119" i="240"/>
  <c r="BI119" i="240"/>
  <c r="DV119" i="240"/>
  <c r="DV116" i="252"/>
  <c r="DV113" i="252"/>
  <c r="DV111" i="252"/>
  <c r="DV61" i="252"/>
  <c r="DV40" i="252"/>
  <c r="DV25" i="252"/>
  <c r="DV24" i="252"/>
  <c r="DV16" i="252"/>
  <c r="DV119" i="252"/>
  <c r="BI119" i="252"/>
  <c r="AM119" i="252"/>
  <c r="DV118" i="252"/>
  <c r="AM118" i="252"/>
  <c r="DV117" i="252"/>
  <c r="AM117" i="252"/>
  <c r="AM116" i="252"/>
  <c r="DV115" i="252"/>
  <c r="AM115" i="252"/>
  <c r="DV114" i="252"/>
  <c r="AM114" i="252"/>
  <c r="AM113" i="252"/>
  <c r="DV112" i="252"/>
  <c r="AM112" i="252"/>
  <c r="AM111" i="252"/>
  <c r="DV110" i="252"/>
  <c r="AM110" i="252"/>
  <c r="DV109" i="252"/>
  <c r="DV108" i="252"/>
  <c r="DV107" i="252"/>
  <c r="AM107" i="252"/>
  <c r="DV106" i="252"/>
  <c r="AM106" i="252"/>
  <c r="DV105" i="252"/>
  <c r="AM105" i="252"/>
  <c r="DV104" i="252"/>
  <c r="DV103" i="252"/>
  <c r="AM103" i="252"/>
  <c r="DV102" i="252"/>
  <c r="AM102" i="252"/>
  <c r="DV101" i="252"/>
  <c r="AM101" i="252"/>
  <c r="DV100" i="252"/>
  <c r="AM100" i="252"/>
  <c r="DV99" i="252"/>
  <c r="AM99" i="252"/>
  <c r="DV98" i="252"/>
  <c r="AM98" i="252"/>
  <c r="DV97" i="252"/>
  <c r="AM97" i="252"/>
  <c r="AM96" i="252"/>
  <c r="DV95" i="252"/>
  <c r="AM95" i="252"/>
  <c r="DV94" i="252"/>
  <c r="AM94" i="252"/>
  <c r="DV93" i="252"/>
  <c r="AM93" i="252"/>
  <c r="DV92" i="252"/>
  <c r="AM92" i="252"/>
  <c r="DV91" i="252"/>
  <c r="AM91" i="252"/>
  <c r="DV90" i="252"/>
  <c r="AM90" i="252"/>
  <c r="DV89" i="252"/>
  <c r="AM89" i="252"/>
  <c r="DV88" i="252"/>
  <c r="DV87" i="252"/>
  <c r="AM87" i="252"/>
  <c r="DV86" i="252"/>
  <c r="DV85" i="252"/>
  <c r="DV84" i="252"/>
  <c r="DV83" i="252"/>
  <c r="AM83" i="252"/>
  <c r="DV82" i="252"/>
  <c r="AM82" i="252"/>
  <c r="DV81" i="252"/>
  <c r="AM81" i="252"/>
  <c r="DV80" i="252"/>
  <c r="AM80" i="252"/>
  <c r="DV79" i="252"/>
  <c r="AM79" i="252"/>
  <c r="DV78" i="252"/>
  <c r="AM78" i="252"/>
  <c r="DV77" i="252"/>
  <c r="AM77" i="252"/>
  <c r="DV76" i="252"/>
  <c r="BG76" i="252"/>
  <c r="BC76" i="252"/>
  <c r="BD76" i="252" s="1"/>
  <c r="AU76" i="252"/>
  <c r="AV76" i="252" s="1"/>
  <c r="AW76" i="252" s="1"/>
  <c r="AX76" i="252" s="1"/>
  <c r="AY76" i="252" s="1"/>
  <c r="AM76" i="252"/>
  <c r="AC76" i="252"/>
  <c r="DV75" i="252"/>
  <c r="BG75" i="252"/>
  <c r="BC75" i="252"/>
  <c r="BD75" i="252" s="1"/>
  <c r="AU75" i="252"/>
  <c r="AV75" i="252" s="1"/>
  <c r="AW75" i="252" s="1"/>
  <c r="AX75" i="252" s="1"/>
  <c r="AY75" i="252" s="1"/>
  <c r="AM75" i="252"/>
  <c r="AC75" i="252"/>
  <c r="DV74" i="252"/>
  <c r="AM74" i="252"/>
  <c r="AC74" i="252"/>
  <c r="DV73" i="252"/>
  <c r="AY73" i="252"/>
  <c r="BC73" i="252" s="1"/>
  <c r="BD73" i="252" s="1"/>
  <c r="BG73" i="252" s="1"/>
  <c r="AM73" i="252"/>
  <c r="AC73" i="252"/>
  <c r="DV72" i="252"/>
  <c r="AM72" i="252"/>
  <c r="DV71" i="252"/>
  <c r="AM71" i="252"/>
  <c r="DV70" i="252"/>
  <c r="AM70" i="252"/>
  <c r="DV69" i="252"/>
  <c r="AM69" i="252"/>
  <c r="DV68" i="252"/>
  <c r="AM68" i="252"/>
  <c r="DV67" i="252"/>
  <c r="AM67" i="252"/>
  <c r="DV66" i="252"/>
  <c r="AM66" i="252"/>
  <c r="DV65" i="252"/>
  <c r="AM65" i="252"/>
  <c r="DV64" i="252"/>
  <c r="AM64" i="252"/>
  <c r="DV63" i="252"/>
  <c r="AM63" i="252"/>
  <c r="DV62" i="252"/>
  <c r="AM62" i="252"/>
  <c r="AM61" i="252"/>
  <c r="DV60" i="252"/>
  <c r="AM60" i="252"/>
  <c r="DV59" i="252"/>
  <c r="AM59" i="252"/>
  <c r="DV58" i="252"/>
  <c r="AM58" i="252"/>
  <c r="DV57" i="252"/>
  <c r="AM57" i="252"/>
  <c r="DV56" i="252"/>
  <c r="BI56" i="252"/>
  <c r="AM56" i="252"/>
  <c r="DV55" i="252"/>
  <c r="BI55" i="252"/>
  <c r="AM55" i="252"/>
  <c r="DV54" i="252"/>
  <c r="BI54" i="252"/>
  <c r="AM54" i="252"/>
  <c r="DV53" i="252"/>
  <c r="BI53" i="252"/>
  <c r="AM53" i="252"/>
  <c r="DV52" i="252"/>
  <c r="AM52" i="252"/>
  <c r="DV51" i="252"/>
  <c r="BI51" i="252"/>
  <c r="AM51" i="252"/>
  <c r="DV50" i="252"/>
  <c r="AM50" i="252"/>
  <c r="DV49" i="252"/>
  <c r="AM49" i="252"/>
  <c r="DV48" i="252"/>
  <c r="AM48" i="252"/>
  <c r="DV47" i="252"/>
  <c r="AM47" i="252"/>
  <c r="DV46" i="252"/>
  <c r="AM46" i="252"/>
  <c r="DV45" i="252"/>
  <c r="AM45" i="252"/>
  <c r="DV44" i="252"/>
  <c r="BI44" i="252"/>
  <c r="AM44" i="252"/>
  <c r="DV43" i="252"/>
  <c r="AM43" i="252"/>
  <c r="DV42" i="252"/>
  <c r="BI42" i="252"/>
  <c r="AM42" i="252"/>
  <c r="DV41" i="252"/>
  <c r="AM41" i="252"/>
  <c r="AM40" i="252"/>
  <c r="DV39" i="252"/>
  <c r="AM39" i="252"/>
  <c r="DV38" i="252"/>
  <c r="AM38" i="252"/>
  <c r="DV37" i="252"/>
  <c r="AM37" i="252"/>
  <c r="DV36" i="252"/>
  <c r="BI36" i="252"/>
  <c r="AM36" i="252"/>
  <c r="DV35" i="252"/>
  <c r="BI35" i="252"/>
  <c r="AM35" i="252"/>
  <c r="DV34" i="252"/>
  <c r="AM34" i="252"/>
  <c r="DV33" i="252"/>
  <c r="BI33" i="252"/>
  <c r="AM33" i="252"/>
  <c r="DV32" i="252"/>
  <c r="AM32" i="252"/>
  <c r="DV31" i="252"/>
  <c r="AM31" i="252"/>
  <c r="DV30" i="252"/>
  <c r="AM30" i="252"/>
  <c r="DV29" i="252"/>
  <c r="AM29" i="252"/>
  <c r="DV28" i="252"/>
  <c r="AM28" i="252"/>
  <c r="DV27" i="252"/>
  <c r="AM27" i="252"/>
  <c r="DV26" i="252"/>
  <c r="BI26" i="252"/>
  <c r="AM26" i="252"/>
  <c r="BI25" i="252"/>
  <c r="AM25" i="252"/>
  <c r="AM24" i="252"/>
  <c r="DV23" i="252"/>
  <c r="BI23" i="252"/>
  <c r="AM23" i="252"/>
  <c r="DV22" i="252"/>
  <c r="AM22" i="252"/>
  <c r="DV21" i="252"/>
  <c r="BI21" i="252"/>
  <c r="AM21" i="252"/>
  <c r="DV20" i="252"/>
  <c r="BI20" i="252"/>
  <c r="AM20" i="252"/>
  <c r="DV19" i="252"/>
  <c r="AM19" i="252"/>
  <c r="DV18" i="252"/>
  <c r="AM18" i="252"/>
  <c r="DV17" i="252"/>
  <c r="AM17" i="252"/>
  <c r="AM16" i="252"/>
  <c r="DV15" i="252"/>
  <c r="AM15" i="252"/>
  <c r="DV14" i="252"/>
  <c r="AM14" i="252"/>
  <c r="DV13" i="252"/>
  <c r="AM13" i="252"/>
  <c r="DV12" i="252"/>
  <c r="AM12" i="252"/>
  <c r="D120" i="240" l="1"/>
  <c r="AF111" i="240"/>
  <c r="AF120" i="240" s="1"/>
  <c r="DV120" i="252"/>
  <c r="AQ12" i="251"/>
  <c r="DZ12" i="251"/>
  <c r="AQ13" i="251"/>
  <c r="DZ13" i="251"/>
  <c r="AQ14" i="251"/>
  <c r="DZ14" i="251"/>
  <c r="AQ15" i="251"/>
  <c r="DZ15" i="251"/>
  <c r="AQ16" i="251"/>
  <c r="DZ16" i="251"/>
  <c r="AQ17" i="251"/>
  <c r="DZ17" i="251"/>
  <c r="AQ18" i="251"/>
  <c r="DZ18" i="251"/>
  <c r="AQ19" i="251"/>
  <c r="AG20" i="251"/>
  <c r="AQ20" i="251"/>
  <c r="BM20" i="251"/>
  <c r="DZ20" i="251"/>
  <c r="AG21" i="251"/>
  <c r="AQ21" i="251"/>
  <c r="BM21" i="251"/>
  <c r="DZ21" i="251"/>
  <c r="AG22" i="251"/>
  <c r="AQ22" i="251"/>
  <c r="DZ22" i="251"/>
  <c r="AG23" i="251"/>
  <c r="AQ23" i="251"/>
  <c r="BM23" i="251"/>
  <c r="DZ23" i="251"/>
  <c r="AG24" i="251"/>
  <c r="AQ24" i="251"/>
  <c r="AG25" i="251"/>
  <c r="AQ25" i="251"/>
  <c r="BM25" i="251"/>
  <c r="DZ25" i="251"/>
  <c r="AG26" i="251"/>
  <c r="AQ26" i="251"/>
  <c r="BM26" i="251"/>
  <c r="DZ26" i="251"/>
  <c r="AG27" i="251"/>
  <c r="AQ27" i="251"/>
  <c r="DZ27" i="251"/>
  <c r="AG28" i="251"/>
  <c r="AQ28" i="251"/>
  <c r="DZ28" i="251"/>
  <c r="AG29" i="251"/>
  <c r="AQ29" i="251"/>
  <c r="DZ29" i="251"/>
  <c r="AG30" i="251"/>
  <c r="AQ30" i="251"/>
  <c r="DZ30" i="251"/>
  <c r="AQ31" i="251"/>
  <c r="DZ31" i="251"/>
  <c r="AQ32" i="251"/>
  <c r="DZ32" i="251"/>
  <c r="AQ33" i="251"/>
  <c r="DZ33" i="251"/>
  <c r="AQ34" i="251"/>
  <c r="DZ34" i="251"/>
  <c r="AQ35" i="251"/>
  <c r="DZ35" i="251"/>
  <c r="AQ36" i="251"/>
  <c r="BM36" i="251"/>
  <c r="DZ36" i="251"/>
  <c r="AQ37" i="251"/>
  <c r="DZ37" i="251"/>
  <c r="AQ38" i="251"/>
  <c r="DZ38" i="251"/>
  <c r="AQ39" i="251"/>
  <c r="DZ39" i="251"/>
  <c r="AQ40" i="251"/>
  <c r="DZ40" i="251"/>
  <c r="AQ41" i="251"/>
  <c r="DZ41" i="251"/>
  <c r="AQ42" i="251"/>
  <c r="BM42" i="251"/>
  <c r="DZ42" i="251"/>
  <c r="Q43" i="251"/>
  <c r="R43" i="251"/>
  <c r="S43" i="251"/>
  <c r="T43" i="251"/>
  <c r="U43" i="251"/>
  <c r="V43" i="251"/>
  <c r="W43" i="251"/>
  <c r="X43" i="251"/>
  <c r="Y43" i="251"/>
  <c r="Z43" i="251"/>
  <c r="AA43" i="251"/>
  <c r="AB43" i="251"/>
  <c r="AC43" i="251"/>
  <c r="AD43" i="251"/>
  <c r="AE43" i="251"/>
  <c r="AQ43" i="251"/>
  <c r="Q44" i="251"/>
  <c r="R44" i="251"/>
  <c r="S44" i="251"/>
  <c r="T44" i="251"/>
  <c r="U44" i="251"/>
  <c r="V44" i="251"/>
  <c r="W44" i="251"/>
  <c r="X44" i="251"/>
  <c r="Y44" i="251"/>
  <c r="Z44" i="251"/>
  <c r="AA44" i="251"/>
  <c r="AB44" i="251"/>
  <c r="AC44" i="251"/>
  <c r="AD44" i="251"/>
  <c r="AE44" i="251"/>
  <c r="AQ44" i="251"/>
  <c r="BM44" i="251"/>
  <c r="DZ44" i="251"/>
  <c r="Q45" i="251"/>
  <c r="R45" i="251"/>
  <c r="S45" i="251"/>
  <c r="T45" i="251"/>
  <c r="U45" i="251"/>
  <c r="V45" i="251"/>
  <c r="W45" i="251"/>
  <c r="X45" i="251"/>
  <c r="Y45" i="251"/>
  <c r="Z45" i="251"/>
  <c r="AA45" i="251"/>
  <c r="AB45" i="251"/>
  <c r="AC45" i="251"/>
  <c r="AD45" i="251"/>
  <c r="AE45" i="251"/>
  <c r="AQ45" i="251"/>
  <c r="DZ45" i="251"/>
  <c r="AQ46" i="251"/>
  <c r="DZ46" i="251"/>
  <c r="AQ47" i="251"/>
  <c r="AQ48" i="251"/>
  <c r="DZ48" i="251"/>
  <c r="DZ47" i="251" s="1"/>
  <c r="AQ49" i="251"/>
  <c r="DZ49" i="251"/>
  <c r="AQ50" i="251"/>
  <c r="DZ50" i="251"/>
  <c r="AQ51" i="251"/>
  <c r="BM51" i="251"/>
  <c r="DZ51" i="251"/>
  <c r="AQ52" i="251"/>
  <c r="DZ52" i="251"/>
  <c r="AQ53" i="251"/>
  <c r="BM53" i="251"/>
  <c r="DZ53" i="251"/>
  <c r="AG54" i="251"/>
  <c r="AQ54" i="251"/>
  <c r="BM54" i="251"/>
  <c r="DZ54" i="251"/>
  <c r="AG55" i="251"/>
  <c r="AQ55" i="251"/>
  <c r="BM55" i="251"/>
  <c r="DZ55" i="251"/>
  <c r="AG56" i="251"/>
  <c r="AQ56" i="251"/>
  <c r="BM56" i="251"/>
  <c r="DZ56" i="251"/>
  <c r="AQ57" i="251"/>
  <c r="DZ57" i="251"/>
  <c r="AQ58" i="251"/>
  <c r="DZ58" i="251"/>
  <c r="AQ59" i="251"/>
  <c r="DZ59" i="251"/>
  <c r="AQ60" i="251"/>
  <c r="DZ60" i="251"/>
  <c r="AQ61" i="251"/>
  <c r="DZ61" i="251"/>
  <c r="AQ62" i="251"/>
  <c r="DZ62" i="251"/>
  <c r="AQ63" i="251"/>
  <c r="DZ63" i="251"/>
  <c r="AQ64" i="251"/>
  <c r="DZ64" i="251"/>
  <c r="AQ65" i="251"/>
  <c r="DZ65" i="251"/>
  <c r="AQ66" i="251"/>
  <c r="DZ66" i="251"/>
  <c r="AQ67" i="251"/>
  <c r="DZ67" i="251"/>
  <c r="AQ68" i="251"/>
  <c r="DZ68" i="251"/>
  <c r="AQ69" i="251"/>
  <c r="DZ69" i="251"/>
  <c r="AQ70" i="251"/>
  <c r="DZ70" i="251"/>
  <c r="AQ71" i="251"/>
  <c r="DZ71" i="251"/>
  <c r="AQ72" i="251"/>
  <c r="DZ72" i="251"/>
  <c r="AG73" i="251"/>
  <c r="AQ73" i="251"/>
  <c r="BC73" i="251"/>
  <c r="BG73" i="251"/>
  <c r="BH73" i="251"/>
  <c r="BK73" i="251"/>
  <c r="DZ73" i="251"/>
  <c r="AG74" i="251"/>
  <c r="AQ74" i="251"/>
  <c r="DZ74" i="251"/>
  <c r="AG75" i="251"/>
  <c r="AQ75" i="251"/>
  <c r="AY75" i="251"/>
  <c r="AZ75" i="251"/>
  <c r="BA75" i="251"/>
  <c r="BB75" i="251"/>
  <c r="BC75" i="251"/>
  <c r="BG75" i="251"/>
  <c r="BH75" i="251"/>
  <c r="BK75" i="251"/>
  <c r="DZ75" i="251"/>
  <c r="AG76" i="251"/>
  <c r="AQ76" i="251"/>
  <c r="AY76" i="251"/>
  <c r="AZ76" i="251"/>
  <c r="BA76" i="251"/>
  <c r="BB76" i="251"/>
  <c r="BC76" i="251"/>
  <c r="BG76" i="251"/>
  <c r="BH76" i="251"/>
  <c r="BK76" i="251"/>
  <c r="DZ76" i="251"/>
  <c r="AQ77" i="251"/>
  <c r="DZ77" i="251"/>
  <c r="AQ78" i="251"/>
  <c r="DZ78" i="251"/>
  <c r="AQ79" i="251"/>
  <c r="DZ79" i="251"/>
  <c r="AQ80" i="251"/>
  <c r="AQ81" i="251"/>
  <c r="AQ82" i="251"/>
  <c r="AQ83" i="251"/>
  <c r="AQ84" i="251"/>
  <c r="DZ84" i="251"/>
  <c r="AQ85" i="251"/>
  <c r="DZ85" i="251"/>
  <c r="AQ86" i="251"/>
  <c r="DZ86" i="251"/>
  <c r="AQ87" i="251"/>
  <c r="DZ87" i="251"/>
  <c r="AQ88" i="251"/>
  <c r="DZ88" i="251"/>
  <c r="AQ89" i="251"/>
  <c r="DZ89" i="251"/>
  <c r="AQ90" i="251"/>
  <c r="DZ90" i="251"/>
  <c r="AQ91" i="251"/>
  <c r="DZ91" i="251"/>
  <c r="AQ92" i="251"/>
  <c r="DZ92" i="251"/>
  <c r="AQ93" i="251"/>
  <c r="DZ93" i="251"/>
  <c r="AQ94" i="251"/>
  <c r="DZ94" i="251"/>
  <c r="AQ95" i="251"/>
  <c r="DZ95" i="251"/>
  <c r="AQ96" i="251"/>
  <c r="AQ97" i="251"/>
  <c r="DZ97" i="251"/>
  <c r="AQ98" i="251"/>
  <c r="DZ98" i="251"/>
  <c r="AQ99" i="251"/>
  <c r="DZ99" i="251"/>
  <c r="AQ100" i="251"/>
  <c r="DZ100" i="251"/>
  <c r="AQ101" i="251"/>
  <c r="DZ101" i="251"/>
  <c r="AQ102" i="251"/>
  <c r="DZ102" i="251"/>
  <c r="AQ103" i="251"/>
  <c r="DZ103" i="251"/>
  <c r="AQ104" i="251"/>
  <c r="DZ104" i="251"/>
  <c r="AQ105" i="251"/>
  <c r="DZ105" i="251"/>
  <c r="AQ106" i="251"/>
  <c r="DZ106" i="251"/>
  <c r="AQ107" i="251"/>
  <c r="DZ107" i="251"/>
  <c r="AQ108" i="251"/>
  <c r="DZ108" i="251"/>
  <c r="AQ109" i="251"/>
  <c r="DZ109" i="251"/>
  <c r="AQ110" i="251"/>
  <c r="DZ110" i="251"/>
  <c r="AQ111" i="251"/>
  <c r="DZ111" i="251"/>
  <c r="AQ112" i="251"/>
  <c r="DZ112" i="251"/>
  <c r="AQ113" i="251"/>
  <c r="DZ113" i="251"/>
  <c r="AQ114" i="251"/>
  <c r="DZ114" i="251"/>
  <c r="AQ115" i="251"/>
  <c r="DZ115" i="251"/>
  <c r="AQ116" i="251"/>
  <c r="DZ116" i="251"/>
  <c r="AQ117" i="251"/>
  <c r="DZ117" i="251"/>
  <c r="AQ118" i="251"/>
  <c r="DZ118" i="251"/>
  <c r="AQ119" i="251"/>
  <c r="BM119" i="251"/>
  <c r="DZ119" i="251"/>
  <c r="DZ120" i="251"/>
  <c r="AC74" i="240"/>
  <c r="AC73" i="240"/>
  <c r="AC76" i="240"/>
  <c r="AC75" i="240" l="1"/>
  <c r="AM29" i="190"/>
  <c r="AM30" i="190"/>
  <c r="AM31" i="190"/>
  <c r="AM32" i="190"/>
  <c r="AM69" i="190"/>
  <c r="AM70" i="190"/>
  <c r="AM71" i="190"/>
  <c r="AM72" i="190"/>
  <c r="AM73" i="190"/>
  <c r="AM74" i="190"/>
  <c r="AM75" i="190"/>
  <c r="AM76" i="190"/>
  <c r="AM77" i="190"/>
  <c r="AM78" i="190"/>
  <c r="AM79" i="190"/>
  <c r="AM80" i="190"/>
  <c r="AM81" i="190"/>
  <c r="AM82" i="190"/>
  <c r="AM83" i="190"/>
  <c r="AM84" i="190"/>
  <c r="AM85" i="190"/>
  <c r="AM86" i="190"/>
  <c r="AM87" i="190"/>
  <c r="AM88" i="190"/>
  <c r="AM89" i="190"/>
  <c r="AM90" i="190"/>
  <c r="AM91" i="190"/>
  <c r="AM92" i="190"/>
  <c r="AM93" i="190"/>
  <c r="AM94" i="190"/>
  <c r="AM95" i="190"/>
  <c r="AM96" i="190"/>
  <c r="AM97" i="190"/>
  <c r="AM98" i="190"/>
  <c r="AM99" i="190"/>
  <c r="AM100" i="190"/>
  <c r="AM101" i="190"/>
  <c r="AM102" i="190"/>
  <c r="AM103" i="190"/>
  <c r="AM104" i="190"/>
  <c r="AM105" i="190"/>
  <c r="AM106" i="190"/>
  <c r="AM107" i="190"/>
  <c r="AM108" i="190"/>
  <c r="AM109" i="190"/>
  <c r="AM110" i="190"/>
  <c r="AM111" i="190"/>
  <c r="AM112" i="190"/>
  <c r="AM113" i="190"/>
  <c r="AM114" i="190"/>
  <c r="AM115" i="190"/>
  <c r="AM116" i="190"/>
  <c r="AM117" i="190"/>
  <c r="AM118" i="190"/>
  <c r="AM119" i="190"/>
  <c r="AM120" i="190"/>
  <c r="AM121" i="190"/>
  <c r="AM122" i="190"/>
  <c r="AM123" i="190"/>
  <c r="AM124" i="190"/>
  <c r="AM125" i="190"/>
  <c r="AM126" i="190"/>
  <c r="AM127" i="190"/>
  <c r="AM128" i="190"/>
  <c r="AM129" i="190"/>
  <c r="AM130" i="190"/>
  <c r="AM131" i="190"/>
  <c r="AM68" i="190"/>
  <c r="DV68" i="190" l="1"/>
  <c r="AC68" i="190"/>
  <c r="AC31" i="190"/>
  <c r="AC30" i="190"/>
  <c r="AC29" i="190"/>
  <c r="AC28" i="190"/>
  <c r="AC27" i="190"/>
  <c r="AC26" i="190"/>
  <c r="DV75" i="190"/>
  <c r="M51" i="190"/>
  <c r="N51" i="190" s="1"/>
  <c r="O51" i="190" s="1"/>
  <c r="P51" i="190" s="1"/>
  <c r="Q51" i="190" s="1"/>
  <c r="R51" i="190" s="1"/>
  <c r="S51" i="190" s="1"/>
  <c r="T51" i="190" s="1"/>
  <c r="U51" i="190" s="1"/>
  <c r="V51" i="190" s="1"/>
  <c r="W51" i="190" s="1"/>
  <c r="X51" i="190" s="1"/>
  <c r="Y51" i="190" s="1"/>
  <c r="Z51" i="190" s="1"/>
  <c r="AA51" i="190" s="1"/>
  <c r="M50" i="190"/>
  <c r="N50" i="190" s="1"/>
  <c r="O50" i="190" s="1"/>
  <c r="P50" i="190" s="1"/>
  <c r="Q50" i="190" s="1"/>
  <c r="R50" i="190" s="1"/>
  <c r="S50" i="190" s="1"/>
  <c r="T50" i="190" s="1"/>
  <c r="U50" i="190" s="1"/>
  <c r="V50" i="190" s="1"/>
  <c r="W50" i="190" s="1"/>
  <c r="X50" i="190" s="1"/>
  <c r="Y50" i="190" s="1"/>
  <c r="Z50" i="190" s="1"/>
  <c r="AA50" i="190" s="1"/>
  <c r="DV54" i="190"/>
  <c r="DV53" i="190"/>
  <c r="DV52" i="190"/>
  <c r="DV123" i="190"/>
  <c r="DV124" i="190"/>
  <c r="DV125" i="190"/>
  <c r="DV126" i="190"/>
  <c r="DV127" i="190"/>
  <c r="DV128" i="190"/>
  <c r="DV129" i="190"/>
  <c r="DV130" i="190"/>
  <c r="DV131" i="190"/>
  <c r="DV31" i="190"/>
  <c r="DV30" i="190"/>
  <c r="DV29" i="190"/>
  <c r="AU88" i="190" l="1"/>
  <c r="AV88" i="190" s="1"/>
  <c r="AW88" i="190" s="1"/>
  <c r="AX88" i="190" s="1"/>
  <c r="AY88" i="190" s="1"/>
  <c r="BC88" i="190"/>
  <c r="BD88" i="190" s="1"/>
  <c r="BG88" i="190"/>
  <c r="BG87" i="190"/>
  <c r="DV80" i="190"/>
  <c r="DV42" i="190"/>
  <c r="DV14" i="190"/>
  <c r="EC14" i="190" s="1"/>
  <c r="DV13" i="190"/>
  <c r="DV12" i="190"/>
  <c r="DV20" i="190"/>
  <c r="DV15" i="190"/>
  <c r="BI19" i="190"/>
  <c r="DV95" i="190"/>
  <c r="DV21" i="190"/>
  <c r="DV96" i="190"/>
  <c r="DV71" i="190"/>
  <c r="DV72" i="190"/>
  <c r="DV28" i="190"/>
  <c r="DV27" i="190"/>
  <c r="BI27" i="190"/>
  <c r="BI28" i="190"/>
  <c r="AM28" i="190"/>
  <c r="AM27" i="190"/>
  <c r="DV26" i="190"/>
  <c r="BI26" i="190"/>
  <c r="AM26" i="190"/>
  <c r="DV73" i="190" l="1"/>
  <c r="BI59" i="190"/>
  <c r="DV58" i="190"/>
  <c r="DV19" i="190"/>
  <c r="AM19" i="190"/>
  <c r="DV16" i="190"/>
  <c r="DV17" i="190"/>
  <c r="DV18" i="190"/>
  <c r="DV23" i="190"/>
  <c r="DV24" i="190"/>
  <c r="DV25" i="190"/>
  <c r="DV32" i="190"/>
  <c r="DV33" i="190"/>
  <c r="DV34" i="190"/>
  <c r="DV35" i="190"/>
  <c r="DV36" i="190"/>
  <c r="DV37" i="190"/>
  <c r="DV38" i="190"/>
  <c r="DV39" i="190"/>
  <c r="DV40" i="190"/>
  <c r="DV43" i="190"/>
  <c r="DV44" i="190"/>
  <c r="DV45" i="190"/>
  <c r="DV46" i="190"/>
  <c r="DV47" i="190"/>
  <c r="DV48" i="190"/>
  <c r="DV49" i="190"/>
  <c r="DV55" i="190"/>
  <c r="DV56" i="190"/>
  <c r="DV57" i="190"/>
  <c r="DV59" i="190"/>
  <c r="DV60" i="190"/>
  <c r="DV61" i="190"/>
  <c r="DV62" i="190"/>
  <c r="DV63" i="190"/>
  <c r="DV64" i="190"/>
  <c r="DV65" i="190"/>
  <c r="DV66" i="190"/>
  <c r="DV67" i="190"/>
  <c r="DV69" i="190"/>
  <c r="DV70" i="190"/>
  <c r="DV74" i="190"/>
  <c r="DV76" i="190"/>
  <c r="DV77" i="190"/>
  <c r="DV78" i="190"/>
  <c r="DV79" i="190"/>
  <c r="DV81" i="190"/>
  <c r="DV82" i="190"/>
  <c r="DV83" i="190"/>
  <c r="DV84" i="190"/>
  <c r="DV86" i="190"/>
  <c r="DV87" i="190"/>
  <c r="DV88" i="190"/>
  <c r="DV89" i="190"/>
  <c r="DV90" i="190"/>
  <c r="DV97" i="190"/>
  <c r="DV98" i="190"/>
  <c r="DV99" i="190"/>
  <c r="DV100" i="190"/>
  <c r="DV101" i="190"/>
  <c r="DV102" i="190"/>
  <c r="DV103" i="190"/>
  <c r="DV104" i="190"/>
  <c r="DV105" i="190"/>
  <c r="DV106" i="190"/>
  <c r="DV107" i="190"/>
  <c r="DV108" i="190"/>
  <c r="DV109" i="190"/>
  <c r="DV110" i="190"/>
  <c r="DV111" i="190"/>
  <c r="DV112" i="190"/>
  <c r="DV113" i="190"/>
  <c r="DV114" i="190"/>
  <c r="DV115" i="190"/>
  <c r="DV116" i="190"/>
  <c r="DV117" i="190"/>
  <c r="DV118" i="190"/>
  <c r="DV119" i="190"/>
  <c r="DV120" i="190"/>
  <c r="DV121" i="190"/>
  <c r="DV122" i="190"/>
  <c r="AM38" i="190"/>
  <c r="BI131" i="190"/>
  <c r="AM56" i="190"/>
  <c r="AM57" i="190"/>
  <c r="AM58" i="190"/>
  <c r="AM59" i="190"/>
  <c r="AM60" i="190"/>
  <c r="AM61" i="190"/>
  <c r="AM62" i="190"/>
  <c r="AM63" i="190"/>
  <c r="AM64" i="190"/>
  <c r="AM65" i="190"/>
  <c r="AM66" i="190"/>
  <c r="AM67" i="190"/>
  <c r="AM49" i="190"/>
  <c r="AM55" i="190"/>
  <c r="AM46" i="190"/>
  <c r="M49" i="190"/>
  <c r="N49" i="190" s="1"/>
  <c r="O49" i="190" s="1"/>
  <c r="P49" i="190" s="1"/>
  <c r="Q49" i="190" s="1"/>
  <c r="R49" i="190" s="1"/>
  <c r="S49" i="190" s="1"/>
  <c r="T49" i="190" s="1"/>
  <c r="U49" i="190" s="1"/>
  <c r="V49" i="190" s="1"/>
  <c r="W49" i="190" s="1"/>
  <c r="X49" i="190" s="1"/>
  <c r="Y49" i="190" s="1"/>
  <c r="Z49" i="190" s="1"/>
  <c r="AA49" i="190" s="1"/>
  <c r="AC20" i="190"/>
  <c r="AC21" i="190"/>
  <c r="AC23" i="190"/>
  <c r="AC25" i="190"/>
  <c r="AC24" i="190"/>
  <c r="BI24" i="190"/>
  <c r="BI23" i="190"/>
  <c r="AM12" i="190"/>
  <c r="AM13" i="190"/>
  <c r="AM14" i="190"/>
  <c r="AM15" i="190"/>
  <c r="AM16" i="190"/>
  <c r="AM17" i="190"/>
  <c r="AM18" i="190"/>
  <c r="AM20" i="190"/>
  <c r="AM21" i="190"/>
  <c r="AM23" i="190"/>
  <c r="AM24" i="190"/>
  <c r="AM25" i="190"/>
  <c r="AM33" i="190"/>
  <c r="AM34" i="190"/>
  <c r="AM35" i="190"/>
  <c r="AM36" i="190"/>
  <c r="AM37" i="190"/>
  <c r="BI21" i="190"/>
  <c r="BI20" i="190"/>
  <c r="BI17" i="190"/>
  <c r="BI14" i="190"/>
  <c r="BI65" i="190"/>
  <c r="BI16" i="190" l="1"/>
  <c r="BI13" i="190"/>
  <c r="BI15" i="190"/>
  <c r="BI12" i="190"/>
  <c r="AC60" i="190"/>
  <c r="AC67" i="190"/>
  <c r="AC62" i="190"/>
  <c r="AC63" i="190"/>
  <c r="AC64" i="190"/>
  <c r="AC65" i="190"/>
  <c r="AC66" i="190"/>
  <c r="AC61" i="190"/>
  <c r="BI64" i="190"/>
  <c r="BI63" i="190"/>
  <c r="BI62" i="190"/>
  <c r="BI61" i="190"/>
  <c r="BI60" i="190"/>
  <c r="BI57" i="190"/>
  <c r="BI37" i="190"/>
  <c r="AM39" i="190"/>
  <c r="AM40" i="190"/>
  <c r="AM41" i="190"/>
  <c r="AM42" i="190"/>
  <c r="AC85" i="190"/>
  <c r="AC88" i="190"/>
  <c r="BC87" i="190"/>
  <c r="BD87" i="190" s="1"/>
  <c r="AU87" i="190"/>
  <c r="AV87" i="190" s="1"/>
  <c r="AW87" i="190" s="1"/>
  <c r="AX87" i="190" s="1"/>
  <c r="AY87" i="190" s="1"/>
  <c r="AC87" i="190"/>
  <c r="AC86" i="190"/>
  <c r="DV85" i="190"/>
  <c r="AY85" i="190"/>
  <c r="BC85" i="190" s="1"/>
  <c r="BD85" i="190" s="1"/>
  <c r="BG85" i="190" s="1"/>
  <c r="DV41" i="190" l="1"/>
  <c r="AM48" i="190"/>
  <c r="BI46" i="190"/>
  <c r="AM45" i="190"/>
  <c r="AM44" i="190"/>
  <c r="AM43" i="190"/>
  <c r="BI18" i="190"/>
  <c r="BI51"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3" i="2"/>
  <c r="AM114" i="2"/>
  <c r="AM115" i="2"/>
  <c r="AM116" i="2"/>
  <c r="AM117" i="2"/>
  <c r="AM118" i="2"/>
  <c r="AM119" i="2"/>
  <c r="AM120" i="2"/>
  <c r="AM121" i="2"/>
  <c r="AM122" i="2"/>
  <c r="AM123" i="2"/>
  <c r="AM124" i="2"/>
  <c r="AM112" i="2"/>
  <c r="AM111" i="2"/>
  <c r="DV73" i="2"/>
  <c r="DV72" i="2"/>
  <c r="DV71" i="2"/>
  <c r="DV116" i="2"/>
  <c r="DV115" i="2"/>
  <c r="DV114" i="2"/>
  <c r="DV113" i="2"/>
  <c r="DV109" i="2"/>
  <c r="DV95" i="2"/>
  <c r="BI95" i="2"/>
  <c r="DV19" i="2"/>
  <c r="BI19" i="2"/>
  <c r="DV18" i="2"/>
  <c r="DV14" i="2"/>
  <c r="BI14" i="2"/>
  <c r="DV107" i="2"/>
  <c r="DV106" i="2"/>
  <c r="DV103" i="2"/>
  <c r="DV101" i="2"/>
  <c r="BI27" i="2"/>
  <c r="BI113" i="2"/>
  <c r="BI114" i="2"/>
  <c r="BI115" i="2"/>
  <c r="BI117" i="2"/>
  <c r="DV108" i="2"/>
  <c r="DV110" i="2"/>
  <c r="DV112" i="2"/>
  <c r="DV111" i="2"/>
  <c r="DV105" i="2"/>
  <c r="DV104" i="2"/>
  <c r="DV102" i="2"/>
  <c r="DV100" i="2"/>
  <c r="DV99" i="2"/>
  <c r="BI111" i="2"/>
  <c r="BI109" i="2"/>
  <c r="BI108" i="2"/>
  <c r="BI107" i="2"/>
  <c r="BI104" i="2"/>
  <c r="BI103" i="2"/>
  <c r="BI102" i="2"/>
  <c r="BI99" i="2"/>
  <c r="DV98" i="2"/>
  <c r="DV97" i="2"/>
  <c r="DV96" i="2"/>
  <c r="BI98" i="2"/>
  <c r="BI97" i="2"/>
  <c r="BI96" i="2"/>
  <c r="DV94" i="2"/>
  <c r="DV93" i="2"/>
  <c r="DV92" i="2"/>
  <c r="DV91" i="2"/>
  <c r="BI94" i="2"/>
  <c r="BI93" i="2"/>
  <c r="BI92" i="2"/>
  <c r="BI91" i="2"/>
  <c r="BI90" i="2"/>
  <c r="DV90" i="2"/>
  <c r="DV38" i="2"/>
  <c r="BI38" i="2"/>
  <c r="DV37" i="2"/>
  <c r="DV33" i="2"/>
  <c r="DV34" i="2"/>
  <c r="DV36" i="2"/>
  <c r="DV13" i="2"/>
  <c r="EI85" i="2"/>
  <c r="AC84" i="2"/>
  <c r="AC83" i="2"/>
  <c r="DV63" i="2"/>
  <c r="DV62" i="2"/>
  <c r="DV50" i="2"/>
  <c r="DV49" i="2"/>
  <c r="BI49" i="2"/>
  <c r="DV48" i="2"/>
  <c r="BI48" i="2"/>
  <c r="DV47" i="2"/>
  <c r="BI47" i="2"/>
  <c r="DV46" i="2"/>
  <c r="BI46" i="2"/>
  <c r="DV45" i="2"/>
  <c r="BI45" i="2"/>
  <c r="DV44" i="2"/>
  <c r="BI44" i="2"/>
  <c r="DV43" i="2"/>
  <c r="BI43" i="2"/>
  <c r="DV42" i="2"/>
  <c r="BI42" i="2"/>
  <c r="DV41" i="2"/>
  <c r="BI41" i="2"/>
  <c r="DV40" i="2"/>
  <c r="DV39" i="2"/>
  <c r="DV32" i="2"/>
  <c r="BI32" i="2"/>
  <c r="DV30" i="2"/>
  <c r="CL59" i="2"/>
  <c r="DV59" i="2" s="1"/>
  <c r="DV31" i="2"/>
  <c r="DV29" i="2"/>
  <c r="DV28" i="2"/>
  <c r="BI28" i="2"/>
  <c r="DV27" i="2"/>
  <c r="DV26" i="2"/>
  <c r="BI26" i="2"/>
  <c r="DV25" i="2"/>
  <c r="BI25" i="2"/>
  <c r="BI22" i="2"/>
  <c r="DV21" i="2"/>
  <c r="DV20" i="2"/>
  <c r="DV17" i="2"/>
  <c r="DV16" i="2"/>
  <c r="BI16" i="2"/>
  <c r="DV15" i="2"/>
  <c r="DV61" i="2"/>
  <c r="DV60" i="2"/>
  <c r="BI60" i="2"/>
  <c r="BK59" i="2"/>
  <c r="DV58" i="2"/>
  <c r="DV57" i="2"/>
  <c r="DV56" i="2"/>
  <c r="BI56" i="2"/>
  <c r="DV55" i="2"/>
  <c r="BI55" i="2"/>
  <c r="BI54" i="2"/>
  <c r="BI53" i="2"/>
  <c r="BI52" i="2"/>
  <c r="DV54" i="2"/>
  <c r="DV53" i="2"/>
  <c r="DV52" i="2"/>
  <c r="DV51" i="2"/>
  <c r="BI120" i="2"/>
  <c r="AC124" i="2"/>
  <c r="AC122" i="2"/>
  <c r="AC123" i="2"/>
  <c r="AC121" i="2"/>
  <c r="AC118" i="2"/>
  <c r="AC119" i="2"/>
  <c r="AC120" i="2"/>
  <c r="AC117" i="2"/>
  <c r="DV89" i="2"/>
  <c r="DV88" i="2"/>
  <c r="DV87" i="2"/>
  <c r="DV86" i="2"/>
  <c r="DV70" i="2"/>
  <c r="DV117" i="2"/>
  <c r="DV69" i="2"/>
  <c r="DV68" i="2"/>
  <c r="DV67" i="2"/>
  <c r="DV66" i="2"/>
  <c r="DV65" i="2"/>
  <c r="DV64" i="2"/>
  <c r="DV124" i="2"/>
  <c r="DV123" i="2"/>
  <c r="DV122" i="2"/>
  <c r="DV121" i="2"/>
  <c r="DV120" i="2"/>
  <c r="DV119" i="2"/>
  <c r="DV118" i="2"/>
  <c r="BI23" i="2"/>
  <c r="BI61" i="2"/>
  <c r="BI59" i="2"/>
  <c r="BI30" i="2"/>
  <c r="DV132" i="190" l="1"/>
  <c r="CX35" i="2"/>
  <c r="DB35" i="2" l="1"/>
  <c r="EH50" i="113"/>
  <c r="AD29" i="113"/>
  <c r="AD18" i="113"/>
  <c r="AD17" i="113"/>
  <c r="AD16" i="113"/>
  <c r="AD15" i="113"/>
  <c r="AD14" i="113"/>
  <c r="AD10" i="113"/>
  <c r="EA71" i="112"/>
  <c r="DW71" i="112"/>
  <c r="EQ71" i="112" s="1"/>
  <c r="DS71" i="112"/>
  <c r="EM71" i="112" s="1"/>
  <c r="DO71" i="112"/>
  <c r="EI71" i="112" s="1"/>
  <c r="DK71" i="112"/>
  <c r="EE71" i="112" s="1"/>
  <c r="CO71" i="112"/>
  <c r="CS71" i="112" s="1"/>
  <c r="CW71" i="112" s="1"/>
  <c r="DA71" i="112" s="1"/>
  <c r="DE71" i="112" s="1"/>
  <c r="AK71" i="112"/>
  <c r="EA70" i="112"/>
  <c r="DW70" i="112"/>
  <c r="EQ70" i="112" s="1"/>
  <c r="DS70" i="112"/>
  <c r="EM70" i="112" s="1"/>
  <c r="DO70" i="112"/>
  <c r="EI70" i="112" s="1"/>
  <c r="DK70" i="112"/>
  <c r="EE70" i="112" s="1"/>
  <c r="CO70" i="112"/>
  <c r="CS70" i="112" s="1"/>
  <c r="CW70" i="112" s="1"/>
  <c r="DA70" i="112" s="1"/>
  <c r="DE70" i="112" s="1"/>
  <c r="AK70" i="112"/>
  <c r="EA69" i="112"/>
  <c r="DW69" i="112"/>
  <c r="EQ69" i="112" s="1"/>
  <c r="DS69" i="112"/>
  <c r="EM69" i="112" s="1"/>
  <c r="DO69" i="112"/>
  <c r="EI69" i="112" s="1"/>
  <c r="DK69" i="112"/>
  <c r="EE69" i="112" s="1"/>
  <c r="CO69" i="112"/>
  <c r="CS69" i="112" s="1"/>
  <c r="CW69" i="112" s="1"/>
  <c r="DA69" i="112" s="1"/>
  <c r="DE69" i="112" s="1"/>
  <c r="AK69" i="112"/>
  <c r="EA68" i="112"/>
  <c r="DW68" i="112"/>
  <c r="EQ68" i="112" s="1"/>
  <c r="DS68" i="112"/>
  <c r="EM68" i="112" s="1"/>
  <c r="DO68" i="112"/>
  <c r="EI68" i="112" s="1"/>
  <c r="DK68" i="112"/>
  <c r="EE68" i="112" s="1"/>
  <c r="CO68" i="112"/>
  <c r="CS68" i="112" s="1"/>
  <c r="CW68" i="112" s="1"/>
  <c r="DA68" i="112" s="1"/>
  <c r="DE68" i="112" s="1"/>
  <c r="AK68" i="112"/>
  <c r="EU67" i="112"/>
  <c r="EY67" i="112" s="1"/>
  <c r="EA67" i="112"/>
  <c r="DW67" i="112"/>
  <c r="EQ67" i="112" s="1"/>
  <c r="DS67" i="112"/>
  <c r="EM67" i="112" s="1"/>
  <c r="DO67" i="112"/>
  <c r="EI67" i="112" s="1"/>
  <c r="DK67" i="112"/>
  <c r="EE67" i="112" s="1"/>
  <c r="CO67" i="112"/>
  <c r="CS67" i="112" s="1"/>
  <c r="CW67" i="112" s="1"/>
  <c r="DA67" i="112" s="1"/>
  <c r="DE67" i="112" s="1"/>
  <c r="AK67" i="112"/>
  <c r="ES66" i="112"/>
  <c r="AK48" i="112"/>
  <c r="AK47" i="112"/>
  <c r="AK46" i="112"/>
  <c r="AK45" i="112"/>
  <c r="AK44" i="112"/>
  <c r="AK43" i="112"/>
  <c r="AK42" i="112"/>
  <c r="AK40" i="112"/>
  <c r="AK37" i="112"/>
  <c r="AK26" i="112"/>
  <c r="AK25" i="112"/>
  <c r="AK24" i="112"/>
  <c r="AK23" i="112"/>
  <c r="AK22" i="112"/>
  <c r="AK19" i="112"/>
  <c r="BI40" i="2"/>
  <c r="BN24" i="2"/>
  <c r="BI24" i="2"/>
  <c r="BN23" i="2"/>
  <c r="BN22" i="2"/>
  <c r="BH17" i="2"/>
  <c r="BG17" i="2"/>
  <c r="BF17" i="2"/>
  <c r="BE17" i="2"/>
  <c r="BD17" i="2"/>
  <c r="BC17" i="2"/>
  <c r="BB17" i="2"/>
  <c r="BA17" i="2"/>
  <c r="AZ17" i="2"/>
  <c r="AY17" i="2"/>
  <c r="AX17" i="2"/>
  <c r="AW17" i="2"/>
  <c r="AV17" i="2"/>
  <c r="AU17" i="2"/>
  <c r="AT17" i="2"/>
  <c r="AS17" i="2"/>
  <c r="BI15" i="2"/>
  <c r="BI13" i="2"/>
  <c r="DF35" i="2" l="1"/>
  <c r="DJ35" i="2" s="1"/>
  <c r="DN35" i="2" s="1"/>
  <c r="DR35" i="2" s="1"/>
  <c r="BR24" i="2"/>
  <c r="BV24" i="2" s="1"/>
  <c r="BZ24" i="2" s="1"/>
  <c r="BR23" i="2"/>
  <c r="BV23" i="2" s="1"/>
  <c r="BI17" i="2"/>
  <c r="BR22" i="2"/>
  <c r="DV35" i="2" l="1"/>
  <c r="CD24" i="2"/>
  <c r="CH24" i="2" s="1"/>
  <c r="CL24" i="2" s="1"/>
  <c r="CP24" i="2" s="1"/>
  <c r="CT24" i="2" s="1"/>
  <c r="CX24" i="2" s="1"/>
  <c r="DB24" i="2" s="1"/>
  <c r="DF24" i="2" s="1"/>
  <c r="DJ24" i="2" s="1"/>
  <c r="DN24" i="2" s="1"/>
  <c r="DR24" i="2" s="1"/>
  <c r="BZ23" i="2"/>
  <c r="CD23" i="2" s="1"/>
  <c r="CH23" i="2" s="1"/>
  <c r="CL23" i="2" s="1"/>
  <c r="CP23" i="2" s="1"/>
  <c r="CT23" i="2" s="1"/>
  <c r="CX23" i="2" s="1"/>
  <c r="DB23" i="2" s="1"/>
  <c r="DF23" i="2" s="1"/>
  <c r="DJ23" i="2" s="1"/>
  <c r="DN23" i="2" s="1"/>
  <c r="DR23" i="2" s="1"/>
  <c r="BV22" i="2"/>
  <c r="BZ22" i="2" s="1"/>
  <c r="CD22" i="2" s="1"/>
  <c r="CH22" i="2" s="1"/>
  <c r="CL22" i="2" s="1"/>
  <c r="CP22" i="2" s="1"/>
  <c r="CT22" i="2" s="1"/>
  <c r="CX22" i="2" s="1"/>
  <c r="DB22" i="2" s="1"/>
  <c r="DF22" i="2" s="1"/>
  <c r="DJ22" i="2" s="1"/>
  <c r="DN22" i="2" s="1"/>
  <c r="DR22" i="2" s="1"/>
  <c r="DV24" i="2" l="1"/>
  <c r="DV22" i="2"/>
  <c r="DV23" i="2"/>
  <c r="O63" i="103" a="1"/>
  <c r="O63" i="103" s="1"/>
</calcChain>
</file>

<file path=xl/comments1.xml><?xml version="1.0" encoding="utf-8"?>
<comments xmlns="http://schemas.openxmlformats.org/spreadsheetml/2006/main">
  <authors>
    <author>tc={41E4D4AE-A20A-B844-95AF-19E5EAA273DB}</author>
    <author>tc={5FD3B6D9-F043-CD4F-A096-8968EEFE79C4}</author>
    <author>tc={41AF9271-3F93-534D-9348-D6C6F6D7CB35}</author>
    <author/>
    <author>tc={6B2E6EB4-C06B-DE41-B01F-7894E2799F2A}</author>
  </authors>
  <commentList>
    <comment ref="AO29" authorId="0"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La línea base está en numero entero mientras que las metas están en porcentaje. La meta, teniendo en cuenta la fórmula, debe ser en porcentaje, pero según el nombre del indicador debería ser en número.</t>
        </r>
      </text>
    </comment>
    <comment ref="AO33" authorId="1"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Para las metas, la ficha de producto se encuentra dada en números y aquí está en porcentaje.</t>
        </r>
      </text>
    </comment>
    <comment ref="AO34" authorId="2"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Para las metas, la ficha de producto se encuentra dada en números y aquí está en porcentaje. Además, la ficha no cuenta con línea base.</t>
        </r>
      </text>
    </comment>
    <comment ref="F52" authorId="3"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Este inventario se pediría es tener una metodología de construcción y que la oaiee tenga acceso (actualmente es de la subse)</t>
        </r>
      </text>
    </comment>
    <comment ref="F53" authorId="3"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Este inventario se pediría es tener una metodología de construcción y que la oaiee tenga acceso (actualmente es de la subse)</t>
        </r>
      </text>
    </comment>
    <comment ref="F54" authorId="3"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Este inventario se pediría es tener una metodología de construcción y que la oaiee tenga acceso (actualmente es de la subse)</t>
        </r>
      </text>
    </comment>
    <comment ref="F55" authorId="3"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Este inventario se pediría es tener una metodología de construcción y que la oaiee tenga acceso (actualmente es de la subse)</t>
        </r>
      </text>
    </comment>
    <comment ref="F56" authorId="3" shapeId="0">
      <text>
        <r>
          <rPr>
            <sz val="11"/>
            <color rgb="FF000000"/>
            <rFont val="Calibri"/>
            <family val="2"/>
            <charset val="1"/>
          </rPr>
          <t xml:space="preserve">[Comentario encadenado]
</t>
        </r>
        <r>
          <rPr>
            <sz val="11"/>
            <color rgb="FF000000"/>
            <rFont val="Calibri"/>
            <family val="2"/>
            <charset val="1"/>
          </rPr>
          <t xml:space="preserve">
</t>
        </r>
        <r>
          <rPr>
            <sz val="11"/>
            <color rgb="FF000000"/>
            <rFont val="Calibri"/>
            <family val="2"/>
            <charset val="1"/>
          </rPr>
          <t xml:space="preserve">Su versión de Excel le permite leer este comentario encadenado; sin embargo, las ediciones que se apliquen se quitarán si el archivo se abre en una versión más reciente de Excel. Más información: https://go.microsoft.com/fwlink/?linkid=870924
</t>
        </r>
        <r>
          <rPr>
            <sz val="11"/>
            <color rgb="FF000000"/>
            <rFont val="Calibri"/>
            <family val="2"/>
            <charset val="1"/>
          </rPr>
          <t xml:space="preserve">
</t>
        </r>
        <r>
          <rPr>
            <sz val="11"/>
            <color rgb="FF000000"/>
            <rFont val="Calibri"/>
            <family val="2"/>
            <charset val="1"/>
          </rPr>
          <t xml:space="preserve">Comentario:
</t>
        </r>
        <r>
          <rPr>
            <sz val="11"/>
            <color rgb="FF000000"/>
            <rFont val="Calibri"/>
            <family val="2"/>
            <charset val="1"/>
          </rPr>
          <t xml:space="preserve">    Este inventario se pediría es tener una metodología de construcción y que la oaiee tenga acceso (actualmente es de la subse)</t>
        </r>
      </text>
    </comment>
    <comment ref="AO88" authorId="4"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La línea base se debe mostrar en porcentaje si la meta es en porcentaje. En la ficha de resultado aparece que son tres establecimientos, ¿qué porcentaje representa esto?</t>
        </r>
      </text>
    </comment>
  </commentList>
</comments>
</file>

<file path=xl/comments2.xml><?xml version="1.0" encoding="utf-8"?>
<comments xmlns="http://schemas.openxmlformats.org/spreadsheetml/2006/main">
  <authors>
    <author>Andrea Maldonado Ramirez</author>
    <author>tc={B25DF361-FE8D-4474-A1D8-21DCAA0D7807}</author>
    <author>tc={4DE707F4-FD75-A244-84F6-31E19119E8D5}</author>
  </authors>
  <commentList>
    <comment ref="EE85" authorId="0" shapeId="0">
      <text>
        <r>
          <rPr>
            <b/>
            <sz val="9"/>
            <color indexed="81"/>
            <rFont val="Tahoma"/>
            <family val="2"/>
          </rPr>
          <t>Andrea Maldonado Ramirez:</t>
        </r>
        <r>
          <rPr>
            <sz val="9"/>
            <color indexed="81"/>
            <rFont val="Tahoma"/>
            <family val="2"/>
          </rPr>
          <t xml:space="preserve">
Por favor incluir el area encargada de esta corresponsabilidad, ya que estamos proponiendo anclarnos a las manzanas del cuidado. Esta corresponsabilidad la pidió OAP por correo el dia de hoy. </t>
        </r>
      </text>
    </comment>
    <comment ref="AO91" authorId="1"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La línea base se debe mostrar en porcentaje si la meta es en porcentaje. En la ficha de resultado aparece que son tres establecimientos, ¿qué porcentaje representa esto?</t>
        </r>
      </text>
    </comment>
    <comment ref="AL115" authorId="2"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Planeación: Como se plantea es un indicador tipo creciente no suma</t>
        </r>
      </text>
    </comment>
  </commentList>
</comments>
</file>

<file path=xl/comments3.xml><?xml version="1.0" encoding="utf-8"?>
<comments xmlns="http://schemas.openxmlformats.org/spreadsheetml/2006/main">
  <authors>
    <author>tc={D0FD1261-A2AB-4BF9-B5BE-A4585A997708}</author>
  </authors>
  <commentList>
    <comment ref="AP103" authorId="0"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Planeación: Como se plantea es un indicador tipo creciente no suma</t>
        </r>
      </text>
    </comment>
  </commentList>
</comments>
</file>

<file path=xl/comments4.xml><?xml version="1.0" encoding="utf-8"?>
<comments xmlns="http://schemas.openxmlformats.org/spreadsheetml/2006/main">
  <authors>
    <author>tc={9E9E3F34-C5DC-419D-861A-7276D3B31D6D}</author>
  </authors>
  <commentList>
    <comment ref="AL103" authorId="0"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Planeación: Como se plantea es un indicador tipo creciente no suma</t>
        </r>
      </text>
    </comment>
  </commentList>
</comments>
</file>

<file path=xl/comments5.xml><?xml version="1.0" encoding="utf-8"?>
<comments xmlns="http://schemas.openxmlformats.org/spreadsheetml/2006/main">
  <authors>
    <author>tc={21EB89AF-689C-604F-B46B-A9715CBF2BF4}</author>
  </authors>
  <commentList>
    <comment ref="AL103" authorId="0" shapeId="0">
      <text>
        <r>
          <rPr>
            <sz val="11"/>
            <color rgb="FF000000"/>
            <rFont val="Calibri"/>
            <family val="2"/>
            <charset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Planeación: Como se plantea es un indicador tipo creciente no suma</t>
        </r>
      </text>
    </comment>
  </commentList>
</comments>
</file>

<file path=xl/comments6.xml><?xml version="1.0" encoding="utf-8"?>
<comments xmlns="http://schemas.openxmlformats.org/spreadsheetml/2006/main">
  <authors>
    <author/>
  </authors>
  <commentList>
    <comment ref="A14" authorId="0" shapeId="0">
      <text>
        <r>
          <rPr>
            <sz val="11"/>
            <color rgb="FF000000"/>
            <rFont val="Calibri"/>
            <family val="2"/>
            <charset val="1"/>
          </rPr>
          <t xml:space="preserve">Microsoft Office User:
</t>
        </r>
        <r>
          <rPr>
            <sz val="10"/>
            <color rgb="FF000000"/>
            <rFont val="Tahoma"/>
            <family val="2"/>
            <charset val="1"/>
          </rPr>
          <t xml:space="preserve">Se hace cambio en el objetivo de acuerdo a como quedó el eje en el documento Word. Cabe resaltar que ese mismo documento, tampoco se hizo el cambio, sino surge de este momento, para que por favor lo tengan presente. </t>
        </r>
      </text>
    </comment>
    <comment ref="A15" authorId="0" shapeId="0">
      <text>
        <r>
          <rPr>
            <sz val="11"/>
            <color rgb="FF000000"/>
            <rFont val="Calibri"/>
            <family val="2"/>
            <charset val="1"/>
          </rPr>
          <t xml:space="preserve">Microsoft Office User:
</t>
        </r>
        <r>
          <rPr>
            <sz val="10"/>
            <color rgb="FF000000"/>
            <rFont val="Tahoma"/>
            <family val="2"/>
            <charset val="1"/>
          </rPr>
          <t xml:space="preserve">Se hace cambio en el objetivo de acuerdo a como quedó el eje en el documento Word. Cabe resaltar que ese mismo documento, tampoco se hizo el cambio, sino surge de este momento, para que por favor lo tengan presente. </t>
        </r>
      </text>
    </comment>
    <comment ref="A16" authorId="0" shapeId="0">
      <text>
        <r>
          <rPr>
            <sz val="11"/>
            <color rgb="FF000000"/>
            <rFont val="Calibri"/>
            <family val="2"/>
            <charset val="1"/>
          </rPr>
          <t xml:space="preserve">Microsoft Office User:
</t>
        </r>
        <r>
          <rPr>
            <sz val="10"/>
            <color rgb="FF000000"/>
            <rFont val="Tahoma"/>
            <family val="2"/>
            <charset val="1"/>
          </rPr>
          <t xml:space="preserve">Se hace cambio en el objetivo de acuerdo a como quedó el eje en el documento Word. Cabe resaltar que ese mismo documento, tampoco se hizo el cambio, sino surge de este momento, para que por favor lo tengan presente. </t>
        </r>
      </text>
    </comment>
    <comment ref="A17" authorId="0" shapeId="0">
      <text>
        <r>
          <rPr>
            <sz val="11"/>
            <color rgb="FF000000"/>
            <rFont val="Calibri"/>
            <family val="2"/>
            <charset val="1"/>
          </rPr>
          <t xml:space="preserve">Microsoft Office User:
</t>
        </r>
        <r>
          <rPr>
            <sz val="10"/>
            <color rgb="FF000000"/>
            <rFont val="Tahoma"/>
            <family val="2"/>
            <charset val="1"/>
          </rPr>
          <t xml:space="preserve">Se hace cambio en el objetivo de acuerdo a como quedó el eje en el documento Word. Cabe resaltar que ese mismo documento, tampoco se hizo el cambio, sino surge de este momento, para que por favor lo tengan presente. </t>
        </r>
      </text>
    </comment>
    <comment ref="A18" authorId="0" shapeId="0">
      <text>
        <r>
          <rPr>
            <sz val="11"/>
            <color rgb="FF000000"/>
            <rFont val="Calibri"/>
            <family val="2"/>
            <charset val="1"/>
          </rPr>
          <t xml:space="preserve">Microsoft Office User:
</t>
        </r>
        <r>
          <rPr>
            <sz val="10"/>
            <color rgb="FF000000"/>
            <rFont val="Tahoma"/>
            <family val="2"/>
            <charset val="1"/>
          </rPr>
          <t xml:space="preserve">Se hace cambio en el objetivo de acuerdo a como quedó el eje en el documento Word. Cabe resaltar que ese mismo documento, tampoco se hizo el cambio, sino surge de este momento, para que por favor lo tengan presente. </t>
        </r>
      </text>
    </comment>
    <comment ref="L84" authorId="0" shapeId="0">
      <text>
        <r>
          <rPr>
            <sz val="11"/>
            <color rgb="FF000000"/>
            <rFont val="Calibri"/>
            <family val="2"/>
            <charset val="1"/>
          </rPr>
          <t xml:space="preserve">HP Pro:
</t>
        </r>
        <r>
          <rPr>
            <sz val="9"/>
            <color rgb="FF000000"/>
            <rFont val="Tahoma"/>
            <family val="2"/>
            <charset val="1"/>
          </rPr>
          <t>Este indicador responde a al cálculo de la disminución de reincidencia y se puede medir de dos formas:
1. La diferencia de número de personas que han reincidido entre el año atual y el anterior. Resultado= Número
2. El porcentaje de disminución entre el año actual y anterior. Resultado=porcentaje.
Si cualquier de estos dos resultados da una cifra y un porcentaje negativo significa que no existió una disminución, sino un aumento.</t>
        </r>
      </text>
    </comment>
    <comment ref="AL84" authorId="0" shapeId="0">
      <text>
        <r>
          <rPr>
            <sz val="11"/>
            <color rgb="FF000000"/>
            <rFont val="Calibri"/>
            <family val="2"/>
            <charset val="1"/>
          </rPr>
          <t xml:space="preserve">HP Pro:
</t>
        </r>
        <r>
          <rPr>
            <sz val="9"/>
            <color rgb="FF000000"/>
            <rFont val="Tahoma"/>
            <family val="2"/>
            <charset val="1"/>
          </rPr>
          <t>En el documento de política se indicó que la línea base es de 6% y la meta será 5.3%. No obstante, en seis años, tal vez, 0.7% no responda a los esfuerzos distritales. Por tanto, en el producto esperado, se sugiere de 0 a 5%. Revisar.</t>
        </r>
      </text>
    </comment>
    <comment ref="AN85" authorId="0" shapeId="0">
      <text>
        <r>
          <rPr>
            <sz val="11"/>
            <color rgb="FF000000"/>
            <rFont val="Calibri"/>
            <family val="2"/>
            <charset val="1"/>
          </rPr>
          <t xml:space="preserve">HP Pro:
</t>
        </r>
        <r>
          <rPr>
            <sz val="9"/>
            <color rgb="FF000000"/>
            <rFont val="Tahoma"/>
            <family val="2"/>
            <charset val="1"/>
          </rPr>
          <t>La meta a 2024 es 2530. Se hizo un cálculo para 2028 de 4550.</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<sst xmlns="http://schemas.openxmlformats.org/spreadsheetml/2006/main" count="80294" uniqueCount="4050">
  <si>
    <t>ENFOQUE</t>
  </si>
  <si>
    <t>Derechos Humanos</t>
  </si>
  <si>
    <t>Género</t>
  </si>
  <si>
    <t>SECTORES</t>
  </si>
  <si>
    <t>ENTIDAD</t>
  </si>
  <si>
    <t>Poblacional</t>
  </si>
  <si>
    <t>GestiónPública</t>
  </si>
  <si>
    <t>Secretaría General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</si>
  <si>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</si>
  <si>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</si>
  <si>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</si>
  <si>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</si>
  <si>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</si>
  <si>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</si>
  <si>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</si>
  <si>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</si>
  <si>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GestiónJurídica</t>
  </si>
  <si>
    <t>ANUALIZACIÓN</t>
  </si>
  <si>
    <t>Instituto Distrital de la Participación y Acción Comunal IDPAC</t>
  </si>
  <si>
    <t xml:space="preserve">Hacienda </t>
  </si>
  <si>
    <t>Suma</t>
  </si>
  <si>
    <t>Secretaría de Seguridad, Convivencia y Justicia</t>
  </si>
  <si>
    <t>Planeación</t>
  </si>
  <si>
    <t>Constante</t>
  </si>
  <si>
    <t>UAE Cuerpo Oficial de Bomberos de Bogotá</t>
  </si>
  <si>
    <t>DesarrolloEconómicoIndustriayTurismo</t>
  </si>
  <si>
    <t>Creciente</t>
  </si>
  <si>
    <t>Secretaría Jurídica Distrital</t>
  </si>
  <si>
    <t xml:space="preserve">Educación </t>
  </si>
  <si>
    <t>Decreciente</t>
  </si>
  <si>
    <t>Secretaría Distrital de Hacienda</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</si>
  <si>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</si>
  <si>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</si>
  <si>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</si>
  <si>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</si>
  <si>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</si>
  <si>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</si>
  <si>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</si>
  <si>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</si>
  <si>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</si>
  <si>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Secretaría Distrital de Desarrollo Económico</t>
  </si>
  <si>
    <t>Hábitat</t>
  </si>
  <si>
    <t>Instituto para la economía social IPES</t>
  </si>
  <si>
    <t>Mujeres</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</si>
  <si>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</si>
  <si>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</si>
  <si>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</si>
  <si>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</si>
  <si>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</si>
  <si>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ODS</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</si>
  <si>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</si>
  <si>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</si>
  <si>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</si>
  <si>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</si>
  <si>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</si>
  <si>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</si>
  <si>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</si>
  <si>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</si>
  <si>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</si>
  <si>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</si>
  <si>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</si>
  <si>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</si>
  <si>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</si>
  <si>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</si>
  <si>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</si>
  <si>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</si>
  <si>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</si>
  <si>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</si>
  <si>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</si>
  <si>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</si>
  <si>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</si>
  <si>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</si>
  <si>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</si>
  <si>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</si>
  <si>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</si>
  <si>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</si>
  <si>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Inversión</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</si>
  <si>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</si>
  <si>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</si>
  <si>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</si>
  <si>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</si>
  <si>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</si>
  <si>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</si>
  <si>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</si>
  <si>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</si>
  <si>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</si>
  <si>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</si>
  <si>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</si>
  <si>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</si>
  <si>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</si>
  <si>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</si>
  <si>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</si>
  <si>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</si>
  <si>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</si>
  <si>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</si>
  <si>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</si>
  <si>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</si>
  <si>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</si>
  <si>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</si>
  <si>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</si>
  <si>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</si>
  <si>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</si>
  <si>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</si>
  <si>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</si>
  <si>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</si>
  <si>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</si>
  <si>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</si>
  <si>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Secretaría Distrital de la Mujer</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</si>
  <si>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</si>
  <si>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</si>
  <si>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</si>
  <si>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</si>
  <si>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</si>
  <si>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</si>
  <si>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</si>
  <si>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</si>
  <si>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</si>
  <si>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</si>
  <si>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</si>
  <si>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</si>
  <si>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</si>
  <si>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</si>
  <si>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</si>
  <si>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</si>
  <si>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</si>
  <si>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</si>
  <si>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</si>
  <si>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</si>
  <si>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</si>
  <si>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</si>
  <si>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</si>
  <si>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</si>
  <si>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</si>
  <si>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</si>
  <si>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</si>
  <si>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</si>
  <si>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</si>
  <si>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</si>
  <si>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</si>
  <si>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</si>
  <si>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</si>
  <si>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</si>
  <si>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</si>
  <si>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</si>
  <si>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</si>
  <si>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</si>
  <si>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</si>
  <si>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</si>
  <si>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</si>
  <si>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</si>
  <si>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</si>
  <si>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</si>
  <si>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</si>
  <si>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</si>
  <si>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</si>
  <si>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</si>
  <si>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</si>
  <si>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</si>
  <si>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</si>
  <si>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</si>
  <si>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</si>
  <si>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</si>
  <si>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</si>
  <si>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</si>
  <si>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</si>
  <si>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</si>
  <si>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</si>
  <si>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</si>
  <si>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</si>
  <si>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</si>
  <si>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</si>
  <si>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</si>
  <si>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</si>
  <si>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</si>
  <si>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</si>
  <si>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</si>
  <si>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</si>
  <si>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</si>
  <si>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</si>
  <si>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</si>
  <si>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</si>
  <si>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</si>
  <si>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</si>
  <si>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</si>
  <si>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</si>
  <si>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</si>
  <si>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</si>
  <si>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</si>
  <si>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</si>
  <si>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</si>
  <si>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FORMATO DE PLAN DE ACCION POLÍTICAS PÚBLICAS</t>
  </si>
  <si>
    <r>
      <rPr>
        <b/>
        <sz val="11"/>
        <color rgb="FF000000"/>
        <rFont val="Calibri"/>
        <family val="2"/>
      </rPr>
      <t xml:space="preserve">Política Pública Distrital de Seguridad, Convivencia y Acceso a la Justicia || </t>
    </r>
    <r>
      <rPr>
        <b/>
        <sz val="11"/>
        <color rgb="FFFF0000"/>
        <rFont val="Calibri"/>
        <family val="2"/>
      </rPr>
      <t xml:space="preserve">Paz, Seguridad, Convivencia Ciudadana y Acceso a la Justicia || </t>
    </r>
    <r>
      <rPr>
        <b/>
        <sz val="11"/>
        <color rgb="FF4472C4"/>
        <rFont val="Calibri"/>
        <family val="2"/>
      </rPr>
      <t>Seguridad, Convivencia Ciudadana, Acceso a la Justicia y Construcción de Paz</t>
    </r>
  </si>
  <si>
    <t>Documento CONPES Distrital No:</t>
  </si>
  <si>
    <t>Fecha de aprobación:</t>
  </si>
  <si>
    <t>Fecha de actualización:</t>
  </si>
  <si>
    <t>Fecha de corte de seguimiento:</t>
  </si>
  <si>
    <t>Sector líder:</t>
  </si>
  <si>
    <t>Entidad líder:</t>
  </si>
  <si>
    <t>Sector corresponsable 1:</t>
  </si>
  <si>
    <t xml:space="preserve">Entidad 1: </t>
  </si>
  <si>
    <t>Secretaría Distrital de Gobierno</t>
  </si>
  <si>
    <t>Sector corresponsable 2:</t>
  </si>
  <si>
    <t xml:space="preserve">Entidad 2: </t>
  </si>
  <si>
    <t>Secretaría de Distrital de Movilidad</t>
  </si>
  <si>
    <t>Sector corresponsable 3:</t>
  </si>
  <si>
    <t>Educación</t>
  </si>
  <si>
    <t xml:space="preserve">Entidad 3: </t>
  </si>
  <si>
    <t>Sector corresponsable 4:</t>
  </si>
  <si>
    <t>Cultura Reación y Deporte</t>
  </si>
  <si>
    <t xml:space="preserve">Entidad 4: </t>
  </si>
  <si>
    <t>Sector corresponsable 5:</t>
  </si>
  <si>
    <t xml:space="preserve">Entidad 5: </t>
  </si>
  <si>
    <t>Secretaría de Salud</t>
  </si>
  <si>
    <t>Sector corresponsable 6:</t>
  </si>
  <si>
    <t xml:space="preserve">Mujer </t>
  </si>
  <si>
    <t xml:space="preserve">Entidad 6: </t>
  </si>
  <si>
    <t>Objetivo General: Garantizar la seguridad y la protección efectiva de los derechos, las condiciones para la convivencia ciudadana, el acceso a la justicia, y la construcción de paz y reconciliación en el Distrito Capital.</t>
  </si>
  <si>
    <t>Objetivo específico</t>
  </si>
  <si>
    <t>Importancia relativa  del objetivo específico
(%)</t>
  </si>
  <si>
    <t>Indicadores de resultado</t>
  </si>
  <si>
    <t>Indicadores de producto</t>
  </si>
  <si>
    <t>Tiempos de ejecución</t>
  </si>
  <si>
    <t>Meta de producto Final</t>
  </si>
  <si>
    <t>Costo Estimado</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</si>
  <si>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</si>
  <si>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</si>
  <si>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</si>
  <si>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</si>
  <si>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</si>
  <si>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</si>
  <si>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</si>
  <si>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</si>
  <si>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</si>
  <si>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Meta de resultado Final</t>
  </si>
  <si>
    <t>OBSERVACIONES</t>
  </si>
  <si>
    <t>Producto esperado</t>
  </si>
  <si>
    <t>Importancia relativa del producto
(%)</t>
  </si>
  <si>
    <t xml:space="preserve">Nombre indicador de producto </t>
  </si>
  <si>
    <t>Fórmula del indicador de producto</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</si>
  <si>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</si>
  <si>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</si>
  <si>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</si>
  <si>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</si>
  <si>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</si>
  <si>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</si>
  <si>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</si>
  <si>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</si>
  <si>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</si>
  <si>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</si>
  <si>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</si>
  <si>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</si>
  <si>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</si>
  <si>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</si>
  <si>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2023</t>
  </si>
  <si>
    <t>Meta 2024</t>
  </si>
  <si>
    <t>Meta 2025</t>
  </si>
  <si>
    <t>Meta 2026</t>
  </si>
  <si>
    <t>Meta 2027</t>
  </si>
  <si>
    <t>Meta 2028</t>
  </si>
  <si>
    <t>Meta 2029</t>
  </si>
  <si>
    <t>Meta 2030</t>
  </si>
  <si>
    <t>Meta 2031</t>
  </si>
  <si>
    <t>Meta 2032</t>
  </si>
  <si>
    <t>Meta 2033</t>
  </si>
  <si>
    <t>Meta 2034</t>
  </si>
  <si>
    <t>Meta 2035</t>
  </si>
  <si>
    <t>Meta 2036</t>
  </si>
  <si>
    <t>Meta 2037</t>
  </si>
  <si>
    <t>Meta 2038</t>
  </si>
  <si>
    <t>Recurso disponible.</t>
  </si>
  <si>
    <t>Fuente de financiación</t>
  </si>
  <si>
    <t>Código Proyecto de Invesión</t>
  </si>
  <si>
    <t>Recurso disponible</t>
  </si>
  <si>
    <t>1. Potenciar las capacidades institucionales para la atención y protección de los derechos y libertades ciudadanas, y para la promoción de la convivencia, la autoregulación y la corresponsabilidad ciudadana.</t>
  </si>
  <si>
    <t>33.7%</t>
  </si>
  <si>
    <t>1.1. Disminución de la tasa de delitos sexuales contra las mujeres</t>
  </si>
  <si>
    <t>Tasa de delitos sexuales contra las mujeres</t>
  </si>
  <si>
    <t>Suma de delitos sexuales con víctimas mujeres *100.000 / Total mujeres en Bogotá</t>
  </si>
  <si>
    <t>Derechos Humanos; Género; Poblacional; Territorial</t>
  </si>
  <si>
    <t>Fuente: SIEDCO</t>
  </si>
  <si>
    <t>1.1.1. Estrategia de prevención de violencias y delitos sexuales contra las mujeres.</t>
  </si>
  <si>
    <t>Número de intervenciones realizadas en el marco de la estrategia de prevención de violencias y delitos sexuales contra las mujeres</t>
  </si>
  <si>
    <t>Sumatoria de intervenciones realizadas en el marco de la estrategia de prevención de violencias y delitos sexuales contra las mujeres</t>
  </si>
  <si>
    <t>16. Paz, Justicia e instituciones sólidas</t>
  </si>
  <si>
    <t>16.1 Reducir significativamente todas las formas de violencia y las correspondientes tasas de mortalidad en todo el mundo</t>
  </si>
  <si>
    <t>Género; Territorial</t>
  </si>
  <si>
    <t xml:space="preserve">INVERSION </t>
  </si>
  <si>
    <t>INVERSION</t>
  </si>
  <si>
    <t>Seguridad, Convivencia y Justicia</t>
  </si>
  <si>
    <t>Secretaría Distrital de Seguridad, Convivencia y Justicia</t>
  </si>
  <si>
    <t>Subsecretaría de seguridad</t>
  </si>
  <si>
    <t>Alejandro Londoño</t>
  </si>
  <si>
    <t>alejandro.londono@scj.gov.co</t>
  </si>
  <si>
    <t>Mujer; Integración Social; Movilidad; Gobierno</t>
  </si>
  <si>
    <t>Secretaría Distrital de la Mujer; Secretaría Distrital de Integración Social; Transmilenio; Secretaría Distrital de Gobierno</t>
  </si>
  <si>
    <t>1.1.2 Jornadas de socialización de las competencias funcionales de las Comisarías de Familia y la ruta interna para la atención de las víctimas de violencia por razones de género y otras violencias en el contexto familiar, dirigidas a servidores/as públicos/as de la Policía Metropolitana de Bogotá.</t>
  </si>
  <si>
    <t>Número de Jornadas de socialización de las competencias funcionales de las Comisarías de Familia y la ruta interna para la atención de las víctimas de violencia por razones de género y otras violencias en el contexto familiar, dirigidas a servidores/as públicos/as de la Policía Metropolitana de Bogotá.</t>
  </si>
  <si>
    <t>Sumatoria de jornadas de socialización de las competencias funcionales de las Comisarías de Familia y la ruta interna para la atención de las víctimas de violencia por razones  de género y otras violencias en el contexto familiar, dirigidas a servidores/as públicos/as de la Policía Metropolitana de Bogotá.</t>
  </si>
  <si>
    <t>16. Paz , justicia e instituciones solidas</t>
  </si>
  <si>
    <t>Derechos Humanos; Género; Poblacional; Diferencial</t>
  </si>
  <si>
    <t>Social</t>
  </si>
  <si>
    <t>Secretaria Distrital de Integración Social</t>
  </si>
  <si>
    <t>Subdirección para la familia</t>
  </si>
  <si>
    <t>Omaira Orduz Rodriguez</t>
  </si>
  <si>
    <t>rorduz@sdis.gov.co</t>
  </si>
  <si>
    <t>1.2. Disminución de lesiones personales en población habitante de calle</t>
  </si>
  <si>
    <t>Número de lesiones personales en población que se encuentra en situación de calle</t>
  </si>
  <si>
    <t xml:space="preserve">Suma de lesiones personales en población que se encuentra en situación de calle
</t>
  </si>
  <si>
    <t>Fuente Medicina Legal, rezago de 3 meses aproximadamente</t>
  </si>
  <si>
    <t>1.2.1. Jornadas pedagógicas territoriales para la reducción de factores (fisícos - psicosociales) que impactan a poblaciones habitantes de calle frente a violencias y delitos.</t>
  </si>
  <si>
    <t>Número de Jornadas pedagógicas en territorio dirigidas a la reducción de los factores de riesgo (fisícos - psicosociales) que impactan a la población habitante de calle.</t>
  </si>
  <si>
    <t>Sumatoria de jornadas pedagógicas en territorio dirigidas a reducir factores de riesgo (físicos y psicosociales), que impactan a la población habitante de calle.</t>
  </si>
  <si>
    <t>Cultura Ciudadana</t>
  </si>
  <si>
    <t>Integración Social; Hábitat; Integración Social</t>
  </si>
  <si>
    <t>Secretaría de Integración Social; Unidad Administrativa Especial de Servicios Públicos (UAESP);Instituto Distrital para la Protección de la Niñez y la Juventud (IDIPRON)</t>
  </si>
  <si>
    <t xml:space="preserve">1.3. Disminución de la cantidad de homicidios en la población migrante en un 25% al 2038
</t>
  </si>
  <si>
    <t>Número de homicidios en población migrante</t>
  </si>
  <si>
    <t>Suma de homicidios en población migrante</t>
  </si>
  <si>
    <t>1.3.1 Jornadas pedagógicas para la reducción de factores (fisícos - psicosociales) que impactan a poblaciones migrantes frente a violencias y delitos.</t>
  </si>
  <si>
    <t xml:space="preserve">Número de Jornadas pedagógicas que permitan reducir los factores de riesgo (fisícos - psicosociales) a la población migrante
</t>
  </si>
  <si>
    <t>Sumatoria de jornadas pedagógicas que permitan reducir los factores de riesgo (fisícos - psicosociales) a la poblacion migrante</t>
  </si>
  <si>
    <t>Mujer; Integración Social</t>
  </si>
  <si>
    <t xml:space="preserve">Secretaría Distrital de la Mujer; Secretaría Distrital de Integración Social (SDIS)
							</t>
  </si>
  <si>
    <r>
      <rPr>
        <sz val="11"/>
        <color rgb="FF000000"/>
        <rFont val="Calibri"/>
        <family val="2"/>
      </rPr>
      <t xml:space="preserve">1.4. Disminución de la tasa de homicidios en jóvenes (14-28 años)  </t>
    </r>
    <r>
      <rPr>
        <sz val="11"/>
        <color rgb="FFFF0000"/>
        <rFont val="Calibri"/>
        <family val="2"/>
      </rPr>
      <t>en un 24% al 2038</t>
    </r>
  </si>
  <si>
    <t>Tasa de homicidios en la población joven (14-28 años)</t>
  </si>
  <si>
    <t>(Número de homicidios en jóvenes (14-28 años) / población joven (14-28 años)*100.000</t>
  </si>
  <si>
    <t xml:space="preserve">1.4.1. Programa para jóvenes entre 14 y 28 años que genere capacidades prosociales para la prevención de conductas delictivas y contrarias a la convivencia </t>
  </si>
  <si>
    <t xml:space="preserve">Número de jóvenes vinculados al programa de generación de capacidades prosociales para la prevención de conductas delictivas y contrarias a la convivencia </t>
  </si>
  <si>
    <t>Sumatoría de jóvenes vinculados al programa de generación de capacidades prosociales para la prevención de conductas delictivas y contrarias a la convivencia</t>
  </si>
  <si>
    <t>Integración Social; Mujer</t>
  </si>
  <si>
    <t xml:space="preserve">Secretaría Distrital de Integración Social (SDIS); Instituto Distrital para la Protección de la Niñez y la Juventud (IDIPRON); Secretaría de la Mujer	</t>
  </si>
  <si>
    <t>1.4.2 Jóvenes del Sistema de Responsabilidad Penal Adolescente atendidos en los servicios de la Secretaría Distrital de Integración Social - FORJAR Restaurativo</t>
  </si>
  <si>
    <t>Porcentaje de jóvenes del SRPA atendidos en el servicio Forjar Restaurativo, que propician los escenarios de convivencia y restauración de derechos y deberes.</t>
  </si>
  <si>
    <t>(Número de jóvenes vinculados al servicio Forjar Restaurativo/Número  jóvenes del SRPA remitidos)*100</t>
  </si>
  <si>
    <t>Poblacional; Diferencial</t>
  </si>
  <si>
    <t>NA</t>
  </si>
  <si>
    <t>$2.135</t>
  </si>
  <si>
    <t>Recursos de inversión</t>
  </si>
  <si>
    <t>$2.199</t>
  </si>
  <si>
    <t>Subdirección para la Juventud</t>
  </si>
  <si>
    <t>Óscar Leonel Oviedo Castillo</t>
  </si>
  <si>
    <t>3279797 ext64002</t>
  </si>
  <si>
    <t>ooviedo@sdis.gov.co</t>
  </si>
  <si>
    <t>No aplica</t>
  </si>
  <si>
    <t>1.4.3 Jóvenes sensibilizados en prevención de violencias y resolución alternativa de conflictos</t>
  </si>
  <si>
    <t>Número de jóvenes sensibilizados en el marco de la estrategia de prevención de violencias y conflictos</t>
  </si>
  <si>
    <t>Sumatoria de jóvenes sensibilizados en prevención de violencias y conflictos desarrolladas desde la Subdirección para la Juventud de la SDIS</t>
  </si>
  <si>
    <t>$151</t>
  </si>
  <si>
    <t>$156</t>
  </si>
  <si>
    <t>1.5. Disminución de la victimización por lesiones personales (5-17 años)</t>
  </si>
  <si>
    <t>Tasa de lesiones personales en Bogotá de Niños, Niñas y Adolescentes entre (5-17 años)</t>
  </si>
  <si>
    <t>Número de lesiones personales en Niños, Niñas y Adolescentes (5-17 años) / población de Niños, Niñas y Adolescentes (5-17 años)  (5-17 años)*100.000</t>
  </si>
  <si>
    <t>Fuente: SIEDCO-DANE</t>
  </si>
  <si>
    <t>1.5.1 Reportes locales periódicos sobre factores de riesgo y factores protectores presentes en los entornos educativos.</t>
  </si>
  <si>
    <t>Número de reportes locales generados, con la identificación de factores de riesgo y factores protectores presentes en los entornos educativos.</t>
  </si>
  <si>
    <t>Sumatoria de reportes  locales generados para la identificación de factores de riesgo y factores protectores presentes en los entornos educativos</t>
  </si>
  <si>
    <t>4. Educación de calidad</t>
  </si>
  <si>
    <t>4.1. De aquí a 2030, asegurar que todas las niñas y todos los niños terminen la enseñanza primaria y secundaria, que ha de ser gratuita, equitativa y de calidad y producir resultados de aprendizaje pertinentes y efectivos.</t>
  </si>
  <si>
    <t>Otros distrito inversión</t>
  </si>
  <si>
    <t> </t>
  </si>
  <si>
    <t>Secretaría de Educación del Distrito</t>
  </si>
  <si>
    <t>Dirección de Relaciones con el Sector Educativo Privado</t>
  </si>
  <si>
    <t>Rocío Olarte</t>
  </si>
  <si>
    <t>3241000 ext 2129</t>
  </si>
  <si>
    <t>rolarte@educacionbogota.gov.co</t>
  </si>
  <si>
    <t>1.5.2. Acciones de intervención, a través del desarrollo de instancias locales de articulación interinstitucional, como las Mesas Locales de Entornos Educativos y la Mesa Distrital de Entornos Educativos.</t>
  </si>
  <si>
    <t>Número de Mesas Locales de Entornos Educativos y/o Mesas Distritales de Entornos Educativos realizadas</t>
  </si>
  <si>
    <t>Sumatoria de Mesas Locales de Entornos Educativos y/o Mesas Distritales de Entornos Educativos realizadas</t>
  </si>
  <si>
    <t>1.6 Aumento del porcentaje de personas que habitan o transitan Bogotá que conocen, el Código Nacional de Seguridad y Convivencia Ciudadana (CNSCC)</t>
  </si>
  <si>
    <t>Porcentaje de ciudadanos que habitan y transitan Bogotá que reportan conocer el Código de Seguridad y Convivencia Ciudadana.</t>
  </si>
  <si>
    <r>
      <rPr>
        <sz val="11"/>
        <color rgb="FF000000"/>
        <rFont val="Calibri"/>
        <family val="2"/>
      </rPr>
      <t>(</t>
    </r>
    <r>
      <rPr>
        <sz val="11"/>
        <color rgb="FF00B0F0"/>
        <rFont val="Calibri"/>
        <family val="2"/>
      </rPr>
      <t>Número</t>
    </r>
    <r>
      <rPr>
        <sz val="11"/>
        <color rgb="FF000000"/>
        <rFont val="Calibri"/>
        <family val="2"/>
      </rPr>
      <t xml:space="preserve"> de personas que reportan conocer el CNSCC  / Total de personas encuestadas) *100</t>
    </r>
  </si>
  <si>
    <t xml:space="preserve">Crecimiento anual de dos puntos porcentuales
</t>
  </si>
  <si>
    <t>1.6.1 Estrategia pedagógica y comunicativa de formación e información en el Código Nacional de Seguridad y Convivencia Ciudadana (CNSCC) a personas con enfoque diferencial</t>
  </si>
  <si>
    <t>Número de personas formadas e informadas en el Código de Seguridad y Convivencia Ciudadana</t>
  </si>
  <si>
    <t xml:space="preserve">
Sumatoria de personas formadas e informadas en el Código de Seguridad y Convivencia Ciudadana</t>
  </si>
  <si>
    <t>16.3 Promover el estado de derecho en los planos nacional e internacional y garantizar la igualdad de acceso a la justicia para todos</t>
  </si>
  <si>
    <t>Fondo cuenta CNSCC</t>
  </si>
  <si>
    <t>Subsecretaría de Acceso a la Justicia / Gerencia Código nacional de Seguridad y Convivencia Ciudadana</t>
  </si>
  <si>
    <t>Alejandro Reyes</t>
  </si>
  <si>
    <t>alejandro.reyes@scj.gov.co</t>
  </si>
  <si>
    <t>Crecimiento anual de dos puntos porcentuales</t>
  </si>
  <si>
    <t xml:space="preserve">
1.6.2 Entrenamiento complementario en el Código Nacional de Seguridad y Convivencia Ciudadana (CNSCC), en las modalidades virtual, presencial y/o mixta, dirigido al personal policial adscrito a la Policía Metropolitana de Bogotá</t>
  </si>
  <si>
    <t>Número de personal uniformado que participa en el entrenamiento complementario del Código Nacional de Seguridad y Convivencia Ciudadana en Bogotá (CNSCC)</t>
  </si>
  <si>
    <t xml:space="preserve">
Sumatoria de personal de la Policía que participa en jornadas de entrenamiento complementario del Código Nacional de Seguridad y Convivencia Ciudadana en Bogotá (CNSCC)</t>
  </si>
  <si>
    <t xml:space="preserve">
1.6.3 Estrategia de activación social para la implementación de acciones proclives a la convivencia.</t>
  </si>
  <si>
    <t>Número de organizaciones y colectivos sociales que implementan acciones proclives a la convivencia en Bogotá</t>
  </si>
  <si>
    <t>Sumatoria de organizaciones y colectivos sociales que implementan acciones proclives a la convivencia</t>
  </si>
  <si>
    <t>Cultura, Recreación y Deporte; Hábitat; Gobierno</t>
  </si>
  <si>
    <t xml:space="preserve">Secretaría de Cultura, Recreación y Deporte; Unidad Administrativa Especial de Servicios Públicos (UAESP); Instituto Distrital de La Participación y Acción Comunal (IDPAC)		</t>
  </si>
  <si>
    <t>1.7 Aumento en el porcentaje de personas que participan del portafolio de actividades pedagógicas o comunitarias de forma voluntaria o requerida, que ofrece la Secretaría de Seguridad, Convivencia y Justicia para solucionar comparendos por convivencia.</t>
  </si>
  <si>
    <t xml:space="preserve">Porcentaje de personas que participan del portafolio de actividades pedagógicas o comunitarias (de forma voluntaria o requerida), que ofrece la Secretaria Distrital de de Seguridad, Convivencia y Justicia, para resolver comparendo por convivencia </t>
  </si>
  <si>
    <r>
      <rPr>
        <sz val="11"/>
        <color rgb="FF000000"/>
        <rFont val="Calibri"/>
        <family val="2"/>
      </rPr>
      <t>(</t>
    </r>
    <r>
      <rPr>
        <sz val="11"/>
        <color rgb="FF00B0F0"/>
        <rFont val="Calibri"/>
        <family val="2"/>
      </rPr>
      <t>Número</t>
    </r>
    <r>
      <rPr>
        <sz val="11"/>
        <color rgb="FF000000"/>
        <rFont val="Calibri"/>
        <family val="2"/>
      </rPr>
      <t xml:space="preserve"> de personas  con multa tipo 1 y tipo 2 que participaron e el portafolio de actividades pedagógicas o comunitarias   / Total de personas con multa tipo 1 y tipo 2) *100</t>
    </r>
  </si>
  <si>
    <t>4.5%</t>
  </si>
  <si>
    <t>6.5%</t>
  </si>
  <si>
    <t>7.5%</t>
  </si>
  <si>
    <t>8.5%</t>
  </si>
  <si>
    <t>9.5%</t>
  </si>
  <si>
    <t>10.5%</t>
  </si>
  <si>
    <t>11.5%</t>
  </si>
  <si>
    <t>12.5%</t>
  </si>
  <si>
    <t>13.5%</t>
  </si>
  <si>
    <t>14.5%</t>
  </si>
  <si>
    <t>15.5%</t>
  </si>
  <si>
    <t>16.5%</t>
  </si>
  <si>
    <t>17.5%</t>
  </si>
  <si>
    <t>18.5%</t>
  </si>
  <si>
    <t>19.5%</t>
  </si>
  <si>
    <t>20.5%</t>
  </si>
  <si>
    <t>21.5</t>
  </si>
  <si>
    <t>21.5%</t>
  </si>
  <si>
    <t xml:space="preserve">1. Las metas anuales corresponden a un crecimiento de 1 porcentual, del total de comparendos por convivencia que se expidan al año.
2. Los recursos de financiación se designan por % según componentes y designaciones establecidas por Ley.
3. Se debe tener en cuenta que pueden surgir procesos de amnistía lo cual limita el recaudo por concepto de multa.
4. Para el desarrollo de actividades de programa comunitario se requiere por ley póliza de accidentes personales e insumos que permitan el desarrollo de las mismas.
</t>
  </si>
  <si>
    <t xml:space="preserve">
1.7.1 Espacios virtuales y presenciales de orientación y desarrollo de actividades pedagógicas de convivencia </t>
  </si>
  <si>
    <t>Número de espacios físicos y virtuales disponibles para orientación y desarrollo de actividades pedagógicas de convivencia</t>
  </si>
  <si>
    <t xml:space="preserve">
Sumatoria de espacios físicos y virtuales para la orientación y desarrollo de actividades pedagógicas de convivencia</t>
  </si>
  <si>
    <t>% de recaudo asignado por concepto de multas del código de convivencia, corresponde a la anualidad anterior.</t>
  </si>
  <si>
    <t>Recaudo multa por comparendos de convivencia.</t>
  </si>
  <si>
    <t xml:space="preserve">Porcentaje de personas que participan del portafolio de actividades pedagógicas o comunitarias (de forma voluntaria o requerida), que ofrece la secretaria de Seguridad, para resolver comparendo por convivencia </t>
  </si>
  <si>
    <r>
      <rPr>
        <sz val="11"/>
        <color rgb="FF000000"/>
        <rFont val="Calibri"/>
        <family val="2"/>
      </rPr>
      <t>(</t>
    </r>
    <r>
      <rPr>
        <sz val="11"/>
        <color rgb="FF00B0F0"/>
        <rFont val="Calibri"/>
        <family val="2"/>
      </rPr>
      <t>Número</t>
    </r>
    <r>
      <rPr>
        <sz val="11"/>
        <color rgb="FF000000"/>
        <rFont val="Calibri"/>
        <family val="2"/>
      </rPr>
      <t xml:space="preserve"> de personas con señalamiento de actividad que participaron / Total de personas con señalamiento de actividad como medida independiente ) *100</t>
    </r>
  </si>
  <si>
    <t xml:space="preserve">
1.7.2 Jornadas  para  el desarrollo de servicios  comunitarios por comparendos de convivencia.</t>
  </si>
  <si>
    <t>Número de jornadas de programa comunitario realizadas</t>
  </si>
  <si>
    <t xml:space="preserve">
Sumatoria jornadas de servicios comunitarios por comparendo  adelantadas</t>
  </si>
  <si>
    <r>
      <t xml:space="preserve">1.8 </t>
    </r>
    <r>
      <rPr>
        <sz val="11"/>
        <color rgb="FF00B0F0"/>
        <rFont val="Calibri"/>
        <family val="2"/>
      </rPr>
      <t>Aumento de la p</t>
    </r>
    <r>
      <rPr>
        <sz val="11"/>
        <color rgb="FF000000"/>
        <rFont val="Calibri"/>
        <family val="2"/>
      </rPr>
      <t>ertenencia a organizaciones ciudadanas con impactos y gestiones asociadas la convivencia y la seguridad</t>
    </r>
  </si>
  <si>
    <r>
      <t xml:space="preserve">Porcentaje de ciudadanos y ciudadanas que afirman pertenecer a organizaciones ciudadanas de Juantas de Acción Comunal, Cívica barrial, o de seguridad y vigilancia </t>
    </r>
    <r>
      <rPr>
        <sz val="11"/>
        <color rgb="FF00B0F0"/>
        <rFont val="Calibri"/>
        <family val="2"/>
      </rPr>
      <t>en la Encuesta Multipropósito del DANE</t>
    </r>
    <r>
      <rPr>
        <sz val="11"/>
        <color rgb="FF000000"/>
        <rFont val="Calibri"/>
        <family val="2"/>
      </rPr>
      <t>.</t>
    </r>
  </si>
  <si>
    <r>
      <rPr>
        <sz val="11"/>
        <color rgb="FFFF0000"/>
        <rFont val="Calibri"/>
        <family val="2"/>
      </rPr>
      <t>Número</t>
    </r>
    <r>
      <rPr>
        <sz val="11"/>
        <color rgb="FF000000"/>
        <rFont val="Calibri"/>
        <family val="2"/>
      </rPr>
      <t xml:space="preserve"> de personas que afiman pertenecer a organizaciones ciudadanas/total de personas que responden la encuesta*100</t>
    </r>
  </si>
  <si>
    <t xml:space="preserve">1.8.1 Implementación de un programa de participación ciudadana en pro de la convivencia y seguridad en clave de gobernanza territorial </t>
  </si>
  <si>
    <t xml:space="preserve">Número de grupos ciudadanos organizados de manera formal o informal que contribuyen a la seguridad y la convivencia </t>
  </si>
  <si>
    <t>Sumatoria de grupos ciudadanos organizados de manera formal o informal que contribuyen a la seguridad y la convivencia</t>
  </si>
  <si>
    <t>Territorial; Poblacional</t>
  </si>
  <si>
    <t>Instituto Distrital de La Participación y Acción Comunal (IDPAC); Secretaría Distrital de Gobierno</t>
  </si>
  <si>
    <r>
      <rPr>
        <sz val="11"/>
        <color rgb="FF000000"/>
        <rFont val="Calibri"/>
        <family val="2"/>
      </rPr>
      <t xml:space="preserve">1.8 </t>
    </r>
    <r>
      <rPr>
        <sz val="11"/>
        <color rgb="FF00B0F0"/>
        <rFont val="Calibri"/>
        <family val="2"/>
      </rPr>
      <t>Aumento de la p</t>
    </r>
    <r>
      <rPr>
        <sz val="11"/>
        <color rgb="FF000000"/>
        <rFont val="Calibri"/>
        <family val="2"/>
      </rPr>
      <t>ertenencia a organizaciones ciudadanas con impactos y gestiones asociadas la convivencia y la seguridad</t>
    </r>
  </si>
  <si>
    <r>
      <rPr>
        <sz val="11"/>
        <color rgb="FF000000"/>
        <rFont val="Calibri"/>
        <family val="2"/>
      </rPr>
      <t xml:space="preserve">Porcentaje de ciudadanos y ciudadanas que afirman pertenecer a organizaciones ciudadanas de Juantas de Acción Comunal, Cívica barrial, o de seguridad y vigilancia </t>
    </r>
    <r>
      <rPr>
        <sz val="11"/>
        <color rgb="FF00B0F0"/>
        <rFont val="Calibri"/>
        <family val="2"/>
      </rPr>
      <t>en la Encuesta Multipropósito del DANE</t>
    </r>
    <r>
      <rPr>
        <sz val="11"/>
        <color rgb="FF000000"/>
        <rFont val="Calibri"/>
        <family val="2"/>
      </rPr>
      <t>.</t>
    </r>
  </si>
  <si>
    <t>creciente</t>
  </si>
  <si>
    <t>1.8.2. Procesos de formación al cuerpo uniformado de la Policía Metropolitana de Bogotá para el reconocimiento y garantía de los derechos de las personas que realizan actividades sexuales pagadas
NOTA DE REVISIÓN: Este producto se consiera que tendría mayor efeecto en relación con el Objetivo 1, Resultado 1, sobre violencias sexuales contra las mujeres. Se sugiere trasladarlo.</t>
  </si>
  <si>
    <t>Número de capacitaciones realizadas al cuerpo uniformado de la Policía Metropolitana de Bogotá para el reconocimiento y garantía de los derechos de las personas que realizan actividades sexuales pagadas</t>
  </si>
  <si>
    <t>Sumatoria de capacitaciones realizadas al cuerpo uniformado de la Policía Metropolitana de Bogotá para el reconocimiento y garantía de los derechos de las personas que realizan actividades sexuales pagadas</t>
  </si>
  <si>
    <t>5. Igualdad de género</t>
  </si>
  <si>
    <t>5.1 Poner fin a todas las formas de discriminación contra todas las mujeres y las niñas en todo el mundo</t>
  </si>
  <si>
    <t>ND</t>
  </si>
  <si>
    <t>$ 277</t>
  </si>
  <si>
    <t>$ 312</t>
  </si>
  <si>
    <t>$ 321</t>
  </si>
  <si>
    <t>$ 331</t>
  </si>
  <si>
    <t>$ 341</t>
  </si>
  <si>
    <t>$ 351</t>
  </si>
  <si>
    <t>$ 361</t>
  </si>
  <si>
    <t>$ 372</t>
  </si>
  <si>
    <t>$ 383</t>
  </si>
  <si>
    <t>$ 395</t>
  </si>
  <si>
    <t>$ 407</t>
  </si>
  <si>
    <t>$ 419</t>
  </si>
  <si>
    <t>$ 431</t>
  </si>
  <si>
    <t>Dirección de Derechos y Diseño de Política</t>
  </si>
  <si>
    <t>Clara López</t>
  </si>
  <si>
    <t>clopez@sdmujer.gov.co</t>
  </si>
  <si>
    <t>1.8.3 Estrategia socioeducativa dirigida a la ciudadanía en general, funcionarios(as) y servidores(as) públicos, a través del Programa Distrital de Educación en Derechos Humanos para la Paz y la transformación de conflictos, con presencia en las 20 localidades de la ciudad.
NOTA DE REVISIÓN: Se sugiere que este producto se relacione con el resultado 2.2.</t>
  </si>
  <si>
    <r>
      <rPr>
        <sz val="11"/>
        <color rgb="FFC65911"/>
        <rFont val="Calibri"/>
        <family val="2"/>
      </rPr>
      <t xml:space="preserve">Porcentaje de personas formadas de las que han demando la formación.
La propuesta sería dejarlo en "Número de personas formadas en DDHH para la paz y la reconciliación" 
</t>
    </r>
    <r>
      <rPr>
        <sz val="11"/>
        <color rgb="FF000000"/>
        <rFont val="Calibri"/>
        <family val="2"/>
      </rPr>
      <t xml:space="preserve">
Personas que demandan formacion en procesos  socioeducativos   en Derechos Humanos para la Paz y la Reconciliación.</t>
    </r>
  </si>
  <si>
    <r>
      <rPr>
        <sz val="11"/>
        <color rgb="FFC65911"/>
        <rFont val="Calibri"/>
        <family val="2"/>
      </rPr>
      <t>Sumatoria de personas formadas</t>
    </r>
    <r>
      <rPr>
        <sz val="11"/>
        <color rgb="FF000000"/>
        <rFont val="Calibri"/>
        <family val="2"/>
      </rPr>
      <t xml:space="preserve"> / número de personas que demandan procesos de formación * 100</t>
    </r>
  </si>
  <si>
    <t>Derechos Humanos; Diferencial; Género; Terrtorial; Poblacional</t>
  </si>
  <si>
    <t>inversión</t>
  </si>
  <si>
    <t>Secretaria Distrital de Gobierno</t>
  </si>
  <si>
    <t>Dirección de Derechos Humanos</t>
  </si>
  <si>
    <t>Jonnatha Ivonne González Rodríguez</t>
  </si>
  <si>
    <t>3387000 ext 5311</t>
  </si>
  <si>
    <t>ivonne.gonzalez@gobiernobogota.gov.co</t>
  </si>
  <si>
    <r>
      <rPr>
        <sz val="11"/>
        <color rgb="FF00B0F0"/>
        <rFont val="Calibri"/>
        <family val="2"/>
      </rPr>
      <t>1.8 Aumento de la p</t>
    </r>
    <r>
      <rPr>
        <sz val="11"/>
        <color rgb="FF000000"/>
        <rFont val="Calibri"/>
        <family val="2"/>
      </rPr>
      <t>ertenencia a organizaciones ciudadanas con impactos y gestiones asociadas la convivencia y la seguridad</t>
    </r>
  </si>
  <si>
    <t>1.8.4 Pactos y/o acuerdos de acción colectiva para la resolución de conflictos socialmente relevantes</t>
  </si>
  <si>
    <r>
      <t xml:space="preserve">Implementar pactos y/o acuerdos de acción colectiva para la resolución de conflictos socialmente relevantes
</t>
    </r>
    <r>
      <rPr>
        <sz val="11"/>
        <color rgb="FFC65911"/>
        <rFont val="Calibri"/>
        <family val="2"/>
      </rPr>
      <t>Número de pactos de acción colectiva firmados</t>
    </r>
  </si>
  <si>
    <r>
      <rPr>
        <sz val="11"/>
        <color rgb="FFC65911"/>
        <rFont val="Calibri"/>
        <family val="2"/>
      </rPr>
      <t>Suma</t>
    </r>
    <r>
      <rPr>
        <sz val="11"/>
        <color rgb="FF000000"/>
        <rFont val="Calibri"/>
        <family val="2"/>
      </rPr>
      <t xml:space="preserve"> de pactos de Acción Colectiva firmados /</t>
    </r>
    <r>
      <rPr>
        <sz val="11"/>
        <color rgb="FFFF0000"/>
        <rFont val="Calibri"/>
        <family val="2"/>
      </rPr>
      <t xml:space="preserve"> número</t>
    </r>
    <r>
      <rPr>
        <sz val="11"/>
        <color rgb="FF000000"/>
        <rFont val="Calibri"/>
        <family val="2"/>
      </rPr>
      <t xml:space="preserve"> de pactos de acción colectiva programados</t>
    </r>
  </si>
  <si>
    <t>Derechos Humanos; Género; Diferencial; Poblacional; Ambiental; Territorial</t>
  </si>
  <si>
    <t>$762.000</t>
  </si>
  <si>
    <t>Dirección de Convivencia y Dialogo Local</t>
  </si>
  <si>
    <t>Ricardo Andres Ruge Cabrera</t>
  </si>
  <si>
    <t>ricardo.ruge@gobiernobogota.gov.co</t>
  </si>
  <si>
    <t>Instituto Distrital de La Participación y Acción Comunal (IDPAC)</t>
  </si>
  <si>
    <t xml:space="preserve"> 1.8.5 Acompañamiento a las movilizaciones sociales que requieran apoyo, según la necesidad, identificadas mediante monitoreo e informados para promover el diálogo social y la convivencia.
NOTA DE REVISIÓN: Se sugiere dejar este producto con un nuevo indicador de resultado por construirse. 
Sería la oportunidad para que la SDSCJ incluyera también un producto propio sobre el tema</t>
  </si>
  <si>
    <t>Acompañamiento del 100 % a las movilizaciones sociales que requieran apoyo, según la necesidad, identificadas mediante monitoreo e informados para promover el diálogo social y la convivencia.</t>
  </si>
  <si>
    <t>(Número de eventos de protesta acompañados/ Número de eventos de protesta informados e identificados) * 100</t>
  </si>
  <si>
    <t>1.8.6 Aumentar el conocimiento y habilidades básicas, sobre primer respondiente en salud, a integrantes de la Fuerza Pública de Bogotá, organismos de seguridad y operadores de seguridad, convivencia y justicia, como oportunidad de acercamiento con la cuidadanía.
MODIFICAR EL RELACIONAMIENTO CON EL INDICADOR DE RESULTADO. SE SUGIERE CONSIDERAR UN NUEVO INDICADOR SUSTENTADO EN ENCUESTA BIANUAL DE CULTURA, FILA 307, COMO LÍNEA DE BASE Y SEGUIMIENTO.</t>
  </si>
  <si>
    <t>Porcentaje de personas que aprueban el entrenamiento complemanetario con calificación mayor a 90%</t>
  </si>
  <si>
    <t>Sumatoria de personas de la Fuerza Pública de Bogotá, organismos de seguridad y operadores de seguridad, convivencia y justicia, vinculadas a los entrenamientos complementarios en primer respondientes</t>
  </si>
  <si>
    <t>suma</t>
  </si>
  <si>
    <t xml:space="preserve">Fondo Finaciero Dsitrital
</t>
  </si>
  <si>
    <t>Fondo Financiero Dsitrital</t>
  </si>
  <si>
    <t>SALUD</t>
  </si>
  <si>
    <t>SDS</t>
  </si>
  <si>
    <t>Subdirección Gestion de Riesgo en Emergencias y Desastres</t>
  </si>
  <si>
    <t>Felipe Naranjo</t>
  </si>
  <si>
    <t>fnaranjo@saludcapital.gov.co</t>
  </si>
  <si>
    <r>
      <rPr>
        <sz val="11"/>
        <color rgb="FFC65911"/>
        <rFont val="Calibri"/>
        <family val="2"/>
      </rPr>
      <t>1.9 Disminuir</t>
    </r>
    <r>
      <rPr>
        <sz val="11"/>
        <color rgb="FF000000"/>
        <rFont val="Calibri"/>
        <family val="2"/>
      </rPr>
      <t xml:space="preserve"> la proporción de población de 15 años y más (en miles de personas) que se siente insegura en la ciudad o municipio en 2021 según aspectos que causan dicha percepción: Por falta de iluminacion. </t>
    </r>
    <r>
      <rPr>
        <sz val="11"/>
        <color rgb="FFC65911"/>
        <rFont val="Calibri"/>
        <family val="2"/>
      </rPr>
      <t>DANE-ECSC / 2021</t>
    </r>
  </si>
  <si>
    <r>
      <rPr>
        <sz val="11"/>
        <color rgb="FF000000"/>
        <rFont val="Calibri"/>
        <family val="2"/>
      </rPr>
      <t xml:space="preserve">Percepción de inseguridad en la ciudad por </t>
    </r>
    <r>
      <rPr>
        <sz val="11"/>
        <color rgb="FFC00000"/>
        <rFont val="Calibri"/>
        <family val="2"/>
      </rPr>
      <t xml:space="preserve">falta de </t>
    </r>
    <r>
      <rPr>
        <sz val="11"/>
        <color rgb="FF000000"/>
        <rFont val="Calibri"/>
        <family val="2"/>
      </rPr>
      <t>iluminación</t>
    </r>
  </si>
  <si>
    <t>(Número de personas de 15 años y más (en miles de personas) que responden que se sienten inseguras en la ciudad o municipio en 2021 porque existen basureros y/o botaderos de basura/ Total de población de 15 años o más que fue encuestada) *100</t>
  </si>
  <si>
    <t>Territorial; Cultura Ciudadana</t>
  </si>
  <si>
    <t xml:space="preserve">1.9.1 Atención de fallas en el alumbrado público registradas en los informes de supervisión.
</t>
  </si>
  <si>
    <t xml:space="preserve">Porcentaje de cumplimiento de los informes de Supervisión y Control elaborados y publicados en la página web de la entidad que contiene las cifras verificadas de la oportuna atención de fallas del alumbrado público en el periodo de medición. </t>
  </si>
  <si>
    <t>Número de informes de supervisión y control elaborados y publicados en página web de la entidad en el periodo de medición/ Número de informes de supervisión y control que se deben elaborar y publicar durante el periodo de medición * 100%</t>
  </si>
  <si>
    <t>11. Ciudades y comunidades sostenibles</t>
  </si>
  <si>
    <t>11.7 De aquí a 2030, proporcionar acceso universal a zonas verdes y espacios públicos seguros, inclusivos y accesibles, en particular para las mujeres y los niños, las personas de edad y las personas con discapacidad</t>
  </si>
  <si>
    <t>UAESP</t>
  </si>
  <si>
    <t>Subdirección de Servicios Funerarios y Alumbrado Público </t>
  </si>
  <si>
    <t>Ingrid Lisbeth Ramírez Moreno</t>
  </si>
  <si>
    <t>601 3580400</t>
  </si>
  <si>
    <t>uaesp@uaesp.gov.co</t>
  </si>
  <si>
    <r>
      <rPr>
        <sz val="11"/>
        <color rgb="FF000000"/>
        <rFont val="Calibri"/>
        <family val="2"/>
      </rPr>
      <t xml:space="preserve">1.10. Disminuir el </t>
    </r>
    <r>
      <rPr>
        <sz val="11"/>
        <color rgb="FFFF0000"/>
        <rFont val="Calibri"/>
        <family val="2"/>
      </rPr>
      <t>número</t>
    </r>
    <r>
      <rPr>
        <sz val="11"/>
        <color rgb="FF000000"/>
        <rFont val="Calibri"/>
        <family val="2"/>
      </rPr>
      <t xml:space="preserve"> de población de 15 años y más (en miles de personas) que se siente insegura en la ciudad o municipio en 2021 según aspectos que causan dicha percepción: porque existen basureros y/o botaderos de basura</t>
    </r>
  </si>
  <si>
    <t>Percepción de inseguridad en la ciudad por basuras</t>
  </si>
  <si>
    <t>49,2</t>
  </si>
  <si>
    <t>1.10.1 Visitas Recolección, Barrido y LImpieza en el Espacio Público</t>
  </si>
  <si>
    <t xml:space="preserve">Porcentaje de cumplimiento de las visitas de seguimiento y supervisión del servicio público de aseo desde el componente de Recolección, Barrido y Limpieza - RBL. </t>
  </si>
  <si>
    <t>Número de informes presentados/ Número total de informes programados *100</t>
  </si>
  <si>
    <t>6. Agua limpia y saneamiento</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</si>
  <si>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</si>
  <si>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Subdirección de Recolección Barrido y Limpieza. </t>
  </si>
  <si>
    <t>Daniel Montenegro. </t>
  </si>
  <si>
    <t>1.11. Reducir el porcentaje de personas que respondió que la inseguridad aumentó en la ciudad</t>
  </si>
  <si>
    <t>Porcentaje de personas que consideran que la inseguridad aumentó en la ciudad</t>
  </si>
  <si>
    <t>(número de personas que respondió que la inseguridad aumento en la ciudad en el año/ Número total de personas encuestadas)*100</t>
  </si>
  <si>
    <t xml:space="preserve">1.11.1 Soportes realización de sensibilizaciones (campañas) a población recicladora de oficio en correcto manejo de residuos en espacio público. </t>
  </si>
  <si>
    <t>Porcentaje de cumplimiento de sensibilizaciones (campañas) a población recicladora de oficio en correcto manejo de residuos en espacio público..</t>
  </si>
  <si>
    <t>(Número de población recicladora de oficio sensibilizada en correcto manejo de residuos en espacio público ejecutadas / 1000 recicladores de oficio sensibilizados en correcto manejo de residuos en espacio público por año)*100</t>
  </si>
  <si>
    <t>12. Producción y consumos responsables</t>
  </si>
  <si>
    <t>12.5 De aquí a 2030, reducir considerablemente la generación de desechos mediante actividades de prevención, reducción, reciclado y reutilización</t>
  </si>
  <si>
    <t>Subdirección Aprovechamiento</t>
  </si>
  <si>
    <t>Diana Villareal</t>
  </si>
  <si>
    <t>1.11 Reducir el porcentaje de personas que respondió que la inseguridad aumentó en la ciudad</t>
  </si>
  <si>
    <t>1.11.2. Estrategia de mitigación del transporte ilegal en la ciudad</t>
  </si>
  <si>
    <t>Porcentaje de ejecución de actividades de control de la estrategia de mitigación del transporte ilegal en Bogotá</t>
  </si>
  <si>
    <t>Número de acciones de control al transporte ilegal ejecutadas/ Número de acciones de control al transporte ilegal programadas  *100</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</si>
  <si>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</si>
  <si>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$ 1.937</t>
  </si>
  <si>
    <t>Subdirección de Control de Tránsito y Transporte</t>
  </si>
  <si>
    <t>Jack David Hurtado Casquete</t>
  </si>
  <si>
    <t>3649400 ext 8211</t>
  </si>
  <si>
    <t>jhurtado@movilidadbogota.gov.co</t>
  </si>
  <si>
    <t>1.11.3. Plan de Seguridad en el SITP de TRANSMILENIO S.A.</t>
  </si>
  <si>
    <t>Porcentaje de avance en la implementación del Plan de Seguridad en el SITP</t>
  </si>
  <si>
    <t>Número de actividades ejecutadas del Plan anual/Número de actividades programadas del Plan anual*100</t>
  </si>
  <si>
    <t xml:space="preserve"> TRANSMILENIO S.A. </t>
  </si>
  <si>
    <t>Dirección Técnica de Seguridad</t>
  </si>
  <si>
    <t>Luz Janeth Forero Martínez</t>
  </si>
  <si>
    <t>2203000 - ext 2801</t>
  </si>
  <si>
    <t>luz.forero@transmilenio.gov.co</t>
  </si>
  <si>
    <t xml:space="preserve">Mujer; Gobierno; </t>
  </si>
  <si>
    <t xml:space="preserve">Secretaría Distrital de la Mujer;  Secretaría Distrital de Gobierno 	
		 			 			 		</t>
  </si>
  <si>
    <t xml:space="preserve">1.11.4. Personas que participaron de la estrategia pedagógica y comunicativa para promover la apropiación temprana y la cultura de convivencia y de la movilidad en la red de metros de Bogotá. </t>
  </si>
  <si>
    <t xml:space="preserve">Participación en las estratégias pedagógicas y comunicativas para promover la apropiación temprana y la cultura de convivencia y de la movilidad en la red de metros de Bogotá. </t>
  </si>
  <si>
    <t>Número de personas que participaron en las estratégias pedagógicas y comunicativas</t>
  </si>
  <si>
    <t>Transferencia distrito</t>
  </si>
  <si>
    <t>Por definir</t>
  </si>
  <si>
    <t>Movidad</t>
  </si>
  <si>
    <t>Gerencia de Comunicaciones, Ciudadania y Cultura</t>
  </si>
  <si>
    <t>Yenny Gutierrez</t>
  </si>
  <si>
    <t xml:space="preserve">yenny.gutierrez@metrodebogota.gov.co </t>
  </si>
  <si>
    <t>Secretaria Distrital de Movilidad; Instituto de Desarrollo Urbano; Unidad de Mantenimiento Vial</t>
  </si>
  <si>
    <t>1.11.5. Plan estratégico de priorización de entornos y territorios para la  intervención del espacio público, con grupos de ciudadanos comprometidos con la seguridad y la convivencia, articulando acciones pedagógicas y de participación para fomentar la convivencia ciudadadana, la prevención de violencias, la resignificación del territorio y fortalecimiento del tejido social.</t>
  </si>
  <si>
    <t>Porcentaje de formulación e implementación del Plan estratégico de priorización de entornos y territorios.</t>
  </si>
  <si>
    <t>(Número de actividades realizadas del Plan de priorización de entornos y territorios /Número de actividades programadas del Plan de priorización de entornos y territorios) *100</t>
  </si>
  <si>
    <t>N.A.</t>
  </si>
  <si>
    <t>7825
 7590</t>
  </si>
  <si>
    <t>Habitat</t>
  </si>
  <si>
    <t>Secretaría Distrital del Hábitat</t>
  </si>
  <si>
    <t> Subdirección de Participación y Relaciones con la Comunidad / Subdirección de Recursos Privados</t>
  </si>
  <si>
    <t>Juanita Soto Ochoa</t>
  </si>
  <si>
    <t>juanita.soto@habitatbogota.gov.co</t>
  </si>
  <si>
    <t xml:space="preserve">1.11.6. Desarrollo e implementación de un Protocolo interinstitucional de intervención coordinada para la atención en clave de salud y seguridad, de las emergencias que se presentan en la ciudad </t>
  </si>
  <si>
    <t>Porcentaje de avance de las etapas de desarrollo e implementación del Protocolo.</t>
  </si>
  <si>
    <t>(Etapas avanzadas anualmente / Etapas totales planificadas para el desarrollo e implementación del Protocolo) *100</t>
  </si>
  <si>
    <t>Recursos propios</t>
  </si>
  <si>
    <t>1.12 Disminución del 47% de la tasa de homicidios por cada 100,000 habitantes en Bogotá.</t>
  </si>
  <si>
    <t>Tasa de homicidios en Bogotá.</t>
  </si>
  <si>
    <r>
      <rPr>
        <sz val="11"/>
        <color rgb="FF00B0F0"/>
        <rFont val="Calibri"/>
        <family val="2"/>
      </rPr>
      <t>Número</t>
    </r>
    <r>
      <rPr>
        <sz val="11"/>
        <color rgb="FF000000"/>
        <rFont val="Calibri"/>
        <family val="2"/>
      </rPr>
      <t xml:space="preserve"> de Homicidios </t>
    </r>
    <r>
      <rPr>
        <sz val="11"/>
        <color rgb="FF00B0F0"/>
        <rFont val="Calibri"/>
        <family val="2"/>
      </rPr>
      <t>por año en Bogotá</t>
    </r>
    <r>
      <rPr>
        <sz val="11"/>
        <color rgb="FF000000"/>
        <rFont val="Calibri"/>
        <family val="2"/>
      </rPr>
      <t xml:space="preserve"> / Población total Bogotá *100.000</t>
    </r>
  </si>
  <si>
    <t>1.12.1. Direccionamiento de intervenciones institucionales para el control de homicidios en los entornos de mayor concentración</t>
  </si>
  <si>
    <t xml:space="preserve">Número de Intervenciones interinstitucionales  para el control del homicidios en los entornos de mayor concentración </t>
  </si>
  <si>
    <t xml:space="preserve">Sumatoria de las intervenciones interinstitucionales realizadas para el control del homicidios en los entornos de mayor concentración </t>
  </si>
  <si>
    <t>Derechos Humanos; Territorial</t>
  </si>
  <si>
    <t>$307</t>
  </si>
  <si>
    <t>INVERSIÓN</t>
  </si>
  <si>
    <t xml:space="preserve">Secretaría Distrital de Gobierno	
	</t>
  </si>
  <si>
    <t>1.13 Disminución de la tasa de lesiones personales en Bogotá en un 37%</t>
  </si>
  <si>
    <t>Tasa de lesiones personales en Bogotá.</t>
  </si>
  <si>
    <r>
      <rPr>
        <sz val="11"/>
        <color rgb="FF00B0F0"/>
        <rFont val="Calibri"/>
        <family val="2"/>
      </rPr>
      <t>Número</t>
    </r>
    <r>
      <rPr>
        <sz val="11"/>
        <color rgb="FF000000"/>
        <rFont val="Calibri"/>
        <family val="2"/>
      </rPr>
      <t xml:space="preserve"> de lesiones personales </t>
    </r>
    <r>
      <rPr>
        <sz val="11"/>
        <color rgb="FF00B0F0"/>
        <rFont val="Calibri"/>
        <family val="2"/>
      </rPr>
      <t xml:space="preserve">por año en Bogotá </t>
    </r>
    <r>
      <rPr>
        <sz val="11"/>
        <color rgb="FF000000"/>
        <rFont val="Calibri"/>
        <family val="2"/>
      </rPr>
      <t>/Población total Bogotá *100.000</t>
    </r>
  </si>
  <si>
    <t xml:space="preserve">1.13.1. Estrategia de direccionamiento de intervenciones interinstitucionales territoriales para el control del delitos relacionados con lesiones personales en los entornos de mayor concentración
</t>
  </si>
  <si>
    <t xml:space="preserve">Número de Intervenciones interinstitucionales para el control  de delitos relacionados con lesiones personales en los entornos de mayor concentración </t>
  </si>
  <si>
    <t>Sumatoria de las  intervenciones interinstitucionales realizadas  para el control de delitos relacionados con lesiones personales en los entornos de mayor concentración relacionados con lesiones personales en los entornos de mayor concentración.</t>
  </si>
  <si>
    <t>1.14 Disminución de la tasa de hurto a personas en Bogotá en el 46%</t>
  </si>
  <si>
    <t>Tasa de hurto a personas</t>
  </si>
  <si>
    <r>
      <rPr>
        <sz val="11"/>
        <color rgb="FF00B0F0"/>
        <rFont val="Calibri"/>
        <family val="2"/>
      </rPr>
      <t xml:space="preserve">Número </t>
    </r>
    <r>
      <rPr>
        <sz val="11"/>
        <color rgb="FF000000"/>
        <rFont val="Calibri"/>
        <family val="2"/>
      </rPr>
      <t xml:space="preserve">de hurtos a personas </t>
    </r>
    <r>
      <rPr>
        <sz val="11"/>
        <color rgb="FF00B0F0"/>
        <rFont val="Calibri"/>
        <family val="2"/>
      </rPr>
      <t>en Bogotá</t>
    </r>
    <r>
      <rPr>
        <sz val="11"/>
        <color rgb="FF000000"/>
        <rFont val="Calibri"/>
        <family val="2"/>
      </rPr>
      <t xml:space="preserve"> / Población total Bogotá *100.000</t>
    </r>
  </si>
  <si>
    <t>1.14.1. Estrategia de direccionamiento de intervenciones interinstitucionales territoriales para el control del hurto a personas en los entornos de mayor concentración.</t>
  </si>
  <si>
    <t>Número de Intervenciones interinstitucionales para el control del hurto a personas en los entornos de mayor concentración.</t>
  </si>
  <si>
    <t>Sumatoria de las  intervenciones interinstitucionales realizadas  para el control del hurto a personas en los entornos de mayor concentración</t>
  </si>
  <si>
    <t>1.15 Disminución de la ocurrencia del hurto a automotores en Bogotá en un 29%</t>
  </si>
  <si>
    <r>
      <rPr>
        <sz val="11"/>
        <color rgb="FF00B0F0"/>
        <rFont val="Calibri"/>
        <family val="2"/>
      </rPr>
      <t>Número</t>
    </r>
    <r>
      <rPr>
        <sz val="11"/>
        <color rgb="FF000000"/>
        <rFont val="Calibri"/>
        <family val="2"/>
      </rPr>
      <t xml:space="preserve"> de automotores hurtados</t>
    </r>
  </si>
  <si>
    <t>Suma de automotores hurtados</t>
  </si>
  <si>
    <t xml:space="preserve">
1.15.1. Estrategia de direccionamiento de intervenciones interinstitucionales territoriales para el control del hurto a automotores en los entornos de mayor concentración.</t>
  </si>
  <si>
    <t>Número de Intervenciones interinstitucionales para el control del hurto a automotores en los entornos de mayor concentración.</t>
  </si>
  <si>
    <t>Sumatoria de las  intervenciones interinstitucionales realizadas  para el control del hurto a automotores en los entornos de mayor concentración</t>
  </si>
  <si>
    <t>1.16 Disminución de la ocurrencia del hurto a residencias en Bogotá en 58%</t>
  </si>
  <si>
    <r>
      <rPr>
        <sz val="11"/>
        <color rgb="FF00B0F0"/>
        <rFont val="Calibri"/>
        <family val="2"/>
      </rPr>
      <t>Número</t>
    </r>
    <r>
      <rPr>
        <sz val="11"/>
        <color rgb="FF000000"/>
        <rFont val="Calibri"/>
        <family val="2"/>
      </rPr>
      <t xml:space="preserve"> de residencias hurtadas</t>
    </r>
  </si>
  <si>
    <t>Suma de residencias hurtadas</t>
  </si>
  <si>
    <t>1.16.1. Estrategia de direccionamiento de intervenciones interinstitucionales territoriales para el control del hurto a residencias en los entornos de mayor concentración.</t>
  </si>
  <si>
    <t>Número de Intervenciones interinstitucionales para el control del hurto a residencias en los entornos de mayor concentración.</t>
  </si>
  <si>
    <t>Sumatoria de las  intervenciones interinstitucionales realizadas  para el control del hurto a residencias en los entornos de mayor concentración</t>
  </si>
  <si>
    <t>1.17 Disminución de la ocurrencia del hurto a bicicletas en Bogotá en un 29%</t>
  </si>
  <si>
    <r>
      <rPr>
        <sz val="11"/>
        <color rgb="FF00B0F0"/>
        <rFont val="Calibri"/>
        <family val="2"/>
      </rPr>
      <t>Número</t>
    </r>
    <r>
      <rPr>
        <sz val="11"/>
        <color rgb="FF000000"/>
        <rFont val="Calibri"/>
        <family val="2"/>
      </rPr>
      <t xml:space="preserve"> de bicicletas hurtadas</t>
    </r>
  </si>
  <si>
    <t>Suma de bicicletas hurtadas</t>
  </si>
  <si>
    <t>1.17.1. Implementación de la estrategia de direccionamiento de intervenciones interinstitucionales territoriales para el control del hurto a bicicletas en los entornos de mayor concentración.</t>
  </si>
  <si>
    <t>Número de Intervenciones interinstitucionales para el control del hurto a bicicletas en los entornos de mayor concentración.</t>
  </si>
  <si>
    <t>Sumatoria de las  intervenciones interinstitucionales realizadas  para el control del hurto a bicicletas en los entornos de mayor concentración</t>
  </si>
  <si>
    <t>INVERISION</t>
  </si>
  <si>
    <t>1.18 Disminución de la ocurrencia del hurto a comercio en Bogotá en un 58%</t>
  </si>
  <si>
    <r>
      <rPr>
        <sz val="11"/>
        <color rgb="FF00B0F0"/>
        <rFont val="Calibri"/>
        <family val="2"/>
      </rPr>
      <t>Número</t>
    </r>
    <r>
      <rPr>
        <sz val="11"/>
        <color rgb="FF000000"/>
        <rFont val="Calibri"/>
        <family val="2"/>
      </rPr>
      <t xml:space="preserve"> de comercios hurtados</t>
    </r>
  </si>
  <si>
    <t>Suma de comercios hurtados</t>
  </si>
  <si>
    <t xml:space="preserve">1.18.1. Estrategia de direccionamiento de intervenciones interinstitucionales territoriales para el control del hurto a comercio en los entornos de mayor concentración </t>
  </si>
  <si>
    <t>Número de Intervenciones interinstitucionales para el control del hurto a comercio en los entornos de mayor concentración.</t>
  </si>
  <si>
    <t>Sumatoria de las  intervenciones interinstitucionales realizadas  para el control del hurto a comercio en los entornos de mayor concentración</t>
  </si>
  <si>
    <t>1.19 Disminución de la ocurrencia del hurto a personas en sistema transmilenio y SITP en  Bogotá.</t>
  </si>
  <si>
    <t>Tasa de hurto a personas en Sistema Transmilenio y SITP</t>
  </si>
  <si>
    <r>
      <rPr>
        <sz val="11"/>
        <color rgb="FF00B0F0"/>
        <rFont val="Calibri"/>
        <family val="2"/>
      </rPr>
      <t>Número</t>
    </r>
    <r>
      <rPr>
        <sz val="11"/>
        <color rgb="FF000000"/>
        <rFont val="Calibri"/>
        <family val="2"/>
      </rPr>
      <t xml:space="preserve"> de hurtos a personas en transmilenio / validaciones promedio diario*100.000</t>
    </r>
  </si>
  <si>
    <t>Fuente: SIEDCO y Validaciones Transmilenio</t>
  </si>
  <si>
    <t>1.19.1 Estrategia de intervenciones interinstitucionales territoriales para el control del hurto a personas en el Sistema TM y SITP</t>
  </si>
  <si>
    <t xml:space="preserve"> Número de Intervenciones interinstitucionales para el control del hurto a personas en Sistema Transmilenio y SITP y sus entornos</t>
  </si>
  <si>
    <t>1.20 Mitigación de la ocurrencia de delitos informáticos en Bogotá. Reducción del 16%</t>
  </si>
  <si>
    <r>
      <rPr>
        <sz val="11"/>
        <color rgb="FF00B0F0"/>
        <rFont val="Calibri"/>
        <family val="2"/>
      </rPr>
      <t>Número</t>
    </r>
    <r>
      <rPr>
        <sz val="11"/>
        <color rgb="FF000000"/>
        <rFont val="Calibri"/>
        <family val="2"/>
      </rPr>
      <t xml:space="preserve"> de delitos informáticos</t>
    </r>
  </si>
  <si>
    <t>Suma de delitos informáticos</t>
  </si>
  <si>
    <t>1.20.1 Funcionamiento de un Comité de expertos contra cyberdelitos entre entidades distritales y  nacionales para la mitigación de delitos en el contexto digital</t>
  </si>
  <si>
    <t>Número de Sesiones del Comité de expertos contra cyberdelitos</t>
  </si>
  <si>
    <t xml:space="preserve">Sumatoria del número de de sesiones del Comité de expertos contra cyberdelitos. </t>
  </si>
  <si>
    <t> N/A</t>
  </si>
  <si>
    <r>
      <t xml:space="preserve">2. Fortalecer las capacidades para la articulación de las autoridades Distriales, Departamentales, Municipales y Nacionales dirigidas a la afectación y desarticulación de economías criminales que </t>
    </r>
    <r>
      <rPr>
        <sz val="11"/>
        <color rgb="FFFF0000"/>
        <rFont val="Calibri"/>
        <family val="2"/>
      </rPr>
      <t>desmejoran</t>
    </r>
    <r>
      <rPr>
        <sz val="11"/>
        <color rgb="FF000000"/>
        <rFont val="Calibri"/>
        <family val="2"/>
      </rPr>
      <t xml:space="preserve"> la seguridad y la estabilidad del Distrito.</t>
    </r>
  </si>
  <si>
    <t>12.4%</t>
  </si>
  <si>
    <r>
      <rPr>
        <sz val="11"/>
        <color rgb="FF000000"/>
        <rFont val="Calibri"/>
        <family val="2"/>
      </rPr>
      <t xml:space="preserve">2.1 Aumento porcentual del promedio de calificación al nivel de satisfacción con la seguridad en los sitios que frecuenta, en la ruralidad - Ficha 697 de la encuesta multipropósito
</t>
    </r>
    <r>
      <rPr>
        <b/>
        <sz val="11"/>
        <color rgb="FF000000"/>
        <rFont val="Calibri"/>
        <family val="2"/>
      </rPr>
      <t xml:space="preserve">
</t>
    </r>
    <r>
      <rPr>
        <sz val="11"/>
        <color rgb="FF000000"/>
        <rFont val="Calibri"/>
        <family val="2"/>
      </rPr>
      <t xml:space="preserve">
</t>
    </r>
  </si>
  <si>
    <t>Porcentaje de aumento del promedio de calificación al nivel de satisfacción con la seguridad en los sitios que frecuenta, en la ruralidad.</t>
  </si>
  <si>
    <t>(Calificación rural resultante de la encuesta - calificación línea de base 7,7  =  X) (( X / calificación inicial) * 100) = Y%</t>
  </si>
  <si>
    <t>10%%</t>
  </si>
  <si>
    <t xml:space="preserve">2.1.1. Direccionamiento de acciones interinstitucionales para el abordaje conjunto de la agenda en seguridad ciudadana para el entorno Bogotá-Región
</t>
  </si>
  <si>
    <t xml:space="preserve">Porcentaje de implementación conjunta de la agenda en seguridad ciudadana para el entorno Bogotá Región 
</t>
  </si>
  <si>
    <t xml:space="preserve">Sumatoria de acciones interinstitucionales para el abordaje cojunto de la agenda en seguridad ciudadana para el entorno Bogotá Región programadas
</t>
  </si>
  <si>
    <t xml:space="preserve">Territorial </t>
  </si>
  <si>
    <t>hablar con sandra, diego</t>
  </si>
  <si>
    <r>
      <rPr>
        <sz val="11"/>
        <color rgb="FF000000"/>
        <rFont val="Calibri"/>
        <family val="2"/>
      </rPr>
      <t xml:space="preserve">2. Fortalecer las capacidades para la articulación de las autoridades Distriales, Departamentales, Municipales y Nacionales dirigidas a la afectación y desarticulación de economías criminales que </t>
    </r>
    <r>
      <rPr>
        <sz val="11"/>
        <color rgb="FFFF0000"/>
        <rFont val="Calibri"/>
        <family val="2"/>
      </rPr>
      <t>desmejoran</t>
    </r>
    <r>
      <rPr>
        <sz val="11"/>
        <color rgb="FF000000"/>
        <rFont val="Calibri"/>
        <family val="2"/>
      </rPr>
      <t xml:space="preserve"> la seguridad y la estabilidad del Distrito.</t>
    </r>
  </si>
  <si>
    <r>
      <t xml:space="preserve">2.1 Aumento del promedio de calificación al nivel de satisfacción con la seguridad en los sitios que frecuenta, en la ruralidad
</t>
    </r>
    <r>
      <rPr>
        <b/>
        <sz val="11"/>
        <color rgb="FF000000"/>
        <rFont val="Calibri"/>
        <family val="2"/>
      </rPr>
      <t xml:space="preserve">
</t>
    </r>
    <r>
      <rPr>
        <sz val="11"/>
        <color rgb="FF000000"/>
        <rFont val="Calibri"/>
        <family val="2"/>
      </rPr>
      <t xml:space="preserve">
</t>
    </r>
  </si>
  <si>
    <t xml:space="preserve">cumplimiento sujeto a la operatividad y priorización de la Policía Metropolitana de Bogota y Dirección Seccional de Fiscalías </t>
  </si>
  <si>
    <t>2.1.2. Estrategias / Tecnologías implementadas y sostenidas en zonas rurales para la seguridad, la convivencia</t>
  </si>
  <si>
    <r>
      <t xml:space="preserve">Número de estrategias /  </t>
    </r>
    <r>
      <rPr>
        <sz val="11"/>
        <color rgb="FFFF0000"/>
        <rFont val="Calibri"/>
        <family val="2"/>
      </rPr>
      <t xml:space="preserve">sistemas tecnológicos </t>
    </r>
    <r>
      <rPr>
        <sz val="11"/>
        <color rgb="FF000000"/>
        <rFont val="Calibri"/>
        <family val="2"/>
      </rPr>
      <t>implementadas y sostenidas en zonas rurales para la seguridad, la convivencia</t>
    </r>
  </si>
  <si>
    <r>
      <t xml:space="preserve">Sumatoria de estrategias / </t>
    </r>
    <r>
      <rPr>
        <sz val="11"/>
        <color rgb="FFFF0000"/>
        <rFont val="Calibri"/>
        <family val="2"/>
      </rPr>
      <t>sistemas tecnológicos implementados</t>
    </r>
    <r>
      <rPr>
        <sz val="11"/>
        <color rgb="FF000000"/>
        <rFont val="Calibri"/>
        <family val="2"/>
      </rPr>
      <t xml:space="preserve"> y sostenidas</t>
    </r>
  </si>
  <si>
    <t>$ 0</t>
  </si>
  <si>
    <t>Seguridad Convivencia y Justicia</t>
  </si>
  <si>
    <t>Oficina de Comando , Control, Comunicaciones y computo</t>
  </si>
  <si>
    <t>Ada Luz Sandoval</t>
  </si>
  <si>
    <t>ada.sandoval@scj.gov.co</t>
  </si>
  <si>
    <t>hablar con oscar, jaime tiene el contacto, diego</t>
  </si>
  <si>
    <t>Es más preciso tecnologías que estrategias</t>
  </si>
  <si>
    <t xml:space="preserve">2.2 Incremento a la afectación y desarticulación de las organizaciones criminales
</t>
  </si>
  <si>
    <t>Porcentaje de Organizaciones criminales  afectadas y desarticuladas</t>
  </si>
  <si>
    <t>(Número de Organizaciones criminales inventariadas afectadas y desarticuladas/ Número de organizaciones criminales inventariadas) * 100</t>
  </si>
  <si>
    <t>2.2.1 Documentos para el Inventario Criminal Unificado con información actualizada de grupos delincuenciales, mercados criminales, aspectos sociales, económicos y estructurales</t>
  </si>
  <si>
    <t>Número de documentos de actualización para el inventario criminal unificado</t>
  </si>
  <si>
    <t>Sumatoria de documentos de actualziación para el inventario criminal unificado</t>
  </si>
  <si>
    <t>Subsecretaría de Seguridad y Convivencia</t>
  </si>
  <si>
    <t>Se acortó el nombre del resultado</t>
  </si>
  <si>
    <t>verificar si es indicador de pdd</t>
  </si>
  <si>
    <t>en vez de sesiones, proponer documento anualizado, inventario</t>
  </si>
  <si>
    <t>(Número de Organizaciones criminales afectada y desarticuladass / Número de organizaciones criminales identificadas en el Inventario anual) * 100</t>
  </si>
  <si>
    <t>2.2.2. Estrategia de impulsos investigativos a través de reportes de seguridad ciudadana para la afectación de grupos y mercados criminales a partir de la recolección de información territorial</t>
  </si>
  <si>
    <t>Número de reportes de Seguridad Ciudadana para el impulso de investigaciones que afecten grupos y mercados criminales</t>
  </si>
  <si>
    <t>Sumatoria de reportes de seguridad ciudadana para el impulso de investigaciones que afecten grupos y mercados criminales</t>
  </si>
  <si>
    <t xml:space="preserve">2.2.3 Diseño y evaluación de un Índice Compuesto de Priorización para la focalización de acciones territoriales de control y prevención del delito  
</t>
  </si>
  <si>
    <r>
      <t xml:space="preserve">Índice compuesto de priorización para intervencionesde </t>
    </r>
    <r>
      <rPr>
        <sz val="11"/>
        <color rgb="FFFF0000"/>
        <rFont val="Calibri"/>
        <family val="2"/>
      </rPr>
      <t>control territorial del delito</t>
    </r>
  </si>
  <si>
    <t>Ponderación de variables / sectores catastrales de la ciudad</t>
  </si>
  <si>
    <t>Variables en ficha del indicador de producto y ponderadas ej hab calle</t>
  </si>
  <si>
    <t xml:space="preserve">2.2.4. Direccionamiento de intervenciones interinstitucionales en establecimientos y via pública donde se dinamizan  diferentes mercados criminales 
</t>
  </si>
  <si>
    <t xml:space="preserve">Número de Intervenciones interinstitucionales de registro y control  a mercados criminales </t>
  </si>
  <si>
    <t xml:space="preserve">Sumatoria  de intervenciones interinstitucionales de registro y control a mercados criminales </t>
  </si>
  <si>
    <t>Alcaldías locales; Secretaría Distrital de Gobierno</t>
  </si>
  <si>
    <t>2.2.5.  Apoyo a autoridades investigativas y judiciales para la planeación de intervenciones en zonas donde se comercializan estupefacientes</t>
  </si>
  <si>
    <t>Número  de apoyos a autoridades investigativas y judiciales para la intervención en zonas donde se comercializan estupefacientes</t>
  </si>
  <si>
    <t xml:space="preserve">Sumatorias de apoyos a autoridades investigativas y judiciales para la intervención en zonas donde  se comercializan estupefacientes </t>
  </si>
  <si>
    <t>$1.630</t>
  </si>
  <si>
    <t>preguntar por el valor alto en 2030</t>
  </si>
  <si>
    <t>2.3 Aumento de las intervenciones interinstitucionales para la prevención y  protección de las infraestructuras vitales de la ciudad</t>
  </si>
  <si>
    <t>Número de estrategias interinstitucionales implementadas desde una perspectiva de riesgos y de gobernanza para la protección de infraestructuras vitales de la ciudad.</t>
  </si>
  <si>
    <t>Sumatoria de intervenciones conjuntas  para la protección de infraestructuras vitales de la ciudad.</t>
  </si>
  <si>
    <t>Buscar inventario o preguntarle a Jaime. Mz. 17 de 2023</t>
  </si>
  <si>
    <t xml:space="preserve">2.3.1. Implementación de una estrategia interinstitucional para contribuir desde un enfoque de riesgos y de gobernanza al fortalecimiento de la seguridad integral de las infraestructuras vitales de la ciudad. </t>
  </si>
  <si>
    <t xml:space="preserve">Porcentaje de implementación de una estrategia interinstitucional para contribuir desde un enfoque de riesgos y de gobernanza al fortalecimiento de la seguridad integral de las infraestructuras vitales de la ciudad. 
</t>
  </si>
  <si>
    <t xml:space="preserve">% anual de avance en la implementación de una estrategia interinstitucional para contribuir desde un enfoque de riesgos y de gobernanza al fortalecimiento de la seguridad integral de las infraestructuras vitales de la ciudad. </t>
  </si>
  <si>
    <t>16.a Fortalecer las instituciones nacionales pertinentes, incluso mediante la cooperación internacional, para crear a todos los niveles, particularmente en los países en desarrollo, la capacidad de prevenir la violencia y combatir el terrorismo y la delincuencia</t>
  </si>
  <si>
    <t>Territorial; Ambiental</t>
  </si>
  <si>
    <t>Revisar con subseguridad, está incompleto el resultado</t>
  </si>
  <si>
    <t>Esta muy similar el producto con el resultado.
Seguridad lo tiene en principio atado al indicador de ruralidad</t>
  </si>
  <si>
    <t>Número de intervenciones institucionales para la protección de activos estratégicos</t>
  </si>
  <si>
    <r>
      <rPr>
        <sz val="11"/>
        <color rgb="FF000000"/>
        <rFont val="Calibri"/>
        <family val="2"/>
      </rPr>
      <t xml:space="preserve">Sumatoria de intervenciones institucionales para la protección de activos estratégicos.
</t>
    </r>
    <r>
      <rPr>
        <sz val="11"/>
        <color rgb="FF00B0F0"/>
        <rFont val="Calibri"/>
        <family val="2"/>
      </rPr>
      <t>OJO: VER TEMA DE INVENTARIO DE ACTIVOS ESTRATÉGICOS</t>
    </r>
  </si>
  <si>
    <t>2.3.2 Estrategia institucional para garantizar la seguridad integral en zonas de especial protección ambiental y espacio público con enfoque ecológico.</t>
  </si>
  <si>
    <t>Porcentaje de implementación de la estrategia institucional para garantizar la seguridad integral en zonas de especial protección ambiental y espacio público con enfoque ecológico.</t>
  </si>
  <si>
    <t>Numero de actividades de apoyo y coordinaciòn interinstitucional para la intervención en zonas donde presuntamente se materializan delitos que afectan la seguridad ciudadana y el ambiente programadas / Numero de actividades de apoyo y coordinaciòn interinstitucional para la intervención en zonas donde presuntamente se materializan delitos que afectan la seguridad ciudadana y el ambiente realizadas.</t>
  </si>
  <si>
    <t>Ambiente, Cultura, Recreación y Deporte</t>
  </si>
  <si>
    <t>Secretaría de Ambiente; Instituto Distrital de Recreación y Deporte (IDRD)</t>
  </si>
  <si>
    <r>
      <rPr>
        <sz val="11"/>
        <color rgb="FF000000"/>
        <rFont val="Calibri"/>
        <family val="2"/>
      </rPr>
      <t xml:space="preserve">2.4. Reducir el tiempo </t>
    </r>
    <r>
      <rPr>
        <sz val="11"/>
        <color rgb="FFFF0000"/>
        <rFont val="Calibri"/>
        <family val="2"/>
      </rPr>
      <t xml:space="preserve">promedio </t>
    </r>
    <r>
      <rPr>
        <sz val="11"/>
        <color rgb="FF000000"/>
        <rFont val="Calibri"/>
        <family val="2"/>
      </rPr>
      <t xml:space="preserve">de respuesta de atención de incidentes de seguridad </t>
    </r>
  </si>
  <si>
    <r>
      <rPr>
        <sz val="11"/>
        <color rgb="FFFF0000"/>
        <rFont val="Calibri"/>
        <family val="2"/>
      </rPr>
      <t>Número de segundos promedio de t</t>
    </r>
    <r>
      <rPr>
        <sz val="11"/>
        <color rgb="FF000000"/>
        <rFont val="Calibri"/>
        <family val="2"/>
      </rPr>
      <t xml:space="preserve">iempo de respuesta </t>
    </r>
    <r>
      <rPr>
        <sz val="11"/>
        <color rgb="FFFF0000"/>
        <rFont val="Calibri"/>
        <family val="2"/>
      </rPr>
      <t>para la</t>
    </r>
    <r>
      <rPr>
        <sz val="11"/>
        <color rgb="FF000000"/>
        <rFont val="Calibri"/>
        <family val="2"/>
      </rPr>
      <t xml:space="preserve"> atención de incidentes de seguridad ( en segundos)</t>
    </r>
  </si>
  <si>
    <r>
      <rPr>
        <sz val="11"/>
        <color rgb="FFFF0000"/>
        <rFont val="Calibri"/>
        <family val="2"/>
      </rPr>
      <t xml:space="preserve">Sumatoria de segundos promedio del tiempo </t>
    </r>
    <r>
      <rPr>
        <sz val="11"/>
        <color rgb="FF000000"/>
        <rFont val="Calibri"/>
        <family val="2"/>
      </rPr>
      <t xml:space="preserve">de respuesta de atención de incidentes de seguridad - Hora  de transferencia de la llamada de atención de incidentes de seguridad  ( en segundos)
</t>
    </r>
    <r>
      <rPr>
        <sz val="11"/>
        <color rgb="FFFF0000"/>
        <rFont val="Calibri"/>
        <family val="2"/>
      </rPr>
      <t>Sumatoria de segundos de respuesta de atención de incidentes de seguridad/total de llamadas registradas con incidentes de seguridad</t>
    </r>
  </si>
  <si>
    <t>FUENTE: PREMIER ONE</t>
  </si>
  <si>
    <t>2.4.1. Radios renovados integrados al sistema de radio troncalizado de Bogotá</t>
  </si>
  <si>
    <t>Número de radios renovados</t>
  </si>
  <si>
    <t>Sumatoria de radios renovados</t>
  </si>
  <si>
    <t>16. Paz Justicia e Instituciones Sólidas</t>
  </si>
  <si>
    <t xml:space="preserve">
16.1 Reducir significativamente todas las formas de violencia y las correspondientes tasas de mortalidad en todo el mundo</t>
  </si>
  <si>
    <t>Fondo de seguridad</t>
  </si>
  <si>
    <t>Ada Luz Sandoval Herazo</t>
  </si>
  <si>
    <t xml:space="preserve">2.5. Incrementar el porcentaje de incidentes que reciben apoyo del sistema de videovigilancia. </t>
  </si>
  <si>
    <t>Porcentaje de incidentes de seguridad que reciben apoyo a través del sistema de  videovigilancia</t>
  </si>
  <si>
    <t>(Número de incidentes de seguridad que recibieron apoyo del sistema de videovigilancia / Total de incidentes de seguridad recibidos ) * 100</t>
  </si>
  <si>
    <t>2.5.1. Centros de monitoreo de la Policía Nacional con sistema de visualización integrados al sistema  video vigilancia  del C4</t>
  </si>
  <si>
    <t xml:space="preserve">
Número de centros de monitoreo de la Policía Nacional con sistema de visualización integrados al C4
</t>
  </si>
  <si>
    <t>Sumatoria de centros de monitoreo de la Policía Nacional con sistema de visualización, integrados al C4</t>
  </si>
  <si>
    <t>Falta información del presupuesto</t>
  </si>
  <si>
    <t>Porcentaje de incidentes de seguridad que recibieron apoyo a través del sistema de  videovigilancia</t>
  </si>
  <si>
    <t>2.5.2. Fortalecimiento del sistema de video vigilancia de Bogota</t>
  </si>
  <si>
    <t xml:space="preserve">
Número de cámaras adquiridas y dotadas</t>
  </si>
  <si>
    <t xml:space="preserve">
Sumatoria de cámaras adquiridas y dotadas</t>
  </si>
  <si>
    <t>Regalias</t>
  </si>
  <si>
    <t>Validar todo el presupuesto</t>
  </si>
  <si>
    <t>2.6. Reducir el porcentaje de llamadas abandonadas que ingresan al sistema NUSE 123</t>
  </si>
  <si>
    <t>Porcentaje de abandono de llamadas en el NUSE 123</t>
  </si>
  <si>
    <t>(Número de llamadas abandonadas  en el periodo)/Número de llamadas ofrecidasrecibidas) *100</t>
  </si>
  <si>
    <t>2.6.1. Implementación del componente de  analítica de datos en el sistema de atención de emergencias y seguridad del C4</t>
  </si>
  <si>
    <t xml:space="preserve">
Porcentaje de implementación del componente de analítica de datos en el sistema de atención de emergencias y seguridad (C4)</t>
  </si>
  <si>
    <t xml:space="preserve">
(Número de fases del componente de analítica de datos implementadas en el C4 / Total de fases planificadas para la implementación del componente de analítica de datos en el C4) * 100 </t>
  </si>
  <si>
    <t xml:space="preserve">16. Paz Justicia e Instituciones Sólidas. </t>
  </si>
  <si>
    <t>Fondo seguridad</t>
  </si>
  <si>
    <r>
      <t>(Número de llamadas abandonadas  en el periodo)/(Número de llamadas ofrecidas</t>
    </r>
    <r>
      <rPr>
        <sz val="11"/>
        <color rgb="FFFF0000"/>
        <rFont val="Calibri"/>
        <family val="2"/>
      </rPr>
      <t>recibidas</t>
    </r>
    <r>
      <rPr>
        <sz val="11"/>
        <color rgb="FF0070C0"/>
        <rFont val="Calibri"/>
        <family val="2"/>
      </rPr>
      <t>) *100</t>
    </r>
  </si>
  <si>
    <t>2.6.2. Instalaciones del C4 con estándares internacionales en funcionamiento</t>
  </si>
  <si>
    <t>Porcentaje de diseño e implementación de un (1) plan de fortalecimiento del Centro de Comando, Control, Comunicaciones y Cómputo C4</t>
  </si>
  <si>
    <t xml:space="preserve">
(Número de actividades para el funcionamiento del C4  avanzadas / Número total de actividades planificadas)* 100</t>
  </si>
  <si>
    <t>crédito</t>
  </si>
  <si>
    <t>Validar todo el presupuesto. OScar menciona que luego de tener el 100% de la adquisición del edificio, no ve necesario sostenerlo, consultar con Clau</t>
  </si>
  <si>
    <t>3. Implementar acciones institucionales integrales para el acceso a la justicia, la resolución pacífica de conflictos sociales e interpersonales, y el restablecimiento de los derechos vulnerados</t>
  </si>
  <si>
    <t xml:space="preserve">3.1. Optimización del Programa Distrital de Justicia Juvenil Restaurativa, para la atención a las víctimas, a las y los adolescentes ofensores y jóvenes vinculados al SRPA y a los integrantes de sus sistemas familiares o del cuidado.
</t>
  </si>
  <si>
    <t>Porcentaje de casos del Programa Distrital de Justicia Juvenil Restaurativa con cierre del proceso de atención de las y los jóvenes por cumplimiento de los objetivos del Plan Integral Restaurativo.</t>
  </si>
  <si>
    <t>(Número de casos del Programa Distrital de Justicia Juvenil Restaurativa en que el proceso de atención de las y los jóvenes se cierra por cumplimiento de objetivos del Plan Integral Restaurativo en el periodo de medición / Número de casos del Programa Distrital de Justicia Juvenil Restaurativa cerrados en el periodo de medición) *100</t>
  </si>
  <si>
    <t>Restaurativo</t>
  </si>
  <si>
    <t>8.1.1. Contar con Sedes de justicia restaurativa y reintegración social que Incrementan la capacidad institucional para la atención de las y los jóvenes que ingresan al SRPA en el Distrito.</t>
  </si>
  <si>
    <t>3.1.1. Contar con Sedes de justicia restaurativa y reintegración social que Incrementan la capacidad institucional para la atención de las y los jóvenes que ingresan al SRPA en el Distrito.</t>
  </si>
  <si>
    <t>Número de Sedes de justicia restaurativa y reintegración social habilitadas y en funcionamiento para la atención de jóvenes vinculados al SRPA.</t>
  </si>
  <si>
    <t>Número de sedes de justicia restaurativa y reintegración social habilitadas y en funcionamiento para la atención de jóvenes vinculados al SRPA.</t>
  </si>
  <si>
    <t>Sin información</t>
  </si>
  <si>
    <t>Proyecto de inversión</t>
  </si>
  <si>
    <t>Dirección de Responsabilidad Penal Adolescente</t>
  </si>
  <si>
    <t>Ivan Arturo Torres Aranguren </t>
  </si>
  <si>
    <t>3779595 Ext 1211, 1176</t>
  </si>
  <si>
    <t>ivan.torres@scj.gov.co</t>
  </si>
  <si>
    <t>Planeación; Gobierno; Cultura, Recreación y Deporte</t>
  </si>
  <si>
    <t>Secretaría Distrital de Planeación; Departamento Administrativo de la Defensoría del Espacio Público; Instituto Distrital de Patrimonio Cultural</t>
  </si>
  <si>
    <t xml:space="preserve">3.1. Optimización del Programa Distrital de  Justicia Juvenil Restaurativa, para la atención a las víctimas, a las y los adolescentes ofensores y jóvenes vinculados al SRPA y a los integrantes de sus sistemas familiares o del cuidado.
</t>
  </si>
  <si>
    <t>Porcentaje de casos del Programa Distrital de Justicia Juvenil Restaurativa con cierre del proceso de atención de las y los jóvenes, por cumplimiento de los objetivos del Plan Integral Restaurativo.</t>
  </si>
  <si>
    <t>8.1.2. Implementar lineas especializadas de atención del PDJJR</t>
  </si>
  <si>
    <t>3.1.2. Líneas especializadas de atención del PDJJR</t>
  </si>
  <si>
    <t>Número de Líneas de Atención del Programa Distrital de Justicia Juvenil Restaurativa (PDJJR) especializadas en implementación.</t>
  </si>
  <si>
    <t>Sumatoria de las líneas de Atención del Programa Distrital de Justicia Juvenil Restaurativa (PDJJR) en implementación.</t>
  </si>
  <si>
    <t xml:space="preserve"> 3.2. Optimización de la implementación del Programa de Seguimiento Judicial al Tratamiento de Drogas a adolescentes y jóvenes ofensores vinculados al SRPA.</t>
  </si>
  <si>
    <t>Porcentaje de casos del Programa de Seguimiento Judicial al Tratamiento de Drogas, con cierre del proceso de atención de las y los jóvenes, por cumplimiento de objetivos del Plan de Atención Integral.</t>
  </si>
  <si>
    <t>(Número de casos del Programa de Seguimiento Judicial al Tratamiento de Drogas en que el proceso de atención de las y los jóvenes se cierra por cumplimiento de objetivos del Plan de Atención Integral en el periodo de medición / Número de casos Programa de Seguimiento Judicial al Tratamiento de Drogas cerrados en el periodo de medición) *100</t>
  </si>
  <si>
    <t>3.2.1. Casos en atención en el Programa de Seguimiento Judicial al Tratamiento de Drogas en que las autoridades realizan seguimiento en audiencia.</t>
  </si>
  <si>
    <t>Porcentaje de casos en atención en el Programa de Seguimiento Judicial al Tratamiento de Drogas en que las autoridades realizan seguimiento en audiencia.</t>
  </si>
  <si>
    <t>(Número de casos en atención en el Programa de Seguimiento Judicial al Tratamiento de Drogas en que las autoridades realizan seguimiento en audiencia en el periodo de medición/ número total de casos en atención en el Programa de Seguimiento Judicial al Tratamiento de Drogas en el periodo de medición) *100 </t>
  </si>
  <si>
    <t>16.7 Garantizar la adopción en todos los niveles de decisiones inclusivas, participativas y representativas que respondan a las necesidades</t>
  </si>
  <si>
    <t xml:space="preserve"> 3.3. Contribuir al fortalecimiento del Sistema de Responsabilidad Penal para Adolescentes optimizando la implementación del Programa Distrital Programa para la Atención y Prevención de la Agresión Sexual PASOS.</t>
  </si>
  <si>
    <t>Porcentaje de casos del Programa para la Atención y Prevención de la Agresión Sexual PASOS en que el proceso de atención de las y los jóvenes se cierra por cumplimiento de objetivos del Plan de Atención Integral </t>
  </si>
  <si>
    <t>(Número de casos del Programa para la Atención y Prevención de la Agresión Sexual en que el proceso de atención de las y los jóvenes se cierra por cumplimiento de objetivos del Plan de Atención Integral en el periodo de medición / Número de casos Programa para la Atención y Prevención de la Agresión Sexual cerrados en el periodo de medición) *100</t>
  </si>
  <si>
    <t>3.3.1. Rutas de ingreso del Programa para la Atención y Prevención de la Agresión Sexual PASOS.</t>
  </si>
  <si>
    <t>Número de Rutas de ingreso al Programa para la Atención y Prevención de la Agresión Sexual PASOS implementadas</t>
  </si>
  <si>
    <t>Número de rutas de ingreso al Programa para la Atención y Prevención de la Agresión Sexual PASOS implementadas.</t>
  </si>
  <si>
    <t xml:space="preserve">Secretaría de Educación Distrital	</t>
  </si>
  <si>
    <t>3.3.2. Escalas de valoración del riesgo de reincidencia en delitos sexuales validadas para Colombia, que desde la evidencia fortalezcan los procesos de atención.</t>
  </si>
  <si>
    <t>Número de escalas de valoración del riesgo de reincidencia para ofensores sexuales adolescentes validadas para Colombia y en uso por el Programa para la Atención y Prevención de la Agresión Sexual PASOS.</t>
  </si>
  <si>
    <t>Número de las escalas de valoración de riesgo de reincidencia para ofensores sexuales adolescentes validadas para Colombia y en uso por el Programa para la Atención y Prevención de la Agresión Sexual PASOS..</t>
  </si>
  <si>
    <t>Secretaría Distital de Educación</t>
  </si>
  <si>
    <t xml:space="preserve">3.4. Contribuir al fortalecimiento del Sistema de Responsabilidad Penal para Adolescentes optimizando la implementación de la Estrategia de Reintegro Familiar y Atención en el Egreso </t>
  </si>
  <si>
    <t>Porcentaje de casos de la Estrategia de Reintegro Familiar y Atención en el Egreso en que el proceso de atención de las y los jóvenes se cierra por cumplimiento de objetivos de la Ruta de Inclusión y Proyección Comunitaria.</t>
  </si>
  <si>
    <t>(Número de casos del Estrategia de Reintegro Familiar y Atención en el Egreso en que el proceso de atención de las y los jóvenes se cierra por cumplimiento de objetivos de la Ruta de Inclusión y Proyección Comunitaria en el periodo de medición / Número de casos Estrategia de Reintegro Familiar y Atención en el Egreso cerrados en el periodo de medición) *100</t>
  </si>
  <si>
    <t>3.4.1. Escuela de Formación Artes y Oficios con programas de formación técnica-laboral acordes a las características y necesidades de las y los adolescentes y jóvenes. </t>
  </si>
  <si>
    <t>Porcentaje de avance en la implementación de una Escuela de formación en Artes y Oficios con diversos programas de formación técnica-laboral. </t>
  </si>
  <si>
    <t>(Número de actividades o fases ejecutadas para para la implementación de una Escuela de formación en Artes y Oficios con diversos programas de formación técnica-laboral / Número de actividades o fases proyectadas para la implementación de una Escuela de formación en Artes y Oficios con diversos programas de formación técnica-laboral)*100</t>
  </si>
  <si>
    <t>Secretaría de Educación Distrital</t>
  </si>
  <si>
    <t>3.4.2. Estrategia de Educación Flexible para el SRPA liderada por la SED.</t>
  </si>
  <si>
    <t>Porcentaje de jóvenes que se vinculan a la Estrategia de Educación Flexible para el SRPA liderada por la SED y culminan el ciclo al cual fueron matriculados. </t>
  </si>
  <si>
    <t xml:space="preserve">
(Número de jóvenes que durante el periodo se vincularon a la Estrategia de Educación Flexible para el SRPA liderada por la SED y culminaron el ciclo al cual fueron matriculados / Número de jóvenes que durante el periodo se vincularon a la Estrategia de Educación Flexible para el SRPA liderada por la SED) *100</t>
  </si>
  <si>
    <t> Secretaría de Educación Distrital</t>
  </si>
  <si>
    <t xml:space="preserve">3.5 Modelo de Atención con Enfoque Restaurativo y de Derechos implementado en los Centros Privativos de la Libertad a cargo del Distrito. </t>
  </si>
  <si>
    <t>Porcentaje de casos del Programa Distrital de Justicia Restaurativa para adultos en que el proceso de atención se cierra por cumplimiento de objetivos del Plan Integral Restaurativo.</t>
  </si>
  <si>
    <t>A ÷ B * 100
A: Número de casos del Programa Distrital de Justicia Restaurativa para adultos en que el proceso de atención se cierra por cumplimiento de objetivos del Plan Integral Restaurativo en el periodo de medición
B: Número de casos del Programa Distrital de Justicia Restaurativa para adultos cerrados en el periodo de medición</t>
  </si>
  <si>
    <t>3.5.1 Rutas de ingreso del Programa Distrital de Justicia Restaurativa para Adultos implementadas.</t>
  </si>
  <si>
    <t>Número de rutas de ingreso del Programa Distrital de Justicia Restaurativa para Adultos en implementación.</t>
  </si>
  <si>
    <t>Sumatoria de Rutas de ingreso del Programa Distrital de Justicia Restaurativa para Adultos en implementación durante el periodo de medición.</t>
  </si>
  <si>
    <t xml:space="preserve">Ivan Arturo Torres Aranguren </t>
  </si>
  <si>
    <t>3.5.2 Diseñar e implementar el Programa para la Atención y Prevención de la Agresión Sexual PASOS para población adulta privada de la libertad en la Cárcel Distrital (hará parte del tratamiento penitenciario).</t>
  </si>
  <si>
    <t>Porcentaje de avance en el diseño e implementación del Programa para la Atención y Prevención de la Agresión Sexual PASOS para población adulta privada de la libertad en la Cárcel Distrital.</t>
  </si>
  <si>
    <t>Sumatoria de avance de las fases ejecutadas para para el diseño e implementación del Programa para la Atención y Prevención de la Agresión Sexual PASOS para población adulta privada de la libertad en la Cárcel Distrital.</t>
  </si>
  <si>
    <t>3.5.3. Estrategia para la Atención y Mitigación del Consumo de Sustancias Psicoactivas para población adulta privada de la libertad.</t>
  </si>
  <si>
    <t>Porcentaje de avance en el diseño e implementación de una Estrategia para la Mitigación y Atención del Consumo de Sustancias Psicoactivas para población adulta privada de la libertad.</t>
  </si>
  <si>
    <t xml:space="preserve">(Número de actividades o fases ejecutadas para para implementación de una Estrategia para la Mitigación y Atención del Consumo de Sustancias Psicoactivas para población adulta privada de la libertad / Número de actividades o fases proyectadas para la implementación de una Estrategia para la Mitigación y Atención del Consumo de Sustancias Psicoactivas para población adulta privada de la libertad) *100
</t>
  </si>
  <si>
    <t>3.5.4 Implementación de una estrategia de atención especializada a casos de violencia intrafamiliar para población sindicada y condenada en el Distrito.</t>
  </si>
  <si>
    <t>Porcentaje de avance en el diseño e Implementación de una estrategia de atención especializada a casos de violencia intrafamiliar para población sindicada y condenada en el Distrito.</t>
  </si>
  <si>
    <t>Sumatoria de avance de las fases ejecutadas para la implementación de una estrategia de atención especializada a casos de violencia intrafamiliar para población sindicada y condenada en el Distrito</t>
  </si>
  <si>
    <t xml:space="preserve">3.6. Incrementar la orientación que se brinda a la ciudadanía en rutas de acceso a la justicia  en el Distrito Capital </t>
  </si>
  <si>
    <t>Número de orientaciones realizadas  a ciudadanos(as) de todas las localidades del Distrito que lo requieran por medio del Centro de Recepción e Información (CRI) y las Unidades de Mediación y Conciliación (UMC)</t>
  </si>
  <si>
    <t>Sumatoria de orientaciones  realizadas a ciudadanos(as) de todas las localidades del Distrito por medio del Centro de Recepción e Información (CRI) y las Unidades de Mediación y Conciliación (UMC)</t>
  </si>
  <si>
    <t>Derechos Humanos; Género; Poblacional</t>
  </si>
  <si>
    <t>Fuente: SICAS
Las metas anuales corresponden  a un incremento del 0,5% de las orientaciones con relación del año anterior</t>
  </si>
  <si>
    <t>3.6.1. Equipamientos de justicia existentes en el Distrito en funcionamiento</t>
  </si>
  <si>
    <t>Porcentaje de funcionamiento de los equipamientos de justicia  existentes en el Distrito</t>
  </si>
  <si>
    <t>(Número de equipamientos de justicia en el Distrito en funcionamiento/ Número de equipamientos de justicia existentes en el Distrito) *100</t>
  </si>
  <si>
    <t>Derechos Humanos; Poblacional; Diferencial; Género</t>
  </si>
  <si>
    <t xml:space="preserve"> $ 9.391</t>
  </si>
  <si>
    <t xml:space="preserve"> $ 9.917</t>
  </si>
  <si>
    <t>Sin Información</t>
  </si>
  <si>
    <t>#######</t>
  </si>
  <si>
    <t xml:space="preserve"> Proyecto de inversión </t>
  </si>
  <si>
    <t xml:space="preserve"> $                 222.827</t>
  </si>
  <si>
    <t>Direccion de Acceso a la Justicia</t>
  </si>
  <si>
    <t>Dianne Tawse Smith</t>
  </si>
  <si>
    <t>3779595 ext.: 1210</t>
  </si>
  <si>
    <t>diane.tawse@scj.gov.co</t>
  </si>
  <si>
    <t xml:space="preserve">3.7. Modelo de Atención con Enfoque Restaurativo y de Derechos implementado en los Centros Privativos de la Libertad a cargo del Distrito. </t>
  </si>
  <si>
    <t>Porcentaje de avance en el diseño e implementación del Modelo de Atención con Enfoque Restaurativo y de Derechos en los centros privativos de la libertad a cargo del Distrito</t>
  </si>
  <si>
    <t>A ÷ B * 100
A: Número de fases implementadas
B: Número de fases proyectadas</t>
  </si>
  <si>
    <t>3.7.1. Escuela de formación para el trabajo y el desarrollo humano con enfoque restaurativo y de derechos implementada en la Cárcel Distrital.</t>
  </si>
  <si>
    <t>Porcentaje de avance en el diseño e implementación de la Escuela de formación para el trabajo y el desarrollo humano en la Cárcel Distrital.</t>
  </si>
  <si>
    <t>Sumatoria del avance de las fases ejecutadas para el diseño e implementación de la Escuela para el trabajo y el desarrollo humano Cárcel Distrital.</t>
  </si>
  <si>
    <t> 343</t>
  </si>
  <si>
    <t>$ 270.568.000</t>
  </si>
  <si>
    <t>$ 1.100.994.612</t>
  </si>
  <si>
    <t>$ 451.923.959</t>
  </si>
  <si>
    <t>$ 805.000.000</t>
  </si>
  <si>
    <t>$ 1.396.500.000</t>
  </si>
  <si>
    <t>$ 2.165.450.000</t>
  </si>
  <si>
    <t>$ 2.815.085.000</t>
  </si>
  <si>
    <t>$ 3.659.610.500</t>
  </si>
  <si>
    <t>$ 4.757.493.650</t>
  </si>
  <si>
    <t>$ 6.184.741.745</t>
  </si>
  <si>
    <t>$ 8.040.164.269</t>
  </si>
  <si>
    <t>$ 10.452.213.549</t>
  </si>
  <si>
    <t>$ 13.587.877.614</t>
  </si>
  <si>
    <t>$ 17.664.240.898</t>
  </si>
  <si>
    <t>$ 22.963.513.167</t>
  </si>
  <si>
    <t>$ 96.392.547.463</t>
  </si>
  <si>
    <t>Dirección de Cárcel Distrital</t>
  </si>
  <si>
    <t>Adriana Patricia Hernández</t>
  </si>
  <si>
    <t>adriana.hernandez@scj.gov.co</t>
  </si>
  <si>
    <t xml:space="preserve">3.7 Modelo de Atención con Enfoque Restaurativo y de Derechos implementado en los Centros Privativos de la Libertad a cargo del Distrito. </t>
  </si>
  <si>
    <t xml:space="preserve">3.7.2. Estrategia Educativa con enfoque restaurativo y de derechos implementada en la Cárcel Distrital. </t>
  </si>
  <si>
    <t>Porcentaje de avance en el diseño e implementación de la Estrategia Educativa con enfoque Restaurativo y de derechos en la Cárcel Distrital.</t>
  </si>
  <si>
    <t>Sumatoria del avance de las fases ejecutadas para el diseño e implementación de la Estrategia Educativa con enfoque Restaurativo y de derechos en la Cárcel Distrital.</t>
  </si>
  <si>
    <t>$ 35.410.500</t>
  </si>
  <si>
    <t>$ 126.072.000</t>
  </si>
  <si>
    <t>$ 156.498.612</t>
  </si>
  <si>
    <t>$ 57.427.959</t>
  </si>
  <si>
    <t>$ 74.656.347</t>
  </si>
  <si>
    <t>$ 97.053.251</t>
  </si>
  <si>
    <t>$ 126.169.226</t>
  </si>
  <si>
    <t>$ 164.019.994</t>
  </si>
  <si>
    <t>$ 213.225.992</t>
  </si>
  <si>
    <t>$ 277.193.789</t>
  </si>
  <si>
    <t>$ 360.351.926</t>
  </si>
  <si>
    <t>$ 468.457.504</t>
  </si>
  <si>
    <t>$ 608.994.755</t>
  </si>
  <si>
    <t>$ 791.693.182</t>
  </si>
  <si>
    <t>$ 1.029.201.136</t>
  </si>
  <si>
    <t>$ 1.337.961.477</t>
  </si>
  <si>
    <t>$ 5.924.387.650</t>
  </si>
  <si>
    <t>3.7.3. Componente de Atención Psicosocial con enfoque Restaurativo implementado en la Cárcel Distrital.</t>
  </si>
  <si>
    <t>Porcentaje de avance en la estructuración y puesta en marcha del Componente de Atención Psicosocial con enfoque Restaurativo en la Cárcel Distrital.</t>
  </si>
  <si>
    <t xml:space="preserve">Sumatoria del avance de las fases ejecutadas para la estructuración y puesta en marcha del Componente de Atención Psicosocial con enfoque Restaurativo en la Cárcel Distrital. </t>
  </si>
  <si>
    <t>$ 46.210.500</t>
  </si>
  <si>
    <t>$ 499.387.260</t>
  </si>
  <si>
    <t>$ 2.214.062.250</t>
  </si>
  <si>
    <t>$ 2.097.834.990</t>
  </si>
  <si>
    <t>$ 4.018.726.692</t>
  </si>
  <si>
    <t>$ 5.939.618.394</t>
  </si>
  <si>
    <t>$ 6.624.510.096</t>
  </si>
  <si>
    <t>$ 71.645.143.104</t>
  </si>
  <si>
    <t>3.7.4. Componente de Tramitación de Conflictos con efoque restaurativo implementado en la Cárcel Distrital.</t>
  </si>
  <si>
    <t>Porcentaje de avance en el diseño e implementación del Componente de Tramitación de Conflictos con enfoque restaurativo en la Cárcel Distrital.</t>
  </si>
  <si>
    <t xml:space="preserve">Sumatoria del avance de las fases ejecutadas para el diseño e implementación del Componente de Tramitación de Conflictos con enfoque restaurativo en la Cárcel Distrital. </t>
  </si>
  <si>
    <t>$ 20.309.025</t>
  </si>
  <si>
    <t>$ 56.096.633</t>
  </si>
  <si>
    <t>$ 78.132.504</t>
  </si>
  <si>
    <t>$ 47.011.260</t>
  </si>
  <si>
    <t>$ 75.218.016</t>
  </si>
  <si>
    <t>$ 28.206.756</t>
  </si>
  <si>
    <t>$ 56.413.512</t>
  </si>
  <si>
    <t>$ 18.804.504</t>
  </si>
  <si>
    <t>$ 24.445.855</t>
  </si>
  <si>
    <t>$ 31.779.612</t>
  </si>
  <si>
    <t>$ 41.313.495</t>
  </si>
  <si>
    <t>$ 53.707.544</t>
  </si>
  <si>
    <t>$ 69.819.807</t>
  </si>
  <si>
    <t>$ 90.765.749</t>
  </si>
  <si>
    <t>$ 117.995.474</t>
  </si>
  <si>
    <t>$ 838.226.502</t>
  </si>
  <si>
    <t>3.7.5. Componente de Trabajo con Familias "Circulos del cuidado y del afecto" implementado en la Cárcel Distrital.</t>
  </si>
  <si>
    <t>Porcentaje de avance en el diseño e implementación del Componente de Trabajo con Familias en la Cárcel Distrital.</t>
  </si>
  <si>
    <t>Sumatoria del avance de las fases ejecutadas para el diseño e implementación del Componente de Trabajo con Familias en la Cárcel Distrital.</t>
  </si>
  <si>
    <t>$ 71.193.600</t>
  </si>
  <si>
    <t>$ 492.440.322</t>
  </si>
  <si>
    <t>$ 153.394.116</t>
  </si>
  <si>
    <t>$ 1.317.600.631</t>
  </si>
  <si>
    <t>3.7.6 Componente de Atención Psicosocial con enfoque Restaurativo implementado en el Centro Especial de Reclusión - CER.</t>
  </si>
  <si>
    <t>Porcentaje de avance en la estructuración y puesta en marcha del Componente de Atención Psicosocial con enfoque Restaurativo en el Centro Especial de Reclusión CER.</t>
  </si>
  <si>
    <t>Sumatoria del avance de las fases ejecutadas para la estructuración y puesta en marcha del Componente de Atención Psicosocial con enfoque Restaurativo en el Centro Especial de Reclusión CER.</t>
  </si>
  <si>
    <t>$ 12.923.925</t>
  </si>
  <si>
    <t>$ 36.668.783</t>
  </si>
  <si>
    <t>$ 47.669.418</t>
  </si>
  <si>
    <t>$ 61.970.243</t>
  </si>
  <si>
    <t>$ 80.561.316</t>
  </si>
  <si>
    <t>$ 104.729.711</t>
  </si>
  <si>
    <t>$ 136.148.624</t>
  </si>
  <si>
    <t>$ 176.993.211</t>
  </si>
  <si>
    <t>$ 230.091.174</t>
  </si>
  <si>
    <t>$ 1.257.041.840</t>
  </si>
  <si>
    <t xml:space="preserve">Dirección de Centro Especial de Reclusión </t>
  </si>
  <si>
    <t>Jasith Eduardo Diaz Correa</t>
  </si>
  <si>
    <t>jasith.diaz@scj.gov.co</t>
  </si>
  <si>
    <t>3.7.7 Componente de Tramitación de Conflictos con efoque restaurativo implementado en el Centro Especial de Reclusión CER.</t>
  </si>
  <si>
    <t>Porcentaje de avance en el diseño e implementación del Componente de Tramitación de Conflictos con enfoque restaurativo en el Centro Especial de Reclusión CER.</t>
  </si>
  <si>
    <t>Sumatoria del avance de las fases ejecutadas para el diseño e implementación del Componente de Tramitación de Conflictos con enfoque restaurativo en el Centro Especial de Reclusión CER.</t>
  </si>
  <si>
    <t>$ 13.440.000</t>
  </si>
  <si>
    <t>$ 1.649.353.692</t>
  </si>
  <si>
    <t xml:space="preserve">3.8. Incrementar la orientación que se brinda a la ciudadanía con enfoque diferencial poblacional y territorial por medio del Centro de Recepción e Información, CRI (Niños, niñas y adolescentes víctimas de violencia sexual; Adultos mayores, personas con discapacidad, grupos étnicos, personas de los sectores sociales LGBTIQ+, Migrantes, mujeres víctimas de violencias) </t>
  </si>
  <si>
    <t>Número de orientaciones realizadas con enfoques poblacional, diferencial y territorial por medio del Centro de Recepción e Información (CRI)</t>
  </si>
  <si>
    <t>Sumatoria de orientaciones realizadas con enfoques poblacional, diferencial y territorial  por medio del Centro de Recepción e Información (CRI)</t>
  </si>
  <si>
    <t>Fuente: SICAS
Las metas anuales corresponden  a un incremento del 0,5% de las orientaciones con relación del año anterior (grupos poblacionales de discapacidad, etnico y adulto mayor)</t>
  </si>
  <si>
    <t>3.8.1. Estrategia  para la transversalización de los enfoques  poblacional, diferencial y territorial en los servicios de atención de justicia</t>
  </si>
  <si>
    <t>Porcentaje de fases de diseño e implementación de una estrategia para la transversalización de los enfoques  poblacional, diferencial y territorial en los servicios de atención de justicia</t>
  </si>
  <si>
    <t>(Número de fases de diseño e implementación de una estrategia de transversalización de los enfoques  poblacional, diferencial y territorial en los servicios de atención de justicia ejecutadas/Número de fases de diseño e implementación de una estrategia de transversalización de los enfoques  poblacional, diferencial y territorial en los servicios de atención de justicia planeadas)*100</t>
  </si>
  <si>
    <t>Acumulado</t>
  </si>
  <si>
    <t xml:space="preserve"> $     541</t>
  </si>
  <si>
    <t xml:space="preserve"> $     572</t>
  </si>
  <si>
    <t xml:space="preserve"> $     604</t>
  </si>
  <si>
    <t xml:space="preserve"> $     638</t>
  </si>
  <si>
    <t xml:space="preserve"> $     673</t>
  </si>
  <si>
    <t xml:space="preserve"> $     711</t>
  </si>
  <si>
    <t xml:space="preserve"> $     751</t>
  </si>
  <si>
    <t xml:space="preserve"> $     793</t>
  </si>
  <si>
    <t xml:space="preserve"> $     837</t>
  </si>
  <si>
    <t xml:space="preserve"> $     884</t>
  </si>
  <si>
    <t xml:space="preserve"> $     934</t>
  </si>
  <si>
    <t xml:space="preserve"> $     986</t>
  </si>
  <si>
    <t xml:space="preserve"> $ 1.041</t>
  </si>
  <si>
    <t xml:space="preserve"> $ 1.099</t>
  </si>
  <si>
    <t xml:space="preserve"> $ 1.161</t>
  </si>
  <si>
    <t xml:space="preserve"> $ 1.226</t>
  </si>
  <si>
    <t xml:space="preserve"> $                   13.451</t>
  </si>
  <si>
    <t>Número de orientaciones realizadas con enfoques poblacional, diferencial y territorial a ciudadanos(as) identificados(as) como vulnerables y/o en riesgo por medio del Centro de Recepción e Información (CRI)</t>
  </si>
  <si>
    <t>Sumatoria de orientaciones realizadas con enfoques poblacional, diferencial y territorial a ciudadanos(as) identificados(as) como vulnerables y/o en riesgo por medio del Centro de Recepción e Información (CRI)</t>
  </si>
  <si>
    <t>3.8.2. Sedes con protocolo de atención en Casas de Justicia y entornos del cuidado para niños, niñas y adolescentes víctimas de violencia sexual</t>
  </si>
  <si>
    <t>Número de sedes con implementación del protocolo de atención a niños, niñas y adolescentes víctimas de violencia sexual</t>
  </si>
  <si>
    <t>Sumatoria de sedes con el protocolo de atención a niños, niñas y adolescentes víctimas de violencia sexual implementado</t>
  </si>
  <si>
    <t>Objetivo 16: Paz, Justicia e instituciones sólidas</t>
  </si>
  <si>
    <t xml:space="preserve"> $     267</t>
  </si>
  <si>
    <t xml:space="preserve"> $     277</t>
  </si>
  <si>
    <t xml:space="preserve"> $     325</t>
  </si>
  <si>
    <t xml:space="preserve"> $     365</t>
  </si>
  <si>
    <t xml:space="preserve"> $     409</t>
  </si>
  <si>
    <t xml:space="preserve"> $     457</t>
  </si>
  <si>
    <t xml:space="preserve"> $     522</t>
  </si>
  <si>
    <t xml:space="preserve"> $     564</t>
  </si>
  <si>
    <t xml:space="preserve"> $     595</t>
  </si>
  <si>
    <t xml:space="preserve"> $     628</t>
  </si>
  <si>
    <t xml:space="preserve"> $     663</t>
  </si>
  <si>
    <t xml:space="preserve"> $     700</t>
  </si>
  <si>
    <t xml:space="preserve"> $     738</t>
  </si>
  <si>
    <t xml:space="preserve"> $     779</t>
  </si>
  <si>
    <t xml:space="preserve"> $     822</t>
  </si>
  <si>
    <t xml:space="preserve"> $     867</t>
  </si>
  <si>
    <t xml:space="preserve"> $                     8.978</t>
  </si>
  <si>
    <t>Secretaría Distrital de Integración Social; Secretaría Distrital de la Mujer</t>
  </si>
  <si>
    <t>Fuente: SICAS
Las metas anuales corresponden  a un incremento del 0,5% de las mujeres atendidas con relación del año anterior</t>
  </si>
  <si>
    <t>3.8.3. Sedes con implementación de la ruta de atención integral de acceso a mujeres víctimas de violencia</t>
  </si>
  <si>
    <t>Número de sedes con implementación de una ruta de atención integral a mujeres víctimas de violencias</t>
  </si>
  <si>
    <t>Sumatoria de sedes conl ruta de atención integral a mujeres víctimas de violencias implementada</t>
  </si>
  <si>
    <t xml:space="preserve"> $ 1.070</t>
  </si>
  <si>
    <t xml:space="preserve"> $ 1.111</t>
  </si>
  <si>
    <t xml:space="preserve"> $ 1.301</t>
  </si>
  <si>
    <t xml:space="preserve"> $ 1.463</t>
  </si>
  <si>
    <t xml:space="preserve"> $ 1.639</t>
  </si>
  <si>
    <t xml:space="preserve"> $ 1.830</t>
  </si>
  <si>
    <t xml:space="preserve"> $ 2.088</t>
  </si>
  <si>
    <t xml:space="preserve"> $ 2.259</t>
  </si>
  <si>
    <t xml:space="preserve"> $ 2.383</t>
  </si>
  <si>
    <t xml:space="preserve"> $ 2.515</t>
  </si>
  <si>
    <t xml:space="preserve"> $ 2.654</t>
  </si>
  <si>
    <t xml:space="preserve"> $ 2.800</t>
  </si>
  <si>
    <t xml:space="preserve"> $ 2.954</t>
  </si>
  <si>
    <t xml:space="preserve"> $ 3.117</t>
  </si>
  <si>
    <t xml:space="preserve"> $ 3.289</t>
  </si>
  <si>
    <t xml:space="preserve"> $ 3.471</t>
  </si>
  <si>
    <t xml:space="preserve"> $                   35.944</t>
  </si>
  <si>
    <r>
      <rPr>
        <sz val="11"/>
        <color rgb="FF000000"/>
        <rFont val="Calibri"/>
        <family val="2"/>
      </rPr>
      <t xml:space="preserve">3.9. Disminución / </t>
    </r>
    <r>
      <rPr>
        <sz val="11"/>
        <color rgb="FFFF0000"/>
        <rFont val="Calibri"/>
        <family val="2"/>
      </rPr>
      <t>Sostenimiento de los niveles</t>
    </r>
    <r>
      <rPr>
        <sz val="11"/>
        <color rgb="FF000000"/>
        <rFont val="Calibri"/>
        <family val="2"/>
      </rPr>
      <t xml:space="preserve"> de la reincidencia penitenciaria, de la población que participa en el proceso de atención al pospenado, Casa LIbertad.
</t>
    </r>
    <r>
      <rPr>
        <sz val="11"/>
        <color rgb="FF00B0F0"/>
        <rFont val="Calibri"/>
        <family val="2"/>
      </rPr>
      <t>OJOJOJO Si la anualización de la meta es constante no sería disminución</t>
    </r>
  </si>
  <si>
    <t>Porcentaje de reincidencia penitenciaria de la población atendida bajo el lineamiento implementado para personas pospenadas</t>
  </si>
  <si>
    <r>
      <t xml:space="preserve">(Número de personas que completaron el programa de atención al pospenado, que se reporta reincidencia penitenciaria en la vigencia </t>
    </r>
    <r>
      <rPr>
        <sz val="11"/>
        <color rgb="FFFF0000"/>
        <rFont val="Calibri"/>
        <family val="2"/>
      </rPr>
      <t xml:space="preserve">del año </t>
    </r>
    <r>
      <rPr>
        <sz val="11"/>
        <color rgb="FF000000"/>
        <rFont val="Calibri"/>
        <family val="2"/>
      </rPr>
      <t>anterior  / Número total de personas que completaron el programa de atención al pospenado en la vigencia del año anterior) * 100</t>
    </r>
  </si>
  <si>
    <t>Decreciente / 
Constante</t>
  </si>
  <si>
    <t>Entre 0 y 5%</t>
  </si>
  <si>
    <r>
      <t xml:space="preserve">Entre 0 y 5%
</t>
    </r>
    <r>
      <rPr>
        <sz val="11"/>
        <color rgb="FFFF0000"/>
        <rFont val="Calibri"/>
        <family val="2"/>
      </rPr>
      <t>5%</t>
    </r>
  </si>
  <si>
    <t>3.9.1. Vinculación de personas pospenadas adultas que egresan del Sistema Penitenciario y Carcelario al programa de atención al pospenado de Bogotá. </t>
  </si>
  <si>
    <t>Porcentaje de vinculación de personas pospenadas al programa de atención al pospenado de Bogotà</t>
  </si>
  <si>
    <t>(Número de personas pospenadas con plan de trabajo individual en el programa / Número de personas pospenadas en Bogotá) * 100</t>
  </si>
  <si>
    <t>16.3 Promover el estado de derecho en los planos nacional e internacional y garantizar la igualdad de acceso a la justicia para todos
16.7 Garantizar la adopción en todos los niveles de decisiones inclusivas, participativas y representativas que respondan a las necesidades</t>
  </si>
  <si>
    <t>Derechos humanos; Diferencial; Poblacional</t>
  </si>
  <si>
    <t>Otros Distrito</t>
  </si>
  <si>
    <t>Secretaría, Convivencia y Justicia</t>
  </si>
  <si>
    <t>Subsecretaría de Acceso a la Justicia</t>
  </si>
  <si>
    <t>Juliana Cortés</t>
  </si>
  <si>
    <t>juliana.cortes@scj.gov.co</t>
  </si>
  <si>
    <t>3.9.2. Personas pospenadas vinculadas al Programa Casa Libertad Bogotá que completan el plan de trabajo en cualquier dimensión del programa</t>
  </si>
  <si>
    <t>Porcentaje de personas pospenadas que completan con éxito el plan de trabajo en al menos una (1) dimensión del programa. </t>
  </si>
  <si>
    <t>(Número de personas que completan con éxito el plan de trabajo en al menos una (1) Dimensión del programa / Número de personas atendidas) * 100</t>
  </si>
  <si>
    <t>3.10. Mejoramiento integral en las condiciones de privación de la libertad en el Distrito Capital</t>
  </si>
  <si>
    <t>Indice de oferta de bienes y servicios</t>
  </si>
  <si>
    <r>
      <t xml:space="preserve">Sumatoria de bienes y servicios ofrecidos / total categorias de bienes y servicios (4)
</t>
    </r>
    <r>
      <rPr>
        <sz val="11"/>
        <color rgb="FF00B0F0"/>
        <rFont val="Calibri"/>
        <family val="2"/>
      </rPr>
      <t xml:space="preserve">
NOTA Verificar la propuesta del índice en la ficha de resultado
Verificar el total propuesto para el índice en la ficha del plan de acción, en esta línea 77</t>
    </r>
  </si>
  <si>
    <t>            94.256 </t>
  </si>
  <si>
    <t>            94.727 </t>
  </si>
  <si>
    <t>            95.200 </t>
  </si>
  <si>
    <t>            95.676 </t>
  </si>
  <si>
    <t>            96.155 </t>
  </si>
  <si>
    <t>            96.636 </t>
  </si>
  <si>
    <t>            97.119 </t>
  </si>
  <si>
    <t>            97.604 </t>
  </si>
  <si>
    <t>            98.092 </t>
  </si>
  <si>
    <t>            98.583 </t>
  </si>
  <si>
    <t>            99.076 </t>
  </si>
  <si>
    <t>            99.571 </t>
  </si>
  <si>
    <t>         100.069 </t>
  </si>
  <si>
    <t>         100.569 </t>
  </si>
  <si>
    <t>         101.072 </t>
  </si>
  <si>
    <t>         101.578 </t>
  </si>
  <si>
    <t>               101.578 </t>
  </si>
  <si>
    <t>3.10.1. Proyectos de infraestructura para la privación de la libertad (equipamientos) con condiciones de seguridad, salubridad, higiene y sanidad suficientes</t>
  </si>
  <si>
    <r>
      <rPr>
        <sz val="11"/>
        <color rgb="FF000000"/>
        <rFont val="Calibri"/>
        <family val="2"/>
      </rPr>
      <t xml:space="preserve">Porcentaje de avance en la puesta en operación de los proyectos de infraestructura para privación de la libertad. 
</t>
    </r>
    <r>
      <rPr>
        <sz val="11"/>
        <color rgb="FFFF0000"/>
        <rFont val="Calibri"/>
        <family val="2"/>
      </rPr>
      <t xml:space="preserve">NOTA: TRASLADAR A LA FICHA DE PRODUCTO, LAS NOTAS AL PRESUPUESTO DEL PRIMER ARCHIVO </t>
    </r>
  </si>
  <si>
    <t>(Número de actividades de infraestructura cumplidas / nùmero de actividades infraestructura proyectadas) *100</t>
  </si>
  <si>
    <t>julina.cortes@scj.gov.co</t>
  </si>
  <si>
    <r>
      <rPr>
        <sz val="11"/>
        <color rgb="FF000000"/>
        <rFont val="Calibri"/>
        <family val="2"/>
      </rPr>
      <t xml:space="preserve">Indice de oferta de bienes y servicios
</t>
    </r>
    <r>
      <rPr>
        <sz val="11"/>
        <color rgb="FF00B0F0"/>
        <rFont val="Calibri"/>
        <family val="2"/>
      </rPr>
      <t xml:space="preserve">
NOTA:
El índice en si mismo es una expresión matemática?
Sería mejor: porcentaje de incremento en el índice de la oferta de bienes y servicios</t>
    </r>
    <r>
      <rPr>
        <sz val="11"/>
        <color rgb="FF000000"/>
        <rFont val="Calibri"/>
        <family val="2"/>
      </rPr>
      <t> </t>
    </r>
  </si>
  <si>
    <r>
      <rPr>
        <sz val="11"/>
        <color rgb="FF000000"/>
        <rFont val="Calibri"/>
        <family val="2"/>
      </rPr>
      <t xml:space="preserve">Sumatoria de bienes y servicios ofrecidos / total categorias de bienes y servicios (4)
</t>
    </r>
    <r>
      <rPr>
        <sz val="11"/>
        <color rgb="FF00B0F0"/>
        <rFont val="Calibri"/>
        <family val="2"/>
      </rPr>
      <t xml:space="preserve">
NOTA Verificar la propuesta del índice en la ficha de resultado
NOTA A LA META: Parece mas una meta de número de atenciones, no de un índice. Verificar.
NOTA A LA ANUALIZACIÓN: Por definir según la unidad y el comportamiento proyectado de la meta.</t>
    </r>
  </si>
  <si>
    <t>3.10.2. Bienes y servicios para la atención de las personas privadas de la libertad, provistos en los equipamientos del Distrito. </t>
  </si>
  <si>
    <r>
      <t xml:space="preserve">Porcentaje de personas privadas de la libertad que acceden a los bienes y servicios de atención en equipamientos del Distrito. 
</t>
    </r>
    <r>
      <rPr>
        <sz val="11"/>
        <color rgb="FFFF0000"/>
        <rFont val="Calibri"/>
        <family val="2"/>
      </rPr>
      <t xml:space="preserve">NOTA: A CUÁNTOS? AL MENOS A UNO DE ELLOS?
CUMPLIR LOS 5 CRITERIOS, YA SE ENCUENTRA ESTABLECIDO EN LA FICHA DEL INDICADOR </t>
    </r>
  </si>
  <si>
    <t>(Número de personas privadas de la libertad que ingresaron durante la vigencia a equipamientos del Distrito y que acceden a los bienes y servicios de atención / número de personas privadas de la libertad que ingresaron durante la vigencia a equipamientos del Distrito)*100</t>
  </si>
  <si>
    <t>16.3 Promover el estado de derecho en los planos nacional e internacional y garantizar la igualdad de acceso a la justicia para todos
16.8 Ampliar y fortalecer la participación de los países en desarrollo en las instituciones de gobernanza mundial</t>
  </si>
  <si>
    <t>7765 y 7783</t>
  </si>
  <si>
    <t>4. Generar condiciones para la construcción de paz y la reconciliación de la población víctima, excombatiente y comunidades de los PDET en Bogotá</t>
  </si>
  <si>
    <t>23.9%</t>
  </si>
  <si>
    <t>4.1.  Aumento de la superación de la situación de vulnerabilidad en las víctimas de desplazamiento forzado que permanecen en Bogotá.</t>
  </si>
  <si>
    <t>Víctimas de desplazamiento forzado que permanecen en Bogotá, que superan su situación de vulnerabilidad.</t>
  </si>
  <si>
    <t>Número de víctimas de desplazamiento forzado que permanecen en Bogotá, que superan su situación de vulnerabilidad.</t>
  </si>
  <si>
    <t>Territorial; Poblacional; Diferencial</t>
  </si>
  <si>
    <t>4.1.1. Niñas, niños, adolescentes y jóvenes víctimas del conflicto armado en situación de calle o en riesgo de calle vinculados al modelo pedagógico de restablecimiento de derechos.</t>
  </si>
  <si>
    <t>Número de niñas, niños, adolescentes y jóvenes víctimas del conflicto armado atendidos, acorde con la identificación anual, en situación de calle o en riesgo de calle, vinculados al modelo pedagógico de restablecimiento de derechos del IDIPRON.</t>
  </si>
  <si>
    <t xml:space="preserve">Sumatoria de niñas, niños, adolescentes y jóvenes víctimas del conflicto armado en situación de calle o en riesgo de calle, vinculados al modelo pedagógico de restablecimiento de derechos </t>
  </si>
  <si>
    <t>1. Fin de la pobreza</t>
  </si>
  <si>
    <t>Integración Social</t>
  </si>
  <si>
    <t>Instituto Distrital para la Protección de la Niñez y la Juventud - IDIPRON</t>
  </si>
  <si>
    <t>OFICINA ASESORA DE PLANEACIÓN</t>
  </si>
  <si>
    <t>Fabian Andrés Correa Álvarez</t>
  </si>
  <si>
    <t>3777997 Ext. 1042</t>
  </si>
  <si>
    <t>planeacion@idipron.gov.co</t>
  </si>
  <si>
    <t>4.1.2. Jóvenes víctimas del conflicto armado vinculados a la estrategia de empoderamiento de competencias laborales (estímulos monetarios).</t>
  </si>
  <si>
    <t>Número de jóvenes víctimas del conflicto armado, que son parte del modelo pedagógico de restablecimiento de derechos y acorde a la identificación anual, vinculados a la estrategia de empoderamiento de competencias laborales, en el marco del reconocimiento de estímulos de corresponsabilidad (estímulos monetarios).</t>
  </si>
  <si>
    <t>Número de jóvenes víctimas del conflicto armado, vinculados a la estrategia de empoderamiento de competencias laborales (estímulos monetarios)</t>
  </si>
  <si>
    <t> Integración Social</t>
  </si>
  <si>
    <t>3777997 Ext. 1046</t>
  </si>
  <si>
    <t>4.1.3. Víctimas del conflicto armado que acceden al módulo de acompañamiento psicosocial en el marco del Plan Distrital de Retornos y Reubicaciones modalidad de integración local</t>
  </si>
  <si>
    <t>Número de víctimas del conflicto armado que acceden al módulo de acompañamiento psicosocial en el marco del Plan Distrital de Retornos y Reubicaciones modalidad de integración local</t>
  </si>
  <si>
    <t>Sumatoria de Víctimas del conflicto armado que acceden al módulo de acompañamiento psicosocial en el marco del Plan Distrital de Retornos y Reubicaciones modalidad de integración local</t>
  </si>
  <si>
    <t>Gestión Pública</t>
  </si>
  <si>
    <t>Secretaría General de la Alcaldía Mayor</t>
  </si>
  <si>
    <t>Dirección de Reparación Integral de la Alta Consejería de Paz, Víctimas y Reconciliación</t>
  </si>
  <si>
    <t>Pedro Nel Ruiz
Director de Reparación Integral</t>
  </si>
  <si>
    <t>pnruiz@alcaldíabogota.gov.co</t>
  </si>
  <si>
    <t>4.1.4. Actividades de homenaje y reconocimiento a las víctimas concertadas con las Organizaciones de víctimas y con la ACDVPR incluidas en el marco del PAD víctimas</t>
  </si>
  <si>
    <t>Número de actividades de homenaje y reconocimiento a las víctimas,  con repertorio que sea concertado con las Organizaciones de víctimas y con la ACDVPR incluidas en el marco del PAD víctimas</t>
  </si>
  <si>
    <t>Sumatoria de actividades de homenaje y reconocimiento a las víctimas,  con repertorio que sea concertado con las Organizaciones de víctimas y con la ACDVPR incluidas en el marco del PAD víctimas</t>
  </si>
  <si>
    <t>11.4. Redoblar los esfuerzos para proteger y salvaguardar el patrimonio cultural y natural del mundo</t>
  </si>
  <si>
    <t>01 - 12 Otros Distrito</t>
  </si>
  <si>
    <t> 01 - 12 Otros Distrito </t>
  </si>
  <si>
    <t>Cultura, Recrecación y Deporte</t>
  </si>
  <si>
    <t>Dirección Filarmónica</t>
  </si>
  <si>
    <t>Antonio Suarez</t>
  </si>
  <si>
    <t>asuarez@ofb.gov.co</t>
  </si>
  <si>
    <t>4.1.5. Formulación e implementación del componente de retornos y reubicaciones en el Plan de Acción Distrital - PAD </t>
  </si>
  <si>
    <t>Número de planes de acción distrital formulados e implementados que incluyen el componente de retornos y reubicaciones</t>
  </si>
  <si>
    <t>Sumatoria de planes de acción distrital formulados e implementados que inluyen un componente de retornos y reubicaciones</t>
  </si>
  <si>
    <t> Alta Consejería de Paz, Víctimas y Reconciliación</t>
  </si>
  <si>
    <t>Diego Peña
Director de Reparación Integral</t>
  </si>
  <si>
    <t>dpena@alcaldíabogota.gov.co</t>
  </si>
  <si>
    <t>4.1.6. Caracterización de las víctimas en Bogotá con el fin de determinar población potencial sujeto de la estrategia de integración local.</t>
  </si>
  <si>
    <t>Número de informes de caracterización de las víctimas que permanecen en Bogotá que permiten identificar víctimas potenciales sujetos de la estrategia de integración local.</t>
  </si>
  <si>
    <t>Sumatoria de informes de caracterización de las víctimas que permanecen en Bogotá y serán potenciales sujetos de la estrategica de integraciòn local.</t>
  </si>
  <si>
    <t xml:space="preserve">Inversión </t>
  </si>
  <si>
    <t xml:space="preserve">Despacho Alta Consejería para las Víctimas, Paz y Reconciliación </t>
  </si>
  <si>
    <t xml:space="preserve">Diego Fernando Peña </t>
  </si>
  <si>
    <t>4.2. Reducción de la estigmatización de las instituciones y ciudadanía hacia la población víctima, excombatientes y población  de las zonas PDET.</t>
  </si>
  <si>
    <t>Porcentaje de víctimas, excombatientes y población de las zonas PDET que se percibe estigmatizada por las instituciones distritales que los han atendido y la ciudadanía. </t>
  </si>
  <si>
    <t>Número de víctimas, excombatientes y población sujeto de los PDET que se percibe estigmatizada por las instituciones distritales que los han atendido y la ciudadanía//Número de víctimas, excombatientes y población sujeto de los PDET a los que se les aplica la medición*100%. </t>
  </si>
  <si>
    <t>Reducir sobre la línea base el 5%</t>
  </si>
  <si>
    <t> Reducir sobre la línea base el 10% </t>
  </si>
  <si>
    <t> Reducir sobre la línea base el 15% </t>
  </si>
  <si>
    <t>4.2.1. Implementación de la Estrategia distrital para la no estigmatización de  personas en proceso de reincorporación y reintegración </t>
  </si>
  <si>
    <t>Número de acciones implementadas de la  Estrategia distrital para la no estigmatización de  personas en procesos de reincorporación y reintegración</t>
  </si>
  <si>
    <t>Sumatoria de acciones implementadas de la  estrategia distrital  para la  no estigmatización para personas en procesos de reincorporación y  reintegración</t>
  </si>
  <si>
    <t>Territorial; Diferencial </t>
  </si>
  <si>
    <t>Dirección de Paz y Reconciliación - ACPVR</t>
  </si>
  <si>
    <t>Marcela Rodríguez</t>
  </si>
  <si>
    <t>ampedreros@alcaldíabogota.gov.co</t>
  </si>
  <si>
    <t>4.2.2. Espacios para la difusión y apropiación social del legado de la Comisión para el esclarecimiento de la Verdad-CEV medíante acciones de pedagogía social y memoria</t>
  </si>
  <si>
    <t>Número de espacios para la difusión y apropiación social del legado de la CEV desarrollados</t>
  </si>
  <si>
    <t>Sumatoria de espacios desarrolladas para la difusión y apropiación social del legado de la CEV</t>
  </si>
  <si>
    <t>4.2.3. Instrumento  diseñado y aplicado para la población víctima, excombatiente y de las zonas PDET para medir la estigmatización, las condiciones para la reconciliación  y participación en organizaciones</t>
  </si>
  <si>
    <t>Número de informes sobre la estigmatización, condiciones para la reconciliación  y participación de la población víctima, excombatiente y en las zonas PDET</t>
  </si>
  <si>
    <t>Sumatoria de informes sobre la estigmatización, condiciones para la reconciliación  y participación de la población víctima, excombatiente y en las zonas PDET</t>
  </si>
  <si>
    <t>Poblacional; Diferencial </t>
  </si>
  <si>
    <t>$38</t>
  </si>
  <si>
    <t>Despacho Alta Consejería para las Víctimas, Paz y Reconciliación I Secretaría General - Dirección de Paz y Reconciliación - ACPVR</t>
  </si>
  <si>
    <t>Diego Fernando Peña I Ángela María Pedreros Guerra</t>
  </si>
  <si>
    <t xml:space="preserve">Dpena@alcaldíabogota.gov.co. I. ampedreros@alcaldiabogota.gov.co </t>
  </si>
  <si>
    <t>4.3. Consolidación del proceso de reconciliación orientado al diálogo y la reconstrucción de tejido entre actores y sectores sociales de la ciudad.</t>
  </si>
  <si>
    <t>Índice agregado de condiciones para la reconciliación.</t>
  </si>
  <si>
    <t>Sumatoria del porcentaje de confianza, disposición a la reconciliación, capital social y entorno psicosocial y perdón año base/Sumatoria del porcentaje de confianza, disposición a la reconciliación, capital social y entorno psicosocial y perdón*100%</t>
  </si>
  <si>
    <t>Territorial; Poblacional; Diferencial; Género</t>
  </si>
  <si>
    <t>(+)2%</t>
  </si>
  <si>
    <t>(+) 10%</t>
  </si>
  <si>
    <t>4.3.1. Implementación de la estrategia para la transversalización del enfoque  diferencial poblacional, de género y territorial para la atención diferencial a la población LGBTQI+ en los territorios priorizados como PDET en Bogotá - región.</t>
  </si>
  <si>
    <t>Número de acciones orientadas a la implementación de la estrategia para la transversalización de los enfoque diferencial poblacional, de género y territorial en los servicios de la Dirección de Acceso a la Justicia - Capítulo poblacional atención a poblaciones LGBTIQ+ en los territorios priorizados como PDET en Bogotá - región.</t>
  </si>
  <si>
    <t>Sumatoria de acciones orientadas a la  implementación de la estrategia para la transversalización de los enfoque diferencial poblacional, de género y territorial en los servicios de la Dirección de Acceso a la Justicia - Capítulo poblacional atención a poblaciones LGBTIQ+ en los territorios priorizados como PDET en Bogotá - región.</t>
  </si>
  <si>
    <t>Poblacional;Territorial; Género; Diferencial </t>
  </si>
  <si>
    <t>Seguridad</t>
  </si>
  <si>
    <t>Oficina Asesora de Planeación</t>
  </si>
  <si>
    <t>Juan David García Rueda</t>
  </si>
  <si>
    <t>4.3.2. Estrategia Distrital para la Reconciliación implementada</t>
  </si>
  <si>
    <t>Porcentaje de implementación de la Estrategia Distrital para la Reconciliación</t>
  </si>
  <si>
    <t>(Número de acciones de la  estrategia distrital  para la  reconciliación implementadas / número de  acciones programadas ) * 100</t>
  </si>
  <si>
    <t>Género; Diferencial </t>
  </si>
  <si>
    <t>4.3.3. Procesos restaurativos entre víctimas y comparecientes ante la  JEP acompañados a través de la ruta TOAR</t>
  </si>
  <si>
    <t xml:space="preserve">
Número de procesos restaurativos entre víctimas y comparecientes ante la JEP acompañados a través de la ruta TOAR </t>
  </si>
  <si>
    <t>(Sumatoria de  procesos restaurativos entre víctimas y comparecientes ante la JEP acompañados a través de la ruta TOAR/Sumatoria de  procesos restaurativos entre víctimas y comparecientes ante la JEP*100%)</t>
  </si>
  <si>
    <t>Género; Diferencial; poblacional</t>
  </si>
  <si>
    <t>4.3.4. Acciones pedagógicas  para fortalecer la participación efectiva de víctimas ante el sistema integral para la paz </t>
  </si>
  <si>
    <t>Número de acciones pedagógicas  para fortalecer la participación efectiva de víctimas ante el sistema integral para la paz</t>
  </si>
  <si>
    <t>Sumatoria de acciones pedagógicas realizadas  para fortalecer la participación efectiva de víctimas ante el sistema integral para la paz </t>
  </si>
  <si>
    <t>4.3.5. Encuentros Culturales Comunitarios que contribuyan al fortalecimiento del tejido social, la reconciliación y la paz, con enfoque diferencial-poblacional, de género y territorial</t>
  </si>
  <si>
    <t>Número de Encuentros Culturales Comunitarios para la memoria colectiva y la reconciliación</t>
  </si>
  <si>
    <t>Sumatoria de Encuentros Culturales Comunitarios con enfoque de cultura de paz y reconciliación realizados</t>
  </si>
  <si>
    <t>Inversión </t>
  </si>
  <si>
    <t>Cultura</t>
  </si>
  <si>
    <t>Dirección de Asuntos Locales y participación </t>
  </si>
  <si>
    <t>Lady Viviana Ramírez Orrego</t>
  </si>
  <si>
    <t>lady.ramirez@scrd.gov.co</t>
  </si>
  <si>
    <t>4.3.6.Experiencias e iniciativas implementadas por los IED en las líneas temáticas de memoria, verdad y restauración y construcción de paz.</t>
  </si>
  <si>
    <t>Número de experiencias e iniciativas en las líneas temáticas de memoria, verdad, restauración y construcción de paz</t>
  </si>
  <si>
    <t>Sumatoria de experiencias e iniciativas implementadas por las IED </t>
  </si>
  <si>
    <t>4.1 De aquí a 2030, asegurar que todas las niñas y todos los niños terminen la enseñanza primaria y secundaria, que ha de ser gratuita, equitativa y de calidad y producir resultados de aprendizaje pertinentes y efectivos.</t>
  </si>
  <si>
    <t>Género; Derechos humanos; Diferencial</t>
  </si>
  <si>
    <t>Otros distrito </t>
  </si>
  <si>
    <t>Subsecretaría de Calidad y Pertinencia - Dirección de inclusión e integración de poblaciones
Subsecretaría de integración interinstitucional - Dirección de Participación y relaciones interinstitucionales</t>
  </si>
  <si>
    <t>Fredy Rozo</t>
  </si>
  <si>
    <t>jrozo@educacionbogota.gov.co</t>
  </si>
  <si>
    <t>4.3.7. Instituciones educativas acompañadas en la implementación de las líneas temáticas de las orientaciones pedagógicas de la cátedra de paz. </t>
  </si>
  <si>
    <t>Porcentaje de Instituciones educativas acompañadas en la implementación de las líneas temáticas de las orientaciones pedagógicas de la cátedra de paz </t>
  </si>
  <si>
    <t>(Número de Instituciones educativas acompañadas en la implementación de las líneas temáticas de orientaciones pedagógicas de la cátedra de paz/Total de IED)*100%</t>
  </si>
  <si>
    <t>Subsecretaría de integración interinstitucional - Dirección de Participación y relaciones interinstitucionales</t>
  </si>
  <si>
    <t>4.3.8. Laboratorios artísticos de arte y memoria para la convivencia y la paz que aporten a procesos de reparación simbólica, construcción de memoria y promuevan escenarios de convivencia y paz, con enfoque diferencial y poblacional.</t>
  </si>
  <si>
    <t>Número de laboratorios artísticos de arte y memoria para la convivencia y la paz</t>
  </si>
  <si>
    <t>Sumatoria  de Laboratorios artísticos de arte y memoria para la convivencia y la paz que aporten a procesos de reparación simbólica, construcción de memoria y promuevan escenarios de convivencia y paz, con enfoque diferencial y poblacional.</t>
  </si>
  <si>
    <t>16.7. Garantizar la adopción en todos los niveles de decisiones inclusivas, participativas y representativas que respondan a las necesidades</t>
  </si>
  <si>
    <t>Género; Poblacional; Diferencial</t>
  </si>
  <si>
    <t> Inversión</t>
  </si>
  <si>
    <t>Instituto Distrital de las Artes</t>
  </si>
  <si>
    <t>Subdirección de las Artes</t>
  </si>
  <si>
    <t>Maira Salamanca Rocha</t>
  </si>
  <si>
    <t>maira.salamanca@idartes.gov.co</t>
  </si>
  <si>
    <t>4.3.9. Formación y creación artística para apoyar Iniciativas de memoria artísticas y culturales con enfoque diferencial-poblacional y de género</t>
  </si>
  <si>
    <t>Número de procesos de formación artística para apoyar Iniciativas de memoria artísticas y culturales con enfoque diferencial-poblacional y de género.</t>
  </si>
  <si>
    <t>Sumatoria  de procesos de formación artística para apoyar Iniciativas de memoria artísticas y culturales con enfoque diferencial-poblacional y de género, realizados</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</si>
  <si>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</si>
  <si>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Subdirección de Formación Artística - Programa CREA</t>
  </si>
  <si>
    <t>Leyla Castillo Ballen</t>
  </si>
  <si>
    <t>leyla.castillo@idartes.gov.co</t>
  </si>
  <si>
    <t>4.3.10. Expedición e implementación del lineamientos de archivos de derechos humanos para Bogotá D.C.</t>
  </si>
  <si>
    <t>Porcentaje de avance en la expedición, socialización e implementación de lineamientos archivisticos de las entidades distritales</t>
  </si>
  <si>
    <t>Sumatoria en el porcentaje de avance en la expedición, socialización e implementación de lineamientos archivisticos de las entidades distritales</t>
  </si>
  <si>
    <t>N/A</t>
  </si>
  <si>
    <t>Dirección Distrital de Archivo de Bogotá</t>
  </si>
  <si>
    <t>Álvaro Arias Cruz</t>
  </si>
  <si>
    <t>aariasc@alcaldíabogota.gov.co</t>
  </si>
  <si>
    <t>4.3.11. Implementación de programas y herramientas con enfoque diferencial y territorial para el fortalecimiento de capacidades de las organizaciones sociales para la protección y acceso a sus archivos de derechos humanos</t>
  </si>
  <si>
    <t xml:space="preserve">Número de organizaciones sociales que participan en las acciones de fortalecimiento en gestión documental  </t>
  </si>
  <si>
    <t xml:space="preserve">Sumatoria de organizaciones sociales que participan en las acciones de fortalecimiento en gestión documental </t>
  </si>
  <si>
    <t>Diferencial; Territorial</t>
  </si>
  <si>
    <t>4.3.12. Desarrollo de material pedagógico sobre archivos de derechos humanos y herramientas de acceso a los archivos de derechos humanos en Bogotá</t>
  </si>
  <si>
    <t>Número de consulta de usuarios que acceden a los archivos de derechos humanos en Bogotá y contenidos asociados dispuestos por la la Direciión Distrital de Archivo de Bogotá</t>
  </si>
  <si>
    <t>Sumatoria de usuarios que consultan a través de herramientas de acceso los archivos de derechos humanos en Bogotá</t>
  </si>
  <si>
    <t>Poblacional </t>
  </si>
  <si>
    <t>Dirección Distrital de Archivo de Bogotá I Equipo de Investigaciones DDAB y Subdirección de Gestión del Patrimonio Documental del Distrito</t>
  </si>
  <si>
    <t>Álvaro Arias Cruz I María Fernanda Loaiza  y Carlos Duarte</t>
  </si>
  <si>
    <t>aariasc@alcaldíabogota.gov.co I
 mfloaiza@alcaldíabogota.gov.co
caduarte@alcaldíabogota.gov.co</t>
  </si>
  <si>
    <t>4.3.13.  Iniciativas memoria de mujeres sobre el conflicto armado, la violencia social y política y la construcción de paz y democracia en la ciudad y con enfoque de género</t>
  </si>
  <si>
    <t>Número de iniciativas memoria realizadas de mujeres sobre el conflicto armado, la violencia social y política y la construcción de paz y democracia en la ciudad y con enfoque de género</t>
  </si>
  <si>
    <t>Sumatoria de iniciativas memoria realizadas de mujeres sobre el conflicto armado, la violencia social y política y la construcción de paz y democracia en la ciudad y con enfoque de género</t>
  </si>
  <si>
    <t>5.1  Poner fin a todas las formas de discriminación contra todas las mujeres y las niñas en todo el mundo</t>
  </si>
  <si>
    <t>Secretaría
Distrital de la Mujer</t>
  </si>
  <si>
    <t>Clara López García</t>
  </si>
  <si>
    <t>305 815 0348</t>
  </si>
  <si>
    <t>4.3.14.  Iniciativas memoria de niños, niñas y adolescentes sobre el conflicto armado, la violencia social y política y la construcción de paz y democracia en la ciudad y con enfoque territorial a través de las ESCUELAS DE MEMORIA Y PAZ.</t>
  </si>
  <si>
    <t>Porcentaje de Iniciativas memoria de niños, niñas y adolescentes sobre el conflicto armado, la violencia social y política y la construcción de paz y democracia en la ciudad y con enfoque territorial a través de las ESCUELAS DE MEMORIA Y PAZ realizadas </t>
  </si>
  <si>
    <t>(Número de iniciativas de la ESCUELA DE MEMORIA Y PAZ realizadas en el periodo / Número de de iniciativas de la ESCUELA DE MEMORIA Y PAZ programadas en el periodo)*100</t>
  </si>
  <si>
    <t>10.Reducción de las desigualdades                                    16. Paz, justicia e instituciones sólidas </t>
  </si>
  <si>
    <t>10.3 Garantizar la igualdad de oportunidades y reducir la desigualdad de resultados, incluso eliminando las leyes, políticas y prácticas discriminatorias y promoviendo legislaciones, políticas y medidas adecuadas a ese respecto
16.1 Reducir significativamente todas las formas de violencia y las correspondientes tasas de mortalidad en todo el mundo 
16.7 Garantizar la adopción en todos los niveles de decisiones inclusivas, participativas y representativas que respondan a las necesidades
16.a Fortalecer las instituciones nacionales pertinentes, incluso medíante la cooperación internacional, para crear a todos los niveles, particularmente en los países en desarrollo, la capacidad de prevenir la violencia y combatir el terrorismo y la delincuencia</t>
  </si>
  <si>
    <t>Dirección poblacional - Subdirección para la infancia</t>
  </si>
  <si>
    <t>Mauricio Grande Ladino </t>
  </si>
  <si>
    <t>mladinol@sdis.gov.co</t>
  </si>
  <si>
    <t>4.4. Aumento de la participación ciudadana de la población víctima, excombatiente y de las zonas PDET, para promover mayores niveles de incidencia</t>
  </si>
  <si>
    <t>Porcentaje de espacios de planeación y seguimiento de  las políticas de la ciudad priorizados, en los que participa población víctima, excombatiente y de las zonas PDET</t>
  </si>
  <si>
    <t>(Sumatoria de los espacios de planeación y seguimiento de políticas públicas de la ciudad priorizados en los que participa población víctima, excombatiente y de las zonas PDET / Sumatoria de los espacios de planeación y seguimiento de políticas públicas de la ciudad priorizados)*100</t>
  </si>
  <si>
    <t>4.4.1. Fortalecimiento de las capacidades políticas e institucionales Consejo Distrital de Paz Reconciliación, Convivencia y transformación de conflicto</t>
  </si>
  <si>
    <t>Número de acciones pedagógicas y de acompañamiento técnico  para el fortalecimiento  de las capacidades del Consejo Distrital de Paz Reconciliación, Convivencia y transformación de conflictos</t>
  </si>
  <si>
    <t>Sumatoria de acciones pedagógicas y de acompañamiento técnico  para el fortalecimiento  de las capacidades del Consejo Distrital de Paz Reconciliación, Convivencia y transformación de conflictos</t>
  </si>
  <si>
    <t>16.7 - Toma de Decisiones Responsiva, Inclusiva y Representativa</t>
  </si>
  <si>
    <t xml:space="preserve">Poblacional; Diferencial </t>
  </si>
  <si>
    <t>por definir</t>
  </si>
  <si>
    <t>Marcela Rodriguez</t>
  </si>
  <si>
    <t>4.4.2. Implementación de la estrategia de participación social en salud que incluya organizaciones de y para personas en procesos de reintegración y reincorporación que realizan acciones para el cuidado de la salud en el Distrito.</t>
  </si>
  <si>
    <t>Porcentaje de avance en la implementación de las fases de la estrategia de participación a organizaciones de y para personas en procesos de reintegración y reincorporación que realizan acciones para el cuidado de la salud en el Distrito.</t>
  </si>
  <si>
    <t>Sumatoria de los porcentajes de avance en la implementación de las fases de la estrategia de  participación a organizaciones de y para personas en procesos de reintegración y reincorporación que realizan acciones para el cuidado de la salud en el Distrito.</t>
  </si>
  <si>
    <t>3. Salud y bienestar</t>
  </si>
  <si>
    <t>3.8  Lograr la cobertura sanitaria universal, en particular la protección contra los riesgos financieros, el acceso a servicios de salud esenciales de calidad y el acceso a medicamentos y vacunas seguros, eficaces, asequibles y de calidad para todos</t>
  </si>
  <si>
    <t>$0</t>
  </si>
  <si>
    <t>Secretaría  Distrital de Salud</t>
  </si>
  <si>
    <t>Dirección de Participación Social, Gestión Territorial y Transectorialidad.</t>
  </si>
  <si>
    <t>María Fernanda Torres Penagos.</t>
  </si>
  <si>
    <t>3649090 ext 9532</t>
  </si>
  <si>
    <t>mftorres@saludcapital.gov.co </t>
  </si>
  <si>
    <t>4.4.3. Fortalecimiento a las organizaciones sociales, comunitarias y/o procesos asociativos conformados por población reintegrada o reincorporada para promover la participación activa e incidente</t>
  </si>
  <si>
    <t>Número de organizaciones sociales, comunitarias y/o procesos asociativos conformados por población reintegrada o reincorporada en ruta de fortalecimiento.</t>
  </si>
  <si>
    <t>Sumatoria de organizaciones sociales, comunitarias y/o procesos asociativos conformados por población reintegrada o reincorporada en ruta de fortalecimiento.</t>
  </si>
  <si>
    <t>10. Reducción de las desigualdades</t>
  </si>
  <si>
    <t>10.2 Potenciar y promover la inclusión social, económica y política de todos, independientemente de su edad, sexo, discapacidad, raza, etnia, origen, religión o situación económica u otra condición.</t>
  </si>
  <si>
    <t>IDPAC</t>
  </si>
  <si>
    <t>Subdirección de Fortalecimiento a la Organización Social </t>
  </si>
  <si>
    <t>Ana María Almario  </t>
  </si>
  <si>
    <t>aalmario@participacionbogota.gov.co</t>
  </si>
  <si>
    <t>4.4.4. Ejecución de Iniciativas PDET Bogotá   recogidas en la ruta de planeación participativa</t>
  </si>
  <si>
    <t>Porcentaje de avance en la ejecución de las iniciativas PDET Bogotá, recogidas en la ruta de planeación participativa </t>
  </si>
  <si>
    <t>(Sumatoria de iniciativas PDET  ejecutadas /número de iniciativas programadas) * 100%</t>
  </si>
  <si>
    <t>ampedreros@alcaldiabogota.gov.co</t>
  </si>
  <si>
    <t xml:space="preserve">5. Proteger la vida, el ambiente y el patrimonio, a través de la gestión integral de
riesgos de incendios, atención de rescates en todas sus modalidades e incidentes
con materiales peligrosos en Bogotá y su entorno </t>
  </si>
  <si>
    <t xml:space="preserve">5.1. Reducir el numero de incidentes de emergencias y desastres en </t>
  </si>
  <si>
    <t>Número de incidentes de riesgos identificados por el sistema de monitoreo de riesgos de UAE Cuerpo Oficial de Bomberos Bogotá</t>
  </si>
  <si>
    <t>Suma de incidentes de riesgo identificados por el sistema de monitoreo de bomberos en la ciudad de Bogotá</t>
  </si>
  <si>
    <t>Derechos Humanos; Ambiental; Territorial</t>
  </si>
  <si>
    <t>5.1.1. Estrategia de conocimiento sustentada en investigaciones sobre el origen y causas de incendios y explosiones para la caracterización y análisis de escensarios de riesgos misionales en la ciudad de Bogotá</t>
  </si>
  <si>
    <t>Número de documentos, investigaciones e informes de causa y origen de incendios estructurales y explosiones en la ciudad de Bogotá, producto que se da a demanda</t>
  </si>
  <si>
    <t>Suma de documentos de investigaciones e informes</t>
  </si>
  <si>
    <t>13. Acción por el clima</t>
  </si>
  <si>
    <t>13.1 Fortalecer la resiliencia y la capacidad de adaptación a los riesgos relacionados con el clima y los desastres naturales en todos los países.</t>
  </si>
  <si>
    <t>Dirección</t>
  </si>
  <si>
    <t>Diego Moreno;William Tovar; Gerardo Martínez</t>
  </si>
  <si>
    <t>director@bomberosbogota.gov.co; wtovar@bomberosbogota.gov.co; gmartinez@bomberosbogota.gov.co</t>
  </si>
  <si>
    <t>5.1. Sostener la capacidad instuticional para la gestion del riesgo</t>
  </si>
  <si>
    <t xml:space="preserve">
5.1.2. Documentos anuales de insumos para la caracterización de escenarios de riesgo de incendios estructurales, generados para cada localidad</t>
  </si>
  <si>
    <t>Porcentaje de localidades con documentos de insumos para la caracterización de escenarios de riesgo</t>
  </si>
  <si>
    <t xml:space="preserve">
(Localidades con documentos generados / total de localidades)* 100</t>
  </si>
  <si>
    <t>Dirección; Subdirección de Gestión del Riesgo; Subdirección Operativa</t>
  </si>
  <si>
    <t>5.1.3. Sistema de monitoreo y seguimiento de los riesgos y emergencias de eventos que puedan afectar la gobernabilidad.</t>
  </si>
  <si>
    <t>Porcentaje de eventos con monitoreo y seguimiento del sistema</t>
  </si>
  <si>
    <t>(Eventos con seguimiento en el sistema de monitoreo / Total de eventos registrados)*100</t>
  </si>
  <si>
    <t>constante</t>
  </si>
  <si>
    <t>5.1.4. Estrategia educativa de orientación (programas, campañas, cursos de capacitación) para prevenir y reducir riesgos de incendio estructural en la ciudad de Bogotá D.C.</t>
  </si>
  <si>
    <t>Número de actividades educativas de orientación (programas, campañas, cursos de capacitación) para prevenir y reducir riesgos de incendio estructural en la ciudad de Bogotá, producto que se genera a demanda.</t>
  </si>
  <si>
    <t>Sumatoria de actividades educativas de orientación (programas, campañas, cursos de capacitación) para prevenir y reducir riesgo de incendio estructural en la ciudad de Bogotá y población impactada</t>
  </si>
  <si>
    <t>5.1.5. Plan de intervención, inspecciones, revisiones y conceptos técnicos de seguridad humana y vinculación de la ciudadanía en acciones de corresponsabilidad.</t>
  </si>
  <si>
    <t xml:space="preserve"> 
Porcentaje de inspecciones realizadas</t>
  </si>
  <si>
    <t xml:space="preserve">
(Número de requerimientos de inspecciones técnicas atendidas / Total de requerimientos de inspecciones solicitadas) * 100</t>
  </si>
  <si>
    <t>61.7%</t>
  </si>
  <si>
    <t>73%%</t>
  </si>
  <si>
    <t>5.1.6. Plan de fortalecimiento institucional para la atención de emergencias</t>
  </si>
  <si>
    <t xml:space="preserve">
Porcentaje de avance del plan de fortalecimiento</t>
  </si>
  <si>
    <t>(Número de etapas avanzadas / en número de etapas programadas)* 100</t>
  </si>
  <si>
    <t>18.75%</t>
  </si>
  <si>
    <t>31.25%</t>
  </si>
  <si>
    <t>37.5%</t>
  </si>
  <si>
    <t>43.75%</t>
  </si>
  <si>
    <t>56.25%</t>
  </si>
  <si>
    <t>62.5%</t>
  </si>
  <si>
    <t>68.75%</t>
  </si>
  <si>
    <t>81.25%</t>
  </si>
  <si>
    <t>87.5%</t>
  </si>
  <si>
    <t>93.75%</t>
  </si>
  <si>
    <t>5.1.7. Programa de conocimiento y confianza cuidadana en los Bomberos.</t>
  </si>
  <si>
    <t>Porcentaje de confanza de la ciudadanía en los Bomberos(satisfacción, oportunidad, corresponsabilidad y prestación del servicio)</t>
  </si>
  <si>
    <t>(Total de personas encuestadas que se declaran muy satisfechas con la atención prestada/total de personas encuestadas)*100</t>
  </si>
  <si>
    <t>Diego Moreno</t>
  </si>
  <si>
    <t>director@bomberosbogota.gov.co</t>
  </si>
  <si>
    <t xml:space="preserve">5.1. Sostener la capacidad instuticional para la gestion del riesgo </t>
  </si>
  <si>
    <t>5.1.8.  Plan de Preparativos para la Respuesta de la UAE - Cuerpo Oficial de Bomberos, al año 2030, para la atención de emergencias generadas por sismo(s) de gran magnitud en la ciudad de Bogotá.</t>
  </si>
  <si>
    <t xml:space="preserve">Porcentaje de avance del Plan de Preparativos para la Respuesta de la UAE - Cuerpo Oficial de Bomberos Institucional a largo plazo </t>
  </si>
  <si>
    <t>(Número de etapas del plan de Preparativos para la Respuesta elaboradas/número de etapas del plan de Preparativos para la Respuesta planteadas) * 100</t>
  </si>
  <si>
    <t>Política Pública Distrital de Seguridad, Convivencia, Justicia y, Construcción de Paz y Reconciliación 2023 - 2038</t>
  </si>
  <si>
    <t>Objetivo General: Garantizar la seguridad y la protección efectiva de los derechos, las condiciones para la convivencia ciudadana, el acceso a la justicia y la construcción de paz y reconciliación en el Distrito Capital.</t>
  </si>
  <si>
    <t>1. Potenciar las capacidades institucionales para la protección de los derechos y libertades ciudadanas, la prevención de violencias, afectaciones a la vida y la promoción de la convivencia</t>
  </si>
  <si>
    <t>1.1 Modelo Integral de prevención de violencias e instrumentalización de las poblaciones en situación de vulnerabilidad</t>
  </si>
  <si>
    <t>Porcentaje de avance en el diseño e implementación del Modelo Integral de prevención de violencias e instrumentalización de las poblaciones en situación de vulnerabilidad</t>
  </si>
  <si>
    <t>(Número de fases implementadas del modelo de atención)/ (Número de fases proyectadas del modelo de atención)*100</t>
  </si>
  <si>
    <t>1.1.1. Actividades para la prevención de violencias y delitos sexuales con énfasis en las mujeres</t>
  </si>
  <si>
    <t>Número de actividades para la prevención de violencias y delitos sexuales con énfasis en las mujeres</t>
  </si>
  <si>
    <t>Sumatoria de actividades para la prevención de violencias y delitos sexuales con énfasis en las mujeres</t>
  </si>
  <si>
    <t>16. Paz, Justicia e Instituciones Sólidas</t>
  </si>
  <si>
    <t>16.1 Reducir significativamente todas las formas de violencia y las correspondientes tasas de mortalidad en todo el mundo</t>
  </si>
  <si>
    <t>Dirección de Prevención y Cultura Ciudadana</t>
  </si>
  <si>
    <t>Hernán López Ayala</t>
  </si>
  <si>
    <t>hernan.lopeza@scj.gov.co</t>
  </si>
  <si>
    <t>Movilidad; Gobierno</t>
  </si>
  <si>
    <t>Transmilenio; Secretaría Distrital de Gobierno</t>
  </si>
  <si>
    <t>(Número de fases implementadas del modelo de atención) / (Número de fases proyectadas del modelo de atención)*100</t>
  </si>
  <si>
    <t>1.1.2. Socialización de las competencias funcionales de las Comisarías de Familia y la ruta interna para la atención de las víctimas de violencia por razones de género y otras violencias en el contexto familiar, dirigidas a servidores/as públicos/as de la Policía Metropolitana de Bogotá</t>
  </si>
  <si>
    <t>Número de jornadas realizadas de las competencias funcionales de las Comisarías de Familia y la ruta interna para la atención de las víctimas de violencia por razones de género y otras violencias en el contexto familiar, dirigidas a servidores/as públicos/as de la Policía Metropolitana de Bogotá.</t>
  </si>
  <si>
    <t>16.1 Garantizar el acceso público a la información y proteger las libertades fundamentales, de conformidad con las leyes nacionales y los acuerdos internacionales</t>
  </si>
  <si>
    <t>1.1.3. Procesos de formación al cuerpo uniformado de la Policía Metropolitana de Bogotá para el reconocimiento y garantía de los derechos de las personas que realizan actividades sexuales pagadas</t>
  </si>
  <si>
    <t>5. Igualdad de Género</t>
  </si>
  <si>
    <t>5.2  Eliminar todas las formas de violencia contra todas las mujeres y las niñas en los ámbitos público y privado, incluidas la trata y la explotación sexual y otros tipos de explotación</t>
  </si>
  <si>
    <t>Derechos Humanos; Género</t>
  </si>
  <si>
    <t>1.1.4.Actividades para la orientación en el acceso a servicios intersintitucionales de seguridad, convivencia y justicia para la población habitante de calle y en calle</t>
  </si>
  <si>
    <t>Número de actividades para la orientación en el acceso a servicios intersintitucionales de seguridad, convivencia y justicia para la población habitante de calle y en calle</t>
  </si>
  <si>
    <t>Sumatoria de actividades para la orientación en el acceso a servicios intersintitucionales de seguridad, convivencia y justicia para la población habitante de calle y en calle</t>
  </si>
  <si>
    <t>16.1 Reducir significativamente todas las formas de violencia y las correspondientes tasas de mortalidad en todo el mundo.</t>
  </si>
  <si>
    <t>Poblacional; Territorial</t>
  </si>
  <si>
    <t>Hábitat; Integración Social</t>
  </si>
  <si>
    <t xml:space="preserve"> Unidad Administrativa Especial de Servicios Públicos (UAESP);Instituto Distrital para la Protección de la Niñez y la Juventud (IDIPRON)</t>
  </si>
  <si>
    <t>1.1.5. Actividades para prevenir la instrumentalización y victimización en la población migrante en Bogotá</t>
  </si>
  <si>
    <t>Actividades realizadas para prevenir la instrumentalización y victimización en la población migrante en Bogotá</t>
  </si>
  <si>
    <t>Sumatoria de actividades para prevenir la instrumentalización y victimización en la población migrante en Bogotá</t>
  </si>
  <si>
    <t>10. Reduccion de las desigualdades</t>
  </si>
  <si>
    <t>10.7 Facilitar la migración y la movilidad ordenadas, seguras, regulares y responsables de las personas, incluso mediante la aplicación de políticas migratorias planificadas y bien gestionadas</t>
  </si>
  <si>
    <t>1.1.6. Convocatorias juveniles para el desarrollo de iniciativas de cultura ciudadana y prevención del delito en la construcción de una cultura de paz en el distrito</t>
  </si>
  <si>
    <t>Número de convocatorias juveniles para iniciativas de cultura ciudadana y prevención de delito  en la construcción de una cultura de paz en el distrito</t>
  </si>
  <si>
    <t>Sumatoria de convocatorias juveniles para iniciativas de cultura ciudadana y prevención del delito asignadas</t>
  </si>
  <si>
    <t>8. Trabajo decente y crecimiento  economico</t>
  </si>
  <si>
    <t>8.6 De aquí a 2020, reducir considerablemente la proporción de jóvenes que no están empleados y no cursan estudios ni reciben capacitación.</t>
  </si>
  <si>
    <t>Dirección de prevención y Cultura Ciudadana</t>
  </si>
  <si>
    <t>Secretaría de Cultura, Recreación y Deporte</t>
  </si>
  <si>
    <t>1.1.7 Jóvenes informados en prevención de violencias y resolución alternativa de conflictos</t>
  </si>
  <si>
    <t>Número de jóvenes informados en prevención de violencias y conflictos</t>
  </si>
  <si>
    <t>Sumatoria de jóvenes informados en prevención de violencias y conflictos desarrolladas desde la Subdirección para la Juventud de la SDIS</t>
  </si>
  <si>
    <t>16.3 Promover el estado de derecho en los planos nacional e internacional y garantizar la igualdad de acceso a la justicia para todos</t>
  </si>
  <si>
    <t xml:space="preserve">1.1.8  Integración entre Línea Calma y Linea 123 </t>
  </si>
  <si>
    <t xml:space="preserve">Porcentaje de acciones realizadas para la integración </t>
  </si>
  <si>
    <t>(Número de acciones realizadas) /( Número total de acciones planificadas) * 100</t>
  </si>
  <si>
    <t>5.C  Aprobar y fortalecer políticas acertadas y leyes aplicables para promover la igualdad de género y el empoderamiento de todas las mujeres y las niñas a todos los niveles</t>
  </si>
  <si>
    <t>Derechos Humanos;
Género</t>
  </si>
  <si>
    <t>7879; 7797</t>
  </si>
  <si>
    <t>Secretaria de Cultutra Recreación y Deporte</t>
  </si>
  <si>
    <t>Subsecretaria Distrital de Cultura Ciudadana</t>
  </si>
  <si>
    <t>Luis Felipe Calero</t>
  </si>
  <si>
    <t xml:space="preserve">luis.calero@scrd.gov.co </t>
  </si>
  <si>
    <t>Seguridad  Convivencia y Justicia</t>
  </si>
  <si>
    <t>Secretaria Distrital de Seguridad cConvivencia y Justicia</t>
  </si>
  <si>
    <t>Oficina de Comando , Control, Comunicaciones y computo C4</t>
  </si>
  <si>
    <t xml:space="preserve">Adaluz Sandoval </t>
  </si>
  <si>
    <t>1.2. Dispositivo de coordinación interinstitucional para la prevención de delitos y violencias en entornos educativos</t>
  </si>
  <si>
    <t>Porcentaje de avance en la implementación de las acciones en el marco del dispositivo de coordinación interinstitucional</t>
  </si>
  <si>
    <t>(Etapas avanzadas anualmente) / (Etapas totales planificadas de las acciones que se realizan en el marco del dispositivo interinstitucional) *100</t>
  </si>
  <si>
    <t>El dispositivo para la atención en entornos educativos y protección a NNA requiere articulación con MNVCC, Secretaría Distrital de Educación y Personería Distrital.</t>
  </si>
  <si>
    <t>1.2.1. Desarrollo de instancias locales de articulación interinstitucional, como las Mesas Locales de Entornos Educativos y la Mesa Distrital de Entornos Educativos</t>
  </si>
  <si>
    <t>4. Educación de Calidad</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</si>
  <si>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</si>
  <si>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 xml:space="preserve">Derechos Humanos; Poblacional </t>
  </si>
  <si>
    <t>Oficina para la Convivencia Escolar; Dirección Local de Educación</t>
  </si>
  <si>
    <t>1.2.2. Planes Locales de Prevención contra los delitos y las violencias en  entornos escolares</t>
  </si>
  <si>
    <t xml:space="preserve">Número de Planes Locales de Prevención contra los delitos y las violencias en  entornos educativos </t>
  </si>
  <si>
    <t xml:space="preserve">Sumatoria de Planes Locales de Prevención contra los delitos y las violencias en  entornos educativos </t>
  </si>
  <si>
    <t>4.a  Construir y adecuar instalaciones educativas que tengan en cuenta las necesidades de los niños y las personas con discapacidad y las diferencias de género, y que ofrezcan entornos de aprendizaje seguros, no violentos, inclusivos y eficaces para todos</t>
  </si>
  <si>
    <t>Derechos Humanos; Poblacional; Territorial</t>
  </si>
  <si>
    <t>Andrés Nieto</t>
  </si>
  <si>
    <t>andres.nieto@scj.gov.co</t>
  </si>
  <si>
    <t>Oficina para la Convivencia Escolar</t>
  </si>
  <si>
    <t>1.3. Estrategia para la mitigación situacional de riesgos contra la vida y la integridad de la ciudadanía</t>
  </si>
  <si>
    <t>Porcentaje de avance en la implementación de la estrategia para la protección de la vida y la integridad de la ciudadanía</t>
  </si>
  <si>
    <t>(Etapas avanzadas anualmente) / (Etapas totales planificadas en las intervenciones que se realizan en el marco de la estrategia) *100</t>
  </si>
  <si>
    <t>La implementación de la estrategia requiere la participación de Secretaría Distrital de Gobierno y MVCC.</t>
  </si>
  <si>
    <t>1.3.1. Intervenciones del equipo territorial para la prevención y desactivación de riñas en el marco de la priorización de zonas de rumba y en festividades</t>
  </si>
  <si>
    <t>Número de intervenciones del equipo territorial para la contención y desactivación de riñas</t>
  </si>
  <si>
    <t>Sumatoria de las intervenciones del equipo territorial para la contención y desactivación de riñas.</t>
  </si>
  <si>
    <t>16.4 De aquí a 2030, reducir significativamente las corrientes financieras y de armas ilícitas, fortalecer la recuperación y devolución de los activos robados y luchar contra todas las formas de delincuencia organizada</t>
  </si>
  <si>
    <t>Porcentaje de avance en la implementación de la Estrategia para la protección de la vida y la integridad de la ciudadanía</t>
  </si>
  <si>
    <t>1.3.2. Rutas seguras en los entornos de rumba y planes de acompañamiento al cierre de los establecimientos públicos</t>
  </si>
  <si>
    <t>Número de planes de acompañamiento y rutas seguras</t>
  </si>
  <si>
    <t>Sumatoria de planes de acompañamiento y rutas seguras</t>
  </si>
  <si>
    <t>16.4 De aquí a 2030, reducir significativamente las corrientes financieras y de armas ilícitas, fortalecer la recuperación y devolución de los activos robados y luchar contra todas las formas de delincuencia organizada.</t>
  </si>
  <si>
    <t xml:space="preserve">La implementación de la estrategia requierE articulación de la Dirección Seccional de Fiscalías para el aumento del esclarecimeinto y judicialización de este delito, las policías judiciales SIJIN CTI y el MVCC. </t>
  </si>
  <si>
    <t>1.3.3. Comando Especial Multicrimen para intervenciones integrales en localidades priorizadas</t>
  </si>
  <si>
    <t xml:space="preserve">Número de Intervenciones interinstitucionales direccionadas por el comando especial para el control del homicidios en los entornos de mayor concentración </t>
  </si>
  <si>
    <t>Sumatoria de Intervenciones interinstitucionales direccionadas por el comando especial para el control del homicidios en los entornos de mayor concentración</t>
  </si>
  <si>
    <t>1.3.4. Equipo territorial en articulación con la Policía Metropolitana de Bogotá para la disuasión de las violencias de género en el espacio público​</t>
  </si>
  <si>
    <t>Número de intervenciones del equipo territorial en articulación con la Policía Metropolitana de Bogotá, para la disuasión de las violencias basadas en género</t>
  </si>
  <si>
    <t>Sumatoria intervenciones del equipo territorial en articulación con la Policía Metropolitana de Bogotá, para la prevención y disuasión de las violencias basadas en género el apoyo en canales de atención y denuncia.</t>
  </si>
  <si>
    <t>Género; Poblacional; Derechos Humanos</t>
  </si>
  <si>
    <t>1.3.5. Equipo territorial para la prevención de riesgos ambientales en sectores complejos de la ciudad</t>
  </si>
  <si>
    <t>Número de intervenciones de control del equipo territorial para la prevención de riesgos ambientales en sectores complejos de la ciudad</t>
  </si>
  <si>
    <t>Sumatoria de intervenciones de control del equipo territorial para la prevención de riesgos ambientales en sectores complejos de la ciudad</t>
  </si>
  <si>
    <t>Derechos Humanos; Género; Cultura Ciudadana</t>
  </si>
  <si>
    <t>1.3.6. Equipo territorial en establecimientos de alto impacto en clave de control y prevención del delito (comerciales, pagadiarios y de licor)</t>
  </si>
  <si>
    <t>Número de intervenciones del equipo territorial para el control a establecimientos de acto impacto en clave de control y prevención del delito (comerciales,pagadiarios y de licor)</t>
  </si>
  <si>
    <t>Sumatoria de intervenciones del equipo territorial para el control a establecimientos de acto impacto en clave de control y prevención del delito (comerciales,pagadiarios y de licor).</t>
  </si>
  <si>
    <t>Derechos Humanos; Territorial; Cultura Ciudadana</t>
  </si>
  <si>
    <t>1.3.7. Ampliación de capacidades de las Inspecciones de Policía en el marco del Código Nacional de Seguridad y Convivencia Ciudadana</t>
  </si>
  <si>
    <t>Fases de gestión jurídica, técnica, política, de costos y administrativa,  implementadas para la ampliación de capacidades de las Inspecciones de Policía  en el marco del Código Nacional de Seguridad y Convivencia Ciudadana</t>
  </si>
  <si>
    <t>(Fases de gestión jurídica, técnica, política, de costos y administrativa implementadas) / ( Fases de gestión jurídica, técnica, política, de costos y administrativa planeadas)* 100</t>
  </si>
  <si>
    <t>16. Paz, justicia e instituciones sólidas</t>
  </si>
  <si>
    <t>Dirección para la Gestión Policiva</t>
  </si>
  <si>
    <t>Camila Cortés Daza</t>
  </si>
  <si>
    <t>camila.daza@gobiernobogota.gov.co</t>
  </si>
  <si>
    <t>1.3.8. Acciones de inspección, vigilancia y control urbanístico en el Distrito</t>
  </si>
  <si>
    <t>Número de acciones de Inspección, Vigilancia y Control realizadas por la Secretaría Distrital de Gobierno y Alcaldías Locales</t>
  </si>
  <si>
    <t>Sumatoria de acciones de Inspección, Vigilancia y Control realizadas por la Secretaría Distrital de Gobierno y Alcaldías Locales</t>
  </si>
  <si>
    <t xml:space="preserve">Funcionamiento / Inversión  </t>
  </si>
  <si>
    <t>1.3.9. Unidades de Atención Territorial para la convivencia</t>
  </si>
  <si>
    <t>Número de unidades territoriales para la convivencia implementadas en los territorios</t>
  </si>
  <si>
    <t>Sumatoria de unidades territoriales para la convivencia implementadas en los territorios</t>
  </si>
  <si>
    <t>16.a Fortalecer las instituciones nacionales pertinentes, incluso mediante la cooperación internacional, para crear a todos los niveles, particularmente en los países en desarrollo, la capacidad de prevenir la violencia y combatir el terrorismo y la delincuencia</t>
  </si>
  <si>
    <t>Territorial; Derechos Humanos;
Diferencial.</t>
  </si>
  <si>
    <t>1.4 Ciudadanos que habitan y transitan Bogotá que reportan conocer el Código Nacional de Seguridad y Convivencia Ciudadana (CNSCC)</t>
  </si>
  <si>
    <t>Porcentaje de ciudadanos que habitan y transitan Bogotá que reportan conocer el Código Nacional de Seguridad y Convivencia Ciudadana (CNSCC)</t>
  </si>
  <si>
    <t>(Número de personas que reportan conocer el CNSCC) /(Total de personas encuestadas) *100</t>
  </si>
  <si>
    <t>1.4.1 Actividades pedagógicas y comunicativas de formación e información en el Código Nacional de Seguridad y Convivencia Ciudadana (CNSCC) a personas con enfoque diferencial</t>
  </si>
  <si>
    <t>16.5 Reducir considerablemente la corrupción y el soborno en todas sus formas</t>
  </si>
  <si>
    <t>Cultura Ciudadana; Diferencial; Poblacional</t>
  </si>
  <si>
    <t>FONDO CUENTA CNSCC</t>
  </si>
  <si>
    <t>Gerencia Código nacional de Seguridad y Convivencia Ciudadana</t>
  </si>
  <si>
    <t>(Número de personas que reportan conocer el CNSCC)  / (Total de personas encuestadas) *100</t>
  </si>
  <si>
    <t>1.4.2 Entrenamiento complementario en Código de Seguridad y Convivencia Ciudadana (CNSCC), en las modalidades virtual, presencial y/o mixta, dirigido al personal policial adscrito a la Policía Metropolitana de Bogotá</t>
  </si>
  <si>
    <t>Número de personal uniformado que participa en el entrenamiento complementario en Código de Seguridad y Convivencia Ciudadana (CNSCC)</t>
  </si>
  <si>
    <t>16.7 Garantizar la adopción en todos los niveles de decisiones inclusivas, participativas y representativas que respondan a las necesidades</t>
  </si>
  <si>
    <t>1.4.3 Activación de organizaciones y colectivos sociales para la implementación de acciones proclives a la convivencia</t>
  </si>
  <si>
    <t xml:space="preserve">Número de acompañamientos institucionales a organizaciones y colectivos sociales en Bogotá proclives  a la convivencia  </t>
  </si>
  <si>
    <t>Sumatoria de acompañamientos institucionales a organizaciones y colectivos sociales en Bogotá proclives a la convivencia</t>
  </si>
  <si>
    <t>16.6 Crear a todos los niveles instituciones eficaces y transparentes que rindan cuentas</t>
  </si>
  <si>
    <t>Cultura Ciudadana; Poblacional; Territorial</t>
  </si>
  <si>
    <t>Secretaría de Cultura, Recreación y Deporte; Unidad Administrativa Especial de Servicios Públicos (UAESP); Instituto Distrital de La Participación y Acción Comunal (IDPAC)</t>
  </si>
  <si>
    <t>1.5 Percepción ciudadana respecto a la orientación y participación en actividades pedagógicas de convivencia y/o programas comunitarios en el marco del Código Nacional de Seguridad y Convivencia Ciudadana</t>
  </si>
  <si>
    <t>Nivel de percepción ciudadana respecto a la orientación y participación en actividades pedagógicas de convivencia y/o programas comunitarios en el marco del Código Nacional de Seguridad y Convivencia Ciudadana</t>
  </si>
  <si>
    <t>(Total de personas encuestadas con nivel de satisfacción/ total de personas encuestadas) * 100</t>
  </si>
  <si>
    <t>1.5.1 Espacios virtuales y presenciales de orientación y desarrollo de actividades pedagógicas de convivencia</t>
  </si>
  <si>
    <t>Sumatoria de espacios físicos y virtuales para la orientación y desarrollo de actividades pedagógicas de convivencia</t>
  </si>
  <si>
    <t>1.5.2 Servicios comunitarios ofertados para resolver comparendos de convivencia</t>
  </si>
  <si>
    <t xml:space="preserve">Número de jornadas de servicio comunitario para resolución de comparendos de convivencia </t>
  </si>
  <si>
    <t>Sumatoria jornadas de servicios comunitarios para resolución por comparendos de convivencia</t>
  </si>
  <si>
    <t>1.6 Nivel de pertenencia de organizaciones ciudadanas y gestiones asociadas a la convivencia y la seguridad</t>
  </si>
  <si>
    <t>Porcentaje de ciudadanos y ciudadanas pertenecientes a organizaciones ciudadanas "Junta de acción comunal, cívica barrial o de seguridad y vigilancia"</t>
  </si>
  <si>
    <t>(Número de personas que afiman pertenecer a organizaciones ciudadanas de Juntas de Acción Comunal, civil barrial o de seguridad y vigilancia en la encuesta multipropósito del DANE) / (total de personas que responden la encuesta)*100</t>
  </si>
  <si>
    <t xml:space="preserve">Cultura Ciudadana; Derechos Humanos </t>
  </si>
  <si>
    <t xml:space="preserve">1.6.1 Grupos ciudadanos vinculados al programa de participación ciudadana en pro de la convivencia y seguridad en clave de gobernanza territorial </t>
  </si>
  <si>
    <t>16.8 Ampliar y fortalecer la participación de los países en desarrollo en las instituciones de gobernanza mundial</t>
  </si>
  <si>
    <t>(Número de personas que afiman pertenecer a organizaciones ciudadanas de Juntas de Acción Comunal, civil barrial o de seguridad y vigilancia en la encuesta multipropósito) /(total de personas que responden la encuesta)*100</t>
  </si>
  <si>
    <t>1.6.2 Actividades socioeducativas dirigidas a la ciudadanía en Derechos Humanos para la paz y la transformación de conflictos</t>
  </si>
  <si>
    <t>Porcentaje de ciudadanos que participan en actividades socioeducativas en Derechos Humanos para la paz y la transformación de conflictos</t>
  </si>
  <si>
    <t>(Sumatoria de personas formadas) / (número de personas que demandan procesos de formación) * 100</t>
  </si>
  <si>
    <t>16.10 Garantizar el acceso público a la información y proteger las libertades fundamentales, de conformidad con las leyes nacionales y los acuerdos internacionales</t>
  </si>
  <si>
    <t>(Número de personas que afiman pertenecer a organizaciones ciudadanas de Juntas de Acción Comunal, civil barrial o de seguridad y vigilancia en la encuesta multipropósito) /total de personas que responden la encuesta)*100</t>
  </si>
  <si>
    <t>1.6.3 Pactos y/o acuerdos de acción colectiva para la resolución de conflictos socialmente relevantes</t>
  </si>
  <si>
    <t>Porcentaje de pactos y/o acuerdos de acción colectiva para la resolución de conflictos socialmente relevantes</t>
  </si>
  <si>
    <t>(Suma de pactos de Acción Colectiva firmados) / (número de pactos de acción colectiva programados)*100</t>
  </si>
  <si>
    <t>(Número de personas que afiman pertenecer a organizaciones ciudadanas de Juntas de Acción Comunal, civil barrial o de seguridad y vigilancia en la encuesta multipropósito) / (total de personas que responden la encuesta)*100</t>
  </si>
  <si>
    <t>1.6.4 Acompañamiento a las movilizaciones sociales identificadas para promover el diálogo social y la convivencia</t>
  </si>
  <si>
    <t>Porcentaje de acompañamiento movilizaciones sociales identificadas</t>
  </si>
  <si>
    <t>(Número de movilizaciones sociales acompañadas) / (Número de movilizaciones sociales identificados) * 100</t>
  </si>
  <si>
    <t>10.Reduccion de las desigualdades</t>
  </si>
  <si>
    <t>10.5 Mejorar la reglamentación y vigilancia de las instituciones y los mercados financieros mundiales y fortalecer la aplicación de esos reglamentos</t>
  </si>
  <si>
    <t>Derechos Humanos; Poblacional; Diferencial; Territorial</t>
  </si>
  <si>
    <t>1.7 Nivel de percecpción ciudadana de inseguridad en Bogotá</t>
  </si>
  <si>
    <t>Porcentaje de ciudadanos que consideran que la inseguridad aumentó en Bogotá</t>
  </si>
  <si>
    <t>(número de personas que respondió que la inseguridad aumento en la ciudad en el año) / (Número total de personas encuestadas)*100</t>
  </si>
  <si>
    <t>1.7.1 Campañas a población recicladora de oficio en correcto manejo de residuos en espacio público</t>
  </si>
  <si>
    <t>Porcentaje de cumplimiento de campañas a población recicladora de oficio en correcto manejo de residuos en espacio público</t>
  </si>
  <si>
    <t>(Número de población recicladora de oficio informada en correcto manejo de residuos en espacio público ejecutadas) / (1000 recicladores de oficio informadas en correcto manejo de residuos en espacio público por año)*100</t>
  </si>
  <si>
    <t>12.Producción y Consumo Responsables</t>
  </si>
  <si>
    <t>12.5 De aquí a 2030, reducir considerablemente la generación de desechos mediante actividades de prevención, reducción, reciclado y reutilización</t>
  </si>
  <si>
    <t>1.7.2 Visitas de Recolección, Barrido y Limpieza en el Espacio Público</t>
  </si>
  <si>
    <t>Porcentaje de cumplimiento de las visitas de seguimiento y supervisión del servicio público de aseo desde el componente de Recolección, Barrido y Limpieza - RBL</t>
  </si>
  <si>
    <t>(Número de informes presentado)/ (Número total de informes programados) *100</t>
  </si>
  <si>
    <t>6. Agua Limpia y Saneamiento</t>
  </si>
  <si>
    <t>(número de personas que respondió que la inseguridad aumento en la ciudad en el año)/ (Número total de personas encuestadas)*100</t>
  </si>
  <si>
    <t xml:space="preserve">1.7.3 Atención de fallas en el alumbrado público
</t>
  </si>
  <si>
    <t>Porcentaje de cumplimiento de los informes de Supervisión y Control elaborados y publicados</t>
  </si>
  <si>
    <t>(Número de informes de supervisión y control elaborados)/ (Número de informes de supervisión y control programados) * 100%</t>
  </si>
  <si>
    <t>11. Ciudades Y Comunidades Sostenibles</t>
  </si>
  <si>
    <t>(número de personas que respondió que la inseguridad aumento en la ciudad en el año)/ ( Número total de personas encuestadas)*100</t>
  </si>
  <si>
    <t>1.7.4. Acciones para la mitigación del transporte ilegal en Bogotá</t>
  </si>
  <si>
    <t>Porcentaje de ejecución de accciones de control para la mitigación del transporte ilegal en Bogotá</t>
  </si>
  <si>
    <t>(Número de acciones de control al transporte ilegal ejecutadas) / (Número de acciones de control al transporte ilegal programadas)  *100</t>
  </si>
  <si>
    <t>11.6 De aquí a 2030, reducir el impacto ambiental negativo per capita de las ciudades, incluso prestando especial atención a la calidad del aire y la gestión de los desechos municipales y de otro tipo</t>
  </si>
  <si>
    <t>(número de personas que respondió que la inseguridad aumento en la ciudad en el año )/(Número total de personas encuestadas)*100</t>
  </si>
  <si>
    <t>1.7.5 Plan de Seguridad en el SITP de TRANSMILENIO S.A.</t>
  </si>
  <si>
    <t>Porcentaje de avance en la implementación del Plan de Seguridad Anual en el SITP</t>
  </si>
  <si>
    <t>(Número de actividades ejecutadas del Plan anual) /(Número de actividades programadas del Plan anual)*100</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</si>
  <si>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</si>
  <si>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Territorial; Poblacional; Cultura Ciudadana; género</t>
  </si>
  <si>
    <t xml:space="preserve">Gobierno; </t>
  </si>
  <si>
    <t xml:space="preserve">Secretaría Distrital de Gobierno 	
		 			 			 		</t>
  </si>
  <si>
    <t>1.7.6 Actividades pedagógicas y comunicativas para promover la apropiación temprana y la cultura ciudadana de movilidad en la red de metros de Bogotá</t>
  </si>
  <si>
    <t>Número de ciudadanos que participan de las actividades pedagógicas y comunicativas</t>
  </si>
  <si>
    <t>Sumatoria de personas que participaron en las actividades pedagógicas y comunicativas</t>
  </si>
  <si>
    <t>Cultura ciudadana; Género; Poblacional</t>
  </si>
  <si>
    <t>TRANSFERENCIA DISTRITO</t>
  </si>
  <si>
    <t>(número de personas que respondió que la inseguridad aumento en la ciudad en el año) /(Número total de personas encuestadas)*100</t>
  </si>
  <si>
    <t>1.7.7. Plan estratégico de priorización de entornos y territorios para la intervención del espacio público, con grupos de ciudadanos comprometidos con la seguridad y la convivencia</t>
  </si>
  <si>
    <t>Porcentaje de formulación e implementación del Plan estratégico de priorización de entornos y territorios</t>
  </si>
  <si>
    <t>(Número de actividades realizadas del Plan de priorización de entornos y territorios) /(Número de actividades programadas del Plan de priorización de entornos y territorios) *100</t>
  </si>
  <si>
    <t>11. Ciudades y Comunidades Sostenibles</t>
  </si>
  <si>
    <t>11.7 De aquí a 2030, proporcionar acceso universal a zonas verdes y espacios públicos seguros, inclusivos y accesibles, en particular para las mujeres y los niños, las personas de edad y las personas con discapacidad.</t>
  </si>
  <si>
    <t>NO</t>
  </si>
  <si>
    <t>(Número de personas que respondió que la inseguridad aumento en la ciudad en el año) / (Número total de personas encuestadas)*100</t>
  </si>
  <si>
    <t>1.7.8. Protocolo interinstitucional de intervención coordinada para la atención en clave de salud y seguridad, de las emergencias que se presentan en Bogotá</t>
  </si>
  <si>
    <t>Porcentaje de avance de las etapas de desarrollo e implementación del Protocolo de salud, seguridad y emergencias</t>
  </si>
  <si>
    <t>(Etapas avanzadas anualmente) / (Etapas totales planificadas para el desarrollo e implementación del Protocolo) *100</t>
  </si>
  <si>
    <t>Derechos Humanos; Territorial; Diferencial</t>
  </si>
  <si>
    <t>RECURSOS PROPIOS</t>
  </si>
  <si>
    <t>1.8. Agenda Bogotá región metropolitana en clave de seguridad</t>
  </si>
  <si>
    <t>Porcentaje de avance en la formulación, diseño e implementación de la agenda Bogotá - Región metropolitana</t>
  </si>
  <si>
    <t>(Etapas avanzadas anualmente) / (Etapas totales planificadas para el diseño e implementación de la agenda) *100</t>
  </si>
  <si>
    <t>La implementación de la agenda conjunta requiere de la participación estratégica de la Gobernación de Cundinamarca.</t>
  </si>
  <si>
    <t>1.8.1. Intervenciones interinstitucionales para el abordaje conjunto de la agenda en seguridad ciudadana para el entorno Bogotá-Región</t>
  </si>
  <si>
    <t>Número de acciones de implementación conjunta de la agenda en seguridad ciudadana para el entorno Bogotá Región</t>
  </si>
  <si>
    <t xml:space="preserve">Sumatoria del registro de acciones interinstitucionales para el abordaje conjunto de la agenda en seguridad ciudadana para el entorno Bogotá Región </t>
  </si>
  <si>
    <t>16.1 Reducir significativamente todas las formas de violencia y las correspondientes tasas de mortalidad en todo el mundo
16.a. Fortalecer las instituciones nacionales pertinentes, incluso mediante la cooperación internacional, para crear a todos los niveles, particularmente en los países en desarrollo, la capacidad de prevenir la violencia y combatir el terrorismo y la delincuencia</t>
  </si>
  <si>
    <t xml:space="preserve">INVERSIÓN </t>
  </si>
  <si>
    <t>1.8.2 Protocolo de acción conjunta de los equipos territoriales entre el Distrito y la Gobernación de Cundinamarca con los municipios limítrofes con la ciudad</t>
  </si>
  <si>
    <t>Número de acciones conjuntas desarrolladas por los equipos territoriales del Distrito  y la Gobernación de Cundinamarca en los municipios limítrofe de la ciudad de acuerdo al Protocolo de Acción Conjunta en prevencion de violencias y control de delitos</t>
  </si>
  <si>
    <t>Sumatoria del registro de acciones conjuntas entre los equipos territoriales del Distrito y la Gobernación de Cundinamarca</t>
  </si>
  <si>
    <t>Cosntante</t>
  </si>
  <si>
    <t>1.8.3 Cumplimiento del Plan Integral de Seguridad, Convivencia y Justicia Regional y al Plan Maestro de Equipamientos regionales de Seguridad, Convivencia y Justicia</t>
  </si>
  <si>
    <t xml:space="preserve">Porcentaje de cumplimiento del Plan Integral de Seguridad, Convivencia y Justicia Regional y del Plan Maestro de Equipamientos Regionales de Seguridad, Convivencia y Justicia </t>
  </si>
  <si>
    <t>(Número de documentos elaborados/Número de documentos planeados)*100</t>
  </si>
  <si>
    <t>2. Fortalecer las capacidades para la articulación de las autoridades nacionales y distritales, dirigidas a la afectación y desarticulación de economías criminales</t>
  </si>
  <si>
    <t>2.1 Metodología unificada de intercambio de información para la identificación, afectación y desarticulación de las organizaciones criminales con presencia en la ciudad</t>
  </si>
  <si>
    <t>Porcentaje de afectación de las estructuras criminales</t>
  </si>
  <si>
    <t>(Número de organizaciones criminales proyectadas en cada vigencia anual) /(Número de organizaciones criminales afectadas al término de cada vigencia anual) *100</t>
  </si>
  <si>
    <t>Indicador implica la participación de los organismos de seguridad y justicia y el correspondiente flujo de información.</t>
  </si>
  <si>
    <t xml:space="preserve">2.1.1 Caracterización de las organizaciones criminales, dinámicas delictivas y alertas para la desarticulación </t>
  </si>
  <si>
    <t>Número de documentos anuales de caracterización y alertas sobre presencia de organizaciones criminiales</t>
  </si>
  <si>
    <t>Sumatoria de documentos de actulización para el Inventario Criminal Unificado</t>
  </si>
  <si>
    <t>16. Fortalecer las instituciones nacionales pertinentes, incluso mediante la cooperación internacional, para crear a todos los niveles, particularmente en los países en desarrollo, la capacidad de prevenir la violencia y combatir el terrorismo y la delincuencia</t>
  </si>
  <si>
    <t>Territorial; Derechos Humanos</t>
  </si>
  <si>
    <t>SI</t>
  </si>
  <si>
    <t xml:space="preserve"> INVERSIÓN </t>
  </si>
  <si>
    <t xml:space="preserve">   </t>
  </si>
  <si>
    <t>2.1.2 Índice Compuesto de Priorización para la focalización de acciones territoriales de control y prevención del delito</t>
  </si>
  <si>
    <t xml:space="preserve">Número de índices compuestos de priorización para la focalización de acciones territoriales de control y prevención del delito </t>
  </si>
  <si>
    <t>Sumatoria de los índices compuestos de priorización entregados anualmente</t>
  </si>
  <si>
    <t>2.1.3 Formulario actualizado de mercados criminales, aspectos sociales, económicos y estructurales de Bogotá</t>
  </si>
  <si>
    <t>Número de actualizaciones del formulario de mercados criminales, aspectos sociales, económicos y estructurales</t>
  </si>
  <si>
    <t>Sumatoria de las actualizaciones anuales del formulario de Mercados Criminales, Aspectos Sociales, Económicos y Estructurales</t>
  </si>
  <si>
    <t>no</t>
  </si>
  <si>
    <t>2.2. Tiempo promedio de respuesta de recepcion, asignacion y movilización de incidentes de seguridad del C4</t>
  </si>
  <si>
    <t>Número de minutos promedio de tiempo de respuesta para la recepcion, asignacion y movilización de incidentes de seguridad.</t>
  </si>
  <si>
    <t>(Sumatoria de minutos promedio del tiempo de respuesta de atención de incidentes de seguridad) - (Hora  de recepción de la llamada de atención de incidentes de seguridad)</t>
  </si>
  <si>
    <t>2.2.1. Componente de analítica de datos en el sistema de atención de emergencias y seguridad del C4</t>
  </si>
  <si>
    <t>Porcentaje de implementación del componente de analítica de datos en el sistema de atención de emergencias y seguridad (C4)</t>
  </si>
  <si>
    <t xml:space="preserve">(Número de fases del componente de analítica de datos implementadas en el C4) / (Total de fases planificadas para la implementación del componente de analítica de datos en el C4)* 100 </t>
  </si>
  <si>
    <t>9. Industria, Innovacion E Infraestructura</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</si>
  <si>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</si>
  <si>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CRÉDITO</t>
  </si>
  <si>
    <t>Número de minutos promedio de tiempo de respuesta para la recepcion, asignacion y movilización de incidentes de seguridad</t>
  </si>
  <si>
    <t>2.2.2. Centros de monitoreo de la Policía Nacional con sistema de visualización integrados al sistema video vigilancia del C4</t>
  </si>
  <si>
    <t xml:space="preserve">
Número de centros de monitoreo de la Policía Nacional con sistema de visualización integrados al C4</t>
  </si>
  <si>
    <t>9. Industria, Innovación e infraestructura</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</si>
  <si>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</si>
  <si>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2.2.3 Plan de fortalecimiento tecnológico para el sistema de atención de emergencias y seguridad del C4</t>
  </si>
  <si>
    <t>Número de componentes tecnológicos de radio y video vigilancia adquiridos y dotados</t>
  </si>
  <si>
    <t>Sumatoria  de componentes tecnológicos de radio y video vigilancia adquiridos y dotados</t>
  </si>
  <si>
    <t>2.3 Reducir el porcentaje de llamadas abandonadas que ingresan al sistema NUSE 123</t>
  </si>
  <si>
    <t>(Número de llamadas abandonadas  en el periodo)/(Número de llamadas ofrecidasrecibidas) *100</t>
  </si>
  <si>
    <t>2.3.1.Infraestructura del C4 con estándares internacionales en funcionamiento</t>
  </si>
  <si>
    <t>Porcentaje de diseño e implementación de un (1) nuevo Centro de Comando, Control, Comunicaciones y Cómputo C4</t>
  </si>
  <si>
    <t>(Número de actividades para el funcionamiento del C4 avanzadas / Número total de actividades planificadas)* 100"</t>
  </si>
  <si>
    <t>2.3.2. Certificaciones internacionales al Centro de Comando, Control, Comunicaciones y Cómputo (C4)</t>
  </si>
  <si>
    <t>Número de certificaciones de cualificación de personal</t>
  </si>
  <si>
    <t>2.4. Estrategia interinstitucional para el control y la prevención de los delitos contra el patrimonio en todas sus modalidades en los entornos de mayor incidencia</t>
  </si>
  <si>
    <t>Porcentaje de avance en la formulación, diseño e implementación de la estrategia interinstitucional para el control de los delitos contra el patrimonio en los entornos de mayor incidencia</t>
  </si>
  <si>
    <t>(Etapas avanzadas anualmente) / (Etapas totales planificadas para el diseño e implementación de la estrategia) *100</t>
  </si>
  <si>
    <t>2.4.1. Controles a establecimientos dedicados a la comercialización de autopartes, celulares y bicicletas producto de actividades ilícitas (receptación)</t>
  </si>
  <si>
    <t>Número de intervenciones en los establecimientos identificados por la receptación de autopartes y celulares</t>
  </si>
  <si>
    <t>Sumatoria de intervenciones en los establecimientos identificados por la receptación de autopartes y celulares.</t>
  </si>
  <si>
    <t>"</t>
  </si>
  <si>
    <t>(Etapas avanzadas anualmente)  / ( Etapas totales planificadas para el diseño e implementación de la estrategia) *100</t>
  </si>
  <si>
    <t>La implementación de la estrategia requiere articulación con Policía Metropolitana de Bogotá (MNVCC, GAULA, TRANSMILENIO).</t>
  </si>
  <si>
    <t xml:space="preserve">2.4.2.Campañas para la prevención del hurto por factor de oportunidad en zonas residenciales en articulación con el Modelo de Vigilancia por Cuadrantes (MNVCC) </t>
  </si>
  <si>
    <t xml:space="preserve">Número campañas para la prevención del hurto por factor de oportunidad en zonas residenciales en articulación con el modelo de vigilancia por cuadrantes (MNVCC) </t>
  </si>
  <si>
    <t xml:space="preserve">Sumatoria campañas para la prevención del hurto por factor de oportunidad en zonas residenciales en articulación con el modelo de vigilancia por cuadrantes (MNVCC) </t>
  </si>
  <si>
    <t xml:space="preserve">2.4.3. Intervenciones interinstitucionales en puntos priorizados para la prevención del hurto, el acoso callejero y la promoción del autocuidado de la comunidad ciclista y promoción de Registro Bici Bogotá </t>
  </si>
  <si>
    <t>Número de Intervenciones interinstitucionales para el control del hurto a bicicletas en los entornos de mayor concentración</t>
  </si>
  <si>
    <t>Sumatoria de las intervenciones interinstitucionales realizadas  para el control del hurto a bicicletas en los entornos de mayor concentración.</t>
  </si>
  <si>
    <t>2.4.4. Megatomas​ integrales para la disuasión del  hurto a personas en el sistema de transporte y el espacio público</t>
  </si>
  <si>
    <t>Número de Megatomas integrales en el sistema de transporte troncal y zonal</t>
  </si>
  <si>
    <t>Sumatoria de Megatomas integrales en el sistema de transporte troncal y zonal.</t>
  </si>
  <si>
    <t xml:space="preserve">Movilidad; Cultura; Gobierno </t>
  </si>
  <si>
    <t>Secretaría Distrital de Gobierno; Secretaría de Movilidad; Secretaría Distrital de Cultura, Recreación y Deporte</t>
  </si>
  <si>
    <t>2.4.5 Comité de expertos contra cyberdelitos entre entidades distritales y  nacionales para la mitigación de delitos en el contexto digital</t>
  </si>
  <si>
    <t>Número de sesiones del Comité de expertos contra cyberdelitos</t>
  </si>
  <si>
    <t xml:space="preserve">Sumatoria del número de de sesiones del Comité de expertos contra ciberdelitos. </t>
  </si>
  <si>
    <t>(Etapas avanzadas anualmente ) / (Etapas totales planificadas para el diseño e implementación de la estrategia) *100</t>
  </si>
  <si>
    <t>2.4.6 Articulación entre entidades públicas y privadas para la prevención del hurto en sus diferentes modalidades</t>
  </si>
  <si>
    <t>Número de sesiones de la mesa de articulación contra el hurto a comercio Bogotá</t>
  </si>
  <si>
    <t>Sumatoria de las de sesiones de la mesa de articulación contra el hurto a comercio Bogotá.</t>
  </si>
  <si>
    <t xml:space="preserve">2.4.7 Acciones interinstitucionales de fortalecimiento para garantizar la seguridad integral de las infraestructuras vitales de la ciudad
</t>
  </si>
  <si>
    <t>Porcentaje de acciones interinstitucionales de fortalecimiento para garantizar la seguridad integral de las infraestructuras vitales de la ciudad</t>
  </si>
  <si>
    <t xml:space="preserve">(Numero de acciones programadas)/ (Numero de acciones realizadas)*100										</t>
  </si>
  <si>
    <t>1.6.2 Fortalecer las instituciones nacionales pertinentes, incluso mediante la cooperación internacional, para crear a todos los niveles, particularmente en los países en desarrollo, la capacidad de prevenir la violencia y combatir el terrorismo y la delincuencia.</t>
  </si>
  <si>
    <t>2.4.8 Acciones institucionales para garantizar la seguridad integral en zonas de especial protección ambiental y espacio público.</t>
  </si>
  <si>
    <t>Porcentaje de implementación de las acciones institucionales para garantizar la seguridad integral en zonas de especial protección ambiental y espacio público</t>
  </si>
  <si>
    <t xml:space="preserve">(Numero de actividades de apoyo y coordinaciòn interinstitucional  programadas)/ (Numero de actividades de apoyo y coordinaciòn interinstitucional realizadas)*100										</t>
  </si>
  <si>
    <t>16.2 Fortalecer las instituciones nacionales pertinentes, incluso mediante la cooperación internacional, para crear a todos los niveles, particularmente en los países en desarrollo, la capacidad de prevenir la violencia y combatir el terrorismo y la delincuencia</t>
  </si>
  <si>
    <t>2.4.9. Modelo de prevención del riesgo situacional en el espacio público</t>
  </si>
  <si>
    <t xml:space="preserve">Porcentaje de avance de las fases del Modelo de prevención situacional </t>
  </si>
  <si>
    <t>(Número de fases implementadas de la estrategia de prevención situacional) /(Número de fases programadas de la estrategia de prevención situaional)*100</t>
  </si>
  <si>
    <t xml:space="preserve">3. Implementar acciones institucionales para el acceso a la justicia, la resolución de conflictos y el restablecimiento de derechos
</t>
  </si>
  <si>
    <t xml:space="preserve">3.1 Estrategias de fortalecimiento del Programa Distrital de Justicia Juvenil Restaurativa </t>
  </si>
  <si>
    <t xml:space="preserve">Porcentaje de implementación de las estrategias para la atención a víctimas, adolescentes y redes de apoyo </t>
  </si>
  <si>
    <t>Sumatoria del número de estrategias de atención a víctimas, adolescentes y redes de apoyo en implementación</t>
  </si>
  <si>
    <t>Restaurativo; Derechos Humanos; Poblacional</t>
  </si>
  <si>
    <t>3.1.1 Sedes del Programa Distrital de Justicia Juvenil Restaurativa</t>
  </si>
  <si>
    <t>Número de sedes del Programa Distrital de Justicia Juvenil Restaurativa habilitadas y en funcionamiento</t>
  </si>
  <si>
    <t>Sumatoria de Sedes del Programa Distrital de Justicia Juvenil Restaurativa con habilitadas y en funcionamiento.</t>
  </si>
  <si>
    <t>16.3 Promover el estado de derecho en los planos nacional e internacional y garantizar la igualdad de acceso a la justicia para todos. 
16.7 Garantizar la adopción en todos los niveles de decisiones inclusivas, participativas y representativas que respondan a las necesidades.</t>
  </si>
  <si>
    <t>3. Implementar acciones institucionales para el acceso a la justicia, la resolución de conflictos y el restablecimiento de derechos</t>
  </si>
  <si>
    <t>3.1.2. Plan para la Mitigación y Atención del Consumo de Sustancias Psicoactivas en los centros privativos de la libertad del SRPA</t>
  </si>
  <si>
    <t>Porcentaje de avance en el diseño e implementación de un Plan para la Mitigación y Atención del Consumo de Sustancias Psicoactivas en los centros privativos de la libertad del SRPA</t>
  </si>
  <si>
    <t>Porcentaje de avance en las fases de diseño e implementación del Plan para la Mitigación y Atención del Consumo de Sustancias Psicoactivas en los centros privativos de la libertad del SRPA</t>
  </si>
  <si>
    <t>3.Salud y Bienestar</t>
  </si>
  <si>
    <t>3.5  Fortalecer la prevención y el tratamiento del abuso de sustancias adictivas, incluido el uso indebido de estupefacientes y el consumo nocivo de alcohol</t>
  </si>
  <si>
    <t>Sumatoria del número de estrategias de atención a víctimas, adolescentes y redes de apoyo en implementación.</t>
  </si>
  <si>
    <t>3.1.3. Programa para la Atención y Prevención de la Agresión Sexual PASOS en el marco del  SRPA</t>
  </si>
  <si>
    <t>Número de escalas para valoración del riesgo de reincidencia en ofensores sexuales adolescentes validadas y en uso por parte del Programa</t>
  </si>
  <si>
    <t>Sumatoria de escalas de valoración de riesgo de reincidencia para ofensores sexuales adolescentes validadas para Colombia y en uso por el Programa para la Atención y Prevención de la Agresión Sexual PASOS.</t>
  </si>
  <si>
    <t>5.Igualdad de Genero</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</si>
  <si>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</si>
  <si>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3. Implementar acciones institucionales para el acceso a la justicia, la resolución de conflictos y el restablecimiento de derechos
​</t>
  </si>
  <si>
    <t>3.1.4. Escuela de Formación para el Trabajo y el Desarrollo Humano para el SRPA</t>
  </si>
  <si>
    <t>Porcentaje de avance en el diseño e implementación de la Escuela de Formación para el Trabajo y el Desarrollo Humano para el SRPA</t>
  </si>
  <si>
    <t xml:space="preserve">(Número de actividades para la implementación de la Escuela de formación programadas)/ (Número de actividades para la implementación de laEscuela de formación proyectadas)*100
</t>
  </si>
  <si>
    <t>3.1.5. Jóvenes del Sistema de Responsabilidad Penal Adolescente (SRPA)  atendidos en los servicios de la Secretaría Distrital de Integración Social - FORJAR Restaurativo</t>
  </si>
  <si>
    <t>Porcentaje de jóvenes del Sistema de Responsabilidad Penal Adolescente (SRPA) atendidos en el servicio Forjar Restaurativo</t>
  </si>
  <si>
    <t>Poblacional; Diferencial; Restaurativo</t>
  </si>
  <si>
    <t>3.2. Modelo de Atención con Enfoque Restaurativo y de Derechos implementado en los Centros Privativos de la Libertad a cargo del Distrito</t>
  </si>
  <si>
    <t>(Fases implementadas del modelo de Atención con Enfoque Restaurativo y de Derechos) /(Fases proyectadas del modelo de Atención con Enfoque Restaurativo y de Derechos)*100</t>
  </si>
  <si>
    <t xml:space="preserve">3.2.1. Rutas de ingreso del Programa Distrital de Justicia Restaurativa para Adultos </t>
  </si>
  <si>
    <t>Porcentaje de avance en la implementación de rutas de ingreso del Programa Distrital de Justicia Restaurativa para Adultos</t>
  </si>
  <si>
    <t>Sumatoria de Rutas de ingreso del Programa Distrital de Justicia Restaurativa para Adultos en implementación durante el periodo de medición</t>
  </si>
  <si>
    <t xml:space="preserve">Dirección de Responsabilidad Penal para Adolescentes </t>
  </si>
  <si>
    <t>Iván Torres Aranguren</t>
  </si>
  <si>
    <t>3. Implementar acciones institucionales para el acceso a la justicia, la resolución de conflictos y el restablecimiento de derechos.
​</t>
  </si>
  <si>
    <t>3.2.2. Diseño e implementación del Programa para la Atención y Prevención de la Agresión Sexual PASOS para población adulta privada de la libertad en la Cárcel Distrital</t>
  </si>
  <si>
    <t>Porcentaje de avance en el diseño e implementación del Programa para la Atención y Prevención de la Agresión Sexual PASOS para población adulta privada de la libertad en la Cárcel Distrital</t>
  </si>
  <si>
    <t>Sumatoria de avance de las fases ejecutadas para el diseño e implementación del Programa para la Atención y Prevención de la Agresión Sexual PASOS para población adulta privada de la libertad en la Cárcel Distrital</t>
  </si>
  <si>
    <t>3.2.3. Plan para la Atención y Mitigación del Consumo de Sustancias Psicoactivas para población adulta privada de la libertad en la Cárcel Distrital</t>
  </si>
  <si>
    <t>Porcentaje de avance en el diseño e implementación del Plan para la Mitigación y Atención del Consumo de Sustancias Psicoactivas para población adulta privada de la libertad en la Cárcel Distrital</t>
  </si>
  <si>
    <t>Sumatoria de avance de las fases ejecutadas para la implementación del Plan para la Mitigación y Atención del Consumo de Sustancias Psicoactivas para población adulta privada de la libertad en la Cárcel Distrital</t>
  </si>
  <si>
    <t>3.2.4. Plan de atención especializada a casos de violencia intrafamiliar para población sindicada y condenada en el Bogotá</t>
  </si>
  <si>
    <t>Porcentaje de avance en el diseño e Implementación de un plan de atención especializada a casos de violencia intrafamiliar para población sindicada y condenada en Bogotá</t>
  </si>
  <si>
    <t>Sumatoria de avance de las fases ejecutadas para la implementación de un plan de atención especializada a casos de violencia intrafamiliar para población sindicada y condenada en Bogotá</t>
  </si>
  <si>
    <t>3.2.5 Diseño e implementación de una Escuela de formación para el Trabajo y el Desarrollo Humano  en la Cárcel Distrital</t>
  </si>
  <si>
    <t>Porcentaje de avance en el diseño e implementación de la Escuela de formación para el trabajo y el desarrollo humano en la Cárcel Distrital</t>
  </si>
  <si>
    <t>Sumatoria del avance de las fases ejecutadas para el diseño e implementación de la Escuela para el trabajo y el desarrollo humano Cárcel Distrital</t>
  </si>
  <si>
    <t>3.2.6. Programa educativo con enfoque restaurativo y de derechos implementada en la Cárcel Distrital</t>
  </si>
  <si>
    <t>Porcentaje de avance en el diseño e implementación de un programa edicativo con enfoque Restaurativo y de derechos en la Cárcel Distrital</t>
  </si>
  <si>
    <t>Sumatoria del avance de las fases ejecutadas para el diseño e implementación de un programa Educativo con enfoque Restaurativo y de derechos en la Cárcel Distrital.</t>
  </si>
  <si>
    <t xml:space="preserve">4.Educacion de calidad </t>
  </si>
  <si>
    <t>4.6  De aquí a 2030, asegurar que todos los jóvenes y una proporción considerable de los adultos, tanto hombres como mujeres, estén alfabetizados y tengan nociones elementales de aritmética</t>
  </si>
  <si>
    <t>3.2.7. Componente de Atención Psicosocial con enfoque Restaurativo en la Cárcel Distrital</t>
  </si>
  <si>
    <t>Porcentaje de avance en la estructuración y puesta en marcha del Componente de Atención Psicosocial con enfoque Restaurativo en la Cárcel Distrital</t>
  </si>
  <si>
    <t>3.2.8. Componente de Tramitación de Conflictos con enfoque restaurativo en la Cárcel Distrital</t>
  </si>
  <si>
    <t>Porcentaje de avance en el diseño e implementación del Componente de Tramitación de Conflictos con enfoque restaurativo en la Cárcel Distrital</t>
  </si>
  <si>
    <t>3.2.9. Componente de Trabajo con Familias "Circulos del cuidado y del afecto" en la Cárcel Distrital</t>
  </si>
  <si>
    <t>Porcentaje de avance en el diseño e implementación del Componente de Trabajo con Familias en la Cárcel Distrital</t>
  </si>
  <si>
    <t>3.2.10. Componente de Atención Psicosocial con enfoque Restaurativo en el Centro Especial de Reclusión - CER</t>
  </si>
  <si>
    <t>Porcentaje de avance en la estructuración y puesta en marcha del Componente de Atención Psicosocial con enfoque Restaurativo en el Centro Especial de Reclusión CER</t>
  </si>
  <si>
    <t>3.2.11. Componente de Tramitación de Conflictos con enfoque restaurativo en el Centro Especial de Reclusión CER</t>
  </si>
  <si>
    <t>Porcentaje de avance en el diseño e implementación del componente de Tramitación de Conflictos con enfoque restaurativo en el Centro Especial de Reclusión CER</t>
  </si>
  <si>
    <t xml:space="preserve">3.3. Orientaciones a la ciudadanía sobre rutas de acceso a la justicia en el Distrito Capital </t>
  </si>
  <si>
    <t>Número de orientaciones realizadas a ciudadanos (as) de todas las localidades del Distrito que lo requieran por medio del Centro de Recepción e Información (CRI) y las Unidades de Mediación y Conciliación (UMC)</t>
  </si>
  <si>
    <t>Sumatoria de orientaciones realizadas a ciudadanos (as) de todas las localidades del Distrito por medio del Centro de Recepción e Información (CRI) y las Unidades de Mediación y Conciliación (UMC)</t>
  </si>
  <si>
    <t>3.3.1. Casas de Justicia existentes en el Distrito en funcionamiento</t>
  </si>
  <si>
    <t>Número de Casas de Justicia en el Distrito</t>
  </si>
  <si>
    <t>Sumatoria de Casas de Justicia en el Distrito</t>
  </si>
  <si>
    <t>Derechos Humanos;
Poblacional;
Diferencial;
Género</t>
  </si>
  <si>
    <t>3.4 Orientaciones de acceso a la justicia con enfoques diferencial poblacional y territorial por medio del Centro de Recepción e Información, CRI</t>
  </si>
  <si>
    <t xml:space="preserve">Número de orientaciones realizadas con enfoques poblacional, diferencial y territorial por medio del Centro de Recepción e Información (CRI)
</t>
  </si>
  <si>
    <t>3.4.1 Plan para la transversalización de los enfoques poblacional, diferencial y territorial en los servicios de atención de justicia</t>
  </si>
  <si>
    <t>Porcentaje de fases de diseño e implementación de un plan para la transversalización de los enfoques poblacional, diferencial y territorial en los servicios de atención de justicia</t>
  </si>
  <si>
    <t xml:space="preserve">
(Número de fases del plan ejecutadas) / (Número de fases del Plan planeadas)*100</t>
  </si>
  <si>
    <t>3.4.2. Casas de Justicia con entornos del cuidado y protocolo de atención a niños, niñas y adolescentes víctimas de violencia sexual</t>
  </si>
  <si>
    <t>Número de Casas de Justicia con entornos del cuidado y protocolo de atención a niños, niñas y adolescentes víctimas de violencia sexual, implementados</t>
  </si>
  <si>
    <t>Sumatoria de Casas de Justicia con entornos del cuidado y protocolo de atención a niños, niñas y adolescentes víctimas de violencia sexual, implementados.</t>
  </si>
  <si>
    <t>3.4.3. Sedes con implementación de la ruta de atención integral de acceso a mujeres víctimas de violencia</t>
  </si>
  <si>
    <t>3.5 Nivel de reincidencia penitenciaria de la población atendida en Casa LIbertad</t>
  </si>
  <si>
    <t>Porcentaje de reincidencia penitenciaria de la población atendida en el Programa Casa Libertad</t>
  </si>
  <si>
    <t>(Número de personas que completaron el programa de atención al pospenado, que se reporta reincidencia penitenciaria en la vigencia del año anterior)  / (Número total de personas que completaron el programa de atención al pospenado en la vigencia del año anterior) * 100</t>
  </si>
  <si>
    <t>3.5.1. Personas pospenadas que egresan del Sistema Penitenciario y Carcelario vinculadas al programa Casa Libertad</t>
  </si>
  <si>
    <t>Porcentaje de vinculación de personas pospenadas al programa Casa Libertad</t>
  </si>
  <si>
    <t>(Número de personas pospenadas con plan de trabajo individual en el programa) / (Número de personas pospenadas en Bogotá) * 100</t>
  </si>
  <si>
    <t>Derechos Humanos; Diferencial; Poblacional</t>
  </si>
  <si>
    <t>3.5.2. Personas pospenadas vinculadas al Programa Casa Libertad que completan el plan de trabajo en cualquier dimensión</t>
  </si>
  <si>
    <t>Porcentaje de personas pospenadas que completan con éxito el plan de trabajo en al menos una (1) dimensión del programa</t>
  </si>
  <si>
    <t>(Número de personas que completan con éxito el plan de trabajo en al menos una (1) Dimensión del programa )/ (Número de personas atendidas) * 100</t>
  </si>
  <si>
    <t>3.6 Mejoramiento integral de las condiciones de privación de la libertad en el Distrito Capital</t>
  </si>
  <si>
    <t>Porcentaje de avance en el modelo de infraestructura, bienes y servicios para la atención de las personas privadas de la libertad, provistos en los equipamientos del Distrito</t>
  </si>
  <si>
    <t>(Fases de diseño y formulación del modelo de infraestructura, bienes y servicios ejecutadas) / (Fases de diseño y formulación del modelo de infraestructura, bienes y servicios formuladas)*100</t>
  </si>
  <si>
    <t>3.6.1 Proyecto de infraestructura para la privación de la libertad (URI) con condiciones de seguridad, salubridad, higiene y sanidad suficientes</t>
  </si>
  <si>
    <t>Número de URI puestas en operación en la ciudad</t>
  </si>
  <si>
    <t>Sumatoria de URI puestas en operación en la ciudad</t>
  </si>
  <si>
    <t xml:space="preserve"> $        10.000</t>
  </si>
  <si>
    <t xml:space="preserve"> Seguridad Convivencia y Justicia </t>
  </si>
  <si>
    <t xml:space="preserve"> Juliana Cortés </t>
  </si>
  <si>
    <t>Porcentaje de avance en el modelo de infraestructura, bienes y servicios para la atención de las personas privadas de la libertad, provistos en los equipamientos del Distrito </t>
  </si>
  <si>
    <t>(Fases de diseño y formulación del modelo de infraestructura, bienes y servicios ejecutadas ) /(Fases de diseño y formulación del modelo de infraestructura, bienes y servicios formuladas)*100</t>
  </si>
  <si>
    <t>3.6.2 Proyecto de infraestructura para la privación de la libertad (Cárcel 2) con condiciones de seguridad, salubridad, higiene y sanidad suficientes</t>
  </si>
  <si>
    <t>Porcentaje de avance en la puesta en operación del proyecto de infraestructura para la Cárcel Distrital 2</t>
  </si>
  <si>
    <t>(Número de actividades de infraestructura cumplidas) / (nùmero de actividades infraestructura proyectadas) *100</t>
  </si>
  <si>
    <t xml:space="preserve"> $      229.800</t>
  </si>
  <si>
    <t>3.6.3 Proyecto de infraestructura para la privación de la libertad (segunda fase del CER) con condiciones de seguridad, salubridad, higiene y sanidad suficientes</t>
  </si>
  <si>
    <t>Porcentaje de avance en la puesta en operación del proyecto de infraestructura para la 2da fase del CER</t>
  </si>
  <si>
    <t>(Número de actividades de infraestructura cumplidas ) / (nùmero de actividades infraestructura proyectadas) *100</t>
  </si>
  <si>
    <t xml:space="preserve"> $        24.000</t>
  </si>
  <si>
    <t>3.6.4 Bienes y servicios para la atención de las personas privadas de la libertad, provistos en los equipamientos del Distrito</t>
  </si>
  <si>
    <t>Porcentaje de personas privadas de la libertad que acceden a los bienes y servicios de atención en equipamientos del Distrito</t>
  </si>
  <si>
    <t>(Número de personas privadas de la libertad que ingresaron durante la vigencia a equipamientos del Distrito y que acceden a los bienes y servicios de atención) /( número de personas privadas de la libertad que ingresaron durante la vigencia a equipamientos del Distrito)*100</t>
  </si>
  <si>
    <t xml:space="preserve"> $12.811</t>
  </si>
  <si>
    <t xml:space="preserve"> $      142.307</t>
  </si>
  <si>
    <t>4. Generar condiciones para la construcción de paz y la reconciliación en Bogotá en el marco de la implementación sostenible del Acuerdo de Paz. ​</t>
  </si>
  <si>
    <t>4.1.  Superación de la situación de vulnerabilidad en las víctimas de desplazamiento forzado que permanecen en Bogotá.</t>
  </si>
  <si>
    <t>4.1.1. Niñas, niños, adolescentes y jóvenes víctimas del conflicto armado en situación de calle o en riesgo de calle vinculados al modelo pedagógico de restablecimiento de derechos</t>
  </si>
  <si>
    <t>Número de niñas, niños, adolescentes y jóvenes víctimas del conflicto armado atendidos, acorde con la identificación anual, en situación de calle o en riesgo de calle, vinculados al modelo pedagógico de restablecimiento de derechos del IDIPRON</t>
  </si>
  <si>
    <t>1. Fin de la Pobreza</t>
  </si>
  <si>
    <t>1.1. De aquí a 2030, erradicar para todas las personas y en todo el mundo la pobreza extrema (actualmente se considera que sufren pobreza extrema las personas que viven con menos de 1,25 dólares de los Estados Unidos al día).</t>
  </si>
  <si>
    <t>4.1.2  Jóvenes víctimas del conflicto armado vinculados al programa de empoderamiento de competencias laborales (estímulos monetarios)</t>
  </si>
  <si>
    <t>Número de jóvenes víctimas del conflicto armado, que son parte del modelo pedagógico de restablecimiento de derechos y acorde a la identificación anual, vinculados al programa de empoderamiento de competencias laborales, en el marco del reconocimiento de estímulos de corresponsabilidad (estímulos monetarios)</t>
  </si>
  <si>
    <t xml:space="preserve">Número de jóvenes víctimas del conflicto armado, vinculados al programa de empoderamiento de competencias laborales  en el marco del reconocimiento de estímulos de corresponsabilidad (estímulos monetarios). </t>
  </si>
  <si>
    <t>4.4. De aquí a 2030, aumentar considerablemente el número de jóvenes y adultos que tienen las competencias necesarias, en particular técnicas y profesionales, para acceder al empleo, el trabajo decente y el emprendimiento.</t>
  </si>
  <si>
    <t>Poblacional; Diferencial; Territorial</t>
  </si>
  <si>
    <t>16.1Reducir significativamente todas las formas de violencia y las correspondientes tasas de mortalidad en todo el mundo</t>
  </si>
  <si>
    <t>Número de actividades de homenaje y reconocimiento a las víctimas, con repertorio que sea concertado con las Organizaciones de víctimas y con la Alta Consejería de Paz, Víctimas  y Reconciliación incluidas en el marco del Plan de Acción Distrital víctimas</t>
  </si>
  <si>
    <t>11. Ciudades Y Comunidades Sostenibles.</t>
  </si>
  <si>
    <t>4.1.5. Formulación e implementación del componente de retornos y reubicaciones en el Plan de Acción Distrital - PAD</t>
  </si>
  <si>
    <t>4.1.6. Caracterización de las víctimas en Bogotá con el fin de determinar población potencial sujeto del programa de integración local</t>
  </si>
  <si>
    <t>Número de informes de caracterización de las víctimas que permanecen en Bogotá que permiten identificar víctimas potenciales sujetos del programa de integración local</t>
  </si>
  <si>
    <t>Sumatoria de informes de caracterización de las víctimas que permanecen en Bogotá y serán potenciales sujetos del programa de integración local.</t>
  </si>
  <si>
    <t>(Número de víctimas, excombatientes y población sujeto de los PDET que se percibe estigmatizada por las instituciones distritales que los han atendido y la ciudadanía) /(Número de víctimas, excombatientes y población sujeto de los PDET a los que se les aplica la medición)*100%. </t>
  </si>
  <si>
    <t xml:space="preserve"> (-) 5%</t>
  </si>
  <si>
    <t> (-) 10% </t>
  </si>
  <si>
    <t xml:space="preserve">4.2.1. Implementación del programa distrital para la no estigmatización de  personas en proceso de reincorporación y reintegración </t>
  </si>
  <si>
    <t>Número de acciones implementadas del programa distrital para la no estigmatización de  personas en procesos de reincorporación y reintegración</t>
  </si>
  <si>
    <t>Sumatoria de acciones implementadas del programa distrital para la no estigmatización para personas en procesos de reincorporación y  reintegración</t>
  </si>
  <si>
    <t>Territorial; Diferencial; Género </t>
  </si>
  <si>
    <t>mprodriguezc@alcaldiabogota.gov.co</t>
  </si>
  <si>
    <t>(Número de víctimas, excombatientes y población sujeto de los PDET que se percibe estigmatizada por las instituciones distritales que los han atendido y la ciudadanía)/(Número de víctimas, excombatientes y población sujeto de los PDET a los que se les aplica la medición)*100%. </t>
  </si>
  <si>
    <t>(-) 5%</t>
  </si>
  <si>
    <t>(-) 10% </t>
  </si>
  <si>
    <t>Número de espacios para la difusión y apropiación social del legado de la Comisión del Esclarecimiento de la Verdad desarrollados</t>
  </si>
  <si>
    <t>Sumatoria de espacios desarrolladas para la difusión y apropiación social del legado de la   Comisión del Esclarecimiento de la Verdad -CEV</t>
  </si>
  <si>
    <t>Territorial; Diferencial</t>
  </si>
  <si>
    <t>(Número de víctimas, excombatientes y población sujeto de los PDET que se percibe estigmatizada por las instituciones distritales que los han atendido y la ciudadanía)/(Número de víctimas, excombatientes y población sujeto de los PDET a los que se les aplica la medición*100%. </t>
  </si>
  <si>
    <t>Número de instrumentos diseñados y aplicados para medir la estigmatización, las condiciones para la reconciliación  y participación en organizaciones</t>
  </si>
  <si>
    <t>Sumatoria de  instrumentos diseñados y aplicados para medir la estigmatización, las condiciones para la reconciliación  y participación en organizaciones</t>
  </si>
  <si>
    <t>Despacho Alta Consejería para las Víctimas, Paz y Reconciliación </t>
  </si>
  <si>
    <t>Diego Fernando Peña </t>
  </si>
  <si>
    <t>Dpena@alcaldíabogota.gov.co</t>
  </si>
  <si>
    <t>(Sumatoria del porcentaje de confianza, disposición a la reconciliación, capital social y entorno psicosocial y perdón año base) / (Sumatoria del porcentaje de confianza, disposición a la reconciliación, capital social y entorno psicosocial y perdón)*100%</t>
  </si>
  <si>
    <t>4.3.1. Implementación del plan para la transversalización del enfoque  diferencial poblacional, de género y territorial para la atención diferencial a la población LGBTQI+ en los territorios priorizados como PDET en Bogotá - región</t>
  </si>
  <si>
    <t>Número de acciones implementadas para el plan de transversalización de los enfoque diferencial poblacional, de género y territorial en los servicios de la Dirección de Acceso a la Justicia - Capítulo poblacional atención a poblaciones LGBTIQ+ en los territorios priorizados como PDET en Bogotá - región</t>
  </si>
  <si>
    <t>Sumatoria de acciones implementadas para el plan de transversalización de los enfoque diferencial poblacional, de género y territorial en los servicios de la Dirección de Acceso a la Justicia - Capítulo poblacional atención a poblaciones LGBTIQ+ en los territorios priorizados como PDET en Bogotá - región.</t>
  </si>
  <si>
    <t>Poblacional; Territorial; Género; Diferencial </t>
  </si>
  <si>
    <t>(Sumatoria del porcentaje de confianza, disposición a la reconciliación, capital social y entorno psicosocial y perdón año base) /(Sumatoria del porcentaje de confianza, disposición a la reconciliación, capital social y entorno psicosocial y perdón)*100%</t>
  </si>
  <si>
    <t>4.3.2. Programa Distrital para la Reconciliación</t>
  </si>
  <si>
    <t>Porcentaje de acciones del Programa Distrital para la Reconciliación implementadas</t>
  </si>
  <si>
    <t>(Número de acciones del programa implementadas)/ (Número de acciones del programa proyectadas)*100%</t>
  </si>
  <si>
    <t>(Sumatoria del porcentaje de confianza, disposición a la reconciliación, capital social y entorno psicosocial y perdón año base)/(Sumatoria del porcentaje de confianza, disposición a la reconciliación, capital social y entorno psicosocial y perdón)*100%</t>
  </si>
  <si>
    <t xml:space="preserve">
Porcentaje de procesos restaurativos entre víctimas y comparecientes ante la JEP acompañados a través de la ruta TOAR </t>
  </si>
  <si>
    <t>(Número de  procesos restaurativos entre víctimas y comparecientes ante la JEP acompañados a través de la ruta TOAR/Número de  procesos restaurativos entre víctimas y comparecientes ante la JEP)*100%</t>
  </si>
  <si>
    <t>Género;
Diferencial; Poblacional</t>
  </si>
  <si>
    <t>4.3.4. Acciones pedagógicas para fortalecer la participación efectiva de víctimas ante el sistema integral para la paz</t>
  </si>
  <si>
    <t>Número de acciones pedagógicas realizadas  para fortalecer la participación efectiva de víctimas ante el sistema integral para la paz</t>
  </si>
  <si>
    <t>(Sumatoria del porcentaje de confianza, disposición a la reconciliación, capital social y entorno psicosocial y perdón año base ) / (Sumatoria del porcentaje de confianza, disposición a la reconciliación, capital social y entorno psicosocial y perdón)*100%</t>
  </si>
  <si>
    <t>Número de Encuentros Culturales Comunitarios realizados para la memoria colectiva y la reconciliación</t>
  </si>
  <si>
    <t>16.b Promover y aplicar leyes y políticas no discriminatorias en favor del desarrollo sostenible</t>
  </si>
  <si>
    <t>INVERSIÓN </t>
  </si>
  <si>
    <t>(Sumatoria del porcentaje de confianza, disposición a la reconciliación, capital social y entorno psicosocial y perdón año base ) /(Sumatoria del porcentaje de confianza, disposición a la reconciliación, capital social y entorno psicosocial y perdón9*100%</t>
  </si>
  <si>
    <t>4.3.6.Experiencias e iniciativas implementadas por los IED en las líneas temáticas de memoria, verdad y restauración y construcción de paz</t>
  </si>
  <si>
    <t>Número de experiencias e iniciativas implementadas por la IED en las líneas temáticas de memoria, verdad, restauración y construcción de paz</t>
  </si>
  <si>
    <t>Sumatoria de experiencias e iniciativas implementadas por las IED en las líneas temáticas de memoria, verdad, restauración y construcción de paz</t>
  </si>
  <si>
    <t>Derechos Humanos; Diferencial; Género</t>
  </si>
  <si>
    <t xml:space="preserve"> $345</t>
  </si>
  <si>
    <t>Dirección de Participación y Relaciones Interinstitucionales</t>
  </si>
  <si>
    <t>Támara Paola Ávila Hernández</t>
  </si>
  <si>
    <t>6013241000, ext. 4422</t>
  </si>
  <si>
    <t>4.3.7. Instituciones educativas acompañadas en la implementación de las líneas temáticas de las orientaciones pedagógicas de la cátedra de paz</t>
  </si>
  <si>
    <t>(Sumatoria del porcentaje de confianza, disposición a la reconciliación, capital social y entorno psicosocial y perdón año base )/ (Sumatoria del porcentaje de confianza, disposición a la reconciliación, capital social y entorno psicosocial y perdón)*100%</t>
  </si>
  <si>
    <t>4.3.8. Laboratorios artísticos de arte y memoria para la convivencia y la paz que aporten a procesos de reparación simbólica, construcción de memoria y promuevan escenarios de convivencia y paz, con enfoque diferencial y poblacional</t>
  </si>
  <si>
    <t>Número de laboratorios artísticos de arte y memoria  implementados  para la convivencia y la paz que aporten a procesos de reparación simbólica, construcción de memoria y promuevan escenarios de convivencia y paz, con enfoque diferencial y poblacional</t>
  </si>
  <si>
    <t>Sumatoria  de Laboratorios artísticos de arte y memoria implementados para la convivencia y la paz que aporten a procesos de reparación simbólica, construcción de memoria y promuevan escenarios de convivencia y paz, con enfoque diferencial y poblacional.</t>
  </si>
  <si>
    <t>Diferencial; Poblacional; Género</t>
  </si>
  <si>
    <t> INVERSIÓN</t>
  </si>
  <si>
    <t>Número de procesos de formación artística realizados para apoyar Iniciativas de memoria artísticas y culturales con enfoque diferencial-poblacional y de género</t>
  </si>
  <si>
    <t>Sumatoria  de procesos de formación artística realizados para apoyar Iniciativas de memoria artísticas y culturales con enfoque diferencial-poblacional y de género, realizados</t>
  </si>
  <si>
    <t>4.3.10. Expedición e implementación de lineamientos de archivos de derechos humanos para Bogotá D.C</t>
  </si>
  <si>
    <t>Diferencial; Territorial </t>
  </si>
  <si>
    <t>4.3.12. Desarrollo de herramientas que permitan el acceso a archivos de derechos humanos</t>
  </si>
  <si>
    <t>Número de usuarios que acceden a los archivos de derechos humanos en Bogotá y contenidos asociados dispuestos por la  Dirección Distrital de Archivo de Bogotá</t>
  </si>
  <si>
    <t>16.6 Crear a todos los niveles instituciones eficaces y transparentes que rindan cuentas</t>
  </si>
  <si>
    <t>Equipo de Investigaciones DDAB y Subdirección de Gestión del Patrimonio Documental del Distrito</t>
  </si>
  <si>
    <t>María Fernanda Loaiza  y Carlos Duarte</t>
  </si>
  <si>
    <t>mfloaiza@alcaldíabogota.gov.co
caduarte@alcaldíabogota.gov.co</t>
  </si>
  <si>
    <t>4.3.13.  Iniciativas de memoria de mujeres sobre el conflicto armado, la violencia social y política y la construcción de paz y democracia en la ciudad y con enfoque de género</t>
  </si>
  <si>
    <t>Número de iniciativas de memoria de mujeres  realizadas sobre el conflicto armado, la violencia social y política y la construcción de paz y democracia en la ciudad, con enfoque de género</t>
  </si>
  <si>
    <t>Sumatoria de iniciativas de memoria de mujeres realizadas sobre el conflicto armado, la violencia social y política y la construcción de paz y democracia en la ciudad,  con enfoque de género</t>
  </si>
  <si>
    <t>4.3.14.  Iniciativas de memoria de niños, niñas y adolescentes sobre el conflicto armado, la violencia social y política y la construcción de paz y democracia en la ciudad y con enfoque territorial a través de las ESCUELAS DE MEMORIA Y PAZ</t>
  </si>
  <si>
    <t>Porcentaje de Iniciativas de memoria de niños, niñas y adolescentes sobre el conflicto armado, la violencia social y política y la construcción de paz y democracia en la ciudad y con enfoque territorial a través de las ESCUELAS DE MEMORIA Y PAZ realizadas </t>
  </si>
  <si>
    <t>(Número de iniciativas de la ESCUELA DE MEMORIA Y PAZ realizadas en el periodo) / (Número de de iniciativas de la ESCUELA DE MEMORIA Y PAZ programadas en el periodo)*100</t>
  </si>
  <si>
    <t>10. Reducción de las desigualdades; 16. Paz, Justicia e Instituciones Sólidas.</t>
  </si>
  <si>
    <t>4.3.15  Consolidación de un mapa de territorialización de la implementación de productos que recogen iniciativas en el PDET rural</t>
  </si>
  <si>
    <t>Porcentaje de avance en la consolidación del Mapa de territorialización de la implementación de productos que recogen iniciativas en el PDET rural</t>
  </si>
  <si>
    <t>Porcentaje de avance en la consolidación del Mapa de territorialización de la implementación de productos que recogen iniciativas en el PDET rural/Porcentaje de avance en la consolidación del Mapa de territorialización de la implementación de productos que recogen iniciativas en el PDET rural programado* 100%</t>
  </si>
  <si>
    <t>Número de acciones pedagógicas y de acompañamiento técnico realizadas   para el fortalecimiento  de las capacidades del Consejo Distrital de Paz Reconciliación, Convivencia y transformación de conflictos</t>
  </si>
  <si>
    <t>Sumatoria de acciones pedagógicas y de acompañamiento técnico realizadas  para el fortalecimiento  de las capacidades del Consejo Distrital de Paz Reconciliación, Convivencia y transformación de conflictos</t>
  </si>
  <si>
    <t>4.4.2. Programa de participación social en salud que incluya organizaciones de y para personas en procesos de reintegración y reincorporación que realizan acciones para el cuidado de la salud en el Distrito</t>
  </si>
  <si>
    <t>Porcentaje de avance en la implementación de las fases del programa de participación a organizaciones de y para personas en procesos de reintegración y reincorporación que realizan acciones para el cuidado de la salud en el Distrito</t>
  </si>
  <si>
    <t xml:space="preserve">(Número de fases del plan implementadas)/ (Número de fases del plan proyectadas)*100%		</t>
  </si>
  <si>
    <t>3. Salud y Bienestar</t>
  </si>
  <si>
    <t>4.4.3. Fortalecimiento de las capacidades a las organizaciones sociales, comunitarias y/o procesos asociativos conformados por población reintegrada o reincorporada para promover la participación activa e incidente</t>
  </si>
  <si>
    <t xml:space="preserve">Número de organizaciones sociales, comunitarias y/o procesos asociativos conformados por población reintegrada o reincorporada  fortalecidas </t>
  </si>
  <si>
    <t>Sumatoria de organizaciones sociales, comunitarias y/o procesos asociativos conformados por población reintegrada o reincorporada fortalecidas</t>
  </si>
  <si>
    <t xml:space="preserve"> $           -  </t>
  </si>
  <si>
    <t>Oficina Alta Consejería Paz y Reconciliación </t>
  </si>
  <si>
    <t>(Sumatoria de los espacios de planeación y seguimiento de políticas públicas de la ciudad priorizados en los que participa población víctima, excombatiente y de las zonas PDET) / (Sumatoria de los espacios de planeación y seguimiento de políticas públicas de la ciudad priorizados)*100</t>
  </si>
  <si>
    <t>4.4.4. Ejecución de Iniciativas PDET Bogotá recogidas en la ruta de planeación participativa</t>
  </si>
  <si>
    <t xml:space="preserve"> $732</t>
  </si>
  <si>
    <t>5. Proteger la vida, el ambiente y el patrimonio, a través de la gestión integral de riesgos de incendios, atención de rescates en todas sus modalidades e incidentes con materiales peligrosos en Bogotá y su entorno</t>
  </si>
  <si>
    <t>5.1. Estrategia para la atención de incidentes de emergencia y gestión del riesgo de incendios</t>
  </si>
  <si>
    <t xml:space="preserve">
Porcentaje de avance en la formulación, implementación y evaluación de la estrategia para la atención de incidentes de emergencia y gestión del riesgo de incendios</t>
  </si>
  <si>
    <t>(Número de fases implementadas de la estrategia para la atención de incidentes de emergencia y gestión del riesgo de incendios )/ (Número de fases formuladas de la estrategia para la atención de incidentes de emergencia y gestión del riesgo de incendios formuladas)*100</t>
  </si>
  <si>
    <t>5.1.1. Investigaciones sobre el origen y causas de incendios y explosiones para la caracterización y análisis de escenarios de riesgos misionales en Bogotá</t>
  </si>
  <si>
    <t>Porcentaje de avance de las investigaciones sobre el origen y causas de incendios y explosiones para la caracterización y análisis de escenarios de riesgos misionales en Bogotá</t>
  </si>
  <si>
    <t>(Informes investigativos de incendios estructurales) /(Número de informes de causa y origen de incendios estructurales en la ciudad de Bogotá)*100</t>
  </si>
  <si>
    <t>Diego Moreno; William Tovar; Paula Henao</t>
  </si>
  <si>
    <t>director@bomberosbogota.gov.co; wtovar@bomberosbogota.gov.co; phenao@bomberosbogota.gov.co</t>
  </si>
  <si>
    <t>(Número de fases implementadas de la estrategia para la atención de incidentes de emergencia y gestión del riesgo de incendios) / (Número de fases formuladas de la estrategia para la atención de incidentes de emergencia y gestión del riesgo de incendios formuladas)*100</t>
  </si>
  <si>
    <t>5.1.2. Escenarios de riesgo misionales formulados y socializados en Bogotá</t>
  </si>
  <si>
    <t>Porcentaje de avance en la formulación y socialización de escenarios de riesgo por incendio estructural a través de documentos</t>
  </si>
  <si>
    <t>(Localidades con escenarios de riesgo misionales formulados y socializados que cuentan con los documentos de caracterización y análisis de riesgos generados) / (Número de localidades en la ciudad)*100</t>
  </si>
  <si>
    <t>5.1.3. Plan educativo de prevención de los riesgos, particularmente de incendios estructurales</t>
  </si>
  <si>
    <t>Porcentaje de avance del plan educativo para prevenir y reducir riesgos de incendio estructural en la ciudad de Bogotá</t>
  </si>
  <si>
    <t>(actividades educativas ejecutadas) / (actividades educativas planeadas)*100</t>
  </si>
  <si>
    <t>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t>
  </si>
  <si>
    <t>(Número de fases implementadas de la estrategia para la atención de incidentes de emergencia y gestión del riesgo de incendios / Número de fases formuladas de la estrategia para la atención de incidentes de emergencia y gestión del riesgo de incendios formuladas)*100</t>
  </si>
  <si>
    <t>5.1.4. Plan de fortalecimiento institucional para la atención de emergencias</t>
  </si>
  <si>
    <t>Porcentaje de avance del plan de fortalecimiento institucional para la atención de emergencias</t>
  </si>
  <si>
    <t>(Actividades del plan de fortalecimiento ejecutadas) / (Actividades del plan de fortalecimiento planeadas)*100%</t>
  </si>
  <si>
    <t>13.3 Mejorar la educación, la sensibilización y la capacidad humana e institucional respecto de la mitigación del cambio climático, la adaptación a él, la reducción de sus efectos y la alerta temprana</t>
  </si>
  <si>
    <t xml:space="preserve"> Territorial</t>
  </si>
  <si>
    <t>7658
7655</t>
  </si>
  <si>
    <t>5.1.5 Monitoreo  y seguimiento de los riesgos y emergencias asociadas a  la misionalidad de la entidad, que puedan afectar la gobernabilidad.</t>
  </si>
  <si>
    <t>Porcentaje de monitoreo y seguimiento a incidentes y emergencias que afectan la gobernabilidad</t>
  </si>
  <si>
    <t>(Número de incidentes en seguimiento) /( Número de incidentes atendidos)*100</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</si>
  <si>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</si>
  <si>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5.1.6. Plan de inspecciones técnicas en seguridad humana y protección contra incendios</t>
  </si>
  <si>
    <t>Porcentaje de ejecución del plan de  inspecciones técnicas en seguridad humana y protección contra incendios</t>
  </si>
  <si>
    <t>(Número de solicitudes e inspecciones realizadas) / (Número de solicitudes e inspecciones solicitadas)*100</t>
  </si>
  <si>
    <t>13.2 Incorporar medidas relativas al cambio climático en las políticas, estrategias y planes nacionales</t>
  </si>
  <si>
    <t xml:space="preserve">5.1.7. Percepción ciudadana de la prestación del servicio por parte del  UAE - Cuerpo Oficial de Bomberos </t>
  </si>
  <si>
    <t>Nivel de percepción de la ciudadanía en términos de confianza, oportunidad, corresponsabilidad y prestación del servicio</t>
  </si>
  <si>
    <t>(Total de personas encuestadas con nivel de percepción satisfactorio) / (Total de personas encuestadas)*100</t>
  </si>
  <si>
    <t xml:space="preserve">
Porcentaje de avance en el diseño e implementación de la estrategia para la atención de incidentes de emergencia y gestión del riesgo de incendios</t>
  </si>
  <si>
    <t>5.1.8. Plan de Preparativos para la Respuesta de la UAE - Cuerpo Oficial de Bomberos Institucional para la atención de las emergencias generadas por un sismo de gran magnitud en Bogotá</t>
  </si>
  <si>
    <t xml:space="preserve">Porcentaje de ejecución del plan de Preparativos para la Respuesta de la UAE - COB para la atención de las emergencias generadas por un sismo de gran magnitud </t>
  </si>
  <si>
    <t>(Número de estapas del plan de Preparativos para la Respuesta elaboradas ) / (número de etapas del plan de Preparativos para la Respuesta planteadas)*100</t>
  </si>
  <si>
    <t>5.1.9 Formación en primer respondiente  a integrantes de la Fuerza Pública de Bogotá, organismos de seguridad y operadores de seguridad, convivencia y justicia</t>
  </si>
  <si>
    <t>Personas de la Fuerza Pública de Bogotá, organismos de seguridad y operadores de seguridad, convivencia y justicia que aprueban el entrenamiento complemanetario con calificación mayor a 90%</t>
  </si>
  <si>
    <t>3.d  Reforzar la capacidad de todos los países, en particular los países en desarrollo, en materia de alerta temprana, reducción de riesgos y gestión de los riesgos para la salud nacional y mundial</t>
  </si>
  <si>
    <t xml:space="preserve">FONDO FINANCIERO DISTRITAL
</t>
  </si>
  <si>
    <t>Secretaría Distrital de Salud</t>
  </si>
  <si>
    <t>Decreto Distrital de Política Pública</t>
  </si>
  <si>
    <t>Fecha de firma del Decreto</t>
  </si>
  <si>
    <t>Fecha de actualización del Plan de Acción:</t>
  </si>
  <si>
    <t>Objetivo General de la Política Pública: Garantizar la seguridad y la protección efectiva de los derechos, las condiciones para la convivencia ciudadana, el acceso a la justicia y la construcción de paz y reconciliación en el Distrito Capital.</t>
  </si>
  <si>
    <t>1.1 Prevención de violencias e instrumentalización de las poblaciones en situación de vulnerabilidad</t>
  </si>
  <si>
    <t>1.1 Aumento de las capacidades institucionales para la prevención de violencias e instrumentalización de las poblaciones en situación de vulnerabilidad</t>
  </si>
  <si>
    <t>Índice de capacidades institucionales para la prevención de violencias e instrumentalización de las poblaciones en situación de vulnerabilidad</t>
  </si>
  <si>
    <t xml:space="preserve">ICIE=(W1*P1101+W2*P1102+W3*IP1103+W4*P1104+W5*P1105+W6*P1106+W8*P1108)
</t>
  </si>
  <si>
    <t>1.1.1.Actividades realizadas para la prevención  de violencias y delitos sexuales con énfasis en las mujeres</t>
  </si>
  <si>
    <t>Número de actividades realizadas  para la prevención de violencias y delitos sexuales con énfasis en las mujeres</t>
  </si>
  <si>
    <t>Sumatoria de actividades realizadas para la prevención de violencias y delitos sexuales con énfasis en las mujeres</t>
  </si>
  <si>
    <t>1.1.2. Jornadas de socialización de las competencias funcionales de las Comisarías de Familia y la ruta interna para la atención de las víctimas de violencia por razones de género y otras violencias en el contexto familiar, dirigidas a servidores/as públicos/as de la Policía Metropolitana de Bogotá</t>
  </si>
  <si>
    <t>Subdirección para la Familia</t>
  </si>
  <si>
    <t>1.1.3. Procesos de formación dirgigidos al cuerpo uniformado de la Policía Metropolitana de Bogotá para el reconocimiento y garantía de los derechos de las personas que realizan actividades sexuales pagadas</t>
  </si>
  <si>
    <t>Mujer</t>
  </si>
  <si>
    <t>1.1.4 Actividades de orientación en el acceso a servicios interinstitucionales de seguridad, convivencia y justicia para la población habitante de calle y en calle </t>
  </si>
  <si>
    <t>Número de actividades de orientación en el acceso a servicios interinstitucionales de seguridad, convivencia y justicia para la población habitante de calle y en calle</t>
  </si>
  <si>
    <t>Sumatoria de actividades de orientación en el acceso a servicios interinstitucionales de seguridad, convivencia y justicia para la población habitante de calle y en calle</t>
  </si>
  <si>
    <t>Integración Social; Hábitat</t>
  </si>
  <si>
    <t>Unidad Administrativa Especial de Servicios Públicos (UAESP)</t>
  </si>
  <si>
    <t>1.1.5.Actividades realizadas para la prevención de la instrumentalización y victimización en la población migrante</t>
  </si>
  <si>
    <t>Número de actividades realizadas para la prevención de la instrumentalización y victimización en la población migrante en Bogotá</t>
  </si>
  <si>
    <t>Sumatoria de actividades realizadas para prevenir la instrumentalización y victimización en la población migrante en Bogotá</t>
  </si>
  <si>
    <t>Número de convocatorias para el desarrollo de iniciativas de cultura ciudadana y prevención de delito</t>
  </si>
  <si>
    <t>Sumatoria de convocatorias juveniles para el desarrollo de  iniciativas de cultura ciudadana y prevención del delito asignadas</t>
  </si>
  <si>
    <t>Territorial; Poblacional; Diferencial; Cultura Ciudadana</t>
  </si>
  <si>
    <t>Dirección de Redes y Acción Colectiva</t>
  </si>
  <si>
    <t>1.1.7 Jóvenes informados en el marco de la estrategia de prevención de violencias y resolución de conflictos</t>
  </si>
  <si>
    <t>Número de jóvenes informados en el marco de la estrategia de prevención de violencias y resolución de conflictos</t>
  </si>
  <si>
    <t>Sumatoria de jóvenes informados en prevención de violencias y resolución de conflictos desarrolladas desde la Subdirección para la Juventud de la SDIS</t>
  </si>
  <si>
    <t>1.1.8 Proceso de integración realizado entre Línea Calma y Linea 123</t>
  </si>
  <si>
    <t>Porcentaje de acciones para la integración entre Línea Calma y Linea 123</t>
  </si>
  <si>
    <t>luis.calero@scrd.gov.co</t>
  </si>
  <si>
    <t>Secretaria Distrital de Seguridad Convivencia y Justicia</t>
  </si>
  <si>
    <t>Adaluz Sandoval</t>
  </si>
  <si>
    <t xml:space="preserve">1.2. Prevención de delitos y violencias en entornos educativos </t>
  </si>
  <si>
    <t xml:space="preserve">1.2. Aumento de las capacidades institucionales para la prevención de delitos y violencias en entornos educativos </t>
  </si>
  <si>
    <t xml:space="preserve">Índice de capacidades institucionales para la prevención de delitos y violencias en entornos educativos </t>
  </si>
  <si>
    <t xml:space="preserve">ICIE=(W1*P1101+W2*P1102)
</t>
  </si>
  <si>
    <t>1.2.1. Instancias locales de articulación interinstitucional desarrolladas como las Mesas Locales de Entornos Educativos y la Mesa Distrital de Entornos Educativos</t>
  </si>
  <si>
    <t>Número de Mesas Locales de Entornos Educativos y/o Mesas Distritales de Entornos Educativos desarrolladas para la articulación interinstitucional de instancias locales</t>
  </si>
  <si>
    <t>1.2. Aumento de las actividades coordinadas del Dispositivo Irterinstitucional para la prevención de violencia y delitos en entornos educativos</t>
  </si>
  <si>
    <t>1.2. Índice de coordinación del Dispositivo Interinstituciona para la prevención de violencia y delitos en entornos educativos</t>
  </si>
  <si>
    <t xml:space="preserve">Índice de Coordinación Interinstitucional </t>
  </si>
  <si>
    <t>1.2.2. Planes Locales de Prevención diseñados e implementados contra los delitos y las violencias en entornos escolares</t>
  </si>
  <si>
    <t>Número de Planes Locales de Prevención diseñados e implementados contra los delitos y las violencias en entornos escolares</t>
  </si>
  <si>
    <t>Sumatoria de Planes Locales de Prevención contra los delitos y las violencias en entornos escolares</t>
  </si>
  <si>
    <t>16.2 Poner fin al maltrato, la explotación, la trata y todas las formas de violencia y tortura contra los niños</t>
  </si>
  <si>
    <t>1.3. Mitigación situacional de riesgos contra la vida y la integridad de la ciudadanía</t>
  </si>
  <si>
    <t>1.3 Aumento de las capacidades institucionales para la mitigación situacional de riesgos contra la vida y la integridad de la ciudadanía</t>
  </si>
  <si>
    <t>Índice de capacidades institucionales para la mitigación situacional de riesgos contra la vida y la integridad de la ciudadanía</t>
  </si>
  <si>
    <t xml:space="preserve">ICIE=(W1*P1101+W2*P1102+W3*IP1103+W4*P1104+W5*P1105+W6*P1106+W7*P1107+W8*P1108+W9*P1109)
</t>
  </si>
  <si>
    <t>1.3.1. Plan interinstitucional implementado para la prevención de delitos contra la vida y la integridad</t>
  </si>
  <si>
    <t>Porcentaje de avance en la implementación del Plan Anual Interinstitucional para la Prevención de delitos contra la vida y la integridad</t>
  </si>
  <si>
    <t>(Número de fases anuales proyectadas)/  (Número de fases anuales implementadas)*100</t>
  </si>
  <si>
    <t>1.3.2. Actividades de cualificación del equipo territorial para la prevención y atención de factores sociales que inciden en violencias y delitos</t>
  </si>
  <si>
    <t>Número de actividades de cualificación del equipo territorial para la prevención y atención de factores sociales que inciden en violencias y delitos</t>
  </si>
  <si>
    <t>Sumatoria de actividades de cualificación al equipo territorial para la prevención y atención de factores sociales que inciden en violencias y delitos</t>
  </si>
  <si>
    <t>1.3.3. Actividades de cualificación del equipo territorial para el abordaje humanitario y extrajudicial de casos en conjunto con la Unidad de Búsqueda de Personas Dadas por Desaparecidas</t>
  </si>
  <si>
    <t>Número de actividades de cualificación al equipo territorial para el abordaje humanitario y extrajudicial de casos en conjunto con la Unidad de Búsqueda de Personas Dadas por Desaparecidas</t>
  </si>
  <si>
    <t>Sumatoria de actividades de cualificación al equipo territorial para el abordaje humnaitario y extrajudicial de casos en conjunto con la Unidad de Búsqueda de Personas Dadas por Desaparecidas</t>
  </si>
  <si>
    <t>Unidad de búsqueda de personas dadas por desaparecidas</t>
  </si>
  <si>
    <t>Subdirección general técnica y territorial</t>
  </si>
  <si>
    <t>1.3.4.Intervenciones realizadas por parte del equipo territorial para la prevención y atención de factores sociales que inciden en violencias y delitos</t>
  </si>
  <si>
    <t>Número de intervenciones realizadas por parte del equipo territorial para la prevención y atención de factores sociales que inciden en violencias y delitos</t>
  </si>
  <si>
    <t>Sumatoria de Intervenciones del equipo territorial para la prevención y atención de factores sociales que inciden en violencias y delito</t>
  </si>
  <si>
    <t>REVISAR</t>
  </si>
  <si>
    <t>1.3.5. Planes interinstitucionales implementados para la prevención de delitos ambientales y ocupaciones ilegales</t>
  </si>
  <si>
    <t xml:space="preserve">Número de intervenciones del equipo territorial realizadas en el marco de los Planes interinstitucionales </t>
  </si>
  <si>
    <t>Sumatoria de intervenciones realizadas por parte del equipo territorial para la prevención de riesgos ambientales en sectores complejos de la ciudad</t>
  </si>
  <si>
    <t>13.2 Incorporar medidas relativas al cambio climático en las políticas, estrategias y planes nacionales</t>
  </si>
  <si>
    <t>Gobierno; Hábitat</t>
  </si>
  <si>
    <t>Secretaría Distrital de Gobierno; Secretaría Distrital de Hábitat</t>
  </si>
  <si>
    <t>1.3.6 Protocolo interinstitucional de intervención coordinada para la atención en clave de salud y seguridad de las emergencias que se presentan en Bogotá</t>
  </si>
  <si>
    <t>Porcentaje de avance del Protocolo interinstitucional de las etapas  implementadas para la atención en clave de salud y seguridad</t>
  </si>
  <si>
    <t>1.3.7 Gestión para la ampliación de capacidades de las Inspecciones de Policía  en el marco del Código Nacional de Seguridad y Convivencia Ciudadana</t>
  </si>
  <si>
    <t>1.3.8 Acciones de inspección, vigilancia y control urbanístico realizadas por la Secretaría Distrital de Gobierno y Alcaldías Locales</t>
  </si>
  <si>
    <t>1.3.9 Modelo de Agentes de Convivencia y Seguridad Civil Local diseñado para Bogotá</t>
  </si>
  <si>
    <t>Porcentaje de avance en las fases del Modelo de Agentes de Convivencia y Seguridad Civil Local diseñado para Bogotá</t>
  </si>
  <si>
    <t>(Número de fases proyectadas/  Número de fases  de avance en el diseño de un Modelo de Agentes de Convivencia y Seguridad Civil Local)*100</t>
  </si>
  <si>
    <t>1.4 Conocimiento ciudadano del Código Nacional de Seguridad y Convivencia Ciudadana (CNSCC)</t>
  </si>
  <si>
    <t>1.4 Aumento del conocimiento ciudadano sobre el Código Nacional de Seguridad y Convivencia Ciudadana (CNSCC)</t>
  </si>
  <si>
    <t>1.4.3 Pocesos de activación de organizaciones y colectivos sociales para la implementación de acciones proclives a la convivencia</t>
  </si>
  <si>
    <t>Número de acompañamientos institucionales a organizaciones y colectivos sociales para la implementación de acciones proclives a la convivencia</t>
  </si>
  <si>
    <t>Sumatoria de acompañamientos institucionales a organizaciones y colectivos sociales para la implementación de acciones proclives a la convivencia</t>
  </si>
  <si>
    <t>Educación; Cultura; Hábitat; Gobierno</t>
  </si>
  <si>
    <t>Secretaría Distrital de Educación; Secretaría de Cultura, Recreación y Deporte; IDPAC</t>
  </si>
  <si>
    <t> Dirección de Tranformaciones Culturales</t>
  </si>
  <si>
    <t>1.5 Aumento de la percepción ciudadana respecto a la orientación y participación en actividades pedagógicas de convivencia y/o programas comunitarios en el marco del Código Nacional de Seguridad y Convivencia Ciudadana</t>
  </si>
  <si>
    <t xml:space="preserve">1.5.1 Espacios virtuales y presenciales disponibles para la orientación y desarrollo de actividades pedagógicas de convivencia </t>
  </si>
  <si>
    <t>Número de espacios físicos y virtuales disponibles para la orientación y desarrollo de actividades pedagógicas de convivencia</t>
  </si>
  <si>
    <t>1.5.2 Servicios comunitarios ofertados para la resolución de comparendos de convivencia</t>
  </si>
  <si>
    <t xml:space="preserve">Número de jornadas de servicios comunitarios ofertados para la resolución de comparendos de convivencia </t>
  </si>
  <si>
    <t>Sumatoria jornadas de servicios comunitarios ofertados para la resolución de comparendos de convivencia</t>
  </si>
  <si>
    <t xml:space="preserve">1.6 Sistema de participación ciudadana para la seguridad y la convivencia </t>
  </si>
  <si>
    <t>1.6 Aumento de la ciudadanía pertenecientes a organizaciones ciudadanas "Junta de acción comunal, cívica barrial o de seguridad y vigilancia"</t>
  </si>
  <si>
    <t>1.6.1 Grupos ciudadanos vinculados al sistema de participación ciudadana para la convivencia y seguridad en clave de gobernanza territorial</t>
  </si>
  <si>
    <t>Territorial; Poblacional; diferencial</t>
  </si>
  <si>
    <t>1.6.2 Actividades socioeducativas y de formación en Derechos Humanos para la paz y la transformación de conflictos</t>
  </si>
  <si>
    <t>Porcentaje de ciudadanos que participan en actividades socioeducativas y de formación en Derechos Humanos para la paz y la transformación de conflictos</t>
  </si>
  <si>
    <t>1.6.3 Pactos y/o acuerdos de acción colectiva firmados para la resolución de conflictos socialmente relevantes</t>
  </si>
  <si>
    <t>Porcentaje de pactos y/o acuerdos de acción colectiva firmados para la resolución de conflictos socialmente relevantes</t>
  </si>
  <si>
    <t>1.6.4 Actividades de acompañamiento realizadas a las movilizaciones sociales identificadas para la promoción del diálogo social y la convivencia</t>
  </si>
  <si>
    <t>Porcentaje de actividades de acompañamiento realizadas a las movilizaciones sociales identificadas</t>
  </si>
  <si>
    <t>Secretaria Distrital de Seguridad, Convivencia y Justicia</t>
  </si>
  <si>
    <t>1.7 Prevención de riesgos asociados a la seguridad vial y seguridad ciudadana en el Sistema Integrado de Transporte Público</t>
  </si>
  <si>
    <t>1.7 Aumento de las capacidades institucionales para la Prevención de riesgos asociados a la seguridad vial y seguridad ciudadana en el Sistema Integrado de Transporte Público</t>
  </si>
  <si>
    <t>Índice de capacidades institucionales para la Prevención de riesgos asociados a la seguridad vial y seguridad ciudadana en el Sistema Integrado de Transporte Público</t>
  </si>
  <si>
    <t>ICIE=(W1*P1101+W2*P1102+W3*IP1103)</t>
  </si>
  <si>
    <t>1.7.1. Acciones de control para la mitigación del transporte ilegal en Bogotá</t>
  </si>
  <si>
    <t>1.7  para la prevención de riesgos asociados a la seguridad ciudadana en el Sistema Integrado de Transporte Público</t>
  </si>
  <si>
    <t>1.7.2 Plan de Seguridad en el SITP de TRANSMILENIO S.A. implementado en Bogotá</t>
  </si>
  <si>
    <t>Porcentaje de avance de las actividades del Plan de Seguridad Anual en el SITP implementado en Bogotá</t>
  </si>
  <si>
    <t>Natalia Tinjaca</t>
  </si>
  <si>
    <t>natalia.tinjaca@transmilenio.gov.co</t>
  </si>
  <si>
    <t xml:space="preserve">Gobierno; Seguridad </t>
  </si>
  <si>
    <t xml:space="preserve">Secretaría Distrital de Gobierno; Secretaría Distrital de Seguridad	
		 			 			 		</t>
  </si>
  <si>
    <t>1.7.3 Actividades pedagógicas y comunicativas para la apropiación temprana y la promoción de la cultura ciudadana en la red de metros de Bogotá</t>
  </si>
  <si>
    <t>Número de ciudadanos que participan de las actividades pedagógicas y comunicativas para la apropiación y la promoción</t>
  </si>
  <si>
    <t>Sumatoria de personas que participaron en las actividades pedagógicas y comunicativas para la apropiación y la promoción</t>
  </si>
  <si>
    <t>Dirección de Transformaciones Culturales</t>
  </si>
  <si>
    <t>1.8 Aumento de las capacidades institucionales para el desarrollo de la Agenda Bogotá región metropolitana en clave de seguridad</t>
  </si>
  <si>
    <t>Índice de capacidades institucionales para el desarrollo de la Agenda Bogotá región metropolitana en clave de seguridad</t>
  </si>
  <si>
    <t xml:space="preserve">1.8.1. Plan Integral de Seguridad, Convivencia y Justicia Regional y al Plan Maestro de Equipamientos regionales de Seguridad, Convivencia y Justicia </t>
  </si>
  <si>
    <t xml:space="preserve">Porcentaje de cumplimiento del PISCCJ Regional y del Plan Maestro de Equipamientos Regionales de Seguridad, Convivencia y Justicia </t>
  </si>
  <si>
    <t>1.8.2. Intervenciones interinstitucionales diseñadas e implementadas para el abordaje conjunto de la agenda en seguridad ciudadana para el entorno Bogotá-Región</t>
  </si>
  <si>
    <t>Número de intervenciones interinstitucionalmente diseñadas e implementadas para el abordaje conjunto de la agenda en seguridad ciudadana para el entorno Bogotá Región</t>
  </si>
  <si>
    <t>Sumatoria de intervenciones diseñadas e implementadas interinstitucionalmente para el abordaje conjunto de la agenda en seguridad ciudadana para el entorno Bogotá Región</t>
  </si>
  <si>
    <t>1.8.3. Plan interinstitucional de fortalecimiento para garantizar la seguridad integral de las infraestructuras vitales de la ciudad</t>
  </si>
  <si>
    <t>Porcentaje de implementación del Plan interinstitucional de fortalecimiento para garantizar la seguridad integral de las infraestructuras vitales de la ciudad</t>
  </si>
  <si>
    <t>(Número de fases anuales proyectadas/  Número de fases anuales implementadasl)*100</t>
  </si>
  <si>
    <t>16.a. Fortalecer las instituciones nacionales pertinentes, incluso mediante la cooperación internacional, para crear a todos los niveles, particularmente en los países en desarrollo, la capacidad de prevenir la violencia y combatir el terrorismo y la delincuencia</t>
  </si>
  <si>
    <t>2.1 Sistema de Información Distrital de Crimen Organizado (SIDICOF)  para la comprensión de los fenómenos asociados a violencias y delicuencia en Bogotá</t>
  </si>
  <si>
    <t xml:space="preserve">Porcentaje de avance en la implementación del Sistema de Información Distrital de Crimen Organizado (SIDICOF) </t>
  </si>
  <si>
    <t>(Etapas avanzadas para la implementación del SIDICOF)/ (Etapas planificadas para el diseño e implementación del SIDICOF)*100</t>
  </si>
  <si>
    <t>2.1 Implementación del Sistema de Información Distrital de Crimen Organizado (SIDICOF) para la comprensión de los fenómenos asociados a violencias y delicuencia en Bogotá</t>
  </si>
  <si>
    <t>2.1.1. Metodología de Unificación de Información implementada entre agencias y organismos de seguridad y justicia en relación a actores delincuenciales y criminales</t>
  </si>
  <si>
    <t>Porcentaje de avance de la metodología de Unificación de Información implementada entre agencias y organismos de seguridad y justicia en relación a actores delincuenciales y criminales</t>
  </si>
  <si>
    <t>(Etapas avanzadas para la implementación de la Metodología)/ (Etapas planificadas para el diseño e implementación de la Metodología)*100</t>
  </si>
  <si>
    <t>16.a. Fortalecer las instituciones nacionales pertinentes, incluso mediante la cooperación internacional, para crear a todos los niveles, particularmente en los países en desarrollo, la capacidad de prevenir la violencia y combatir el terrorismo y la delincuencia</t>
  </si>
  <si>
    <t>2.1.2. Documentos creados para el apoyo en la toma de decisiones en correlación de variables de incidencia delictiva y criminal</t>
  </si>
  <si>
    <t>Número de documentos creados para el apoyo en la toma de decisiones en correlación de variables de incidencia delictiva y criminal</t>
  </si>
  <si>
    <t>Sumatoria de documentos creados para el apoyo en la toma de decisiones en correlación de variables de incidencia delictiva y criminal</t>
  </si>
  <si>
    <t>2.1.3. Centro de interacción y acción interagencial en funcionamiento para los fenómenos asociados a violencias y delicuencia en Bogotá</t>
  </si>
  <si>
    <t>Porcentaje de avance en el funcionamiento del centro de interacción y acción interagencial para los fenómenos asociados a violencias y delicuencia en Bogotá</t>
  </si>
  <si>
    <t>(Porcentaje de avance en el funcionamiento del Centro) / (Porcentaje de avance proyectado para el funcionamiento del Centro)*100</t>
  </si>
  <si>
    <t>Minutos promedio de respuesta de recepcion, asignacion y movilización de incidentes de seguridad del C4</t>
  </si>
  <si>
    <t>2.2. Disminución del tiempo promedio de respuesta de recepcion, asignacion y movilización de incidentes de seguridad del C4</t>
  </si>
  <si>
    <t>2.2.1. Componente de analítica de datos implementado en el sistema de atención de emergencias y seguridad (C4)</t>
  </si>
  <si>
    <t>2.2.2. Centros de monitoreo de la Policía Nacional que adquieren el sistema de visualización integrado al sistema de videovigilancia del C4</t>
  </si>
  <si>
    <t>Número de centros de monitoreo de la Policía Nacional que adquieren el sistema de visualización integrados al C4</t>
  </si>
  <si>
    <t>Sumatoria de centros de monitoreo de la Policía Nacional que adquieren el sistema de visualización, integrados al C4</t>
  </si>
  <si>
    <t>2.2.3.Fortalecimiento tecnológico para el sistema de atención de emergencias y seguridad del C4</t>
  </si>
  <si>
    <t>Número de componentes tecnológicos de radio y video vigilancia adquiridos y dotados para el sistema de atención de emergencias y seguridad del C4</t>
  </si>
  <si>
    <t>2.3 Nivel de abandono de llamadas que ingresan al sistema NUSE 123</t>
  </si>
  <si>
    <t>Porcentaje de llamadas abandonadas en el Sistema NUSE 123</t>
  </si>
  <si>
    <t>2.3 Disminución del nivel de abandono de llamadas que ingresan al sistema NUSE 123</t>
  </si>
  <si>
    <t xml:space="preserve">2.3.1.Infraestructura del C4 en funcionamiento con estándares internacionales </t>
  </si>
  <si>
    <t>(Número de actividades para el funcionamiento del C4 avanzadas) / (Número total de actividades planificadas)* 100</t>
  </si>
  <si>
    <t>(Número de llamadas abandonadas  en el periodo)/(Número de llamadas ofrecidas recibidas) *100</t>
  </si>
  <si>
    <t xml:space="preserve">2.3.2. Personal certificado internacionalmente del Centro de Comando, Control, Comunicaciones y Cómputo (C4) </t>
  </si>
  <si>
    <t>Número de certificaciones internacionales de cualificación del personal</t>
  </si>
  <si>
    <t>Número de certificaciones internacionales de cualificación de personal</t>
  </si>
  <si>
    <t>2.4.Mitigación situacional de riesgos contra el patrimonio</t>
  </si>
  <si>
    <t>Porcentaje de avance en la estrategia de mitigación de riesgos contra el patrimonio</t>
  </si>
  <si>
    <t>(Porcentaje de avance de la implementación de la Estrategia) / (Porcentaje de avance proyectado para la implementación de la Estrategia)*100</t>
  </si>
  <si>
    <t>2.4 Aumento de las capacidades institucionales para la Mitigación situacional de riesgos contra el patrimonio</t>
  </si>
  <si>
    <t>Índice de capacidades institucionales para la mitigación situacional de riesgos contra el patrimonio</t>
  </si>
  <si>
    <t>2.4.1. Equipo especializado formado para la mitigación situacional de riesgos contra el patrimonio</t>
  </si>
  <si>
    <t>Número de formaciones del equipo especializado para el apoyo a autoridades para la mitigación situacional de riesgos contra el patrimonio</t>
  </si>
  <si>
    <t>Sumatoria de formaciones del equipo especializado para el apoyo a autoridades para la mitigación situacional de riesgos contra el patrimonio</t>
  </si>
  <si>
    <t>2.4.2. Planes de comunicación creados para la identificación y prevención de delitos en Bogotá</t>
  </si>
  <si>
    <t>Número de planes de comunicación creados para la identificación y prevención de delitos en Bogotá</t>
  </si>
  <si>
    <t>Sumatoria de planes de comunicación para la identificación y prevención de delitos en Bogotá</t>
  </si>
  <si>
    <t>2.4.3. Planes creados para la mitigación y prevención de delitos en el contexto digital</t>
  </si>
  <si>
    <t>Número de planes creados para la mitigación y prevención de delitos en el contexto digital</t>
  </si>
  <si>
    <t>Sumatoria de planes para la mitigación y prevención de delitos en el contexto digital</t>
  </si>
  <si>
    <t xml:space="preserve">3.1 Fortalecimiento del Programa Distrital de Justicia Juvenil Restaurativa </t>
  </si>
  <si>
    <t>Porcentaje de avance de la implementación de estrategias de atención a víctimas, adolescentes y redes de apoyo en implementación</t>
  </si>
  <si>
    <t xml:space="preserve">3.1 Aumento de las capacidades institucionales del Programa Distrital de Justicia Juvenil Restaurativa </t>
  </si>
  <si>
    <t xml:space="preserve">Índice de capacidades institucionales del Programa Distrital de Justicia Juvenil Restaurativa </t>
  </si>
  <si>
    <t xml:space="preserve">ICIE=(W1*P1101+W2*P1102+W3*IP1103+W4*P1104+W5*P1105)
</t>
  </si>
  <si>
    <t xml:space="preserve">3.1.1 Sedes habilitadas y en funcionamiento del Programa Distrital de Justicia Juvenil Restaurativa </t>
  </si>
  <si>
    <t>Sumatoria de Sedes del Programa Distrital de Justicia Juvenil Restaurativa habilitadas y en funcionamiento.</t>
  </si>
  <si>
    <t> Gobierno; Cultura</t>
  </si>
  <si>
    <t> DADEP; IDPC</t>
  </si>
  <si>
    <t>(estrategias de atención a víctimas, adolescentes y redes de apoyo en implementación ejecutadas)/(estrategias de atención a víctimas, adolescentes y redes de apoyo en planeadas)*100</t>
  </si>
  <si>
    <t xml:space="preserve">Índice de capacidades institucionales  del Programa Distrital de Justicia Juvenil Restaurativa </t>
  </si>
  <si>
    <t>3.1.2 Plan para la Mitigación y Atención a jóvenes diseñado e implementado frente al Consumo de Sustancias Psicoactivas en los centros privativos de la libertad del SRPA</t>
  </si>
  <si>
    <t>Porcentaje de avance en el diseño e implementación de un Plan para la Mitigación y Atención para jóvenes frente al Consumo de Sustancias Psicoactivas en los centros privativos de la libertad del SRPA</t>
  </si>
  <si>
    <t>(Número de fases ejecutadas del Plan) / (Número de fases proyectadas del Plan) *100</t>
  </si>
  <si>
    <t> Salud</t>
  </si>
  <si>
    <t>3.1.3. Programa diseñado e implementado para la Atención y Prevención de la Agresión Sexual PASOS en el marco del  SRPA</t>
  </si>
  <si>
    <t>Porcentaje de avance en el diseño e implementación de las escalas de riesgo para la Atención y Prevención de la Agresión Sexual PASOS en el marco del  SRPA</t>
  </si>
  <si>
    <t>(Número de fases ejecutadas para el el diseño e implementación de las escalas de riesgo) / (Número de fases planeadas para el diaseño e implementación de las escalas de riesgo)*100</t>
  </si>
  <si>
    <t xml:space="preserve">Número de estrategias para la atención a víctimas, adolescentes y redes de apoyo </t>
  </si>
  <si>
    <t>3.1.4. Escuela de Formación diseñada e implementada para el Trabajo y el Desarrollo Humano para el SRPA</t>
  </si>
  <si>
    <t>Porcentaje de avance en el diseño e implementación de la Escuela de Formación para el Trabajo y el Desarrollo Humano para el SRPA.</t>
  </si>
  <si>
    <t>(Número de jóvenes vinculados al servicio Forjar Restaurativo)/(Número  jóvenes del SRPA remitidos)*100</t>
  </si>
  <si>
    <t>3.2. Atención con Enfoque Restaurativo y de Derechos en los Centros Privativos de la Libertad a cargo del Distrito</t>
  </si>
  <si>
    <t>3.2 Aumento de las capacidades institucionales para la atención con Enfoque Restaurativo y de Derechos en los Centros Privativos de la Libertad a cargo del Distrito</t>
  </si>
  <si>
    <t>Índice de las capacidades institucionales para la atención con Enfoque Restaurativo y de Derechos en los Centros Privativos de la Libertad a cargo del Distrito</t>
  </si>
  <si>
    <t xml:space="preserve">ICIE=(W1*P1101+W2*P1102+W3*IP1103+W4*P1104+W5*P1105+W6*P1106+W7*P1107+W8*P1108+W9*P1109+W10*P1110+W11*P1111)
</t>
  </si>
  <si>
    <t xml:space="preserve">3.2.1. Rutas implementadas para el ingreso del Programa Distrital de Justicia Restaurativa para Adultos </t>
  </si>
  <si>
    <t>(Número de fases ejecutadas para el el diseño e implementación de rutas de ingreso al PDJJR/número de fases planeadas para el diaseño e implementación de rutas de ingreso al PDJJR)*100</t>
  </si>
  <si>
    <t>3.2.2. Programa diseñado e implementado para la Atención y Prevención de la Agresión Sexual PASOS para población adulta privada de la libertad en la Cárcel Distrital</t>
  </si>
  <si>
    <t>(Fases ejecutadas para el diseño e implementación del Programa  PASOS  en la Cárcel Distrital)/(Fases planeadas para el diseño e implementación del Programa  PASOS  en la Cárcel Distrital)*100</t>
  </si>
  <si>
    <t>3.2.3. Plan diseñado e implementado para la Atención y Mitigación del Consumo de Sustancias Psicoactivas para población adulta privada de la libertad en la Cárcel Distrital</t>
  </si>
  <si>
    <t>(fases ejecutadas para la implementación del Plan para la Mitigación y Atención del Consumo de Sustancias Psicoactivas en la libertad en la Cárcel Distrital)/(fases planeadas para la implementación del Plan para la Mitigación y Atención del Consumo de Sustancias Psicoactivas en la libertad en la Cárcel Distrital)*100</t>
  </si>
  <si>
    <t>3.2.4. Plan diseñado e implementado para la atención especializada a casos de violencia intrafamiliar para población sindicada y condenada en el Bogotá</t>
  </si>
  <si>
    <t>(fases ejecutadas para la implementación de un plan de atención especializada a casos de violencia intrafamiliar para población sindicada y condenada en Bogotá)/(fases olaneadas para la implementación de un plan de atención especializada a casos de violencia intrafamiliar para población sindicada y condenada en Bogotá)*100</t>
  </si>
  <si>
    <t>3.2.5 Escuela diseñada e implementada para la formación para el Trabajo y el Desarrollo Humano en la Cárcel Distrital</t>
  </si>
  <si>
    <t>(fases ejecutadas para el diseño e implementación de la Escuela para el trabajo y el desarrollo humano Cárcel Distrital)/(fases planeadas para el diseño e implementación de la Escuela para el trabajo y el desarrollo humano Cárcel Distrital)*100</t>
  </si>
  <si>
    <t>3.2.6. Programa educativo diseñado e implementado en la Cárcel Distrital</t>
  </si>
  <si>
    <t>Porcentaje de avance en el diseño e implementación de un programa educativo con enfoque Restaurativo y de derechos en la Cárcel Distrital</t>
  </si>
  <si>
    <t>(fases ejecutadas para el diseño e implementación de un programa Educativo con enfoque Restaurativo y de derechos en la Cárcel Distrital)/(fases planeadas para el diseño e implementación de un programa Educativo con enfoque Restaurativo y de derechos en la Cárcel Distrital)*100</t>
  </si>
  <si>
    <t>Derechos Humanos; Restaurativo</t>
  </si>
  <si>
    <t>Secretaría de Educación</t>
  </si>
  <si>
    <t>3.2.7. Componente de Atención Psicosocial implementado en la Cárcel Distrital</t>
  </si>
  <si>
    <t>(fases ejecutadas para la estructuración y puesta en marcha del Componente de Atención Psicosocial con enfoque Restaurativo en la Cárcel Distrital)/(fases planeadas para la estructuración y puesta en marcha del Componente de Atención Psicosocial con enfoque Restaurativo en la Cárcel Distrital)*100</t>
  </si>
  <si>
    <t>3.2.8. Componente de Tramitación de Conflictos implementado en la Cárcel Distrital</t>
  </si>
  <si>
    <t>(fases ejecutadas para el diseño e implementación del Componente de Tramitación de Conflictos con enfoque restaurativo en la Cárcel Distrital)/(fases planeadas para el diseño e implementación del Componente de Tramitación de Conflictos con enfoque restaurativo en la Cárcel Distrital)*100</t>
  </si>
  <si>
    <t>3.2.9. Componente de Trabajo con Familias "Circulos del cuidado y del afecto" diseñado e implementado en la Cárcel Distrital</t>
  </si>
  <si>
    <t>(fases ejecutadas para el diseño e implementación del Componente de Trabajo con Familias en la Cárcel Distrital)/(fases planeadas para el diseño e implementación del Componente de Trabajo con Familias en la Cárcel Distrital)*100</t>
  </si>
  <si>
    <t>3.2.10. Componente de Atención Psicosocial implementado en el Centro Especial de Reclusión - CER</t>
  </si>
  <si>
    <t>(fases ejecutadas para la estructuración y puesta en marcha del Componente de Atención Psicosocial con enfoque Restaurativo en el Centro Especial de Reclusión CER)/(fases planeadas para la estructuración y puesta en marcha del Componente de Atención Psicosocial con enfoque Restaurativo en el Centro Especial de Reclusión CER)*100</t>
  </si>
  <si>
    <t>3.2.11. Componente de Tramitación de Conflictos diseñado e implementado en el Centro Especial de Reclusión CER</t>
  </si>
  <si>
    <t>(fases ejecutadas para el diseño e implementación del Componente de Tramitación de Conflictos con enfoque restaurativo en el Centro Especial de Reclusión CER)/(fases planeadas para el diseño e implementación del Componente de Tramitación de Conflictos con enfoque restaurativo en el Centro Especial de Reclusión CER)*100</t>
  </si>
  <si>
    <t xml:space="preserve">3.3. Aumento de las orientaciones a la ciudadanía sobre rutas de acceso a la justicia en el Distrito Capital </t>
  </si>
  <si>
    <t xml:space="preserve">3.3.1. Casas de Justicia habilitadas en el Distrito </t>
  </si>
  <si>
    <t>3.4 Aumento de las orientaciones de acceso a la justicia con enfoques diferencial poblacional y territorial por medio del Centro de Recepción e Información, CRI</t>
  </si>
  <si>
    <t>3.4.2. Casas de Justicia con operación del protocolo de atención a niños, niñas y adolescentes víctimas de violencia sexual</t>
  </si>
  <si>
    <t>Secretaría de la Mujer; Secretaría de Integración Social</t>
  </si>
  <si>
    <t>Lisa Cristina Gómez Camargo; Omaira Orduz Rodriguez</t>
  </si>
  <si>
    <t>3169001 Ext 1034; 3279797</t>
  </si>
  <si>
    <t>lcgomez@sdmujer.gov.co; rorduz@sdis.gov.co</t>
  </si>
  <si>
    <t>3.4.3. Casas de Justicia con operación de la ruta de atención integral a mujeres víctimas de violencia</t>
  </si>
  <si>
    <t>Sumatoria de sedes con la ruta de atención integral a mujeres víctimas de violencias</t>
  </si>
  <si>
    <t>3.5 Sostenimiento del nivel de reincidencia penitenciaria de la población atendida en Casa LIbertad</t>
  </si>
  <si>
    <t>Entre 0% y 5%</t>
  </si>
  <si>
    <t>Porcentaje de personas pospenadas vinculadas al programa Casa Libertad</t>
  </si>
  <si>
    <t>3.6 Condiciones de privación de la libertad en el Distrito Capital</t>
  </si>
  <si>
    <t>3.6 Aumento de las capacidades institucionales para la calidad de las condiciones de privación de libertad en el Distrito</t>
  </si>
  <si>
    <t>Índice de capacidades institucionales para la calidad de las condiciones de privación de libertad en el Distrito</t>
  </si>
  <si>
    <t>3.6.1 Proyecto de infraestructura implementado para la privación de la libertad (Cárcel 2) con condiciones de seguridad, salubridad, higiene y sanidad suficientes</t>
  </si>
  <si>
    <t>3.6.2 Proyecto de infraestructura implementado para la privación de la libertad (segunda fase del CER) con condiciones de seguridad, salubridad, higiene y sanidad suficientes</t>
  </si>
  <si>
    <t>3.6.3 Bienes y servicios provistos para la atención de las personas privadas de la libertad en los equipamientos del Distrito</t>
  </si>
  <si>
    <t>3.7 Capacidad de respuesta para la reducción de la impunidad en Bogotá</t>
  </si>
  <si>
    <t>Porcentaje de avance en la construcción de un modelo que permita agilizar los procesos judiciales</t>
  </si>
  <si>
    <t>(fases del modelo para agilzar los procesos judiciales implementadas)/(fases del modelo para agilzar los procesos judiciales formuladas) *100</t>
  </si>
  <si>
    <t>3.7.1 Unidades de Reacción en operación para la investigación y judicialización de delitos</t>
  </si>
  <si>
    <t>Número de URI puestas en operación en Bogotá</t>
  </si>
  <si>
    <t>Sumatoria de número de URI puestas en operación en Bogotá</t>
  </si>
  <si>
    <t>3.7.2 Impulso de un Sistema de Tratamiento Penal Alternativo (contravenciones)</t>
  </si>
  <si>
    <t>Fases de gestión jurídica, técnica, política, y administrativa,  implementadas para el impulso de un Sistema de Tratamiento Penal Alternativo (contravenciones)</t>
  </si>
  <si>
    <t>Sumatoria de avance de las fases implementadas para impulso de un Sistema de Tratamiento Penal Alternativo (contravenciones)</t>
  </si>
  <si>
    <t>4.1.  Superación de la situación de vulnerabilidad en las víctimas de desplazamiento forzado que permanecen en Bogotá</t>
  </si>
  <si>
    <t>Víctimas de desplazamiento forzado que permanecen en Bogotá, que superan su situación de vulnerabilidad</t>
  </si>
  <si>
    <t>Número de víctimas de desplazamiento forzado que permanecen en Bogotá, que superan su situación de vulnerabilidad</t>
  </si>
  <si>
    <t>Número de niñas, niños, adolescentes y jóvenes víctimas del conflicto armado atendidos, acorde con la identificación anual, en situación de calle o en riesgo de calle, vinculados al modelo pedagógico de restablecimiento de derechos del IDIRPRON</t>
  </si>
  <si>
    <t>4.1.2. Jóvenes víctimas del conflicto armado vinculados al programa de empoderamiento de competencias laborales (estímulos monetarios)</t>
  </si>
  <si>
    <t>Pedro Nel Ruiz</t>
  </si>
  <si>
    <t>Número de actividades de homenaje y reconocimiento a las víctimas, con repertorio que sea concertado con las Organizaciones de víctimas y con la Alta Consejería de Paz, Víctimas  y Reconciliación incluidas en el marco del Plan de Acción Distrital víctimas.</t>
  </si>
  <si>
    <t>Alta Consejería de Paz, Víctimas y Reconciliación</t>
  </si>
  <si>
    <t>Sumatoria de informes de caracterización de las víctimas que permanecen en Bogotá y serán potenciales sujetos del programa de integración local</t>
  </si>
  <si>
    <t>4.2. Reducción de la estigmatización de las instituciones y ciudadanía hacia la población víctima, excombatientes y población de las zonas PDET</t>
  </si>
  <si>
    <t>4.2.3. Instrumento diseñado y aplicado para la población víctima, excombatiente y de las zonas PDET para medir la estigmatización, las condiciones para la reconciliación  y participación en organizaciones</t>
  </si>
  <si>
    <t>4.3. Consolidación del proceso de reconciliación orientado al diálogo y la reconstrucción de tejido entre actores y sectores sociales de Bogotá</t>
  </si>
  <si>
    <t>4.3.1.Programa Distrital para la Reconciliación</t>
  </si>
  <si>
    <t>Número de acciones del Programa Distrital para la Reconciliación implementadas</t>
  </si>
  <si>
    <t>Sumatoria de acciones del programa distrital para la Reconciliación implementadas</t>
  </si>
  <si>
    <t>4.3.2. Procesos restaurativos entre víctimas y comparecientes ante la JEP acompañados a través de la ruta TOAR</t>
  </si>
  <si>
    <t>4.3.3. Acciones pedagógicas para fortalecer la participación efectiva de víctimas ante el sistema integral para la paz</t>
  </si>
  <si>
    <t>4.3.4. Encuentros Culturales Comunitarios que contribuyan al fortalecimiento del tejido social, la reconciliación y la paz, con enfoque diferencial-poblacional, de género y territorial</t>
  </si>
  <si>
    <t>$ -</t>
  </si>
  <si>
    <t>Juan Nicolás Sánchez Silva</t>
  </si>
  <si>
    <t>juan.sanchez@scrd.gov.co</t>
  </si>
  <si>
    <t>4.3. Consolidación del proceso de reconciliación orientado al diálogo y la reconstrucción de tejido entre actores y sectores sociales de la Bogotá</t>
  </si>
  <si>
    <t>4.3.5.Experiencias e iniciativas implementadas por los IED en las líneas temáticas de memoria, verdad y restauración y construcción de paz</t>
  </si>
  <si>
    <t>4.3.6. Instituciones educativas acompañadas en la implementación de las líneas temáticas de las orientaciones pedagógicas de la cátedra de paz</t>
  </si>
  <si>
    <t>4.3.7. Laboratorios artísticos de arte y memoria para la convivencia y la paz que aporten a procesos de reparación simbólica, construcción de memoria y promuevan escenarios de convivencia y paz, con enfoque diferencial y poblacional</t>
  </si>
  <si>
    <t>Número de laboratorios artísticos de arte y memoria  implementados  para la convivencia y la paz que aporten a procesos de reparación simbólica, construcción de memoria y promuevan escenarios de convivencia y paz, con enfoque diferencial y poblacional.</t>
  </si>
  <si>
    <t>4.3.8. Formación y creación artística para apoyar Iniciativas de memoria artísticas y culturales con enfoque diferencial-poblacional y de género</t>
  </si>
  <si>
    <t>Número de procesos de formación artística realizados para apoyar Iniciativas de memoria artísticas y culturales con enfoque diferencial-poblacional y de género.</t>
  </si>
  <si>
    <t>4.3.9. Expedición e implementación de lineamientos de archivos de derechos humanos para Bogotá D.C</t>
  </si>
  <si>
    <t>4.3.10. Implementación de programas y herramientas con enfoque diferencial y territorial para el fortalecimiento de capacidades de las organizaciones sociales para la protección y acceso a sus archivos de derechos humanos</t>
  </si>
  <si>
    <t>4.3.11.Desarrollo de herramientas que permitan el acceso a archivos de derechos humanos</t>
  </si>
  <si>
    <t>Número de usuarios que acceden a los archivos de derechos humanos en Bogotá y contenidos asociados dispuestos por la la Direciión Distrital de Archivo de Bogotá</t>
  </si>
  <si>
    <t>4.3.12. Iniciativas de memoria de mujeres sobre el conflicto armado, la violencia social y política y la construcción de paz y democracia en la ciudad y con enfoque de género</t>
  </si>
  <si>
    <t>4.3.13. Escuelas de memoria y paz para niñas, niños y adolescentes victimas y afectados por el conflicto armado desde los enfoques territorial y de derechos</t>
  </si>
  <si>
    <t>Porcentaje de escuelas de memoria y paz  para niñas, niños y adolescentes victimas y afectados por el conflicto armado desde los enfoques territorial y de derechos desarrolladas</t>
  </si>
  <si>
    <t>(Número de escuelas de memoria y paz para niñas, niños y adolescentes victimas y afectados por el conlifcto armado realizadas en el periodo / Número de escuelas de memoria y paz para niñas, niños y adolescentes victimas y afectados por el conlifcto armado programadas en el periodo)*100</t>
  </si>
  <si>
    <t>4.3.14. Consolidación de un mapa de territorialización de la implementación de productos que recogen iniciativas en el PDET rural</t>
  </si>
  <si>
    <t>4.4.2.Programa de participación social en salud que incluya organizaciones de y para personas en procesos de reintegración y reincorporación que realizan acciones para el cuidado de la salud en Bogotá</t>
  </si>
  <si>
    <t>Porcentaje de avance en la implementación de las fases del programa de participación a organizaciones de y para personas en procesos de reintegración y reincorporación que realizan acciones para el cuidado de la salud en Bogotá</t>
  </si>
  <si>
    <t>Sumatoria de los porcentajes de avance en la implementación de las fases del programa de  participación a organizaciones de y para personas en procesos de reintegración y reincorporación que realizan acciones para el cuidado de la salud en Bogotá</t>
  </si>
  <si>
    <t>4.4.3.Fortalecimiento de las capacidades a las organizaciones sociales, comunitarias y/o procesos asociativos conformados por población reintegrada o reincorporada para promover la participación activa e incidente</t>
  </si>
  <si>
    <t>5.1. Atención de incidentes de emergencia y gestión del riesgo de incendios</t>
  </si>
  <si>
    <t>Porcentaje de avance en la implementación de la estrategia de atención de incidentes de emergencia y gestión del riesgo de incendios</t>
  </si>
  <si>
    <t>(Número de fases implementadas de la Estrategia) / (Número de fases formuladas de la Estrategia)*100</t>
  </si>
  <si>
    <t>5.1 Aumento de las capacidades institucionales para la atención de incidentes de emergencia y gestión del riesgo de incendios</t>
  </si>
  <si>
    <t>Índice de capacidades institucionales para la atención de incidentes de emergencia y gestión del riesgo de incendios</t>
  </si>
  <si>
    <t>ICIE=(W1*P1101+W2*P1102+W3*IP1103+W4*P1104+W5*P1105+W6*P1106+W7*P1107+W8*P1108+W9*P1109)</t>
  </si>
  <si>
    <t>5.1.1. Realizar investigaciones sobre el origen y causas de incendios y explosiones para la caracterización y análisis de escenarios de riesgos misionales</t>
  </si>
  <si>
    <t>5.1.2. Documentos formulados y socializados que definen escenarios de riesgo  por incendio estructural</t>
  </si>
  <si>
    <t>Porcentaje de avance en la formulación y socialización de documentos de escenarios de riesgo por incendio estructural</t>
  </si>
  <si>
    <t>5.1.3. Plan educativo ejecutado para la prevención de los riesgos, particularmente de incendios estructurales</t>
  </si>
  <si>
    <t>5.1.4. Plan implementado para el fortalecimiento institucional para la atención de emergencias</t>
  </si>
  <si>
    <t>Porcentaje de avance de implementación del plan de fortalecimiento institucional para la atención de emergencias</t>
  </si>
  <si>
    <t>5.1.5. Monitoreo implementado para el seguimiento a los riesgos y emergencias asociadas a  la misionalidad de la entidad y que puedan afectar la gobernabilidad</t>
  </si>
  <si>
    <t>5.1.6. Plan ejecutado para las inspecciones técnicas en seguridad humana y protección contra incendios</t>
  </si>
  <si>
    <t>5.1.8. Plan ejecutado con los Preparativos para la Respuesta de la UAE - Cuerpo Oficial de Bomberos Institucional para la atención de las emergencias generadas por un sismo de gran magnitud en Bogotá</t>
  </si>
  <si>
    <t>5.1.9. Integrantes de la Fuerza Pública de Bogotá, organismos de seguridad y operadores de seguridad, convivencia y justicia formadas como primer respondiente</t>
  </si>
  <si>
    <t>Número de personas de la Fuerza Pública de Bogotá, organismos de seguridad y operadores de seguridad, convivencia y justicia que aprueban el entrenamiento complementario con calificación mayor a 90%</t>
  </si>
  <si>
    <t>1.1.1. Actividades realizadas para la prevención de violencias y delitos sexuales con énfasis en las mujeres</t>
  </si>
  <si>
    <t>Integración Social;  Gobierno</t>
  </si>
  <si>
    <t>Secretaría Distrital de Integración Social; Secretaría Distrital de Gobierno</t>
  </si>
  <si>
    <t>Subdirección para la Familia; Subsecretaría para la Gobernabilidad y Garantía de Derechos</t>
  </si>
  <si>
    <t>Omaira Orduz Rodriguez; Daniel Rene Camacho Sánchez</t>
  </si>
  <si>
    <t>6013808330 Ext 67001; (60) 1 3387000 Ext. 3007 - 3008</t>
  </si>
  <si>
    <t>rorduz@sdis.gov.co; daniel.camacho@gobiernobogota.gov.co</t>
  </si>
  <si>
    <t>1.1.2 Jornadas de socialización de las competencias funcionales de las Comisarías de Familia y la ruta interna para la atención de las víctimas de violencia por razones de género y otras violencias en el contexto familiar, dirigidas a  funcionarios/as y/o contratistas del talento humano de la Secretaria Distrital de Seguridad, Convivencia y Justicia</t>
  </si>
  <si>
    <t>Número de Jornadas de socialización de las competencias funcionales de las Comisarías de Familia y la ruta interna para la atención de las víctimas de violencia por razones de género y otras violencias en el contexto familiar, dirigidas a  funcionarios/as y/o contratistas del talento humano de la Secretaria Distrital de Seguridad, Convivencia y Justicia</t>
  </si>
  <si>
    <t>Sumatoria de jornadas de socialización de las competencias funcionales de las Comisarías de Familia y la ruta interna para la atención de las víctimas de violencia por razones  de género y otras violencias en el contexto familiar, dirigidas a  funcionarios/as y/o contratistas del talento humano de la Secretaria Distrital de Seguridad, Convivencia y Justicia</t>
  </si>
  <si>
    <t>1.1.3. Procesos de formación dirigidos al cuerpo uniformado de la Policía Metropolitana de Bogotá para el reconocimiento y garantía de los derechos de las personas que realizan actividades sexuales pagadas</t>
  </si>
  <si>
    <t>Secretaría Distrital de Integración Social; Unidad Administrativa Especial de Servicios Públicos (UAESP)</t>
  </si>
  <si>
    <t>Subdirección para la Adultez; Oficina Asesora de Planeación UAESP</t>
  </si>
  <si>
    <t>Carlos Alberto Cardozo Amaya; Alexandra Roa Mendoza</t>
  </si>
  <si>
    <t>6013808330 Ext 65001; 3580400</t>
  </si>
  <si>
    <t>ccardozoa@sdis.gov.co; uaesp@uaesp.gov.co</t>
  </si>
  <si>
    <t>Subdirección para la Identificación, Caracterización e Integración</t>
  </si>
  <si>
    <t>Maritza del Carmen Mosquera Palacios</t>
  </si>
  <si>
    <t>6013808330 Ext 51101</t>
  </si>
  <si>
    <t>mmosquera@sdis.gov.co</t>
  </si>
  <si>
    <t>Subsecretaría de Cultura Ciudadana y Gestión del Conocimiento</t>
  </si>
  <si>
    <t>luis.calero@scrd.gov.vo</t>
  </si>
  <si>
    <t>(Número de fases realizadas) /( Número total de fases planificadas) * 100</t>
  </si>
  <si>
    <t xml:space="preserve">Porcentaje de avance en el diseño e implementación del Modelo de Prevención de Delitos y Violencias en Entornos Educativos </t>
  </si>
  <si>
    <t xml:space="preserve">(Número de fases implementadas )/ (Número de fases proyectadas )*100 </t>
  </si>
  <si>
    <t>1.2.1. Instancias locales de articulación interinstitucional desarrolladas como las Mesas Locales y Distritales de Entornos Educativos</t>
  </si>
  <si>
    <t>Número de Mesas Locales y Distritales de Entornos Educativos Educativos desarrolladas para la articulación interinstitucional</t>
  </si>
  <si>
    <t>Sumatoria de Mesas Locales  y/o Mesas Distritales de Entornos Educativos realizadas</t>
  </si>
  <si>
    <t>Integración Social; Hábitat; Seguridad; Gobierno</t>
  </si>
  <si>
    <t>Unidad Administrativa Especial de Servicios Públicos (UAESP); Secretaría de Seguridad, Convivencia y Justicia; Secretaría Distrital de Gobierno</t>
  </si>
  <si>
    <t xml:space="preserve">Oficina Asesora de Planeación UAESP; Subsecretaría de Seguridad y Convivencia; Subsecretaría para la Gobernabilidad y Garantía de Derechos </t>
  </si>
  <si>
    <t>Alexandra Roa Mendoza; Andrés Nieto; Daniel Rene Camacho Sánchez</t>
  </si>
  <si>
    <t>3580400; 3779595; (60) 1 3387000 Ext. 3007 - 3008</t>
  </si>
  <si>
    <t>uaesp@uaesp.gov.co; andres.nieto@scj.gov.co; daniel.camacho@gobiernobogota.gov.co</t>
  </si>
  <si>
    <t>Porcentaje de avance en la implementación del modelo para la protección de la vida y la integridad de la ciudadanía</t>
  </si>
  <si>
    <t>(Etapas avanzadas anualmente) / (Etapas totales planificadas en las intervenciones que se realizan en el marco del Modelo) *100</t>
  </si>
  <si>
    <t>Dirección para la Convivencia y Diálogo Social; Dirección para la Gestión Policiva</t>
  </si>
  <si>
    <t>Ricardo Ruge Cabrera; Camila Cortes Daza</t>
  </si>
  <si>
    <t>(+60) 1 3387000 Ext. 3202; (+60) 1 3387000 Ext. 4110 - 4111</t>
  </si>
  <si>
    <t>ricardo.ruge@gobiernobogota.gov.co; camila.daza@gobiernobogota.gov.co</t>
  </si>
  <si>
    <t>Porcentaje de avance del Protocolo interinstitucional de intervención coordinada para la atención en clave de salud y seguridad de las emergencias que se presentan en Bogotá</t>
  </si>
  <si>
    <t>(Etapas avanzadas anualmente) / (Etapas totales planificadas anualmente) *100</t>
  </si>
  <si>
    <t>Secretaria Distrital de Salud</t>
  </si>
  <si>
    <t>Hacienda; Seguridad</t>
  </si>
  <si>
    <t>Secretaría Distrital de Hacienda; Secretaría Distrital de Seguridad, Convivencia y Justicia</t>
  </si>
  <si>
    <t>Territorial; Derechos Humanos;
Diferencial</t>
  </si>
  <si>
    <t>1.4.3 Procesos de activación de organizaciones y colectivos sociales para la implementación de acciones proclives a la convivencia</t>
  </si>
  <si>
    <t>Cultura; Gobierno; Hábitat</t>
  </si>
  <si>
    <t>Secretaría de Cultura, Recreación y Deporte; IDPAC; UAESP</t>
  </si>
  <si>
    <t>Subsecretaria de Cultura Ciudadana y Gestión del Conocimiento; X; Oficina Asesora de Planeación UAESP</t>
  </si>
  <si>
    <t>; Luis Felipe Calero; X; Alexandra Roa Mendoza</t>
  </si>
  <si>
    <t xml:space="preserve">luis.calero@scrd.gov.co; X ; uaesp@uaesp.gov.co </t>
  </si>
  <si>
    <t>Ana Silva Olano</t>
  </si>
  <si>
    <t>aolano@participacionbogota.gov.co</t>
  </si>
  <si>
    <t>(Número de personas formadas) / (número de personas que demandan procesos de formación) * 100</t>
  </si>
  <si>
    <t>(Número de  pactos de Acción Colectiva firmados) / (número de pactos de acción colectiva programados)*100</t>
  </si>
  <si>
    <t>1.7 Aumento de las capacidades institucionales para la Prevención de riesgos asociados a la seguridad ciudadana en el Sistema Integrado de Transporte Público</t>
  </si>
  <si>
    <t>Porcentaje de avance en la implementación del modelo para la prevención de riesgos asociados a la seguridad ciudadana en el Sistema Integrado de Transporte Público</t>
  </si>
  <si>
    <t>Territorial; Cultura Ciudadana; Género</t>
  </si>
  <si>
    <t>Seguridad; Gobierno</t>
  </si>
  <si>
    <t xml:space="preserve">Secretaría Distrital de Seguridad, Convivencia y Justicia; Secretaría Distrital de Gobierno	 			 		</t>
  </si>
  <si>
    <t>Subsecretaría de Seguridad y Convivencia; Dirección de Derechos Humanos</t>
  </si>
  <si>
    <t>Andrés Nieto; Luz Amanda Guzmán Mojica</t>
  </si>
  <si>
    <t>;(+60) 1 3387000 Ext. 3112 - 3113</t>
  </si>
  <si>
    <t>andres.nieto@scj.gov.co; luz.guzman@gobiernobogota.gov.co</t>
  </si>
  <si>
    <t>Número de ciudadanos que participan de las actividades pedagógicas y comunicativas para la apropiación y la promoción de la cultura ciudadana en la red de metros de Bogotá</t>
  </si>
  <si>
    <t>Sumatoria de personas que participaron en las actividades pedagógicas y comunicativas para la apropiación y la promoción de la cultura ciudadana en la red de metros de Bogotá</t>
  </si>
  <si>
    <t>Porcentaje de avance en la formulación, diseño e implementación del modelo para la materializacion de la agenda Bogotá - Región metropolitana</t>
  </si>
  <si>
    <t>(Número de fases anuales proyectadas/  Número de fases anuales implementadas)*100</t>
  </si>
  <si>
    <t>Porcentaje de avance en el diseño e implementación del  Sistema de Información Distrital de Crimen Organizado (SIDICOF)  para la comprensión de los fenómenos asociados a violencias y delicuencia en Bogotá</t>
  </si>
  <si>
    <t>2.1.2. Documentos para la toma de decisiones en correlación de variables de incidencia delictiva y criminal</t>
  </si>
  <si>
    <t>Número de documentos para la toma de decisiones en correlación de variables de incidencia delictiva y criminal</t>
  </si>
  <si>
    <t>Sumatoria de documentos creados para la toma de decisiones en correlación de variables de incidencia delictiva y criminal</t>
  </si>
  <si>
    <t>2.1.3. Centro de interacción y acción interagencial en funcionamiento para los fenómenos asociados a violencias y delincuencia en Bogotá</t>
  </si>
  <si>
    <t>Porcentaje de avance en el funcionamiento del centro de interacción y acción interagencial para los fenómenos asociados a violencias y delincuencia en Bogotá</t>
  </si>
  <si>
    <t>Sumatoria de certificaciones internacionales de cualificación de personal</t>
  </si>
  <si>
    <t>Porcentaje de avance en el diseño e implementación del Modelo de Mitigación situacional de riesgos contra el patrimonio</t>
  </si>
  <si>
    <t>(Número de fases implementadas )/ (Número de fases proyectadas )*100</t>
  </si>
  <si>
    <t>Número de formaciones del equipo especializado para el apoyo de las autoridades en la mitigación situacional de riesgos contra el patrimonio</t>
  </si>
  <si>
    <t xml:space="preserve">Porcentaje de avance en el diseño eimplementación del modelo de atención a víctimas, adolescentes y redes de apoyo </t>
  </si>
  <si>
    <t>3.1.2 Programa de Justicia Juvenil Terapéutica</t>
  </si>
  <si>
    <t>Porcentaje de avance en el diseño e implementación de un Programa de Justicia Juvenil Terapéutica</t>
  </si>
  <si>
    <t>jcbolivar@saludcapital.gov.co</t>
  </si>
  <si>
    <t>Restaurativo; Derechos Humanos</t>
  </si>
  <si>
    <t>3.2.3. Plan diseñado e implementado para el Programa de Justicia Terapeútica en Adultos Privados de la libertad en la Cárcel Distrital</t>
  </si>
  <si>
    <t>Porcentaje de avance en el diseño e implementación del Programa de Justicia Terapeútica en Adultos Privados de la libertad en la Cárcel Distrital</t>
  </si>
  <si>
    <t>(fases ejecutadas para la implementación del Programa de Justicia Terapeútica en Adultos Privados de la libertad en la Cárcel Distrital)/(fases planeadas para la implementación del Programa de Justicia Terapeútica en Adultos Privados de la libertad en la Cárcel Distrital)*100</t>
  </si>
  <si>
    <t>3.2.4. Plan diseñado e implementado para la atención especializada a casos de violencia intrafamiliar para población privada de la libertad en la Cárcel Distrital</t>
  </si>
  <si>
    <t>Porcentaje de avance en el diseño e Implementación de un plan de atención especializada a casos de violencia intrafamiliar para población provada de la libertad en la Cárcel Distrital</t>
  </si>
  <si>
    <t>(fases ejecutadas para la implementación de un plan de atención especializada a casos de violencia intrafamiliar para población privada de la libertad en la Cárcel Distrital)/(fases olaneadas para la implementación de un plan de atención especializada a casos de violencia intrafamiliar para población privada de la libertad en la Cárcel Distrital)*100</t>
  </si>
  <si>
    <t>Dirección de Cobertura; Dirección de Inclusión e Integración de Poblaciones</t>
  </si>
  <si>
    <t>Erika Johanna Sánchez Casallas; Virginia Torres Montoya</t>
  </si>
  <si>
    <t> 3241000</t>
  </si>
  <si>
    <t> esanchezc@educacionbogota.gov.co;vtorresm@educacionbogota.gov.co</t>
  </si>
  <si>
    <t>Derechos Humanos; Género; Poblacional; Diferencial; Territorial</t>
  </si>
  <si>
    <t>(Número de fases del plan ejecutadas) / (Número de fases del Plan planeadas)*100</t>
  </si>
  <si>
    <t>Porcentaje de avance en el diseño e implementación del modelo de infraestructura, bienes y servicios para la atención de las personas privadas de la libertad, provistos en los equipamientos del Distrito </t>
  </si>
  <si>
    <t>Porcentaje de acciones del programa distrital para la Reconciliación implementadas</t>
  </si>
  <si>
    <t>Funcionamiento</t>
  </si>
  <si>
    <t xml:space="preserve">4.4.4. Implementación de productos PDET B-R </t>
  </si>
  <si>
    <t>Porcentaje de avance en la implementación de productos PDET B-R formulados en el marco de la ruta de planeación participativa</t>
  </si>
  <si>
    <t>(Sumatoria de productos PDET B-R implementados / número de productos PDET B-R formulados con meta programada) * 100%</t>
  </si>
  <si>
    <t>Porcentaje de avance en el diseño e  implementación del modelo de atención de incidentes de emergencia y gestión del riesgo de incendios</t>
  </si>
  <si>
    <t>Porcentaje de ejecución del plan de inspecciones técnicas en seguridad humana y protección contra incendios</t>
  </si>
  <si>
    <t>Felipe Naranjo / José Octavio  López</t>
  </si>
  <si>
    <t>fnaranjo@saludcapital.gov.co; jolopez@saludcapital.gov.co</t>
  </si>
  <si>
    <r>
      <rPr>
        <b/>
        <sz val="12"/>
        <color theme="1"/>
        <rFont val="Calibri"/>
        <family val="2"/>
        <scheme val="minor"/>
      </rPr>
      <t xml:space="preserve">Entidad 1: </t>
    </r>
    <r>
      <rPr>
        <sz val="12"/>
        <color theme="1"/>
        <rFont val="Calibri"/>
        <family val="2"/>
        <scheme val="minor"/>
      </rPr>
      <t>Secretaría Distrital de la Mujer</t>
    </r>
  </si>
  <si>
    <t>Unidad Administrativa Especial de Servicios Públicos</t>
  </si>
  <si>
    <t>Entidad 6:</t>
  </si>
  <si>
    <t>Sector corresponsable 7:</t>
  </si>
  <si>
    <t xml:space="preserve">Entidad 7: </t>
  </si>
  <si>
    <t xml:space="preserve">Instituto de Participación y Acción Comunal </t>
  </si>
  <si>
    <t>Sector corresponsable 8:</t>
  </si>
  <si>
    <t xml:space="preserve">Entidad 8:  </t>
  </si>
  <si>
    <t xml:space="preserve"> Hábitat; Seguridad; Gobierno</t>
  </si>
  <si>
    <t xml:space="preserve"> Unidad Administrativa Especial de Servicios Públicos (UAESP); Secretaría de Seguridad, Convivencia y Justicia; Secretaría Distrital de Gobierno</t>
  </si>
  <si>
    <t>Secretaría Distrital de Seguridad, Convivencia y Justicia; Secretaría Distrital de Gobierno</t>
  </si>
  <si>
    <t>1.7.3 Actividades pedagógicas y comunicativas para la apropiación temprana y la promoción de la cultura ciudadana en la red de metro de Bogotá</t>
  </si>
  <si>
    <t>Número de ciudadanos que participan de las actividades pedagógicas y comunicativas para la apropiación y la promoción de la cultura ciudadana en la red de metro de Bogotá</t>
  </si>
  <si>
    <t>Sumatoria de personas que participaron en las actividades pedagógicas y comunicativas para la apropiación y la promoción de la cultura ciudadana en la red de metro de Bogotá</t>
  </si>
  <si>
    <t>Juan Mauricio Ruiz Correa</t>
  </si>
  <si>
    <t>juan.ruiz@metrodebogota.gov.co.</t>
  </si>
  <si>
    <t>Derechos Humanos; Poblacional</t>
  </si>
  <si>
    <t>(Número de fases ejecutadas para el el diseño e implementación de rutas de ingreso al PDJRA/número de fases planeadas para el diaseño e implementación de rutas de ingreso al PDJRA)*100</t>
  </si>
  <si>
    <t>Derechos Humanos
Poblacional;
Diferencial;
Género</t>
  </si>
  <si>
    <t>Subsecretaria de Fortalecimiento de Capacidades y Oportunidades</t>
  </si>
  <si>
    <t>3.7.2 Promoción y desarrollo de un Sistema de Tratamiento Penal Alternativo (contravenciones)</t>
  </si>
  <si>
    <t>Porcentaje de avance en las fases de gestión técnica, jurídica, política, y administrativa, implementadas para la promoción y desarrollo de un Sistema de Tratamiento Penal Alternativo (contravenciones)</t>
  </si>
  <si>
    <t xml:space="preserve">(Número de fases implementadas/ Número de fases proyectadas para la promoción y desarrollo de un Sistema de tratamiento Penal Alternativo (contravenciones)*100 </t>
  </si>
  <si>
    <t xml:space="preserve"> Subdirección para la infancia</t>
  </si>
  <si>
    <t>Cristina Venegas Fajardo</t>
  </si>
  <si>
    <t>cvenegas@sdis.gov.co</t>
  </si>
  <si>
    <t>FICHA TÉCNICA INDICADOR DE RESULTADO 1.1.</t>
  </si>
  <si>
    <t>Información general</t>
  </si>
  <si>
    <t>Nombre del indicador</t>
  </si>
  <si>
    <t>Relación entre el indicador de resultado e indicadores de producto</t>
  </si>
  <si>
    <t>Un Modelo de Atención Integral para poblaciones en situaciones de vulnerabilidad integra varios componentes clave para abordar las necesidades de las poblaciones de manera holística. Los productos que soportan este resultado, tienen como punto de partida la sensibilización y prevención de factores de riesgo y barreras que enfrentan las poblaciones vulnerables. Asimismo, se considera fundamental la promoción de procesos para el empoderamiento, la participación, la educación y la formación. Se relacionan los siguientes productos:
1.1.1. Actividades realizadas para la prevención  de violencias y delitos sexuales con énfasis en las mujeres
1.1.2. Jornadas de socialización de las competencias funcionales de las Comisarías de Familia y la ruta interna para la atención de las víctimas de violencia por razones de género y otras violencias en el contexto familiar, dirigidas a servidores/as públicos/as de la Policía Metropolitana de Bogotá
1.1.3. Procesos de formación dirgigidos al cuerpo uniformado de la Policía Metropolitana de Bogotá para el reconocimiento y garantía de los derechos de las personas que realizan actividades sexuales pagadas
1.1.4 Actividades de orientación en el acceso a servicios interinstitucionales de seguridad, convivencia y justicia para la población habitante de calle y en calle 
1.1.5.Actividades realizadas para la prevención de la instrumentalización y victimización en la población migrante
1.1.6. Convocatorias juveniles para el desarrollo de iniciativas de cultura ciudadana y prevención del delito en la construcción de una cultura de paz en el distrito
1.1.7 Jóvenes informados en el marco de la estrategia de prevención de violencias y resolución de conflictos
1.1.8 Proceso de integración realizado entre Línea Calma y Linea 123</t>
  </si>
  <si>
    <t>Pilar, Objetivo o Eje del PDD</t>
  </si>
  <si>
    <t>Programa (PDD)</t>
  </si>
  <si>
    <t>Sector responsable</t>
  </si>
  <si>
    <t>Entidades involucradas en el cumplimiento del indicador</t>
  </si>
  <si>
    <t xml:space="preserve">Entidad </t>
  </si>
  <si>
    <t>Descripción del indicador</t>
  </si>
  <si>
    <t xml:space="preserve">El modelo integral de prevención de violencias e instrumentalización de las poblaciones en situación de vulnerabilidad define los lineamientos estratégicos transversales para garantizar el acceso efectivo, oportuno y de calidad institucionales en la detección, prevención y respuesta ante actos violentos y el uso manipulativo de grupos vulnerables. El indicador busca cuantificar el avance a través del seguimiento de las fases de diagnóstico, diseño, implementación, seguimiento y evaluación del modelo, en el marco de la eficacia institucional. Así, se prevé la protección a las comunidades en riesgo de sufrir violencia y explotación, promoviendo su participación en la toma de decisiones y en la adopción de prácticas preventivas. </t>
  </si>
  <si>
    <t>Medición</t>
  </si>
  <si>
    <t>Unidad de medida</t>
  </si>
  <si>
    <t>Kilómetros</t>
  </si>
  <si>
    <t>Toneladas</t>
  </si>
  <si>
    <t>Programas</t>
  </si>
  <si>
    <t>Personas</t>
  </si>
  <si>
    <t>Hectáreas</t>
  </si>
  <si>
    <t>Habitantes</t>
  </si>
  <si>
    <t>Acuerdos</t>
  </si>
  <si>
    <t>Documento</t>
  </si>
  <si>
    <t>Estrategia</t>
  </si>
  <si>
    <t>x</t>
  </si>
  <si>
    <t>Cuál?</t>
  </si>
  <si>
    <t>Porcentaje</t>
  </si>
  <si>
    <t>Periodicidad de medición</t>
  </si>
  <si>
    <t>Mensual</t>
  </si>
  <si>
    <t>Trimestral</t>
  </si>
  <si>
    <t>Anual</t>
  </si>
  <si>
    <t>Bimestral</t>
  </si>
  <si>
    <t>Semestral</t>
  </si>
  <si>
    <t>Línea Base (LB)</t>
  </si>
  <si>
    <t>LB</t>
  </si>
  <si>
    <t>Fecha de LB</t>
  </si>
  <si>
    <t>Fuente LB</t>
  </si>
  <si>
    <t>Año inicio - Año fin</t>
  </si>
  <si>
    <t>Año inicio</t>
  </si>
  <si>
    <t>Año Fin</t>
  </si>
  <si>
    <t>Metas</t>
  </si>
  <si>
    <t>Año 1</t>
  </si>
  <si>
    <t>Año 2</t>
  </si>
  <si>
    <t>Año 3</t>
  </si>
  <si>
    <t>Año 4</t>
  </si>
  <si>
    <t>Año 5</t>
  </si>
  <si>
    <t>Año 6</t>
  </si>
  <si>
    <t>Año 7</t>
  </si>
  <si>
    <t>Año 8</t>
  </si>
  <si>
    <t>Año 9</t>
  </si>
  <si>
    <t>Año 10</t>
  </si>
  <si>
    <t>Año 11</t>
  </si>
  <si>
    <t>Año 12</t>
  </si>
  <si>
    <t>Año 13</t>
  </si>
  <si>
    <t>Año 14</t>
  </si>
  <si>
    <t>Año 15</t>
  </si>
  <si>
    <t>Año 16</t>
  </si>
  <si>
    <t>Final</t>
  </si>
  <si>
    <t>Territorialización del indicador</t>
  </si>
  <si>
    <t>Nivel:</t>
  </si>
  <si>
    <t>Cúal?</t>
  </si>
  <si>
    <t>Metodología de medición</t>
  </si>
  <si>
    <r>
      <rPr>
        <b/>
        <sz val="12"/>
        <color rgb="FF000000"/>
        <rFont val="Arial Narrow"/>
        <family val="2"/>
      </rPr>
      <t>Fórmula de cálculo:</t>
    </r>
    <r>
      <rPr>
        <sz val="12"/>
        <color rgb="FF000000"/>
        <rFont val="Arial Narrow"/>
        <family val="2"/>
      </rPr>
      <t xml:space="preserve"> (Número de fases implementadas del modelo de atención)/ (Número de fases proyectadas del modelo de atención)*100
El proceso técnico para medir el indicador implica la recopilación de datos a través de un enfoque multidimensional. Se realiza una evaluación exhaustiva de las políticas, programas y acciones implementadas por las instituciones, considerando su efectividad en la prevención de actos violentos y la protección de poblaciones vulnerables. 
A continuación se describen las principales fases para el desarrollo del modelo con la respectiva ponderación:
</t>
    </r>
    <r>
      <rPr>
        <b/>
        <sz val="12"/>
        <color rgb="FF000000"/>
        <rFont val="Arial Narrow"/>
        <family val="2"/>
      </rPr>
      <t>1. Diagnóstico del Modelo de Intervención Institucional (MIT):</t>
    </r>
    <r>
      <rPr>
        <sz val="12"/>
        <color rgb="FF000000"/>
        <rFont val="Arial Narrow"/>
        <family val="2"/>
      </rPr>
      <t xml:space="preserve"> 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t>
    </r>
    <r>
      <rPr>
        <b/>
        <sz val="12"/>
        <color rgb="FF000000"/>
        <rFont val="Arial Narrow"/>
        <family val="2"/>
      </rPr>
      <t>2. Diseño del Modelo de Intervención Institucional (MIT):</t>
    </r>
    <r>
      <rPr>
        <sz val="12"/>
        <color rgb="FF000000"/>
        <rFont val="Arial Narrow"/>
        <family val="2"/>
      </rPr>
      <t xml:space="preserve"> 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2"/>
        <color rgb="FF000000"/>
        <rFont val="Arial Narrow"/>
        <family val="2"/>
      </rPr>
      <t>3. Creación del Sistema de Seguimiento del Modelo (MIT):</t>
    </r>
    <r>
      <rPr>
        <sz val="12"/>
        <color rgb="FF000000"/>
        <rFont val="Arial Narrow"/>
        <family val="2"/>
      </rPr>
      <t xml:space="preserve"> Implica la construcción de indicadores y metas que estructurarán la rutina de seguimiento del modelo, responsables, instrumentos y cronogramas, lo cual arrojará información estratégica para la toma de decisiones. 10% (año 3)
</t>
    </r>
    <r>
      <rPr>
        <b/>
        <sz val="12"/>
        <color rgb="FF000000"/>
        <rFont val="Arial Narrow"/>
        <family val="2"/>
      </rPr>
      <t xml:space="preserve">4. Implementación del Modelo de Intervención Institucional (MIT):  </t>
    </r>
    <r>
      <rPr>
        <sz val="12"/>
        <color rgb="FF000000"/>
        <rFont val="Arial Narrow"/>
        <family val="2"/>
      </rPr>
      <t xml:space="preserve">Materializa las intervenciones institucionales diseñadas y cualifica el desarrollo de los productos de política pública. 25% (año 4 a 16)
</t>
    </r>
    <r>
      <rPr>
        <b/>
        <sz val="12"/>
        <color rgb="FF000000"/>
        <rFont val="Arial Narrow"/>
        <family val="2"/>
      </rPr>
      <t xml:space="preserve">5. Seguimiento y evaluación del Modelo de Intervención Institucional (MIT): </t>
    </r>
    <r>
      <rPr>
        <sz val="12"/>
        <color rgb="FF000000"/>
        <rFont val="Arial Narrow"/>
        <family val="2"/>
      </rPr>
      <t xml:space="preserve">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
</t>
    </r>
  </si>
  <si>
    <t xml:space="preserve">Fuentes de información </t>
  </si>
  <si>
    <t>Reporte trimestral del avance de los productos y documentos ligados a cada fase identificada en la metodología. Se debe nutrir de información primaria de entidades fuentes de información y de la recabación con otros actores sociales.</t>
  </si>
  <si>
    <t>Días de rezago</t>
  </si>
  <si>
    <t>Serie disponible</t>
  </si>
  <si>
    <t>Datos del responsable del indicador</t>
  </si>
  <si>
    <t>Nombre funcionario:</t>
  </si>
  <si>
    <t>Cargo:</t>
  </si>
  <si>
    <t>Director Prevención y Cultura Ciudadana</t>
  </si>
  <si>
    <t>Entidad:</t>
  </si>
  <si>
    <t>Dependencia:</t>
  </si>
  <si>
    <t>Correo electrónico:</t>
  </si>
  <si>
    <t>Teléfono:</t>
  </si>
  <si>
    <t>Aprobación Oficina de Planeación de la entidad responsable de reportar el dato</t>
  </si>
  <si>
    <t>Nombre funcionario</t>
  </si>
  <si>
    <t>Cargo</t>
  </si>
  <si>
    <t>Jefe Oficina Asesora de Planeación</t>
  </si>
  <si>
    <t>Observaciones</t>
  </si>
  <si>
    <t>La Oficina de Análisis de la Información y Estudios Estratégicos acompañara al área técnica y metodológicamente en el diseño y medición de este modelo</t>
  </si>
  <si>
    <t>FICHA TÉCNICA INDICADOR DE RESULTADO 1.2.</t>
  </si>
  <si>
    <t>El dispositivo de coordinación interinstitucional para la prevención de delitos y violencias en entornos educativos tiene objetivo de garantizar los derechos de niñas niños y adolescentes con enfoque de cultura ciudadana y convivencia a través de la planeación y la implementación conjunta de acciones en Bogota con perspectiva de agenda gubernamental. Se relacionan los siguientes productos:
1.2.1. Instancias locales de articulación interinstitucional desarrolladas como las Mesas Locales y Distritales de Entornos Educativos
1.2.2. Planes Locales de Prevención diseñados e implementados contra los delitos y las violencias en entornos escolares</t>
  </si>
  <si>
    <t>El Modelo de Prevención de Delitos y Violencias en Entornos Educativos define los lineamientos estratégicos transversales para garantizar el acceso efectivo, oportuno y de calidad institucionales en la implementación de estrategias, políticas y programas destinados a prevenir la ocurrencia de delitos y actos violentos dentro de su entorno. El indicador busca cuantificar el avance a través del seguimiento de las fases de diagnóstico, diseño, implementación, seguimiento y evaluación del modelo, en el marco de la eficacia institucional. Adicionalmente, evalúa la capacidad de las instituciones para promover un ambiente seguro y propicio para el aprendizaje, así como su capacidad para abordar situaciones de conflicto y violencia de manera preventiva y adecuada en el contexto escolar.</t>
  </si>
  <si>
    <r>
      <t xml:space="preserve">
</t>
    </r>
    <r>
      <rPr>
        <b/>
        <sz val="12"/>
        <color rgb="FF000000"/>
        <rFont val="Arial Narrow"/>
        <family val="2"/>
      </rPr>
      <t xml:space="preserve">Fórmula de cálculo: </t>
    </r>
    <r>
      <rPr>
        <sz val="12"/>
        <color rgb="FF000000"/>
        <rFont val="Arial Narrow"/>
        <family val="2"/>
      </rPr>
      <t xml:space="preserve">(Número de fases implementadas )/ (Número de fases proyectadas )*100 
El proceso técnico para medir el indicador implica la recopilación y evaluación de una serie de factores clave. Se examinan políticas y protocolos implementados en las instituciones educativas, la formación y capacitación proporcionada al personal docente y administrativo en temas de prevención y resolución de conflictos, así como la existencia y eficacia de programas específicos para promover un ambiente seguro y libre de violencia. La información se obtiene a través del desarrollo de las Mesas y los Planes locales. 
A continuación se describen las principales fases para el desarrollo del modelo con la respectiva ponderación:
</t>
    </r>
    <r>
      <rPr>
        <b/>
        <sz val="12"/>
        <color rgb="FF000000"/>
        <rFont val="Arial Narrow"/>
        <family val="2"/>
      </rPr>
      <t>1. Diagnóstico del Modelo de Intervención Institucional (MIT):</t>
    </r>
    <r>
      <rPr>
        <sz val="12"/>
        <color rgb="FF000000"/>
        <rFont val="Arial Narrow"/>
        <family val="2"/>
      </rPr>
      <t xml:space="preserve"> 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t>
    </r>
    <r>
      <rPr>
        <b/>
        <sz val="12"/>
        <color rgb="FF000000"/>
        <rFont val="Arial Narrow"/>
        <family val="2"/>
      </rPr>
      <t>2. Diseño del Modelo de Intervención Institucional (MIT):</t>
    </r>
    <r>
      <rPr>
        <sz val="12"/>
        <color rgb="FF000000"/>
        <rFont val="Arial Narrow"/>
        <family val="2"/>
      </rPr>
      <t xml:space="preserve"> 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2"/>
        <color rgb="FF000000"/>
        <rFont val="Arial Narrow"/>
        <family val="2"/>
      </rPr>
      <t>3. Creación del Sistema de Seguimiento del Modelo (MIT):</t>
    </r>
    <r>
      <rPr>
        <sz val="12"/>
        <color rgb="FF000000"/>
        <rFont val="Arial Narrow"/>
        <family val="2"/>
      </rPr>
      <t xml:space="preserve"> Implica la construcción de indicadores y metas que estructurarán la rutina de seguimiento del modelo, responsables, instrumentos y cronogramas, lo cual arrojará información estratégica para la toma de decisiones. 10% (año 3)
</t>
    </r>
    <r>
      <rPr>
        <b/>
        <sz val="12"/>
        <color rgb="FF000000"/>
        <rFont val="Arial Narrow"/>
        <family val="2"/>
      </rPr>
      <t>4. Implementación del Modelo de Intervención Institucional (MIT):</t>
    </r>
    <r>
      <rPr>
        <sz val="12"/>
        <color rgb="FF000000"/>
        <rFont val="Arial Narrow"/>
        <family val="2"/>
      </rPr>
      <t xml:space="preserve">  Materializa las intervenciones institucionales diseñadas y cualifica el desarrollo de los productos de política pública. 25% (año 4 a 16)
</t>
    </r>
    <r>
      <rPr>
        <b/>
        <sz val="12"/>
        <color rgb="FF000000"/>
        <rFont val="Arial Narrow"/>
        <family val="2"/>
      </rPr>
      <t>5. Seguimiento y evaluación del Modelo de Intervención Institucional (MIT):</t>
    </r>
    <r>
      <rPr>
        <sz val="12"/>
        <color rgb="FF000000"/>
        <rFont val="Arial Narrow"/>
        <family val="2"/>
      </rPr>
      <t xml:space="preserve"> 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t>
    </r>
  </si>
  <si>
    <t>Dirección local de Educación y mesas de trabajo con comunidades educativas en concurso con las entidades pertinentes, documentos institucionales y bases de datos de la SDSCJ. Reporte trimestral del avance de los productos y documentos ligados a cada fase identificada en la metodología. Se debe nutrir de información primaria de entidades fuentes de información y de la recabación con otros actores sociales.</t>
  </si>
  <si>
    <t>Subsecretario de Seguridad y Convivencia</t>
  </si>
  <si>
    <t>Subsecretaría de seguridad y convivencia</t>
  </si>
  <si>
    <t xml:space="preserve">FICHA TÉCNICA INDICADOR DE RESULTADO 1.3. </t>
  </si>
  <si>
    <t>Porcentaje de avance en la implementación del Modelo para la protección de la vida y la integridad de la ciudadanía</t>
  </si>
  <si>
    <t>Se contemplan acciones pedagogicas y comunicativas para la reducción de comportamientos contrarios a la convivencia, disuasivas gracias a la presencia de distintas autoridades y de control frente al consumo responsable de licor, riñas y lesiones personales en sectores priorizados. Se relacionan los siguientes productos:
1.3.1. Plan interinstitucional implementado para la prevención de delitos contra la vida y la integridad
1.3.2. Actividades de cualificación del equipo territorial para la prevención y atención de factores sociales que inciden en violencias y delitos
1.3.3. Actividades de cualificación del equipo territorial para el abordaje humanitario y extrajudicial de casos en conjunto con la Unidad de Búsqueda de Personas Dadas por Desaparecidas
1.3.4.Intervenciones realizadas por parte del equipo territorial para la prevención y atención de factores sociales que inciden en violencias y delitos
1.3.5. Planes interinstitucionales implementados para la prevención de delitos ambientales y ocupaciones ilegales
1.3.6 Porcentaje de avance del Protocolo interinstitucional de intervención coordinada para la atención en clave de salud y seguridad de las emergencias que se presentan en Bogotá
1.3.7 Gestión para la ampliación de capacidades de las Inspecciones de Policía  en el marco del Código Nacional de Seguridad y Convivencia Ciudadana
1.3.8 Acciones de inspección, vigilancia y control urbanístico realizadas por la Secretaría Distrital de Gobierno y Alcaldías Locales
1.3.9 Modelo de Agentes de Convivencia y Seguridad Civil Local diseñado para Bogotá</t>
  </si>
  <si>
    <t>Si</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</si>
  <si>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</si>
  <si>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Inspirar confianza y legitimidad para vivir sin miedo y ser epicentro de cultura ciudadana, paz y reconciliación</t>
  </si>
  <si>
    <t>Plataforma institucional para la seguridad y justicia</t>
  </si>
  <si>
    <t xml:space="preserve"> </t>
  </si>
  <si>
    <t>El modelo para la protección de la vida y la integridad de la ciudadanía define los lineamientos integrales y transversales que favorezcan la reducción de riesgos que amenazan la seguridad y bienestar de los ciudadanos en distintos contextos El indicador busca cuantificar el avance del modelo estrategia a través del seguimiento de las fases de diagnóstico, diseño, implementación, seguimiento y evaluación de la misma , en el marco de la eficacia institucional. Adicionalmente, aborda de manera proactiva factores como la incidencia del crimen y situaciones de emergencia que incrementen el riesgo de las amenazas contra la vida y la integridad personal de la población.</t>
  </si>
  <si>
    <r>
      <rPr>
        <b/>
        <sz val="12"/>
        <color rgb="FF000000"/>
        <rFont val="Arial Narrow"/>
        <family val="2"/>
      </rPr>
      <t xml:space="preserve">Fórmula de cálculo: </t>
    </r>
    <r>
      <rPr>
        <sz val="12"/>
        <color rgb="FF000000"/>
        <rFont val="Arial Narrow"/>
        <family val="2"/>
      </rPr>
      <t xml:space="preserve">(Etapas avanzadas anualmente) / (Etapas totales planificadas en las intervenciones que se realizan en el marco del Modelo) *100
El proceso técnico para medir el indicador implica la valoración de diversos aspectos. Se analizarán políticas, protocolos y estrategias implementadas por las instituciones para abordar situaciones de riesgo y emergencia, así como la disponibilidad y calidad de infraestructuras y recursos destinados a la seguridad ciudadana. Además, se examina la capacidad de las instituciones para colaborar con otras entidades y la comunidad en la identificación y respuesta a riesgos potenciales. Con ello se espera definir de manera integral e interinstitucional el modelo estratégico, su implementación, seguimiento y evaluación. La información se obtiene a través de revisiones documentales e informes anuales del seguimiento e intervención de los equipos especializados. 
A continuación se describen las principales fases para el desarrollo del modelo con la respectiva ponderación:
</t>
    </r>
    <r>
      <rPr>
        <b/>
        <sz val="12"/>
        <color rgb="FF000000"/>
        <rFont val="Arial Narrow"/>
        <family val="2"/>
      </rPr>
      <t>1. Diagnóstico del Modelo de Intervención Institucional (MIT):</t>
    </r>
    <r>
      <rPr>
        <sz val="12"/>
        <color rgb="FF000000"/>
        <rFont val="Arial Narrow"/>
        <family val="2"/>
      </rPr>
      <t xml:space="preserve"> 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t>
    </r>
    <r>
      <rPr>
        <b/>
        <sz val="12"/>
        <color rgb="FF000000"/>
        <rFont val="Arial Narrow"/>
        <family val="2"/>
      </rPr>
      <t>2. Diseño del Modelo de Intervención Institucional (MIT):</t>
    </r>
    <r>
      <rPr>
        <sz val="12"/>
        <color rgb="FF000000"/>
        <rFont val="Arial Narrow"/>
        <family val="2"/>
      </rPr>
      <t xml:space="preserve"> 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2"/>
        <color rgb="FF000000"/>
        <rFont val="Arial Narrow"/>
        <family val="2"/>
      </rPr>
      <t>3. Creación del Sistema de Seguimiento del Modelo (MIT):</t>
    </r>
    <r>
      <rPr>
        <sz val="12"/>
        <color rgb="FF000000"/>
        <rFont val="Arial Narrow"/>
        <family val="2"/>
      </rPr>
      <t xml:space="preserve"> Implica la construcción de indicadores y metas que estructurarán la rutina de seguimiento del modelo, responsables, instrumentos y cronogramas, lo cual arrojará información estratégica para la toma de decisiones. 10% (año 3)
</t>
    </r>
    <r>
      <rPr>
        <b/>
        <sz val="12"/>
        <color rgb="FF000000"/>
        <rFont val="Arial Narrow"/>
        <family val="2"/>
      </rPr>
      <t xml:space="preserve">4. Implementación del Modelo de Intervención Institucional (MIT): </t>
    </r>
    <r>
      <rPr>
        <sz val="12"/>
        <color rgb="FF000000"/>
        <rFont val="Arial Narrow"/>
        <family val="2"/>
      </rPr>
      <t xml:space="preserve"> Materializa las intervenciones institucionales diseñadas y cualifica el desarrollo de los productos de política pública. 25% (año 4 a 16)
</t>
    </r>
    <r>
      <rPr>
        <b/>
        <sz val="12"/>
        <color rgb="FF000000"/>
        <rFont val="Arial Narrow"/>
        <family val="2"/>
      </rPr>
      <t xml:space="preserve">5. Seguimiento y evaluación del Modelo de Intervención Institucional (MIT): </t>
    </r>
    <r>
      <rPr>
        <sz val="12"/>
        <color rgb="FF000000"/>
        <rFont val="Arial Narrow"/>
        <family val="2"/>
      </rPr>
      <t xml:space="preserve">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
</t>
    </r>
  </si>
  <si>
    <t>Repositorio documental de la Subsecretaría de Seguridad</t>
  </si>
  <si>
    <t>FICHA TÉCNICA INDICADOR DE RESULTADO 1.4.</t>
  </si>
  <si>
    <t>Se asocian a este indicador de resultado tres productos que se ejecuctan desde las acciones vincualas al fortalecimiento del conocimiento y apropiación de la ciudadanía del Aumentar el porcentaje de ciudadanos que habitan y transitan Bogotá que reportan conocer el Código de Seguridad y Convivencia Ciudadana (CNSCC). Se relacionan los productos:
1.4.1 Actividades pedagógicas y comunicativas de formación e información en el Código Nacional de Seguridad y Convivencia Ciudadana (CNSCC) a personas con enfoque diferencial
1.4.2 Entrenamiento complementario en Código de Seguridad y Convivencia Ciudadana (CNSCC), en las modalidades virtual, presencial y/o mixta, dirigido al personal policial adscrito a la Policía Metropolitana de Bogotá
1.4.3 Procesos de activación de organizaciones y colectivos sociales para la implementación de acciones proclives a la convivencia</t>
  </si>
  <si>
    <t>El indicador mide la proporción de la población residente y en tránsito en Bogotá que afirma tener conocimiento acerca del Código Nacional de Seguridad y Convivencia Ciudadana, una herramienta legal que establece normas y pautas para promover la seguridad y la convivencia en la ciudad, abarcando aspectos relacionados con el comportamiento ciudadano, las infracciones y sanciones aplicables, y los derechos y responsabilidades individuales en el contexto de la convivencia urbana.
El indicador se mide con la pregunta 75 de la Encuesta de percepción y victimización de la Secretaría de Seguridad, Convivencia y Justicia.</t>
  </si>
  <si>
    <t>Encuesta de percepción y victimización de la Secretaría de Seguridad, Convivencia y Justicia</t>
  </si>
  <si>
    <t>20 localidades</t>
  </si>
  <si>
    <r>
      <rPr>
        <b/>
        <sz val="12"/>
        <rFont val="Arial Narrow"/>
        <family val="2"/>
      </rPr>
      <t>Fórmula de cálculo</t>
    </r>
    <r>
      <rPr>
        <sz val="12"/>
        <rFont val="Arial Narrow"/>
        <family val="2"/>
      </rPr>
      <t>: (Número de personas que reportan conocer el CNSCC) /(Total de personas encuestadas) *100
Se medirá anualmente a través de las respuestas recolectadas en la pregunta 75 de la Encuesta de percepción y victimización de la Secretaría de Seguridad, Convivencia y Justicia</t>
    </r>
  </si>
  <si>
    <t>Alejandro Reyes Lozano</t>
  </si>
  <si>
    <t>Gerente código de convivencia</t>
  </si>
  <si>
    <t>Despacho</t>
  </si>
  <si>
    <t>601 3779565</t>
  </si>
  <si>
    <t>Juan David Garcia Rueda</t>
  </si>
  <si>
    <t>FICHA TÉCNICA INDICADOR DE RESULTADO 1.5.</t>
  </si>
  <si>
    <t>Se planifican dos productos para medir el nivel de percepción de las personas frente al proceso de orientación y desarrollo de actividades pedagógicas de convivencia y/o programa comunitario que promueven el reconocimiento de las convivencias. Se relacionan los productos:
1.5.1 Espacios virtuales y presenciales disponibles para la orientación y desarrollo de actividades pedagógicas de convivencia 
1.5.2 Servicios comunitarios ofertados para la resolución de comparendos de convivencia</t>
  </si>
  <si>
    <t>Código Meta</t>
  </si>
  <si>
    <t>Busca evaluar la opinión y la percepción de las personas que responden la encuesta de manera voluntaria acerca de cómo se lleva a cabo el proceso de orientación y desarrollo de las actividades pedagógicas de convivencia y/o programa comunitario como forma de gestión del comparendo de convivencia. Esta encuesta incluye aspectos relacionados a la calidad de la orientación, grado de satisfacción con las actividades, la efectividad de los programas y la gestión general de estas iniciativas para resolver el comparendo por convivencia. Gracias a esta, puede ayudar a identificar áreas de mejora, fortalezas y debilidades en la orientación, desarrollo de actividades y programas comunitarios.</t>
  </si>
  <si>
    <t>X</t>
  </si>
  <si>
    <r>
      <rPr>
        <b/>
        <sz val="11"/>
        <color rgb="FF000000"/>
        <rFont val="Arial Narrow"/>
        <family val="2"/>
      </rPr>
      <t>Fórmula de cálculo:</t>
    </r>
    <r>
      <rPr>
        <sz val="11"/>
        <color rgb="FF000000"/>
        <rFont val="Arial Narrow"/>
        <family val="2"/>
      </rPr>
      <t xml:space="preserve"> (Total de personas encuestadas con nivel de satisfacción/ total de personas encuestadas) * 100
Semestralmente se medirá a través de las respuestas físicas y virtuales de la encuesta de satisfacción, en relación  al proceso de orientación y desarrollo de actividad pedagógica de convivencia y/o programa comunitario. Esta encuesta es de carácter voluntario </t>
    </r>
  </si>
  <si>
    <t>Encuestas de satisfacción físicas y virtuales - Grupo de Código de Seguridad y Conivencia Ciudadana</t>
  </si>
  <si>
    <t xml:space="preserve">El código de convivencia ciudadana relaciona comportamientos contrarios a la convivencia para los que establece multas económicas, dentro de las cuales clasifica multas tipo 1 y tipo 2. A su vez, hay algunas conductas para las que no se establece multa pero sí el deber de participar de actividades pedagógicas para cumplir con la orden de comparendo. Los ciudadanos que incurren en conductas contrarias a la convivencia pueden cumplir la orden de comparendo o sustituir el valor económico de la multa, según sea el caso, por participación en actividades pedagógicas de convivencia o programas comunitarios; para esto la SSCJ debe adelantar con cada ciudadano un proceso que incluye: la verificación del comportamiento en que incurrió y la posibilidad de sustituir la multa; agendar las actividades para sustituir la multa; agendar y desarrollar la jornada y certificarla.
El análisis de los resultados de la encuesta será apoyado por parte de la Oficina de Análisis de la Información y Estudios Estratégicos										</t>
  </si>
  <si>
    <t>FICHA TÉCNICA INDICADOR DE RESULTADO 1.6.</t>
  </si>
  <si>
    <t>El aumento de la ciudadanía en organizaciones como las juntas de acción comunal está estrechamente relacionado con los productos, ya que estas organizaciones son vehículos clave para la participación ciudadana en la gestión de la convivencia y seguridad en la comunidad. Los grupos ciudadanos vinculados al sistema de participación, actividades de formación en Derechos Humanos, pactos de acción colectiva y actividades de acompañamiento a movilizaciones sociales son todas estrategias y herramientas utilizadas por estas organizaciones para promover un diálogo social efectivo, la resolución de conflictos y la promoción de la convivencia en el ámbito local. Los productos son:
1.6.1 Grupos ciudadanos vinculados al sistema de participación ciudadana para la convivencia y seguridad en clave de gobernanza territorial
1.6.2 Actividades socioeducativas y de formación en Derechos Humanos para la paz y la transformación de conflictos
1.6.3 Pactos y/o acuerdos de acción colectiva firmados para la resolución de conflictos socialmente relevantes
1.6.4 Actividades de acompañamiento realizadas a las movilizaciones sociales identificadas para la promoción del diálogo social y la convivencia</t>
  </si>
  <si>
    <t>El indicador mide la fracción de la población que está afiliada a organizaciones comunitarias tales como juntas de acción comunal, cívicas barriales o grupos de seguridad y vigilancia en su área local. Estas organizaciones tienen como objetivo promover la participación ciudadana activa, la colaboración y la coordinación en cuestiones relacionadas con la mejora del entorno, la convivencia y la seguridad en sus comunidades.</t>
  </si>
  <si>
    <t>Cultura Ciudadana; Derechos Humanos</t>
  </si>
  <si>
    <t>Trienal</t>
  </si>
  <si>
    <t>Encuesta Multipropósito de Bogotá D.C.</t>
  </si>
  <si>
    <r>
      <rPr>
        <b/>
        <sz val="12"/>
        <color theme="1"/>
        <rFont val="Arial Narrow"/>
        <family val="2"/>
      </rPr>
      <t xml:space="preserve">Fórmula de cálculo: </t>
    </r>
    <r>
      <rPr>
        <sz val="12"/>
        <color theme="1"/>
        <rFont val="Arial Narrow"/>
        <family val="2"/>
      </rPr>
      <t>(Número de personas que afiman pertenecer a organizaciones ciudadanas de Juntas de Acción Comunal, civil barrial o de seguridad y vigilancia en la encuesta multipropósito) / (total de personas que responden la encuesta)*100
La medición se realizará de acuerdo a los resultados de la Encuesta Multipropósito de Bogotá D.C., específicamente a la sección J. PARTICIPACIÓN EN ORGANIZACIONES Y REDES SOCIALES (Para personas de 10 años y más), específicamente al comportamiento de la variable "9. Junta de acción comunal, cívica barrial o de seguridad y vigilancia" (tabla 6.6.2.) que aparece como opción para la siguiente pregunta: "De las siguiente organizaciones sociales, culturales, políticas, religiosas, productivas  o gremiales ¿a cuál(es) pertenece …?". Cabe señalar que, de acuerdo con la Secretaría Distrital de Planeación "La Encuesta Multipropósito se aplica aproximadamente cada tres años, teniendo en cuenta que el Acuerdo 573 de 2014 establece que la Administración Distrital, a través de la Secretaría de Hacienda y la Secretaría de Planeación, debe realizar cada cuatro años un estudio de las principales variables económicas y sociales que afectan la capacidad de pago de los contribuyentes, siendo esta encuesta el principal insumo para su elaboración. Adicionalmente, éste es un lapso de tiempo adecuado para medir la evolución de las condiciones de vida de la población a nivel territorial (localidad o UPZ)"</t>
    </r>
  </si>
  <si>
    <t>Encuesta Multipropósito de Bogotá D.C. DANE</t>
  </si>
  <si>
    <t>El análisis de los resultados de la encuesta será apoyado por parte de la Oficina de Análisis de la Información y Estudios Estratégicos</t>
  </si>
  <si>
    <t xml:space="preserve">FICHA TÉCNICA INDICADOR DE RESULTADO 1 - </t>
  </si>
  <si>
    <t>Porcentaje de eventos y conflictividades identificados previamente.</t>
  </si>
  <si>
    <t>(Eventos ocurridos / eventos identificados) * 100</t>
  </si>
  <si>
    <t>2038</t>
  </si>
  <si>
    <t>Año 17</t>
  </si>
  <si>
    <t>FICHA TÉCNICA INDICADOR DE RESULTADO 1.7</t>
  </si>
  <si>
    <t>Se planifican tres productos respecto a la inseguridad en transporte ilegal, red de metros. Se relacionan los productos:
1.7.1. Acciones de control para la mitigación del transporte ilegal en Bogotá
1.7.2 Plan de Seguridad en el SITP de TRANSMILENIO S.A. implementado en Bogotá
1.7.3 Actividades pedagógicas y comunicativas para la apropiación temprana y la promoción de la cultura ciudadana en la red de metros de Bogotá</t>
  </si>
  <si>
    <t>Código Meta 
PDD</t>
  </si>
  <si>
    <t>El indicador mide la habilidad y eficacia de las instituciones responsables del sistema de transporte público en implementar estrategias y medidas preventivas para reducir los riesgos asociados a la seguridad vial y la seguridad ciudadana. Evalúa la capacidad de estas instituciones para planificar y ejecutar acciones que protejan la integridad de los usuarios y mitiguen posibles incidentes viales y situaciones de inseguridad en el contexto del transporte público integrado.</t>
  </si>
  <si>
    <r>
      <rPr>
        <b/>
        <sz val="12"/>
        <color rgb="FF000000"/>
        <rFont val="Arial Narrow"/>
        <family val="2"/>
      </rPr>
      <t>Fórmula de cálculo:</t>
    </r>
    <r>
      <rPr>
        <sz val="12"/>
        <color rgb="FF000000"/>
        <rFont val="Arial Narrow"/>
        <family val="2"/>
      </rPr>
      <t xml:space="preserve"> (Etapas avanzadas anualmente) / (Etapas totales planificadas en las intervenciones que se realizan en el marco del Modelo) *100
El proceso técnico para medir el indicador implica una evaluación integral. Se examinan las acciones, los planes y las actividades de pedagogía de seguridad implementados en el sistema de transporte público, así como la formación y capacitación brindada a conductores y personal, la infraestructura de seguridad, la colaboración con las fuerzas del orden y las estrategias para prevenir actos delictivos y mejorar la seguridad de los usuarios. Los datos recolectados se ponderan y se utilizan para calcular un índice que refleja el nivel de capacidades institucionales en la prevención de riesgos asociados a la seguridad vial y ciudadana en el sistema de transporte público integrado. Esto permite una comparación y seguimiento de la mejora en estas áreas a lo largo del tiempo.
A continuación se describen las principales fases para el desarrollo del modelo con la respectiva ponderación:
</t>
    </r>
    <r>
      <rPr>
        <b/>
        <sz val="12"/>
        <color rgb="FF000000"/>
        <rFont val="Arial Narrow"/>
        <family val="2"/>
      </rPr>
      <t>1. Diagnóstico del Modelo de Intervención Institucional (MIT):</t>
    </r>
    <r>
      <rPr>
        <sz val="12"/>
        <color rgb="FF000000"/>
        <rFont val="Arial Narrow"/>
        <family val="2"/>
      </rPr>
      <t xml:space="preserve"> 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t>
    </r>
    <r>
      <rPr>
        <b/>
        <sz val="12"/>
        <color rgb="FF000000"/>
        <rFont val="Arial Narrow"/>
        <family val="2"/>
      </rPr>
      <t xml:space="preserve">2. Diseño del Modelo de Intervención Institucional (MIT): </t>
    </r>
    <r>
      <rPr>
        <sz val="12"/>
        <color rgb="FF000000"/>
        <rFont val="Arial Narrow"/>
        <family val="2"/>
      </rPr>
      <t xml:space="preserve">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2"/>
        <color rgb="FF000000"/>
        <rFont val="Arial Narrow"/>
        <family val="2"/>
      </rPr>
      <t xml:space="preserve">3. Creación del Sistema de Seguimiento del Modelo (MIT): </t>
    </r>
    <r>
      <rPr>
        <sz val="12"/>
        <color rgb="FF000000"/>
        <rFont val="Arial Narrow"/>
        <family val="2"/>
      </rPr>
      <t xml:space="preserve">Implica la construcción de indicadores y metas que estructurarán la rutina de seguimiento del modelo, responsables, instrumentos y cronogramas, lo cual arrojará información estratégica para la toma de decisiones. 10% (año 3)
</t>
    </r>
    <r>
      <rPr>
        <b/>
        <sz val="12"/>
        <color rgb="FF000000"/>
        <rFont val="Arial Narrow"/>
        <family val="2"/>
      </rPr>
      <t xml:space="preserve">4. Implementación del Modelo de Intervención Institucional (MIT):  </t>
    </r>
    <r>
      <rPr>
        <sz val="12"/>
        <color rgb="FF000000"/>
        <rFont val="Arial Narrow"/>
        <family val="2"/>
      </rPr>
      <t xml:space="preserve">Materializa las intervenciones institucionales diseñadas y cualifica el desarrollo de los productos de política pública. 25% (año 4 a 16)
</t>
    </r>
    <r>
      <rPr>
        <b/>
        <sz val="12"/>
        <color rgb="FF000000"/>
        <rFont val="Arial Narrow"/>
        <family val="2"/>
      </rPr>
      <t>5. Seguimiento y evaluación del Modelo de Intervención Institucional (MIT):</t>
    </r>
    <r>
      <rPr>
        <sz val="12"/>
        <color rgb="FF000000"/>
        <rFont val="Arial Narrow"/>
        <family val="2"/>
      </rPr>
      <t xml:space="preserve"> 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
</t>
    </r>
  </si>
  <si>
    <t xml:space="preserve"> La Oficina de Análisis de la Información y Estudios Estratégicos acompañara al área técnica y metodológicamente en el diseño y medición de este modelo										</t>
  </si>
  <si>
    <t>FICHA TÉCNICA INDICADOR DE RESULTADO 1.8</t>
  </si>
  <si>
    <t>Porcentaje de avance en la formulación, diseño e implementación del Modelo para materialización de la agenda Bogotá - Región metropolitana</t>
  </si>
  <si>
    <t>Acciones de articulación formuladas e implementadas por la Secretaría Distrital de Seguridad orientadas al abordaje conjunto con los organismos de seguridad, convivencia ciudadana y justicia en el marco de las competencias sectoriales de la Región Metropolitana Bogotá Cundinamarca de acuerdo con la Ley 2199 de 2022. Para ello, se plantean los siguientes productos:
1.8.1. Plan Integral de Seguridad, Convivencia y Justicia Regional y al Plan Maestro de Equipamientos regionales de Seguridad, Convivencia y Justicia 
1.8.2. Intervenciones interinstitucionales diseñadas e implementadas para el abordaje conjunto de la agenda en seguridad ciudadana para el entorno Bogotá-Región
1.8.3. Plan interinstitucional de fortalecimiento para garantizar la seguridad integral de las infraestructuras vitales de la ciudad</t>
  </si>
  <si>
    <t>Implementar al 100% una (1) estrategia institucional para la prevención y el control del delito, con énfasis en la gestión del riesgo de las amenazas y los hechos terroristas a la infraestructura vital y las entradas y salidas de la ciudad</t>
  </si>
  <si>
    <t xml:space="preserve">Inspirar confianza y legitimidad para vivir sin miedo y ser epicentro de cultura ciudadana, paz y reconciliación										</t>
  </si>
  <si>
    <t>Seguridad, Convivencia y  Justicia</t>
  </si>
  <si>
    <t>La agenda Región Metropolitana tendrá como finalidad materializar la formulación y ejecución de políticas públicas, planes, programas y proyectos de desarrollo sostenible en el marco de la Ley 2199 de 2022, específicamente de su artículo 10 en materia de seguridad ciudadana, convivencia y justicia. Por tanto, se hará seguimiento a la integralidad de las intervenciones y la capacidad de las entidades para abordar desafíos relacionados con la prevención del crimen, la respuesta a emergencias, la cooperación interinstitucional y la promoción de un ambiente seguro para los residentes y visitantes en el contexto de la agenda de desarrollo urbano.</t>
  </si>
  <si>
    <t xml:space="preserve">Porcentaje </t>
  </si>
  <si>
    <r>
      <rPr>
        <b/>
        <sz val="12"/>
        <color rgb="FF000000"/>
        <rFont val="Arial Narrow"/>
        <family val="2"/>
      </rPr>
      <t>Fórmula de cálculo:</t>
    </r>
    <r>
      <rPr>
        <sz val="12"/>
        <color rgb="FF000000"/>
        <rFont val="Arial Narrow"/>
        <family val="2"/>
      </rPr>
      <t xml:space="preserve"> (Etapas avanzadas anualmente) / (Etapas totales planificadas para el diseño e implementación de la agenda) *100
El proceso técnico para medir el involucra el seguimiento y evaluación de varios aspectos clave. Se analizan las políticas y estrategias institucionales relacionadas con la seguridad, así como la coordinación interinstitucional y la colaboración con otras entidades pertinentes de la región. Además, se examina la asignación de recursos y la implementación de programas y proyectos específicos que aborden problemáticas de seguridad en la región metropolitana. La información se recopila mediante los Planes Integrales, las intervenciones y los planes institucionales. Los datos recolectados se utilizarán para valorar el avance de ejecución de la agenda en sus fases de diagnóstico, diseño, ejecución, monitoreo y evaluación, permitiendo un seguimiento sistemático de su avance y resultados.
A continuación se describen las principales fases para el desarrollo del modelo de agendamiento con la respectiva ponderación:
</t>
    </r>
    <r>
      <rPr>
        <b/>
        <sz val="12"/>
        <color rgb="FF000000"/>
        <rFont val="Arial Narrow"/>
        <family val="2"/>
      </rPr>
      <t>1. Diagnóstico del Modelo de Intervención Institucional (MIT):</t>
    </r>
    <r>
      <rPr>
        <sz val="12"/>
        <color rgb="FF000000"/>
        <rFont val="Arial Narrow"/>
        <family val="2"/>
      </rPr>
      <t xml:space="preserve"> 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t>
    </r>
    <r>
      <rPr>
        <b/>
        <sz val="12"/>
        <color rgb="FF000000"/>
        <rFont val="Arial Narrow"/>
        <family val="2"/>
      </rPr>
      <t xml:space="preserve">2. Diseño del Modelo de Intervención Institucional (MIT): </t>
    </r>
    <r>
      <rPr>
        <sz val="12"/>
        <color rgb="FF000000"/>
        <rFont val="Arial Narrow"/>
        <family val="2"/>
      </rPr>
      <t xml:space="preserve">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2"/>
        <color rgb="FF000000"/>
        <rFont val="Arial Narrow"/>
        <family val="2"/>
      </rPr>
      <t xml:space="preserve">3. Creación del Sistema de Seguimiento del Modelo (MIT): </t>
    </r>
    <r>
      <rPr>
        <sz val="12"/>
        <color rgb="FF000000"/>
        <rFont val="Arial Narrow"/>
        <family val="2"/>
      </rPr>
      <t xml:space="preserve">Implica la construcción de indicadores y metas que estructurarán la rutina de seguimiento del modelo, responsables, instrumentos y cronogramas, lo cual arrojará información estratégica para la toma de decisiones. 10% (año 3)
</t>
    </r>
    <r>
      <rPr>
        <b/>
        <sz val="12"/>
        <color rgb="FF000000"/>
        <rFont val="Arial Narrow"/>
        <family val="2"/>
      </rPr>
      <t xml:space="preserve">4. Implementación del Modelo de Intervención Institucional (MIT): </t>
    </r>
    <r>
      <rPr>
        <sz val="12"/>
        <color rgb="FF000000"/>
        <rFont val="Arial Narrow"/>
        <family val="2"/>
      </rPr>
      <t xml:space="preserve"> Materializa las intervenciones institucionales diseñadas y cualifica el desarrollo de los productos de política pública. 25% (año 4 a 16)
</t>
    </r>
    <r>
      <rPr>
        <b/>
        <sz val="12"/>
        <color rgb="FF000000"/>
        <rFont val="Arial Narrow"/>
        <family val="2"/>
      </rPr>
      <t>5. Seguimiento y evaluación del Modelo de Intervención Institucional (MIT):</t>
    </r>
    <r>
      <rPr>
        <sz val="12"/>
        <color rgb="FF000000"/>
        <rFont val="Arial Narrow"/>
        <family val="2"/>
      </rPr>
      <t xml:space="preserve"> 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
</t>
    </r>
  </si>
  <si>
    <t>Documentos, mesas de trabajo con la región metropolitana, agenda, información de agencias de seguridad distritales y regionales.</t>
  </si>
  <si>
    <t xml:space="preserve">Andrés Nieto Ramírez										</t>
  </si>
  <si>
    <t xml:space="preserve">FICHA TÉCNICA INDICADOR DE RESULTADO 2.1 </t>
  </si>
  <si>
    <t>Acciones de articulación y recolección de información de grupos criminales para la proyección operativa e implementación de metodología del inventario criminal. Se relacionan los productos:
2.1.1. Implementar la metodología para la unificación de información de agencias y organismos de seguridad y justicia sobre actores delicuenciales y criminales
2.1.2. Crear documentos para el apoyo en la toma de decisiones en correlación de variables de incidencia delictiva y criminal
2.1.3. Funcionamiento del centro de interacción y acción interagencial para los fenómenos asociados a violencias y delincuencia en Bogotá</t>
  </si>
  <si>
    <t>Se ha establecido una metodología integral para el intercambio de información basada en el Sistema de Información Distrital de Crimen Organizado (SIDICOF). Esta metodología implica la realización de sesiones mensuales con el objetivo de identificar, afectar y desarticular organizaciones criminales. Estas sesiones no solo permiten generar proyecciones operativas, sino que también facilitan un seguimiento efectivo de la afectación y desarticulación de grupos delictivos. Además, esta iniciativa busca mejorar significativamente la calidad de los datos relacionados con el comportamiento del panorama criminal.</t>
  </si>
  <si>
    <t>Subsecretaría de Seguridad y Convivencia, Sistema Porgressus</t>
  </si>
  <si>
    <r>
      <rPr>
        <b/>
        <sz val="12"/>
        <color rgb="FF000000"/>
        <rFont val="Arial Narrow"/>
        <family val="2"/>
      </rPr>
      <t xml:space="preserve">Fórmula de cálculo: </t>
    </r>
    <r>
      <rPr>
        <sz val="12"/>
        <color rgb="FF000000"/>
        <rFont val="Arial Narrow"/>
        <family val="2"/>
      </rPr>
      <t xml:space="preserve">(Número de fases implementadas )/ (Número de fases proyectadas )*100 
Este resultado se mide a través  del avance de la implementación de la metodología en cada vigencia anual, lo cual contempla el escenario de intercambio de información, el seguimiento a la afectación de estructuras criminales  y la sinergia de capacidades entre organismos para encausar los procesos investigativos y operativos.
A continuación se describen las principales fases para el desarrollo del modelo con la respectiva ponderación:
</t>
    </r>
    <r>
      <rPr>
        <b/>
        <sz val="12"/>
        <color rgb="FF000000"/>
        <rFont val="Arial Narrow"/>
        <family val="2"/>
      </rPr>
      <t>1. Diagnóstico de la problemática asociada al SIDICOF:</t>
    </r>
    <r>
      <rPr>
        <sz val="12"/>
        <color rgb="FF000000"/>
        <rFont val="Arial Narrow"/>
        <family val="2"/>
      </rPr>
      <t xml:space="preserve"> 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t>
    </r>
    <r>
      <rPr>
        <b/>
        <sz val="12"/>
        <color rgb="FF000000"/>
        <rFont val="Arial Narrow"/>
        <family val="2"/>
      </rPr>
      <t>2. Diseño del SIDICOF:</t>
    </r>
    <r>
      <rPr>
        <sz val="12"/>
        <color rgb="FF000000"/>
        <rFont val="Arial Narrow"/>
        <family val="2"/>
      </rPr>
      <t xml:space="preserve"> 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2"/>
        <color rgb="FF000000"/>
        <rFont val="Arial Narrow"/>
        <family val="2"/>
      </rPr>
      <t xml:space="preserve">3. Creación del Sistema de Seguimiento del SIDICOF: </t>
    </r>
    <r>
      <rPr>
        <sz val="12"/>
        <color rgb="FF000000"/>
        <rFont val="Arial Narrow"/>
        <family val="2"/>
      </rPr>
      <t xml:space="preserve">Implica la construcción de indicadores y metas que estructurarán la rutina de seguimiento del modelo, responsables, instrumentos y cronogramas, lo cual arrojará información estratégica para la toma de decisiones. 10% (año 3)
</t>
    </r>
    <r>
      <rPr>
        <b/>
        <sz val="12"/>
        <color rgb="FF000000"/>
        <rFont val="Arial Narrow"/>
        <family val="2"/>
      </rPr>
      <t xml:space="preserve">4. Implementación del SIDICOF:  </t>
    </r>
    <r>
      <rPr>
        <sz val="12"/>
        <color rgb="FF000000"/>
        <rFont val="Arial Narrow"/>
        <family val="2"/>
      </rPr>
      <t xml:space="preserve">Materializa las intervenciones institucionales diseñadas y cualifica el desarrollo de los productos de política pública. 25% (año 4 a 16)
</t>
    </r>
    <r>
      <rPr>
        <b/>
        <sz val="12"/>
        <color rgb="FF000000"/>
        <rFont val="Arial Narrow"/>
        <family val="2"/>
      </rPr>
      <t>5. Seguimiento y evaluación del SIDICOF:</t>
    </r>
    <r>
      <rPr>
        <sz val="12"/>
        <color rgb="FF000000"/>
        <rFont val="Arial Narrow"/>
        <family val="2"/>
      </rPr>
      <t xml:space="preserve"> 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
</t>
    </r>
  </si>
  <si>
    <t>Inventario Criminal Unificado- Secretaría Distrital de Seguridad, Convivencia y Justicia Matriz oficial formato Excel.</t>
  </si>
  <si>
    <t xml:space="preserve">  La Oficina de Análisis de la Información y Estudios Estratégicos acompañara al área técnica y metodológicamente en el diseño y medición de este Sistema							</t>
  </si>
  <si>
    <t>FICHA TÉCNICA INDICADOR DE RESULTADO 2.2</t>
  </si>
  <si>
    <t>Acciones de articulación y recolección de información de grupos criminales para la proyección operativa e implementación de metodología del inventario criminal. Se relacionan los productos:
2.2.1. Implementar el componente de analítica de datos en el sistema de atención de emergencias y seguridad del C4
2.2.2. Adquisición del sistema de visualización integrado al sistema de videovigilancia del C4 en los Centros de monitoreo de la Policía Nacional
2.2.3. Fortalecimiento tecnológico para el sistema de atención de emergencias y seguridad del C4</t>
  </si>
  <si>
    <t>El indicador mide el tiempo promedio que transcurre desde la recepción inicial hasta la asignación y movilización de respuesta a incidentes de seguridad gestionados por el Centro de Comando, Control, Comunicaciones y Cómputo (C4). Este indicador evalúa la eficiencia y rapidez con la que se atienden y gestionan los incidentes de seguridad, contribuyendo a la mejora en la respuesta y resolución de situaciones críticas en el ámbito de seguridad.</t>
  </si>
  <si>
    <t xml:space="preserve">Minutos en las llamadas recibidas </t>
  </si>
  <si>
    <t>C4 premier one</t>
  </si>
  <si>
    <r>
      <rPr>
        <b/>
        <sz val="12"/>
        <rFont val="Arial Narrow"/>
        <family val="2"/>
      </rPr>
      <t>Fórmula de cálculo:</t>
    </r>
    <r>
      <rPr>
        <sz val="12"/>
        <rFont val="Arial Narrow"/>
        <family val="2"/>
        <charset val="1"/>
      </rPr>
      <t xml:space="preserve"> (Sumatoria de minutos promedio del tiempo de respuesta de atención de incidentes de seguridad) - (Hora  de recepción de la llamada de atención de incidentes de seguridad)
El proceso técnico para medir y recolectar información del indicador involucra registrar el momento en que se recibe un incidente de seguridad en el Centro de Comando, Control, Comunicaciones y Cómputo (C4), así como el tiempo en que se asigna y moviliza una respuesta. La recolección de información se realiza a través de sistemas de registro automatizado, donde se captura la hora de recepción, asignación y movilización de cada incidente. Luego, se calcula el tiempo transcurrido entre estos puntos para obtener el promedio. Para garantizar la precisión y validez del indicador, es crucial establecer protocolos claros para el registro de tiempos, utilizar tecnologías de seguimiento en tiempo real, realizar análisis periódicos de los datos y aplicar medidas de mejora en los procesos según sea necesario para agilizar la respuesta a incidentes de seguridad.</t>
    </r>
  </si>
  <si>
    <t>PREMIER ONE C4</t>
  </si>
  <si>
    <t>Jefe Oficina C4</t>
  </si>
  <si>
    <t>C4</t>
  </si>
  <si>
    <t>FICHA TÉCNICA INDICADOR DE RESULTADO 2.3</t>
  </si>
  <si>
    <t>Se planifican dos productos para disminuir el porcentaje de llamadas abandonadas en el NUSE 123. .Se relacionan los productos:
2.3.1. Funcionamiento del nuevo Centro de Comando, Control, Comunicaciones y Cómputo C4 con estándares internacionales
2.3.2. Certificar internacionalmente al personal del Centro de Comando, Control, Comunicaciones y Cómputo (C4)</t>
  </si>
  <si>
    <t>El indicador permite medir el comportamiento de las llamadas ciudadanas abandonadas en el NUSE 123, el cual es un componente del Sistema Integrado de Seguridad y Emergencias en el que se registran las solicitudes de ayuda por parte de la ciudadanía en situaciones que afectan la convivencia, la seguridad ciudadana, el medio ambiente y en temas sanitarios. Al reducir el porcentaje de llamadas abandonadas se mejora el servicio de atención, la percepción de seguridad y la eficiencia en la gestión de la seguridad y las emergencias en el Distrito</t>
  </si>
  <si>
    <t>Premier One</t>
  </si>
  <si>
    <t>La medición de este indicador se realizará al contrastar los registros de las llamadas que ingresan al sistema NUSE 123 y aquellas que son abandanodas, es decir, que no logran atenderse por algún motivo técnico o del usuario. La recolección de información se realiza a través del sistema de registro de llamadas, que registra automáticamente la duración de cada llamada y si fue completada o abandonada. Luego, se calcula el porcentaje de llamadas abandonadas dividiendo el número de llamadas abandonadas entre el número total de llamadas ingresadas, y multiplicando por 100 para obtener el porcentaje.</t>
  </si>
  <si>
    <t>FICHA TÉCNICA INDICADOR DE RESULTADO 2.4</t>
  </si>
  <si>
    <t>Porcentaje de avance en el diseño e implementación del modelo de mitigación situacional de riesgos contra el patrimonio</t>
  </si>
  <si>
    <t>La relación entre estos elementos reside en su contribución integral a la seguridad ciudadana y la protección del patrimonio en diferentes frentes. Se refleja la efectividad general de las estrategias y acciones destinadas a salvaguardar el patrimonio de la comunidad; se despliegan medidas específicas para abordar riesgos patrimoniales en diferentes situaciones; se promueve la participación ciudadana y la denuncia de delitos, contribuyendo a la seguridad general y la prevención; y por último, se enfoca en combatir amenazas cibernéticas que también pueden impactar el patrimonio. En conjunto, estos elementos refuerzan la seguridad en múltiples áreas y demuestran una estrategia integral de protección y bienestar para la comunidad.Se relacionan los productos:
2.4.1. Formar un equipo especializado para la mitigación situacional de riesgos contra el patrimonio
2.4.2. Crear planes de comunicación estratégica para la identificación y prevención de delitos en Bogotá
2.4.3. Crear planes para la mitigación y prevención de delitos en el contexto digital</t>
  </si>
  <si>
    <t xml:space="preserve">El indicador mide la efectividad y el grado en que se han reducido, prevenido o controlado los riesgos que podrían amenazar o afectar el patrimonio económico, cultural o social de la comunidad. Este indicador refleja directamente la capacidad de unas estrategias de mitigación para salvaguardar y preservar el bienestar de la población al minimizar los impactos adversos en su patrimonio, lo que contribuye a un mayor sentido de seguridad y resiliencia en la comunidad.
Este indicador refleja directamente la capacidad de unas estrategias de mitigación para salvaguardar y preservar el bienestar de la población al minimizar los impactos adversos en su patrimonio, lo que contribuye a un mayor sentido de seguridad y resiliencia en la comunidad. Mide el avance del diagnóstico, diseño, implementación, monitoreo y evaluación de la estrategia, considerando la efectividad y el grado en que se han reducido, prevenido o controlado los riesgos que podrían amenazar o afectar el patrimonio económico, cultural o social de la comunidad. </t>
  </si>
  <si>
    <r>
      <rPr>
        <b/>
        <sz val="12"/>
        <color rgb="FF000000"/>
        <rFont val="Arial Narrow"/>
        <family val="2"/>
      </rPr>
      <t xml:space="preserve">Fórmula de cálculo: </t>
    </r>
    <r>
      <rPr>
        <sz val="12"/>
        <color rgb="FF000000"/>
        <rFont val="Arial Narrow"/>
        <family val="2"/>
      </rPr>
      <t xml:space="preserve">(Número de fases implementadas )/ (Número de fases proyectadas )*100
El proceso técnico para medir y recolectar información del indicador implica la evaluación integral de la implementación y efectividad de la estrategia de mitigación de riesgos. La medición se realiza mediante el seguimiento de la implementación de cada una de las fases de la estrategia teniendo en cuenta la identificación y análisis de los riesgos específicos abordados, la revisión de las acciones y medidas tomadas para mitigarlos y la evaluación del impacto resultante en el patrimonio. La recolección de información se lleva a cabo a través de registros documentales, informes de progreso, estudios de impacto y retroalimentación de partes interesadas (que hacen parte de la implementación progresiva de la estrategia). Para asegurar la precisión y validez del indicador, se deben mantener un seguimiento continuo de las fases de la estrategia, permitiendo una revisión y adaptación constantes de la documentación para asegurar la protección efectiva del patrimonio..
A continuación se describen las principales fases para el desarrollo del modelo estratégico con la respectiva ponderación:
</t>
    </r>
    <r>
      <rPr>
        <b/>
        <sz val="12"/>
        <color rgb="FF000000"/>
        <rFont val="Arial Narrow"/>
        <family val="2"/>
      </rPr>
      <t>1. Diagnóstico del Modelo de Intervención Institucional (MIT):</t>
    </r>
    <r>
      <rPr>
        <sz val="12"/>
        <color rgb="FF000000"/>
        <rFont val="Arial Narrow"/>
        <family val="2"/>
      </rPr>
      <t xml:space="preserve"> 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t>
    </r>
    <r>
      <rPr>
        <b/>
        <sz val="12"/>
        <color rgb="FF000000"/>
        <rFont val="Arial Narrow"/>
        <family val="2"/>
      </rPr>
      <t>2. Diseño del Modelo de Intervención Institucional (MIT):</t>
    </r>
    <r>
      <rPr>
        <sz val="12"/>
        <color rgb="FF000000"/>
        <rFont val="Arial Narrow"/>
        <family val="2"/>
      </rPr>
      <t xml:space="preserve"> 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2"/>
        <color rgb="FF000000"/>
        <rFont val="Arial Narrow"/>
        <family val="2"/>
      </rPr>
      <t>3. Creación del Sistema de Seguimiento del Modelo (MIT):</t>
    </r>
    <r>
      <rPr>
        <sz val="12"/>
        <color rgb="FF000000"/>
        <rFont val="Arial Narrow"/>
        <family val="2"/>
      </rPr>
      <t xml:space="preserve"> Implica la construcción de indicadores y metas que estructurarán la rutina de seguimiento del modelo, responsables, instrumentos y cronogramas, lo cual arrojará información estratégica para la toma de decisiones. 10% (año 3)
</t>
    </r>
    <r>
      <rPr>
        <b/>
        <sz val="12"/>
        <color rgb="FF000000"/>
        <rFont val="Arial Narrow"/>
        <family val="2"/>
      </rPr>
      <t>4. Implementación del Modelo de Intervención Institucional (MIT):</t>
    </r>
    <r>
      <rPr>
        <sz val="12"/>
        <color rgb="FF000000"/>
        <rFont val="Arial Narrow"/>
        <family val="2"/>
      </rPr>
      <t xml:space="preserve">  Materializa las intervenciones institucionales diseñadas y cualifica el desarrollo de los productos de política pública. 25% (año 4 a 16)
</t>
    </r>
    <r>
      <rPr>
        <b/>
        <sz val="12"/>
        <color rgb="FF000000"/>
        <rFont val="Arial Narrow"/>
        <family val="2"/>
      </rPr>
      <t xml:space="preserve">5. Seguimiento y evaluación del Modelo de Intervención Institucional (MIT): </t>
    </r>
    <r>
      <rPr>
        <sz val="12"/>
        <color rgb="FF000000"/>
        <rFont val="Arial Narrow"/>
        <family val="2"/>
      </rPr>
      <t xml:space="preserve">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
</t>
    </r>
  </si>
  <si>
    <t>Secretaría Distrital de Seguridad, Convivencia y Justicia, Siedco, Policía Metropilitana de Bogotá.</t>
  </si>
  <si>
    <t>FICHA TÉCNICA INDICADOR DE RESULTADO 3.1.</t>
  </si>
  <si>
    <t xml:space="preserve">Porcentaje de avance en el diseño e implementación del Modelo de Atención a víctimas, adolescentes y redes de apoyo </t>
  </si>
  <si>
    <t xml:space="preserve">La implementación de diversas estrategias de atención a víctimas, adolescentes y redes de apoyo permite brindar oferta focalizada de acuerdo con las necesidades de la población vinculadas, en este sentido, si bien para el año 2023 se encuentran en operación el Programa Distrital de Justicia Juvenil Restaurativa (PDJJR), el Programa para la Atención y Prevención de la Agresión sexual (PASOS), el Programa de Seguimiento Judicial al Tratamiento de Drogas (PSJTD) y la Estrategia de Reintegro Familiar y Atención en el Egreso, es necesario continuar acciones para su fortalecimiento, en este sentido se ha previsto trabajar a nivel de infraestructura con el objetivo de contar con nuevas sedes que acerquen la oferta, con la especialización en la atención de situaciones de mayor recurrencia, contar con instrumentos de valoración que ayude a los profesionales a recopilar información objetiva sobre el estado de un individuo, asi como contar con una Escuela de Formación para el Trabajo y el Desarrollo Humano para el SRPA.  .Se relacionan los productos:
3.1.1 Sedes habilitadas y en funcionamiento del Programa Distrital de Justicia Juvenil Restaurativa 
3.1.2 Programa de Justicia Juvenil Terapéutica
3.1.3. Programa diseñado e implementado para la Atención y Prevención de la Agresión Sexual PASOS en el marco del  SRPA
3.1.4. Escuela de Formación diseñada e implementada para el Trabajo y el Desarrollo Humano para el SRPA
3.1.5. Jóvenes del Sistema de Responsabilidad Penal Adolescente (SRPA)  atendidos en los servicios de la Secretaría Distrital de Integración Social - FORJAR Restaurativo
</t>
  </si>
  <si>
    <t>Número de adolescentes y jóvenes atendidos a través de las diferentes rutas del programa distrital de Justicia Juvenil Restaurativa</t>
  </si>
  <si>
    <t>Atender 800 adolescentes y jóvenes a través de las diferentes rutas del programa distrital de Justicia Juvenil Restaurativa</t>
  </si>
  <si>
    <t>Incrementar la implementación de la justicia juvenil restaurativa y la atención con enfoque de derechos de las y los adolescentes vinculados al Sistema de responsabilidad penal adolescente-SRPA y la población adulta pospenada en el Distrito.</t>
  </si>
  <si>
    <t>Atención a jóvenes y adultos infractores con impacto en su proyecto de vida</t>
  </si>
  <si>
    <t>El indicador mide la efectividad y el grado eficiencia y aptitud de las instituciones involucradas en la implementación y gestión del Programa Distrital de Justicia Juvenil Restaurativa. Se mide el nivel de preparación, recursos y capacidad operativa de estas instituciones para llevar a cabo procesos de justicia juvenil centrados en la restauración, rehabilitación y reintegración de jóvenes infractores, abordando aspectos como la coordinación interinstitucional, la provisión de servicios de apoyo, la participación comunitaria y el cumplimiento de los principios restaurativos.</t>
  </si>
  <si>
    <r>
      <rPr>
        <b/>
        <sz val="11"/>
        <color theme="1"/>
        <rFont val="Arial Narrow"/>
        <family val="2"/>
      </rPr>
      <t>Fórmula de cálculo:</t>
    </r>
    <r>
      <rPr>
        <sz val="11"/>
        <color theme="1"/>
        <rFont val="Arial Narrow"/>
        <family val="2"/>
      </rPr>
      <t xml:space="preserve"> (Número de fases implementadas )/ (Número de fases proyectadas )*100
El modelo partirá  de los programas y estrategias para el fortalecimiento del Programa Distrital de Justicia Juvenil Restaurativa: 1. Programa Distrital de Justicia Juvenil Restaurativa (PDJJR); 2. Programa para la Atención y Prevención de la Agresión sexual (PASOS); 3. Programa de Seguimiento Judicial al Tratamiento de Drogas (PSJTD); 4. Estrategia de Reintegro Familiar y Atención en el Egreso; 5. Programa de prácticas restaurativas en medio escolar; 6. Estrategia de atención para casos de violencia intrafamiliar.  La recolección de información se realiza a través de sistemas de seguimiento, encuestas a los actores involucrados y análisis documental. El porcentaje de implementación se calcula dividiendo el número de estrategias implementadas efectivamente por el total de estrategias planificadas, lo que proporciona una visión cuantitativa de la eficacia en la ejecución de las acciones diseñadas para la atención y apoyo a las víctimas y adolescentes, así como a sus redes de apoyo. A continuación se describen las principales fases para el desarrollo del modelo estratégico con la respectiva ponderación:
1. Diagnóstico del Modelo de Intervención Institucional (MIT): 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2. Diseño del Modelo de Intervención Institucional (MIT): Define las metodologías, alcances y horizonte de las intervenciones del modelo, lo cual incluye el horizonte para la materialización de los productos de la Política Pública, a partir de un esquema de participación ciudadana y de gobernanza colaborativa. 30% (año 3)
3. Creación del Sistema de Seguimiento del Modelo (MIT): Implica la construcción de indicadores y metas que estructurarán la rutina de seguimiento del modelo, responsables, instrumentos y cronogramas, lo cual arrojará información estratégica para la toma de decisiones. 10% (año 3)
4. Implementación del Modelo de Intervención Institucional (MIT):  Materializa las intervenciones institucionales diseñadas y cualifica el desarrollo de los productos de política pública. 25% (año 4 a 16)
5. Seguimiento y evaluación del Modelo de Intervención Institucional (MIT): 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
</t>
    </r>
  </si>
  <si>
    <t>Reporte trimestral del avance de los productos y documentos ligados a cada fase identificada en la metodología. Se debe nutrir de información primaria de entidades fuentes de información y de la recabación con otros actores sociales. Dirección de Responsabilidad Penal Adolescente</t>
  </si>
  <si>
    <t xml:space="preserve">Director de Responsabilidad Penal Adolescente </t>
  </si>
  <si>
    <t xml:space="preserve">Secretaría Distrital de Seguridad, Convivencia y Justicia  </t>
  </si>
  <si>
    <t xml:space="preserve"> La Oficina de Análisis de la Información y Estudios Estratégicos acompañara al área técnica y metodológicamente en el diseño y medición de este Modelo</t>
  </si>
  <si>
    <t>FICHA TÉCNICA INDICADOR DE RESULTADO 3.2.</t>
  </si>
  <si>
    <t>Un centro de privación de la libertad incorpora de manera eficaz los enfoques restaurativo y de derechos, en la medida en que adecúa toda su oferta de tratamiento penitenciario a una filosofía del acompañamiento a las PPL, en las que trabaja sus necesidades específicas, así como les provee condiciones para desarrollar ejercicios reflexivos sobre los daños cometidos a otras personas y al conjunto de la sociedad, y les ofrece condiciones para el incremento de oportunidades de reintegración  familiar, educativa, social, cultural o productiva. Esta forma de concebir el tratamiento penitenciario (como resultado), se logra a través de la configuración de procesos de atención psicosocial, de una cultura de la convivencia con métodos y mecanismos de tratamiento pacífico de conflictos al interior, y del aprestamiento de estrategias de formación para la vida en libertad (productiva, académica, de habilidades  socioemocionales, etc.), (productos) que respondan transversalmente al enfoque restaurativo y de derechos. Se relacionan los productos:
3.2.1. Rutas implementadas para el ingreso del Programa Distrital de Justicia Restaurativa para Adultos 
3.2.2. Programa diseñado e implementado para la Atención y Prevención de la Agresión Sexual PASOS para población adulta privada de la libertad en la Cárcel Distrital
3.2.3. Plan diseñado e implementado para el Proframa de Justicia Terapeútica en Adultos Privados de la libertad en la Cárcel Distrital
3.2.4. Plan diseñado e implementado para la atención especializada a casos de violencia intrafamiliar para población sindicada y condenada en el Bogotá
3.2.5 Escuela diseñada e implementada para la formación para el Trabajo y el Desarrollo Humano  en la Cárcel Distrital
3.2.6. Programa educativo diseñado e implementado  en la Cárcel Distrital
3.2.7. Componente de Atención Psicosocial implementado en la Cárcel Distrital
3.2.8. Componente de Tramitación de Conflictos implementado en la Cárcel Distrital
3.2.9. Componente de Trabajo con Familias "Circulos del cuidado y del afecto" diseñado e implementado en la Cárcel Distrital
3.2.10. Componente de Atención Psicosocial implementado en el Centro Especial de Reclusión - CER
3.2.11. Componente de Tramitación de Conflictos diseñado e implementado en el Centro Especial de Reclusión CER</t>
  </si>
  <si>
    <t>SeguridadConvivencia y Justicia</t>
  </si>
  <si>
    <t xml:space="preserve">El indicador mide el progreso en el establecimiento y ejecución de un enfoque de atención innovador que se centra en los principios restaurativos y de derechos en los centros de reclusión bajo la supervisión del Distrito. Este indicador cuantifica la evolución en la implementación de un modelo que busca promover la rehabilitación, la justicia restaurativa y el respeto a los derechos humanos de los individuos privados de libertad, lo que puede tener un impacto significativo en su bienestar y en la eficacia del sistema penal juvenil. Permitirá evidenciar los avances en la construcción del Modelo de Atención con Enfoque Restaurativo y de Derechos en los centros privativos de la libertad a cargo del Distrito, en la medida en que se van estableciendo los procedimientos de asignación de casos, atención y seguimiento, y se implementan a través de un equipo especializado, de acuerdo con un documento metodológico, para tal fin se hará seguimiento a la ejecución de las fases de diagnóstico, diseño, implementación, monitoreo y evaluación en un proceso de mejora continua. </t>
  </si>
  <si>
    <r>
      <rPr>
        <b/>
        <sz val="11"/>
        <color rgb="FF000000"/>
        <rFont val="Arial Narrow"/>
        <family val="2"/>
      </rPr>
      <t>Fórmula de cálculo:</t>
    </r>
    <r>
      <rPr>
        <sz val="11"/>
        <color rgb="FF000000"/>
        <rFont val="Arial Narrow"/>
        <family val="2"/>
      </rPr>
      <t xml:space="preserve"> (Número de fases implementadas )/ (Número de fases proyectadas )*100
El proceso técnico para medir el indicador involucra diversas etapas. Comienza con la definición del modelo, estableciendo sus principios y componentes, y luego se procede al diseño de los protocolos, programas y acciones concretas que lo conforman. La recolección de información se lleva a cabo a través de registros detallados de las actividades, capacitaciones y cambios implementados en los centros. El porcentaje de avance se calcula comparando la cantidad de componentes implementados con respecto a los planificados, multiplicado por 100. La información se recopila a través de informes de progreso, registros de actividades y datos de cumplimiento de los protocolos, proporcionando una medida cuantitativa del progreso en la transformación de la atención en los centros de reclusión, lo que refleja el impacto en la adopción del enfoque restaurativo y de derechos en el sistema penal juvenil.
A continuación se describen las principales fases para el desarrollo del modelo con la respectiva ponderación:
</t>
    </r>
    <r>
      <rPr>
        <b/>
        <sz val="11"/>
        <color rgb="FF000000"/>
        <rFont val="Arial Narrow"/>
        <family val="2"/>
      </rPr>
      <t xml:space="preserve">1. Diagnóstico del Modelo de Intervención Institucional (MIT): </t>
    </r>
    <r>
      <rPr>
        <sz val="11"/>
        <color rgb="FF000000"/>
        <rFont val="Arial Narrow"/>
        <family val="2"/>
      </rPr>
      <t xml:space="preserve">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t>
    </r>
    <r>
      <rPr>
        <b/>
        <sz val="11"/>
        <color rgb="FF000000"/>
        <rFont val="Arial Narrow"/>
        <family val="2"/>
      </rPr>
      <t xml:space="preserve">2. Diseño del Modelo de Intervención Institucional (MIT): </t>
    </r>
    <r>
      <rPr>
        <sz val="11"/>
        <color rgb="FF000000"/>
        <rFont val="Arial Narrow"/>
        <family val="2"/>
      </rPr>
      <t xml:space="preserve">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1"/>
        <color rgb="FF000000"/>
        <rFont val="Arial Narrow"/>
        <family val="2"/>
      </rPr>
      <t xml:space="preserve">3. Creación del Sistema de Seguimiento del Modelo (MIT): </t>
    </r>
    <r>
      <rPr>
        <sz val="11"/>
        <color rgb="FF000000"/>
        <rFont val="Arial Narrow"/>
        <family val="2"/>
      </rPr>
      <t xml:space="preserve">Implica la construcción de indicadores y metas que estructurarán la rutina de seguimiento del modelo, responsables, instrumentos y cronogramas, lo cual arrojará información estratégica para la toma de decisiones. 10% (año 3)
</t>
    </r>
    <r>
      <rPr>
        <b/>
        <sz val="11"/>
        <color rgb="FF000000"/>
        <rFont val="Arial Narrow"/>
        <family val="2"/>
      </rPr>
      <t xml:space="preserve">4. Implementación del Modelo de Intervención Institucional (MIT): </t>
    </r>
    <r>
      <rPr>
        <sz val="11"/>
        <color rgb="FF000000"/>
        <rFont val="Arial Narrow"/>
        <family val="2"/>
      </rPr>
      <t xml:space="preserve"> Materializa las intervenciones institucionales diseñadas y cualifica el desarrollo de los productos de política pública. 25% (año 4 a 16)
</t>
    </r>
    <r>
      <rPr>
        <b/>
        <sz val="11"/>
        <color rgb="FF000000"/>
        <rFont val="Arial Narrow"/>
        <family val="2"/>
      </rPr>
      <t xml:space="preserve">5. Seguimiento y evaluación del Modelo de Intervención Institucional (MIT): </t>
    </r>
    <r>
      <rPr>
        <sz val="11"/>
        <color rgb="FF000000"/>
        <rFont val="Arial Narrow"/>
        <family val="2"/>
      </rPr>
      <t>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t>
    </r>
  </si>
  <si>
    <t xml:space="preserve">Dirección Cárcel Distrital </t>
  </si>
  <si>
    <t>Subsecretaria de Acceso a la Justicia</t>
  </si>
  <si>
    <t>FICHA TÉCNICA INDICADOR DE RESULTADO 3.3</t>
  </si>
  <si>
    <t>Número de orientaciones realizadas a ciudadanos(as) de todas las localidades del Distrito que lo requieran por medio del Centro de Recepción e Información (CRI) y las Unidades de Mediación y Conciliación (UMC)</t>
  </si>
  <si>
    <t>Número de orientaciones en los equipamientos de justicia, en funcionamiento, existentes en el Distrito. Se relaciona el producto
3.3.1. Casas de Justicia en el Distrito en funcionamiento</t>
  </si>
  <si>
    <t>El indicador expresa el número de orientaciones (presenciales y no presenciales) realizadas a ciudadanos(as) por medio del Centro de Recepción e Información (CRI) y las Unidades de Mediación y Conciliación que se encuentran ubicados en las Casas de Justicia y en Unidades Móviles de Justicia. Como orientación se entiende la referenciación que realizan los profesionales del CRI a Unidades de Mediación y Conciliación (UMC) u operadores de justicia, de acuerdo a los diferentes conflictos que presenten los ciudadanos(as). Las orientaciones que se realizan desde las Unidades de Mediación y Conciliación hacen parte del subtotal de todas las orientaciones en Casas de Justicia, de acuerdo con la ruta de atención. El reporte se hace sobre orientaciones a personas, vale la pena señalar que una persona puede recibir varias orientaciones.
Estas orientaciones pueden abarcar una variedad de temas legales, sociales o de resolución de conflictos, con el objetivo de informar y guiar a los ciudadanos en la búsqueda de soluciones adecuadas a sus necesidades y preocupaciones.</t>
  </si>
  <si>
    <t>Derechos; Género; Poblacional</t>
  </si>
  <si>
    <t>Orientaciones</t>
  </si>
  <si>
    <t xml:space="preserve"> 129.696
orientaciones</t>
  </si>
  <si>
    <t>SICAS</t>
  </si>
  <si>
    <t>Localidades</t>
  </si>
  <si>
    <t>Todas</t>
  </si>
  <si>
    <r>
      <rPr>
        <b/>
        <sz val="12"/>
        <color rgb="FF000000"/>
        <rFont val="Arial Narrow"/>
        <family val="2"/>
      </rPr>
      <t xml:space="preserve">Fórmula de cálculo: </t>
    </r>
    <r>
      <rPr>
        <sz val="12"/>
        <color rgb="FF000000"/>
        <rFont val="Arial Narrow"/>
        <family val="2"/>
      </rPr>
      <t>Sumatoria de orientaciones realizadas a ciudadanos (as) de todas las localidades del Distrito por medio del Centro de Recepción e Información (CRI) y las Unidades de Mediación y Conciliación (UMC)
La información de este indicador se recolecta por medio del cargue permanente de información en el sistema de información SICAS que realizan los profesionales CRI.</t>
    </r>
    <r>
      <rPr>
        <sz val="12"/>
        <color rgb="FFFF0000"/>
        <rFont val="Arial Narrow"/>
        <family val="2"/>
      </rPr>
      <t xml:space="preserve"> </t>
    </r>
    <r>
      <rPr>
        <sz val="12"/>
        <color rgb="FF000000"/>
        <rFont val="Arial Narrow"/>
        <family val="2"/>
      </rPr>
      <t>Los ciudadanos(as) orientados corresponden con los que son registrados y orientados por parte de los profesionales del CRI. En los informes de reporte se incluirán los direccionamientos a cada entidad operadora de justicia a la que se direcciona a los ciudadanos(as) en cada caso y a las Unidades de Mediación y Conciliación. La meta no es acumulativa, con respecto a la vigencia anterior. 
Si bien es evidente que en cada una de las anualizaciones hay un incremento porcentual, teniendo en cuenta la fuente de la información y al ser un resultado a nivel distrital, el cálculo de cada a anualización se da en total de orientaciones y no en porcentaje, toda vez que esto permite realizar  un mejor análisis y producir información para cada uno de los equipamientos habilitados en el producto asociado.</t>
    </r>
  </si>
  <si>
    <t>Diane Tawse - Smith</t>
  </si>
  <si>
    <t>Directora de Acceso a la Justicia</t>
  </si>
  <si>
    <t>Dirección de Acceso a la Justicia</t>
  </si>
  <si>
    <t xml:space="preserve"> 601 3779595 - Extensión 1210</t>
  </si>
  <si>
    <t>Juan David García</t>
  </si>
  <si>
    <t>FICHA TÉCNICA INDICADOR DE RESULTADO 3.4</t>
  </si>
  <si>
    <t xml:space="preserve">Implementación de una estrategia para la transversalización de los enfoques  poblacional, diferencial y territorial en los servicios de atención de justicia, en el que se ve materializado la operación de la ruta de atención a mujeres víctimas de violencias y el protocolo de atención a niños, niñas y adolescentes víctimas de violencia sexual en sedes del Distrito.Se relacionan los productos:
3.4.1 Plan para la transversalización de los enfoques poblacional, diferencial y territorial en los servicios de atención de justicia
3.4.2. Casas de Justicia con operación del protocolo de atención a niños, niñas y adolescentes víctimas de violencia sexual
3.4.3. Casas de Justicia con operación de la ruta de atención integral a mujeres víctimas de violencia
</t>
  </si>
  <si>
    <t xml:space="preserve">El indicador expresa el número de orientaciones a ciudadanos(as) identificados(as) como vulnerables y/o en riesgo por medio del Centro de Recepción e Información (CRI), en las Casas de Justicia y en las Unidades Móviles de Justicia. La orientación se realiza según la estrategia de transversalización de enfoques en los servicios a los grupos poblacionales étnicos, de discapacidad y adulto mayor, del protocolo de atención a niños niñas y adolescentes víctimas de violencia sexual, de la ruta de atención a mujeres víctimas de violencia, de los sectores sociales LGBTI y migrantes de acuerdo con la priorización realizada por la Dirección de Acceso a la Justicia. Como orientación se entiende la referenciación que realizan los profesionales del Centro de Recepción e Información (CRI) a Unidades de Mediación y Concicliación (UMC) u operadores de justicia, de acuerdo a los diferentes conflictos que presenten los ciudadanos(as), especialmente de aquellos identificados como vulnerables o en riesgo. Por su parte, como ciudadano vulnerable o riesgo se entiende a aquella persona que se encuentra en estado de desprotección o incapacidad frente a una amenaza a su condición psicológica, física y mental y que de acuerdo a la alta demanda o a sectores sociales que se identifican que son susceptibles de participar en distintas dinámicas de barreras de acceso a la justicia (discpacidad, mujer y género, infancia y adolescencia, adulto mayor, orientación sexual y étnico). Por transversalización se entiende el énfasis en el enfoque utilizado en el momento de la orientación al ciudadano(a) (poblacional, diferencial o terriotorial) de acuerdo con los lineamientos de la estrategia diseñada, la ruta de atención a mujeres víctimas de violencias y el protocolo de atención a NNA víctimas de violencia sexual.
Por lo anterior, el indicador expresa el número de orientaciones adultos mayores, personas con discapacidad, grupos étnicos, personas orientaciones sexuales diversas, mujeres víctimas de violencias, niños/as y adolescentes víctimas de violencia sexual,  a mujeres por motivo de amenazas o violencias, en Casas de Justicia por medio del Centro de Recepción e Información (CRI). Se priorizan 5 Manzanas del Cuidado establecidas en el Sistema Distrital del Cuidado (Fontibón, Rafael Uribe Uribe, Usaquén, Centro, Kennedy), la priorización de estas manzanas puede ajustarse conforme a las necesidades de acceso a la justicia y las capacidades institucionales para operar. Para lo que refiere a la Ruta de Atención a Mujeres Víctimas de Violencia Sexual, se entiende por violencia toda aquella acción u omisión que pueda causar o resulte en daño o sufrimiento físico, sexual, psicológico, patrimonial o económico, amenaza, agravio, ofensa o cualquier otra forma de agresión por miembros del grupo familiar u otras personas. </t>
  </si>
  <si>
    <t>Derechos Humanos; Género; Poblacional; diferencial; territorial</t>
  </si>
  <si>
    <t>Casas de Justicia y/o localidad de residencia del ciudadano(a)</t>
  </si>
  <si>
    <r>
      <rPr>
        <b/>
        <sz val="12"/>
        <color rgb="FF000000"/>
        <rFont val="Arial Narrow"/>
        <family val="2"/>
      </rPr>
      <t>Fórmula de cálculo:</t>
    </r>
    <r>
      <rPr>
        <sz val="12"/>
        <color rgb="FF000000"/>
        <rFont val="Arial Narrow"/>
        <family val="2"/>
        <charset val="1"/>
      </rPr>
      <t xml:space="preserve"> Sumatoria de orientaciones realizadas con enfoques poblacional, diferencial y territorial  por medio del Centro de Recepción e Información (CRI)
La información de este indicador se recolecta por medio del cargue permanente de información en el sistema de información SICAS que realizan los profesionales CRI. La meta no es acumulativa, con respecto a la vigencia anterior.</t>
    </r>
  </si>
  <si>
    <t>FICHA TÉCNICA INDICADOR DE RESULTADO 3.5</t>
  </si>
  <si>
    <t>La relación radica en el nivel de reincidencia penitenciaria de la población atendida en Casa Libertad, el cual se basa en la idea de que el programa Casa Libertad busca no solo ofrecer oportunidades de reinserción a las personas pospenadas, sino también reducir la probabilidad de reincidencia. Si más personas pospenadas vinculadas al programa completan el plan de trabajo y, al mismo tiempo, el nivel de reincidencia penitenciaria disminuye en la población atendida por Casa Libertad, esto sugiere que el programa está teniendo un impacto positivo en la reintegración exitosa y la prevención de la reincidencia de los individuos pospenados.Se relacionan los productos:
3.5.1. Personas pospenadas que egresan del Sistema Penitenciario y Carcelario vinculadas al programa Casa Libertad
3.5.2. Personas pospenadas vinculadas al Programa Casa Libertad que completan el plan de trabajo en cualquier dimensión</t>
  </si>
  <si>
    <t>El indicador permite medir el comportamiento de la reincidencia, que está directamente vinculada con el fortalecimiento de las capacidades de las personas pospenadas para poderse reconectar exitosamente con el mundo libre (restableciendo lazos familiares y sociales, empleándose, educándose, entre otros). Desde esa perspectiva, la superación de dimensiones del programa de atención pospenitenciaria (indicador de producto) impacta directamente los índices de reincidencia (indicador de resultado), en la medida que el fortalecimiento de capacidades disminuye las posibilidades de volver a delinquir.
A fin de cuentas, este indicador refleja la efectividad del programa en términos de la prevención de la reincidencia delictiva y la reintegración exitosa de los participantes en la sociedad, al analizar cuántos de ellos han vuelto a incurrir en conductas delictivas después de haber recibido el apoyo y las oportunidades proporcionadas por el programa.
Por lo anterior, se espera que la reincidencia no supere el 5% para cada una de las vigencias.</t>
  </si>
  <si>
    <t xml:space="preserve">SDSCJ -  Casa Libertad </t>
  </si>
  <si>
    <r>
      <rPr>
        <b/>
        <sz val="12"/>
        <rFont val="Arial Narrow"/>
        <family val="2"/>
      </rPr>
      <t>Fórmula de cálculo:</t>
    </r>
    <r>
      <rPr>
        <sz val="12"/>
        <rFont val="Arial Narrow"/>
        <family val="2"/>
        <charset val="1"/>
      </rPr>
      <t xml:space="preserve"> (Número de personas que completaron el programa de atención al pospenado, que se reporta reincidencia penitenciaria en la vigencia del año anterior)  / (Número total de personas que completaron el programa de atención al pospenado en la vigencia del año anterior) * 100
La medición de la reincidencia se realizará a partir del contraste entre los usuarios vinculados al programa de atención pospenitenciaria de Casa Libertad y que completaron la ruta de atención establecida y aquellos que reportan reincidencia penitenciaria el año anterior.</t>
    </r>
  </si>
  <si>
    <t>Reportes Casa Libertad</t>
  </si>
  <si>
    <t>Juliana Cortés Guerra</t>
  </si>
  <si>
    <t>Si bien existe una disminución del nivel de reincidencia entre la línea base y el primer año, es importante señalar que la meta anual se sostiene en el tiempo, toda vez que una disminución prolongada escapa al margen de acción institucional.</t>
  </si>
  <si>
    <t>FICHA TÉCNICA INDICADOR DE RESULTADO 3.6</t>
  </si>
  <si>
    <t xml:space="preserve">Porcentaje de avance diseño e implementación del modelo de infraestructura, bienes y servicios para la atención de las personas privadas de la libertad, provistos en los equipamientos del Distrito </t>
  </si>
  <si>
    <t>Ejecución de proyectos de infraestructura y la provisión de bienes y servicios específicos que contribuyen al avance del modelo integral de atención en el sistema penitenciario, promoviendo condiciones adecuadas de seguridad, salubridad, higiene y sanidad para las personas privadas de la libertad en el Distrito. Se relacionan los siguientes productos:
3.6.1 Proyecto de infraestructura implementado para la privación de la libertad (Cárcel 2) con condiciones de seguridad, salubridad, higiene y sanidad suficientes
3.6.2 Proyecto de infraestructura implementado para la privación de la libertad (segunda fase del CER) con condiciones de seguridad, salubridad, higiene y sanidad suficientes
3.6.3 Bienes y servicios provistos para la atención de las personas privadas de la libertad en los equipamientos del Distrito</t>
  </si>
  <si>
    <t>El indicador mide el progreso del modelo de infraestructura, bienes y servicios para la atención de las personas privadas de la libertad, teniendo en cuenta las fases de diagnóstico, diseño, implementación, monitoreo y evaluación; garantizando estándares adecuados de bienestar y tratamiento en los lugares de detención dentro del distrito. Tendrá en cuenta la eficacia de las capacidades operativas y recursos disponibles para asegurar condiciones dignas y respetuosas de privación de libertad, abordando aspectos como la infraestructura, atención médica, alimentación, acceso a servicios básicos, y el respeto de los derechos humanos de las personas detenidas.</t>
  </si>
  <si>
    <r>
      <rPr>
        <b/>
        <sz val="12"/>
        <color rgb="FF000000"/>
        <rFont val="Arial Narrow"/>
        <family val="2"/>
      </rPr>
      <t>Fórmula de cálculo:</t>
    </r>
    <r>
      <rPr>
        <sz val="12"/>
        <color rgb="FF000000"/>
        <rFont val="Arial Narrow"/>
        <family val="2"/>
      </rPr>
      <t xml:space="preserve"> (Número de fases implementadas )/ (Número de fases proyectadas )*100
La información que alimentará el indicador corresponderá con los informes de avance del modelo de infraestructura en materia de ampliación de la infraestructura para atender a las personas privadas de la libertad y los bienes y servicios habilitados para ellos.
A continuación se describen las principales fases para el desarrollo del modelo con la respectiva ponderación:
</t>
    </r>
    <r>
      <rPr>
        <b/>
        <sz val="12"/>
        <color rgb="FF000000"/>
        <rFont val="Arial Narrow"/>
        <family val="2"/>
      </rPr>
      <t xml:space="preserve">1. Diagnóstico del Modelo de Intervención Institucional (MIT): </t>
    </r>
    <r>
      <rPr>
        <sz val="12"/>
        <color rgb="FF000000"/>
        <rFont val="Arial Narrow"/>
        <family val="2"/>
      </rPr>
      <t xml:space="preserve">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t>
    </r>
    <r>
      <rPr>
        <b/>
        <sz val="12"/>
        <color rgb="FF000000"/>
        <rFont val="Arial Narrow"/>
        <family val="2"/>
      </rPr>
      <t xml:space="preserve">2. Diseño del Modelo de Intervención Institucional (MIT): </t>
    </r>
    <r>
      <rPr>
        <sz val="12"/>
        <color rgb="FF000000"/>
        <rFont val="Arial Narrow"/>
        <family val="2"/>
      </rPr>
      <t xml:space="preserve">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2"/>
        <color rgb="FF000000"/>
        <rFont val="Arial Narrow"/>
        <family val="2"/>
      </rPr>
      <t>3. Creación del Sistema de Seguimiento del Modelo (MIT):</t>
    </r>
    <r>
      <rPr>
        <sz val="12"/>
        <color rgb="FF000000"/>
        <rFont val="Arial Narrow"/>
        <family val="2"/>
      </rPr>
      <t xml:space="preserve"> Implica la construcción de indicadores y metas que estructurarán la rutina de seguimiento del modelo, responsables, instrumentos y cronogramas, lo cual arrojará información estratégica para la toma de decisiones. 10% (año 3)
</t>
    </r>
    <r>
      <rPr>
        <b/>
        <sz val="12"/>
        <color rgb="FF000000"/>
        <rFont val="Arial Narrow"/>
        <family val="2"/>
      </rPr>
      <t xml:space="preserve">4. Implementación del Modelo de Intervención Institucional (MIT): </t>
    </r>
    <r>
      <rPr>
        <sz val="12"/>
        <color rgb="FF000000"/>
        <rFont val="Arial Narrow"/>
        <family val="2"/>
      </rPr>
      <t xml:space="preserve"> Materializa las intervenciones institucionales diseñadas y cualifica el desarrollo de los productos de política pública. 25% (año 4 a 16)
</t>
    </r>
    <r>
      <rPr>
        <b/>
        <sz val="12"/>
        <color rgb="FF000000"/>
        <rFont val="Arial Narrow"/>
        <family val="2"/>
      </rPr>
      <t xml:space="preserve">5. Seguimiento y evaluación del Modelo de Intervención Institucional (MIT): </t>
    </r>
    <r>
      <rPr>
        <sz val="12"/>
        <color rgb="FF000000"/>
        <rFont val="Arial Narrow"/>
        <family val="2"/>
      </rPr>
      <t xml:space="preserve">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
</t>
    </r>
  </si>
  <si>
    <t>Reporte trimestral del avance de los productos y documentos ligados a cada fase identificada en la metodología. Se debe nutrir de información primaria de entidades fuentes de información y de la recabación con otros actores sociales.CER y CARCEL DISTRITAL</t>
  </si>
  <si>
    <t>FICHA TÉCNICA INDICADOR DE RESULTADO 3.7</t>
  </si>
  <si>
    <t>El fortalecimiento de la capacidad de respuesta en la investigación y judicialización de delitos a través de las Unidades de Reacción puede contribuir a reducir la impunidad al acelerar el proceso de llevar a los delincuentes ante la justicia. Por otro lado, el impulso de un Sistema de Tratamiento Penal Alternativo, que aborda contravenciones y delitos menores de manera diferenciada, también puede contribuir a reducir la impunidad al agilizar y adecuar las respuestas legales a diferentes tipos de infracciones. En conjunto, estas medidas buscan mejorar la efectividad del sistema de justicia en Bogotá y, por lo tanto, disminuir la impunidad en la ciudad. Se relacionan los productos:
3.7.1 Unidades de Reacción en operación para la investigación y judicialización de delitos
3.7.2 Impulso de un Sistema de Tratamiento Penal Alternativo (contravenciones)</t>
  </si>
  <si>
    <t>El indicador mide el avance de ejecución del modelo que permita agilizar los procesos judiciales, a traves del mejoramiento de la infraestructura de las Unidades de Reacción Inmediata - URI en la ciudad y del establecimiento de un Sistema de Tratamiento Penal Alternativo que permita reducir los indices de impunidad. Este modelo busca optimizar la administración de justicia al reducir tiempos, minimizar la acumulación de casos y agilizar los trámites legales, lo que a su vez puede tener un impacto positivo en la resolución oportuna de disputas y en la reducción de la congestión en los tribunales.</t>
  </si>
  <si>
    <t>Derechos humanos</t>
  </si>
  <si>
    <r>
      <rPr>
        <b/>
        <sz val="12"/>
        <color rgb="FF000000"/>
        <rFont val="Arial Narrow"/>
        <family val="2"/>
      </rPr>
      <t>Fórmula de cálculo:</t>
    </r>
    <r>
      <rPr>
        <sz val="12"/>
        <color rgb="FF000000"/>
        <rFont val="Arial Narrow"/>
        <family val="2"/>
      </rPr>
      <t xml:space="preserve"> (fases del modelo para agilzar los procesos judiciales implementadas)/(fases del modelo para agilzar los procesos judiciales formuladas) *100
La información que alimentará el porcentaje de avance del indicador corresponderá a los informes de avance de la infraestructura, asi como la viabilización que se de al sistema de contrvenciones impulsado por la SCJ. Esta última, corresponde a una iniciativa legislativa y por tanto no depende de la SCJ en si. 
A continuación se describen las principales fases para el desarrollo del modelo con la respectiva ponderación:
</t>
    </r>
    <r>
      <rPr>
        <b/>
        <sz val="12"/>
        <color rgb="FF000000"/>
        <rFont val="Arial Narrow"/>
        <family val="2"/>
      </rPr>
      <t>1. Diagnóstico del Modelo de Intervención Institucional (MIT):</t>
    </r>
    <r>
      <rPr>
        <sz val="12"/>
        <color rgb="FF000000"/>
        <rFont val="Arial Narrow"/>
        <family val="2"/>
      </rPr>
      <t xml:space="preserve"> 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2)
</t>
    </r>
    <r>
      <rPr>
        <b/>
        <sz val="12"/>
        <color rgb="FF000000"/>
        <rFont val="Arial Narrow"/>
        <family val="2"/>
      </rPr>
      <t>2. Diseño del Modelo de Intervención Institucional (MIT):</t>
    </r>
    <r>
      <rPr>
        <sz val="12"/>
        <color rgb="FF000000"/>
        <rFont val="Arial Narrow"/>
        <family val="2"/>
      </rPr>
      <t xml:space="preserve"> 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2"/>
        <color rgb="FF000000"/>
        <rFont val="Arial Narrow"/>
        <family val="2"/>
      </rPr>
      <t>3. Creación del Sistema de Seguimiento del Modelo (MIT):</t>
    </r>
    <r>
      <rPr>
        <sz val="12"/>
        <color rgb="FF000000"/>
        <rFont val="Arial Narrow"/>
        <family val="2"/>
      </rPr>
      <t xml:space="preserve"> Implica la construcción de indicadores y metas que estructurarán la rutina de seguimiento del modelo, responsables, instrumentos y cronogramas, lo cual arrojará información estratégica para la toma de decisiones. 10% (año 4)
</t>
    </r>
    <r>
      <rPr>
        <b/>
        <sz val="12"/>
        <color rgb="FF000000"/>
        <rFont val="Arial Narrow"/>
        <family val="2"/>
      </rPr>
      <t xml:space="preserve">4. Implementación del Modelo de Intervención Institucional (MIT):  </t>
    </r>
    <r>
      <rPr>
        <sz val="12"/>
        <color rgb="FF000000"/>
        <rFont val="Arial Narrow"/>
        <family val="2"/>
      </rPr>
      <t xml:space="preserve">Materializa las intervenciones institucionales diseñadas y cualifica el desarrollo de los productos de política pública. 25% (año 5 a 7)
</t>
    </r>
    <r>
      <rPr>
        <b/>
        <sz val="12"/>
        <color rgb="FF000000"/>
        <rFont val="Arial Narrow"/>
        <family val="2"/>
      </rPr>
      <t>5. Seguimiento y evaluación del Modelo de Intervención Institucional (MIT):</t>
    </r>
    <r>
      <rPr>
        <sz val="12"/>
        <color rgb="FF000000"/>
        <rFont val="Arial Narrow"/>
        <family val="2"/>
      </rPr>
      <t xml:space="preserve"> 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5 a 7)</t>
    </r>
  </si>
  <si>
    <t>FICHA TÉCNICA INDICADOR DE RESULTADO 4.1</t>
  </si>
  <si>
    <t>Este resultado se encuentra relacionado con los siguientes productos del plan de acción:
4.1.1. Niñas, niños, adolescentes y jóvenes víctimas del conflicto armado en situación de calle o en riesgo de calle vinculados al modelo pedagógico de restablecimiento de derechos
4.1.2. Jóvenes víctimas del conflicto armado vinculados al programa de empoderamiento de competencias laborales (estímulos monetarios)
4.1.3. Víctimas del conflicto armado que acceden al módulo de acompañamiento psicosocial en el marco del Plan Distrital de Retornos y Reubicaciones modalidad de integración local
4.1.4. Actividades de homenaje y reconocimiento a las víctimas concertadas con las Organizaciones de víctimas y con la ACDVPR incluidas en el marco del PAD víctimas
4.1.5. Formulación e implementación del componente de retornos y reubicaciones en el Plan de Acción Distrital - PAD
4.1.6. Caracterización de las víctimas en Bogotá con el fin de determinar población potencial sujeto del programa de integración local</t>
  </si>
  <si>
    <t>Secretaría General- Alta Consejería de Paz, Víctimas y Reconciliación</t>
  </si>
  <si>
    <t>Entidad </t>
  </si>
  <si>
    <t>El indicador recoge la categorías establecidas en el mecanismo de medición para establecer en la superación de la situación de vulnerabilidad, determinando el número de víctimas que superan o no la situación de vulnerabilidad. La medición de la superación de la situación de vulnerabilidad (SSV) es definida por la UARIV y  se aplica para aquellas víctimas que se encuentran incluidas en el Registro Único de Víctimas (RUV) por el hecho de 
desplazamiento forzado.
De acuerdo con lo establecido por la Resolución 2200 de 2018, que mide la SSV se definen los cuatro criterios para establecer cuándo una persona ha superado su situación de vulnerabilidad:
Superación del umbral del índice global de restablecimiento social y económico- IRSE, superación por nivel de ingresos y otros derechos, criterio de población comparable a partir del SISBÉN IV y Manifestación voluntaria.
Los resultados de la medición contienen información desagregada relacionada con el enfoque diferencial y poblacional, que permiten dar cuenta de la superación de la SV por cada grupo. </t>
  </si>
  <si>
    <t>Poblacional, diferencial, de género y territorial</t>
  </si>
  <si>
    <t>Bianual</t>
  </si>
  <si>
    <t>UARIV</t>
  </si>
  <si>
    <t>Año final</t>
  </si>
  <si>
    <t>Se realiza con base en la caracterización que se realiza desde la Alta Consejería de Paz, Víctimas y Reconciliación la cual evidenciará las localidades de atención en los procesos de integración local</t>
  </si>
  <si>
    <t>Cual?</t>
  </si>
  <si>
    <t>Todas las localidades</t>
  </si>
  <si>
    <t>Fórmula del indicador: Número de víctimas de desplazamiento forzado que permanecen en Bogotá, que superan su situación de vulnerabilidad.
La medición se realiza de acuerdo con la metodología de superación de la situación de vulnerabilidad para las víctimas de desplazamiento que realiza la Unidad para las Víctimas anualmente, de acuerdo con lo dispuesto en la ley 1448 de 2011, que define la obligación que tiene el Estado para determinar la superación de la situación de vulnerabilidad de la población desplazada víctima del conflicto armado, a partir de unos criterios que den cuenta de su estabilización socioeconómica. Estos criterios se definieron inicialmente en la resolución 1126 de 2015 y, posteriormente, se ajustaron en la resolución 2200 de 2018, incorporando el seguimiento a la Política Pública de Víctimas y el fortalecimiento del proceso de la focalización de la oferta institucional del SNARIV sobre las necesidades asociadas a la población desplazada.
La meta se definió con una proyección de aumento de la superación anual del 0.5%, con base en las acciones proyectadas y las variables de medición del método de SSV.</t>
  </si>
  <si>
    <t>Fuentes de información </t>
  </si>
  <si>
    <t>Red Nacional de Información- Medición SSV</t>
  </si>
  <si>
    <t>12 meses</t>
  </si>
  <si>
    <t>María Juliana Carrillo Cardoso</t>
  </si>
  <si>
    <t>Directora de Reparación</t>
  </si>
  <si>
    <t>Secretaría General </t>
  </si>
  <si>
    <t>Alta Consejería de Paz, Víctimas y Reconciliación Dirección de Reparación</t>
  </si>
  <si>
    <t>mjcarrilloc@alcaldiabogota.gov.co</t>
  </si>
  <si>
    <t>Doris Bibiana Cardozo Peña</t>
  </si>
  <si>
    <t>Jefe Oficina Asesora de Planeación </t>
  </si>
  <si>
    <t>Secretaría General - Alcaldía Mayor de Bogotá</t>
  </si>
  <si>
    <t>FICHA TÉCNICA INDICADOR DE RESULTADO 4.2</t>
  </si>
  <si>
    <t>Este resultado se encuentra relacionado con los siguientes productos del plan de acción:
4.2.1.Implementación del programa distrital para la no estigmatización de  personas en proceso de reincorporación y reintegración 
4.2.2. Espacios para la difusión y apropiación social del legado de la Comisión para el esclarecimiento de la Verdad-CEV medíante acciones de pedagogía social y memoria
4.2.3. Instrumento diseñado y aplicado para la población víctima, excombatiente y de las zonas PDET para medir la estigmatización, las condiciones para la reconciliación  y participación en organizaciones</t>
  </si>
  <si>
    <t>El indicador busca medir a la población víctima, excombatientes y población de las zonas  PDET que se percibe estigmatizada en el momento en que ha recibido alguna atención o servicio de las instituciones públicas del gobierno distrital y también por las prácticas discriminatorias de la ciudadanía. Este indicador aplica el enfoque poblacional dado que va a medir la percepción de la estigmatización por cursos de vida;  niños y niñas, adolescentes, jóvenes, adultos y personas mayores, y diferencial dado que se busca medir la percepción de estigmatización por ser víctimas, excombatiente o población de las zonas PDET con el análisis de la población con discapacidad, de los sectores LGBTI y con pertenencia a grupos étnicos: indígenas, afrodescendientes, raizales o palenqueros. </t>
  </si>
  <si>
    <t>Cuatrienal</t>
  </si>
  <si>
    <t>      2.026 </t>
  </si>
  <si>
    <t>(-)10%</t>
  </si>
  <si>
    <t>(-) 10%</t>
  </si>
  <si>
    <t>Intervención en las zonas PDET</t>
  </si>
  <si>
    <t>Sumapaz</t>
  </si>
  <si>
    <r>
      <rPr>
        <sz val="12"/>
        <color rgb="FF000000"/>
        <rFont val="Arial Narrow"/>
        <family val="2"/>
      </rPr>
      <t>Fórmula del indicador: (Número de víctimas, excombatientes y población sujeto de los PDET que se percibe estigmatizada por las instituciones distritales que los han atendido y la ciudadanía) /(Número de víctimas, excombatientes y población sujeto de los PDET a los que se les aplica la medición)*100%. 
El indicador se medirá de acuerdo con la aplicación de un instrumento (encuesta) que será elaborado por el Observatorio de la Alta Consejería para la Paz, Víctima y Reconciliación y los reportes anuales que este realice. No obstante, dado que a la fecha no se cuenta con línea base disponible, la programación de la meta se ha planteado en términos de reducción del 5% durante el año 2026  hasta lograr una reducción del 10% al final de la implementación de la política pública.</t>
    </r>
    <r>
      <rPr>
        <b/>
        <sz val="12"/>
        <color rgb="FF000000"/>
        <rFont val="Arial Narrow"/>
        <family val="2"/>
      </rPr>
      <t xml:space="preserve"> La línea base se obtendrá en la vigencia 2024, una vez se avance en el  diseño y aplicación del instrumento de medición de la percepción de estigmatización.</t>
    </r>
  </si>
  <si>
    <t>Informes de análisis elaborados por la Alta Consejería de Paz, Víctimas y Reconciliación</t>
  </si>
  <si>
    <t>Ivonne González Rodríguez</t>
  </si>
  <si>
    <t>Alta Consejera de Paz, Víctimas y Reconciliación</t>
  </si>
  <si>
    <t>jigonzalez@alcaldiabogota.gov.co</t>
  </si>
  <si>
    <t>FICHA TÉCNICA INDICADOR DE RESULTADO 4.3</t>
  </si>
  <si>
    <t>Índice agregado de condiciones para la reconciliación</t>
  </si>
  <si>
    <t>Este resultado se encuentra relacionado con los siguientes productos del plan de acción:
4.3.1.Programa Distrital para la Reconciliación
4.3.2. Procesos restaurativos entre víctimas y comparecientes ante la JEP acompañados a través de la ruta TOAR
4.3.3. Acciones pedagógicas para fortalecer la participación efectiva de víctimas ante el sistema integral para la paz
4.3.4. Encuentros Culturales Comunitarios que contribuyan al fortalecimiento del tejido social, la reconciliación y la paz, con enfoque diferencial-poblacional, de género y territorial
4.3.5.Experiencias e iniciativas implementadas por los IED en las líneas temáticas de memoria, verdad y restauración y construcción de paz
4.3.6. Instituciones educativas acompañadas en la implementación de las líneas temáticas de las orientaciones pedagógicas de la cátedra de paz
4.3.7. Laboratorios artísticos de arte y memoria para la convivencia y la paz que aporten a procesos de reparación simbólica, construcción de memoria y promuevan escenarios de convivencia y paz, con enfoque diferencial y poblacional
4.3.8. Formación y creación artística para apoyar Iniciativas de memoria artísticas y culturales con enfoque diferencial-poblacional y de género
4.3.9. Expedición e implementación de lineamientos de archivos de derechos humanos para Bogotá D.C
4.3.10. Implementación de programas y herramientas con enfoque diferencial y territorial para el fortalecimiento de capacidades de las organizaciones sociales para la protección y acceso a sus archivos de derechos humanos
4.3.11.Desarrollo de herramientas que permitan el acceso a archivos de derechos humanos
4.3.12. Iniciativas de memoria de mujeres sobre el conflicto armado, la violencia social y política y la construcción de paz y democracia en la ciudad y con enfoque de género
4.3.13. Escuelas de memoria y paz para niñas, niños y adolescentes victimas y afectados por el conflicto armado desde los enfoques territorial y de derechos
4.3.14. Consolidación de un mapa de territorialización de la implementación de productos que recogen iniciativas en el PDET rural</t>
  </si>
  <si>
    <t>El indicador mide las siguientes variables que permiten la reconciliación en la ciudad como: disposición para la reconciliación, memoria y garantías de no repetición, obstáculos para la convivencia, cohesión social, diálogo, empoderamiento y seguridad ciudadana, y también mide las variables que obstaculizan la reconciliación como: el egoísmo, la exclusión, venganza, agresión, discriminación, intolerancia y división.  Además, busca identificar qué entienden las personas por reconciliación y qué dicen estar dispuestas a hacer para lograrla. Este indicador aplica el enfoque poblacional  dado que mide el nivel de confianza por grupo etario, a partir de los 16 años, el enfoque diferencial nivel de confianza por victimización del conflicto, es decir la población que es víctima o no, y por zona rural y urbana. </t>
  </si>
  <si>
    <t>Territorial, poblacional, diferencial, género</t>
  </si>
  <si>
    <t>condiciones</t>
  </si>
  <si>
    <t>Bienal</t>
  </si>
  <si>
    <t>        2.024 </t>
  </si>
  <si>
    <t>(+) 2%</t>
  </si>
  <si>
    <t>Se realiza con base en la identificación territorial que se realiza desde la Alta Consejería de Paz, Víctimas y Reconciliación la cual evidenciará las localidades de atención en los procesos de reconciliación </t>
  </si>
  <si>
    <r>
      <rPr>
        <sz val="12"/>
        <color rgb="FF000000"/>
        <rFont val="Arial Narrow"/>
        <family val="2"/>
      </rPr>
      <t xml:space="preserve">Fórmula: (Sumatoria del porcentaje de confianza, disposición a la reconciliación, capital social y entorno psicosocial y perdón año base) /(Sumatoria del porcentaje de confianza, disposición a la reconciliación, capital social y entorno psicosocial y perdón)*100%
La Consejería para la Paz, Víctimas y Reconciliación retoma las preguntas del barómetro que mide las condiciones para la reconciliación  mediante el cual se calcula el nivel de reconciliación de cada individuo y posteriormente se expande el análisis a  Bogotá según el diseño muestral de la encuesta.  Así se realizará una encuesta que permita medir la línea base actual de la reconciliación en la ciudad y cada dos años se busca incrementar en 2% las condiciones para la reconciliación en la ciudad. 
</t>
    </r>
    <r>
      <rPr>
        <b/>
        <sz val="12"/>
        <color rgb="FF000000"/>
        <rFont val="Arial Narrow"/>
        <family val="2"/>
      </rPr>
      <t>Se dispondra de una línea base a partir de la vigencia 2024, ya que durante este periodo se medira el presente indicador.</t>
    </r>
  </si>
  <si>
    <t>Barómetro de la Reconciliación </t>
  </si>
  <si>
    <t>6 meses</t>
  </si>
  <si>
    <t>FICHA TÉCNICA INDICADOR DE RESULTADO 4.4</t>
  </si>
  <si>
    <t>Este resultado se encuentra relacionado con los siguientes productos del plan de acción:
4.4.1. Fortalecimiento de las capacidades políticas e institucionales Consejo Distrital de Paz Reconciliación, Convivencia y transformación de conflicto
4.4.2.Programa de participación social en salud que incluya organizaciones de y para personas en procesos de reintegración y reincorporación que realizan acciones para el cuidado de la salud en Bogotá
4.4.3.Fortalecimiento de las capacidades a las organizaciones sociales, comunitarias y/o procesos asociativos conformados por población reintegrada o reincorporada para promover la participación activa e incidente
4.4.4. Ejecución de Iniciativas PDET Bogotá recogidas en la ruta de planeación participativa</t>
  </si>
  <si>
    <t xml:space="preserve">Entidades involucradas en el cumplimiento del indicador
</t>
  </si>
  <si>
    <t>Secretaría de Planeación</t>
  </si>
  <si>
    <t>Secretaría de Desarrollo Económico</t>
  </si>
  <si>
    <t xml:space="preserve">Secretaría de Educación </t>
  </si>
  <si>
    <t>El indicador recoge los espacios de planeación y seguimiento de  las políticas de la ciudad priorizados por cada sector, en los que participa población víctima, excombatiente y de las zonas PDET. 
Incorpora los enfoques poblacional, diferencial y territorial al enfocarse en la participación de población víctima, excombatiente y de las zonas PDET en distintas instancias distritales y en los PDET urbano y rural.</t>
  </si>
  <si>
    <t>Territorial, poblacional, diferencial</t>
  </si>
  <si>
    <t>Espacios</t>
  </si>
  <si>
    <t>Zonas PDET Bogotá</t>
  </si>
  <si>
    <t>La medición se hace a partir del reporte anual entregado por cada sector sobre la conformación del espacio de planeación y seguimiento de políticas priorizado, en el cual se debe identificar el número de miembros que son población víctima, excombatiente y/o de zonas PDET. Se realiza la sumatoria de los espacios que si cuentan con dicha participación, se divide por el total de espacios priorizados y se multiplica por 100, con el objetivo de ir incrementando anualmente. Los espacios priorizados deben ser al menos 1 por cada uno de los siguientes sectores (Gestión pública, Gobierno, Planeación, Desarrollo Económico, Educación, Salud, Integración Social, Cultura, Recración y Deporte), y dos por los PDET (Urbano- Rural). Linea base por definir</t>
  </si>
  <si>
    <t>Consolidado del reporte de conformación de los espacios de planeación y seguimiento de políticas priorizados elaborado por la Alta Consejería de Paz, Víctimas y Reconciliación - Dirección de Reparación / Participación</t>
  </si>
  <si>
    <t>Para las zonas PDET, los espacios de planeación  y seguimiento de políticas hacen referencia a los espacios de los delegados para el seguimiento participativo de los PDET urbano y rural. Se contarían como dos en el total del denominador, uno para cada PDET.</t>
  </si>
  <si>
    <t xml:space="preserve">FICHA TÉCNICA INDICADOR DE RESULTADO 5.1 </t>
  </si>
  <si>
    <t>Porcentaje de avance en el diseño e implementación del modelos de atención de incidentes de emergencia y gestión del riesgo de incendios</t>
  </si>
  <si>
    <t xml:space="preserve">El indicador de resultado se relaciona con los indicadores de producto de tal manera que permite realizar el ciclo de la gestión del riesgo, inciando por el conocimiento del riesgo con la identificación del origen y causa de los incendios en la ciudada de Bogiotá, así como la caracterización de escenarios de riesgos y el monitoreo en tiempo real de los incidentes presentados en la ciudad; lo cual brinda insumos para la generación de estrategias de reducción del riesgo por medio de estrategias educativas y planes de intervención; lo anterior se ve reflejado en el manejo de las emergencias tanto en la corresponsabilidad de la ciudadanía para prevenisrlas, como en la información para generar estrategias de atención y mejora en la infraestructura para la misma.Se relacionan los productos:
5.1.1. Realizar investigaciones sobre el origen y causas de incendios y explosiones para la caracterización y análisis de escenarios de riesgos misionales
5.1.2. Documentos formulados y socializados que definen escenarios de riesgo  por incendio estructural
5.1.3. Plan educativo ejecutado para la prevención de los riesgos, particularmente de incendios estructurales
5.1.4. Plan implementado para el fortalecimiento institucional para la atención de emergencias
5.1.5. Monitoreo  implementado para el seguimiento a los riesgos y emergencias asociadas a  la misionalidad de la entidad y que puedan afectar la gobernabilidad
5.1.6. Plan ejecutado para las inspecciones técnicas en seguridad humana y protección contra incendios
5.1.7. Percepción ciudadana de la prestación del servicio por parte del  UAE - Cuerpo Oficial de Bomberos 
5.1.8. Plan ejecutado con los Preparativos para la Respuesta de la UAE - Cuerpo Oficial de Bomberos Institucional para la atención de las emergencias generadas por un sismo de gran magnitud en Bogotá
5.1.9. Integrantes de la Fuerza Pública de Bogotá, organismos de seguridad y operadores de seguridad, convivencia y justicia formadas como primer respondiente,
</t>
  </si>
  <si>
    <t>El indicador mide la ejecución de la estrategia de atención de incidentes de emergencia y gestión del riesgo de incendios en sus fases de diagnóstico, diseño, implementación, monitoreo y evaluación, considerando la eficacia y preparación de las instituciones en su capacidad para abordar situaciones de crisis y riesgo de incendios. Se tendrá en cuenta el nivel de competencia y recursos que las instituciones poseen para responder de manera efectiva ante emergencias, incluyendo la prevención, mitigación y respuesta a los incendios, proporcionando una evaluación integral de su capacidad operativa y su enfoque en la gestión del riesgo.
Asimismo el modelo estratégico busca generar una cultura de la prevención y procesos de corresponsabilidad en la gestión del riesgo de incendios, donde se realicen las caracterizaciones y análisis de los escenarios de riesgos basados en la información recolectada por la atención de los incidentes, sala de monitoreo, la investigación de incendios, etc.; para así mismo generar los programas y campañas de prevención, los procesos de formación y capacitación a la ciudadanía en pro de la corresponsabilidad de la misma en prevención; por otra parte la estrategia incluye planes de intervención y mejora en la infraestructura para la atención de los incidentes relacionados con incendios.</t>
  </si>
  <si>
    <t>Derechos Humanos; Ambiental ;Territorial</t>
  </si>
  <si>
    <r>
      <rPr>
        <sz val="12"/>
        <color rgb="FF000000"/>
        <rFont val="Arial Narrow"/>
        <family val="2"/>
      </rPr>
      <t xml:space="preserve">A continuación se describen las principales fases para el desarrollo del modelo estratégico con la respectiva ponderación:
</t>
    </r>
    <r>
      <rPr>
        <b/>
        <sz val="12"/>
        <color rgb="FF000000"/>
        <rFont val="Arial Narrow"/>
        <family val="2"/>
      </rPr>
      <t>1. Diagnóstico del Modelo de Intervención Institucional (MIT):</t>
    </r>
    <r>
      <rPr>
        <sz val="12"/>
        <color rgb="FF000000"/>
        <rFont val="Arial Narrow"/>
        <family val="2"/>
      </rPr>
      <t xml:space="preserve"> corresponde a la identificación de factores estructurales e institucionales, causas y consecuencias de la problemática a la que se enfrentará con el modelo de intervención institucional, así como la estructuración de información cualitativa, cuantitativa y de línea base para la programación de la intervención. 10% (año 1 y 2)
</t>
    </r>
    <r>
      <rPr>
        <b/>
        <sz val="12"/>
        <color rgb="FF000000"/>
        <rFont val="Arial Narrow"/>
        <family val="2"/>
      </rPr>
      <t>2. Diseño del Modelo de Intervención Institucional (MIT):</t>
    </r>
    <r>
      <rPr>
        <sz val="12"/>
        <color rgb="FF000000"/>
        <rFont val="Arial Narrow"/>
        <family val="2"/>
      </rPr>
      <t xml:space="preserve"> Define las metodologías, alcances y horizonte de las intervenciones del modelo, lo cual incluye el horizonte para la materialización de los productos de la Política Pública, a partir de un esquema de participación ciudadana y de gobernanza colaborativa. 30% (año 3)
</t>
    </r>
    <r>
      <rPr>
        <b/>
        <sz val="12"/>
        <color rgb="FF000000"/>
        <rFont val="Arial Narrow"/>
        <family val="2"/>
      </rPr>
      <t>3. Creación del Sistema de Seguimiento del Modelo (MIT):</t>
    </r>
    <r>
      <rPr>
        <sz val="12"/>
        <color rgb="FF000000"/>
        <rFont val="Arial Narrow"/>
        <family val="2"/>
      </rPr>
      <t xml:space="preserve"> Implica la construcción de indicadores y metas que estructurarán la rutina de seguimiento del modelo, responsables, instrumentos y cronogramas, lo cual arrojará información estratégica para la toma de decisiones. 10% (año 3)
</t>
    </r>
    <r>
      <rPr>
        <b/>
        <sz val="12"/>
        <color rgb="FF000000"/>
        <rFont val="Arial Narrow"/>
        <family val="2"/>
      </rPr>
      <t xml:space="preserve">4. Implementación del Modelo de Intervención Institucional (MIT):  </t>
    </r>
    <r>
      <rPr>
        <sz val="12"/>
        <color rgb="FF000000"/>
        <rFont val="Arial Narrow"/>
        <family val="2"/>
      </rPr>
      <t xml:space="preserve">Materializa las intervenciones institucionales diseñadas y cualifica el desarrollo de los productos de política pública. 25% (año 4 a 16)
</t>
    </r>
    <r>
      <rPr>
        <b/>
        <sz val="12"/>
        <color rgb="FF000000"/>
        <rFont val="Arial Narrow"/>
        <family val="2"/>
      </rPr>
      <t xml:space="preserve">5. Seguimiento y evaluación del Modelo de Intervención Institucional (MIT): </t>
    </r>
    <r>
      <rPr>
        <sz val="12"/>
        <color rgb="FF000000"/>
        <rFont val="Arial Narrow"/>
        <family val="2"/>
      </rPr>
      <t xml:space="preserve">Contrasta periódicamente la planeación del modelo de intervención, con los resultados que se van consiguiendo una vez iniciada la fase de implementación. A su vez, incorpora los momentos de evaluación durante y posterior al desarrollo de la política para la toma de decisiones basadas en evidencia. 25% (año 4 a 16)
</t>
    </r>
  </si>
  <si>
    <t>Reporte trimestral del avance de los productos y documentos ligados a cada fase identificada en la metodología. Se debe nutrir de información primaria de entidades fuentes de información y de la recabación con otros actores sociales.					
UAE Cuerpo Oficial de Bomberos de Bogortá</t>
  </si>
  <si>
    <t>William Alfonso Tovar Segura</t>
  </si>
  <si>
    <t>Subdirector de Gestión del Riesgo</t>
  </si>
  <si>
    <t>UAE Cuerpo Oficial de Bomberos de Bogortá</t>
  </si>
  <si>
    <t>Subdirección de Gestión del Riesgo</t>
  </si>
  <si>
    <t>wtovar@bomberosbogota.gov.co</t>
  </si>
  <si>
    <t>Jefe Oficiana Asesora de Planeación</t>
  </si>
  <si>
    <t>FICHA TÉCNICA INDICADOR DE PRODUCTO 1.1.1</t>
  </si>
  <si>
    <t>Número de actividades realizadas para la prevención de violencias y delitos sexuales con énfasis en las mujeres</t>
  </si>
  <si>
    <t>Relación entre el indicador de producto y el resultado esperado</t>
  </si>
  <si>
    <t xml:space="preserve">Se busca incidir sobre la ocurrencia de delitos y violencias sexuales contra las mujeres, desarrollando actividades de prevención mediante acciones de divulgación comunitaria, entre otras, para la identificación y no tolerancia de estos eventos. Una reacción social oportuna de denuncia puede incidir en la menor ocurrencia de los eventos y la gravedad de los mismos. Estas actividades sostenidas en el tiempo, impactaría sobre el indicador de resultado 1.1. </t>
  </si>
  <si>
    <t>Secretaría Distrital de Integración social</t>
  </si>
  <si>
    <t>El indicador mide la cantidad de iniciativas y acciones implementadas con el objetivo de prevenir y abordar casos de violencias y delitos sexuales, particularmente enfocadas en la seguridad y protección de las mujeres. Evalúa la atención específica y el esfuerzo dedicado a crear entornos seguros y empoderadores para las mujeres, reduciendo la incidencia de actos violentos y delictivos que afectan su integridad y bienestar.
El indicador reporta el número de acciones planteadas y ejecutadas cada año, las cuales estarán almacenadas en el sistema de información de la Subsecretaría de seguridad y convivencia (Progresus)</t>
  </si>
  <si>
    <t xml:space="preserve">Descripción del producto </t>
  </si>
  <si>
    <t>El producto tiene como objetivo la realización de actividades de carácter pedagógico con la comunidad en general, de manera que permita identificar, prevenir y denunciar situaciones de victimización e instrumentalización de mujeres en violencias y delitos.  Adicionalmente se incluirá información sobre las líneas institucionales para la denuncia y atención. La programación se realizó con base en lo cálculos proyectados y capacidad de gestión de la dependencia a cargo.</t>
  </si>
  <si>
    <t>Meta(s) de resultado a la que el producto aporta mediante su implementación.</t>
  </si>
  <si>
    <t>Aumento de las capacidades institucionales para la prevención de violencias e instrumentalización de las poblaciones en situación de vulnerabilidad</t>
  </si>
  <si>
    <t>Objetivo de Desarrollo Sostenible ODS</t>
  </si>
  <si>
    <t>Fórmula de cálculo</t>
  </si>
  <si>
    <t>Actividades</t>
  </si>
  <si>
    <t>Las actividades realizadas se registran en el sistema de información Progresus una vez se ejecutan, a partir de las fechas de corte, se realizan los informes correspondientes que permiten alimentar el presente indicador</t>
  </si>
  <si>
    <t>Sistema progressus</t>
  </si>
  <si>
    <t>Desde la SDIS se propone que, en el espacio de articulación del Consejo Distrital de Atención Integral a Víctimas de violencia intrafamiliar y sexual (Acuerdo 152 de 2005), se incluya una acción sobre las Escuelas de Formación Distrital y Locales, específicamente en el módulo de violencias y rutas de atención. Sobre la segunda parte de alcance de la corresponsabilidad, se podría incluir la información en los procesos de prevención que desarrollan los Equipos Locales de Familia, en el módulo de rutas y competencias, y en el marco de la estrategia "Entornos Protectores, Territorios Seguros, Inclusivos y Diversos”.</t>
  </si>
  <si>
    <t>FICHA TÉCNICA INDICADOR DE PRODUCTO 1.1.2</t>
  </si>
  <si>
    <t>Número de jornadas de socialización de las competencias funcionales de las Comisarías de Familia y la ruta interna para la atención de las víctimas de violencia por razones de género y otras violencias en el contexto familiar, dirigidas a funcionarios/as y/o contratistas del talento humano de la Secretaria Distrital de Seguridad, Convivencia y Justicia</t>
  </si>
  <si>
    <t xml:space="preserve">Se busca incidir en las violencias en el contexto faimiliar, desarrollando jornadas de socilización de las competencias de las Comisarías de Familia, para la identificación y no tolerancia de estos eventos. Un conocimiento oportuno por parte de los funcionarios/as y/o contratistas del talento humano de la Secretaria Distrital de Seguridad, Convivencia y Justicia puede incidir en la menor ocurrencia de los eventos y la gravedad de los mismos. Esta estrategia sostenida en el tiempo, impactaría sobre el indicador de resultado 1.1. </t>
  </si>
  <si>
    <t>Cuantifica la cantidad de jornadas de socialización de las competencias funcionales de las Comisarías de Familia y la ruta interna para la atención de las víctimas de violencia por razones de género y otras violencias en el contexto familiar, dirigidas a funcionarios/as y/o contratistas del talento humano de la Secretaria Distrital de Seguridad, Convivencia y Justicia</t>
  </si>
  <si>
    <t>Descripción del producto </t>
  </si>
  <si>
    <t>El producto tiene como objetivo la realización de jornadas de carácter pedagógico con funcionarios/as y/o contratistas del talento humano de la Secretaria Distrital de Seguridad, Convivencia y Justicia, de manera que permita conocer las competencias funcionales de las Comisarías de Familia y la ruta interna para la atención de las víctimas de violencia por razones de género y otras violencias en el contexto familiar.</t>
  </si>
  <si>
    <t>Sumatoria de jornadas de socialización de las competencias funcionales de las Comisarías de Familia y la ruta interna para la atención de las víctimas de violencia por razones  de género y otras violencias en el contexto familiar, dirigidas a funcionarios/as y/o contratistas del talento humano de la Secretaria Distrital de Seguridad, Convivencia y Justicia</t>
  </si>
  <si>
    <t>Jornadas</t>
  </si>
  <si>
    <t>Subdirección para la Familia. Secretaría Distrital de Integración Social</t>
  </si>
  <si>
    <t>Distrital</t>
  </si>
  <si>
    <t xml:space="preserve">Listados de asistencia que se recogen en las jornadas, generación de acta y consignación en un repositorio </t>
  </si>
  <si>
    <t>Omaira Orduz Rodríguez</t>
  </si>
  <si>
    <t>Subdirectora para la Familia</t>
  </si>
  <si>
    <t>lsancheza@sdis.gov.co</t>
  </si>
  <si>
    <t>Oscar David Garzón Alfaro</t>
  </si>
  <si>
    <t>Subdirector de Diseño, Evaluación y Sistematización</t>
  </si>
  <si>
    <t>FICHA TÉCNICA INDICADOR DE PRODUCTO 1.1.3</t>
  </si>
  <si>
    <t xml:space="preserve">Se busca incidir en la garantía de los derechos de las personas que realizan actividades sexuales pagadas desarrollando procesos de formación para la identificación y respeto de los mismos. Un conocimiento oportuno por parte de la Policía Metropolitana de Bogotá puede incidir en una mayor confianza en la institución. Esta estrategia sostenida en el tiempo, impactaría sobre el indicador de resultado 1.1. </t>
  </si>
  <si>
    <t>Cuantifica las capacitaciones realizadas al cuerpo uniformado de la Policía Metropolitana de Bogotá para el reconocimiento y garantía de los derechos de las personas que realizan actividades sexuales pagadas</t>
  </si>
  <si>
    <t>El producto tiene como objetivo la realización de capacitaciones de carácter pedagógico con la Policía Metropolitana de Bogotá, de manera que permita reconocer y brindar la debida garantía de los derechos de las personas que realizan actividades sexuales pagadas. Teniendo en cuenta que el cuerpo de uniformados de la Policía Metropolitana suele ser trasladado con cierto nivel de frecuencia, se estableció una anualización de al menos 6 capacitaciones por año.</t>
  </si>
  <si>
    <t>5.2  Eliminar todas las formas de violencia contra todas las mujeres y las niñas en los ámbitos público y privado, incluidas la trata y la explotación sexual y otros tipos de explotación.</t>
  </si>
  <si>
    <t>Capacitaciones</t>
  </si>
  <si>
    <t> Dirección de Derechos y Diseño de Política</t>
  </si>
  <si>
    <t>La medición se realiza con las listas de asistencia diligenciadas por cada capacitación realizada al  al cuerpo uniformado de la Policía Metropolitana de Bogotá para el reconocimiento y garantía de los derechos de las personas que realizan actividades sexuales pagadas, y se procede a realizar el cálculo según las fórmula del indicador, sumando el número de estas jornadas que se hayan desarrollado</t>
  </si>
  <si>
    <t>Informe de Gestión Dirección de Derechos y Diseño de Política</t>
  </si>
  <si>
    <t>Directora</t>
  </si>
  <si>
    <t>Sandra Catalina Campos Romero</t>
  </si>
  <si>
    <t>Jefa Oficina Asesora de Planeación</t>
  </si>
  <si>
    <t>FICHA TÉCNICA INDICADOR DE PRODUCTO 1.1.4</t>
  </si>
  <si>
    <t xml:space="preserve">Se busca que la estrategia y las acciones realizadas permitan reducir las cifras de victimización en esta población, concretamente sobre el indicador de la disminución de lesiones y homicidios en las personas en habitabilidad en calle.  Esta estrategia sostenida en el tiempo, impactaría sobre el indicador de resultado 1.1. </t>
  </si>
  <si>
    <t>Secretaría de Integración Social</t>
  </si>
  <si>
    <t>El indicador mide la cantidad de iniciativas y eventos implementados con el propósito de proporcionar información y guía a la población habitante de calle y en situación de calle para acceder a servicios interinstitucionales relacionados con seguridad, convivencia y justicia. Evalúa el esfuerzo en facilitar el acceso de esta población a recursos y apoyos que contribuyan a mejorar su calidad de vida y su integración social. La información se almacena en el sistema de información de la Subsecretaría de seguridad y convivencia (Progresus)</t>
  </si>
  <si>
    <t>Descripción del producto</t>
  </si>
  <si>
    <t xml:space="preserve">El producto tiene como objetivo la realización de actividades de carácter informativo para los ciudadanos en habitabilidad en calle sobre la oferta de servicios a la cual acceder con el fin de identificar y prevenir que sean víctimas de lesiones personales y/o homicidios por la permanencia en calle. </t>
  </si>
  <si>
    <t>Paz, justicia e instituciones sólidas</t>
  </si>
  <si>
    <t>Sistema Progressus</t>
  </si>
  <si>
    <t>Para el cálculo de este indicador se tiene como referencia la sumatoria de jornadas adelantadas en territorio, hacia la disminución de factores de riesgo de violencias y delitos ocurridas en habitantes de la calle o por ellos, y registradas con los respectivos medios de verificación en la plataforma Progressus. Cuando se cumplan los tiempos de corte, se contará con la información disponible para consolidar y generar los respectivos reportes al indicador.</t>
  </si>
  <si>
    <t xml:space="preserve">Cabe resaltar que la SDIS, en su corresponsabilidad, asume la atención de población adulta y adulta mayor para los habitantes de calle y en calle </t>
  </si>
  <si>
    <t>FICHA TÉCNICA INDICADOR DE PRODUCTO 1.1.5</t>
  </si>
  <si>
    <t xml:space="preserve">Mediante el producto se adelantarán jornadas pedagógicas focalizadas en los lugares más estratégicos de la ciudad o donde se presente la mayor concentración de esta población, para prevenir la instrumentalización y victimización.  Esta estrategia sostenida en el tiempo, impactaría sobre el indicador de resultado 1.1. </t>
  </si>
  <si>
    <t>El indicador mide la cantidad de iniciativas y acciones implementadas con el propósito de prevenir situaciones en las cuales la población migrante pueda ser manipulada o víctima de abusos en el contexto de la ciudad. Evalúa el esfuerzo destinado a proteger los derechos y la seguridad de los migrantes, promoviendo su integración y bienestar en un ambiente inclusivo y seguro. Se almacena la información en el sistema de información de la Subsecretaría de seguridad y convivencia (Progresus)</t>
  </si>
  <si>
    <t xml:space="preserve">El producto busca generar acciones pedagógicas con la comunidad migrante para evitar situaciones que afecten la seguridad y convivencia de poblaciones en situación de vulnerabilidad, lo anterior, se realizará con acciones de formación cortas que dejen aprendizajes y la socialización de rutas de atención. </t>
  </si>
  <si>
    <t xml:space="preserve">Actividades </t>
  </si>
  <si>
    <t>Teniendo en cuenta la programación anual, una vez se realicen las jornadas en territorio, el equipo a cargo registra la información de la gestión y la carga en el aplicativo correspondiente para generar los informes y reportes que aportan a la medición. Lo anterior alojado en el sistema Progressus</t>
  </si>
  <si>
    <t>Sistema Progresus</t>
  </si>
  <si>
    <t>Se propone fortalecer y articular las actividades que desde la UTA Convivencia, liderada por la Secretaría de Seguridad, Convivencia y Justicia, se vienen desarrollando en el marco de la Comisión intersectorial del Distrito Capital, para la atención e integración de la población proveniente de flujos migratorios mixtos. En dicha instancia se ejecutan acciones en pro de lograr una convivencia sana y armónica entre las poblaciones migrantes y la comunidad de acogida.</t>
  </si>
  <si>
    <t>FICHA TÉCNICA INDICADOR DE PRODUCTO 1.1.6</t>
  </si>
  <si>
    <t xml:space="preserve">Se busca incidir en la cultura ciudadana y la prevención del delito a través de la asignación de estimulos monetarios a grupos juveniles. Una ayuda oportuna hacia los jóvenes que ni estudian ni trabajan, incide en la contrucción de una cultura de paz en el distrito. Esta estrategia sostenida en el tiempo, impactaría sobre el indicador de resultado 1.1. 										</t>
  </si>
  <si>
    <t>Secretaría Distrital de Cultura</t>
  </si>
  <si>
    <t xml:space="preserve">Nivel de cumplimiento del desarrollo del proceso de convocatoria y evaluación de iniciativas y asignación de estímulos monetario a veinte (20) grupos de jóvenes durante la vigencia anual en articulación con la Secretaría Distrital de Cultura. </t>
  </si>
  <si>
    <t xml:space="preserve">Formulación e implementación de una convocatoria anual para la asignación de estímulos a veinte iniciativas a grupos de jóvenes (artistas) del distrito en cultura ciudadana, prevención del delito para la construcción de una cultura de paz en los territorrios o espacios que priorice la entidad. </t>
  </si>
  <si>
    <t>Sumatoria de convocatorias juveniles para el desarrollo de iniciativas de cultura ciudadana y prevención del delito asignadas</t>
  </si>
  <si>
    <t>Convocatorias</t>
  </si>
  <si>
    <t xml:space="preserve">Informe de convocatoria y posterior entrega de estímulos </t>
  </si>
  <si>
    <t>FICHA TÉCNICA INDICADOR DE PRODUCTO 1.1.7</t>
  </si>
  <si>
    <t xml:space="preserve">Se busca incidir en los jóvenes para prevenir violencias y solucionar conflictos de manera pacifica. Una ayuda oportuna, a través de una estrategia, hacia los jóvenes previene comisión de delito. Esta estrategia sostenida en el tiempo, impactaría sobre el indicador de resultado 1.1. 										</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</si>
  <si>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</si>
  <si>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Propósito 1. Hacer un nuevo contrato social con igualdad de oportunidades para la inclusión social, productiva y política</t>
  </si>
  <si>
    <t>Programa 17. Jóvenes con capacidades: Proyecto de vida para la ciudadanía, la innovación y el trabajo del siglo XXI</t>
  </si>
  <si>
    <t>Este indicador se mide a través de la sumatoria de las y los jóvenes sensibilizados e informados en prevención de violencias y resolución alternativas de conflicto, acciones que permitirán la adquisición de habilidades sociales colaborativas y así la construcción de iniciativas orientadas a otros jóvenes y a sus comunidades de incidencia en el marco del bienestar social y comunitario. El cálculo se llevará a cabo con una anualización tipo suma que permitirá aumentar año a año la cantidad de personas beneficiarias.</t>
  </si>
  <si>
    <t>El producto está encaminado a transformar los imaginarios culturales sobre la solución de conflictos y el uso de la violencia, también busca incidir en el comportamiento de los jóvenes teniendo en cuenta las teorías de desarrollo social, analizándo el comportamiento de dicha población a partir de la influencia ejercida por los vínculos de los grupos sociales más relevantes en sus vidas, tales como la familia, los pares, docentes, el barrio, entre otros. </t>
  </si>
  <si>
    <t>16. Paz, justicia e instituciones solidas</t>
  </si>
  <si>
    <t>Sistema de Ingreso y Registro de Beneficiarios SIRBE-SDIS.</t>
  </si>
  <si>
    <t>2.023 </t>
  </si>
  <si>
    <t>Se realizará la sumatoria de los y las jóvenes sensibilizados y/o informados en prevención de violencias y resolución alternativa de conflictos desarrolladas por el equipo de la Subdirección para la Juventud de la Secretaría Distrital de Integración Social, este dato se obtendrá a partir de los registros que se tomen en el sistema SIRBE.</t>
  </si>
  <si>
    <t>Subdirector para la juventud</t>
  </si>
  <si>
    <t>Subdireccción para la Juventud</t>
  </si>
  <si>
    <t>327977 Ext: 64000</t>
  </si>
  <si>
    <t>FICHA TÉCNICA INDICADOR DE PRODUCTO 1.1.8</t>
  </si>
  <si>
    <r>
      <rPr>
        <sz val="12"/>
        <color theme="1"/>
        <rFont val="Arial Narrow"/>
        <family val="2"/>
      </rPr>
      <t>Se busca lograr una articulación entre la Línea Calma y la Línea 123 para manejar las emociones, generar un acompañamiento pscioeducativo y así prevenir violencias y solucionar conflictos de manera pacifica en caso de una emergencia. Una ayuda oportuna, a través de esta articulación, previene comisión de delito en la ciudad. Esta estrategia sostenida en el tiempo, impactaría sobre el indicador de resultado 1.1.</t>
    </r>
    <r>
      <rPr>
        <sz val="12"/>
        <color rgb="FFFF0000"/>
        <rFont val="Arial Narrow"/>
        <family val="2"/>
      </rPr>
      <t xml:space="preserve">				</t>
    </r>
  </si>
  <si>
    <t>Cultura, recreación y Deporte</t>
  </si>
  <si>
    <t>Secretaría Distrital de Seguridad, convivencia y justicia-C4</t>
  </si>
  <si>
    <t>Se van a planificar una serie de acciones hito en el proceso de integración de la linea 123 y Linea Calma, a estas acciones se les dará un valor porcentual y el cumplimiento de cada una de esas acciones determinará el avance porcentual a ser reportado, por lo que este indicador suma el porcentaje de avance anual.</t>
  </si>
  <si>
    <t>La Línea Calma  es una estrategia de transformación cultural con enfoque de cultura ciudadana, género y diferencial que tiene como objetivo promover la prevención y eliminación de Violencia Basada en Género (VBG) en los ámbitos de pareja, expareja, intrafamiliar y público. Presta su servicios a través del canal de atención 018000423614 a través del cual ofrece:  1) Servicio de escucha, orientación y apoyo emocional a hombres frente a crisis y situaciones emocionales de cualquier índole, en las que se vean involucradas situaciones de VIF, de pareja, expareja o violencias en espacios públicos. desde los PAP, la escucha activa y la atención en crisis bajo el modelo de intervención cognitivo conductual. 2) Acompañamiento psicoeducativo individual para la prevención de VBG y promoción de la eliminación del machismo en el que se brindan a los usuarios herramientas de comportamiento encaminadas a mejorar la comunicación interpersonal, manejo de emociones, resolución de conflictos y desaprendizaje de las narrativas y las normas sociales asociadas al  machismo.  En el marco de la continuidad de este servicio para los hombres mayores de 18 años en Bogotá  se propone un conjunto de acciones para lograr la integración de la linea Calma con la Linea 123. las cuales se desarrollan a partir de:1. Intercambio de experiencias entre ambas lineas para mejorar el conocimiento  mutuo de sus servicios. (10% ) 2. Adecuación a requerimientos tecnologicos, procedimentales, operativos  e infraestructura de la linea Calma para facilitar la correcta integración con 123 (20%). 3. Establecimiento de codigos y protocolos de sala para la integración (20%)  4. Implementación de la integración y validación.(25%) 5. Evaluación y ajustes para la oferta de servicios a ciudadanos desde la Linea Calma integrada con la linea 123.(25%)</t>
  </si>
  <si>
    <t>La medición del indicador se obtiene del reporte de acciones de integración efectivas entregado por la coordinación de la Línea Calma, se reporta de manera anual en los instrumentos de seguimiento que se definan. Principalmente reporte de información en sistema SIGA. Las acciones de integración estan definidas como logros que marcan etapas de integracion entre las dos lineas de su cumplimiento. Se dejara evidencia en: Actas firmadas, Documentos tecnicos y Protocolos. En el marco de la continuidad de este servicio para los hombres mayores de 18 años en Bogotá se propone un conjunto de acciones para lograr la integración de la linea Calma con la Linea 123. las cuales se desarrollan a partir de: 
1. Intercambio de experiencias entre ambas lineas para mejorar el conocimiento mutuo de sus servicios. (10% ) (año 1 y 2)
2. Adecuación a requerimientos tecnologicos, procedimentales, operativos e infraestructura de la linea Calma para facilitar la correcta integración con 123 (20%). (año 3)
3. Establecimiento de codigos y protocolos de sala para la integración (20%) (año 4)
4. Implementación de la integración y validación.(25%) (año 5 en adelante)
5. Evaluación y ajustes para la oferta de servicios a ciudadanos desde la Linea Calma integrada con la linea 123.(25%) (año 5 en adelante)</t>
  </si>
  <si>
    <t xml:space="preserve">Plan de acción y Sistema de información SIGA de la entidad donde reposan Documentos generados y archivos. </t>
  </si>
  <si>
    <t xml:space="preserve">Luis Felipe Calero </t>
  </si>
  <si>
    <t>Subsecretario de Cultura Ciudadana y Gestión del Conocimiento</t>
  </si>
  <si>
    <t xml:space="preserve">Secretaría Distrital de Cultura, Recreación y Deporte </t>
  </si>
  <si>
    <t xml:space="preserve">Subsecretaria Distrital de Cultura Ciudadana </t>
  </si>
  <si>
    <t>Carlos Alfonso Gaitan Sanchez</t>
  </si>
  <si>
    <t>Secretaria Distrital de Cultura, Recreación y Deporte</t>
  </si>
  <si>
    <t xml:space="preserve">El presupuesto que esta en la ficha de plan de acción es unicamente el propuesto a partir de la vigencia 2023 desde la Secretaria Distrital de Cultura, recreación y deporte para la implementación de la linea Calma con una proyección de aumento operativo de 15% anual para el mantenimiento de su operación este presupuesto considera el equipo institucional de trabajo de la Linea Calma contratado en la actualidad por contrato de prestación de servicios orientación misional y apoyo operativo y el presupuesto para la contratación por prestación de servicios de una empresa operadora de linea Calma bajo la modalidad de centro de contacto que suministra la operación tecnologica, la infraestructura, la administración de personal (1 supervisor operativo de calidad, 13 profesionales psicologos/as y una abogada). 										</t>
  </si>
  <si>
    <t>FICHA TÉCNICA INDICADOR DE PRODUCTO 1.2.1</t>
  </si>
  <si>
    <t xml:space="preserve">En esta instancias se plantean los retos en los entornos educativos en cada una de las localidades, se articulan las capacidades de las instituciones públicas y privadas que deben intervenir. Estas sesiones sostenida en el tiempo, impactaría sobre el indicador de resultado 1.2. 		</t>
  </si>
  <si>
    <t xml:space="preserve">Secretaría Distrital de Educación	</t>
  </si>
  <si>
    <t>Secretaría Distrital de Seguridad</t>
  </si>
  <si>
    <t xml:space="preserve">Registro de las sesiones anuales de las instancias de articulación en las que se definen y focalizan acciones para el despligue de las entidades segín su competencia en temas de convivencia, prevención de delitos, cultura ciudadana, apropiación de los entornos. </t>
  </si>
  <si>
    <t xml:space="preserve">Espacios de articulación en las que se definen y focalizan acciones para el despligue de las entidades según su competencia en temas de convivencia, prevención de delitos, cultura ciudadana, apropiación de los entornos. </t>
  </si>
  <si>
    <t xml:space="preserve">Aumento de las capacidades institucionales para la prevención de delitos y violencias en entornos educativos </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</si>
  <si>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</si>
  <si>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Medicion</t>
  </si>
  <si>
    <t>Sumatoria de Mesas Locales y/o Mesas Distritales de Entornos Educativos realizadas</t>
  </si>
  <si>
    <t>Mesas</t>
  </si>
  <si>
    <t>La metodología tomará como referencia los medios de verificación de realización de las  Mesas Locales de Entornos Educativos y/o Mesas Distritales de Entornos Educativos, dichos soportes y los reportes por localidad se consolidan en la Secretaría Distrital de Seguridad para el respectivo conteo y reporte del indicador</t>
  </si>
  <si>
    <t>Dirección Local de Educación</t>
  </si>
  <si>
    <t>Juan Sebastian Contreras Bello</t>
  </si>
  <si>
    <t>FICHA TÉCNICA INDICADOR DE PRODUCTO 1.2.2</t>
  </si>
  <si>
    <t xml:space="preserve">Los Planes Locales de Prevención contra los delitos y las violencias en entornos escolares permiten fortalecer las sinergias en perspectiva de la resolución de conflictividades, reducir el riesgo de instrumentalización y salvaguardar la integridad de los niños, niñas y adolescentes en dichos espacios. Estas intervenciones sostenidas en el tiempo, impactaría sobre el indicador de resultado 1.2. 		</t>
  </si>
  <si>
    <t> Secretaría Distrital de Educación</t>
  </si>
  <si>
    <t>El indicador mide la cantidad de planes estratégicos elaborados y ejecutados a nivel local con el objetivo de prevenir y abordar delitos y actos violentos que ocurren en el entorno escolar. Evalúa la iniciativa y el esfuerzo en la creación de estrategias específicas para promover la seguridad y el bienestar de los estudiantes en el entorno educativo.</t>
  </si>
  <si>
    <t>El producto se refiere a la creación y ejecución de estrategias específicas a nivel local para prevenir y abordar delitos y actos violentos que afectan los entornos educativos. Este producto es esencial ya que contribuye directamente a la seguridad, el bienestar y el aprendizaje de los estudiantes al proporcionar un enfoque integral para la prevención y respuesta ante situaciones de riesgo. Para el desarrollo del producto, se deben considerar aspectos como la participación activa de la comunidad escolar en la identificación de amenazas y necesidades, la formación de equipos multidisciplinarios, la adaptación de las estrategias a las características de cada entorno escolar y la implementación de mecanismos de seguimiento y evaluación. Es importante destacar la colaboración interinstitucional, el uso de enfoques basados en evidencia y la adaptación continua a las dinámicas cambiantes de seguridad en los entornos escolares.</t>
  </si>
  <si>
    <t>16.  Paz, Justicia e Instituciones Sólidas</t>
  </si>
  <si>
    <t>Planes</t>
  </si>
  <si>
    <t xml:space="preserve">Se realizara registro de las sesiones anuales de las instancias de articulación en las que se definen y focalizan acciones para el despligue de las entidades según su competencia en temas de convivencia, prevención de delitos, cultura ciudadana, apropiación de los entornos. Una vez realizadas las intervenciones, los equipos territoriales organizan los medios de verificación (listados de asistencia y actas) y los almacenan en el aplicativo dispuesto para ello; al cierre de mes se genera un reporte a nivel distrital en el que se permite evidenciar el total de acciones que alimenta el indicador. </t>
  </si>
  <si>
    <t>FICHA TÉCNICA INDICADOR DE PRODUCTO 1.3.1</t>
  </si>
  <si>
    <t>La relación entre el "Porcentaje de avance en la implementación del Plan Anual Interinstitucional para la Prevención de delitos contra la vida y la integridad" y el "Aumento de las capacidades institucionales para la mitigación situacional de riesgos contra la vida y la integridad de la ciudadanía" se centra en la conexión entre la implementación efectiva de un plan de prevención de delitos y el fortalecimiento de las capacidades institucionales para mitigar riesgos que afectan la vida y la integridad de las personas. La ejecución exitosa del plan puede contribuir a una mayor protección ciudadana y a una respuesta más eficiente ante situaciones de riesgo. Se relaciona el resultado 1.3.</t>
  </si>
  <si>
    <t>Seguridad y convivencia</t>
  </si>
  <si>
    <t>El indicador mide el grado de implementación realizado en relación con un plan interinstitucional diseñado para prevenir delitos que amenazan la vida y la integridad de las personas. Evalúa el progreso y la efectividad en la ejecución de acciones coordinadas y planificadas destinadas a mitigar riesgos en estas áreas.</t>
  </si>
  <si>
    <t xml:space="preserve">El producto se refiere a la creación, desarrollo y puesta en marcha de un plan coordinado entre diferentes instituciones y actores para prevenir delitos que ponen en riesgo la vida y la integridad de las personas. Es importante entregar este producto ya que aborda directamente amenazas a la seguridad de los ciudadanos y promueve la colaboración entre entidades gubernamentales y de la sociedad civil para su prevención. El plan debe considerar la identificación precisa de amenazas, la asignación de responsabilidades, la definición de estrategias preventivas y mecanismos de seguimiento y evaluación.
El Plan anual referido hace parte de la estrategia integral para la contención y reducción de homicidios en la cual se integran capacidades según las competencias y misionalidad de entidades y autoridades, mediante acciones  focalizadas en los territorios que concentran este tipo de fenómenos  </t>
  </si>
  <si>
    <t>Aumento de las capacidades institucionales para la mitigación situacional de riesgos contra la vida y la integridad de la ciudadanía</t>
  </si>
  <si>
    <t>El proceso técnico para medir implica el seguimiento y registro del progreso en la ejecución de las acciones planificadas dentro del plan interinstitucional. La información se recopila a través de informes periódicos de avance, actas de reuniones y otros documentos relevantes. El porcentaje se calcula dividiendo el número de acciones implementadas por el total de acciones planificadas, proporcionando una medida cuantitativa del avance en la implementación.</t>
  </si>
  <si>
    <t>FICHA TÉCNICA INDICADOR DE PRODUCTO 1.3.2</t>
  </si>
  <si>
    <t>La relación entre el "Número de actividades de cualificación del equipo territorial para la prevención y atención de factores sociales que inciden en violencias y delitos" y el "Aumento de las capacidades institucionales para la mitigación situacional de riesgos contra la vida y la integridad de la ciudadanía" se basa en la vinculación entre el fortalecimiento de capacidades institucionales y la preparación del equipo territorial para abordar de manera efectiva los factores sociales que pueden contribuir a violencias y delitos. La cualificación del equipo en este aspecto puede resultar en una mejor prevención y mitigación de riesgos que afectan la seguridad y la integridad de la ciudadanía. Se relaciona el resultado 1.3.</t>
  </si>
  <si>
    <t>El indicador mide la cantidad de actividades formativas llevadas a cabo para capacitar al equipo territorial en la identificación, prevención y atención de factores sociales que influyen en la ocurrencia de violencias y delitos en la comunidad. Evalúa el esfuerzo dedicado a desarrollar habilidades y conocimientos específicos para abordar estas problemáticas.</t>
  </si>
  <si>
    <t xml:space="preserve">El producto se refiere a la planificación, implementación y ejecución de actividades formativas destinadas a mejorar las capacidades del equipo territorial en la identificación y abordaje de factores sociales que impactan en la generación de violencias y delitos. Es importante entregar este producto ya que asegura una respuesta efectiva a problemáticas complejas que afectan la seguridad y convivencia en la comunidad. El producto debe incluir contenidos actualizados y pertinentes, fomentar la participación activa y brindar herramientas prácticas para la intervención.
Las actividades de cualificación al equipo se realizan dos veces al año a partir de los lineamientos temáticos dispuestos por el equipo de expertos de la Subsecretaría de Seguridad y Conivencia con el objetivo de conservar una equipo base para las intervenciones en eventos masivos </t>
  </si>
  <si>
    <t xml:space="preserve">El proceso técnico implica el registro y seguimiento de las actividades formativas realizadas, incluyendo talleres, cursos y capacitaciones similares. La información se recopila a través de informes de asistencia, registros de participantes y materiales didácticos utilizados, y el número total de actividades de cualificación proporciona una medida cuantitativa del esfuerzo invertido en el desarrollo de capacidades específicas para abordar factores sociales relacionados con violencias y delitos.
La implementación del proceso de cualificación tendrá como fuente de verificación los soportes de asistencia de los equipos formados en las dos sesiones anuales cargadas en el sistema Progressus de la Secretaría de Seguridad, Convivencia y Justicia. </t>
  </si>
  <si>
    <t>FICHA TÉCNICA INDICADOR DE PRODUCTO 1.3.3</t>
  </si>
  <si>
    <t>La relación entre el "Número de actividades de cualificación al equipo territorial para el abordaje humanitario y extrajudicial de casos en conjunto con la Unidad de Búsqueda de Personas Dadas por Desaparecidas" y el "Aumento de las capacidades institucionales para la mitigación situacional de riesgos contra la vida y la integridad de la ciudadanía" se basa en la conexión entre el fortalecimiento de capacidades institucionales y la capacitación del equipo territorial para manejar casos humanitarios y extrajudiciales. La cualificación del equipo en la atención a estas situaciones puede mejorar la respuesta institucional a riesgos que afectan la vida y la integridad de las personas. Se relaciona el resultado 1.3.</t>
  </si>
  <si>
    <t>El indicador mide la cantidad de actividades de formación y capacitación realizadas para preparar al equipo territorial en el manejo de casos humanitarios y extrajudiciales en colaboración con la Unidad de Búsqueda de Personas Dadas por Desaparecidas. Evalúa el esfuerzo y la inversión en el desarrollo de capacidades específicas para abordar situaciones complejas.</t>
  </si>
  <si>
    <t>El producto se refiere a la planificación, implementación y realización de actividades formativas destinadas a capacitar al equipo territorial en el manejo de casos humanitarios y extrajudiciales, en colaboración con la Unidad de Búsqueda. Es importante entregar este producto ya que garantiza una respuesta profesional y empática a situaciones de extrema sensibilidad, contribuyendo a la búsqueda de personas desaparecidas y a la prevención de riesgos para la vida y la integridad de las personas. El producto debe considerar contenidos actualizados y especializados, así como metodologías participativas y de enfoque humanitario.</t>
  </si>
  <si>
    <t xml:space="preserve">La información se recopila a través de informes y registros de asistencia, y el número total de actividades cualificativas brinda una medida cuantitativa de la inversión en capacidades específicas para manejar casos humanitarios y extrajudiciales en colaboración con la Unidad de Búsqueda. La información será cargada en el sistema Progressus de la Secretaría de Seguridad, Convivencia y Justicia. </t>
  </si>
  <si>
    <t>FICHA TÉCNICA INDICADOR DE PRODUCTO 1.3.4</t>
  </si>
  <si>
    <t>La relación entre el "Número de intervenciones realizadas por parte del equipo territorial para la prevención y atención de factores sociales que inciden en violencias y delitos" y el "Aumento de las capacidades institucionales para la mitigación situacional de riesgos contra la vida y la integridad de la ciudadanía" radica en la interacción entre las capacidades institucionales fortalecidas y las acciones concretas del equipo territorial para abordar factores sociales que pueden contribuir a violencias y delitos. La implementación efectiva de intervenciones que atienden estos factores sociales puede tener un impacto positivo en la seguridad y la integridad de la ciudadanía. Se relaciona el resultado 1.3.</t>
  </si>
  <si>
    <t>El indicador mide la cantidad de acciones llevadas a cabo por el equipo territorial para abordar factores sociales que pueden influir en la ocurrencia de violencias y delitos en una comunidad. Evalúa la ejecución concreta de intervenciones preventivas y correctivas diseñadas para reducir la incidencia de comportamientos problemáticos.</t>
  </si>
  <si>
    <t>El producto se refiere a las actividades concretas llevadas a cabo por el equipo territorial para abordar y tratar los factores sociales que contribuyen a violencias y delitos en un área específica. Es importante entregar este producto ya que busca mejorar el entorno social y prevenir situaciones que ponen en riesgo la seguridad y la convivencia. El producto debe considerar la identificación de factores sociales clave, la planificación de intervenciones basadas en evidencia, la colaboración con diferentes actores y la evaluación constante de la efectividad de las intervenciones implementadas.</t>
  </si>
  <si>
    <t>Intervenciones</t>
  </si>
  <si>
    <t>Subsecretaría de Seguridad</t>
  </si>
  <si>
    <t>El proceso técnico para medir el producto implica la recopilación de datos sobre las acciones específicas llevadas a cabo por el equipo territorial para abordar factores sociales. La información se obtiene a través de registros detallados de las intervenciones, informes de campo, actas y otros documentos. El número total de intervenciones realizadas proporciona una medida cuantitativa del esfuerzo y la acción directa en la prevención y atención de factores sociales relacionados con violencias y delitos.</t>
  </si>
  <si>
    <t>FICHA TÉCNICA INDICADOR DE PRODUCTO 1.3.5</t>
  </si>
  <si>
    <t>La relación entre el "Número de intervenciones del equipo territorial realizadas en el marco de los Planes interinstitucionales" y el "Aumento de las capacidades institucionales para la mitigación situacional de riesgos contra la vida y la integridad de la ciudadanía" se basa en la coordinación y acción conjunta entre las capacidades institucionales fortalecidas y las intervenciones del equipo territorial. Las intervenciones, ejecutadas como parte de los planes interinstitucionales, pueden reflejar la aplicación efectiva de medidas de mitigación de riesgos, lo que a su vez contribuye al aumento de las capacidades institucionales para afrontar situaciones que amenazan la vida y la integridad de la ciudadanía.Este producto está relacionado con el resultado 1.3</t>
  </si>
  <si>
    <t>El indicador mide la cantidad de acciones llevadas a cabo por el equipo territorial en consonancia con los planes interinstitucionales establecidos. Evalúa la ejecución concreta de intervenciones coordinadas diseñadas para abordar problemáticas específicas y riesgos en el ámbito local.</t>
  </si>
  <si>
    <t>El producto se refiere a la creación y ejecución de estrategias de colaboración entre diferentes instituciones para prevenir delitos ambientales y ocupaciones ilegales en el entorno. Es importante entregar este producto ya que contribuye a la preservación del medio ambiente y a la protección de espacios públicos, promoviendo una ciudad más segura y sostenible. El producto debe considerar la identificación de áreas de riesgo, la definición de roles y responsabilidades de las instituciones involucradas, la implementación de medidas preventivas y la evaluación constante de los resultados obtenidos.</t>
  </si>
  <si>
    <t>Sistema Progressus- Secretaría Distrital de Seguridad</t>
  </si>
  <si>
    <t>El proceso técnico para medir el "Número de intervenciones del equipo territorial realizadas en el marco de los Planes interinstitucionales" implica la recopilación de información sobre las acciones y operativos realizados por el equipo territorial en línea con los planes establecidos. La información se obtiene a través de registros detallados de las intervenciones, actas, reportes de campo y otros documentos. El número total de intervenciones llevadas a cabo proporciona una medida cuantitativa de la implementación práctica de los planes interinstitucionales en el terreno. La información se carga al sistema Progressus.</t>
  </si>
  <si>
    <t>FICHA TÉCNICA INDICADOR DE PRODUCTO 1.3.6</t>
  </si>
  <si>
    <t>La relación entre el "Porcentaje de avance del Protocolo interinstitucional de las etapas implementadas para la atención en clave de salud y seguridad" y el "Aumento de las capacidades institucionales para la mitigación situacional de riesgos contra la vida y la integridad de la ciudadanía" se basa en la sinergia entre la mejora de las capacidades institucionales y la implementación de protocolos para la atención en situaciones de salud y seguridad. El avance en la implementación de un protocolo interinstitucional efectivo puede reflejar el fortalecimiento de la respuesta institucional a emergencias y riesgos que afectan la vida y la integridad de la ciudadanía. Se relaciona el resultado 1.3</t>
  </si>
  <si>
    <t>El indicador mide la proporción de progreso logrado en las diferentes etapas del protocolo interinstitucional establecido para la atención coordinada de situaciones de emergencia relacionadas con la salud y la seguridad en Bogotá. Evalúa el grado de implementación y avance en la planificación, desarrollo y puesta en marcha de este protocolo esencial para una respuesta efectiva a crisis y eventos de riesgo.</t>
  </si>
  <si>
    <t>El Protocolo Interinstitucional para la atención en clave de salud y seguridad de las emergencias que se presentan en la ciudad tiene como propósito optimizar la acción interinstitucional entre las autoridades de policía; los miembros de la fuerza pública y de los organismos de seguridad; los operadores de asuntos de seguridad y convivencia de carácter territorial, y el personal de salud que atienden de manera inmediata y simultanea las diferentes situaciones de emergencia que se presentan en la ciudad. Las situaciones que son objeto del mismo son aquellas que tienen implicaciones relacionadas con riesgos sobre la salud, la integridad y la vida de personas y que generan perturbaciones al orden público razón por la cual afectan la tranquilidad de los habitantes de la ciudad.
A través del  Protocolo Interinstitucional se establecen los alcances y parámetros de la acción de cada uno de los posibles actores e instituciones que intervienen en la atención de una emergencia, teniendo como referente  la misionalidad, competencias, funciones y atribuciones que han sido otorgadas de manera formal. Así como las capacidades, los grados de interoperabilidad en comunicaciones y uso de nuevas tecnologías y los procedimientos que aplican en materia de salud, atención de riesgos y desastres y restablecimiento del orden público. El instrumento permite un trabajo colaborativo entre entidades del orden nacional con jurisdicción en la ciudad mediante unidades desconcentradas y las autoridades territoriales  con el fin de atender a las demandas de atención y respuesta inmediata en situaciones de emergencias.
Es importante entregar este producto ya que garantiza una respuesta efectiva a eventos críticos, y promueve la colaboración entre instituciones para minimizar los riesgos y daños a la vida y la integridad de la población.</t>
  </si>
  <si>
    <t>La documentación del logro de los productos mediante las fuentes de verificación y actas correspondientes que indican su cumplimiento reportados en el sistema Progressus de la Subsecretaría de Seguridad y Convivencia, al témino el documentos que contiene el desarrollo metodológico del protocolo.</t>
  </si>
  <si>
    <t>FICHA TÉCNICA INDICADOR DE PRODUCTO 1.3.7</t>
  </si>
  <si>
    <t>Fases de gestión jurídica, técnica, política, de costos y administrativa, implementadas para la ampliación de capacidades de las Inspecciones de Policía  en el marco del Código Nacional de Seguridad y Convivencia Ciudadana</t>
  </si>
  <si>
    <t>La relación entre las "Fases de gestión jurídica, técnica, política, de costos y administrativa, implementadas para la ampliación de capacidades de las Inspecciones de Policía en el marco del Código Nacional de Seguridad y Convivencia Ciudadana" y el "Aumento de las capacidades institucionales para la mitigación situacional de riesgos contra la vida y la integridad de la ciudadanía" se basa en la mejora integral de las capacidades institucionales. La implementación de fases para fortalecer las Inspecciones de Policía en términos legales, técnicos, políticos, de costos y administrativos, puede contribuir a una respuesta más efectiva en la mitigación de riesgos para la vida y la integridad de la ciudadanía. El aumento de estas capacidades permite a las instituciones abordar de manera más eficiente situaciones que representan peligro para la seguridad y la integridad de la población. Se relaciona el resultado 1.3</t>
  </si>
  <si>
    <t>Secretaria Distrital deGobierno</t>
  </si>
  <si>
    <t>Secretaría Distrital de Seguridad, Convivencia y Justicia </t>
  </si>
  <si>
    <t>El indicador calcula la sumatoria de las fases de gestión jurídica, técnica, política, de costos y administrativa, implementadas para la ampliación de capacidades de las Inspecciones de Policía en el marco del Código Nacional de Seguridad y Convivencia Ciudadana</t>
  </si>
  <si>
    <t>El producto consiste en el fortalecimiento integral de la justicia policiva en el Distrito, lo cual involucra ampliar la capacidad jurídica e institucional de las inspecciones de policía, de la Secretaría Distrital de Gobierno y demás entidades competentes. Lo anterior implica que, a partir de un análisis detallado, estricto y exahustivo se evalúe la viabilidad y posibles alternativas para adelantar toda la gestión jurídica, técnica, política, de costos y administrativa que deriven en el fortalecimiento de la justicia policiva.</t>
  </si>
  <si>
    <t>Fases planeadas para el cumplimiento del producto:
Fase1: Diagnóstico (peso de la fase 12%) Año 2024
Esta fase comprende la realización de un estudio jurídico, técnico, administrativo, financiero y político de la situación actual de la Ley 1801 de 2016 "Código Nacional de Seguridad y Convivencia Ciudadana" orientado principalmente al accionar de las inspecciones de policía. Este documento también contemplará unas recomendaciones y posibles alternativas (normativas y administrativas) para el fortalecimiento de la capacidad de la justicia policiva.
Fase2: Propuesta de implementación (peso de la fase 16%) Años 2025-2026
Esta fase corresponde a la generación de los diferentes documentos como proyectos de acuerdo, Decretos, Resoluciones, documentos técnicos, que permitan la implementación de las posibles soluciones que fortalezcan las capacidades de la justicia policiva. Se construirá un cronograma de implementación de todas las acciones que resulten viables y que se vayan a implementar, invluyendo la proyección financiera durante el periodo de la ejecución de la política.
Fase3: Implementación (peso de la fase 72%) Años 2027-2038
Esta fase  involucra la implementación y ejecución que a través de gestiones políticas, jurídicas, administrativas y financieras de las propuestas que fueron concretadas en la Fase2.</t>
  </si>
  <si>
    <t>Documentos generados y aprobados para adelantar la gestión jurídica, técnica, política, de costos y administrativa respecto al plan de trabajo establecido</t>
  </si>
  <si>
    <t>Directora para la Gestión Policiva</t>
  </si>
  <si>
    <t>Gabriel Felipe Angarita Serrano</t>
  </si>
  <si>
    <t>FICHA TÉCNICA INDICADOR DE PRODUCTO 1.3.8</t>
  </si>
  <si>
    <t>La relación entre el "Número de acciones de Inspección, Vigilancia y Control realizadas por la Secretaría Distrital de Gobierno y Alcaldías Locales" y el "Aumento de las capacidades institucionales para la mitigación situacional de riesgos contra la vida y la integridad de la ciudadanía" radica en que las acciones de Inspección, Vigilancia y Control son una manifestación práctica de las capacidades institucionales fortalecidas en la mitigación de riesgos para la seguridad ciudadana. Un aumento en estas capacidades puede influir en la eficacia y alcance de las acciones de control y en la capacidad de las instituciones para abordar situaciones y condiciones que ponen en riesgo la vida y la integridad de la ciudadanía. Se relaciona el resultado 1.3.</t>
  </si>
  <si>
    <t>El indicador calcula la sumatoria de acciones de inspección, vigilancia y control que se realizan anualmente por parte de la Secretaría Distrital de Gobierno y las Alcaldías Locales en materia de control urbano en el Distrito.</t>
  </si>
  <si>
    <t>El producto consiste en realizar las acciones de inspección, vigilancia y control en materia de control urbano en las 19 localidades del distrito (sin contar Sumapaz). Estos operativos serán liderados por las Alcaldías Locales quienes generarán toda la articulación interinstitucional.</t>
  </si>
  <si>
    <t>Acciones</t>
  </si>
  <si>
    <t>La Metodología de medición es la sumatoria de los operativos de inspección, vigilancia y control que se realicen por parte de la Secretaría Distrital de Gobierno y/o Alcaldías Locales anualmente.</t>
  </si>
  <si>
    <t>Documentos generados y soportes de acciones IVG</t>
  </si>
  <si>
    <t>FICHA TÉCNICA INDICADOR DE PRODUCTO 1.3.9</t>
  </si>
  <si>
    <t>La relación se encuentra en que estos agentes, al estar capacitados y preparados, pueden desempeñar un papel fundamental en la prevención y respuesta a situaciones de riesgo que amenacen la vida y la integridad de los ciudadanos, contribuyendo así a la mejora de la seguridad y la protección de la población. Se relaciona el resultado 1.3.</t>
  </si>
  <si>
    <t>El indicador mide la proporción de progreso logrado en las diferentes etapas y componentes del modelo implementado en Bogotá para la formación, capacitación y despliegue de agentes de convivencia y seguridad civil local. Evalúa el grado de implementación y avance en la planificación, desarrollo y puesta en marcha de este enfoque específico para mejorar la convivencia y seguridad en la ciudad. Esto quiere decir, que se diseña, implementa y se pone en funcionamiento.</t>
  </si>
  <si>
    <t>El Modelo de Agentes de Convivencia y Seguridad Civil Local es un cuerpo civil bajo el mando del Alcalde Distrital, con la capacidad de desplazamiento, que actúan en territorio en respuesta coordinada con la Policía Nacional, específicamente respecto al Modelo Nacional de Vigilancia Comunitaria  por Cuadrantes. Actúa de manera inmediata en la resolución y desescalamiento de conflictos, desarrollan mecanismos de disuasión de hechos que afecten la seguridad ciudadana. Sus actuaciones generarán lazos de confianza con la ciudadanía a partir de las especificidades territoriales.</t>
  </si>
  <si>
    <t> 16. Paz, Justicia e Instituciones Sólidas</t>
  </si>
  <si>
    <t>Territorial; Derechos Humanos; Diferencial</t>
  </si>
  <si>
    <t>Registro de la implementación de las fases de diseño del Modelo de Agentes de Convivencia y Seguridad Civil Local de acuerdo con los documentos aprobados y los registros de la implementación</t>
  </si>
  <si>
    <t>Registros de las Unidades implementadas - Sistema Progresus</t>
  </si>
  <si>
    <t>FICHA TÉCNICA INDICADOR DE PRODUCTO 1.4.1</t>
  </si>
  <si>
    <t>Arial Narrow</t>
  </si>
  <si>
    <t>La estrategia de socialización busca incidir en el número de presonas informadas sobre el código de convivencia en la ciudad, y se evidenciará en el porcentaje de personas que responden conocer sobre el Código de Seguridad y Convivencia Ciudadana (CNSCC). Se relaciona el resultado 1.4.</t>
  </si>
  <si>
    <t>Código Meta PDD</t>
  </si>
  <si>
    <t xml:space="preserve">Este indicador se mide a través de la sumatoria de personas formadas e informadas en el Código Nacional de Seguridad y Convivencia Ciudadana (CNSCC). El cálculo se llevará a cabo con una anualización tipo creciente que permitirá aumentar año a año la cantidad de personas que conocen el Código.									</t>
  </si>
  <si>
    <t>La estrategia de socialización agrupa las acciones de sensibilización, socialización, divulgación, implementación de procesos formativos virtuales y presenciales de mayor duración. El enfoque diferencial se orienta a la implementación de acciones teniendo en cuenta condiciones, situaciones y contextos como la edad, el género, la pertenencia a grupos étnicos, la existencia de alguna discapacidad, condicion o situación social o cultural.</t>
  </si>
  <si>
    <t>Aumento del conocimiento ciudadano sobre el Código Nacional de Seguridad y Convivencia Ciudadana (CNSCC)</t>
  </si>
  <si>
    <t>Informe de rendición de cuentas de vigencia 2022</t>
  </si>
  <si>
    <t>Se realizará la sumatoria de las personas que se forman e informan sobre el Código, este dato se obtendrá a partir de los listados de asistencia mes a mes.</t>
  </si>
  <si>
    <t>Reporte de acciones realizadas por equipo territorial de CNSCC - Listados de asistencia, registro fotográfico</t>
  </si>
  <si>
    <t>Dado que le éxito de la estrategia implica que a mayor número de ciudadanos informados en el CNSCC menor puede ser el número de comparendos, el recurso disponible vía multas tiende a disminuir durante la vigencia de la política. 
Desde la Secretaría de Gobierno, se recomienda relacionar en los sistemas de información de seguimiento a las personas pertenecientes a los grupos étnicos que se beneficien con esta estrategia</t>
  </si>
  <si>
    <t>FICHA TÉCNICA INDICADOR DE PRODUCTO 1.4.2</t>
  </si>
  <si>
    <t>Aumento de personal de la Policìa con entrenamiento complementario en CNSCC, que usa el Código y los medios de policía con perspectiva pegagógica y aporta a la socialización y comprensión del CNSCC como norma social, ayudando al aumento de ciudadanos y ciudadanas que lo conocen. Se relaciona el resultado 1.4.</t>
  </si>
  <si>
    <t xml:space="preserve">Este indicador se mide a través de la sumatoria de personas uniformadas con entrenamiento complementario sobre el Código Nacional de Seguridad y Convivencia Ciudadana (CNSCC). El cálculo se llevará a cabo con una anualización tipo creciente que permitirá aumentar año a año la cantidad de personal que obtienen entrenamiento complementario al Código.								</t>
  </si>
  <si>
    <t>La estrategia de entrenamiento complementario al personal uniformado en CNSCC agrupa las acciones de sensibilización, socialziación divulgación, implementación de procesos formativos virtuales y presenciales de mayor duración con énfasis y participaciòn de personas que hacen parte del cuerpo de Policía de Bogotá.</t>
  </si>
  <si>
    <t>Cultura ciudadana</t>
  </si>
  <si>
    <t>Sumatoria de personal de la Policía que participa en jornadas de entrenamiento complementario del Código Nacional de Seguridad y Convivencia Ciudadana en Bogotá (CNSCC)</t>
  </si>
  <si>
    <t>Listados de asistencia a sesiones</t>
  </si>
  <si>
    <t>Se realizará la sumatoria de personas uniformadas que participan en las sesiones de entrenamiento, este dato se obtendrá a partir de los listados de asistencia mes a mes.</t>
  </si>
  <si>
    <t>Listados de asistencia</t>
  </si>
  <si>
    <t>FICHA TÉCNICA INDICADOR DE PRODUCTO 1.4.3</t>
  </si>
  <si>
    <t>Aumento del número de acciones proclives a la convivencia generan referentes para la ciudadanía y apropiación del Código de Seguridad y Convivencia Ciudadana (CNSCC) como instrumento para la convivencia. Este producto sostenido incrementará el reconocimiento del Código de Seguridad y Convivencia Ciudadana (CNSCC). Se relaciona el resultado 1.4.</t>
  </si>
  <si>
    <t>Este indicador se mide a través de la sumatoria de acciones proclives a la convivencia implementadas en la ciudad. El cálculo se llevará a cabo con una anualización tipo creciente que permitirá aumentar año a año las acciones encamindas a mejorar la convivencia en la ciudad.</t>
  </si>
  <si>
    <t>La implementación de acciones proclives a la convivencia agrupa las acciones de promoción, asistencia técnica, acompañamiento y apoyos logísticos y de articulación interinstitucional que se brinda a ciudadanos, colectivos y organizaciones para la implementación de ideas innovadoras que promuevan la apropiación de comportamientos proclives a la convivencia como norma social</t>
  </si>
  <si>
    <t>16.6 Crear a todos los niveles instituciones eficaces y transparentes que rindan cuentas.</t>
  </si>
  <si>
    <t>Acompañamientos</t>
  </si>
  <si>
    <t>Bitácoras de procesos de intervenciòn</t>
  </si>
  <si>
    <t>Se realizará la sumatoria de procesos proclives a la convivencia documentados, este dato se obtendrá a partir de las bitácoras de procesos.
La SCRD acompaña a la Secretaría de Seguridad, Convivencia y Justicia en el diseño de las acciones (asistencia técnica, acompañamiento)</t>
  </si>
  <si>
    <t>Bitácoras de procesos</t>
  </si>
  <si>
    <t>FICHA TÉCNICA INDICADOR DE PRODUCTO 1.5.1</t>
  </si>
  <si>
    <t>Se espera mantener el número de espacios físicos y virtuales de orientación y desarrollo de actividades pedagógicas que faciliten el ingreso de las personas con sanciones, como alternativas para el cierre de los comparendos, permitiendo el aumento del porcentaje de personas que participan del portafolio de actividades pedagógicas o comunitarias de forma voluntaria o requerida, que ofrece la Secretaría de Seguridad, Convivencia y Justicia para solucionar comparendos por convivencia. Se relaciona el resultado 1.5.</t>
  </si>
  <si>
    <t>Mantener habilitados puntos virtuales y presenciales en los horarios definidos por la SDSCJ para atender el 100% de las solictudes de agendamiento y participación de actividades pedagógicas de convivencia, en la que se abordaran tematicas relacionadas con el ciudado y protección del medio ambiente, el espacio público, cultura ciudadana,  prevención de comportamientos contratios a la convivencia y proceso de orientación para el cumplimiento de las medidas correctivas.</t>
  </si>
  <si>
    <t>Son espacios presenciales y virtuales habilitados para garantizar a la ciudadania, población migrante y retornada con comparendos de convivencia, el derecho constritucional de acceso a la infomración, que les permite dentro de timpos establecidos en el Código Nacional de Seguridad, Convivencia y Justicia conocer de los procesos para resolver el comparendo y quedar al día con los compromisos con la ciudad.</t>
  </si>
  <si>
    <t>Aumento de la percepción ciudadana respecto a la orientación y participación en actividades pedagógicas de convivencia y/o programas comunitarios en el marco del Código Nacional de Seguridad y Convivencia Ciudadana</t>
  </si>
  <si>
    <t>Número de espacios fisicos y virtuales</t>
  </si>
  <si>
    <t>Registro Nacional de medidas correctivas y Liquidador de comparendos</t>
  </si>
  <si>
    <t>La medición del indicador tomará como referencia el cronograma de operación y atención al público de los puntos virtuales y presenciales en los horarios definidos por la SDSCJ para atender el 100% de las solicitudes de agendamiento y participación de actividades pedagógicas de convivencia, en la que se abordaran temáticas relacionadas con el cuidado y protección del medio ambiente, el espacio público, cultura ciudadana,  prevención de comportamientos contrarios a la convivencia y proceso de orientación para el cumplimiento de las medidas correctivas.
La SCRD cuenta con una plataforma virtual de formación en cultura ciudadana en el marco de la Escuela de Multiplicadores de Cultura Ciudadana, que puede hacer parte de la ruta pedagógica para los ciudadanos.</t>
  </si>
  <si>
    <t>Registro Nacional de Medidas Correctivas- RNMC y Liquidador de Comparenso LICO</t>
  </si>
  <si>
    <t>El código de convivencia ciudadana relaciona comportamientos contrarios a la convivencia para los que establece multas económicas, dentro de las cuales clasifica multas tipo 1 y tipo 2. A su vez, hay algunas conductas para las que no se establece multa pero sí el deber de participar de actividades pedagógicas para cumplir con la orden de comparendo. Los ciudadanos que incurren en conductas contrarias a la convivencia pueden cumplir la orden de comparendo o sustituir el valor económico de la multa, según sea el caso, por participación en actividades pedagógicas de convivencia o programas comunitarios; para esto la SSCJ debe adelantar con cada ciudadano un proceso que incluye: la verificación del comportamiento en que incurrió y la posibilidad de sustituir la multa; agendar las actividades para sustituir la multa; agendar y desarrollar la jornada y certificarla.</t>
  </si>
  <si>
    <t>FICHA TÉCNICA INDICADOR DE PRODUCTO 1.5.2</t>
  </si>
  <si>
    <t>La relación entre el "Número de jornadas de servicios comunitarios ofertados para la resolución de comparendos de convivencia" y el "Aumento de la percepción ciudadana respecto a la orientación y participación en actividades pedagógicas de convivencia y/o programas comunitarios en el marco del Código Nacional de Seguridad y Convivencia Ciudadana" se encuentra en la coherencia entre la oferta de servicios comunitarios como alternativa para la resolución de comparendos y la percepción ciudadana sobre la orientación y participación en actividades pedagógicas. La oferta de servicios comunitarios puede ser una respuesta más educativa y participativa que la sanción monetaria, lo que podría influir en una mayor participación ciudadana y en una percepción más positiva de las actividades pedagógicas en el marco del Código de Seguridad y Convivencia. Se relaciona el resultado 1.5.</t>
  </si>
  <si>
    <t>El indicador mide la cantidad de eventos organizados y ofrecidos a la comunidad como alternativa para resolver comparendos emitidos por infracciones al Código Nacional de Seguridad y Convivencia Ciudadana. Evalúa la disponibilidad de opciones educativas y comunitarias para corregir comportamientos y fomentar una convivencia más armoniosa.
Este indicador se mide a través de la sumatoria de jornadas de servicios comunitarios por comparendo. El cálculo se llevará a cabo con una anualización tipo constante que permitirá mantenerr año a año las jornadas.</t>
  </si>
  <si>
    <t>El producto consiste en la creación y promoción de opciones comunitarias y educativas para abordar comparendos por infracciones al código de convivencia. Es importante entregar este producto ya que contribuye a una aproximación más educativa y constructiva a la resolución de conflictos y a la promoción de una convivencia pacífica. El producto debe considerar la diversidad de las actividades ofrecidas, la accesibilidad para diferentes grupos de la comunidad, y la promoción efectiva de estas opciones como una alternativa valiosa a las sanciones tradicionales.</t>
  </si>
  <si>
    <t xml:space="preserve">Registro Nacional de Medidas Correctivas- RNMC y Liquidador de Comparendo LICO										</t>
  </si>
  <si>
    <t>Mantener habilitada la oferta de servicios que garantiza el cumplimiento de las acciones que se deben realizar para el cumplimiento del comparendo de convivencia, en las cuales se retribuirá a la ciudad el embellecimiento de espacios públicos, pintura de fachadas catalogadas de patrimonio cultural, jornadas de preservación del medio ambiente y promoción de la convivencia en Transmilenio.Estos datos permiten calcular el número total de jornadas ofrecidas y brindan una medida cuantitativa del compromiso de las instituciones en la implementación de alternativas educativas para resolver comparendos de convivencia.</t>
  </si>
  <si>
    <t>Registro Nacional de Medidas Correctivas- RNMC y Liquidador de Comparendo LICO</t>
  </si>
  <si>
    <t>FICHA TÉCNICA INDICADOR DE PRODUCTO 1.6.1</t>
  </si>
  <si>
    <t>La relación entre el "Número de grupos ciudadanos organizados de manera formal o informal que contribuyen a la seguridad y la convivencia" y el "Aumento de la ciudadanía pertenecientes a organizaciones ciudadanas 'Junta de acción comunal, cívica barrial o de seguridad y vigilancia'" se encuentra en la sinergia entre la participación ciudadana y la contribución a la seguridad y la convivencia. Los grupos ciudadanos organizados, como juntas de acción comunal y otros, pueden estar directamente involucrados en la promoción de la seguridad y la convivencia en sus comunidades, lo que puede atraer y motivar a más ciudadanos a unirse a estas organizaciones. Se relaciona el resultado 1.6.</t>
  </si>
  <si>
    <t>Fortalecer 800 grupos de ciudadanos vinculados a instancias de participación para la convivencia y seguridad</t>
  </si>
  <si>
    <t>Propósito 3. Inspirar confianza y legitimidad para vivir sin miedo y ser epicentro de cultura ciudadana, paz y reconciliación</t>
  </si>
  <si>
    <t>42, Conciencia y cultura ciudadana para la seguridad, la convivencia y la construcción de confianza</t>
  </si>
  <si>
    <t xml:space="preserve">Instituto Distrital de La Participación y Acción Comunal (IDPAC)		</t>
  </si>
  <si>
    <t>El indicador mide la cantidad de colectivos ciudadanos que operan tanto en un marco formal como informal y que desempeñan un rol activo en la promoción y mejoramiento de la seguridad y la convivencia en sus comunidades. Evalúa la presencia y compromiso de estos grupos en la gestión de temas relacionados con la seguridad y la convivencia.</t>
  </si>
  <si>
    <t>Reportará las organizaciones y grupos ciudadanos cuyo proceso de  conformación y/o fortalecimiento ha sido acompañado por parte de la Subsecretaría de Seguridad y Convivencia. Incluye organizaciones de la acción comunal urbanos y considera procesos de participación incidente, según las tendencias y las estrategias consideradas en los Gobiernos Abiertos.
Implementación de un programa de convivencia y seguridad que permita la interrupción del delito y la solidaridad ciudadana mediante el trabajo con las organizaciones ciudadanas formales e informales locales.
En la actualidad se trabaja con 800 grupos, y sí bien la meta se evidencia reducida se buscará tener un mayor impacto y trabajo con las organizaciones, y teniendo en cuenta que se estarían trabajando con organizaciones comunales y en línea con los postulados de otras Políticas Públicas en formulación. Cabe señalar que si bien se suman todos los grupos acompañados para cada vigencia, el reporte no es acumulativo, tieniendo en cuenta que durante el transcurso de la política estos pueden desactivarse.</t>
  </si>
  <si>
    <t>Aumento de la ciudadanía pertenecientes a organizaciones ciudadanas "Junta de acción comunal, cívica barrial o de seguridad y vigilancia"</t>
  </si>
  <si>
    <r>
      <t>16.8</t>
    </r>
    <r>
      <rPr>
        <sz val="12"/>
        <color rgb="FF000000"/>
        <rFont val="Arial Narrow"/>
        <family val="2"/>
      </rPr>
      <t> Ampliar y fortalecer la participación de los países en desarrollo en las instituciones de gobernanza mundial</t>
    </r>
  </si>
  <si>
    <t>Grupos de ciudadanos</t>
  </si>
  <si>
    <t>El proceso técnico para medir el indicador involucra la identificación y recopilación de información sobre los grupos ciudadanos existentes en la comunidad que están activamente involucrados en iniciativas relacionadas con la seguridad y la convivencia. Esta información puede ser obtenida a través de los informes y bases de datos. La cifra total de grupos identificados brinda una medida cuantitativa del nivel de participación ciudadana en la promoción de la seguridad y la convivencia. Registros Sistema de Registro del área "Progressus".</t>
  </si>
  <si>
    <t>Reportes Subsecretaría de Seguridad y Convivencia</t>
  </si>
  <si>
    <t>FICHA TÉCNICA INDICADOR DE PRODUCTO 1.6.2</t>
  </si>
  <si>
    <t>La formación en Derechos Humanos para la Paz y la Reconciliación se cimenta en el fortalecimiento de comptencias ciudadanas y de corresponsabilidad con el otro, lo que se traduce en la posibilidad de vincular, motivar, generar condiciones para la organización social co-rresponsable con la convivencia y la seguridad. Proporcionar educación a las personas que demandan conocmiento en Derechos Humanos para la Paz y la Reconcilicación en la ciudad. Se relaciona el resultado 1.6.</t>
  </si>
  <si>
    <t>El indicador mide la proporción de la población que se involucra en programas y eventos destinados a proporcionar conocimientos y habilidades relacionados con los Derechos Humanos, la promoción de la paz y la resolución de conflictos. Este indicador evalúa la participación activa de los ciudadanos en actividades destinadas a fomentar una comprensión más profunda de los principios de los Derechos Humanos y su aplicación en la construcción de una sociedad más justa y pacífica, así como la transformación constructiva de disputas y diferencias.</t>
  </si>
  <si>
    <t xml:space="preserve">Atención del 100% de la demanda de procesos socioeducativos para fortalecer la convivencia pacífica  dirigida a la ciudadanía en general, servidores y fuerza pública, a través del Programa Distrital de Educación en Derechos Humanos para la Paz y la Reconciliación.
*Estos procesos se encuentran en el  marco de la prevención de violencias y promoción de derechos de la "Cátedra de derechos humanos, deberes, garantías y pedagogía de la reconciliación" Acuerdo Distrital 125 de 2004 </t>
  </si>
  <si>
    <t>Derechos Humanos; Diferencial; Género;Terrtorial; Poblacional</t>
  </si>
  <si>
    <t>(número de personas formadas) / (número de personas que demandan procesos de formación) * 100</t>
  </si>
  <si>
    <t>Base de datos procesos de educación sobre derechos humanos (evidencia observatorio SDG)</t>
  </si>
  <si>
    <t>Cada trimestre la Dirección de Derechos Humanos realizará un informe que dé cuenta del cumplimiento del 100% de la demanda de procesos socioeducativos para fortalecer la convivencia pacífica  dirigida a la ciudadanía en general, servidores y fuerza pública, a través del Programa Distrital de Educación en Derechos Humanos para la Paz y la Reconciliación.</t>
  </si>
  <si>
    <t>Reporte administrativo de implementación en sectores e instancias del Distrito - Secretaría Distrital de Gobierno, Dirección de Derechos Humanos procesos socioeducativos para fortalecer la convivencia pacífica  dirigida a la ciudadanía en general, servidores y fuerza pública, a través del Programa Distrital de Educación en Derechos Humanos para la Paz y la Reconciliación.</t>
  </si>
  <si>
    <t>Directora de Derechos Humanos</t>
  </si>
  <si>
    <t>Jefe Oficina de Planeación</t>
  </si>
  <si>
    <t>FICHA TÉCNICA INDICADOR DE PRODUCTO 1.6.3</t>
  </si>
  <si>
    <t>Incentivar los pactos y/o acuerdos de acción colectiva para la resolución de conflictos como método alternativo. Estas acciones sostenidas en el tiempo aportarán a una construcción de paz en la ciudad.  Se relaciona el resultado 1.6.</t>
  </si>
  <si>
    <t>El indicador permite medir el nivel de realización de pactos de acción colectiva para la eliminación de vulnerabilidad y violencia de acuerdo a la programación y al cronograma de trabajo definido institucionalmente</t>
  </si>
  <si>
    <t>Los Pactos de Acción Colectiva estarán dirigidos a la generación de condiciones que favorezcan la eliminación de situaciones de vulnerabilidad y violencia que afectan la seguridad y la convivencia ciudadana; podrán ejecutarse con diversas finalidades, siempre orientadas por el enfoque de derechos y la generación de confianza ciudadana. Éstos se generarán a partir del diálogo entre diferentes actores sociales y la Administración Distrital; estos permitirán el desarrollo de una convivencia pacífica y aumentos de niveles de confianza entra la ciudadana y de esta con la institucionalidad que beneficiará el orden público y la seguridad. La concurrencia de diferentes actores sociales en la generación de los acuerdos, brindará legitimidad y aceptación, lo que traerá como consecuencia que su implementación se desarrolle sin obstáculos. La participación y la injerencia de los diferentes actores sociales, garantizará que los acuerdos sean desarrollados con aplicación de enfoque diferencial, de género, de derechos, étnico, etario, territorial, entre otros.</t>
  </si>
  <si>
    <t>(número de pactos de Acción Colectiva firmados) / (número de pactos de acción colectiva programados)*100</t>
  </si>
  <si>
    <t>DCDS</t>
  </si>
  <si>
    <t>La medición se realizará a partir de la realización de pactos que se encuentran soportados a través de Minuta correspondiente, los cuales se almacenan en la Dirección de Convivencia y Dialogo Social</t>
  </si>
  <si>
    <t>Minuta de pacto y/o acuerdo</t>
  </si>
  <si>
    <t>Director de Convivencia y Dialogo Local</t>
  </si>
  <si>
    <t>Dirección de Convivencia y Diálogo Social</t>
  </si>
  <si>
    <t>FICHA TÉCNICA INDICADOR DE PRODUCTO 1.6.4</t>
  </si>
  <si>
    <t>La relación entre el "Porcentaje de actividades de acompañamiento realizadas a las movilizaciones sociales identificadas" y el "Aumento de la ciudadanía pertenecientes a organizaciones ciudadanas 'Junta de acción comunal, cívica barrial o de seguridad y vigilancia'" radica en la interacción entre el acompañamiento institucional y la participación ciudadana organizada. Realizar actividades de acompañamiento en movilizaciones sociales puede ser parte de las responsabilidades de organizaciones ciudadanas, como juntas de acción comunal o cívicas barriales, lo que a su vez puede contribuir al aumento de la participación de la ciudadanía en estas organizaciones, fortaleciendo su capacidad para influir y colaborar en asuntos comunitarios.Se relaciona el resultado 1.6.</t>
  </si>
  <si>
    <t>Secretaria Distrital de Seguridad Convivenvia y Justicia</t>
  </si>
  <si>
    <t>El indicador mide la proporción de eventos y acciones de apoyo y seguimiento llevadas a cabo por instituciones o entidades para respaldar las movilizaciones sociales identificadas en un determinado contexto. Evalúa el nivel de compromiso institucional en la atención de demandas y preocupaciones de la ciudadanía a través de la realización de actividades de acompañamiento que pueden incluir diálogo, monitoreo y asistencia logística en manifestaciones o movilizaciones</t>
  </si>
  <si>
    <t>El producto se orienta a la materialización del programa de diálogo social, el cual  tiene dos componentes: 1) Una estrategia transversal para atender las situaciones de conflictividad y convivencia que se presentan en la ciudad. Actualmente, las diferentes entidades del distrito atienten los conflictos sociales en el territorio desde la perspectiva y competencia de cada entidad, sin responder de manera integral como Gobierno; 2) Acompañamiento territorial de personal capacitado en la resolución pacífica de conflictos.</t>
  </si>
  <si>
    <t>10.5 Mejorar la reglamentación y vigilancia de las instituciones y los mercados financieros mundiales y fortalecer la aplicación de esos reglamentos</t>
  </si>
  <si>
    <t>Mediante la metodología de el equipo protesta social se implementa el reporte de datos mediante el poliscopio, así como el diligencimiento del formato de registro.</t>
  </si>
  <si>
    <t>Poliscopio y Formato de registro de movilización social</t>
  </si>
  <si>
    <t>FICHA TÉCNICA INDICADOR DE PRODUCTO 1.7.1</t>
  </si>
  <si>
    <t xml:space="preserve">Se busca incidir sobre el transporte ilegal en la ciudad, desarrollando estrategias de control. Una estrategia oportuna de control puede incidir en la menor ocurrencia del delito.  Esta estrategia sostenida en el tiempo, impactaría sobre el resultado 1.7. 										</t>
  </si>
  <si>
    <t>El indicador registra el porcentaje de cumlplimiento de las actividades de control programadas y ejecutadas en la estrategia de mitigación del transporte ilegal en Bogotá. Cada vigencia se definirán las acciones de control a realizar, buscando ejercer un control a los vehículos que prestan servicios de transporte ilegal en la ciudad.</t>
  </si>
  <si>
    <t>La estrategia de control al transporte ilegal en Bogotá contará con los siguientes elementos:
• Articulación con la autoridad de tránsito para la programación y ejecución de los operativos de control al transporte ilegal.
• Programación de los recursos humanos y técnicos necesarios para la ejecución de las actividades de control, que son operativos de control en las vías del distrito capital, en lo concerniente a la violación de las normas de tránsito y transporte por parte de conductores de vehículos de servicio especial, particular y cualquier otro medio no autorizado, que se encuentran prestando servicios de transporte público colectivo o individual de pasajeros de manera ilegal e informal; estas actividades de control se llevan a cabo con el propósito de identificar y sancionar cualquier conducta que constituya violación a la normatividad establecida e
• Retroalimentación de los indicadores y bases de datos de control a la ilegalidad.</t>
  </si>
  <si>
    <t>Aumento de las capacidades institucionales para la Prevención de riesgos asociados a la seguridad vial y seguridad ciudadana en el Sistema Integrado de Transporte Público</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</si>
  <si>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</si>
  <si>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(Número de acciones de control al transporte ilegal ejecutadas) / (Número de acciones de control al transporte ilegal programadas) *100</t>
  </si>
  <si>
    <t>La SDM realizará el registro de las actividades realizadas en el marco de la estrategia formulada</t>
  </si>
  <si>
    <t>SDM - Registros administrativos</t>
  </si>
  <si>
    <t>Subdirector de Control de Tránsito y Transporte</t>
  </si>
  <si>
    <t>Julieth Rojas Betancour</t>
  </si>
  <si>
    <t>Jefe de Oficina Asesora de Planeación Institucional</t>
  </si>
  <si>
    <t>FICHA TÉCNICA INDICADOR DE PRODUCTO 1.7.2</t>
  </si>
  <si>
    <t>Se planifica toda vez que con este indicador se busca coordinar acciones para reducir el número de eventos de seguridad física, ciudadana, humana y vial que se presentan en el Sistema TransMilenio en todos sus componentes y que afectan la movilidad segura en el transporte público, y se relaciona con el objetivo de focalizar acciones para asegurar que la ciudadanía pueda habitar el espacio público de la ciudad sin temor a que se vulneren sus derechos. Se relaciona el resultado 1.7.</t>
  </si>
  <si>
    <t>Transmilenio S. A.</t>
  </si>
  <si>
    <t>El indicador mide la proporción de tareas y acciones planificadas en el plan de seguridad anual del Sistema Integrado de Transporte Público (SITP) que han sido realizadas con éxito. Evalúa el progreso y la implementación efectiva de las medidas diseñadas para mejorar la seguridad vial y ciudadana en el contexto del transporte público en Bogotá</t>
  </si>
  <si>
    <t xml:space="preserve">El producto esta referido a la implementación del Plan Integral de Seguridad en sus líneas de acción de seguridad vial, seguridad física, seguridad ciudadana y seguridad humana, que incluye emergencias y contingencias, a través de las cuales se enmarcarán las actividades a gestionar desde Transmilenio S.A, para cada vigencia en coordinación con organismos internos y externos del nivel distrital y de nivel nacional, con el fin de mejorar la Seguridad Integral del Sistema de Transporte Público gestionado por Transmilenio S.A.										</t>
  </si>
  <si>
    <t xml:space="preserve">Aumento de las capacidades institucionales para la Prevención de riesgos asociados a la seguridad vial y seguridad ciudadana en el Sistema Integrado de Transporte Público										</t>
  </si>
  <si>
    <t>Transmilenio S.A.</t>
  </si>
  <si>
    <t>La inversión de TMSA se considera territorializable a nivel distrital pero no georreferenciable por localidad y/o upz</t>
  </si>
  <si>
    <t>La entidad para cada vigencia adelantará las actividades programadas en el marco del Plan Integral de Seguridad, adoptado oficialmente dentro del componente documental del Modelo de Gestión Institucional. Una vez finalizada la vigencia, se validará el número de actividades del Plan efectivamente ejecutadas y se dividirá sobre las programadas. El resultado se multiplicará por la constante 100 para que el resultado quede en términos porcentuales.</t>
  </si>
  <si>
    <t>La información será obtenida por Transmilenio S.A a partir de la evidencia de la ejecución de las actividades.</t>
  </si>
  <si>
    <t>Directora Técnica de Seguridad</t>
  </si>
  <si>
    <t>220 3000 EXT 2801</t>
  </si>
  <si>
    <t>Sofía Zarama Valenzuela</t>
  </si>
  <si>
    <t>Jefe de Oficina Asesora de Planeación</t>
  </si>
  <si>
    <t>juan.ruiz@metrodebogota.gov.co</t>
  </si>
  <si>
    <t>FICHA TÉCNICA INDICADOR DE PRODUCTO 1.7.3</t>
  </si>
  <si>
    <t>Número de ciudadanos que participan de las actividades pedagógicas y comunicativas para la apropiación y la promoción de la cultura ciudadana y la red de metro de Bogotá</t>
  </si>
  <si>
    <t>La relación entre el "Número de ciudadanos que participan de las actividades pedagógicas y comunicativas para la apropiación y la promoción" y el "Aumento de las capacidades institucionales para la Prevención de riesgos asociados a la seguridad vial y seguridad ciudadana en el Sistema Integrado de Transporte Público" reside en la interconexión entre la participación ciudadana y la mejora de las capacidades institucionales. La participación de los ciudadanos en actividades pedagógicas y comunicativas contribuye a la concientización y el conocimiento sobre la seguridad vial y ciudadana en el transporte público, mientras que un aumento en las capacidades institucionales permitiría el diseño y la implementación más eficaz de tales actividades. La sinergia entre la participación ciudadana y el fortalecimiento institucional puede fomentar una cultura de seguridad más robusta en el sistema de transporte público. Se relaciona el resultado 1.7.</t>
  </si>
  <si>
    <t xml:space="preserve">El indicador reporta el numero de personas que participan en las estratégias pedagógicas y comunicativas para promover la apropiación temprana y la cultura de convivencia y de la movilidad en la red de metro de Bogotá. </t>
  </si>
  <si>
    <t xml:space="preserve">El producto tiene como objetivo incidir en un número mayor de ciudadanos a través de estrategias pedagógicas y comunicativas promoviendo la apropiación temprana y la cultura de convivencia y de la movilidad en la red de metro de Bogotá. </t>
  </si>
  <si>
    <t>Sumatoria de personas que participaron en las actividades pedagógicas y comunicativas para la apropiación y la promoción de la cultura ciudadana y la red de metro de Bogotá</t>
  </si>
  <si>
    <t xml:space="preserve">Una vez realizadas las actividades de formación, los equipos territoriales cargarán los registros de asistencia en el aplicativo dispuesto para ello, para que desde la Gerencia a cargo se generen los reportes e informes con los totales de asistentes
LA SCRD acompaña a la Empresa Metro en el diseño de las acciones (asistencia técnica, acompañamiento)									</t>
  </si>
  <si>
    <t>EMB</t>
  </si>
  <si>
    <t>Profesional Gerencia de Comunicaciones, Ciudadania y Cultura</t>
  </si>
  <si>
    <t>Manuel Julián Arias</t>
  </si>
  <si>
    <t>FICHA TÉCNICA INDICADOR DE PRODUCTO 1</t>
  </si>
  <si>
    <t>Ana Marta Miranda Corrales</t>
  </si>
  <si>
    <t>Secretaría Distritañ de Seguridad, Convivencia y Justicia</t>
  </si>
  <si>
    <t>Secretaría del Hábitat</t>
  </si>
  <si>
    <t>Secretaría de Seguridad, Conviviencia y Justicia</t>
  </si>
  <si>
    <t>El indicador pretende medir el porcentaje de avance de ejecución del Plan de priorización de entornos y territorios para la construcción de espacios seguros, este porcentaje se medirá a partir de la definición de un plan de acción que contenga el número total de actividades a desarrollar durante una vigencia.</t>
  </si>
  <si>
    <t>Se define de manera conjunta entre la Secretaría Distrital del Hábitat y la Secretaría de Seguridad la priorizar de forma conjunta de escenario a ser intervenidos en espacio público desde la participación e iniciativas comunitarias para su resignificación y fortalecimiento del tejido social. Adicional a ello la creación de frentes y redes de seguridad vinculado a la priorización de entornos y territorios por parte de Secretaría del Hábitat.
A partir de esto se define como producto el Plan de priorización de entornos y territorios para Plan estratégico de priorización de entornos y territorios para la  intervención del espacio público, con grupos de ciudadanos comprometidos con la seguridad y la convivencia, articulando acciones pedagógicas y de participación para fomentar la convivencia ciudadadana, la prevención de violencias, la resignificación del territorio y fortalecimiento del tejido social.</t>
  </si>
  <si>
    <t xml:space="preserve">De aquí a 2030, proporcionar acceso universal a zonas verdes y espacios públicos seguros, inclusivos y </t>
  </si>
  <si>
    <t>accesibles, en particular para las mujeres y los niños, las personas de edad y las personas con discapacidad.</t>
  </si>
  <si>
    <t>(Número de actividades realizadas del Plan de priorización de entornos y territorios para la construcción de espacios seguros /Número de actividades programadas del Plan de priorización de entornos y territorios para la construcción de espacios seguros) *100</t>
  </si>
  <si>
    <t>Año …</t>
  </si>
  <si>
    <t>Las Priorizadas en la estrategia</t>
  </si>
  <si>
    <t xml:space="preserve">La medición se realizará de manera anual a partir del plan de acción concertado por las dos entidades responsbles de la ejecución del producto. </t>
  </si>
  <si>
    <t>Seguimiento Plan de priorización de entornos y territorios para la construcción de espacios seguros</t>
  </si>
  <si>
    <t>30 días</t>
  </si>
  <si>
    <t>Subdirectora de Participación y Relaciones con la Comunidad</t>
  </si>
  <si>
    <t>Subdirección de Participación y Relaciones con la Comunidad</t>
  </si>
  <si>
    <t>Corresponde al presupuesto de un 40% de un profesional de la Subdirección de Recursos Privados y un 10% de un profesional de la Subdirección de Participación.</t>
  </si>
  <si>
    <t>Helga Milena Hernández Reyes</t>
  </si>
  <si>
    <t>FICHA TÉCNICA INDICADOR DE PRODUCTO 1.8.1</t>
  </si>
  <si>
    <t>En aras de establecer el desarrollo y cumplimiento de la Agenda Bogotá- Región, se elaborarán los Planes Integrales de Seguridad, Convivencia y Justicia Regional y el Plan Maestro de Equipamientos Regionales de Seguridad, Convivencia y Justicia comprendidos en el periodo 2023- 2038. Se relaciona el resultado 1.8</t>
  </si>
  <si>
    <t>PDD</t>
  </si>
  <si>
    <t xml:space="preserve">Busca evaluar en qué medida se han logrado alcanzar los resultados y cumplir con las acciones y las metas establecidas en los planes estratégicos. Los planes integrales y los planes maestros son documentos que definen la visión, los objetivos, las estrategias y las acciones a seguir para lograr un conjunto de metas y objetivos a largo plazo. </t>
  </si>
  <si>
    <t>Proporciona una visión general del grado de éxito en la implementación de los planes estratégicos. Permite, además, identificar áreas de fortaleza y áreas que requieren atención y mejora. Estos planes aportan al desarrollo socioeconómico de la región y la ciudad a través de la promoción de estrategias y acciones para promover el crecimiento económico, la generación de empleo, el emprendimiento, la planificación, desarrollo de infraestructuras, ordenamiento territorial adecuado y sostenible.Estos planes tienen la misión de mejorar la calidad de vida y bienestar de los habitantes de la región, promoviendo la equidad, la inclusión social, la cultura, el deporte y el acceso a servicios básicos.</t>
  </si>
  <si>
    <t>Aumento de las capacidades institucionales para el desarrollo de la Agenda Bogotá región metropolitana en clave de seguridad</t>
  </si>
  <si>
    <t>(Número de documentos elaborados) /(Número de documentos planeados)*100</t>
  </si>
  <si>
    <t xml:space="preserve">El producto se desarrollará mediante ciclos correspondientes a los períodos de gobierno comprendidos entre 2024 y 2036, contabilizando la cantidad total de documentos entregados sobre el número de documentos planeados.Cada cuatro (4) años se contabilizará el avance en la producción documental, por lo cual se tendrán tres (3) ciclos de formulación, implementación y seguimiento. En tal sentido, el producto se cumplirá en 2036, al término del período de gobierno de la Administración Distrital. </t>
  </si>
  <si>
    <t>Andrés Nieto Ramírez</t>
  </si>
  <si>
    <t>FICHA TÉCNICA INDICADOR DE PRODUCTO 1.8.2</t>
  </si>
  <si>
    <t>El "Número de intervenciones interinstitucionalmente diseñadas e implementadas para el abordaje conjunto de la agenda en seguridad ciudadana para el entorno Bogotá Región" y el "Aumento de las capacidades institucionales para el desarrollo de la Agenda Bogotá región metropolitana en clave de seguridad" están relacionados en el sentido de que las intervenciones interinstitucionales diseñadas y ejecutadas en conjunto para abordar la agenda de seguridad ciudadana contribuyen directamente al fortalecimiento de las capacidades institucionales. Estas intervenciones son una manifestación práctica de las habilidades mejoradas y la colaboración de las instituciones para lograr una mayor seguridad en el entorno metropolitano. Se relaciona el resultado 1.8</t>
  </si>
  <si>
    <t xml:space="preserve">Busca evaluar y hacer un seguimiento del número de acciones específicas que se han realizado en colaboración entre la Gobernación de Cundinamarca y la Secretaría de Seguridad para abordar y mejorar la seguridad ciudadana en la región de Bogotá. Al monitorear el número de acciones de implementación conjunta, se puede evaluar el progreso y la efectividad de la agenda de seguridad ciudadana, así como identificar posibles áreas de mejora y establecer comparaciones en diferentes periodos de tiempo. Estas acciones incluyen los inventarios de activos estratégicos y mesas de seguimiento al Protocolo de Acción Conjunta establecido entre la Secretaría Distrital de Seguridad, Convivencia y Justicia, la Gobernación de Cundinamarca y los municipios limítrofes con el Distrito Capital. </t>
  </si>
  <si>
    <t>Colaboración entre la Secretaría de Distrital de Seguridad, Convivencia y Justicia y la Gobernación de Cundinamarca con el objetivo de implementar intervenciones integradas y complementarias que contribuyen a fortalecer la seguridad y la convivencia en la región. Puntualmente, el producto busca lograr una mayor eficacia y eficencia en la respuesta a los desafíos en seguridad ciudadana, aprovechando las capacidades y experiencias de ambas entidades, por lo que la construcción de una agenda conjunta logrará un impacto positivo en la reducción de la violencia, la prevención del delito y el fortalecimiento de la confianza y la calidad de vida de los ciudadanos en el entorno de la región de Bogotá. Adicionalmente, el Protocolo de Acción Conjunta busca establecer canales de comunicación claros, compartir información relevante, coordinar esfuerzos, establecer responsabilidades y tomar decisiones conjuntas en situaciones que requieran una respuesta interinstitucional (de conformidad con la Ley 1801 de 2017 y la Ley 2199 de 2022). A su vez, proporciona información sobre el nivel de colaboración y coordinación entre los equipos territoriales del Distrito, la Gobernación y los municipios limítrofes, así como la existencia y el uso efectivo de un protocolo formalizado.</t>
  </si>
  <si>
    <t>En primera medida, se definirán las acciones interinstiucionales que se considerarán para el abordaje conjunto de la agenda; entre ellas se pueden incluir: programas, proyectos, actividades, capacitaciones, campañas, entre otros. Luego de esto, se establecerá un sistema de registro para documentar y hacer seguimiento de las acciones implementadas y así, poder recopilar de forma organizada la información incluyendo el nombre de la acción, la descripción y los resultados obetnidos. Para ello, se utilizarán informes de seguimiento que serán entregados trimestralmente.</t>
  </si>
  <si>
    <t>FICHA TÉCNICA INDICADOR DE PRODUCTO 1.8.3</t>
  </si>
  <si>
    <t>El "Porcentaje de implementación del Plan interinstitucional de fortalecimiento para garantizar la seguridad integral de las infraestructuras vitales de la ciudad" y el "Aumento de las capacidades institucionales para el desarrollo de la Agenda Bogotá región metropolitana en clave de seguridad" están relacionados en el sentido de que el primero es una medida cuantitativa que evalúa la ejecución y avance de un plan específico dirigido a fortalecer la seguridad de infraestructuras críticas de la ciudad, mientras que el segundo indica la mejora general en la capacidad de las instituciones para gestionar la seguridad en la región metropolitana. El aumento en las capacidades institucionales puede influir en la eficacia y progreso del plan de seguridad de infraestructuras vitales. Se relaciona el resultado 1.8.</t>
  </si>
  <si>
    <t>El indicador mide la fracción de actividades y acciones planificadas en el mencionado plan que han sido llevadas a cabo con éxito. Evalúa la realización concreta de medidas diseñadas para asegurar la seguridad de infraestructuras críticas y esenciales para el funcionamiento de la ciudad, como sistemas de energía, transporte, agua y comunicaciones; mediante la puesta en marcha del sistema de alertas tempranas, así como, la actualización periódica de los activos estratégicos de la ciudad.</t>
  </si>
  <si>
    <t>El producto es un conjunto coordinado de estrategias y acciones que involucra a varias entidades e instituciones para fortalecer la protección y resiliencia de las infraestructuras vitales en la ciudad. Es fundamental entregar este producto porque garantiza la operatividad, sostenibilidad y seguridad de infraestructuras críticas que son esenciales para el bienestar de los ciudadanos y el desarrollo económico. Su importancia radica en la prevención de interrupciones, daños y amenazas a estas infraestructuras. Se deben considerar en su desarrollo la identificación precisa de las infraestructuras críticas, la colaboración interinstitucional, la asignación adecuada de recursos y la implementación de medidas de seguridad y prevención.</t>
  </si>
  <si>
    <t>Sistema Progressus- Secretaría Distrital de Seguridad, Convivencia y Justicia</t>
  </si>
  <si>
    <t>94%%</t>
  </si>
  <si>
    <t xml:space="preserve">El proceso técnico para medir el indicador involucra la recolección de información sobre las acciones llevadas a cabo en el plan. Se evalúa cuántas de las actividades planificadas se han completado exitosamente en relación con el total planificado.La medición se realizará de acuerdo al plan de trabajo y cronogramas de implementación de la estrategia en la que participan diferentes instituciones y que como resultado arroja la actualización anual de los activos estratégicos de la ciudad y la puesta en marcha del sistema de alertas tempranas. Los datos recolectados se utilizan para calcular el porcentaje de cumplimiento y medir el progreso en la implementación del plan de seguridad de infraestructuras vitales de la ciudad.
</t>
  </si>
  <si>
    <t>FICHA TÉCNICA INDICADOR DE PRODUCTO 2.1.1</t>
  </si>
  <si>
    <t>Esta metodología comprende escenarios de intercambio de información con los organismos de seguridad y justicia sobre las estructuras criminales con presencia en la ciudad, su caracterización, así como el seguimiento al desmantelamiento y afectación. Se relaciona el resultado 2.1</t>
  </si>
  <si>
    <t>El indicador evalúa el grado en que se ha aplicado exitosamente la metodología diseñada para unificar y consolidar la información relacionada con actores delictivos y criminales proveniente de diversas agencias y organismos encargados de la seguridad y la justicia. Este indicador se presenta en forma de un porcentaje que refleja la proporción de avance alcanzada en la implementación total de la metodología.
Un valor más alto de este indicador indica que un mayor número de agencias y organismos han adoptado y aplicado la metodología para compartir y unificar datos sobre actores delincuenciales y criminales, lo que a su vez podría sugerir una mayor colaboración y coordinación entre estas entidades en la lucha contra la criminalidad. Por otro lado, un valor bajo podría señalar la necesidad de esfuerzos adicionales para promover la adopción y ejecución plena de la metodología, lo que podría contribuir a mejorar la eficacia en la prevención y combate del crimen organizado.</t>
  </si>
  <si>
    <t>La implementación del producto que consiste en la metodología de unificación de información entre agencias y organismos de seguridad y justicia sobre actores delincuenciales y criminales es esencial por varias razones. Esta metodología establece un sistema estructurado para recopilar, compartir y procesar datos cruciales que permiten tomar decisiones más informadas y estratégicas en la lucha contra el crimen. Además, mejora la eficacia en la prevención y represión del delito al identificar patrones y tendencias, y fomenta la colaboración y coordinación entre entidades, optimizando recursos y aumentando la transparencia. Para desarrollar el producto con éxito, es vital establecer estándares claros, utilizar tecnología segura, capacitar al personal, mantener la actualización, promover la coordinación interinstitucional y evaluar continuamente su impacto. En última instancia, la implementación de esta metodología fortalece la seguridad y la justicia, contribuyendo a una sociedad más segura y ordenada.</t>
  </si>
  <si>
    <t>Implementación del Sistema de Información Distrital de Crimen Organizado (SIDICOF) para la comprensión de los fenómenos asociados a violencias y delicuencia en Bogotá</t>
  </si>
  <si>
    <t>16.  Paz, Justicia e Instituciones Sólidas.</t>
  </si>
  <si>
    <t>Actas de las sesiones de intercambio de información que dan cuenta de la implementación de la metodología unificada cargadas al Sistema de Información Progressus. Se hace la recopilación de información sobre actores delincuenciales y criminales de todas las fuentes relevantes (Fiscalia, . Los datos recopilados se integran y unifican siguiendo la metodología definida. Para medir el porcentaje de avance, se debe comparar el progreso realizado en la implementación de la metodología con respecto a los objetivos establecidos</t>
  </si>
  <si>
    <t>FICHA TÉCNICA INDICADOR DE PRODUCTO 2.1.2</t>
  </si>
  <si>
    <t>Los documentos dan cuenta de la caracterización y comportamiento de las estructuras criminales durante la vigencia anual como instrumento integral de la metodología de intercambio de información. Se relaciona el resultado 2.1</t>
  </si>
  <si>
    <t>Seguridad y Convivencia</t>
  </si>
  <si>
    <t>El indicador evalúa la cantidad de documentos creados con el propósito de asistir en el proceso de toma de decisiones en relación con la correlación de variables que influyen en la incidencia delictiva y criminal.
Estos documentos representan el resultado de un análisis exhaustivo que busca identificar y entender las interrelaciones entre diversas variables que pueden afectar los índices de criminalidad. Estas variables pueden abarcar factores como ubicación geográfica, demografía, patrones de actividad criminal, factores socioeconómicos, entre otros. El análisis de estas correlaciones puede proporcionar una visión más holística y precisa de los factores que contribuyen a la criminalidad.
La importancia de este indicador radica en su capacidad para proporcionar a los responsables de la toma de decisiones, como las autoridades policiales y judiciales, una base sólida de información para diseñar estrategias y políticas más efectivas en la prevención y control del crimen. Al destacar las relaciones causales o influencias mutuas entre las variables relevantes, estos documentos permiten una planificación más informada y una asignación más precisa de recursos para abordar los problemas de seguridad pública.</t>
  </si>
  <si>
    <t>La creación de documentos que analizan la relación entre variables de incidencia delictiva y criminal es un producto esencial, ya que proporciona una base de datos y análisis fundamentada para respaldar decisiones de seguridad pública y justicia. Al comprender cómo diferentes factores influyen en los patrones de criminalidad, se pueden diseñar estrategias más efectivas, asignar recursos de manera óptima y prever posibles aumentos del crimen. Para desarrollar el producto, es vital contar con datos confiables, realizar análisis rigurosos, comunicar resultados de manera clara, mantener actualizados los documentos y colaborar interdisciplinariamente, evaluando su impacto en la toma de decisiones. En última instancia, este producto contribuye a una sociedad más segura y a una gestión del crimen más efectiva.
Los documentos contienen información sobre la presencia de bandas por localidad, integrantes, niveles, comportamiento delictivo, porcentaje de afectación anual sobre lo proyectado, capturas. Lo anterior en articulación con los datos suministrados por la Policía Metropolitana de Bogotá y La Dirección Seccional de Fiscalías.</t>
  </si>
  <si>
    <t>Para medir el indicador, se inicia seleccionando variables influyentes en la criminalidad, recopilando datos a través de fuentes como informes estadísticos y registros criminales. Luego, se aplican análisis estadísticos para identificar correlaciones entre estas variables. Los documentos resultantes se generan presentando claramente las relaciones descubiertas. La validez se verifica mediante revisiones de expertos, y se garantiza el acceso a los tomadores de decisiones. Los documentos se actualizan con nuevos datos y se evalúa su impacto continuamente, asegurando que las decisiones se respalden con información precisa y actualizada. Estos documentos son cargados en el sistema progressus como repositorio de información de la Subsecretaría de Seguridad y Convivencia.</t>
  </si>
  <si>
    <t>Policía Metropolitana de Bogotá - Dirección Seccional de Fiscalías</t>
  </si>
  <si>
    <t>FICHA TÉCNICA INDICADOR DE PRODUCTO 2.1.3</t>
  </si>
  <si>
    <t>El indicador mide la operatividad de un Centro de Interacción y Acción Interagencial diseñado para abordar los fenómenos relacionados con violencias y delincuencia en Bogotá. Este centro representa un espacio de colaboración entre diferentes agencias y entidades encargadas de la seguridad y la justicia, cuyo propósito es coordinar acciones, compartir información y desarrollar estrategias conjuntas para enfrentar de manera efectiva los desafíos asociados con estos problemas en la ciudad. El indicador evalúa el porcentaje de avance de funcionamiento del centro, como un mecanismo eficaz de intercambio y acción interinstitucional para abordar las violencias y la delincuencia en Bogotá.</t>
  </si>
  <si>
    <t>El producto consiste en asegurar el adecuado funcionamiento del Centro de Interacción y Acción Interagencial, diseñado para abordar los fenómenos vinculados a la violencia y la delincuencia en Bogotá. Este centro actúa como un espacio de colaboración entre diversas agencias y entidades, facilitando la coordinación de acciones, el intercambio de información y la ejecución de estrategias conjuntas para enfrentar eficazmente estos desafíos en la ciudad. Garantizar el funcionamiento del centro contribuye a una respuesta más integral y eficiente frente a los problemas de violencia y delincuencia, fomentando la cooperación entre diferentes actores y permitiendo una mejor asignación de recursos y esfuerzos. Para su desarrollo exitoso, se deben considerar la claridad en los roles y responsabilidades de cada entidad, la disponibilidad de recursos tecnológicos para el intercambio de información, la capacitación de personal y la evaluación continua de sus resultados y eficacia en la mejora de la seguridad ciudadana.
Su entrada en operación requiere la adecuación de instalaciones disposición de profesionales permanentes por cada una de las entidades participantes (Policía Metropolitana de Bogotá, Dirección Seccional de Fiscalías) Se sugiere integrar entidades del nivel nacional como Dirección de Investigación Criminal E, Interpol, DIJIN.</t>
  </si>
  <si>
    <t>El proceso técnico para medir y recolectar información del indicador involucra verificar el estado operativo del centro mediante la evaluación de su actividad y eficacia. Este producto se mide a través de la entrada en operación del centro de interacción y acción interagencial en las instalaciones específicas y posteriormente los lineamientos derivados de la planeación estratégica.</t>
  </si>
  <si>
    <t>FICHA TÉCNICA INDICADOR DE PRODUCTO 2.2.1</t>
  </si>
  <si>
    <t>La implementacion de analisis de datos, así como disponer de un nuevo C4 con estandares internacionales, permitira una mayor agilidad a los procesos investigativos y predictivos de delitos en la ciudad al poder anticiparse y detectar de manera temprana hechos en la ciudad. Asimismo, permitirám asignar los recursos disponibles de una manera más optima que permita adelantar labores. Se relaciona el resultado 2.2.</t>
  </si>
  <si>
    <t>El indicador mide la implementación exitosa de un componente de analítica de datos en el sistema de atención de emergencias y seguridad (C4). Este componente busca mejorar la capacidad del sistema para recopilar, procesar y analizar datos relevantes en tiempo real, con el objetivo de optimizar la toma de decisiones y la asignación de recursos en situaciones de emergencia y seguridad, contribuyendo así a una respuesta más eficiente y efectiva a las diversas situaciones que requieren atención.
La implementación del componente de analítica de datos implica el uso de tecnologías y herramientas que permiten recopilar, procesar y analizar datos relevantes para mejorar la toma de decisiones en situaciones de emergencia y seguridad. El indicador se expresa como porcentaje, donde un porcentaje más alto indica una implementación más completa y madura del componente de analítica de datos, lo que a su vez implica un mayor aprovechamiento de la información para mejorar la respuesta en las emergencias e incidentes de seguridad.</t>
  </si>
  <si>
    <t>El producto consiste en la implementación del componente de analítica de datos en el sistema de atención de emergencias y seguridad del Centro de Comando, Control, Comunicaciones y Cómputo (C4). Este componente se enfoca en potenciar la capacidad del sistema para recopilar, procesar y analizar datos en tiempo real, con el propósito de mejorar la toma de decisiones y la asignación de recursos en situaciones de emergencia y seguridad. Entregar este producto es esencial para optimizar la respuesta a incidentes y eventos críticos, ya que permite identificar patrones, tendencias y necesidades con mayor precisión, lo que conduce a una acción más efectiva y eficiente por parte de los equipos de emergencia y seguridad. En el desarrollo del producto, es vital considerar la compatibilidad tecnológica con los sistemas existentes, la formación del personal en el uso de la analítica de datos, la seguridad de la información y la realización de pruebas exhaustivas para garantizar su funcionamiento óptimo en situaciones de alta demanda.</t>
  </si>
  <si>
    <t>Disminución del tiempo promedio de respuesta de recepcion, asignacion y movilización de incidentes de seguridad del C4</t>
  </si>
  <si>
    <t>9. Industria, Innovacion E Infraestructura.</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</si>
  <si>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</si>
  <si>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 xml:space="preserve">Conforme el cronograma de implementación del proyecto se cuantifica el avance de las actividades realizadas sobre las programadas, lo cual se documentará a partir de instrumentos técnicos oficiales y conceptos que establecen la calidad del dato. Esto es, incluir la infraestructura tecnologócia, la disponbilidad de datos, los algortimos y modelos analíticos utilizados, entre otros. Una vez la meta alcance al 100% se mantendrá una anualización constante que mantenga el componente de análitica de datos en el sistema de atención de emergencias y seguridad del C4 </t>
  </si>
  <si>
    <t>Documentos de implementación por parte del implementador</t>
  </si>
  <si>
    <t>FICHA TÉCNICA INDICADOR DE PRODUCTO 2.2.2</t>
  </si>
  <si>
    <t>Los centros de monitoreo se refiere a los puntos de vigilancia articulados con la Policía a través del sistema de video vigilancia de la ciudad. Por lo que, al contar con puntos de vigilancia en las estaciones de policía operativas, se logre una mayor dinamización de los operativos en tiempo real entre el personal motorizado y los agentes de la estación que lideran las operaciones. Todo esto, para la atención de los delitos. Se relaciona el resultado 2.2.</t>
  </si>
  <si>
    <t>Código Meta PPD</t>
  </si>
  <si>
    <t>El indicador mide la cantidad de centros de monitoreo de la Policía Nacional que han adquirido e implementado el sistema de visualización integrado al sistema de videovigilancia del Centro de Comando, Control, Comunicaciones y Cómputo (C4). Este indicador evalúa el grado de expansión y adopción de tecnologías avanzadas en los centros de monitoreo, permitiendo una visualización más eficiente y centralizada de las imágenes y datos provenientes de la red de videovigilancia, lo que contribuye a mejorar la capacidad de respuesta y la coordinación en la gestión de la seguridad pública y el orden en diferentes áreas.</t>
  </si>
  <si>
    <t xml:space="preserve">El producto implica la obtención e implementación del sistema de visualización integrado al sistema de videovigilancia del Centro de Comando, Control, Comunicaciones y Cómputo (C4) en los Centros de Monitoreo de la Policía Nacional. Este sistema posibilita la visualización coordinada y centralizada de datos y imágenes provenientes de la red de videovigilancia, mejorando la capacidad de respuesta y la toma de decisiones en situaciones de seguridad pública. La entrega del producto es crucial para fortalecer la infraestructura tecnológica de la policía, aumentar la eficacia de la supervisión y respuesta a incidentes, y potenciar la prevención del delito. 
Asimismo, estos centros de monitoreo permiten a la Policia Nacional monitorear y supervisar actividades en áreas específicas, como calle, parques, edificios públicos o zonas de alto riesgo. Gracias a estos, se permitirá evaluar la capacidad de la Polícia en términos de supervisión y respuesta eficiente a incidentes de seguridad. Cuantos más centros equipados con sistemas de visualización, mayor será la cobertura y capacidad de monitoreo en diferentes áreas geográficas. </t>
  </si>
  <si>
    <t>Centros de monitoreo</t>
  </si>
  <si>
    <t>CENTRO DE COMANDO, CONTROL, COMUNICACIONES Y CÓMPUTO (C4</t>
  </si>
  <si>
    <t>Se recopilará información de los centros de monitoreo actualizados por la Policia Nacional sobre la cantidad total de centros de monitoreo exstentes a través de la base de datos oficional, luego el C4 verificará año a año que cada centro de monitoreo identficado y creado sí esté equipado con un sistema de visualización de datos en tiempo real a traves de documentación oficial. Cuando se llegue al total esperado, se verificará que todos los centros estén dotados y en funcionamiento.</t>
  </si>
  <si>
    <t xml:space="preserve">Si bien el total de centros de monitoreo se alcanzan en una vigencia específica, la programación continúa en términos del sostenimiento y la operación de los centros que ya están y los habilitados.
El Centro de Comando, Control, Comunicaciones y Cómputo (C4) de Bogotá, es el corazón de la seguridad y de la atención de emergencias en la ciudad. Ofrece los servicios para atender incidentes de convivencia, seguridad ciudadana, ambientales y sanitarios. Para ello, el C4 articula las herramientas tecnológicas, operacionales y humanas dispuestas por el Distrito Capital con el propósito de dar una respuesta coordinada, eficiente y oportuna a los eventos de seguridad y emergencia que ocurren en la ciudad. A la vez genera información centralizada y confiable para la toma de decisiones, como también aporta el conocimiento para la prevención y anticipación en esos eventos.
Para la vigencia 2023, el presupuesto se coordina con FDL (Secretaría Distrital de Gobierno) por lo que no se incluye el valor en los costos estimado o recursos disponibles. </t>
  </si>
  <si>
    <t>FICHA TÉCNICA INDICADOR DE PRODUCTO 2.2.3</t>
  </si>
  <si>
    <t>El fortalecimiento tecnológico del sistema de atención de emergencias y seguridad del C4 mejora la capacidad de respuesta y coordinación, lo que conduce directamente a la reducción del tiempo necesario para gestionar incidentes de seguridad, contribuyendo así a una mayor eficiencia en la gestión de situaciones críticas. Al tener mayor disponibilidad de componentes tecnológicos de radio y video vigilancia que permitan localizar los cuerpos operativos en terreno, se podrá despachar al personal más cercano al punto de los incidentes y de esta forma reducir los tiempos de respuesta. Se relaciona el resultado 2.2.</t>
  </si>
  <si>
    <t>El indicador mide el nivel de fortalecimiento tecnológico alcanzado en el sistema de atención de emergencias y seguridad del Centro de Comando, Control, Comunicaciones y Cómputo (C4), específicamente en términos de mejoras en las radios de comunicación y las cámaras de vigilancia. Evalúa la implementación exitosa de tecnologías avanzadas en estos componentes, mejorando la comunicación y visualización en tiempo real, lo que contribuye a una respuesta más eficiente y coordinada ante situaciones de emergencia y seguridad.</t>
  </si>
  <si>
    <t>El producto implica el fortalecimiento tecnológico del sistema de atención de emergencias y seguridad del Centro de Comando, Control, Comunicaciones y Cómputo (C4) a través de mejoras en radios de comunicación y cámaras de vigilancia. Esta mejora tecnológica proporciona una comunicación más efectiva y una visualización en tiempo real más precisa para los equipos de respuesta a emergencias y seguridad, lo que agiliza la toma de decisiones y coordina de manera más eficiente las acciones en situaciones críticas. Entregar este producto es vital para garantizar una respuesta oportuna y coordinada ante eventos de emergencia y seguridad, mejorando la seguridad ciudadana y minimizando potenciales daños. En el desarrollo del producto, es esencial garantizar la compatibilidad tecnológica, la capacitación del personal en el uso de las nuevas tecnologías, la seguridad de la información y la realización de pruebas integrales para asegurar el rendimiento óptimo del sistema fortalecido.</t>
  </si>
  <si>
    <t>Sumatoria de componentes tecnológicos de radio y video vigilancia adquiridos y dotados</t>
  </si>
  <si>
    <t>Componentes tecnológicos (radios y cámaras)</t>
  </si>
  <si>
    <t>Cada 3 y cada 5 años</t>
  </si>
  <si>
    <t>El proceso técnico para medir y recolectar información del indicador implica una evaluación exhaustiva de las mejoras implementadas en los componentes de radios de comunicación y cámaras de vigilancia. La medición se realiza mediante la comparación entre el estado tecnológico previo y el actual de estos componentes, considerando aspectos como la calidad de la comunicación, la capacidad de transmisión, la cobertura y la resolución de imágenes. La información se recolecta a través de pruebas técnicas, inspecciones visuales y análisis de rendimiento de las radios y cámaras, que permiten determinar el nivel de fortalecimiento logrado en el sistema de atención de emergencias y seguridad del C4. Por otro lado, se registra la cantidad de equipos tecnológicos de radio y video vigilancia que han sido adquiridos y están en funcionamiento a través de los informes de inventario.
La periodicidad de las metas responde, por un lado, a la renovación de los equipos ya adquiridos (y que necesitan ser reemplazados) y por otro, a la adquisisición de nuevos componentes tecnológicos. Cada vigencia cuenta con el presupuesto adecuado para cada actividad.</t>
  </si>
  <si>
    <t> La programación inicial es menor a la línea base porque pretende ser sumado al gran total de componentes tecnológicos que obtiene el C4</t>
  </si>
  <si>
    <t>FICHA TÉCNICA INDICADOR DE PRODUCTO 2.3.1</t>
  </si>
  <si>
    <t>La implementación de un Nuevo Centro de Comando, Control, Comunicaciones y Cómputo (C4) con estándares internacionales podría involucrar mejoras tecnológicas, sistemas de atención y gestión más eficientes, y una infraestructura más robusta. Estos elementos pueden permitir una respuesta más rápida y efectiva a las llamadas de emergencia y reducir las llamadas abandonadas, ya que el nuevo C4 podría estar equipado con tecnologías que optimicen la recepción, asignación y atención de llamadas de manera más eficiente. Se relaciona el resultado 2.3.</t>
  </si>
  <si>
    <t>Diseñar e implementar al 100% el plan integral de mejoramiento tecnológico para la seguridad</t>
  </si>
  <si>
    <t>Propósito 3: Inspirar confianza y legitimidad para vivir sin miedo y ser epicentro</t>
  </si>
  <si>
    <t>Este porcentaje de diseño e implementación se utiliza para medir el progreso y nivel de avance en la creación de un centro de monitoreo desde su fase de diseño hasta su implementación. Este indicador es relevante en el contexto de la seguridad y vigiancia, ya que permite evaluar el grado de cumplimiento de los objetivos establecidos para la creción de un nuevo centro de C4 eficiente y funcional. Sus fases estarían consideradas así: planificación, adquisición de equipos, infraestructura y construcción y puesta en funcionamiento. Este indicador evalua el avance de cada una de estas fases y proporciona una medida cuantitativa del grado de cumpimiento en relación al total de actividades planificadas.</t>
  </si>
  <si>
    <t>El producto se refiere al establecimiento y operación exitosa de un nuevo Centro de Comando, Control, Comunicaciones y Cómputo (C4) que cumple con estándares internacionales. Su implementación implica la creación de un centro tecnológicamente avanzado y eficiente, con sistemas integrados de comunicación y control, que permite una gestión más efectiva de situaciones de emergencia, seguridad y control operativo. Entregar este producto es crucial para mejorar la capacidad de respuesta y coordinación en eventos críticos, optimizar la toma de decisiones y garantizar un enfoque más estratégico en la gestión de incidentes y recursos. Para su desarrollo, es fundamental considerar la adopción de tecnologías de última generación, la formación del personal en operaciones de C4, la seguridad de la información y la revisión periódica de los procedimientos para garantizar la alineación con estándares internacionales y la eficacia en la respuesta a situaciones cambiantes.</t>
  </si>
  <si>
    <t>Disminución del nivel de abandono de llamadas que ingresan al sistema NUSE 123</t>
  </si>
  <si>
    <t>El equipo de proyecto que realizará el nuevo centro del C4, es el encargado de recopilar la información de progreso en cada una de sus etapas a través de informes de avance. Estos informes tendrán, a su vez, el porcentaje de avance que será consecuente con las metas planteadas.</t>
  </si>
  <si>
    <t>Informes de avance del equipo del proyecto C4</t>
  </si>
  <si>
    <t>Si bien el total del centro se alcanzan en una vigencia específica, la programación continúa en términos del sostenimiento y la operación del mismo</t>
  </si>
  <si>
    <t>FICHA TÉCNICA INDICADOR DE PRODUCTO 2.3.2</t>
  </si>
  <si>
    <t>Al tener un personal más capacitado y competente, se puede mejorar la eficiencia y la calidad del servicio de atención de llamadas, lo que a su vez puede reducir la cantidad de llamadas abandonadas al sistema NUSE 123. El personal certificado puede responder con mayor rapidez y precisión, aumentando la satisfacción del usuario y reduciendo la frustración que a menudo conduce al abandono de llamadas. Se relaciona el resultado 2.3</t>
  </si>
  <si>
    <t>El indicador mide la cantidad de personal del Centro de Comando, Control, Comunicaciones y Cómputo (C4) que ha obtenido certificaciones internacionales reconocidas, lo que valida sus competencias y habilidades en la gestión de comunicaciones, coordinación de emergencias y uso de tecnologías avanzadas en el C4. En otras palabras, cualificar al personal para atender de forma efectiva las llamadas que entran al C4 a través del sistema NUSE 123</t>
  </si>
  <si>
    <t>El producto implica la obtención de certificaciones internacionales para el personal del Centro de Comando, Control, Comunicaciones y Cómputo (C4), validando sus competencias en la gestión de comunicaciones, emergencias y tecnologías avanzadas. Entregar este producto es esencial para elevar el nivel de profesionalismo y eficiencia del equipo del C4, lo que mejora la capacidad de respuesta a situaciones de emergencia, fortalece la coordinación operativa y asegura la adopción de mejores prácticas. Para su desarrollo, es importante identificar y seleccionar certificaciones pertinentes, proporcionar la formación necesaria, asignar recursos adecuados y fomentar el desarrollo continuo del personal, asegurando así la mejora constante de los servicios de seguridad y emergencia.
Las certificaciones corresponden al resultado final del proceso de capacitación y actualización al personal del Centro de Comando, Control, Comunicaciones y Computo del C4 de manera que se amplie la capacidad de actuación articulada para dar respuesta eficiente a los eventos de emergencias y seguridad con la implementación de los procedimientos, protocolos y modelos de operación e interacción que diseñó la Secretaría Distrital de Seguridad, Convivencia y Justicia, y que fueron aprobados por el Comité Operativo de Apoyo y Seguimiento del C4.</t>
  </si>
  <si>
    <t>Certificaciones</t>
  </si>
  <si>
    <t>Certificaciones impartidas por el C4</t>
  </si>
  <si>
    <t>El proceso técnico para medir y recolectar información del indicador implica la identificación de certificaciones reconocidas a nivel internacional en áreas relacionadas con la gestión de comunicaciones, respuesta a emergencias y tecnologías C4. La medición se realiza a través del registro y seguimiento de los miembros del personal que obtienen estas certificaciones. La recolección de información se lleva a cabo mediante la documentación de los certificados obtenidos y la actualización periódica de los registros de certificación. Se programa la renovación de las certificaciones cada dos años.</t>
  </si>
  <si>
    <t>FICHA TÉCNICA INDICADOR DE PRODUCTO 2.4.1.</t>
  </si>
  <si>
    <t>Número de formaciones del equipo especializado para el apoyo a autoridades en la mitigación situacional de riesgos contra el patrimonio</t>
  </si>
  <si>
    <t>La formación de un equipo especializado es un paso necesario para implementar la estrategia de mitigación de riesgos, ya que este equipo será responsable de llevar a cabo las acciones específicas delineadas en la estrategia. El equipo especializado se encargará de identificar, evaluar y abordar los riesgos potenciales que amenazan el patrimonio, ejecutando medidas y protocolos para reducir o controlar dichos riesgos. Por lo tanto, la formación del equipo y su capacidad técnica son fundamentales para garantizar la eficacia de la estrategia en la protección del patrimonio ante posibles amenazas y riesgos. Se relaciona el resultado 2.4</t>
  </si>
  <si>
    <t>El indicador mide la creación y capacitación de un equipo altamente competente y especializado en la identificación, evaluación y abordaje de riesgos que amenazan el patrimonio. Este indicador evalúa la formación del equipo en la aplicación de estrategias y medidas específicas para reducir o controlar los riesgos patrimoniales, y su capacidad para brindar un apoyo efectivo a las autoridades competentes en situaciones de emergencia, contribuyendo así a la protección y preservación del patrimonio cultural, económico y social de una comunidad</t>
  </si>
  <si>
    <t>El producto involucra la capacitación y establecimiento de un equipo altamente especializado en la mitigación de riesgos que amenazan el patrimonio, con el propósito de brindar apoyo a las autoridades en la protección y preservación del patrimonio cultural, económico y social. Entregar este producto es esencial para contar con expertos capaces de identificar y abordar riesgos específicos, lo que contribuye directamente a salvaguardar la identidad y el bienestar de la comunidad. Para su desarrollo, se deben considerar la identificación de las habilidades necesarias, la implementación de programas de formación y entrenamiento, la creación de mecanismos de coordinación con autoridades competentes, y la actualización constante del equipo para mantenerse al tanto de las cambiantes amenazas y mejores prácticas en mitigación de riesgos patrimoniales.
Las capacitaciones al equipo se realizan dos veces al año a partir de los lineamientos temáticos dispuestos por el equipo de expertos de la Subsecretaría de Seguridad y Conivencia con el objetivo de conservar una equipo base para las intervenciones conjuntas con autoridades en el marco de la prevención de delitos contra el patrimonio.</t>
  </si>
  <si>
    <t>Aumento de las capacidades institucionales para la Mitigación situacional de riesgos contra el patrimonio</t>
  </si>
  <si>
    <t>16.4 De aquí a 2030, reducir significativamente las corrientes financieras y de armas ilícitas, fortalecer la recuperación y devolución de los activos robados y luchar contra todas las formas de delincuencia organizada.</t>
  </si>
  <si>
    <t>Formaciones</t>
  </si>
  <si>
    <t xml:space="preserve">El proceso técnico para medir y recolectar información del indicador implica la identificación y selección de miembros para el equipo, la realización de programas de formación y capacitación especializados en evaluación de riesgos, técnicas de mitigación y coordinación con autoridades. La medición se lleva a cabo mediante el seguimiento de la asistencia y el progreso en la formación, así como la evaluación de la adquisición de habilidades y conocimientos específicos necesarios para la mitigación de riesgos patrimoniales. La recolección de información se realiza mediante registros de asistencia en las dos sesiones anuales cargadas en el Sistema Progressus de la Secretaría de Seguridad, Convivencia y Justicia. Para asegurar la calidad y el cumplimiento de los objetivos del equipo, se deben tener en cuenta criterios claros de selección, currículos de capacitación ajustados a las necesidades específicas y una revisión regular del progreso del equipo en función de su capacidad para brindar apoyo efectivo a las autoridades en situaciones de riesgo.							</t>
  </si>
  <si>
    <t>Sistema Progressus de la Secretaría de Seguridad, Convivencia y Justicia</t>
  </si>
  <si>
    <t>FICHA TÉCNICA INDICADOR DE PRODUCTO 2.4.2.</t>
  </si>
  <si>
    <t>Los planes de comunicación son cruciales para informar a la comunidad sobre la estrategia de mitigación de riesgos, concienciando sobre potenciales amenazas y cómo actuar en caso de emergencia. Además, al promover la prevención de delitos, estos planes contribuyen a la seguridad general de la ciudad. La estrategia de mitigación de riesgos patrimoniales busca proteger el patrimonio de la comunidad, lo que incluye elementos culturales y económicos, y la implementación exitosa de esta estrategia puede ser comunicada a través de los planes de comunicación. Ambos aspectos trabajan en conjunto para fomentar la seguridad integral y el bienestar de la población. Se relaciona el resultado 2.4.</t>
  </si>
  <si>
    <t>El indicador mide la elaboración y desarrollo de estrategias comunicativas diseñadas para informar, sensibilizar y educar a la comunidad acerca de la identificación y prevención de delitos en la ciudad de Bogotá. Este indicador evalúa la planificación y ejecución de campañas, mensajes y acciones comunicativas dirigidas a promover la participación ciudadana, fomentar la denuncia de delitos y mejorar la percepción de seguridad en la comunidad.</t>
  </si>
  <si>
    <t>El producto implica la creación de planes de comunicación estratégica para informar, educar y concienciar a la comunidad sobre la identificación y prevención de delitos en Bogotá. Entregar este producto es fundamental para establecer una comunicación efectiva entre las autoridades y la ciudadanía, fortaleciendo la colaboración y participación activa en la seguridad ciudadana. Los planes de comunicación contribuyen a mejorar la percepción de seguridad, fomentar la denuncia de delitos, y empoderar a los ciudadanos con información para tomar medidas preventivas. Para su desarrollo, se deben considerar el análisis de las necesidades comunicativas de la población, la creación de mensajes claros y accesibles, la elección de canales apropiados, la implementación de estrategias de retroalimentación y la adaptación continua según la evolución de los desafíos y necesidades de seguridad en la ciudad.</t>
  </si>
  <si>
    <t> Paz justicia e instituciones sólidas</t>
  </si>
  <si>
    <t>El proceso técnico para medir y recolectar información del indicador implica la planificación, diseño y ejecución de estrategias comunicativas. La medición se realiza evaluando la calidad y alcance de los planes de comunicación a través de indicadores como la cobertura mediática, la participación ciudadana en eventos y campañas, la recepción de retroalimentación por parte de la comunidad y el aumento en la denuncia de delitos. La recolección de información se lleva a cabo mediante registros de medios utilizados, registros de participación ciudadana y encuestas para evaluar la comprensión y percepción de la población sobre los mensajes comunicados. Para garantizar la efectividad del proceso, es necesario definir claramente los objetivos de comunicación, seleccionar canales adecuados para llegar a diferentes grupos demográficos, monitorear continuamente la implementación de los planes y ajustar estrategias en función de los resultados obtenidos.
La información será cargada en el Sistema Progessus Subsecretaría de Seguridad y Convivencia.</t>
  </si>
  <si>
    <t>FICHA TÉCNICA INDICADOR DE PRODUCTO 2.4.3.</t>
  </si>
  <si>
    <t>Mientras que la estrategia de mitigación de riesgos patrimoniales se enfoca en la protección física del patrimonio, los planes digitales se centran en prevenir y abordar delitos en el entorno virtual. Ambas estrategias trabajan de manera conjunta para salvaguardar el bienestar de la comunidad en todos los ámbitos, ya que los riesgos digitales, como el fraude en línea, pueden afectar tanto al patrimonio económico como al bienestar de los ciudadanos. Una estrategia completa debe considerar los riesgos tanto físicos como digitales y abordarlos de manera integral para asegurar una protección efectiva y un entorno seguro para la comunidad. Se relaciona el resultado 2.4.</t>
  </si>
  <si>
    <t> 315</t>
  </si>
  <si>
    <t>Diseñar e implementar al 100% una (1) estrategia de sensibilización y mitigación del riesgo para la ciudad, con énfasis en las poblaciones en alto riesgo</t>
  </si>
  <si>
    <t>42. Conciencia y cultura ciudadana para la seguridad, la convivencia y la construcción de confianza</t>
  </si>
  <si>
    <t>El indicador mide la elaboración y desarrollo de estrategias y protocolos específicos diseñados para prevenir y mitigar delitos que ocurren en el entorno digital, abordando aspectos como el fraude cibernético, el robo de datos, la ciberdelincuencia y otros riesgos relacionados con la tecnología y la información en línea. Este indicador evalúa la planificación, implementación y eficacia de las medidas preventivas y acciones de respuesta en el ámbito digital, contribuyendo a la seguridad integral de la comunidad en un entorno cada vez más interconectado.</t>
  </si>
  <si>
    <t>El producto consiste en la creación de planes estratégicos destinados a mitigar y prevenir delitos en el contexto digital, abordando amenazas como el fraude cibernético, la usurpación de identidad y otros crímenes en línea. Entregar este producto es crucial para proteger a individuos y organizaciones en un entorno digital cada vez más complejo, asegurando la seguridad de datos personales, información financiera y activos digitales. Es esencial considerar la colaboración con expertos en ciberseguridad, la identificación de vulnerabilidades y la implementación de medidas técnicas y de concientización para la prevención efectiva. El producto puede contribuir a fortalecer la confianza en la tecnología y promover prácticas seguras en línea, beneficiando a la comunidad y a la economía digital en general.</t>
  </si>
  <si>
    <t>El proceso técnico para medir y recolectar información del indicador implica varias etapas. Inicialmente, se realiza un análisis exhaustivo de las amenazas y vulnerabilidades digitales, seguido por la definición de objetivos claros y la planificación de estrategias específicas. Luego, se procede a la creación de protocolos y medidas de prevención, incluyendo la identificación de mejores prácticas, la implementación de sistemas de seguridad y la formación del personal. La medición se lleva a cabo evaluando la implementación de los planes, la eficacia en la reducción de incidentes delictivos en línea y la adopción de comportamientos seguros por parte de usuarios. La recolección de información se realiza mediante informes de progreso, registros de incidentes y estadísticas de adhesión a las medidas de prevención que se cargan en el Sistema Progessus Subsecretaría de Seguridad y Convivencia . Para lograr resultados efectivos, es esencial la participación de expertos en ciberseguridad, la colaboración con agencias gubernamentales y la capacitación constante para mantenerse actualizado en un entorno digital en constante cambio.</t>
  </si>
  <si>
    <t>FICHA TÉCNICA INDICADOR DE PRODUCTO 3.1.1.</t>
  </si>
  <si>
    <t>Si el Programa Distrital de Justicia Juvenil Restaurativa tiene sedes habilitadas y en funcionamiento, es posible que esté proporcionando un entorno y recursos físicos para llevar a cabo intervenciones y actividades destinadas a atender a adolescentes en el sistema de justicia juvenil y a sus redes de apoyo. Estas sedes podrían ser lugares donde se imparten programas de rehabilitación, mediación, orientación y otros servicios que formen parte de las estrategias de atención a víctimas y adolescentes.
El "Porcentaje de implementación de las estrategias para la atención a víctimas, adolescentes y redes de apoyo" podría verse afectado positivamente si las sedes del Programa Distrital de Justicia Juvenil Restaurativa están efectivamente habilitadas y en funcionamiento, ya que proporcionarían el escenario necesario para llevar a cabo las acciones y programas planificados en dichas estrategias. 
Contar con nuevas sedes fortalece la capacidad institucional para la atención de las y los jóvenes que son remitidos al Programa Distrital de Justicia Juvenil Restaurativa, sus familias y las víctimas. Además, conlleva fortalecer al cercanía con las comunidades, facilitando entre otros la lectura de los territorios y la adherencia a los procesos. Se relaciona el resultado 3.1.</t>
  </si>
  <si>
    <t>Crear dos (2) nuevas sedes del Programa Distrital de Justicia Juvenil Restaurativa</t>
  </si>
  <si>
    <t>El indicador mide la cantidad de ubicaciones físicas operativas y preparadas para ejecutar el Programa Distrital de Justicia Juvenil Restaurativa. Representa la capacidad del programa para proporcionar un espacio con recursos y servicios dedicados a la implementación de actividades orientadas a la justicia juvenil restaurativa, como mediación, rehabilitación y apoyo a jóvenes involucrados en el sistema de justicia juvenil, con el propósito de promover la reintegración y el desarrollo positivo de los adolescentes.</t>
  </si>
  <si>
    <t>El producto consiste en establecer y mantener ubicaciones físicas operativas destinadas a la implementación del programa. Es crucial debido a que estas sedes proporcionan el entorno necesario para llevar a cabo intervenciones y actividades centradas en la justicia restaurativa para jóvenes involucrados en el sistema de justicia juvenil. Estas sedes actúan como espacios seguros y dedicados para realizar mediación, orientación, programas de rehabilitación y apoyo a los adolescentes, con el objetivo de fomentar la reintegración exitosa, la reducción de la reincidencia y el desarrollo positivo de los jóvenes. En el desarrollo de este producto, es esencial considerar la accesibilidad geográfica, la infraestructura adecuada, la formación del personal, la colaboración interinstitucional y la participación comunitaria para garantizar la efectividad y el impacto positivo del programa en la vida de los adolescentes y la sociedad en general.
Sedes en las que opere el Programa Distrital de Justicia Juvenil Restaurativa (PDJJR) y demas estrategias que fortalecen la atención integral en el SRPA: Puente Aranda, Santafe, San Cristobal, Bosa, Ciudad Bolivar, Suba, Kenedy, Usme</t>
  </si>
  <si>
    <t xml:space="preserve"> Aumento de las capacidades institucionales del Programa Distrital de Justicia Juvenil Restaurativa</t>
  </si>
  <si>
    <t>Sedes</t>
  </si>
  <si>
    <t>DRPA-SDSCJ</t>
  </si>
  <si>
    <t> Puente Aranda, Santafe, San Cristobal, Bosa, Ciudad Bolivar, Suba, Kenedy, Usme</t>
  </si>
  <si>
    <t>El proceso técnico para medir el indicador implica la recopilación de datos mediante un enfoque de seguimiento y monitoreo constante. Comienza con la identificación y registro de todas las sedes físicas designadas para el Programa Distrital de Justicia Juvenil Restaurativa. La información sobre el estado de cada sede, si está habilitada y en funcionamiento, se recopila a través de visitas in situ, inspecciones regulares y actualizaciones proporcionadas por el personal encargado. El número total de sedes habilitadas y en funcionamiento se calcula a partir de los datos recolectados, lo que proporciona una medida cuantitativa de la disponibilidad y operatividad de las ubicaciones físicas para la ejecución del programa. Se tomará, además, como referencia el momento de inauguración y puesta en funcionamiento de dichas sedes en el marco de PDJJR.
A pesar del producto tener una anualizacion de tipo creciente, se ubican vigencias constantes en algunas de las metas ya que se toma en consideración las fases de diseño, construcción y puesta en funcionamiento de cada sede del PDJJR.</t>
  </si>
  <si>
    <t>Al tratarse de sedes fisicas, al interior de la SDSCJ se requiere de la gestión y encargo de la Subsecretaría de Acceso a la Jusitica (desde lo conceptual y misional) y la Subsecretaría de inversiones y fortalecimiento de capacidades operativas</t>
  </si>
  <si>
    <t>FICHA TÉCNICA INDICADOR DE PRODUCTO 3.1.2.</t>
  </si>
  <si>
    <t>La implementación de un Programa de Justicia Juvenil Terapéutica busca contribuir al fortalecimiento de la atención con dicha población, atendiendo la problematica de consumo en primer lugar desde el enfoque de salud. La efectividad del plan de mitigación de consumo de sustancias en los centros de reclusión puede influir en el bienestar y el éxito de las estrategias de atención a víctimas y adolescentes, ya que una rehabilitación exitosa disminuye la reincidencia y promueve una reintegración más efectiva en la sociedad, lo que beneficia directamente a las víctimas y a la comunidad en general. Se relaciona el resultado 3.1</t>
  </si>
  <si>
    <t>El indicador mide la progresión en la elaboración y ejecución de un plan estratégico destinado a abordar y reducir el consumo de sustancias psicoactivas entre los adolescentes que se encuentran en los centros de reclusión del SRPA. Representa la medida del progreso en la implementación de acciones específicas dirigidas a prevenir, mitigar y tratar el consumo de estas sustancias, lo que contribuye a una rehabilitación efectiva y al bienestar de los jóvenes en el sistema penal juvenil.
Una vez iniciada la fase de implementación de la política pública, se requiere definir plan de acción por fases cuantificando el porcentaje de participación de cada una.</t>
  </si>
  <si>
    <t>El producto consiste en la creación y ejecución de un plan estratégico integral dirigido a abordar de manera efectiva y multidimensional el consumo de sustancias psicoactivas entre los jóvenes recluidos en los centros de privación de libertad del SRPA. Es esencial debido a que el consumo de estas sustancias puede tener graves implicaciones en el proceso de rehabilitación y reinserción de los jóvenes en conflicto con la ley, afectando su salud mental, conducta y posibilidades de reintegración social. Para su desarrollo, es crucial considerar la identificación temprana de factores de riesgo, la implementación de programas educativos, terapias de apoyo, capacitación del personal, monitoreo continuo y la participación activa de profesionales de diversas disciplinas y agencias, con el objetivo de brindar una atención integral y sostenible que permita a los jóvenes superar los desafíos del consumo de sustancias y lograr una recuperación exitosa.</t>
  </si>
  <si>
    <t>3.5  Fortalecer la prevención y el tratamiento del abuso de sustancias adictivas, incluido el uso indebido de estupefacientes y el consumo nocivo de alcohol.</t>
  </si>
  <si>
    <t>Para la implementación de la estrategia se definirá un plan de acción en el cual se asignará un promedio ponderado para cada hito / acción, de esta forma la medición corresponderá a la sumatoria del promedio asignado a cada hito / acción completada.
Los hitos generales serán:
1. Diagnostico / Estado del arte para el diseñño de un Programa de Justicia Juvenil Terapéutica..[10%]
2. Documento base que describa el programa y sus alcances [8%]
3. Articulación con autoridades del SRPA y actores (operadores) [30%]
4. Implementación anual [45%]
5. Informe de resultado cuatrenio (Cierre de administracion) [7%]
De manera especial, para cada uno de los cuatrenios habrá revisión de la estrategia y su funcionamiento para la siguiente administración</t>
  </si>
  <si>
    <t>FICHA TÉCNICA INDICADOR DE PRODUCTO 3.1.3.</t>
  </si>
  <si>
    <t>Porcentaje de avance en el diseño e implementación de las escalas de riesgo para la Atención y Prevención de la Agresión Sexual PASOS en el marco del SRPA</t>
  </si>
  <si>
    <t>El diseño y utilización de las escalas de riesgo PASOS puede contribuir a una respuesta más efectiva a esta problemática, mejorando la seguridad y el bienestar de los adolescentes en el sistema penal juvenil, lo que a su vez impacta positivamente en la implementación exitosa de estrategias para la atención integral de las víctimas y adolescentes involucrados, así como en la reducción de la reincidencia y la promoción de la reinserción positiva en la sociedad.
La aplicación de Escalas de valoración de riesgo de reincidencia para ofensores sexuales adolescentes aportan información determinante y basada en evidencia al proceso adelantado desde el Programa para la Atención y Prevención de la Agresión Sexual. Se relaciona el resultado 3.1.</t>
  </si>
  <si>
    <t>El indicador mide el grado de progreso en la creación y aplicación de herramientas de evaluación específicas, denominadas PASOS, destinadas a identificar y prevenir situaciones de agresión sexual dentro del contexto del sistema penal para adolescentes. El indicador cuantifica el nivel de desarrollo en la implementación de escalas de riesgo que permiten identificar potenciales casos de agresión sexual y, por ende, facilita la adopción de estrategias preventivas y de intervención temprana para garantizar la seguridad y el bienestar de los jóvenes involucrados en el SRPA.</t>
  </si>
  <si>
    <t>El producto se refiere a la creación y ejecución de un programa integral dirigido a abordar y prevenir casos de agresión sexual en el contexto del sistema penal juvenil. Este programa, basado en las escalas de riesgo PASOS, busca identificar tempranamente situaciones de riesgo, brindar intervenciones específicas y promover una cultura de prevención y respeto en los centros de reclusión. Es esencial entregar este producto ya que aborda una problemática delicada y crucial para la seguridad y bienestar de los jóvenes en el sistema penal, así como para el cumplimiento de sus derechos fundamentales. Para el desarrollo del programa, es importante considerar la formación especializada del personal, la colaboración interinstitucional, la creación de protocolos de respuesta, la participación activa de los adolescentes y la evaluación constante para asegurar su eficacia y adecuación a las necesidades cambiantes del entorno.</t>
  </si>
  <si>
    <t>Aumento de las capacidades institucionales del Programa Distrital de Justicia Juvenil Restaurativa</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</si>
  <si>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</si>
  <si>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(Número de fases ejecutadas para el el diseño e implementación de las escalas de riesgo/número de fases planeadas para el diaseño e implementación de las escalas de riesgo)*100</t>
  </si>
  <si>
    <t xml:space="preserve">El proceso técnico para medir el indicador implica una serie de pasos. Se inicia con la definición de los criterios y factores relevantes para evaluar el riesgo de agresión sexual en el contexto del sistema penal juvenil. Luego, se procede a diseñar las escalas de riesgo PASOS, estableciendo categorías y niveles de riesgo. La recolección de información involucra la aplicación de estas escalas a cada caso identificado y documentación cuidadosa de los resultados. La medición del avance se logra al comparar la cantidad de casos evaluados utilizando las escalas en relación con el total previsto. La información se obtiene a través de registros de evaluación, formularios y sistemas de seguimiento centralizados, y el porcentaje de avance se calcula dividiendo los casos evaluados por el objetivo total, lo que proporciona una medida cuantitativa del progreso en la implementación de estas herramientas esenciales de prevención y atención.
Se realizará la respectiva sumatoria una vez se encuentren validadas las escalas de valoración de riesgo de reincidencia para ofensores sexuales adolescentes y estén disponibles para ser implementadas en el SRPA.
El 100% del cumplimiento del producto corresponde al total de las 4 escalas proyectadas. Esto quiere decir que algunas vigencias se muestran como constantes puesto que se está cumpliendo con el proceso de cada una de las cuatro fases descritas anteriormente. </t>
  </si>
  <si>
    <t>El producto incluye la formulación, pilotaje y validación de las escalas de valoración, por lo cual, una vez se formalicen los instrumentos su aplicación se dará durante todo el periodo de la política</t>
  </si>
  <si>
    <t>FICHA TÉCNICA INDICADOR DE PRODUCTO 3.1.4</t>
  </si>
  <si>
    <t>La implementación de una Escuela de formación en Artes y Oficios contribuye al fortalecimiento de la atención a población vinculada al SRPA o en riesgo en el sentido que busca brindar capacitación en habilidades prácticas y técnicas en una variedad de áreas relacionadas con las artes y los oficios, generando oportunidades de aprendizaje práctico y enfatizando en la adquisición de habilidades específicas que son aplicables directamente en el ámbito laboral.
La formación laboral y el desarrollo personal ofrecidos por la Escuela pueden influir positivamente en la implementación de otras estrategias destinadas a atender a las víctimas, adolescentes y redes de apoyo, ya que los jóvenes rehabilitados tendrán una mayor capacidad para reintegrarse a la sociedad y participar de manera productiva, contribuyendo a un entorno social más seguro y estable. Se relaciona el resultado 3.1.</t>
  </si>
  <si>
    <t> ND</t>
  </si>
  <si>
    <t>El indicador mide el progreso en la creación y puesta en marcha de un programa educativo integral orientado a capacitar a los jóvenes en conflicto con la ley, proporcionándoles habilidades laborales y de desarrollo personal en el marco del sistema penal juvenil. El indicador cuantifica el nivel de avance en la implementación de la escuela, incluyendo aspectos como la elaboración de planes de estudio, la contratación de instructores, la disponibilidad de recursos y la participación activa de los jóvenes en el proceso de formación, contribuyendo a su rehabilitación y a una posible reintegración exitosa en la sociedad.</t>
  </si>
  <si>
    <t>El producto se refiere a la creación y ejecución de un programa educativo integral que tiene como objetivo proporcionar a los jóvenes en conflicto con la ley habilidades laborales y de desarrollo personal, con miras a fomentar su reintegración positiva en la sociedad. Es importante entregar este producto ya que ofrece a los adolescentes oportunidades de adquirir competencias valiosas, promoviendo su empoderamiento, autoestima y potenciando sus posibilidades de inserción laboral. Para el desarrollo exitoso del producto, es esencial diseñar currículos adaptados a las necesidades actuales del mercado laboral, contar con instructores capacitados, brindar apoyo psicosocial, fomentar la participación activa de los jóvenes y establecer colaboraciones con empresas y organizaciones para prácticas y empleo.</t>
  </si>
  <si>
    <t>(Número de actividades para la implementación de la Escuela de formación programadas)/ (Número de actividades para la implementación de laEscuela de formación proyectadas)*100</t>
  </si>
  <si>
    <t xml:space="preserve">El proceso técnico para medir el indicador involucra diversos pasos. Comienza con la definición de los objetivos de la escuela, la identificación de las habilidades laborales y de desarrollo humano a enseñar, y la planificación de los currículos y programas de formación. La recolección de información implica documentar el progreso en cada etapa de diseño e implementación, desde la selección de instructores y la elaboración de material didáctico hasta la inscripción y participación activa de los jóvenes. La medición del avance se logra comparando las fases completadas con las planificadas, calculando el porcentaje alcanzado. La información se obtiene a través de registros de planificación, informes de avance, listas de participantes y evaluaciones periódicas, lo que proporciona una medida cuantitativa del progreso en la creación y puesta en marcha exitosa de la escuela.
Se asignará un promedio ponderado para cada hito y/o acción, de esta forma la medición corresponderá a la sumatoria del promedio asignado a cada hito/acción completada. </t>
  </si>
  <si>
    <t>Durante toda la vigencia de la política se realizarán acciones para la actualización de contenidos pedagógicos y metodologías, razón por la cual, el avance porcentual corresponde a tales ajustes de acuerdo con las demandas de la población y las capacidades institucionales</t>
  </si>
  <si>
    <t>FICHA TÉCNICA INDICADOR DE PRODUCTO 3.1.5</t>
  </si>
  <si>
    <t xml:space="preserve">El servicio Forjar Restaurativo, al atender a jóvenes en el SRPA, puede ser considerado como una parte clave del Programa Distrital de Justicia Juvenil Restaurativa. El fortalecimiento del programa se refiere a mejorar su estructura, eficacia y alcance, y al implementar servicios como Forjar Restaurativo, se contribuye al enriquecimiento de las opciones de atención a los jóvenes, ampliando las oportunidades de rehabilitación y reinserción exitosa en la sociedad. En este sentido, el indicador se vincula directamente con el fortalecimiento del programa, ya que demuestra la implementación efectiva de un componente esencial que contribuye a su éxito global y a la atención integral de los jóvenes en conflicto con la ley. Se relaciona el resultado 3.1. </t>
  </si>
  <si>
    <t>Este indicador se mide a través del porcentaje de jóvenes de Bogotá remitidos del SRPA y atendidos en el servicio Forjar Restaurativo de acuerdo con los cupos disponibles, para propiciar escenarios de convivencia y restauración de derechos y deberes. Se realizará el cálculo de los jóvenes con una anualización tipo constante, manteniendo el 100% de la atención de los jóvenes remitidos del SRPA, para la ejecución del producto.</t>
  </si>
  <si>
    <t>El producto está encaminado a la atención constante de los jóvenes entre los 14 y los 28 años remitidos del SRPA a centros Forjar bajo un enfoque restaurativo, que busca propiciar escenarios de convivencia y restauración de derechos y deberes.</t>
  </si>
  <si>
    <t>Poblacional; Diferencial; Derechos Humanos</t>
  </si>
  <si>
    <t>(Número de jóvenes vinculados al servicio Forjar Restaurativo) / (Número  jóvenes del SRPA remitidos)*100</t>
  </si>
  <si>
    <t>Se establecerá el porcentaje de avance del producto teniendo en cuenta el número de jóvenes vinculados al Servicio Forjar Restaurativo de la Secretaría Distrital de Integración Social, remitidos de las entidades del Sistema de Responsabilidad Penal Adolescente, acorde con la cantidad de cupos disponibles en los Centros Forjar.</t>
  </si>
  <si>
    <t>FICHA TÉCNICA INDICADOR DE PRODUCTO 3.2.1.</t>
  </si>
  <si>
    <t xml:space="preserve">La atención con enfoque restaurativo en los centros de privación puede preparar a los individuos para una participación más efectiva en programas de justicia restaurativa. Este enfoque irradia todas los procesos y acciones que pueden llevar a que un centro de privación de libertad ofrezca atención integral a su población, exige que las necesidades específicas de los ofensores y sus víctimas sean atendidas de manera pertinente y oportuna. Por esa razón, el Programa de JR para Adultos debe contar con líneas y estrategias de atención diferenciadas. Se relaciona el resultado 3.2 </t>
  </si>
  <si>
    <t>El indicador mide el progreso en la creación y ejecución de vías específicas que permitan la inclusión efectiva de individuos en el Programa Distrital de Justicia Restaurativa para Adultos. Este indicador cuantifica la evolución en la implementación de rutas y procedimientos que facilitan el acceso a programas alternativos de justicia, reflejando el avance en la transformación del sistema de justicia hacia enfoques más restaurativos.</t>
  </si>
  <si>
    <t>El producto se refiere a la creación de procesos estructurados y transparentes que permiten a los individuos acceder al Programa Distrital de Justicia Restaurativa para Adultos. Es importante entregar este producto ya que facilita el acceso de personas a alternativas restaurativas y basadas en derechos en lugar de enfoques punitivos. A cada una de estas rutas se puede acceder con una caracterización de los daños cometidos en el marco del delito, así como de sus condiciones específicas de comisión. En tal sentido, un Modelo eficaz de Justicia Restaurativa debe dar cuenta de un conjunto amplio de rutas en implementación para el ingreso de casos de atención especializada. Una vez las rutas se encuentren habilitadas, se hará una revisión permanente de sus contenidos y operatividad, de acuerdo con la literatura especializada, los enfoques de intervención, y las necesidades de la población a la cual se encuentra dirigida.</t>
  </si>
  <si>
    <t>Aumento de las capacidades institucionales para la atención con Enfoque Restaurativo y de Derechos en los Centros Privativos de la Libertad a cargo del Distrito</t>
  </si>
  <si>
    <t>Derehos Humanos</t>
  </si>
  <si>
    <t xml:space="preserve">La medición se realizará teniendo en cuenta el número de rutas de ingreso del Programa Distrital de Justicia Restaurativa para Adultos (PDJRA) que se encuentran en implementación en el periodo de medición y que se establecen en el periodo de formulación de la política: 1. Ruta Principio de Oportunidad; 2. Ruta: JR en beneficio de personas privadas de la libertad en condición de condenadas; 3. Ruta: JR en beneficio de personas privadas de la libertad en condición de sindicadas; 4. Ruta: JR en casos de competencia de la jurisdicción de familia; 5. Ruta: JR en casos de personas cuyos procesos se tramitan por el procedimiento penal abreviado.
Mientras se ejecutan las fases para poner en funcionamiento las rutas de ingreso al PDJRA, se presentarán vigencias de tipo constante; esto representa el avance de cada fase. </t>
  </si>
  <si>
    <t>Equipo Programa de Justicia Restaurativa para Adultos – Subsecretaría de Acceso a la Justicia</t>
  </si>
  <si>
    <t>FICHA TÉCNICA INDICADOR DE PRODUCTO 3.2.2.</t>
  </si>
  <si>
    <t>La Justicia Restaurativa, como enfoque que irradia todas los procesos y acciones que pueden llevar a que un centro de privación de libertad ofrezca atención integral a su población, exige que las necesidades específicas de los ofensores y sus víctimas sean atendidas de manera pertinente y oportuna. Por esa razón, el Programa de JR para Adultos debe contar con líneas y estrategias de atención diferenciadas. En relación con la atención y prevención de la agresión sexual, se debe poder contar con un Programa especializado que atienda las condiciones de base que propician las agresiones de naturaleza sexual. Tanto los discursos justificatorios como las distorsiones cognitivas que llevan al delincuente sexual a agredir. En la medida en que el Programa PASOS busca el desistimiento de la comisión de la conducta agresiva, y la construcción de proyectos de vida libres de violencias sexuales y violencias basadas en género, este indicador de producto se relaciona de manera especial con el resultado esperado en lo que refiere a que los centros de privación de la libertad a cargo del Distrito sean contexto restaurativos en los que las personas que allí se encuentran puedan transformar sus vidas sin hacer y sin hacerse daño. Se relaciona el resultado 3.2.</t>
  </si>
  <si>
    <t>El indicador mide la proporción de avance en la creación y puesta en marcha del programa PASOS, que tiene como objetivo la atención y prevención de la agresión sexual entre la población adulta privada de la libertad en la Cárcel Distrital. Este indicador cuantifica el progreso en la planificación y ejecución de un programa crucial para abordar un problema delicado dentro del sistema penitenciario.
El indicador, asimismo, mide el nivel de avance relacionado con el diseño del Programa PASOS en el contexto de los centros de privación de libertad a cargo del Distrito, de acuerdo con hitos relativos al modelo cognitivo conductual que orienta el abordaje de situaciones caracterizadas en su complejidad, que se evidenciará en módulos de complejidad progresiva. Estos hitos se definirán a partir de un plan de acción para el diseño, y una vez empiece la fase de implementación (a manera de pilotaje con las primeras cohortes de personas atendidas), se irán evidenciado los avances en la gestión del Programa.</t>
  </si>
  <si>
    <t>El Programa para la Atención y Prevención de la Agresión Sexual para población adulta privada de la libertad apunta a brindar atención a personas que se han visto inmersas en delitos de carácter sexual y se encuentran privadas de la libertad en la Cárcel Distrital de Varones y Anexo de Mujeres; se desarrolla como parte del tratamiento penitenciario y busca aprovechar el tiempo en que estas personas están en contacto con el sistema penitenciario y carcelario para brindarles la atención que requieren y llevarlas a desistir de la conducta abusiva.
Es importante entregar este producto ya que tiene el potencial de prevenir traumas, fomentar la responsabilidad personal y reducir la incidencia de la agresión sexual, creando un ambiente más seguro y respetuoso para la población reclusa. Para su desarrollo, se deben considerar enfoques sensibles al género, colaboración con profesionales especializados, capacitación del personal penitenciario y la creación de mecanismos de denuncia confiables y confidenciales.</t>
  </si>
  <si>
    <t>Para la implementación de la Programa para la Atención y Prevención de la Agresión Sexual PASOS para población adulta privada de la libertad en la Cárcel Distrital se definirá un plan de acción en el cual se asignará un promedio ponderado para cada hito / acción, de esta forma la medición corresponderá a la sumatoria del promedio asignado a cada hito / acción completada. Los hitos generales serán:
1. Diagnostico / Estado del arte para el diseño del Programa para la Atención y Prevención de la Agresión Sexual PASOS para población adulta privada de la libertad en la Cárcel Distrital.[10%]
2. Documento base que describa el Programa y sus alcances [8%]
3. Articulación con autoridades y actores involucrados [30%]
4. Implementación anual [45%]
5. Informe de resultado cuatrenio (Cierre de administracion) [7%]
El porcentaje de avance se calcula comparando los logros implementados con respecto a los planificados, multiplicado por 100.</t>
  </si>
  <si>
    <t>FICHA TÉCNICA INDICADOR DE PRODUCTO 3.2.3.</t>
  </si>
  <si>
    <t>La Justicia Restaurativa, como enfoque que irradia todas los procesos y acciones que pueden llevar a que un centro de privación de libertad ofrezca atención integral a su población, exige que las necesidades específicas de los ofensores y sus víctimas sean atendidas de manera pertinente y oportuna. Por esa razón, el Programa de JR para Adultos debe contar con líneas y estrategias de atención diferenciadas. En relación con la mitigación, reducción de daños y atención a personas en consumo de sustancias psicoactivas, es notoria la necesidad de que en las cárceles y centros de privación de la libertad a cargo del Distrito, las personas puedan encontrar ambientes seguros y saludables. Si se permite la exposición intensa o continuada al consumo de SPA, se obstruye la posibilidad de contar con sujetos reflexivos que puedan adelantar los procesos de responsabilización fundamentales en cualquier proceso de atención con enfoque restaurativo. Busca proporcionar un enfoque humano y restaurativo para mejorar el bienestar de los reclusos, al combinar la atención a las necesidades emocionales y el consumo de sustancias psicoactivas. Por esa razón, este indicador de producto se relaciona con el resultado de un modelo de atención orientado estructuralmente por el enfoque restaurativo. Se relaciona el resultado 3.2</t>
  </si>
  <si>
    <t>El indicador mide el progreso en la creación y ejecución de un plan integral dirigido a mitigar y atender el consumo de sustancias psicoactivas entre la población adulta privada de libertad en la Cárcel Distrital. Este indicador cuantifica el grado de implementación del plan diseñado para abordar un desafío crítico en el sistema penitenciario.</t>
  </si>
  <si>
    <t>El producto se refiere a la creación y puesta en marcha de un plan estratégico que aborde el consumo de sustancias psicoactivas en el entorno carcelario. Es esencial entregar este producto ya que el consumo de sustancias psicoactivas representa una grave amenaza para la salud mental y el proceso de rehabilitación de los reclusos.
Además, brinda atención para los trastornos asociados al consumo de sustancia psicoactivas a las personas que se encuentran recluidas en la Cárcel Distrital de Varones y Anexo de Mujeres; tiene como fundamento un enfoque de salud pública, se desarrolla en asocio con la Secretaría Distrital de Salud y hace parte del tratamiento penitenciario. Parte de la necesidad de aprovechar en tiempo en que estas personas están en contacto con el sistema penitenciario y carcelario para mitigar el impacto del consumo de sustancias psicoactivas, aportar a su proceso de resocialización y habilitarlas para la vida social.</t>
  </si>
  <si>
    <t>3.5  Fortalecer la prevención y el tratamiento del abuso de sustancias adictivas, incluido el uso indebido de estupefacientes y el consumo nocivo de alcohol</t>
  </si>
  <si>
    <t>La medición de la implementación del Programa de Justicia Terapéutica en adultos privados de la libertad en la Cárcel Distrital se definirá a partir de un plan de acción en el cual se asignará un promedio ponderado para cada hito / acción, de esta forma la medición corresponderá a la sumatoria del promedio asignado a cada hito / acción completada.
Los hitos generales serán:
1. Diagnostico / Estado del arte para el diseño del Programa. [10%]
2. Documento base que describa el Programa y sus alcances [8%]
3. Articulación con autoridades y actores involucrados [30%]
4. Implementación anual [45%]
5. Informe de resultado cuatrenio (Cierre de administracion) [7%]
El porcentaje de avance se calcula comparando lo implementado con lo planificado, multiplicado por 100.</t>
  </si>
  <si>
    <t>FICHA TÉCNICA INDICADOR DE PRODUCTO 3.2.4.</t>
  </si>
  <si>
    <t>La Justicia Restaurativa, como enfoque que irradia todas los procesos y acciones que pueden llevar a que un centro de privación de libertad ofrezca atención integral a su población, exige que las necesidades específicas de los ofensores y sus víctimas sean atendidas de manera pertinente y oportuna. Por esa razón, el Programa de JR para Adultos debe contar con líneas y rutas de atención diferenciadas. En relación con la atención que deben recibir las personas privadas de la libertad por la comisión de delitos de Violencia Intrafamiliar, el enfoque restaurativo permite que se trabaje en la identificación de los patrones de relacionamiento, manejo de impulsos y control de emociones tendientes a la agresividad que llevan a la agresión a las personas con las que se esperaría un nivel mayor de cuidado y afecto. De este modo, la atención a la Violencia Intrafamiliar también se propone que aun mientras los ofensores se encuentra sujetos a medidas sancionatorias, las víctimas reciban también un acompañamiento que les permita ver satisfechas sus necesidades y habilitar espacios para un proceso de reparación integral en el que los ofensores potencialmente puedan tener un lugar. Pese a que los vínculos afectados con la agresión intrafamiliar no se restablezcan, es posible brindar herramientas tanto a los ofensores como a las víctimas y las redes afectivas o familiares para que la violencia deje de ser el canal a través del cual se producen interacciones, aportando de manera restaurativa en el cumplimiento de la función resocializadora de los centros de privación de la libertad a cargo del Distrito.
Se enfocan en transformar el sistema penitenciario y la justicia en un espacio donde se promuevan el diálogo, la responsabilidad y la rehabilitación, especialmente en casos de violencia intrafamiliar. Se relaciona el resultado 3.2</t>
  </si>
  <si>
    <t>El indicador mide el progreso en la creación y ejecución de un plan estratégico destinado a brindar una atención especializada a personas involucradas en casos de violencia intrafamiliar que están bajo medidas de sindicación o condena en el Distrito. Este indicador cuantifica la implementación de medidas específicas para abordar un problema crítico y complejo en el sistema de justicia.</t>
  </si>
  <si>
    <t xml:space="preserve">El producto se refiere a la creación y puesta en marcha de un plan estratégico que busca atender de manera especializada los casos de violencia intrafamiliar dentro del contexto de las personas involucradas en el sistema de justicia. La ruta de atención a la Violencia Intrafamiliar con enfoque restaurativo, con el seguimiento a hitos definidos en un documento Plan de Acción, contiene desde los fundamentos interventivos desde una perspectiva de trabajo psicosocial familiar caracterizada desde el enfoque restaurativo, hasta los procedimientos a través de los cuales los equipos de profesionales brindan atención a los ofensores privados de la libertad y a las víctimas que consientan en participar del Programa. Adicionalmente, el indicador mide la implementación en referencia de las primeras cohortes vinculadas a la atención que brinda el Programa.
Es importante entregar este producto ya que la violencia intrafamiliar tiene graves consecuencias y puede perpetuar ciclos de violencia. </t>
  </si>
  <si>
    <t xml:space="preserve">Para la medición de una ruta de atención especializada a casos de violencia intrafamiliar para  población privada de la libertad en la Cárcel Distrital se definirá un plan de acción en el cual se asignará un promedio ponderado para cada hito / acción, de esta forma la medición corresponderá a la sumatoria del promedio asignado a cada hito / acción completada.
Los hitos generales serán:
1. Diagnostico / Estado del arte para el diseño de la  ruta de atención especializada a casos de violencia intrafamiliar para  población privada de la libertad en la Cárcel Distrital.[10%]
2. Documento base que describa la ruta y sus alcances [8%]
3. Articulación con autoridades y actores involucrados [30%]
4. Implementación anual y ajustes correspondientes [45%]
5. Informe de resultado cuatrenio (Cierre de administracion) [7%]
El porcentaje de avance se calcula comparando los logros implementados con respecto a lo planificado, multiplicado por 100. </t>
  </si>
  <si>
    <t>FICHA TÉCNICA INDICADOR DE PRODUCTO 3.2.5</t>
  </si>
  <si>
    <t>Un centro de privación de la libertad incorpora de manera eficaz los enfoques restaurativo y de derechos, en la medida en que adecúa toda su oferta de tratamiento penitenciario a una filosofía del acompañamiento a las PPL, en las que trabaja sus necesidades específicas, así como les provee condiciones para desarrollar ejercicios reflexivos sobre los daños cometidos a otras personas y al conjunto de la sociedad, y les ofrece condiciones para el incremento de oportunidades de reintegración  familiar, educativa, social, cultural o productiva. Esta forma de concebir el tratamiento penitenciario (como resultado), se logra a través de la configuración de procesos de atención psicosocial, de una cultura de la convivencia con métodos y mecanismos de tratamiento pacífico de conflictos al interior, y del aprestamiento de estrategias de formación para la vida en libertad (productiva, académica, de habilidades  socioemocionales, etc.), (productos) que respondan transversalmente al enfoque restaurativo y de derechos.
En conclusión, buscan transformar el ambiente carcelario en espacios donde se promueva la educación, la adquisición de habilidades y el crecimiento personal de los individuos privados de libertad.Se relaciona el resultado 3.2.</t>
  </si>
  <si>
    <t xml:space="preserve">El indicador mide el grado de progreso en la creación y ejecución de una institución educativa dentro de la Cárcel Distrital que se enfoque en la formación para el trabajo y el desarrollo humano de los reclusos. Este indicador cuantifica la implementación de acciones concretas para proporcionar a los reclusos oportunidades de aprendizaje y desarrollo. Su 100% corresponde al menos 4 programas de formación con enfoque restaurativo en implementación y validados por la SED. </t>
  </si>
  <si>
    <t>El producto se refiere a la creación y puesta en funcionamiento de una institución educativa dentro de la cárcel, centrada en brindar formación laboral y habilidades de desarrollo personal a los reclusos. Es fundamental entregar este producto porque la educación y el aprendizaje son elementos cruciales para la rehabilitación y la reintegración exitosa a la sociedad. La escuela debe ofrecer programas educativos pertinentes, certificación de habilidades, y apoyo emocional para fortalecer la autoestima y la motivación de los reclusos, como lo son los talleres de vocación productiva (jardinería, panadería, taller de bicicletas, peluquería, ebanistería)</t>
  </si>
  <si>
    <t>16.7 Garantizar la adopción en todos los niveles de decisiones inclusivas, participativas y representativas que respondan a las necesidades.</t>
  </si>
  <si>
    <t>La medición del producto se realizará a partir de la elaboración de documentos para cada una de las fases, una vez estén aprobados e institucionalizados tales instrumentos se reportará el avance porcentual correspondiente de acuerdo con la siguiente ponderación:
1. Diagnóstico: 10%
a) Identificación de programas se adelantan actualmente encaminadas a la formación para el trabajo
b) Preseleccionar programas de formación para el trabajo para incluir enfoque restaurativo.
2. Piloto: 10%
a) Definir plan de trabajo para incluir el enfoque restaurativo en las estrategias de formación para el trabajo que se adelantan en la actualidad.
b) Definir programa de formación de los cursos ofertados
c) Definir plan de capacitación
d) Brindar capacitación
e) Seguimiento
3. Diseño de la Escuela de Formación: 30%
a) Adelantar caracterización de intereses de formación
b) Identificar necesidades en el mercado
c) Adecuación de infraestructura
d) Dotación
e) Estructuración Talleres escuela (cursos cortos)
4. Habilitación e implementación de los programas por la SED: 50%
a) Programa 1 + 2 talleres escuela (15%)
b) Programa 2 + 2 talleres escuela (15%)
c) Programa 3 (10%)
d) Programa 4 (10%)</t>
  </si>
  <si>
    <t xml:space="preserve">Contratación de talleristas, convenios, listados de asistencia. </t>
  </si>
  <si>
    <t>Durante toda la vigencia de la política se realizarán acciones para la actualización de contenidos pedagógicos y metodologías de la Escuela de Formación, razón por la cual, el avance porcentual corresponde a tales ajustes de acuerdo con las demandas de la población y las capacidades institucionales</t>
  </si>
  <si>
    <t>FICHA TÉCNICA INDICADOR DE PRODUCTO 3.2.6</t>
  </si>
  <si>
    <t>Un centro de privación de la libertad incorpora de manera eficaz los enfoques restaurativo y de derechos, en la medida en que adecúa toda su oferta de tratamiento penitenciario a una filosofía del acompañamiento a las PPL, en las que trabaja sus necesidades específicas, así como les provee condiciones para desarrollar ejercicios reflexivos sobre los daños cometidos a otras personas y al conjunto de la sociedad, y les ofrece condiciones para el incremento de oportunidades de reintegración  familiar, educativa, social, cultural o productiva. Esta forma de concebir el tratamiento penitenciario (como resultado), se logra a través de la configuración de procesos de atención psicosocial, de una cultura de la convivencia con métodos y mecanismos de tratamiento pacífico de conflictos al interior, y del aprestamiento de estrategias de formación para la vida en libertad (productiva, académica, de habilidades  socioemocionales, etc.), (productos) que respondan transversalmente al enfoque restaurativo y de derechos.
En conslución, es una convergencia de esfuerzos para transformar la experiencia carcelaria a través de un enfoque educativo que promueva la restauración, el empoderamiento y el respeto por los derechos humanos de los reclusos. Ambos conceptos buscan proporcionar oportunidades educativas que fomenten el crecimiento personal y la reintegración exitosa. Se relaciona el resultado 3.2.</t>
  </si>
  <si>
    <t>El indicador mide el grado de progreso en la creación y ejecución de un programa educativo dentro de la Cárcel Distrital que se base en principios restaurativos y de derechos. Este indicador cuantifica la implementación de acciones específicas destinadas a brindar educación y formación que promuevan valores restaurativos y la comprensión de los derechos humanos.</t>
  </si>
  <si>
    <t xml:space="preserve">El producto se refiere a la creación y ejecución de un programa educativo integral en el entorno carcelario. Es crucial entregar este producto porque la educación es fundamental para la rehabilitación y la reintegración de los reclusos en la sociedad. El programa debe estar diseñado para ser relevante, accesible y adaptado a las necesidades de los reclusos. Debe promover la adquisición de habilidades, el desarrollo de valores y la transformación positiva de la identidad de los reclusos. Es un trabajo conjunto con la Secretaría de Educación Distrital, que concluye con el desarrollo de un modelo que conlleve que los privados de la libertad se reconcilien con el sistema educativo y culminen sus estudios de primaria y bachillerato.  </t>
  </si>
  <si>
    <t xml:space="preserve"> 4.Educacion de calidad </t>
  </si>
  <si>
    <t> 4.6  De aquí a 2030, asegurar que todos los jóvenes y una proporción considerable de los adultos, tanto hombres como mujeres, estén alfabetizados y tengan nociones elementales de aritmética</t>
  </si>
  <si>
    <t xml:space="preserve">La metodología de medición se realiza a partir de la realización de las siguientes fases y el cumplimiento de los planes de trabajo, los cuales representan la siguiente ponderación:
1. Estado del arte desde el componente de educación flexible: 10%
a) Identificación de programas, guías didácticas
b) Identificación de espacios
c) Identificación de perfiles de los maestros
d) Identificación estudiantes
e) Identificación proceso de certificación
2. Articulación con SED para incluir el enfoque restaurativo en la estrategia educativa flexible que se oferta a las personas privadas de la libertad en Bogotá: 35%
a) Mesas de trabajo para socialización / contextualización (10%)
b) Ajuste conjunto de la estrategia (programas, guías didácticas y materiales educativos) (25%)
3. Formación equipo: 30%
a) Talleres para inclusión de enfoque restaurativo en las actividades derivadas de la implementación de la propuesta (10%)
b) Capacitación en pedagogías restaurativas a los maestros y maestras que implementan la estrategia (10%)
c) Metodologías y prácticas restaurativas como apoyo a la actividad pedagógica desarrollada por los maestros(as) (10%)
4. Implementación, revisión y ajuste permanente: 25%
a) Acompañamiento pedagógico/restaurativo
b) Comité escolar de convivencia
c) Herramientas de tramitación de conflictos en el ámbito educativo con enfoque restaurativa
d) Talleres prácticos con estudiantes </t>
  </si>
  <si>
    <t xml:space="preserve">Protocolos, procedimientos ajustados, contratación del talento humano, informes y actas de participación en procesos formativos. </t>
  </si>
  <si>
    <t> Durante toda la vigencia de la política se realizarán acciones para la actualización de contenidos pedagógicos y metodologías, razón por la cual, el avance porcentual corresponde a tales ajustes de acuerdo con las demandas de la población y las capacidades institucionales</t>
  </si>
  <si>
    <t>FICHA TÉCNICA INDICADOR DE PRODUCTO 3.2.7</t>
  </si>
  <si>
    <t>Un centro de privación de la libertad incorpora de manera eficaz los enfoques restaurativo y de derechos, en la medida en que adecúa toda su oferta de tratamiento penitenciario a una filosofía del acompañamiento a las PPL, en las que trabaja sus necesidades específicas, así como les provee condiciones para desarrollar ejercicios reflexivos sobre los daños cometidos a otras personas y al conjunto de la sociedad, y les ofrece condiciones para el incremento de oportunidades de reintegración  familiar, educativa, social, cultural o productiva. Esta forma de concebir el tratamiento penitenciario (como resultado), se logra a través de la configuración de procesos de atención psicosocial, de una cultura de la convivencia con métodos y mecanismos de tratamiento pacífico de conflictos al interior, y del aprestamiento de estrategias de formación para la vida en libertad (productiva, académica, de habilidades  socioemocionales, etc.), (productos) que respondan transversalmente al enfoque restaurativo y de derechos.
En conclusión, buscan transformar la atención psicosocial en una experiencia restaurativa que promueva el bienestar emocional y mental de los reclusos, con énfasis en la dignidad humana y la restauración de relaciones. Se relaciona el resultado 3.2.</t>
  </si>
  <si>
    <t>El indicador mide el grado de progreso en la creación y ejecución de un componente de atención psicosocial dentro de la Cárcel Distrital que se enfoque en principios restaurativos y de derechos. Este indicador cuantifica la implementación de acciones concretas destinadas a proporcionar apoyo emocional, psicológico y social a los reclusos bajo una perspectiva restaurativa.El indicador permite medir el avance de la implementación del componente de atención psicosocial al interior de la Cárcel Distrital, de acuerdo con las fases establecidos y los medios de verificación respectivos.</t>
  </si>
  <si>
    <t xml:space="preserve">El producto se refiere a la creación y puesta en funcionamiento de un componente de atención psicosocial en el entorno carcelario, que se base en enfoques restaurativos y de derechos humanos. Es esencial entregar este producto ya que aborda la salud mental y emocional de los reclusos, ofreciendo apoyo psicológico, terapéutico y de restauración de relaciones. La implementación debe incluir capacitación para el personal, protocolos de atención, y métodos de evaluación de impacto. 
Se propone implementar procesos de atención psicosocial con enfoque restaurativo, vinculando a la totalidad de PPL, a través de los cuales el equipo de profesionales especializados (psicólogos (si aplica trabaja con víctimas y ofensores), trabajadores sociales, pedagógos, artistas) que incentivan la capacidad reflexiva de los PPL, que les permitan responsabilizarse por los daños causados con el delito, y desistir de la conducta delictiva. De la misma manera, en el marco de la atención psicosocial con enfoque restaurativo, se valoran los factores de riesgo que llevaron a la persona a delinquir, así como acompañan la identificación y afianzamiento de factores protectores que inciden en la sostenibilidad en procesos de resocialización, y de construcción de proyectos de vida alejados del delito. 
Este indicador incluye una actualización de protocolos de atención y demás documentación formal (procedimientos, formatos, etc) en el marco del sistema de gestión de calidad. </t>
  </si>
  <si>
    <t> 16.7 Garantizar la adopción en todos los niveles de decisiones inclusivas, participativas y representativas que respondan a las necesidades.</t>
  </si>
  <si>
    <t>La metodología de medición se efecutará al contrastar la materialización de las siguientes fases de acuerdo a la respectiva ponderación:
1. Estado del arte desde el componente psicosocial (Roles, Profesionales, manuales, procedimientos, formatos): 5%
a) Identificación de roles psicosociales (perfil, profesionales)
b) Identificación y revisión de manuales, procedimientos y formatos
2. Documento base que describa el componente y sus alcances: 15%
a) Documento
b) Taller de formación psicosocial con enfoque restaurativo
c) Diseño diplomado de formación en atención psicosocial con enfoque para profesionales psicosociales
3. Implementación del diplomado de formación en atención psicosocial con enfoque para profesionales psicosociales: 5%
4. Estructuración programa de atención psicosocial: 15%
a) Crear rutas de articulación con el sistema de salud
5. Implementación progresiva: 60%
a) Año 1 implementación. Inicio implementación con 3 ternas (10%)
b) Evaluar y afinar (5%)
c) Año 3 implementación. Inicio implementación con 6 ternas (10%)
d) Evaluar y afinar (5%)
e) Año 5 implementación. Inicio implementación con 9 ternas (10%)
f) Evaluar y afinar (5%)
g) Año 7 implementación. Inicio implementación con 12 ternas (10%)
h) Evaluar y afinar (5%)</t>
  </si>
  <si>
    <t> Repositorio de información de la Dirección de Responsabilidad Penal Adolescente</t>
  </si>
  <si>
    <t>Durante toda la vigencia de la política se realizarán acciones para la actualización de la estrategia de atención psicosocial, razón por la cual, el avance porcentual corresponde a tales ajustes de acuerdo con las demandas de la población y las capacidades institucionales</t>
  </si>
  <si>
    <t>FICHA TÉCNICA INDICADOR DE PRODUCTO 3.2.8.</t>
  </si>
  <si>
    <t>Un centro de privación de la libertad incorpora de manera eficaz los enfoques restaurativo y de derechos, en la medida en que adecúa toda su oferta de tratamiento penitenciario a una filosofía del acompañamiento a las PPL, en las que trabaja sus necesidades específicas, así como les provee condiciones para desarrollar ejercicios reflexivos sobre los daños cometidos a otras personas y al conjunto de la sociedad, y les ofrece condiciones para el incremento de oportunidades de reintegración  familiar, educativa, social, cultural o productiva. Esta forma de concebir el tratamiento penitenciario (como resultado), se logra a través de la configuración de procesos de atención psicosocial, de una cultura de la convivencia con métodos y mecanismos de tratamiento pacífico de conflictos al interior, y del aprestamiento de estrategias de formación para la vida en libertad (productiva, académica, de habilidades  socioemocionales, etc.), (productos) que respondan transversalmente al enfoque restaurativo y de derechos.
En conclusión, radica en la convergencia de esfuerzos para abordar los conflictos de manera constructiva y restaurativa en el entorno carcelario. Ambos conceptos buscan transformar la forma en que se manejan los conflictos, promoviendo la comunicación, la responsabilidad y la reparación en lugar de la confrontación y la violencia. Se relaciona el resultado 3.2.</t>
  </si>
  <si>
    <t>El indicador mide el grado de progreso en la creación y ejecución de un componente destinado a la tramitación de conflictos dentro de la Cárcel Distrital, que se base en principios restaurativos. Este indicador cuantifica la implementación de acciones específicas orientadas a gestionar los conflictos de manera restaurativa, promoviendo el diálogo, la resolución pacífica y la restauración de relaciones.</t>
  </si>
  <si>
    <t>Se propone implementar estrategias y mecanismos de gestión y tratamiento de conflictos en los centros privativos de libertad, que se basen y desarrollen el enfoque restaurativo, como un vehículo para la construcción de convivencia pacífica, en las que las agresiones y el recurso de la violencia no sean la forma de relacioanarse.  Es fundamental entregar este producto porque los conflictos son inevitables en un ambiente carcelario, y proporcionar herramientas para abordarlos de manera constructiva puede reducir la violencia y mejorar el ambiente.
Estos mecanismos de tramitación de conflictos están enfocados en que los PPL cuenten con canales para que sus diferencias no escalen a manifestaciones agresivas o violentas. Sin embargo, también se pretende que el personal de la guardia, así como otro tipos de funcionarios puedan beneficiarse de los mecanismos. De ese modo, el miedo, las amenazas, la intimidación o la imposición del más fuerte no será la característica de las relaciones en  centros de privación de la libertad que se precien de ser restaurativos.</t>
  </si>
  <si>
    <t xml:space="preserve">La medición se realizará a partir de la materialización de las siguientes fases y la consecución de los respectivos medios de verificación. Dichas fases proyectan la siguiente ponderación:
1. Estado del arte desde el componente tramitación de conflicto 10%
a) Identificar Protocolos de gestión
b) Identificar Procedimientos, manuales
c) Identificar Protocolos de aislamiento
d) Identificar Instancias existentes
e) Caracterizar los conflictos entre PPL
f) Caracterizar los conflictos entre PPL con el equipo Cárcel
g) Caracterizar conflictos entre el equipo Cárcel
2. Documento Procedimiento o Manual de Manejo de Conflictos con enfoque restaurativo en implementación 25%
3. Formación equipo 25%
a) Desarrollar taller de tramitación de conflictos
b) Diseño de diplomado para tramitación de conflicto
c) Realizar diplomado de tramitación de conflicto con el personal de cárcel y con PPL
4. Habilitación instancias de tramitación de conflictos 10%
a) Definición de Instancias autocompositivas y heterocompositivas
b) Año 1. Implementación progresiva instancias de tramitación de conflictos
c) Año 2. Implementación progresiva instancias de tramitación de conflictos
d) Año 3. Implementación progresiva instancias de tramitación de conflictos
5. Implementación 30%
a) Año 1 Implementación progresiva de estrategias de resolución de conflictos en los distintos pabellones y patios de la Cárcel
b) Evaluar y afinar Estrategia de evaluación de los dispositivos de tramitación de conflictos implementados
c) Año 3 Implementación progresiva de estrategias de resolución de conflictos en los distintos pabellones y patios de la Cárcel
d) Evaluar y afinar Estrategia de evaluación de los dispositivos de tramitación de conflictos implementados
e) Año 5 Implementación progresiva de estrategias de resolución de conflictos en los distintos pabellones y patios de la Cárcel
 </t>
  </si>
  <si>
    <t> Durante toda la vigencia de la política se realizarán acciones para la actualización del componente de tramitación de conflictos, razón por la cual, el avance porcentual corresponde a tales ajustes de acuerdo con las demandas de la población y las capacidades institucionales</t>
  </si>
  <si>
    <t>FICHA TÉCNICA INDICADOR DE PRODUCTO 3.2.9.</t>
  </si>
  <si>
    <t>Un centro de privación de la libertad incorpora de manera eficaz los enfoques restaurativo y de derechos, en la medida en que adecúa toda su oferta de tratamiento penitenciario a una filosofía del acompañamiento a las PPL, en las que trabaja sus necesidades específicas, así como les provee condiciones para desarrollar ejercicios reflexivos sobre los daños cometidos a otras personas y al conjunto de la sociedad, y les ofrece condiciones para el incremento de oportunidades de reintegración  familiar, educativa, social, cultural o productiva. Esta forma de concebir el tratamiento penitenciario (como resultado), se logra a través de la configuración de procesos de atención psicosocial, de una cultura de la convivencia con métodos y mecanismos de tratamiento pacífico de conflictos al interior, y del aprestamiento de estrategias de formación para la vida en libertad (productiva, académica, de habilidades  socioemocionales, etc.), (productos) que respondan transversalmente al enfoque restaurativo y de derechos.
En conclusión, radica en el reconocimiento de la importancia de involucrar a las familias en el proceso de rehabilitación y reintegración de los reclusos. Ambos enfoques buscan fortalecer las relaciones familiares, promover la responsabilidad compartida y brindar un apoyo integral a los individuos privados de la libertad, contribuyendo a un ambiente más restaurativo y basado en derechos. Se relaciona el resultado 3.2.</t>
  </si>
  <si>
    <t>El indicador mide el progreso en la creación y ejecución de un componente que se centra en trabajar con las familias de los reclusos en la Cárcel Distrital. Este indicador evalúa la implementación de actividades, programas y recursos destinados a fortalecer los lazos familiares, proporcionar apoyo emocional y facilitar la reintegración social de los reclusos, considerando el enfoque restaurativo y de derechos.
El indicador permitirá evidenciar los avances en el diseño del componente, en la medida en que se van estableciendo los procedimientos de sensibilización, socialización, vinculación a la atención y seguimiento, y se implementan a través de un equipo especializado, de acuerdo con un documento metodológico en el que se establece el plan de acción.</t>
  </si>
  <si>
    <t>El producto se refiere a la creación y ejecución de un programa específico que se enfoca en involucrar y apoyar a las familias de los reclusos en la Cárcel Distrital. Es importante entregar este producto porque las familias desempeñan un papel crucial en la rehabilitación y reintegración exitosa de los reclusos. El componente debe incluir actividades que fomenten la comunicación, el entendimiento y la colaboración entre los reclusos y sus familias, así como proporcionar recursos para enfrentar los desafíos emocionales y sociales. Se recomienda la colaboración con profesionales en trabajo social y psicología familiar para asegurar su efectividad.
En conclusión, el componente de trabajo con familias en la Cárcel DIstrital permite ampliar las capacidades institucionales orientadas al acompañamiento psicosocial de las personas privadas de la libertad en dicho establecimiento y sus redes familiares, potenciando factores protectores y de cuidado para afianzar la comunicación y el reconocimiento en dicho entorno.</t>
  </si>
  <si>
    <t>La medición se realizará a partir de la materialización de las siguientes fases y la consecución de los respectivos medios de verificación. Dichas fases proyectan la siguiente ponderación:
1. Estado del arte desde el componente de trabajo con familias (Roles, Profesionales, manuales, procedimientos, formatos): 5%
a) Identificación de roles psicosociales (perfil, profesionales)
b) Identificación y revisión de manuales, procedimientos y formatos
2. Documento base que describa la Estrategia de trabajo con familias “Círculos del cuidado y del afecto” y sus alcances: 15%
a) Documento
b) Taller de formación en metodologías de trabajo con familias con enfoque restaurativo
c) Diseño diplomado de formación en la Estrategia de trabajo con familias “Círculos del cuidado y del afecto”
3. Implementación del diplomado de formación en la Estrategia de trabajo con familias “Círculos del cuidado y del afecto”: 5%
4. Estructuración del componente de trabajo con familias “Círculos del cuidado y del afecto”: 15%
a) Articulación con rutas de atención
5. Implementación progresiva: 60%
a) Año 1 implementación la Estrategia de trabajo con familias “Círculos del cuidado y del afecto” (10%)
b) Evaluar y afinar (5%)
c) Año 3 implementación la Estrategia de trabajo con familias “Círculos del cuidado y del afecto” (10%)
d) Evaluar y afinar (5%)
e) Año 5 implementación la Estrategia de trabajo con familias “Círculos del cuidado y del afecto” (10%)
f) Evaluar y afinar (5%)
g) Año 7 implementación la Estrategia de trabajo con familias “Círculos del cuidado y del afecto” (10%)
h) Evaluar y afinar (5%)</t>
  </si>
  <si>
    <t> Durante toda la vigencia de la política se realizarán acciones para la actualización del componente de trabajo con familias, razón por la cual, el avance porcentual corresponde a tales ajustes de acuerdo con las demandas de la población y las capacidades institucionales</t>
  </si>
  <si>
    <t>FICHA TÉCNICA INDICADOR DE PRODUCTO 3.2.10.</t>
  </si>
  <si>
    <t>Un centro de privación de la libertad incorpora de manera eficaz los enfoques restaurativo y de derechos, en la medida en que adecúa toda su oferta de tratamiento penitenciario a una filosofía del acompañamiento a las PPL, en las que trabaja sus necesidades específicas, así como les provee condiciones para desarrollar ejercicios reflexivos sobre los daños cometidos a otras personas y al conjunto de la sociedad, y les ofrece condiciones para el incremento de oportunidades de reintegración  familiar, educativa, social, cultural o productiva. Esta forma de concebir el tratamiento penitenciario (como resultado), se logra a través de la configuración de procesos de atención psicosocial, de una cultura de la convivencia con métodos y mecanismos de tratamiento pacífico de conflictos al interior, y del aprestamiento de estrategias de formación para la vida en libertad (productiva, académica, de habilidades  socioemocionales, etc.), (productos) que respondan transversalmente al enfoque restaurativo y de derechos.
En conclusión, se basa en la integración de un enfoque restaurativo y de derechos en la atención psicosocial de los reclusos en el Centro Especial de Reclusión. Ambos aspectos buscan brindar un ambiente rehabilitador, respetuoso y centrado en la participación activa de los reclusos, fomentando su bienestar emocional y social.</t>
  </si>
  <si>
    <t>El indicador mide el progreso en la creación y ejecución de un componente que se enfoque en brindar atención psicosocial a los reclusos del Centro Especial de Reclusión con un enfoque restaurativo. Evalúa el desarrollo e implementación de programas, actividades y recursos diseñados para abordar las necesidades emocionales y psicosociales de los reclusos, promoviendo su bienestar mental y emocional en un entorno que valora la restauración y el respeto por los derechos humanos.</t>
  </si>
  <si>
    <t xml:space="preserve">El producto se refiere a la creación y ejecución de un componente específico en el Centro Especial de Reclusión que se enfoca en brindar atención psicosocial a los reclusos, adoptando un enfoque restaurativo y de derechos. Es crucial entregar este producto porque la atención psicosocial contribuye significativamente al proceso de rehabilitación de los reclusos al abordar sus necesidades emocionales y psicológicas, y un enfoque restaurativo promueve la construcción de relaciones saludables y la responsabilidad personal. 
Se propone implementar procesos de atención psicosocial con enfoque restaurativo, vinculando a la totalidad de PPL, a través de los cuales el equipo de profesionales especializados (psicólogos (si aplica trabaja con víctimas y ofensores), trabajadores sociales, pedagógos, artistas) que incentivan la capacidad reflexiva de los PPL, que les permitan responsabilizarse por los daños causados con el delito, y desistir de la conducta delictiva. De la misma manera, en el marco de la atención psicosocial con enfoque restaurativo, se valoran los factores de riesgo que llevaron a la persona a delinquir, así como acompañan la identificación y afianzamiento de factores protectores que inciden en la sostenibilidad en procesos de resocialización, y de construcción de proyectos de vida alejados del delito.
Este indicador incluye una actualización de protocolos de atención y demás documentación formal (procedimientos, formatos, etc) en el marco del sistema de gestión de calidad. </t>
  </si>
  <si>
    <t>La medición se realizará a partir de la materialización de las siguientes fases y la consecución de los respectivos medios de verificación. Dichas fases proyectan la siguiente ponderación:
1. Estado del arte desde el componente psicosocial (Roles, Profesionales, manuales, procedimientos, formatos): 5%
a) Identificación de roles psicosociales (perfil, profesionales)
b) Identificación y revisión de manuales, procedimientos y formatos
2. Documento base que describa el componente y sus alcances: 15%
a) Documento
b) Taller de formación psicosocial con enfoque restaurativo
c) Diseño diplomado de formación en atención psicosocial con enfoque para profesionales psicosociales
3. Implementación del diplomado de formación en atención psicosocial con enfoque para profesionales psicosociales: 5%
4. Estructuración programa de atención psicosocial: 15%
a) Crear rutas de articulación con el sistema de salud (si apica)
5. Implementación progresiva: 60%
a) Año 1 implementación. Inicio implementación con 3 ternas (10%)
b) Evaluar y afinar (5%)
c) Año 3 implementación. Inicio implementación con 6 ternas (10%)
d) Evaluar y afinar (5%)
e) Año 5 implementación. Inicio implementación con 9 ternas (10%)
f) Evaluar y afinar (5%)
g) Año 7 implementación. Inicio implementación con 12 ternas (10%)
h) Evaluar y afinar (5%)</t>
  </si>
  <si>
    <t>Dirección de Centro Especial de Reclusión</t>
  </si>
  <si>
    <t> Durante toda la vigencia de la política se realizarán acciones para la actualización del componente psicosocial, sus contenidos pedagógicos y metodologías, razón por la cual, el avance porcentual corresponde a tales ajustes de acuerdo con las demandas de la población y las capacidades institucionales</t>
  </si>
  <si>
    <t>FICHA TÉCNICA INDICADOR DE PRODUCTO 3.2.11</t>
  </si>
  <si>
    <t>Un centro de privación de la libertad incorpora de manera eficaz los enfoques restaurativo y de derechos, en la medida en que adecúa toda su oferta de tratamiento penitenciario a una filosofía del acompañamiento a las PPL, en las que trabaja sus necesidades específicas, así como les provee condiciones para desarrollar ejercicios reflexivos sobre los daños cometidos a otras personas y al conjunto de la sociedad, y les ofrece condiciones para el incremento de oportunidades de reintegración  familiar, educativa, social, cultural o productiva. Esta forma de concebir el tratamiento penitenciario (como resultado), se logra a través de la configuración de procesos de atención psicosocial, de una cultura de la convivencia con métodos y mecanismos de tratamiento pacífico de conflictos al interior, y del aprestamiento de estrategias de formación para la vida en libertad (productiva, académica, de habilidades  socioemocionales, etc.), (productos) que respondan transversalmente al enfoque restaurativo y de derechos.
En conclusión, radica en la incorporación de un enfoque restaurativo y de derechos en la resolución de conflictos en el Centro Especial de Reclusión. Ambos aspectos buscan fomentar la comunicación efectiva, la comprensión mutua y la reparación de daños a través de métodos no adversariales y centrados en el diálogo constructivo entre los involucrados. Se relaciona el resultado 3.2.</t>
  </si>
  <si>
    <t>El indicador mide el progreso en la creación y ejecución de un componente específico que se centra en la tramitación de conflictos utilizando un enfoque restaurativo en el Centro Especial de Reclusión. Evalúa el desarrollo de procesos y prácticas que fomentan la comunicación, la escucha activa y la resolución colaborativa de conflictos entre los reclusos, enfatizando la reparación de daños y la restauración de relaciones.</t>
  </si>
  <si>
    <t>El producto se refiere a la creación y ejecución de un componente específico en el Centro Especial de Reclusión que se enfoca en la tramitación de conflictos utilizando un enfoque restaurativo. Este producto es crucial porque la resolución de conflictos de manera restaurativa promueve la responsabilidad personal, la empatía y la construcción de relaciones saludables, contribuyendo a la creación de un entorno carcelario más pacífico y respetuoso. Se deben considerar la capacitación del personal en métodos restaurativos, la creación de espacios seguros para el diálogo y la identificación de casos apropiados para la tramitación de conflictos.
Se propone implementar estrategias y mecanismos de gestión y tratamiento de conflictos en los centros privativos de libertad, que se basen y desarrollen el enfoque restaurativo, como un vehículo para la construcción de convivencia pacífica, en las que las agresiones y el recurso de la violencia no sean la forma de relacioanarse.
Estos mecanismos de tramitación de conflictos están enfocados en que los PPL cuenten con canales para que sus diferencias no escalen a manifestaciones agresivas o violentas. Sin embargo, también se pretende que el personal de la guardia, así como otro tipos de funcionarios puedan beneficiarse de los mecanismos. De ese modo, el miedo, las amenazas, la intimidación o la imposición del más fuerte no será la característica de las relaciones en centros de privación de la libertad que se precien de ser restaurativos.</t>
  </si>
  <si>
    <t> Durante toda la vigencia de la política se realizarán acciones para la actualización de contenidos del componente de tramitación de conflictos, razón por la cual, el avance porcentual corresponde a tales ajustes de acuerdo con las demandas de la población y las capacidades institucionales</t>
  </si>
  <si>
    <t>FICHA TÉCNICA INDICADOR DE PRODUCTO 3.3.1</t>
  </si>
  <si>
    <t>Un mayor número de casas de Justicia afecta positivamente en el número de orientaciones de acceso a la justicia que brinda el distrito a la ciudadania. Las Casas de Justicia son puntos de información y asesoramiento legal donde los ciudadanos pueden obtener orientación sobre cómo acceder a los servicios de justicia y resolver conflictos de manera adecuada. Se relaciona el resultado 3.3.</t>
  </si>
  <si>
    <t>Secretaría Distrital de seguridad, convivencia y justicia</t>
  </si>
  <si>
    <t>El indicador mide el número Casas de Justicia en funcionamiento, tomando como referencia los equipamientos de justicia existentes en el Distrito, cuya línea base es 16, correspondiente a las Casas de Justicia que se encuentran en funcionamiento 2023. Estas Casas de Justicia son espacios donde se brindan servicios de orientación legal, resolución de conflictos y acceso a la justicia para la comunidad, con el objetivo de facilitar el acceso de los ciudadanos a la información y servicios legales.</t>
  </si>
  <si>
    <t>Actualmente hay 16  Casas de Justicia en el Distrito. Las Casas de Justicia se encuentran ubicadas en las localidades de: Bosa (2), Chapinero, Ciudad Bolívar, Fontibón, Kennedy, Los Mártires, Puente Aranda, San Cristóbal, Suba (2), Tunjuelito, Usaquen, Usme, Engativá y Barrios Unidos. Se espera para el final de esta Política Pública contar con 5 nuevos equipamientos de justicia.
Es importante entregar este producto porque brinda un acceso más fácil y directo a la justicia para los ciudadanos, especialmente aquellos que puedan tener dificultades para navegar por los procesos legales. Estas casas no solo ofrecen información y orientación, sino que también fomentan la equidad y la justicia al proporcionar servicios a aquellos que podrían necesitarlos y de lo contrario no tendrían acceso adecuado.</t>
  </si>
  <si>
    <t xml:space="preserve">Aumento de las orientaciones a la ciudadanía sobre rutas de acceso a la justicia en el Distrito Capital </t>
  </si>
  <si>
    <t xml:space="preserve">16. Paz, Justicia e Instituciones Sólidas </t>
  </si>
  <si>
    <t>16.3. Promover el estado de derecho en los planos nacional e internacional y garantizar la igualdad de acceso a la justicia para todos</t>
  </si>
  <si>
    <t>Derechos Humanos; Poblacional; Diferencial;Género</t>
  </si>
  <si>
    <t>Casas de Justicia</t>
  </si>
  <si>
    <t>Archivo de la Secretaría Distrital de seguridad, convivencia y justicia</t>
  </si>
  <si>
    <t>2023</t>
  </si>
  <si>
    <t xml:space="preserve">Teniendo en cuenta la línea base de 16 Casas de Justicia, se realizarán seguimiento periódicos para observar el avance de puesta en funcionamiento de las nuevas Casas de Justicia y con ello evaluar el cumplimiento del objetivo que es aumentar en 5 casas para el 2038, es decir, un total de 21 casas de justicia. 
Es importante tener en cuenta que los recursos para el cumplimiento de las metas anuales prevén unicamente lo relacionado a los aspectos para la puesta en operación del equipamiento, es decir, no se contemplan recursos de mantenimiento año a año ni recurrencias, dado que la meta se cumple una vez se inaugura cada sede. </t>
  </si>
  <si>
    <t>Diane Tawse Smith</t>
  </si>
  <si>
    <t>Dirección Acceso a la Justicia</t>
  </si>
  <si>
    <t>FICHA TÉCNICA INDICADOR DE PRODUCTO 3.4.1</t>
  </si>
  <si>
    <t>La relación radica en que el primer indicador refleja el progreso en la incorporación y aplicación de enfoques poblacionales, diferenciales y territoriales en los servicios de justicia, lo que puede influir en la calidad y pertinencia de las orientaciones proporcionadas por el Centro de Recepción e Información, considerando las necesidades específicas de distintos grupos de la población y las diferentes áreas geográficas.Se relaciona el resultado 3.4.</t>
  </si>
  <si>
    <t>El indicador mide el porcentaje de avance en el diseño e implementación de la estrategia. El objetivo de esta estrategia es la realización de diferentes transformaciones, en el corto y mediano plazo, sobre la forma de prestación de los servicios de acceso a la justicia, que contribuya a la mitigación y eliminación de barreras de acceso para personas pertenecientes a  grupos étnicos, discapacidad y adulto mayor, personas de los sectores sociales LGBTI y migrantes. Este indicador refleja en qué medida se están tomando medidas para abordar las necesidades y diversidad de la población atendida, así como para garantizar una distribución territorial equitativa de los servicios de justicia.</t>
  </si>
  <si>
    <t>El producto se refiere a la creación y ejecución de un plan estratégico que busca incorporar enfoques diferenciados y territoriales en los servicios de justicia, considerando las particularidades de diferentes grupos de la población y las distintas zonas geográficas. Es importante entregar este producto porque contribuye a la equidad y la efectividad de los servicios de justicia al adaptarlos a las necesidades específicas de cada grupo y área, garantizando un acceso más justo y efectivo a la justicia.
La estrategia consiste en el fortalecimiento institucional a partir de la cualificación de los servicios de acceso a la justicia, que contribuya a la mitigación y eliminación de barreras de acceso para la ciudadanía para personas pertenecientes a grupos étnicos, discapacidad y adulto mayor, personas de los sectores sociales LGBTI y migrantes.</t>
  </si>
  <si>
    <t>Aumento de las orientaciones de acceso a la justicia con enfoques diferencial poblacional y territorial por medio del Centro de Recepción e Información, CRI</t>
  </si>
  <si>
    <t>Archivo de la Dirección de Acceso a la Justicia</t>
  </si>
  <si>
    <t xml:space="preserve">un solo resultado </t>
  </si>
  <si>
    <t xml:space="preserve">La recolección de información (de tipo cualitativo y cuantitativo) se encuentra a cargo de los(as) respectivos líderes de la transversalilzación de enfoques en la Dirección de Acceso a la Justicia (DAJ). A su vez, esta información  se recoge y consolida en los instrumentos de planeación de la DAJ. Esta información queda plasmada en diferentes archivos del paquete informático office y archivos tipo PDF, entre otros. Los grupos poblacionales a los cuales está dirigida la estrategia son grupos étnicos, discapacidad y adulto mayor, personas de los sectores sociales LGBTI y migrantes. Las fases se encuentran acumuladas y distribuida respecto a 1) diseño (20%); 2) pilotaje (40%); 3) ajustes y seguimiento (60%); 4) mantenimiento de la estrategia (100%)
La linea base de  20% corresponde al diseño de la estrategia. </t>
  </si>
  <si>
    <t xml:space="preserve"> Durante toda la vigencia de la política se realizarán acciones para la actualización de la estrategia debido a las dinámicas poblacionales y diferenciales de la ciudad, razón por la cual, el avance porcentual corresponde a tales ajustes de acuerdo con las demandas de la población y las capacidades institucionales</t>
  </si>
  <si>
    <t>FICHA TÉCNICA INDICADOR DE PRODUCTO 3.4.2</t>
  </si>
  <si>
    <t>La relación entre "Número de Casas de Justicia con protocolo de atención a niños, niñas y adolescentes víctimas de violencia sexual, implementados" y "Orientaciones de acceso a la justicia con enfoques diferencial poblacional y territorial por medio del Centro de Recepción e Información, CRI" se refiere a la complementariedad en la atención integral a niños, niñas y adolescentes víctimas de violencia sexual. Mientras el primer indicador mide la implementación de protocolos específicos en las Casas de Justicia para atender a esta población vulnerable, el segundo indicador se centra en las orientaciones proporcionadas por el Centro de Recepción e Información para garantizar un acceso justo y diferencial a la justicia. Se relaciona el resultado 3.4.</t>
  </si>
  <si>
    <t>El indicador mide el número de Casas de Justicia en las que se pone en funcionamiento el protocolo de atención para niños, niñas y adolescentes víctimas de violencia sexual en el Distrito. Este indicador refleja la importancia de contar con enfoques específicos y sensibles para atender a esta población vulnerable y garantizarles un acceso a la justicia que sea apropiado y seguro.</t>
  </si>
  <si>
    <t>El producto se refiere a la implementación y ejecución efectiva de protocolos diseñados para brindar atención a niños, niñas y adolescentes que han sido víctimas de violencia sexual en las Casas de Justicia. Entregar este producto es crucial para asegurar que los servicios de justicia sean adecuados, sensibles y protectores para esta población vulnerable. Se deben considerar la participación de expertos en el diseño del protocolo, la capacitación del personal, la disponibilidad de recursos y la coordinación interinstitucional para garantizar su eficacia.
Para el desarrollo del protocolo se requiere de la contratación de recurso humano calificado en la atención de este tipo de violencias, que prestan sus servicios a través de las Casas de Justicia.</t>
  </si>
  <si>
    <t>Derechos Humanos; Poblacional;Diferencial;Género</t>
  </si>
  <si>
    <t>Número de Casas de Justicia con protocolo</t>
  </si>
  <si>
    <t>La recolección de información (de tipo cualitativo y cuantitativo) se encuentra a cargo de los(as) respectivos líderes del tema del protocolo en la Dirección de Acceso a la Justicia (DAJ). A su vez, esta información  se recoge y consolida en los instrumentos de planeación de la DAJ. Esta información queda plasmada en diferentes archivos del paquete informático office y archivos tipo PDF, entre otros.  
A pesar del producto tener una anualizacion de tipo creciente, se ubican vigencias constantes en algunas de las metas ya que se toma en consideración las fases de diseño, construcción y puesta en funcionamiento de cada Casa de Justicia.</t>
  </si>
  <si>
    <t>Juan Davíd García</t>
  </si>
  <si>
    <r>
      <t xml:space="preserve">Para llevar a cabo la consecución de este producto y el respectivo resultado, se requiere una inversión proyectada al final de su implementación en 2038 de las instituciones competentes:
Medicina Legal: $20.851.608.098 el 20% correspondiente a niños niñas y adolescentes es: $4.170.321.619,60
Fiscalía General de la Nación: $ 12.838.921.732 el 20% correspondiente a niños niñas y adolescente es: $2.567.784.346,40
Secretaría Distrital de Integración Social: $ 12.838.921.732  el 20% correspondiente a niños niñas y adolescente es: $2.567.784.346,40
ICBF, tomando en cosnideración que es una entidad de orden nacional, la destinación de sus recursos corresponderá a la disposición de recursos para este producto. 
</t>
    </r>
    <r>
      <rPr>
        <b/>
        <sz val="12"/>
        <color rgb="FF000000"/>
        <rFont val="Arial Narrow"/>
        <family val="2"/>
      </rPr>
      <t>Si las entidades mencionadas, tanto del orden distrital como nacional, decidieran no participar en el desarrollo del producto, esto determinará el número a ser alcanzado de la meta proyectada.</t>
    </r>
  </si>
  <si>
    <t>FICHA TÉCNICA INDICADOR DE PRODUCTO 3.4.3</t>
  </si>
  <si>
    <t>La relación entre "Número de sedes con implementación de una ruta de atención integral a mujeres víctimas de violencias" y "Orientaciones de acceso a la justicia con enfoques diferencial poblacional y territorial por medio del Centro de Recepción e Información, CRI" se encuentra en la orientación y atención diferenciada a mujeres víctimas de violencias. Mientras el primer indicador se enfoca en la disponibilidad de sedes con rutas de atención integral específicas para este grupo, el segundo indicador refiere a las orientaciones proporcionadas por el Centro de Recepción e Información, orientadas a asegurar el acceso a la justicia desde enfoques diferenciados y territoriales. Se relaciona el resultado 3.4.</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</si>
  <si>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</si>
  <si>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Secretaría Distrial de la Mujer</t>
  </si>
  <si>
    <t>El indicador mide la cantidad de sedes o lugares de atención que han establecido y aplican una ruta integral para atender a mujeres víctimas de violencias. Esta métrica refleja la importancia de proporcionar a estas mujeres una atención integral y especializada, considerando sus necesidades específicas y brindándoles un camino claro para acceder a servicios de justicia y apoyo.Se entiende por sedes: las Casas de Justicia.</t>
  </si>
  <si>
    <t>El producto se refiere a la implementación y funcionamiento efectivo de rutas integrales diseñadas para atender a mujeres víctimas de violencias en las Casas de Justicia. Entregar este producto es crucial para garantizar que las mujeres que han sufrido violencias tengan acceso a una atención integral y especializada que aborde sus necesidades legales, psicosociales y de seguridad. Es esencial considerar la participación de expertos en el diseño de la ruta, la capacitación del personal, la coordinación interinstitucional y la disponibilidad de recursos para asegurar su efectividad.</t>
  </si>
  <si>
    <t>Número de sedes</t>
  </si>
  <si>
    <t>Archivo DAJ</t>
  </si>
  <si>
    <t>La información se recolecta a través del seguimiento y registro de las sedes que han adoptado y aplicado rutas diseñadas para brindar una atención integral a estas mujeres, asegurando que reciban servicios adecuados y sensibles a sus circunstancias. La recolección de información (de tipo cualitativo y cuantitativo) se encuentra a cargo de los(as) respectivos líderes del tema de la ruta de atención integral para las mujeres en la Dirección de Acceso a la Justicia (DAJ). A su vez, esta información  se recoge y consolida en los instrumentos de planeación de la DAJ. Esta información queda plasmada en diferentes archivos del paquete informático office y archivos tipo PDF, entre otros.
A pesar del producto tener una anualizacion de tipo creciente, se ubican vigencias constantes en algunas de las metas ya que se toma en consideración las fases de diseño, implementación y puesta en funcionamiento de cada sede que obtiene una ruta de atención integral a mujeres víctimas de violencias.</t>
  </si>
  <si>
    <r>
      <rPr>
        <sz val="12"/>
        <color rgb="FF000000"/>
        <rFont val="Arial Narrow"/>
        <family val="2"/>
      </rPr>
      <t xml:space="preserve">Para llevar a cabo la consecución de este producto y el respectivo resultado, se requiere una inversión proyectada al final de su implementación en 2038 de las instituciones competentes de acuerdo con la ruta de atención a mujeres víctimas de violencias:
Medicina Legal: $20.851.608.098 $16.681.286.479 el 80% correspondiente a Ruta de Atención Integral a Mujeres es: $16.681.286.478,40
Fiscalía General de la Nación: $12.838.921.732 el 80% correspondiente a Ruta de Atención Integral a Mujeres es: $10.271.137.385,60
Secretaría Distrital de Integración Social: $12.838.921.732 el 80% correspondiente a Ruta de Atención Integral a Mujeres es: $10.271.137.385,60 (este recurso corresponde a: profesionales y auxiliares de apoyo para los equipos de comisarías de familia, dotación y mobiliario respectivo) El recurso estimado por parte de la Secretaría Distrital de la Mujer </t>
    </r>
    <r>
      <rPr>
        <sz val="12"/>
        <color theme="1"/>
        <rFont val="Arial Narrow"/>
        <family val="2"/>
      </rPr>
      <t>corresponde a: profesionales que hacen parte de la ruta de atención a mujeres como psicologas, abogadas y dinamizadoras, asi como lo respectivo a la dotación de sus espacios de trabajo.</t>
    </r>
    <r>
      <rPr>
        <sz val="12"/>
        <color rgb="FF000000"/>
        <rFont val="Arial Narrow"/>
        <family val="2"/>
      </rPr>
      <t xml:space="preserve">
</t>
    </r>
    <r>
      <rPr>
        <b/>
        <sz val="12"/>
        <color rgb="FF000000"/>
        <rFont val="Arial Narrow"/>
        <family val="2"/>
      </rPr>
      <t xml:space="preserve">
Si las entidades mencionadas, tanto del orden distrital como nacional, decidieran no participar en el desarrollo del producto, esto determinará el número a ser alcanzado de la meta proyectada.
</t>
    </r>
    <r>
      <rPr>
        <sz val="12"/>
        <color rgb="FF000000"/>
        <rFont val="Arial Narrow"/>
        <family val="2"/>
      </rPr>
      <t>La SDIS, a través de la Subdirección para la Familia, se compromete a realizar entrenamientos en gestión del conocimiento a los diferentes niveles de atención de la Comisarías de Familia, haciendo énfasis a los siguientes principios rectores: 
• Respeto y garantía de los derechos humanos, regido por parámetros constitucionales e internacionales. 
• Debida diligencia, para garantizar, restablecer y reparar los derechos de las víctimas de violencia en el contexto familiar. 
• Interés superior de los niños, niñas y adolescentes y sus derechos, los cuales son entendidos como universales, prevalentes e interdependientes. 
• No discriminación, por situación personal, social, económica, edad, sexo, identidad de género, orientación sexual, etnia, raza, religión, ideología política o filosófica, discapacidad, convicciones personales, nacionalidad o cualquier otra. 
• Imparcialidad, para no favorecer o perjudicar a alguna de las partes. 
• Atención diferenciada e interseccional, considerando las necesidades y situaciones particulares de los territorios y de los grupos más vulnerables. 
• Enfoque de género, reconociendo las relaciones de poder, subordinación, inequidad, roles diferenciados según parámetros de lo masculino y femenino. Asimismo, teniendo en cuenta las experiencias de las personas con orientación sexual o identidad de género diversas.</t>
    </r>
  </si>
  <si>
    <t>FICHA TÉCNICA INDICADOR DE PRODUCTO 3.5.1</t>
  </si>
  <si>
    <t>El "Nivel de reincidencia penitenciaria de la población atendida en Casa Libertad" está relacionado con el "Porcentaje de personas pospenadas vinculadas al programa Casa Libertad" en el sentido de que este último indicador representa la base de población que ha pasado por el programa. La tasa de reincidencia penitenciaria evalúa la proporción de esas personas que, tras su paso por Casa Libertad, reinciden en actividades delictivas. La relación entre ambos indicadores permite evaluar la efectividad del programa en la reducción de la reincidencia y su impacto en la reintegración exitosa de los individuos en la sociedad. Se relaciona el resultado 3.5.</t>
  </si>
  <si>
    <t>El indicador mide la proporción de individuos que han completado sus penas en el sistema penitenciario y han sido incorporados al programa de reinserción social Casa Libertad antes de su liberación. Este indicador evalúa la efectividad y el alcance del programa en la población pospenada, ofreciendo una visión de cuántos de estos individuos están recibiendo apoyo y orientación para su reintegración a la sociedad, lo que a su vez contribuye a la reducción de la reincidencia y al fomento de una reintegración exitosa.</t>
  </si>
  <si>
    <t xml:space="preserve">El producto representa la cantidad de individuos que, después de cumplir sus penas en el sistema penitenciario, han sido vinculados al programa Casa Libertad antes de su egreso. Entregar este producto es crucial para garantizar que estas personas cuenten con el apoyo, la orientación y las herramientas necesarias para una reintegración exitosa a la sociedad. Esto no solo beneficia a los individuos en su proceso de reinserción, sino que también contribuye a reducir los riesgos de reincidencia y promueve la construcción de una comunidad más segura y resiliente.
El producto responde a la atención que se brinda a las personas pospenadas en Casa Libertad, una vez expresan su voluntad de cursar una atención con enfoque individualizado, el cual se contrasta con el total de personas que egresan de los ERON y otros centros penitenciarios. </t>
  </si>
  <si>
    <t>Sostenimiento del nivel de reincidencia penitenciaria de la población atendida en Casa Libertad</t>
  </si>
  <si>
    <t>16 Paz, justicia e instituciones sólidas</t>
  </si>
  <si>
    <t>16.3 Promover el estado de derecho en los planos nacional e internacional y garantizar la igualdad de acceso a la justicia para todos.
16.7 Garantizar la adopción en todos los niveles de decisiones inclusivas, participativas y representativas que respondan a las necesidades.</t>
  </si>
  <si>
    <t>cual?</t>
  </si>
  <si>
    <t>El indicador se mide calculando la proporción de personas que, habiendo cumplido sus penas en el sistema penitenciario, han sido vinculadas al programa Casa Libertad antes de su liberación. La información se recolecta mediante el registro y seguimiento de los casos de personas que ingresan al programa, incluyendo datos como su identificación, antecedentes penales, participación en el programa y su posterior liberación. Este porcentaje se calcula dividiendo el número de personas vinculadas al programa por el total de personas pospenadas egresadas y se expresa como un valor porcentual.
El indicador se levantará a partir del número de personas atendidas anualmente conforme a lo dispuesto en el programa de atención a población pospenada en Casa Libertad, respecto de los egresos que se presentan en ERON y otros centros penitenciarios. 
Como antecedente se tiene que los egresos en 2021 fueron 5030 y la población atendida en el programa fueron 550.
A pesar del producto tener una anualizacion de tipo creciente, se ubican vigencias constantes en algunas de las metas ya que se toma en consideración las fases de ingreso, participación y posterior liberación  de cada persona pospenada vinculada al programa Casa Libertad.</t>
  </si>
  <si>
    <t>Reportes de atenciones en Casa Libertad</t>
  </si>
  <si>
    <t>FICHA TÉCNICA INDICADOR DE PRODUCTO 3.5.2</t>
  </si>
  <si>
    <t>La disminución de la reincidencia está directamente vinculada con el fortalecimiento de las capacidades de las personas pospenadas para poderse reconectar exitosamente con el mundo libre (restableciendo lazos familiares y sociales, empleándose, educándose, entre otros). Desde esa perspectiva, la superación de dimensiones del programa de atención pospenitenciaria (indicador de producto) impacta directamente los índices de reincidencia (indicador de resultado), en la medida que el fortalecimiento de capacidades disminuye las posibilidades de volver a delinquir.
Cuando las personas pospenadas logran completar con éxito al menos una dimensión del programa de Casa Libertad, demuestran una mayor preparación y compromiso con su reintegración, lo que puede influir positivamente en su probabilidad de reincidir en actividades delictivas. Se relaciona el resultado 3.5.</t>
  </si>
  <si>
    <t>El indicador mide la proporción de individuos pospenados que han logrado satisfactoriamente cumplir con al menos una dimensión del plan de trabajo del programa Casa Libertad. Esta dimensión puede incluir actividades educativas, laborales, de formación y otras orientadas a la reinserción social. El indicador refleja la capacidad de los individuos para participar activamente en su proceso de rehabilitación y establece un vínculo directo entre el esfuerzo de reintegración y la posibilidad de éxito en la prevención de la reincidencia. De este modo, se busca conocer el porcentaje de acompañamiento efectivo que logra brindar Casa Libertad a la población pospenada en Bogotá. 
El programa de atención pospenitenciaria ofrecido por Casa Libertad se enfoca en el desarrollo de diversas dimensiones (laborales, educativas, familiares, entre otros).</t>
  </si>
  <si>
    <t xml:space="preserve">El producto se refiere a aquellos individuos que, después de haber cumplido su pena en el sistema penitenciario, logran exitosamente completar al menos una dimensión del plan de trabajo diseñado por Casa Libertad. Este producto es de gran importancia ya que evidencia el compromiso y la capacidad de las personas para participar en su propio proceso de reinserción, lo que puede conducir a una disminución de la reincidencia y a una reintegración exitosa en la sociedad. </t>
  </si>
  <si>
    <t>SDSCJ</t>
  </si>
  <si>
    <t>El indicador se alimentará a partir del número de personas atendidas anualmente conforme a lo dispuesto en el programa de atención a población pospenada en Casa Libertad, respecto de las personas que fueron remitidas a las dimensiones y culminan con exito la ruta de trabajo.</t>
  </si>
  <si>
    <t>FICHA TÉCNICA INDICADOR DE PRODUCTO 3.6.1</t>
  </si>
  <si>
    <t>La unidad de medición equivale al equipamiento de Carcél 2. El indicador se mide por unidad sin embargo se puede contar con indicadores intermedios y de procesos que den cuenta del progreso de la obra a partir de %. La meta es contar con una nueva Carcel, a la fecha (2022) se cuenta con 1 equipamentos de este tipo en la ciudad.
La ampliación de la infraestructura impacta positivamente en la implementación de los programas de justicia restaurativa tendientes a disminuir la reincidencia de las personas privadas de la libertad y pospenadas en el delito. Cabe destacar que esta medida responde integralmente al Acuerdo 770 de 2020, bajo la perspectiva que la creación de equipamientos de justicia está recogida en los lineamientos expedidos por el Concejo de Bogotá. Además, esta meta también responde al llamado de articulación interinstitucional ordenado en el referido Acuerdo porque este trabajo de coordinación interinstitucional se materializa, por ejemplo, en el desarrollo de la Cárcel Distrital 2, cuya ejecución está supeditada a la cooperación con INPEC, USPEC y Ministerio de Justicia y del Derecho. Cabe decir, además, que la creación de nueva infraestructura carcelaria busca maximizar el respeto de la dignidad humana de las personas recluidas, toda vez que esta medida se traduce en la mitigación del hacinamiento carcelario y en centros de detención transitoria actualmente existente. A su turno, las medidas de infraestructura están enmarcadas en el cumplimiento de fallos judiciales, como lo son la Sentencia T-151 de 2016 y SU-122 de 2022. 
Se relaciona el resultado 3.6</t>
  </si>
  <si>
    <t>El indicador mide el progreso en la implementación y puesta en funcionamiento de un proyecto de infraestructura específico destinado a la privación de la libertad, en este caso, la Cárcel Distrital 2. Evalúa el grado de avance en la construcción, equipamiento y habilitación de la infraestructura carcelaria, considerando aspectos como seguridad, funcionalidad y condiciones básicas para la vida de las personas privadas de la libertad en la nueva instalación.</t>
  </si>
  <si>
    <t>El producto se refiere a la entrega de una infraestructura carcelaria funcional y segura que cumple con los estándares necesarios para garantizar condiciones dignas y adecuadas para las personas privadas de la libertad. Es importante entregar este producto para asegurar que se respeten los derechos humanos de esta población y para contribuir a la rehabilitación y reinserción social de las personas detenidas. Se deben considerar aspectos como el diseño accesible, la adecuación de espacios para actividades, servicios de salud y saneamiento, y la implementación de protocolos de seguridad.</t>
  </si>
  <si>
    <t>Aumento de las capacidades institucionales para la calidad de las condiciones de privación de libertad en el Distrito</t>
  </si>
  <si>
    <r>
      <t xml:space="preserve">100% del proyecto de infraestructura para una nueva Cárcel en la ciudad:
Contratación estudios y diseños (2024). 10%
Contratación obra y ejecución (2025 a 2027). 60%
Puesta en operación (2028) 30%
Proyección presupuesto: *los valores son aproximados y no estan indexados a las vigencias.
Cárcel 2:  $ 3.300.000.000 (estudios y diseños).
                $ 308.000.000.000 (obra).  </t>
    </r>
    <r>
      <rPr>
        <b/>
        <sz val="12"/>
        <color rgb="FF000000"/>
        <rFont val="Arial Narrow"/>
        <family val="2"/>
      </rPr>
      <t xml:space="preserve">Dividido en vigencias desde el 2025 al 2027 
</t>
    </r>
    <r>
      <rPr>
        <sz val="12"/>
        <color rgb="FF000000"/>
        <rFont val="Arial Narrow"/>
        <family val="2"/>
      </rPr>
      <t xml:space="preserve">                $ 100.000.000.000 (puesta en marcha).
Los criterios de ponderación responden a recursos presupuestales por invertir y cupos creados.
El proceso técnico del indicador involucra el monitoreo constante del desarrollo del proyecto de construcción y habilitación de la nueva infraestructura carcelaria.</t>
    </r>
  </si>
  <si>
    <t xml:space="preserve">Informes contractuales y de obra </t>
  </si>
  <si>
    <t xml:space="preserve">Los reportes relacionados con los informes de obre de los equipamientos, son de responsabilidad de la Dirección de Operaciones como area natural supervisora de este tipo de proyectos. </t>
  </si>
  <si>
    <t>FICHA TÉCNICA INDICADOR DE PRODUCTO 3.6.2</t>
  </si>
  <si>
    <t>La unidad de medición equivale a un equipamento CER. El indicador se mide por unidad sin embargo se puede contar con indicadores intermedios y de procesos que den cuenta del progreso de la obra a partir de %. La meta es contar con la segunda fase del CER
La ampliación de la infraestructura impacta positivamente en la implementación de los programas de justicia restaurativa tendientes a disminuir la reincidencia de las personas privadas de la libertad y pospenadas en el delito. Cabe destacar que esta medida responde integralmente al Acuerdo 770 de 2020, bajo la perspectiva que la creación de equipamientos de justicia está recogida en los lineamientos expedidos por el Concejo de Bogotá. Además, esta meta también responde al llamado de articulación interinstitucional ordenado en el referido Acuerdo porque este trabajo de coordinación interinstitucional se materializa. Cabe decir, además, que la creación de nueva infraestructura carcelaria busca maximizar el respeto de la dignidad humana de las personas recluidas, toda vez que esta medida se traduce en la mitigación del hacinamiento carcelario y en centros de detención transitoria actualmente existente. A su turno, las medidas de infraestructura están enmarcadas en el cumplimiento de fallos judiciales, como lo son la Sentencia T-151 de 2016 y SU-122 de 2022. Se relaciona el resultado 3.6.</t>
  </si>
  <si>
    <t>Diseñar e implementar el 100% de las acciones priorizadas del plan de mejoramiento para la problemática de hacinamiento carcelario en Bogotá, que incluyen los diseños de la primera fase para la construcción de la nueva cárcel distrital</t>
  </si>
  <si>
    <t>Propósito 3. Inspirar confianza y legitimidad para vivir sin miedo y ser epicentro de cultura ciudadana, paz y reconciliación.</t>
  </si>
  <si>
    <t>Programa 47. Calidad de Vida y Derechos de la Población Privada de la Libertad.</t>
  </si>
  <si>
    <t>Es un indicador que mide la ampliación de la infraestructura del CER dispuesta para personas privadas de la libertad.</t>
  </si>
  <si>
    <t>El producto responde a la ampliación de los equipamientos de justicia CER dispuestos para personas privadas de la libertad en el Distrito Capital.</t>
  </si>
  <si>
    <r>
      <t>100% del proyecto de infraestructura para la segunda fase del CER:
Contratación estudios y diseños (2021)</t>
    </r>
    <r>
      <rPr>
        <sz val="12"/>
        <color theme="1"/>
        <rFont val="Arial Narrow"/>
        <family val="2"/>
        <charset val="1"/>
      </rPr>
      <t xml:space="preserve"> 10% (se entregan estudios y diseños en 2023)
Contratación obra y ejecución </t>
    </r>
    <r>
      <rPr>
        <sz val="12"/>
        <color theme="1"/>
        <rFont val="Arial Narrow"/>
        <family val="2"/>
      </rPr>
      <t>(2023 - 2024)</t>
    </r>
    <r>
      <rPr>
        <sz val="12"/>
        <color theme="1"/>
        <rFont val="Arial Narrow"/>
        <family val="2"/>
        <charset val="1"/>
      </rPr>
      <t xml:space="preserve"> 60%
Puesta en operación (2025) 30%
Proyección presupuesto: *los valores son aproximados y no estan indexados a las vigencias.
CER 2 fase: $767.000.000 (estudios y diseños). $14.000.000.000 (obra). $10.000.000.000 (puesta en marcha).
Los criterios de ponderación responden a recursos presupuestales por invertir y cupos creados. 
El proceso técnico del indicador implica el seguimiento constante del desarrollo del proyecto de construcción y habilitación de la infraestructura carcelaria en la segunda fase del CER. La medición se realiza calculando el porcentaje de tareas y fases completadas en relación con el plan general del proyecto, considerando aspectos como construcción, instalación de sistemas, habilitación de servicios básicos y equipamiento.</t>
    </r>
  </si>
  <si>
    <t>Informes contractuales y de obra</t>
  </si>
  <si>
    <t>FICHA TÉCNICA INDICADOR DE PRODUCTO 3.6.3</t>
  </si>
  <si>
    <t>Las condiciones de privación de la libertad pueden influir en la posibilidad de que las personas accedan a los bienes y servicios de atención disponibles en los equipamientos del Distrito. Si las condiciones son adecuadas y propicias, es más probable que las personas puedan acceder a los servicios y recursos que se les ofrecen. Se relacioa el resultado 3.6.</t>
  </si>
  <si>
    <t>El indicador mide la proporción de personas que están privadas de la libertad y que efectivamente utilizan los bienes y servicios de atención disponibles en los equipamientos del Distrito, como servicios médicos, educativos, de rehabilitación, entre otros.</t>
  </si>
  <si>
    <t>El producto se refiere a la oferta y suministro de recursos y servicios esenciales para satisfacer las necesidades de las personas que se encuentran privadas de la libertad. Entregar este producto es crucial porque asegura que los individuos privados de la libertad tengan acceso a condiciones dignas, servicios de atención adecuados y oportunidades de rehabilitación que no solo cumplen con sus derechos humanos, sino que también contribuyen a la reintegración y a la reducción de la reincidencia. Se deben considerar aspectos como la calidad de los servicios, la capacitación del personal y la adaptación a las necesidades específicas de la población carcelaria.
La reiteración del estado de cosas inconstitucional en materia penitenciaria y carcelaria ha sido enfática al determinar que se deben garantizar las condiciones mínimas de subsistencia digna y humana en los centros penitenciarios y carcelarios (incluyendo los centros de detención transitoria), (i) alimentación suficiente y adecuada, (ii) atención en salud y acceso a servicios médicos, (iii) agua y servicios de saneamiento básico, (iv) infraestructura, (v) acceso a la administración de justicia y al acceso a la justicia en el sentido de poder realizar peticiones a las autoridades y acudir a órganos de control para la promoción y defensa de los derechos humanos y (vi) otras medias, tales como labores recreativas, educativas, lectura, ejercicio y visitas.
Estas condiciones mínimas, para efectos del presente plan de acción, se componen de i) infraestructura adecuada para la privación de la libertad, y ii) acceso a los bienes y servicios de atención a esta población durante la privación de su libertad.
En este caso, y para el cumplimiento de este producto, se entiende por bienes y servicios para la atención de personas privadas de la libertad otorgados por el Distrito, los siguientes:
1. Servicio de alimentación
2. Servicio de atención en salud
3. Suministro de elementos personales para el cuidado personal y el descanso nocturno (kits de aseo, colchonetas, ropa de cama, uniformes, entre otros)
4. Atención psicosocial
5. Desarrollo de actividades ludico-pedagógicas para la ocupación del tiempo libre</t>
  </si>
  <si>
    <t xml:space="preserve">16.3 Promover el estado de derecho en los planos nacional e internacional y garantizar la igualdad de acceso a la justicia para todos
16.8 Ampliar y fortalecer la participación de los países en desarrollo en las instituciones de gobernanza mundial
</t>
  </si>
  <si>
    <t xml:space="preserve">El indicador se mide calculando la proporción de personas privadas de la libertad que utilizan los servicios y recursos de atención disponibles en los equipamientos del Distrito. 
Para la medición del indicador, se otorga la siguiente ponderación a los bienes y servicios que componen el 100% del producto:
1. Servicio de alimentación - 35% (guarda relación con la garantía de un derecho fundamental)
2. Servicio de atención en salud - 25% (atención basica o primaria y servicio de odontología) 
3. Suministro de elementos personales para el cuidado personal y el descanso nocturno - 20% (son elementos que ayudan a salvaguardar la dignidad humana)
4. Atención psicosocial - 15%
5. Desarrollo de actividades ludico-pedagógicas para la ocupación del tiempo libre - 5% (estas actividades son de caracter voluntario y las personas privadas de la libertad no pueden ser obligadas a participar en ellas. Por lo tanto la medicion no deberá entenderse como cobertura).
* En Cárcel Distrital podrán tenerse en cuenta las actividades para la redención de pena en los casos que esta aplique. </t>
  </si>
  <si>
    <t>Informes de gestión y atención elaborados por la Cárcel Distrital</t>
  </si>
  <si>
    <t>FICHA TÉCNICA INDICADOR DE PRODUCTO 3.7.1.</t>
  </si>
  <si>
    <t>Las Unidades de Reacción Inmediata – URI, son lugares en donde se brinda atención y orientación permanente, las 24 horas del día, durante todo el año, a los ciudadanos que han sido víctimas de delitos, allí se facilita la intervención rápida de las autoridades competentes y se legaliza la situación de las personas que son capturadas. Para el año 2020, Bogotá contaba con 5 Unidades de Reacción Inmediata. 
Si bien estas Unidades están a cargo de la Fiscalía General de la Nación, la administración distrital se propuso en el marco del Plan de Desarrollo Distrital 202-2024, ampliar el número de URI existentes en la ciudad con el fin de fortalecer el acceso a la justicia y ofrecer más lugares para que la ciudadanía pueda presentar sus denuncias y recibir un acompañamiento cercano y oportuno. Se relaciona el resultado 3.7</t>
  </si>
  <si>
    <t>El indicador mide la cantidad de Unidades de Reacción Inmediata (URI) que han sido establecidas y están funcionando en la ciudad de Bogotá. Las URI son unidades policiales especializadas en atender y gestionar casos delictivos de manera rápida y eficiente, con el objetivo de mejorar la capacidad de respuesta de las autoridades ante situaciones delictivas y agilizar los procesos de investigación y judicialización.</t>
  </si>
  <si>
    <t>El producto se refiere a la implementación y funcionamiento de las URI, unidades especializadas en la atención y resolución inmediata de delitos. Es importante entregar este producto porque las URI contribuyen a mejorar la respuesta de las autoridades ante los delitos, permitiendo una atención más rápida y efectiva, lo que puede disuadir la comisión de crímenes y aumentar la confianza de la ciudadanía en el sistema de justicia. Para su desarrollo, se deben considerar aspectos como la formación y capacitación de personal, equipamiento adecuado, protocolos de actuación eficientes y una coordinación efectiva entre las diferentes instancias involucradas en la investigación y judicialización.</t>
  </si>
  <si>
    <t>Capacidad de respuesta para la reducción de la impunidad en Bogotá</t>
  </si>
  <si>
    <t>URI</t>
  </si>
  <si>
    <t>Línea base = 5 URI (Puente Aranda siendo la única de la SCJ)
Total de los proyectos de infraestructura = 3 URI adicionales operando
URI - Campo Verde. Finalización obra. Puesta en operación. 2023.
URI - Tunjuelito. Contratación estudios y diseños, obra y ejecución (2022). Puesta en operación (2024)
URI - Suba. Contratación estudios y diseños (2022). Contratación obra y ejecución (2023). Puesta en operación (2025)
Proyección presupuesto: *los valores son aproximados y no estan indexados a las vigencias.
URI Campo Verde: $0 (recursos ejecutados anterior administración)
URI Tunjuelito: $599.000.000 (estudios y diseños) $20.000.000.000 (obra y puesta en marcha - tiene predio) (recursos ejecutados en 2022)
URI Suba: $599.000.000 (estudios y diseños). $10.000.000.000 (obra y puesta)
Los criterios de ponderación responden a recursos presupuestales por invertir y cupos creados. 
El indicador se mide contando la cantidad de Unidades de Reacción Inmediata que han sido establecidas y están funcionando en la ciudad de Bogotá.</t>
  </si>
  <si>
    <t>Los reportes relacionados con los informes de obre de los equipamientos, son de responsabilidad de la Dirección de Operaciones como area natural supervisora de este tipo de proyectos. Ahora bien, teniendo en cuenta la naturaleza de la obra, se presenta la información presupuestal de 2023, pues los otros valores corresponden a vigencias previas a la publicación de la política.
La programación de los recursos se encuentra en la matriz. En atención a que esta inversión en infraestructura fue contratada en su mayoría en el 2022, únicamente se incluyen recursos a comprometerse en la vigencia actual (2023) para la totalidad de los proyectos. Se ajustan metas de 2025 a 2038 ya que como están se entiende como si se pretendieran reportar avances después de esta fecha y en 2025 cuando se entreguen las URI se dan por cumplidos los productos (es decir que no se contemplan recursos de operación y/o mantenimiento en atención a que estos equipamientos se entregan en comodato a la FGN)</t>
  </si>
  <si>
    <t xml:space="preserve">Se relaciona el resultado 3.7.
A pesar de la Ley de Seguridad y el trabajo con la Rama Judicial, la impunidad judicial sigue siendo el eslabón perdido de la seguridad. Según cifras de la Corporación Excelencia en la Justicia, se observan elevados índices de impunidad en delitos de alto impacto (extorsión, homicidio, hurto, lesiones personales, secuestro y violencia intrafamiliar) ya que solo el 4,3% de las denuncias presentadas entre el 2010 y 2022 tienen condena de estos 6 delitos. 
Por tal motivo, el producto prevé el diseño e impliementación de un proceso judicial expedito con fiscales y jueces propios, con el fin de disminuir los tiempos de la investigacón y judicialización de delitos.
En conclusión, la relación entre el resultado y el producto se basa en que, el impulso de un sistema de tratamiento penal alternativo, como el de contravenciones, puede contribuir a mejorar la capacidad de respuesta del sistema de justicia al agilizar los procesos que se presentan con mayor frecuencia y que más congestionan el sistema en este momento. Esto podría impactar en la reducción de la impunidad al abordar de manera más efectiva y rápida ciertas infracciones, descongestionando el sistema y permitiendo que los recursos judiciales se enfoquen en casos más complejos. </t>
  </si>
  <si>
    <t>El indicador mide la cantidad de etapas y componentes del proceso que han sido implementados en el desarrollo de un Sistema de Tratamiento Penal Alternativo para contravenciones. Esto incluye aspectos jurídicos, técnicos, políticos y administrativos que se han llevado a cabo en el diseño, planificación y puesta en marcha del sistema.</t>
  </si>
  <si>
    <t xml:space="preserve">El producto se refiere a la promoción y desarrollo de un sistema que permita abordar contravenciones a través de mecanismos alternativos al proceso judicial tradicional, como sanciones más ágiles y adecuadas para casos de menor gravedad. Es importante entregar este producto porque puede agilizar el sistema de justicia al descongestionar los tribunales y al mismo tiempo ofrecer un enfoque más proporcional y efectivo para la resolución de casos menores. Para su desarrollo, se deben considerar la definición clara de las contravenciones, la creación de protocolos de implementación, la formación adecuada de los funcionarios involucrados y la comunicación efectiva con la comunidad.
Los delitos que ingresarían al régimen especial de contravenciones son:
-Inasistencia Alimentaria
-Lesiones Personales 
-Hurto 
-Estafa
-Emisión y transferencia ilegal de cheque 
-Abuso de confianza
-Daño en bien ajeno 
-Delitos contra la vida, la integridad física y emocional de los animales; 
-Injuria
El modelo preve tambien un procedimiento ágil y expedito con fiscales y jueces propios, que evita las largas dilaciones en los procesos judiciales y evita, así, que se acaben los procesos por vencimientos de términos. Incluye a la víctima en el proceso y medidas concretas para su resarcimiento, generando una sensación de satisfacción de la justicia. Adicionalmente al incluir el entorno social de la víctima y el/la ofensor/a se garantiza de forma más clara que se cumpla con los acuerdos. 
Por útimo, propone la creación de los CERTS “Centro de Retención para la Transformación Social y la Seguridad Ciudadana” mediante los cuales se busca aplicar la justicia transformadora y restaurativa y así lograr la resocialización y el cumplimiento efectivo de la pena. Se basa en el reconocimiento de responsabilidad por parte del ofensor/a y en la oportunidad de reparar el daño a la víctima. </t>
  </si>
  <si>
    <t>porcentaje</t>
  </si>
  <si>
    <t>La medición corresponde al porcentaje de avance en las fases de gestión jurídica, técnica, política, y administrativa implementadas para el impulso de un Sistema de Tratamiento Penal Alternativo (contravenciones). Este producto depende de la iniciativa legislativa, la cual no depende o recae en la SCJ. 
La fase de gestión técnica corresponde a un 10% (año 2)
La fase de gestión juridica/política corresponde a un 20% (aprobación ley) (año 3)
La fase de reforma institucional al interior de la Rama corresponde a un 30% (año 4)
La fase de inicio de habilitación de la infraestructura corresponde al 50% restante (en 2 fases) (año 5 al 7)
Este producto al implicar una reforma legal, depende de la iniciativa legislativa que no recae en la SDSCJ. El impulso técnico si depende de la SDSCJ. En caso de que la ley no sea finalmente sancionada es determinante para el desarrollo del producto. 
El recurso de la administración Distrital se prevé unica y exclusivamente para la habilitación del los CERTs. (proyecto infraestructura)</t>
  </si>
  <si>
    <t>Informes, normativa aprobada, estudios y diseños, contratos de infraestructura.</t>
  </si>
  <si>
    <t xml:space="preserve">Este producto depende de una iniciativa legislativa que debe cursar trámite en el Congreso de la República y depende de gestiones agenas a la SDSCJ por ser un ente territorial. </t>
  </si>
  <si>
    <t>FICHA TÉCNICA INDICADOR DE PRODUCTO 4.1.1. </t>
  </si>
  <si>
    <t>Superación de situación de vulnerabilidad en las víctimas de desplazamiento forzado que permanecen en Bogotá. Se relaciona el resultado 4.1</t>
  </si>
  <si>
    <t>Atender en el año a 603 niñas, niños o adolescentes y jóvenes víctimas del conflicto armado, acorde con la identificación anual, en situación de calle o en riesgo de calle, vinculados al modelo pedagógico de restablecimiento de derechos del IDIPRON. </t>
  </si>
  <si>
    <t>A través de este producto se busca atender a niñas, niños o adolescentes y jóvenes víctimas del conflicto armado, acorde con la identificación anual, en situación de calle o en riesgo de calle, en el marco dell modelo pedagógico de restablecimiento de derechos forumlado por el IDIPRON. En este producto aplica el enfoque poblacional por curso de vida dado que se atenderá a niños, niñas, adolescentes y jóvenes de acuerdo con sus particularidades. </t>
  </si>
  <si>
    <t>Meta(s) de resultado a la que el producto aporta medíante su implementación.</t>
  </si>
  <si>
    <t>Superación de la situación de vulnerabilidad en las víctimas de desplazamiento forzado que permanecen en Bogotá.</t>
  </si>
  <si>
    <t xml:space="preserve"> Fin de la Pobreza</t>
  </si>
  <si>
    <t>Sumatoria de niñas, niños, adolescentes y jóvenes víctimas del conflicto armado en situación de calle o en riesgo de calle vinculados al modelo pedagógico de restablecimiento de derechos </t>
  </si>
  <si>
    <t>SIMI</t>
  </si>
  <si>
    <t>         2.023 </t>
  </si>
  <si>
    <t>Año Final</t>
  </si>
  <si>
    <t>Consolidación información de Sistema Misional del IDIPRON: El IDIPRON cuenta con un sistema de información propio en el cual se reportan a todas las personas que han sido atendidas durante la vigencia y se sistematizan teniendo en cuenta el enfoque enfoque diferencial y poblacional. De acuerdo con lo anterior, inicialmente se identifica a la población objetivo de acuerdo con el planteamiento del indicador, posteriormente, se filtra a la población identificada como víctima del conflicto armado que cumpla con los requisitos para hacer atendida por el modelo pedagógico y de restablecimiento de derechos. Luego de identificar el número de personas atendidas, se reporta la ejecución presupuestal de la meta teniendo en cuenta el proyecto de inversión asociado a la misma.
Teniendo en cuenta la identificación de personas se realiza la suma y se reporta la información en las matrices destinadas para tal fin.
La información se recolecta medíante una ficha de ingreso que diligencia los diferentes componentes de derecho y luego dicha información se sistematiza.</t>
  </si>
  <si>
    <t>SIMI. SISTEMA MISIONAL DEL IDIPRON</t>
  </si>
  <si>
    <t>15 Días</t>
  </si>
  <si>
    <t>Carlos Enrique Marín Cala</t>
  </si>
  <si>
    <t>Director General</t>
  </si>
  <si>
    <t>Dirección General</t>
  </si>
  <si>
    <t>carlose.marin@idipron.gov.co</t>
  </si>
  <si>
    <t>3777997 ext.1044</t>
  </si>
  <si>
    <t>Fabián Andrés Correa Álvarez</t>
  </si>
  <si>
    <t>FICHA TÉCNICA INDICADOR DE PRODUCTO 4.1.2.   </t>
  </si>
  <si>
    <t>Número de jóvenes víctimas del conflicto armado, que son parte del modelo pedagógico de restablecimiento de derechos y acorde a la identificación anual, vinculados al programa de empoderamiento de competencias laborales, en el marco del reconocimiento de estímulos de corresponsabilidad (estímulos monetarios).</t>
  </si>
  <si>
    <t>Superación de situación de vulnerabilidad en las víctimas de desplazamiento forzado que permanecen en Bogotá.. Se relaciona el resultado 4.1</t>
  </si>
  <si>
    <t>Vincular cada año a jóvenes víctimas del conflicto armado, que son parte del modelo pedagógico de restablecimiento de derechos y acorde a la identificación anual, al programa de empoderamiento de competencias laborales, en el marco del reconocimiento de estímulos de corresponsabilidad (estímulos monetarios).</t>
  </si>
  <si>
    <t>Corresponde a estimulos monetarios  para los jóvenes víctimas del conflicto armado que se entregaran de acuerdo con su vinculación a la estartegia de empodermiento de competencias laborales. Este producto aplica el enfoque población específicamente para jóvenes y el diferencial dado que se atiende a jóvenes víctimas y de sectores LGBTI o pertenecientes a grupos étnicos o con discapacidad</t>
  </si>
  <si>
    <t xml:space="preserve">Poblacional; Diferencial; Territorial </t>
  </si>
  <si>
    <t>2023 </t>
  </si>
  <si>
    <t>Consolidación información de Sistema Misional del IDIPRON: El IDIPRON cuenta con un sistema de información propio en el cual se reportan a todas las personas que han sido atendidas durante la vigencia y se sistematizan teniendo en cuenta el enfoque de poblacional y enfoque diferencial. De acuerdo con lo anterior, inicialmente se identifica a la población objetivo de acuerdo con el planteamiento del indicador, posteriormente, se filtra a la población identificada como víctima del conflicto armado que cumpla con los requisitos para hacer atendida por el modelo pedagógico y de restablecimiento de derechos. Luego de identificar el número de personas atendidas, se reporta la ejecución presupuestal de la meta teniendo en cuenta el proyecto de inversión asociado a la misma.
Teniendo en cuenta la identificación de personas se realiza la suma y se reporta la información en las matrices destinadas para tal fin.
La información se recolecta medíante una ficha de ingreso que diligencia los diferentes componentes de derecho y luego dicha información se sistematiza.</t>
  </si>
  <si>
    <t>SIMI </t>
  </si>
  <si>
    <t>Carlos Enrique Marin Cala</t>
  </si>
  <si>
    <t>FICHA TÉCNICA INDICADOR DE PRODUCTO 4.1.3</t>
  </si>
  <si>
    <t xml:space="preserve">Secretaría General de la Alcaldía Mayor </t>
  </si>
  <si>
    <t>Este indicador mide la participación de la población víctima de desplazamiento forzado  al módulo de retornos y reubicaciones en modalidad de integración local, lo que  contribuye de manera directa a la superación de la situación de vulnerabilidad, medíante la focalización de la oferta social para la estabilización, y a la reconstrucción del tejido social para la no estigmatización.</t>
  </si>
  <si>
    <t>Este producto busca mantener el acceso de las víctimas al módulo de acompañamiento psicosocial en el marco del Plan Distrital de Retornos y Reubicaciones modalidad de integración local. Se mide el número de personas víctimas de desplazamiento forzado que residen en Bogotá, y que deciden de manera voluntaria ingresar y participar  en el módulo de acompañamiento psicosocial en el marco de la estrategia de integración local del Plan Distrital de Retornos  y Reubicaciones liderado por la Alta Consejería de Paz, Víctimas y Reconciliación. En este producto se incorpora el enfoque poblacional dado que se víncula en el módulo de acompañamiento psicosocial a toda la población por curso de vida o grupo etáreo.</t>
  </si>
  <si>
    <t>16.1</t>
  </si>
  <si>
    <t>            2.023 </t>
  </si>
  <si>
    <t>La medición se realiza con base en el Sistema de información de víctimas de Bogotá en el módulo de retornos y reubicaciones. A través del Sistema de Información se realiza caracterización de la población que se víncula a la estrategia, y se realiza seguimiento a la implementación de la misma de manera anual, esta herramienta suministra los datos de las personas atendidasl.</t>
  </si>
  <si>
    <t>Sistema de Información de Víctimas del Conflicto</t>
  </si>
  <si>
    <t>Pedro Nel Ruíz</t>
  </si>
  <si>
    <t>Director de Reparación Integral</t>
  </si>
  <si>
    <t>Secretaría General de la Alcaldía Mayor de Bogotá</t>
  </si>
  <si>
    <t>pnruiz@alcalcaldíabogota.gov.co</t>
  </si>
  <si>
    <t>Bibiana Cardozo</t>
  </si>
  <si>
    <t>Jefe de la Oficina Asesora de Planeación </t>
  </si>
  <si>
    <t>FICHA TÉCNICA INDICADOR DE PRODUCTO 4.1.4</t>
  </si>
  <si>
    <t>Realizar anualmente actividades de homenaje y reconocimiento a las víctimas, en la fecha, hora, lugar y con el repertorio que sean concertados con las Organizaciones de víctimas y con la Alta Consejería de Paz, Víctimas y Reconciliación. Esta actividad se realiza en el marco del fortalecimiento de la integración local de las víctimas del conflicto armado, por lo que su focalización se realiza con las que se encuentran caracterizadas en la estrategia.</t>
  </si>
  <si>
    <t>Promocionar y realizar anualmente una actividad de homenaje y reconocimiento a las víctimas,  con repertorio que sea concertado con las Organizaciones de víctimas y con la Alta Consejería de Paz, Víctimas y Reconciliación incluidas en el marco del Plan de Acción Distrital de víctimas. El enfoque que aplica es el de derechos humanos dado que a través de las iniciartivas se busca la promoción de su garantía.</t>
  </si>
  <si>
    <t>Superación de la situación de vulnerabilidad en las víctimas de desplazamiento forzado que permanecen en Bogotá. </t>
  </si>
  <si>
    <t>Derechos humanos </t>
  </si>
  <si>
    <t>Sumatoria de actividades de homenaje y reconocimiento a las víctimas,  con repertorio que sea concertado con las Organizaciones de víctimas y con la ACDVPR incluidas en el marco del PAD víctimas</t>
  </si>
  <si>
    <t>Actividades de homenaje y reconocimiento</t>
  </si>
  <si>
    <t>Estadisticas de la Orquesta Filarmónica</t>
  </si>
  <si>
    <t>            2023 </t>
  </si>
  <si>
    <t>            2024 </t>
  </si>
  <si>
    <t>            2025 </t>
  </si>
  <si>
    <t>            2026 </t>
  </si>
  <si>
    <t>            2027 </t>
  </si>
  <si>
    <t>            2028 </t>
  </si>
  <si>
    <t>            2029 </t>
  </si>
  <si>
    <t>            2030 </t>
  </si>
  <si>
    <t>            2031 </t>
  </si>
  <si>
    <t>            2032 </t>
  </si>
  <si>
    <t>Una vez finalizado el mes, la Dirección Filarmónica reporta el número de actividades de homenaje y reconocimiento en el mes a la Oficina Asesora de Planeacion de la entidad, se realiza la identificación a través de las acciones desarrolladas en la gestión de la entidad.</t>
  </si>
  <si>
    <t>Formato interno de reporte de gestion metas misionales (PL-F05)</t>
  </si>
  <si>
    <t>5 días habiles</t>
  </si>
  <si>
    <t>Director Filarmónico</t>
  </si>
  <si>
    <t>Direccion Filarmónica</t>
  </si>
  <si>
    <t>Johny Hernando Castro Leon</t>
  </si>
  <si>
    <t>Jefe OAPT</t>
  </si>
  <si>
    <t>FICHA TÉCNICA INDICADOR DE PRODUCTO 4.1.5</t>
  </si>
  <si>
    <t>Gestión pública</t>
  </si>
  <si>
    <t>Este indicador mide la suma de los planes de acción distrital que serán formulados e implementados con la inclusión de un componente específico de retornos y reubicaciones.</t>
  </si>
  <si>
    <t>Este producto pretende promover que el componente de retornos y reubicaciones que incluye integración local pueda ser incluido en los planes de acción distrital de manera que las entidades distritales relacionen las contribuciones de política que impactan de manera directa en la superación de la situación de vulnerabilidad. El enfoque poblacional aplica en la medida que las acciones planteadas en el componente promoveran la integración local de las víctimas del conflicto armado.</t>
  </si>
  <si>
    <t>Sumatoria de planes de acción distrital formulados e implementados que incluyen un componente de retornos y reubicaciones</t>
  </si>
  <si>
    <t>Planes de acción distrital</t>
  </si>
  <si>
    <t>2.024 </t>
  </si>
  <si>
    <t>La medición se realiza a través del seguimiento al Plan de acción distrital que se realiza a través de la Alta Consejería, y en el cual se reportan acciones por componentes desde cada entidad, la Alta Consejería consolida la información y genera un informe de avance. Esta medición se concreta a través del reporte del informe de la ACPVR sobre la implementación de acciones en el componete de RYR integración local por parte de las entidades distritales.</t>
  </si>
  <si>
    <t>Seguimiento PAD realizado </t>
  </si>
  <si>
    <t>Diego Peña</t>
  </si>
  <si>
    <t>Alto Consejero</t>
  </si>
  <si>
    <t>dpena@alcalcaldíabogota.gov.co</t>
  </si>
  <si>
    <t>FICHA TÉCNICA INDICADOR DE PRODUCTO 4.1.6</t>
  </si>
  <si>
    <t>Este indicador busca implementar la caracterización de las víctimas en Bogotá, estableciendo a través de preguntas específicas cuáles pueden ser sujetos de integración local. Este indicador tiene enfoque territorial en la medida que se identifican a través de un mapeo territorial de cada localidad.</t>
  </si>
  <si>
    <t>Este producto busca realizar la caracterización de las víctimas en Bogotá que bajo los criterios definidos en la medición serían potenciales sujetos de la estrategia de integración local. El enfoque poblacional, territorial y diferencial aplica en la medida que el resultado de la caracterización presentará datos desagregados por ciclo vital, género, discapacidad, y localidades de residencia.</t>
  </si>
  <si>
    <t>Poblacional, territorial y diferencial</t>
  </si>
  <si>
    <t>Informes de caracterización</t>
  </si>
  <si>
    <t>La medición se realiza a través del instrumento definido por la Alta Consejería, que a través de registros administrativos y encuestas teléfonicas actualiza la información de manera anual; esta información se consolida y se genera un informe de caracterización anual.</t>
  </si>
  <si>
    <t>Caracterizaciòn</t>
  </si>
  <si>
    <t>FICHA TÉCNICA INDICADOR DE PRODUCTO 4.2.1.</t>
  </si>
  <si>
    <t>Porcentajede víctimas, excombatientes y población de las zonas PDET que se percibe estigmatizada por las instituciones distritales que los han atendido y la ciudadanía. Se relaciona el resultado 4.2.</t>
  </si>
  <si>
    <t>El indicador de este producto busca medir el número de acciones comunitarias, culturales y pedagógicas encaminadas a la no estigmatización y no discriminación implementadas en la ciudad en e marco del Programa </t>
  </si>
  <si>
    <t>Se realizarán acciones comunitarias, culturales y pedagógicas encaminadas a la no estigmatización, no discriminación y respeto por las diferencias dentro de la diversidad que contempla la sociedad colombiana y principalmente en beneficio de las personas en procesos de reincorporación y reintegración, y comparecientes de la fuerza pública.  En ese sentido la no estigmatización implica un lenguaje y comportamiento de respeto que contrarreste otros escenarios de discriminación, así como acciones que prevengan actitudes de deshumanización, fomentando mensajes, narrativas y contenidos audiovisuales que lleven a la promoción, prevención y eliminación de discriminación hacia esta población. Este producto incluye el enfoque territorial dado que se tendrán en cuenta la particularidad de los territorios donde residen la población en procesos de reincorporación y reintegración por localidad y el enfoque diferencial para tener en cuenta si está población son mujeres, población LGBTI o con discapacidad. </t>
  </si>
  <si>
    <t>Reducción de la estigmatización de las instituciones y ciudadanía hacia la población víctima, excombatientes y población  de las zonas PDET.</t>
  </si>
  <si>
    <t>Paz justicia e instituciones sólidas</t>
  </si>
  <si>
    <t>Territorial;Diferencial;Género</t>
  </si>
  <si>
    <t>Sumatoria de acciones implementadas del programa distrital  para la  no estigmatización para personas en procesos de reincorporación y  reintegración</t>
  </si>
  <si>
    <t>acciones</t>
  </si>
  <si>
    <t>       2023 </t>
  </si>
  <si>
    <t>Se realizará la medición de acuerdo con los soportes de acciones realizadas, lo cual se desarrolla a través de informes que son registrados en SEGPLAN</t>
  </si>
  <si>
    <t>Dirección de Paz y Reconciliación</t>
  </si>
  <si>
    <t>Director de Paz </t>
  </si>
  <si>
    <t>mprodriguez@alcadiabogota.gov.co</t>
  </si>
  <si>
    <t> 3144219306</t>
  </si>
  <si>
    <t>FICHA TÉCNICA INDICADOR DE PRODUCTO 4.2.2.</t>
  </si>
  <si>
    <t>Porcentajede víctimas, excombatientes y población de las zonas PDET que se percibe estigmatizada por las instituciones distritales que los han atendido y la ciudadanía </t>
  </si>
  <si>
    <t>El indicador de este producto hace referencia al número de espacios para la difusión y apropiación social del legado de la Comisión para el Esclarecimiento de la Verdad - CEV desarrollados por la Alta Consejería de Paz, Víctimas y Reconciliación.</t>
  </si>
  <si>
    <t>Este producto hace referencia a la realización de espacios de intervención territorial para la divulgación, formación y/o intercambios de experiencias que permitan la difusión, reflexión y díalogo social del legado de la Comisión de Esclarecimiento de la Verdad en las localidades de Ciudad Bolívar y Bosa con actores de la sociedad civil, líderes y lideresas sociales, Organizaciones de víctimas y organizaciones Defensoras de DH, organizaciones con enfoque étnicos y diferenciales, para este fin se espera articular con las entidades que conforman el  Sistema Distrital de Atención, Asistencia y Reparación Integral a las Víctimas-SDARIV. Este producto incluye el enfoque  territorial dado que los espacios deben desarrollarse a partir de la territorialización, particularmete en las localidades de Ciudad Bolívar y Bosa. Asimismo, el enfoque diferencial de acuerdo con la participación de personas por ciclo vital y discapacidad.</t>
  </si>
  <si>
    <t>Reducción de la estigmatización de las instituciones y ciudadanía hacia la población víctima, excombatientes y población de las zonas PDET.</t>
  </si>
  <si>
    <t>espacios</t>
  </si>
  <si>
    <t>ACPVR</t>
  </si>
  <si>
    <t>Bosa y Ciudad Bolivar</t>
  </si>
  <si>
    <t>Se realizará la medición de acuerdo con los soportes de los espacios de difusión efectuados, lo cual se desarrolla a través de informes que son registrados en SEGPLAN</t>
  </si>
  <si>
    <t>Dirección de Paz </t>
  </si>
  <si>
    <t>FICHA TÉCNICA INDICADOR DE PRODUCTO 4.2.3.</t>
  </si>
  <si>
    <t>Porcentaje de víctimas, excombatientes y población en las zonas PDET que se percibe estigmatizada por las instituciones distritales que los han atendido y la ciudadanía </t>
  </si>
  <si>
    <t>Se diseñarán ie implementarán nstrumentos de medición para identificar la percepción de la estigmatización las condiciones con las que cuenta la ciudad para que se dé la reconciliación. Inicialmente e construirá un insturmento de medición que permita identificar la percepción de víctimas, excombatientes y población sujeto PDET y con base en este se realizará la medición anual a un número determinado de personas (se determinará de acuerdo con la importancia muestral), esto permitirá contar con información que permitirà identificar la disminución de la percepción de estigmatización, de igual forma, será utilizado como el primer informe de línea base del indicador de resultado de reducción de la estigmatización. Por otra parte, a través de este instrumento también se busca medir las condiciones con las que cuenta la ciudad para que se dé la reconciliación y el primer informe será utilizado como línea base del resultado relacionado con consolidación de las condiciones para la reconciliación en la ciudad. En este producto se va a aplicar el enfoque poblacional por curso de vida a partir de los adolescentes y jóvenes quienes participaran en la muestra del instrumento, así mismo, se apliacará a los adultos y personas mayores y el enfoque diferencial se aplicará el instrumento a personas con discapacidad y grupos étnicos.</t>
  </si>
  <si>
    <t>Instrumentos</t>
  </si>
  <si>
    <t>Se medirá a través del instrumento diseñado en primera medida el cual se registrará en SEGPLAN, posteriormente se registrará el resultado de la medición del instrumento aplicado a población víctima, excombatiente y en las zonass PDET de manera anual durante cada vigencia de acuerdo con la meta planteada.</t>
  </si>
  <si>
    <t>Sistema de Información de Víctimas - SIVIC</t>
  </si>
  <si>
    <t>Diego fernando Peña</t>
  </si>
  <si>
    <t>FICHA TÉCNICA INDICADOR DE PRODUCTO 4.3.1</t>
  </si>
  <si>
    <t>El objetivo del indicador es dar cuenta del nivel de implementación del Programa de reconciliación, esto de acuerdo con el número de acciones que desde la ACPVR se desarrollan en esta.</t>
  </si>
  <si>
    <t>El producto consiste en la implementación progresiva de un Programa diseñado por la Dirección de Paz y Reconciliación de la Alta Consejería de Paz, Víctimas y Reconciliación del distrito que busca introducir a la capital en un “proceso experiencial de cambio, voluntario, progresivo y no lineal para la restauración de la confianza, el diálogo social entre distintos y la transformación pacífica de los conflictos y los territorios que han sido más impactadas por los conflictos y las violencias. Es una dinámica que se aborda desde el enfoque de fortalecimiento de capacidades en la dimensión individual, comunitaria o político institucional de los actores, sujetos, agentes y territorios.” (ACPVR, 2020 p. 16). Este producto aplica el enfoque de género y el diferencial para víctimas, personas que pertenecen a grupos étnicos y con discapacidad.</t>
  </si>
  <si>
    <t>Consolidación del proceso de reconciliación orientado al diálogo y la reconstrucción de tejido entre actores y sectores sociales de la ciudad</t>
  </si>
  <si>
    <t>Género; diferencial </t>
  </si>
  <si>
    <t>Anualmente la Dirección de Paz y Reconciliación de la Alta Consejería de Paz , Víctimas y Reconciliación realiza la programación de las acciones a desarrollar en la vigencia, en el marco del Programa Distrital para la Reconciliación. Al finalizar la vigencia se evaluará el avance en la implementación del Programa al establecer la relación entre las acciones desarrolladas y las acciones programadas para dicho periodo, y se multiplica por 100 para obtener el avance en términos porcentuales.</t>
  </si>
  <si>
    <t>SEGPLAN. Alta Consejería de Paz, Víctimas y Reconciliación - Dirección de Paz y Reconciliación</t>
  </si>
  <si>
    <t>FICHA TÉCNICA INDICADOR DE PRODUCTO 4.3.2</t>
  </si>
  <si>
    <t>Porcentaje de procesos restaurativos entre víctimas y comparecientes ante la JEP acompañados a través de la ruta TOAR</t>
  </si>
  <si>
    <t>El porcentaje de avance se determina de acuerdo con el número de Actividades de Ruta TOAR, las cuales pueden ser: la Identificación de capacidades de comparecientes para el desarrollo de TOAR en los territorios priorizados; la Identificación de necesidades y expectativas de víctimas para el desarrollo de TOAR en los territorios priorizados; el Desarrollo de encuentros dialógicos entre comparecientes y víctimas para concertación de proyectos TOAR, que determina el número de proyectos concertados; la Socialización de proyectos TOAR concertados; la Formulación de proyectos TOAR concertados; la Gestión para la obtención de recursos para la ejecución de proyectos TOAR concertados.</t>
  </si>
  <si>
    <t>El producto consiste en la efectiva implementación de la Ruta TOAR en Bogotá que permita el desarrollo de procesos de Justicia Restaurativa en el marco de la articulación del distrito con la Jurisdicción Especial para la Paz y los demás mecanismos de la justicia transicional colombiana, lo cual es importante para la población que se debe acoger a la ruta como para la consolidación del proceso de reconciliación en la ciudad.  En este producto aplica el enfoque poblacional por curso de vida que participarán en la implementación de la ruta, el diferencial por situación o condición y el de género para mujeres. </t>
  </si>
  <si>
    <t>Género;Diferencial; Poblacional</t>
  </si>
  <si>
    <t>(Número de  procesos restaurativos entre víctimas y comparecientes ante la JEP acompañados a través de la ruta TOAR) /(Número de  procesos restaurativos entre víctimas y comparecientes ante la JEP)*100%</t>
  </si>
  <si>
    <t>Procesos restaurativos </t>
  </si>
  <si>
    <t>SEGPLAN</t>
  </si>
  <si>
    <t>Anualmente se establece la relación entre  los procesos restaurativos entre víctimas y comparecientes ante la JEP acompañados por el Distrito a través de la ruta TOAR, y  el total de estos procesos en curso,  y se multiplica por 100 para obtener el resultado en términos porcentuales.</t>
  </si>
  <si>
    <t>mprodriguez@alcadiabogots.gov.co</t>
  </si>
  <si>
    <t>FICHA TÉCNICA INDICADOR DE PRODUCTO 4.3.3</t>
  </si>
  <si>
    <t>Número de acciones pedagógicas realizadas  para fortalecer la participación efectiva de víctimas ante el sistema integral para la paz </t>
  </si>
  <si>
    <t>El indicador proporciona información sobre las acciones planificadas y realizadas de pedagogía para la participación de víctimas ante la Jurisdicción Especial para la Paz. El objetivo del indicador es llevar el registro del número de acciones de pedagogía realizadas con víctimas donde se traten los temas de ingreso, la acreditación, la participación en casos y demás procedimientos que realiza esta población ante la JEP.</t>
  </si>
  <si>
    <t>El producto consiste en la realización de acciones de pedagogía para la participación efectiva de víctimas ante la JEP que incentiven la participación y acreditación por parte de víctimas en los diferentes casos que maneja el mecanismo. El producto cobra relevancia ante la alta cifra de víctimas que permanecen en el distrito y complementa los esfuerzos del Sistema Integral para la Paz- SIVJRNR encaminados a la atención integral para las víctimas. Se abordan los enfoques de género y diferencial poblacional de manera prioritaria a través de la participación de las mujeres en el proceso y las víctimas del conflicto armado.</t>
  </si>
  <si>
    <t>Género, Diferencial; Poblacional</t>
  </si>
  <si>
    <t>Sumatoria de acciones pedagógicas realizadas para fortalecer la participación efectiva de víctimas ante el sistema integral para la paz </t>
  </si>
  <si>
    <t>Anualmente se realiza la sumatoria de las acciones de pedagogía para la participación de víctimas ante la Jurisdicción Especial para la Paz, realizadas en la respectiva vigencia, de acuerdo con la planeación realizada para el periodo.</t>
  </si>
  <si>
    <t>FICHA TÉCNICA INDICADOR DE PRODUCTO 4.3.4</t>
  </si>
  <si>
    <t>El indicador recoge el número de encuentros Culturales Comunitarios para la memoria colectiva y la reconciliación realizados a nivel Distrital,  que responden a la apuesta del Distrito de fortalecer iniciativas dirigidas a implementar escenarios de reconciliación con población victima del conflicto armado y firmantes del acuerdo de paz </t>
  </si>
  <si>
    <t>El producto hace referencia a los procesos concertados con población victima del conflicto armado y firmantes del acuerdo de paz vinculados a ejercicios de reconciliación los cuales se viabilizan a través de encuentros culturales comunitarios, los cuales tienen efectos de transformación de imaginarios en los territorios y desestigmatización vinculada a la diversidad cultural de las personas que habitan los espacios comunitarios. Aplica el enfoque poblacional dado que en estos encuentros participan todas las poblaciones por grupo etario.</t>
  </si>
  <si>
    <t> Consolidaciòn del proceso de reconciliación orientado al diàlogo y la reconstrucciòn de tejido entre actores y sectores sociales de la ciudad</t>
  </si>
  <si>
    <t>Sumatoria de Encuentros Culturales Comunictarios con enfoque de cultura de paz y reconciliación realizados</t>
  </si>
  <si>
    <t>Encuentros</t>
  </si>
  <si>
    <t>ORFEO</t>
  </si>
  <si>
    <t>La medición se realiza a partir de la información registrada en las fichas de encuentro, la cual debe dar cuenta del proceso de concertación, el desarrollo de la actividad y las evidencias disponibles como listas de asistencia, registro fotográfico, entre otros. Esta información permite establecer si el encuentro fue realizado con la población objetivo y con el propósito definido. </t>
  </si>
  <si>
    <t>La Secretaría de Cultura, recreación y Deporte cuenta con el sistema de información ORFEO en el que reposan los documentos de seguimiento y control.</t>
  </si>
  <si>
    <t>30 días </t>
  </si>
  <si>
    <t>Coordinador Proyecto Transformaciones Culturales para la Paz 7610</t>
  </si>
  <si>
    <t>Secretaría de Cultura, Recreación y Deporte </t>
  </si>
  <si>
    <t>Carlos Alfondo Gaitan</t>
  </si>
  <si>
    <t>Director de Planeación</t>
  </si>
  <si>
    <t>Secretaría de Cultura, recreación y Deporte </t>
  </si>
  <si>
    <t>FICHA TÉCNICA INDICADOR DE PRODUCTO 4.3.5</t>
  </si>
  <si>
    <t>Consolidaciòn del proceso de reconciliación orientado al diálogo y la reconstrucciòn de tejido entre actores y sectores sociales de la ciudad.  </t>
  </si>
  <si>
    <t xml:space="preserve">SI </t>
  </si>
  <si>
    <t>Propósito número tres “Inspirar confianza y legitimidad para vivir sin miedo y ser epicentro de cultura ciudadana, paz y reconciliación”</t>
  </si>
  <si>
    <t>Bogotá territorio de paz y atención integral a las víctimas del conflicto armado</t>
  </si>
  <si>
    <t>Educación </t>
  </si>
  <si>
    <t>El indicador mide el número de experiencias e iniciativas que se implementan por las IED y que son acompañadas por la Secretaría Distrital de Educación en las líneas temáticas asociadas a la memoria, verdad, restauración y construcción de paz.</t>
  </si>
  <si>
    <t>Iniciativas y experiencias implementadas por las comunidades educativas que se inscriben en líneas temáticas asociadas a la comprensión y práctica del enfoque restaurativo, la construcción de paz, la memoria y la verdad. Este producto aplica el enfoque poblacional para las niñas, niños y adolescentes, derechos humanos en relación a la Paz como Derecho y la reividicación de los derechos vulnerados en el marco del conflicto armado, y de género teniendo en cuenta el impacto diferencial del conflicto armado en hombres y mujeres.</t>
  </si>
  <si>
    <t>Consolidaciòn del proceso de reconciliaciòn orientado al diàlogo y la reconstrucciòn de tejido entre actores y sectores sociales de la ciudad</t>
  </si>
  <si>
    <t>Diferencial; Derechos humanos; género</t>
  </si>
  <si>
    <t>Experiencias e iniciativas</t>
  </si>
  <si>
    <t>El indicador se mide medíante el registro del número anual de iniciativas y experiencias implementadas en las líneas temáticas asociadas a temáticas de memoria, verdad, restauración y construcción de paz.</t>
  </si>
  <si>
    <t>Director </t>
  </si>
  <si>
    <t>Juan Sebastián Contreras </t>
  </si>
  <si>
    <t>Jefe de la Oficina de Planeación</t>
  </si>
  <si>
    <t>FICHA TÉCNICA INDICADOR DE PRODUCTO 4.3.6.</t>
  </si>
  <si>
    <t xml:space="preserve">Porcentaje de Instituciones educativas acompañadas en la implementación de las líneas temáticas de las orientaciones pedagógicas de la cátedra de paz </t>
  </si>
  <si>
    <t>El indicador mide el porcentaje creciente de Instituciones educativas oficiales acompañadas en  la implementación de las líneas temáticas de las orientaciones pedagógicas de la cátedra de paz.</t>
  </si>
  <si>
    <t>Desde el Programa Integral, y más específicamente desde la estrategia JER (Justicia Escolar Restaurativa), se acompaña a las instituciones educativas para que las propuestas conceptuales, metodológicas y didácticas de implementación de la Cátedra de Paz contribuyan a fomentar culturas de paz y reconciliación. Este producto aplica el enfoque poblacional para las niñas, niños y adolescentes, derechos humanos en relación a la Paz como Derecho y a la reivindicación de los derechos vulnerados en el marco del conflicto armado, y de género teniendo en cuenta el impacto diferencial del conflicto armado en hombres y mujeres.</t>
  </si>
  <si>
    <t> Consolidación del proceso de reconciliación orientado al diálogo y la reconstrucción de tejido entre actores y sectores sociales de la ciudad</t>
  </si>
  <si>
    <t>(Número de Instituciones educativas acompañadas en la implementación de las líneas temáticas de orientaciones pedagógicas de la cátedra de paz) /(Total de IED)*100%</t>
  </si>
  <si>
    <t>Instituciones Educativas Distritales (IED)</t>
  </si>
  <si>
    <t>El indicador se mide mediante el cálculo del porcentaje de Instituciones educativas que participan en los espacios de acompañamiento para la implementación de las orientaciones pedagógicas de cátedra de paz. </t>
  </si>
  <si>
    <t>Secretaría de Educación del Distrito.</t>
  </si>
  <si>
    <t> Fredy Rozo</t>
  </si>
  <si>
    <t>Diego Sánchez</t>
  </si>
  <si>
    <t>FICHA TÉCNICA INDICADOR DE PRODUCTO 4.3.7.</t>
  </si>
  <si>
    <t>IDARTES</t>
  </si>
  <si>
    <t>El indicador recoge el número de laboratorios artísticos con enfoque diferencial y poblacional que contribuyen a los procesos de reparación simbólica, construcción de memoria y promuevan escenarios de convivencia y paz. Se propone que esta oferta aumente de manera progresiva, lo cual permitirá ampliar la promoción de los ejercicios de creación colectiva y circulación de apuestas artísticas focalizando en poblaciones de especial protección constitucional y sectores de la ciudadanía en general.  Estas acciones promueven la participación de las mujeres.</t>
  </si>
  <si>
    <t>Con los “laboratorios artísticos de arte y memoria para la convivencia y la paz“ se busca promover ejercicios de creación colectiva y circulación de apuestas artísticas dirigidas a la  reparación simbólica, construcción de memoria y la promoción de escenarios de convivencia y paz, con enfoque diferencial y poblacional. Aplica el  enfoque diferencial y poblacional al focalizar poblaciones de especial protección constitucional y a sectores de la ciudadanía en general entendiendo que estos tienen un rol importante en la construcción de la paz..  </t>
  </si>
  <si>
    <t>Diferencial; Poblacional, Género</t>
  </si>
  <si>
    <t>Laboratorios</t>
  </si>
  <si>
    <t>La medición se realiza medíante el reporte del número de Laboratorios artísticos de arte y memoria para la convivencia y la paz adelantados en cada vigencia. Esta información es consolidada mensualmente y reportada a la plataforma Pandora del IDARTES ante la Oficina Asesora de Planeación y Tecnologías de la Información (OAP-TI).                                                                         </t>
  </si>
  <si>
    <t>SIF - Pandora</t>
  </si>
  <si>
    <t>Subdirectora de las Artes</t>
  </si>
  <si>
    <t>díana Marcela del Pilar Reyes Toledo</t>
  </si>
  <si>
    <t>Jefe Oficina Asesora de Planeación y Tecnologias de la Información</t>
  </si>
  <si>
    <t>Idartes</t>
  </si>
  <si>
    <t>FICHA TÉCNICA INDICADOR DE PRODUCTO 4.3.8</t>
  </si>
  <si>
    <t>Número de procesos de formación artística realizados  para apoyar Iniciativas de memoria artísticas y culturales con enfoque diferencial-poblacional y de género.</t>
  </si>
  <si>
    <t>El indicador recoge los procesos de formación artística a personas atendidas en danza, música, teatro, artes plásticas, artes electrónicas, audiovisuales o literatura  a través de la línea de atención Converge Crea, que se realizan mediante diferentes actividades o talleres presenciales liderados por artistas formadores,  para apoyar Iniciativas de memoria artísticas y culturales.                                                                                                                                                                </t>
  </si>
  <si>
    <t>El producto hace referencia a los procesos de formación en danza, música, teatro, artes plásticas, artes electrónicas, audiovisuales y literatura, ampliando el ejercicio de inclusión con la línea Converge Crea para apoyar iniciativas de memoria artísticas y culturales; incorpora los enfoque diferencial-poblacional y de género en el diseño y desarrollo de las metodologías de aprendizajes y los contenidos, a partir de las características de la población beneficiaria.                                                                                </t>
  </si>
  <si>
    <t>Poblacional; Diferencial; Género</t>
  </si>
  <si>
    <t>Procesos</t>
  </si>
  <si>
    <t>La medición se realiza mediante el reporte de los procesos de formación realizados por los artistas formadores del programa a través de la plataforma del Sistema Integrado de Formación (SIF) del Programa Crea y la Subdirección de Formación Artística. Esta información es consolidada mensualmente y reportada a la plataforma Pandora del IDARTES ante la Oficina Asesora de Planeación y Tecnologías de la Información (OAP-TI).                                                                         </t>
  </si>
  <si>
    <t>SIF - Pandora                                  </t>
  </si>
  <si>
    <t>LEYLA CASTILLO BALLEN</t>
  </si>
  <si>
    <t>Subdirectora de Formación Artística</t>
  </si>
  <si>
    <t>Subdirección de Formación Artística</t>
  </si>
  <si>
    <t>Diana Marcela del Pilar Reyes Toledo</t>
  </si>
  <si>
    <t>Jefe Oficina Asesora de Planeación y Tecnologías de la Información</t>
  </si>
  <si>
    <t>FICHA TÉCNICA INDICADOR DE PRODUCTO 4.3.9</t>
  </si>
  <si>
    <t xml:space="preserve">La Dirección de Archivo de la Secretaría General de la Alcaldía Mayor de Bogotá expedirá  lineamientos sobre la custodía de los archivos de derechos humanos en la ciudad, con el indicador se busca que las entidades distritales adopten, implementen y hagan parte de sus procesos los lineamiento del archivo. 
En el año 1: el 10 % corresponde a la expedición de los linemaientos archivisticos.
En el año 2: el 10 % corresponde a la socialización de las entidades del Distrito.  los años restantes corresponden al 10 % de las entidades del distrito que realizan la impelmentación. </t>
  </si>
  <si>
    <t>Este producto pretende establecer y desarrollar para las Entidades Distritales, los lineamientos archivísticos de identificación, protección, acopio y acceso de los Archivos de Derechos Humanos. Lo anterior, con el objetivo de propiciar la debida custodía, protección y acceso a los Archivos de Derechos Humanos de carácter público que se encuentran en Bogotá y que pueden aportar a la justicia transicional. </t>
  </si>
  <si>
    <t>Porcentaje de avance</t>
  </si>
  <si>
    <t>La medición de este producto se realizará a partir de los reportes anuales remitidos por el grupo de seguimiento que coordina la Subdirección del Sistema Distrital de Archivos - SSDA de la Dirección Distrital de Archivo de Bogotá - DDAB, con base en la aplicación de la Encuesta sobre el Estado de la Administración de la Gestión Documental en la Entidades del Distrito Capital - EAGED. Estos reportes anuales serán cargado en SEGPLAN.</t>
  </si>
  <si>
    <t>Director Distrital de Archivo de Bogotá</t>
  </si>
  <si>
    <t>aariasc@alcaldíabogota..gov.co</t>
  </si>
  <si>
    <t>FICHA TÉCNICA INDICADOR DE PRODUCTO 4.3.10.</t>
  </si>
  <si>
    <t>Mide las organizaciones sociales que participan en las acciones de fortalecimiento en gestión documental . Dado que esto permite  la protección de sus archivos de derechos humanos </t>
  </si>
  <si>
    <t>Con este producto se busca que las organizaciones sociales participen  en acciones de fortalecimiento de la gestión documento. Esto pemrite el empoderamiento y apoyo a las organizaciones sociales en la protección de sus archivos de Derechos Humanos, a través del fortalecimiento de capacidades de gestión documental para las organizaciones sociales defensoras de derechos humanos que custodían archivos y se encuentren interesadas en protegerlas y ponerlas al servicio para su consulta, uso y apropiación de parte de la ciudadanía. Se aplica el enfoque territorial dado que este producto reconoce las particularidades de las localidades y el diferencial por género y orientación sexual. </t>
  </si>
  <si>
    <t>Diferencial;Territorial</t>
  </si>
  <si>
    <t>Sumatoria de organizaciones sociales que participan en las acciones de fortalecimiento en gestión documental</t>
  </si>
  <si>
    <t>organizaciones</t>
  </si>
  <si>
    <t>Se medirá de acuerdo con las organizacions sociales que participan en el fortalecimiento, información que será consolidada por la Dirección de Archivo Distrital y cargada en SEGPLAN.</t>
  </si>
  <si>
    <t>Informes trimestrales de seguimiento elaborador por parte de la Dirección de Archivo de Bogotá</t>
  </si>
  <si>
    <t>FICHA TÉCNICA INDICADOR DE PRODUCTO 4.3.11</t>
  </si>
  <si>
    <t>Formular e implementar una estrategia para la gestión documental distrital y el uso y apropiación de la memoria histórica</t>
  </si>
  <si>
    <t>PROPÓSITO 3. Inspirar confianza y legitimidad para vivir sin miedo y ser epicentro de cultura ciudadana, paz y reconciliación. </t>
  </si>
  <si>
    <t>PROGRAMA 39. Bogotá territorio de paz y atención integral a las víctimas del conflicto armado.</t>
  </si>
  <si>
    <t>Este indicador busca medir el número de estudíantes, usuarios de los archivos y ciudadanía en general usan las herramientas con que cuenta el Archivo de Bogotá y el material pedagógico de accesoa los archivos de derechos humanos.</t>
  </si>
  <si>
    <t>Con este producto se busca promover la apropiación social de patrimonio documental y la participación ciudadana a través de estrategias de acceso que faciliten la consulta, difusión y uso activo de los archivos en el presente, en el marco de justicia transicional, pero también en lo que atañe a la defensa y reclamación de Derechos Humanos individuales y colectivos. Incluye el enfoque poblacional teniendo en cuenta el impacto que tiene sobre la memoria de lo ocurrido en el marco del conflicto y por esto en las víctimas.</t>
  </si>
  <si>
    <t>La medición de este producto se realizará a partir de la revisión de las listas de asistencia a las jornadas de socialización y difusión de material pedagógico con los estudíantes y ciudadanos, junto con los reportes mensuales de consulta por parte de usuarios y ciudadanos de las herramientas de acceso a los archivos de derechos humanos en Bogotá. Se procede a realizar la sumatoria según la fórmula de cálculo.</t>
  </si>
  <si>
    <t>Listas de asistencia, reportes mensuales de consulta e informes trimestrales de seguimiento</t>
  </si>
  <si>
    <t>FICHA TECNICA PODUCTO 4.3.12</t>
  </si>
  <si>
    <t>Número de iniciativas de memoria de mujeres realizadas sobre el conflicto armado, la violencia social y política y la construcción de paz y democracia en la ciudad, con enfoque de género</t>
  </si>
  <si>
    <t>Secretaría Distrital de la mujer</t>
  </si>
  <si>
    <t>El indicador mide la sumatoria de iniciativas de memoria realizadas de mujeres sobre el Conflicto Armado, la violencia social y política, y la construcción de paz y democracia en la ciudad, con enfoque de género, con una anualización tipo suma</t>
  </si>
  <si>
    <t>Este producto tiene como objetivo realizar iniciativas de memoria, medíante  la implementación de procesos de pedagogía de la memoria para la construcción de la paz, en los cuales se desarrollan herramientas como ejercicios de diálogo de saberes, reconstrucción de memoria, y ejercicios participativos de autocuidado. Así mismo, se proyecta sistematizar las experiencias de las mujeres resultado de estos ejercicios para socializarlas con otros grupos de mujeres y en conmemoraciones de fechas emblemáticas. Estos espacios  permitirán visibilizar las iniciativas de verdad, reparación, justicia, reconciliación que han construido las mujeres de la ciudad. que habitan en Bogotá, donde sus voces e ideas, fortalezcan el tejido asociativo y la construcción de paz local y nacional.</t>
  </si>
  <si>
    <t>Igualdad de género</t>
  </si>
  <si>
    <t>Iniciativas</t>
  </si>
  <si>
    <t>Las iniciativas se van a medir a través de los eventos de conmemoración y del material pedagógico y/o audiovisual producido de memoria de mujeres sobre el Conflicto Armado, la violencia social y política, y la construcción de paz y democracia en la ciudad, con enfoque de género. Se procede a realizar la sumatoria según la fórmula de cálculo</t>
  </si>
  <si>
    <t>Informe de Gestión de la Dirección de Derechos y Diseño de Política</t>
  </si>
  <si>
    <t>10 días hábiles</t>
  </si>
  <si>
    <t>Directora de Derechos y Diseño de política</t>
  </si>
  <si>
    <t>Dirección de Derechos y Diseño de política</t>
  </si>
  <si>
    <t>FICHA TECNICA PRODUCTO  4.3.13</t>
  </si>
  <si>
    <t>Porcentaje de  escuelas de memoria y paz  para niñas, niños y adolescentes victimas y afectados por el conflicto armado desde los enfoques territorial y de derechos desarrolladas</t>
  </si>
  <si>
    <t>El indicador mide el porcentaje de escuelas de memoria y paz  realizadas para niñas, niños y adolescentes victimas y afectados por el conflicto armado en cada vigencia</t>
  </si>
  <si>
    <t>Este producto se relaciona con el desarrollo de los procesos pedagógicos denominados escuelas de memoria y paz, dirigidas hacia las niñas, niños y adolescentes victimas y afectados por el conflicto armado, en las escuelas se trabajan las siguientes temáticas: 1. Mapeo territorial ( trabajo de memoria histórica y memoria barrial), 2. Empoderamiento de derechos, 3. Participación en espacios institucionales y comunitarios, 4. Construcción de una propuesta de paz desde las niñas y niños (por cada escuela), 5. Movilización social (cierre simbólico del proceso). Estas escuelas son lideradas por el equipo de atrapasueños de las Subdirección para la Infancia de la SDIS</t>
  </si>
  <si>
    <t>Reducción de las desigualdades
Paz, Justicia e Instituciones Sólidas.</t>
  </si>
  <si>
    <t>Territorial; Derechos humanos</t>
  </si>
  <si>
    <t>La información del indicador se calcula a partir de la ficha técnica que maneja la estrategia atrapasueños , en donde se visualizan la cantidad de escuelas programadas para la vigencia, de igual forma, la cantidad de asistentes y desarrollo de las escuelas realizadas en la vigencia. Como soporte adicional a la ficha técnica se incluiran los listados de asistencia en el marco de las actividades descritas en el producto</t>
  </si>
  <si>
    <t>Fichas técnicas equipo atrapasueños -Subdirección para la infancia</t>
  </si>
  <si>
    <t>30 dias</t>
  </si>
  <si>
    <t>Cristina Venegas</t>
  </si>
  <si>
    <t>Subdirectora para la Infancia</t>
  </si>
  <si>
    <t>Subdirección para la Infancia</t>
  </si>
  <si>
    <t>FICHA TÉCNICA INDICADOR DE PRODUCTO 4.3.14</t>
  </si>
  <si>
    <t>Mide la consolidación de un mapa de territorialización de la implementación de productos que recogen iniciativas en el PDET rural, que permite identificar geográficamente la ubicación y/o alcance de la implementación de productos PDET B-R, de acuerdo con la información disponible reportada por las diferentes entidades a cargo de la implementación PDET B-R.</t>
  </si>
  <si>
    <t>El producto busca consolidar el mapa de territorialización de la implementación de productos que recogen iniciativas en el PDET rural . Este mapeo será diseñado para evidenciar las intervenciones y con el fin de tener elementos que fortalezca la implementación de las iniciativas en los PDET.
Incorpora los enfoques territorial y poblacional  al identificar las características de la población y la ubicación territorial.
Este producto cuenta con las siguientes fases:
Año 1: (30%) Identificación de productos que recogen iniciativas en el PDET rural teniendo en cuenta los criterios de georreferenciación y las variables a territorializar, y socialización de esos productos con las entidades implementadoras.
Año 2: (25%) Reporte y consolidación de base de datos geográfica de la implementación de los  productos que recogen iniciativas en el PDET rural.
Año 3: (25%) Elaboración del mapa de territorialización de la implementación de productos que recogen iniciativas en el PDET rural y su correspondiente documento descriptivo.
Año 4: (20%) Socialización con entidades y comunidad del mapa de territorialización de la implementación de productos que recogen iniciativas en el PDET rural.</t>
  </si>
  <si>
    <t>Consolidación del proceso de reconciliaciòn orientado al diálogo y la reconstrucción de tejido entre actores y sectores sociales de la ciudad</t>
  </si>
  <si>
    <t>Territorial;Poblacional; Diferencial; Genero</t>
  </si>
  <si>
    <t>Mapa de territorialización</t>
  </si>
  <si>
    <t>2024 </t>
  </si>
  <si>
    <t>2025 </t>
  </si>
  <si>
    <t>2026 </t>
  </si>
  <si>
    <t>2027 </t>
  </si>
  <si>
    <t>2028 </t>
  </si>
  <si>
    <t>2029 </t>
  </si>
  <si>
    <t>2030 </t>
  </si>
  <si>
    <t>2031 </t>
  </si>
  <si>
    <t>2032 </t>
  </si>
  <si>
    <t> Sumapaz</t>
  </si>
  <si>
    <t>La medición se realizará anualmente a través del análisis del porcenaje de avance en las fases planteadas, esta medición está a cargo de la Dirección de paz, la cual generará un documento que soporte el avance. La consolidación de la información, así como  la construcción del documento con la información del mapa, estará a cargo de la ACPVR.</t>
  </si>
  <si>
    <t>Reporte de avance en el mapa por parte de la Dirección de Paz y Reconciliación de la ACPVR y cargado en SEGPLAN</t>
  </si>
  <si>
    <t>Directora de Paz </t>
  </si>
  <si>
    <t>mprodriguezc@alcadiabogota.gov.co</t>
  </si>
  <si>
    <t>FICHA TÉCNICA INDICADOR DE PRODUCTO 4.4.1.</t>
  </si>
  <si>
    <t>El indicador recoge las acciones realizadas desde la secretaria técnica además  las de tipo pedagógicas, de acompañamiento técnico y fortalecimiento de capacidades político / institucionales, que adelanta la Alta Consejería de Paz, Víctimas y Reconciliación de la Secretaría General para el fortalecimiento de las capacidades.</t>
  </si>
  <si>
    <t>El producto contempla las acciones pedagógicas y de acompañamiento técnico que adelanta la Alta Consejería de Paz, Víctimas y Reconciliación, encaminadas a fortalecer las capacidades políticas e institucionales del Consejo Distrital de Paz, como órgano asesor y consultivo en los temas de paz para Bogotá. 
Incorpora el enfique poblacional y diferencial al ser el Consejo Distrital de Paz una instancia de participación con representación de distintos sectores y grupor poblacionales relacionados con la construcción de paz en Bogotá.</t>
  </si>
  <si>
    <t>Aumento de la participación ciudadana de la población víctima, excombatiente y de las zonas PDET, para promover mayores niveles de incidencia</t>
  </si>
  <si>
    <t>Dirección de Paz de la ACPVR</t>
  </si>
  <si>
    <t>Al cierre de cada vigencia o a la finalización de las actividades porgramadas de cada año, se recopilará la información correspondiente a las acciones de fortalecimiento dirigidas al CDP  por parte de los profesionales de la Dirección de Paz de la ACPVR y se evaluará su avance frente a la programación del respectivo periodo. Dichas acciones, así como sus respectivos reportes, deben haber sido aprobados por el Director (a) de esta dependencia para que sean tenidas en cuenta en este indicador. Al finalizar el segundo semestre de cada años, además del balance semestral, se realizará el anual para obtener el resultado total de la vigencia.</t>
  </si>
  <si>
    <t>Registro y sistematización de las acciones de fortalecimiento al CDP realizadas por parte del equipo de la Dirección de Paz de la Alta Consejería de Paz, Víctimas y Reconciliación y aprobadas por el Director (a) de esta dependencia.</t>
  </si>
  <si>
    <t>Director (a) de Paz </t>
  </si>
  <si>
    <t>Alta Consejería de Paz, Víctimas y Reconciliación - Dirección de Reparación / Participación</t>
  </si>
  <si>
    <t>FICHA TÉCNICA INDICADOR DE PRODUCTO 4.4.2.</t>
  </si>
  <si>
    <t>El indicador mide el porcentaje de avance en la implementación de las fases del programa de participación para organizaciones de y para personas en procesos de reintegración y reincorporación en el Distrito.</t>
  </si>
  <si>
    <t>En el marco del modelo  territorial de salud y su línea operativa de participación social y gestión de políticas públicas, el producto corresponde a un Programa para la participación de organizaciones sociales de y para personas en procesos de reintegración y reincorporación que tienen propósitos relacionados con el cuidado de salud. Esto se realizará en tres fases. 
Fase 1:  Corresponde al proceso de identificación y caracterización de organizaciones de población en procesos de reincorporación y reintegración, representa un 05% del avance de la meta, en el segundo año de la política pública en mención
Fase 2: Corresponde al diseño del Programa y construcción del documento de lineamiento que será implementada en los años siguientes. Representa un 10% del avance de la meta, en el tercer  año
Fase 3: Incluye la implementación del Programa que se desarrollará durante los años 4, 5, 6, 7, 8, 9 y 10  que implica el desarrollo de las actividades contenidas en el documento de lineamiento que vinculará a organizaciones y personas en procesos de reintegración y reincorporación en la estrategia de participación.
El producto incorpora los enfoques diferencial y de género pues el plan de participación está diseñado para una población específica, con características propias en relación al cuidado de la salud, y con participación de hombres y mujeres.</t>
  </si>
  <si>
    <t>Género, diferencial</t>
  </si>
  <si>
    <t>La medición del indicador se va a realizar por cada una de las fases, tomando como referencia la relación entre las actividades ejecutadas y las actividades programadas para el respectivo año, x100. Y se realizará la sumatoria de dichos avances hasta llegar al 100% de cumplimiento del  programa en el año 10 de la política pública.
La proyección de anual es la siguiente:
Año 1: 05%, Identificación de organizaciones de y para personas en procesos de reintegración y reincorporación en el distrito  
Año 2: 10%, Diseño y documentación de la estrategia
Año 3: 12%, Vinculación de 20 personas en procesos de reintegración o reincorporación del programa de participación a través de organizaciones sociales
Año 4: 12%, Vinculación de 25 personas en procesos de reintegración o reincorporación del programa de participación  a través de organizaciones sociales
Año 5: 12% Vinculación de 30 personas en procesos de reintegración o reincorporación del programa de participación  a través de organizaciones sociales
Año 6: 12% Vinculación de 35 personas en procesos de reintegración o reincorporación del programa de participación  a través de organizaciones sociales
Año 7: 12% Vinculación de 40 personas en procesos de reintegración o reincorporación del programa de participación  a través de organizaciones sociales
Año 8 12% Vinculación de 45 personas en procesos de reintegración o reincorporación del programa de participación  a través de organizaciones sociales
Año 9: 13% Vinculación de 50 personas en procesos de reintegración o reincorporación del programa de participación  a través de organizaciones sociales</t>
  </si>
  <si>
    <t>Productos derivados del cumplimiento de cada fase como desarrollo del producto.</t>
  </si>
  <si>
    <t>60 días</t>
  </si>
  <si>
    <t>Directora de Participación Social, Gestión Territorial y Transectorialidad.</t>
  </si>
  <si>
    <t>Subsecretaria de Gestión Territorial, Participación y Servicio a la Ciudadanía</t>
  </si>
  <si>
    <t>MFTorres@saludcapital.gov.co</t>
  </si>
  <si>
    <t> 3649090</t>
  </si>
  <si>
    <t>Cristina de los ángeles Losada Foreno</t>
  </si>
  <si>
    <t>Directora de planeación sectorial</t>
  </si>
  <si>
    <t>La definición del recurso disponible del producto depende a la asignación presupuestal definida para la implementación del Plan de Desarrollo vigente.</t>
  </si>
  <si>
    <t>FICHA TÉCNICA INDICADOR DE PRODUCTO 4.4.3.</t>
  </si>
  <si>
    <t>El indicador mide el número de organizaciones sociales, comunitarias y/o procesos asociativos conformados por población reintegrada o reincorporada que entran a la ruta de fortalecimiento, para una participación ciudadana activa e incidente en temas de interés público que ofrece el IDPAC. Se cuentan las organizaciones sociales y comunitarias que entran a la ruta, es decir, aquellas que se benefician de las actividades que se desarrollan en alguna de etapas del modelo de fortalecimiento, a saber: 1) caracterización y díagnóstico; 2) plan de fortalecimiento; 3)Formación; 4) asistencia técnica. 5) incentivos de fortalecimiento 6) evaluación.</t>
  </si>
  <si>
    <t>El IDPAC fortalece a las organizaciones sociales y comunitarias con el fin de que los miembros de grupos organizados interesados en promover y lograr un cambio respecto de alguna circunstancia que afecta a una comunidad o grupo, desarrollen conjuntamente capacidades y recursos para incidir en las decisiones de ciudad.  Dicho fortalecimiento se da a través del modelo del IDPAC compuesto por 6 fases a saber: i) Caracterización y díagnóstico (aplicación de los índices de fortalecimiento con el que se define el estado en el que se encuentra el proceso organizativo), ii) Plan de fortalecimiento (programación de acciones con base en el díagnóstico) iii) fase de formación (ciclos y cursos de formación que ofrece la Escuela de Participación del IDPAC en capacidades democráticas y organizativas de conformidad con el interés del proceso organizativo), iv) Asistencia técnica (acompañamiento técnico del IDPAC para aumentar capacidades organizativas y robustecer sus procesos internos y externos), v) incentivos de fortalecimiento (instrumentos que están previstos para entregar a las organizaciones que se encuentran en alguna fase de la ruta de fortalecimiento y está sujeto a las condiciones de la convocatoria y a la disponibilidad de recursos del IDPAC), y vi) evaluación (aplicación de las preguntas que componen las categorías del Índice de Fortalecimiento, una vez finalice la ruta de fortalecimiento). Este producto es importante porque el fortalecimiento de organizaciones conformadas por población reintegrada o reincorporada les brinda herramientas democráticas para que, en el proceso de reincorporación a la vida civil,  intervengan de manera proactiva en las decisiones de la ciudad, canalicen los aportes de la comunidad y demás actores que contribuyen al enriquecimiento y optimización de los recursos y beneficios para todas y todos en el ejercicio de la construcción colectiva y democrática de las decisiones de política pública.</t>
  </si>
  <si>
    <t>Organizaciones sociales, comunitarias y/o procesos asociativos</t>
  </si>
  <si>
    <t>La medición se hace tomando como referencia el número de organizaciones sociales, comunitarias y/o procesos asociativos conformadas por población reintegrada o reincorporada que se encuentran en la ruta de fortalecimiento que ofrece el IDPAC, indicando las etapas que han desarrollado. La información se registra en el SIGPARTICIPO y sus evidencias son cargadas en la plataforma de la participación. Es necesario aclarar que el modelo de fortalecimiento está dirigido a organizaciones sociales, y no a personas de manera individual.</t>
  </si>
  <si>
    <t>Plataforma de la participación y reportes en SIGPARTICIPO del IDPAC</t>
  </si>
  <si>
    <t>10 Días</t>
  </si>
  <si>
    <t>Laura Marcela Acuña Patarroyo</t>
  </si>
  <si>
    <t>Subdirectora de Fortalecimiento a la Organización Social </t>
  </si>
  <si>
    <t>Instituto de la Participación y Acción Comunal </t>
  </si>
  <si>
    <t>lmacuna@participacionbogota.gov.co</t>
  </si>
  <si>
    <t>241 7900 3002048557</t>
  </si>
  <si>
    <t>Ana Silvia Olano Aponte</t>
  </si>
  <si>
    <t>La Alta Consejería para las Víctimas, Paz y Reconciliación es corresponsable en la ejecución del producto aportando  la base de datos de las organizaciones, procesos asociativos conformados por población reincorporada y reintegrada.
Las metas fueron proyectadas con el número total de organizaciones sociales, comunitarias y/o procesos asociativos conformadas por población reintegrada o reincorporada en Bogotá identificadas por la Alta Consejería a la fecha. </t>
  </si>
  <si>
    <t>FICHA TÉCNICA INDICADOR DE PRODUCTO 4.4.4.</t>
  </si>
  <si>
    <t>Porcentaje de avance en la implementación de productos PDET B-R formulados en el marco de la ruta de planeación participativa </t>
  </si>
  <si>
    <t>Mide el avance en la implementación de productos de los PDET B-R a cargo de la Alta Consejería de Paz, Víctimas y Reconciliación, según la programación de cada vigencia. La entidad formuló productos de implementación que contienen las iniciativas, las cuales se enmarcan en el componente de memoria, paz, reconciliación y reparación integral a víctimas.</t>
  </si>
  <si>
    <t>El producto está asociado al avance en la implementación de productos formulados que contienen las iniciativas de desarrollo territorial construidas en el marco de la estrategia distrital de construcción de paz territorial, PDET B-R y contiene las diferentes acciones adelantadas por la Alta Consejería de Paz, Víctimas y Reconciliación -ACPVR- para el fortalecimiento de instancias para el diálogo en temas de memoria, paz, reconciliación y reparación integral, así como el fortalecimiento de personas u organizaciones para la participación en dichas instancias. Igualmente, los productos PDET a cargo de la ACPVR, apuntan a adelantar gestiones para el acceso de las víctimas al sistema integral del paz, a la oferta institucional para la garantía de derechos de la población excombatiente, a desarrollar procesos de pedagogía en temas de derechos humanos, acuerdo de paz, ley 1448 de 2011, entre otros. 
Incorpora los enfoques territorial, poblacional, diferencial y de género al recoger iniciativas PDET formuladas en la ruta participativa diseñada e implementada específicamente para las comunidades de estos territorios, en respuesta a sus características y necesidades.</t>
  </si>
  <si>
    <t>Productos PDET B-R a cargo de la ACPVR</t>
  </si>
  <si>
    <t>Localidades PDET B-R</t>
  </si>
  <si>
    <t> Sumapaz, Ciudad Bolívar, Bosa</t>
  </si>
  <si>
    <t>LLa medición se realizará semestralmente a través del análisis cualitativo y cuantitativo de la información proporcionada por las diferentes direcciónES de la ACPVR en la Matriz de Programación y Seguimiento de productos PDET B-R, intrumento que consolida la Dirección de Paz y Reconciliaición.</t>
  </si>
  <si>
    <t>Matriz de Programación y Seguimiento de productos PDET B-R, consolidada por la Dirección de Paz y Reconciliación de la ACPVR</t>
  </si>
  <si>
    <t>FICHA TÉCNICA INDICADOR DE PRODUCTO - 5.1.1.</t>
  </si>
  <si>
    <t>Las investigaciones sobre el origen y causa de incendios y explosiones desempeñan un papel fundamental en la mejora de la gestión del riesgo de incendios y en la atención de incidentes de emergencia.
Estas investigaciones tienen como objetivo comprender las causas que llevaron a un incendio o explosión y determinar su origen. Esta información es esencial para identificar patrones y factores de riesgo, lo que a su vez contribuye a la formulación de estrategias de prevención, mitigación y respuesta. Al analizar los escenarios de riesgo misionales, las investigaciones proporcionan información valiosa para la planificación y ejecución de medidas específicas de gestión de riesgos, lo que incluye la identificación de áreas de alta vulnerabilidad, la implementación de medidas preventivas y la mejora de la respuesta en caso de incidentes de emergencia. En resumen, estas investigaciones alimentan directamente la política pública de "Atención de incidentes de emergencia y gestión del riesgo de incendios" al proporcionar información crucial para el diseño y la ejecución de estrategias efectivas de gestión de riesgos y respuesta ante situaciones de incendio y emergencia. Se relaciona el resultado 5.1.</t>
  </si>
  <si>
    <t>El indicador mide la frecuencia y profundidad de las investigaciones llevadas a cabo para determinar el origen y las causas de incendios y explosiones, con el propósito de analizar y comprender los factores subyacentes que contribuyen a estos incidentes y, a su vez, caracterizar los escenarios de riesgo específicos. Estas investigaciones proporcionan información valiosa para la identificación de patrones, tendencias y desencadenantes de tales eventos, lo que permite una planificación más informada de medidas preventivas y estrategias de gestión de riesgos dirigidas a minimizar su recurrencia y mitigar sus impactos.</t>
  </si>
  <si>
    <t>El producto consiste en la ejecución de investigaciones detalladas sobre el origen y las causas de incendios y explosiones con el propósito de caracterizar y analizar escenarios de riesgos misionales. La importancia de entregar este producto radica en su capacidad para proporcionar información esencial para comprender los desencadenantes de tales incidentes, identificar patrones y factores de riesgo, y así permitir una planificación más precisa de medidas preventivas y estrategias de gestión de riesgos. Este producto es vital para mejorar la seguridad y la toma de decisiones informadas en entornos donde los incendios y explosiones pueden representar amenazas significativas, ya que ofrece una base sólida para reducir su probabilidad de ocurrencia y minimizar su impacto potencial.</t>
  </si>
  <si>
    <t>Todas las localidades de Bogotá D.C.</t>
  </si>
  <si>
    <t>El proceso técnico para medir el indicador involucra la recolección de informes investigativos de incendios estructurales en la ciudad de Bogotá. Estos informes detallan las circunstancias y factores contribuyentes de los incidentes. Luego, se divide el número de informes de causa y origen de incendios estructurales por el total de informes investigativos de incendios estructurales y se multiplica por 100 para obtener un porcentaje. Esto proporciona una medida cuantitativa de la proporción de investigaciones específicas de causa y origen realizadas en relación con el total de investigaciones, lo que refleja el enfoque en la caracterización y análisis de escenarios de riesgos misionales en la gestión de incendios y explosiones en la ciudad.</t>
  </si>
  <si>
    <t>Incendios estructurales que tuvieron investigación por parte del equipo de Investigación de incendios de la UAE Cuerpo Oficial de Bomberos de Bogotá</t>
  </si>
  <si>
    <t xml:space="preserve">FICHA TÉCNICA INDICADOR DE PRODUCTO 5.1.2. </t>
  </si>
  <si>
    <t>Los documentos de caracterización de escenarios de riesgo por localidad y/o juridicción de las estaciones de Bomberos permite identificar los factores de riesgos de incendios estructurales en cada una de ellas y así dar el insumo para la construcción de los programas y campañas de prevención, acordes con las necesidades de la ciudadanía. 
La atención de incidentes de emergencia se refiere a las acciones y protocolos para manejar situaciones de incendios una vez que ocurren, mientras que la gestión del riesgo de incendios implica identificar, evaluar y reducir los riesgos de incendio antes de que ocurran. El indicador de avance en la formulación y socialización de documentos de escenarios de riesgo por incendio estructural se relaciona con la preparación y prevención, ya que busca establecer planes detallados de riesgos específicos y comunicarlos para una respuesta efectiva. Se relaciona el resultado 5.1.</t>
  </si>
  <si>
    <t>El indicador mide el progreso en la creación y divulgación de documentos que describen situaciones hipotéticas de riesgo de incendio en estructuras. Este indicador evalúa la fase de desarrollo y difusión de planes detallados que permiten comprender y abordar posibles escenarios de incendios, lo que contribuye a una mejor preparación y respuesta ante tales eventos. Se mide en las localidades con escenarios de riesgo misionales formulados y socializados que cuentan con los documentos de caracterización y análisis de riesgos generados.</t>
  </si>
  <si>
    <t>El producto consiste en documentos elaborados y compartidos que definen diversos escenarios de riesgo por incendio en estructuras. Es importante entregar este producto ya que proporciona una guía detallada para anticipar y enfrentar situaciones de incendio específicas, lo que mejora la preparación y respuesta de las autoridades, equipos de emergencia y comunidades. La claridad en los escenarios de riesgo permitirá tomar medidas preventivas y de mitigación más efectivas, asegurando la seguridad de las personas y los bienes. Al desarrollar el producto, es esencial considerar la exhaustividad y realismo de los escenarios, la participación de expertos y partes interesadas relevantes, así como la comunicación clara y accesible para garantizar su utilidad y comprensión.</t>
  </si>
  <si>
    <t>La medición se hace con base en el número de documentos generados por localidad de caracterización y análisis de escenarios de riesgos, estos documentos son generados por la UAE y aportan al cálculo del indicador una vez estén aprobados y oficializados como un insumo de trabajo para la gestión del riesgo.</t>
  </si>
  <si>
    <t>UAE Cuerpo Oficial de Bomberos de Bogortá, DANE, IDECA, Cámara de Comercio, entre otros</t>
  </si>
  <si>
    <t>Respecto a la pogramación de las metas, se espera que al menos 18 localidades tengan, anualmente, los documentos de caracterización y análisis de escenrarios de riesgo.</t>
  </si>
  <si>
    <t xml:space="preserve">Política Pública de Seguridad, Convivencia y Justicia </t>
  </si>
  <si>
    <t>Entidad 1:</t>
  </si>
  <si>
    <t>Entidad 2:</t>
  </si>
  <si>
    <t>Entidad 3:</t>
  </si>
  <si>
    <t xml:space="preserve">Objetivo General de la Política Pública: </t>
  </si>
  <si>
    <t>DOCUMENTO</t>
  </si>
  <si>
    <t>CONTRAPROPUESTA OBJETIVO ESPECÍFICO</t>
  </si>
  <si>
    <t>Eje Estrategíco</t>
  </si>
  <si>
    <t>Importancia relativa  del objetivo especifico
(%)</t>
  </si>
  <si>
    <t>Metas anuales de 
producto</t>
  </si>
  <si>
    <t>Costos estimados y Recursos disponibles</t>
  </si>
  <si>
    <t>CONTRA PROPUESTA Resultado(s) esperado(s)
CUANTIFICA EL EFECTO</t>
  </si>
  <si>
    <t>CONTRA PROPUESTA Nombre indicador de resultado</t>
  </si>
  <si>
    <t>Metas anuales de resultado</t>
  </si>
  <si>
    <t>Programa</t>
  </si>
  <si>
    <t>COLUMNA DE NOTAS SOBRE EL RESULTADO SUGERIDO</t>
  </si>
  <si>
    <t>Meta 2022</t>
  </si>
  <si>
    <t>Meta 2020</t>
  </si>
  <si>
    <t>Meta 2021</t>
  </si>
  <si>
    <t xml:space="preserve">OBJETIVO GENERAL: Implementar programas y proyectos encaminados a garantizar la seguridad en Bogotá y la protección efectiva de los derechos de sus ciudadanos, que promuevan el trabajo conjunto entre las entidades del distrito, el Gobierno Nacional y los integrantes de la Región Metropolitana; faciliten la coordinación con los grupos de ciudadanos y fortalezcan la participación en las localidades; eleven la calidad de vida de los sectores de la población en riesgo de ser instrumentalizados por grupos criminales; e incrementan la resiliencia de la ciudad, ante la ocurrencia de eventos críticos, que puedan poner en riesgo a la población y comprometer la estabilidad de la ciudad. 
CONTRAPROPUESTA OBJETIVO GENERAL: Consolidar / Mejorar / las condciones de convivencia y seguridad en Bogotá mediante la instalación de capacidades sociales para la convivencia, la gestión institucional para prevención de la instrumentación y victimización de poblaciones por el delito, la protección de la ciudadanía en el espacio público y la protección de infraestructura crítica y estratégica de la ciudad, la desarticulación de mercados criminales, y la garantía del acceso a la justicia en la ciudad, todo ello en armonía con la ciudadanía, las localidades, la Resgión Metropolitana y el Gobierno Nacional. 
</t>
  </si>
  <si>
    <t>1. Generar y propiciar acciones, en el marco de la cultura ciudadana, para incidir o reorientar los comportamientos colectivos, con el fin de generar actitudes pacíficas que permitan encaminar y facilitar, a nivel individual y social, las relaciones interpersonales y el buen funcionamiento de la vida en sociedad.</t>
  </si>
  <si>
    <t xml:space="preserve">C) Propiciar condiciones óptimas para el desarrollo económico y social en barrios marginales, que presenten graves problemas de inseguridad asociados a fenómenos de exclusión y falta de oportunidades para los jóvenes.
F) Generar capacidades y dinámicas positivas para posibilitar acuerdos, formales e informales, y tejer las relaciones de doble vía entre las instituciones y la ciudadanía, con el propósito de generar procesos de autorregulación, corresponsabilidad y solidaridad ciudadana. </t>
  </si>
  <si>
    <t>1. Consolidar capacidades ciudadanas para la convivencia Y el relacionamiento con la institucionalidad.</t>
  </si>
  <si>
    <t>Convivir para prevenir</t>
  </si>
  <si>
    <t>1.1. Ciudadania comprometida con los espacios de participacion para la seguridad en Bogotá</t>
  </si>
  <si>
    <t>1.1 Aumento de las organizaciones ciudadanas para promover la convivencia y la seguridad.
NOTA:
Solamente prever dónde podría ubicarse la(S) fuente(S) para la medición del indicador..</t>
  </si>
  <si>
    <t xml:space="preserve">Posibles indicadores:
FUENTE PROGRESUS.. JZS realizadas
Número de organizaciones para la seguridad y la convivencia fortalecidas: JZS, Comités de convivencia de las JAC, organizaciones ciudadanas conformadas y fortalecidas. Frendes de Seguridad operando por año. 
IDPAC: Las de las JAC, ellos tienen el dato, creo.
DPCC: Organizaciones ciudadanas registradas.
POLICÍA: Frentes de seguridad activos.
D. Seguridad: JZS adelantadas.
Personería o Cámara de Comercio (Registro Único Empresarial y Social RUE): Veedurías Ciudadanas.
</t>
  </si>
  <si>
    <t xml:space="preserve">Aumento de espacios de participación ciudadana para la seguridad y la convivencia </t>
  </si>
  <si>
    <t>Número de organizaciones ciudadanas para la seguridad y la convivencia en Bogotá.</t>
  </si>
  <si>
    <t>Número de espacios de participación ciudadana en seguridad y convivencia en funcionamiento / Número de espacios de participación ciudadana en seguridad y convivencia en creados</t>
  </si>
  <si>
    <t>Suma de espacios de participación ciudadana para la seguridad y convivencia en Bogotá</t>
  </si>
  <si>
    <t>Creación y fortalecimiento de redes del cuidado y frentes de seguridad</t>
  </si>
  <si>
    <t>Número de espacios de participación ciudadana en seguridad y convivencia</t>
  </si>
  <si>
    <t>Conformación de organizaciones ciudadanas para la seguridad y la convivencia.</t>
  </si>
  <si>
    <t>Número de espacios creados en el año</t>
  </si>
  <si>
    <t>Número de organizaciones ciudadanas para la convivencia y la seguridad constituciodas</t>
  </si>
  <si>
    <t xml:space="preserve"> La sumatoria de espacios </t>
  </si>
  <si>
    <t>Sumatoria de organizaciones ciudadanas para la convivencia y la seguridad constituidas</t>
  </si>
  <si>
    <t xml:space="preserve">XXXXX
813 </t>
  </si>
  <si>
    <t>1. Consolidar capacidades ciudadanas para la convivencia, el relacionamiento con la institucionalidad.</t>
  </si>
  <si>
    <t>Posibles indicadores:
FUENTE PROGRESUS.. JZS realizadas
Número de organizaciones para la seguridad y la convivencia fortalecidas: JZS, Comités de convivencia de las JAC, organizaciones ciudadanas conformadas y fortalecidas. Frendes de Seguridad operando por año. 
IDPAC: Las de las JAC, ellos tienen el dato, creo.
DPCC: Organizaciones ciudadanas registradas.
POLICÍA: Frentes de seguridad activos.
D. Seguridad: JZS adelantadas.
Personería o Cámara de Comercio (Registro Único Empresarial y Social RUE): Veedurías Ciudadanas</t>
  </si>
  <si>
    <t>Ciudadania que participa en los espacios de participación ciudadana en seguridad y convivencia</t>
  </si>
  <si>
    <t>Vinculación de la ciudadanía a las organizaciones ciudadanas para la seguridad y la convivencia.</t>
  </si>
  <si>
    <t>Número de ciudadania  que participan en el año</t>
  </si>
  <si>
    <t>Número de personas pertenecientes a las organizaciones ciudadanas para la seguridad y la convivencia.</t>
  </si>
  <si>
    <t xml:space="preserve">La sumatoria de ciudadania que participa 
</t>
  </si>
  <si>
    <t>Sumatoria de personas pertenecientes a las organizaciones ciudadanas para la seguridad y la convivencia.</t>
  </si>
  <si>
    <t>NUEVO:
Fortalecimiento de  organizaciones ciudadanas para la convivencia y la seguridad.
ESTO SE DEBE HABLAR CON EL ÁREA: LEL FORTALECIMIENTO PUEDE ENTENDERSE COMO ENTREGA DE ELEMENTOS OPERATIVOS Y COMO EL DESARROLLO DE PROCESOS FORMATIVOS EN TEMAS DE CONVIVENCIA, SEGURIDAD, RELACIONAMIENTO CON LA INSTITUCIONALLIDAD, TRÁMITE DE CONFLICTOS.</t>
  </si>
  <si>
    <t xml:space="preserve">Número de organizaciones ciudadanas que reciben apoyos institucionales para el  fortalecimiento de su gestión y su proyección en el tiempo. </t>
  </si>
  <si>
    <t>Sumatoria de organizaciones ciudadanas que reciben apoyos institucionales para su funcionamientos y sostenibilidad.</t>
  </si>
  <si>
    <t>1.2. Prevención de conflictos  de convivencia en  Bogotá.</t>
  </si>
  <si>
    <t>1.2 
OPCIÓN 1:
Disminución de incidentes en la línea 123.
OPCIÓN 2:
Aumento de llamadas que solicitan la intervención institucional en problemas de convivencia.
OPCIÓN 3:
Disminución de riñas en Bogotá
OPCIÓN 4:
Verificar contenidos Encuesta bienal de Cultura.</t>
  </si>
  <si>
    <t>1.2 
OPCIÓN 1:
Disminución de incidentes en la línea 123.
OPCIÓN 2:
Aumento de llamadas que solicitan la intervención institucional en problemas de convivencia.
OPCIÓN 3:
Disminución de riñas en Bogotá
OPCIÓN 4:
Verificar contenidos Encuesta bienal de Cultura.
Si el 75% de los homicidios responden a la violencia impulsiva, es un problema de delitos o es un problema de cultura ciuddana, de trámite de conflictos. Un problema de convivencia que se materializa en un delito. Igual que las lesiones.
El otro 25% se explica en la actividad criminal estructurada.</t>
  </si>
  <si>
    <t>Disminución de riñas en la ciudad.</t>
  </si>
  <si>
    <t>Fórmula según medición OAIEE
Tasa o número</t>
  </si>
  <si>
    <t>NUEVO:
Estrategia de sensibilización masiva para favorecer  la incorporación de conductas favorables para la convivencia y la cultura de la legalidad.
CONVERSAR CON DPCC Y OAC</t>
  </si>
  <si>
    <t xml:space="preserve">Número de personas impactadas por la estrategia de sensibilización masiva con contenidos para la incorporación de conductas favorables a la conviencia y la legalidad. </t>
  </si>
  <si>
    <t>Sumatoria de personas impactadas por la estrategia de sensibilización masiva...</t>
  </si>
  <si>
    <t>Medidas correctivas y preventivas para la gestión de comportamientos contrarios a la convivencia</t>
  </si>
  <si>
    <t>Estrategia de aplicación de recursos pedagógicos dispuestos en el código de convivencia</t>
  </si>
  <si>
    <t>Número de personas que se vinculan en la applicación de recursos pedagógicos contemplados en el código de pollicía.
INCLUYE LA APLICACIÓN DE COMPARENDOS PEDAGÓGICOS Y LA PARTICIPACIÓN EN JORNADAS PEDAGÓGICAS Y JORNADAS DE CONOCIMIENTO DEL CÓDIGO..
PUEDE PARTIRSE EN DOS PRODUCTOS SEGÚN SE CONSIDERE CON EL GRUPO.</t>
  </si>
  <si>
    <t>Sumatoria de personas que participan en las sesiones pedagógicas del código por sanciones.
Jornadas de divulgación y prevención.</t>
  </si>
  <si>
    <t>1, Generar capacidades y dinámicas positivas a traves de procesos de autorregulación, corresponsabilidad y solidaridad ciudadana para la construcción de confianza, que permita que la ciudadanía e instituciones puedan relacionarse en pro de la prevención y cultura cultura.</t>
  </si>
  <si>
    <t>Tasa de homicidios de mujeres.</t>
  </si>
  <si>
    <t xml:space="preserve">Construcción de un índice que incluya un seguimiento diferenciado a las violencias y delitos que vinculan a las poblaciones priorizadas  </t>
  </si>
  <si>
    <t>Construcción de un índice</t>
  </si>
  <si>
    <t>Llamadas al NUSE-123 Tipo Incidente Riña</t>
  </si>
  <si>
    <t>Estrategia de aplicación de medidas correctivas sancionatorias dispuestas en el código de convivencia.</t>
  </si>
  <si>
    <t>Número de personas con sanciones correctivas sancionatorias aplicadas, según lo contemplado en el código de pollicía.</t>
  </si>
  <si>
    <t>Asociación de la enseñanza de comptencias ciudadanas en el plan distrital de educación.</t>
  </si>
  <si>
    <t>EWxplorar posibilidades desde la SDCRD</t>
  </si>
  <si>
    <t xml:space="preserve">2. Disminuir la presencia de factores de riesgo asociados a la instrumentalización y la victimizacipon en violencias y delitos, de poblaciones con condiciones de vulnerabilidad. </t>
  </si>
  <si>
    <t>1.3. Mejoramiento de las condiciones de vida y reducción de factores de riesgo que afectan la seguridad y convivencia de poblaciones vulneradas</t>
  </si>
  <si>
    <t>2.1 Reducción de factores de riesgo de victimización y de instrumentalización en el delito, de poblaciones con mayor vulnerabilidad..</t>
  </si>
  <si>
    <t xml:space="preserve">
Reducción de la vinculación de Jóvenes en actividades delictivas (disminución de la vinculación de jóvenes en el SRPA y en Sistema Judicial)
Disminución de la victimización de los jóvenes por violencias y delitos..
Disminución de la participación de migrantes en actividades delictivas.
Disminución de la victimización de NNA por violencias y delitos.
Disminución de la participación de las mujeres como víctimas de violencias y delitos.
Podría construirse un índice sobre estos indicadores?</t>
  </si>
  <si>
    <t>Número de homicidios de mujeres / total de población de mujeres* 100.000</t>
  </si>
  <si>
    <t>Prevención de violencias, delitos e instrumentalización de poblaciones vulneradas</t>
  </si>
  <si>
    <t xml:space="preserve">Estrategia de Prevención de violencias e instrumentalización de los jóvenes en el delito. </t>
  </si>
  <si>
    <t>Prevención de la deserción escolar en Bogotá y sus efectos sobre la seguridad y la convivencia en NNA (Secretaría de Educación Distrital)</t>
  </si>
  <si>
    <t>Construcción Comunitaria de Espacios Seguros (Secretaría Distrital de Hábitat)</t>
  </si>
  <si>
    <t>Tasa de homicidios de jóvenes.
Vinculación de jóvenes en violencias y delitos..
Vinculación de migrantes en violencias y delitos.
Vinculación de habitantes de calle.
NNA víctimas de delitos.</t>
  </si>
  <si>
    <t>Búsqueda de productos diferenciados para cada una de las poblaciones priorizadas por sus condiciones de vulnerabilidad.</t>
  </si>
  <si>
    <t>Acciones de prevención de violencias y delitos en jóvenes
Verificar vinculaciones de productos en la política de juventud</t>
  </si>
  <si>
    <t>Productos orientados a trabajo con migrantes</t>
  </si>
  <si>
    <t>2. Asegurar que las y los ciudadanos puedan habitar el espacio público de la ciudad sin temor a que se vulneren sus derechos. 
Potenciar las capacidades sociales e institucionales para la atención y protección oportuna de los derechos y libertades ciudadanas, frente a eventos violentos generadores de afectaciones a la vida y al patrimonio público y/o privado.
Desarrollar capacidades para la resiliencia frente a la atención de emergencias y la protección de la infraestructura crítica de la ciudad</t>
  </si>
  <si>
    <t xml:space="preserve">D) Focalizar acciones para asegurar que la ciudadanía pueda habitar el espacio público de la ciudad sin temor a que se vulneren sus derechos.  
H) Proteger la infraestructura crítica de la ciudad ante posibles ataques físicos y cibernéticos. 
I) Fortalecer la capacidad de respuesta de los cuerpos de Bomberos y de Policía, ante eventos disruptivos (desastres climáticos, futuras pandemias) que puedan afectar la seguridad.  </t>
  </si>
  <si>
    <t>OBJETIVO 3.
OPCIÓN 1:
3. Asegurar que la ciudadanía habite el espacio público de la ciudad con confianza sobre la integridad de sus derechos. 
OPCIÓN 2:
3.  Mejorar las condiciones de seguridad en el espacio público para el disfrute de la ciudadanía.
OPCIÓN 3:
Consolidación de Entornos seguros y confiables para la prevención del delitos en el EP.</t>
  </si>
  <si>
    <t>Protección efectiva de la ciudadanía en el espacio público y de la infraestructura crítica</t>
  </si>
  <si>
    <t>2.1 Aumentar la percepción de seguridad en Bogotá 
2.2.  Generar un cambio cultural, dirigido a la transformación de conflictos entre los actores del espacio público para reducir la violencia y la criminalidad en Bogotá</t>
  </si>
  <si>
    <t>Indicador de Resultado 3.1.
OPCIÓN 1:
Disminución de la ocurrencia de delitos en el EP.
OPCIÓN 2:
Mejora de la percepción de seguridad en el EP de Bogotá.
Omitir la propuesta de resultado 2.2. porque los de cambio cultura estarían desarrollados con el Objetivo 1</t>
  </si>
  <si>
    <t>Índice de delitos en el EP?
Homocidios - Delitos Sexuales - Lesiones- Hurtos -  Filas de la 40 a la 41</t>
  </si>
  <si>
    <t>Nivel de percepción de seguridad en Bogotá</t>
  </si>
  <si>
    <t>Porcentaje de disminucipón de la ocurrencia de delitos en el EP
Porcentaje de ciudadanos y ciudadanas que perciben el EP como peligros.</t>
  </si>
  <si>
    <t>Según defina la OAIEE</t>
  </si>
  <si>
    <t>Fuente: Encuesta Cámara de Comercio</t>
  </si>
  <si>
    <t>Consolidación de Entornos seguros y confiables para la prevención del delito</t>
  </si>
  <si>
    <t>Dotación de Infraestructura disuasora de delitos (cámaras y tecnologías asociadas, sistemas de vigilancia)</t>
  </si>
  <si>
    <t xml:space="preserve">OBJETIVO 3.
OPCIÓN 1:
3. Asegurar que la ciudadanía habite el espacio público de la ciudad con confianza sobre la integridad de sus derechos. 
OPCIÓN 2:
3.  Mejorar las condiciones de seguridad en el espacio público para el disfrute de la ciudadanía.
</t>
  </si>
  <si>
    <t>Enlace de sistemas de cámaras de la ciudadanía con el sistema distrital.</t>
  </si>
  <si>
    <t>Estrategias de incorporación de contenidos dinámicos para la presencia y apropiación ciudadana del EP por parte de la ciudadanía. Oferta institucional para la toma del EP.
Cultura, IDRD, IDIPIBA, Desarrollo Económico, IDPC.</t>
  </si>
  <si>
    <t>Presencia de autoridades de seguridad en el EP.</t>
  </si>
  <si>
    <t>Intervenciones de mejoramiento situacional en entornos con vulnerabilidades y priorizados</t>
  </si>
  <si>
    <t>Sistema de reporte de riesgos en el EP y respuesta institucional.</t>
  </si>
  <si>
    <t xml:space="preserve">4. Fortalecer la capacidad institucional para la protección de la infraestructura crítica de la ciudad, y para la prestación de los servicios del Estado y el acceso de la ciudadanía, frente a eventos de emergencia, imprevistos y atentados intencionales.
</t>
  </si>
  <si>
    <t>2.2.  Generar un cambio cultural, dirigido a la transformación de conflictos entre los actores del espacio público para reducir la violencia y la criminalidad en Bogotá</t>
  </si>
  <si>
    <t>Resultado 4.1
Permanencia de los servicios y garantías de la gestión institucional y el acceso de la ciudadanía a los servicios que garantizan los derechos.
Fortalecimiento de capaciddes institucionales para la prestación y sostenimientos de servicios, garantizar el acceso de la ciudadanía en condiciones normales y adversas.</t>
  </si>
  <si>
    <t>No se conoce posible indicador. Veriificar si existe algún inventario que permita establecer un número. 
O generar un indicador, o sacarlo.</t>
  </si>
  <si>
    <t xml:space="preserve">Nivel de victimización en Bogotá </t>
  </si>
  <si>
    <t>Índice de coordinación de acceso a los servicios y funcionamiento</t>
  </si>
  <si>
    <t>Estrategi de cuidado y de reacción para la protección de bienes  y servicios estratégicos</t>
  </si>
  <si>
    <t>Estrtegia de  intervención de entornos de servicios escenciales, para el mejoramiento de condiciones (entornos educativos, recreativos, comerciales, culturales, patrimoniales, turísticos, instalaciones de prestación de servicios sociales, de salud, de justicia, de representación política, vitales y protegidos por el DIH)</t>
  </si>
  <si>
    <t>Estrategia para  coordinación para la atención de emergencias y sostenimiento de la seguridad y la gobernabilidad</t>
  </si>
  <si>
    <t>2.3. Reducir el homicidio en la ciudad de Bogotá, mediante el despliegue coordinado de procesos y procedimientos institucionales, que permitan la coordinación de inteligencia y de autoridades judiciales.</t>
  </si>
  <si>
    <t>Creo que este resultado no debe quedar desagregado. Se sugiere se engloben con las filas  de la 31 a la 36</t>
  </si>
  <si>
    <t>Tasa de homicidios</t>
  </si>
  <si>
    <t>Atención y reducción de delitos contra la vida e integridad personal</t>
  </si>
  <si>
    <t>2.4. Reducir los factores de riesgo   y medir la acción delictiva que atenta contra la vida e integridad personal</t>
  </si>
  <si>
    <t>Creo que este resultado no es de este objetivo</t>
  </si>
  <si>
    <t>Tasa personas víctimas de acoso sexual</t>
  </si>
  <si>
    <t xml:space="preserve">Numero de registros por delitos sexuales </t>
  </si>
  <si>
    <t>Lesiones personales</t>
  </si>
  <si>
    <t xml:space="preserve">2.6. Reducir los índices de delitos contra el patrimonio  en Bogotá </t>
  </si>
  <si>
    <r>
      <rPr>
        <sz val="7"/>
        <color rgb="FF000000"/>
        <rFont val="Times New Roman"/>
        <family val="1"/>
        <charset val="1"/>
      </rPr>
      <t xml:space="preserve"> </t>
    </r>
    <r>
      <rPr>
        <sz val="10"/>
        <color rgb="FF000000"/>
        <rFont val="Calibri Light"/>
        <family val="2"/>
        <charset val="1"/>
      </rPr>
      <t>Control y mitigación de delitos contra el patrimonio</t>
    </r>
  </si>
  <si>
    <t>Estrategia de control de hurto de  personas. Podría englobarse a un estrategia para combatir los delitos contra el patrimonio.</t>
  </si>
  <si>
    <t>Cantidad de vehículos hurtados</t>
  </si>
  <si>
    <t>Estrategia de control de hurto de  vehículos. Podría englobarse a un estrategia para combatir los delitos contra el patrimonio.</t>
  </si>
  <si>
    <t xml:space="preserve">Cantidad de motocicletas hurtadas </t>
  </si>
  <si>
    <t>Estrategia de control de hurto de motocicletas. Podría englobarse a un estrategia para combatir los delitos contra el patrimonio.</t>
  </si>
  <si>
    <t xml:space="preserve">Cantidad de hurto a residencias </t>
  </si>
  <si>
    <t>Estrategia de control de hurto de residencias. Podría englobarse a un estrategia para combatir los delitos contra el patrimonio.
Este podría quedar en estructuras delictivas. No es del EP.</t>
  </si>
  <si>
    <t>Cantidad de hurto de bicicletas</t>
  </si>
  <si>
    <t>Estrategia de control de hurto de bicicletas. Verificar con producto de la política de bicis. Podría englobarse a un estrategia para combatir los delitos contra el patrimonio.</t>
  </si>
  <si>
    <t>Cantidad de hurto a comercios</t>
  </si>
  <si>
    <t>Estrategia de control de hurto a comercio. Podría englobarse a un estrategia para combatir los delitos contra el patrimonio.
Este podría quedar en estructuras delictivas. No es del EP.</t>
  </si>
  <si>
    <t>Cantidad de hurto a personas en trasmilenio y SITP</t>
  </si>
  <si>
    <r>
      <rPr>
        <sz val="7"/>
        <color rgb="FF000000"/>
        <rFont val="Times New Roman"/>
        <family val="1"/>
        <charset val="1"/>
      </rPr>
      <t xml:space="preserve"> </t>
    </r>
    <r>
      <rPr>
        <sz val="10"/>
        <color rgb="FF000000"/>
        <rFont val="Calibri Light"/>
        <family val="2"/>
        <charset val="1"/>
      </rPr>
      <t>Control y mitigación de delitos contra el patrimonio en el Sistema Integrado de Transporte (Troncales y Zonales)</t>
    </r>
  </si>
  <si>
    <t>2.7. Aumentar la incautación de armas en el distrito de Bogotá.</t>
  </si>
  <si>
    <t>Cantidad de armas de fuego incautadas</t>
  </si>
  <si>
    <t>Estrategia que procura el control de la tenencia, porte y uso de armas de fuego, traumáticas y corto/punzantes. (Desarme por la vida)</t>
  </si>
  <si>
    <t>RESULTADO 4.1
Permanencia de los servicios y garantías de la gestión institucional y el acceso de la ciudadanía a los servicios que garantizan los derechos.
Fortalecimiento de capaciddes institucionales para la prestación y sostenimientos de servicios, garantizar el acceso de la ciudadanía en condiciones normales y adversas.</t>
  </si>
  <si>
    <t>No se conoce indicador</t>
  </si>
  <si>
    <t>Formación en Derechos Humanos, enfoque de género, atención de violencias, conflictividades y delitos urbanos para la Policía Metropolitana de Bogotá</t>
  </si>
  <si>
    <t>No es claro por qué en DDHH si está relacionado con infraestructura crítica y con EP</t>
  </si>
  <si>
    <t xml:space="preserve">Ampliación del sistema de cámaras de video –vigilancias conectadas al C4 y dotación de radioteléfonos </t>
  </si>
  <si>
    <t>Control del transporte ilegal y la instrumentalización de población vulnerable respecto a este fenómeno (Secretaría Distrital de Movilidad)</t>
  </si>
  <si>
    <t>Defensa y protección de cerros orientales y áreas naturales estratégicas de Bogotá y la región (Secretaría Distrital de Ambiente)</t>
  </si>
  <si>
    <t>Mejoramiento de las condiciones físicas, sociales y de prestación de servicios públicos en canales, puentes y parques con presencia de CHC y carreteros (UAESP)</t>
  </si>
  <si>
    <t>Programa de mantenimiento a las estaciones de bomberos de Bogotá (UAECOB).</t>
  </si>
  <si>
    <t>Programa para la adecuación, y ampliación de estaciones de bomberos (UAECOB)</t>
  </si>
  <si>
    <t>Programa para la puesta en funcionamiento y gestión integral de riesgos, incendios, incidentes con materiales peligrosos y rescates en todas las modalidades (UAECOB)</t>
  </si>
  <si>
    <t xml:space="preserve">3. Contribuir al desmantelamiento de las organizaciones y los mercados criminales en la ciudad, a través de procesos de articulación interinstitucional entre los organismos de seguridad del nivel distrital y las entidades competentes en materia de inteligencia, investigación criminal y persecución penal, con el fin de disminuir los hechos delincuenciales en la ciudad. </t>
  </si>
  <si>
    <t xml:space="preserve">A) Potenciar las capacidades institucionales para la atención y protección oportuna de los derechos y libertades ciudadanas frente a eventos violentos generadores de afectaciones a la vida y al patrimonio público y/o privado. 
B) Contribuir a la afectación de las organizaciones y los mercados criminales en la ciudad, a través de procesos de articulación interinstitucional entre los organismos de seguridad del nivel distrital y las entidades competentes en materia de inteligencia, investigación criminal y persecución penal, propiciando la disminución de los hechos delincuenciales en la ciudad. 
E) Alcanzar una mayor coordinación con las autoridades departamentales y de los municipios vecinos, con el fin de garantizar una prestación eficiente de los servicios de seguridad, convivencia y justicia en Bogotá y en la Región Metropolitana. Esto significa, aportar al cumplimiento de la ley 2199 de 2022. 
G) Incrementar las capacidades tecnológicas y de inteligencia del distrito para la gestión de la seguridad ciudadana. </t>
  </si>
  <si>
    <t xml:space="preserve">5. Optimizar la capacidad técnica y la coordinación estratégica de los organismos / de las autirdades / de seguridad y justicia, para la persecución, sanción y desearticulación de las estructuras delictivas en la ciudad, afectando los distintos niveles y actores de la cadena económica del mercado criminal, que atentan contra la vida, la integridad y el patrominio de la ciudadanía y contra la estabilidad social, democrática y económica de la ciudad. </t>
  </si>
  <si>
    <t xml:space="preserve">Intervención integral de economías criminales </t>
  </si>
  <si>
    <t>3.1. Fortalecimiento  de las capacidades de inteligencia, investigación criminal y persecución penal</t>
  </si>
  <si>
    <t>Resultado 5.1 Disminución de las manifestaciones violentas asociadas a sus acciones al margen de la ley</t>
  </si>
  <si>
    <t>Para explorar posible o posibles indicadores.
Documento equipo Dirección de Seguridad?</t>
  </si>
  <si>
    <t>número de organizaciones criminales afectadas</t>
  </si>
  <si>
    <t>organizaciones criminales existentes, menos organizaciones criminales desarticuladas</t>
  </si>
  <si>
    <t>cumplimiento sujeto a la priorización y tiempos de los organismos de seguridad y justicia</t>
  </si>
  <si>
    <t xml:space="preserve">Fortalecimiento de la investigación criminal, inteligencia y persecución criminal contra redes delincuenciales </t>
  </si>
  <si>
    <t>Inventario criminal unificado con información de grupos delincuenciales con presencia en la ciudad</t>
  </si>
  <si>
    <t>Estrategia de fortalecimiento de la investigación criminal, inteligencia y persecución criminal contra redes delincuenciales  (la estrategia puede contener las filas 64 y 65)</t>
  </si>
  <si>
    <t>Inventario criminal unificado</t>
  </si>
  <si>
    <t>Número de bandas existentes menos numero de bandas afectadas del inventario criminal</t>
  </si>
  <si>
    <t>3. Contribuir al desmantelamiento de las organizaciones y los mercados criminales en la ciudad, a través de procesos de articulación interinstitucional entre los organismos de seguridad del nivel distrital y las entidades competentes en materia de inteligencia, investigación criminal y persecución penal.
Implementación integral de acciones institucionales efectivas para que la ciudadanía pueda acceder a la justicia de forma eficiente, y encuentre respuestas eficaces que le permitan la resolución pacífica de conflictos sociales e interpersonales, al igual que se posibilite la restitución y/o reparación de los derechos vulnerados de los cuales hayan sido víctimas</t>
  </si>
  <si>
    <t>%</t>
  </si>
  <si>
    <t>Informes de seguridad y de dinámica delictiva para la comprensión, seguimiento y direccionamiento a acciones institucionales contra grupos delincuenciales y actividades delictivas de mayor impacto en la ciudad</t>
  </si>
  <si>
    <t>Fortalecer los procesos para la recipción de información y protección de denunciantes o testigos. Igual esto puesde estas em la línea de la estrategia.</t>
  </si>
  <si>
    <t>Informes de seguridad y dinámica delictiva</t>
  </si>
  <si>
    <t>Número de informes de seguridad  y dinámica delictiva</t>
  </si>
  <si>
    <t>Promoción de la vinculación de nuevos policías para la prevención y control del servicio policial.</t>
  </si>
  <si>
    <t>Creo que este sirve más en los resultados del EP.
La desarticulación de estructura criminales requiere intervenciones más especializadas que la presencia de policías.</t>
  </si>
  <si>
    <t>Fortalecer procesos de investigación para la individualización y la judicialización debida conforme a los delitos, sus agravantes y tiempos de condena.
Conformación de equipos de apoyo a los procesos de investigación sobre estructuras priorizadas.
Redacción resultado Juan para producto:
3.1. Fortalecimiento  de las capacidades de inteligencia, investigación criminal y persecución penal</t>
  </si>
  <si>
    <t>3.2. Afectación a las organizaciones y economías criminales, así como de la disminución de las manifestaciones violentas asociadas a sus acciones al margen de la ley</t>
  </si>
  <si>
    <t>Se sugiere mantener el indicador 5.1.</t>
  </si>
  <si>
    <t>numero de mercados criminales afectados</t>
  </si>
  <si>
    <t>priorización de intervención para afectar mercados criminales</t>
  </si>
  <si>
    <t>Interrupción de mercados criminalesl</t>
  </si>
  <si>
    <t>Interveciones de control a mercados criminales realizados en coordinadas con la Policía Metropolitana de Bogotá</t>
  </si>
  <si>
    <t>Articulación insterinstitucional para identificación y acción conjunta frente a objetivos de mayor valor de la estructura criminal.</t>
  </si>
  <si>
    <t>Intervenciones de control a mercados criminales</t>
  </si>
  <si>
    <t>Número de intervenciones a mercados criminales</t>
  </si>
  <si>
    <t>xxx</t>
  </si>
  <si>
    <t>Número de afectaciones al flujo del mercado criminal del microtráfico</t>
  </si>
  <si>
    <t>Incautación de estupefacientes en grandes cantidades</t>
  </si>
  <si>
    <t>Desarrollo de acciones coordinadas con la policia metropolitana para la incautación y desarticulación de redes de microtrafico</t>
  </si>
  <si>
    <t>Protección de comunidades y poblaciones víctimas de las estructuras criminales.
Intervenciones complementarias sobre los vacíos sociales gnerados por la desestructuración de la cadena criminal.</t>
  </si>
  <si>
    <t>Intervenciones contra el microtráfio</t>
  </si>
  <si>
    <t>Número de intervenciones contra el microtráfico</t>
  </si>
  <si>
    <t xml:space="preserve">Número de afectaciones a los mercados criminales dirigidas desde el centro de fusión </t>
  </si>
  <si>
    <t xml:space="preserve">Número de mercados criminales de acto impacto afectados </t>
  </si>
  <si>
    <t>centro de fusión para la articulación de capacidades entre organismos de seguridad y justicia</t>
  </si>
  <si>
    <t>centro de fusión en operación</t>
  </si>
  <si>
    <t xml:space="preserve">Acto administrativo para la entrada en operación </t>
  </si>
  <si>
    <t>4. Implementación integral de acciones institucionales efectivas para que la ciudadanía pueda acceder a la justicia de forma eficiente, y encuentre respuestas eficaces que le permitan la resolución pacífica de conflictos sociales e interpersonales, al igual que se posibilite la restitución y/o reparación de los derechos vulnerados de los cuales hayan sido víctimas</t>
  </si>
  <si>
    <t xml:space="preserve"> J) Implementar acciones institucionales para que la ciudadanía pueda acceder a los mecanismos de justicia, de forma eficiente, y encuentre respuestas eficaces que le permitan la resolución pacífica de conflictos sociales e interpersonales, posibilitando la restitución y/o reparación de los derechos vulnerados. </t>
  </si>
  <si>
    <r>
      <rPr>
        <sz val="11"/>
        <color rgb="FF000000"/>
        <rFont val="Arial Narrow"/>
        <family val="2"/>
        <charset val="1"/>
      </rPr>
      <t>OBJETI 6
Mejorar la condiciones del acceso y prestación de los servicios de la justicia a cargo del Distrito, justicia cercana a la ciudadanía, protección y restitución de Derechos</t>
    </r>
    <r>
      <rPr>
        <sz val="11"/>
        <color rgb="FFFF0000"/>
        <rFont val="Arial Narrow"/>
        <family val="2"/>
        <charset val="1"/>
      </rPr>
      <t xml:space="preserve">, justicia restaurativa y garantía de Derechos en la privación preventiva de la libertad. </t>
    </r>
  </si>
  <si>
    <t>Justicia cercana al ciudadano</t>
  </si>
  <si>
    <t xml:space="preserve">4.1 Cualificar la orientación que se brinda a la ciudadanía en rutas de acceso a la justicia  en el Distrito Capital </t>
  </si>
  <si>
    <t>Índice de acceso a la justicia</t>
  </si>
  <si>
    <t>Número de orientaciones   realizadas a ciudadanos(as) de todas las localidades del Distrito que lo requieran por medio del Centro de Recepción e Información (CRI)</t>
  </si>
  <si>
    <t>Sumatoria de orientaciones realizadas a ciudadanos(as) de todas las localidades del Distrito por medio del Centro de Recepción e Información (CRI)</t>
  </si>
  <si>
    <t>Derechos
Acción sin daño
Género
Poblacional</t>
  </si>
  <si>
    <t>91.690
orientaciones</t>
  </si>
  <si>
    <r>
      <rPr>
        <sz val="7"/>
        <color rgb="FF000000"/>
        <rFont val="Times New Roman"/>
        <family val="1"/>
        <charset val="1"/>
      </rPr>
      <t xml:space="preserve">  </t>
    </r>
    <r>
      <rPr>
        <sz val="10"/>
        <color rgb="FF000000"/>
        <rFont val="Calibri Light"/>
        <family val="2"/>
        <charset val="1"/>
      </rPr>
      <t>Orientación para el acceso al Sistema Distrital de Justicia</t>
    </r>
  </si>
  <si>
    <t>Equipamientos de justicia existentes en el Distrito en funcionamiento</t>
  </si>
  <si>
    <t>Porcentaje de funcionamiento de los equipamientos de justicia  existentes en el Distrito</t>
  </si>
  <si>
    <t>(Número de equipamientos de justicia en el Distrito en funcionamiento/ Número de equipamientos de justicia existentes en el Distrito) x 100</t>
  </si>
  <si>
    <t>100%
(Corresponde a 13 Casas de Justicia)</t>
  </si>
  <si>
    <t>484
orientaciones (por la variable discapacidad 403; por la variable etnia: 81)</t>
  </si>
  <si>
    <t xml:space="preserve">Estrategia  para la transversalización de los enfoques  poblacional, diferencial y territorial en los servicios de atención de justicia
</t>
  </si>
  <si>
    <t>Porcentaje de implementación de una estrategia para la transversalización de los enfoques  poblacional, diferencial y territorial en los servicios de atención de justicia</t>
  </si>
  <si>
    <t>(Número de actividades desarrolladas de implementación de la estrategia para la transversalización de los enfoques  poblacional, diferencial y territorial en los servicios de atención de justicia /  Número de actividades programadas de implementación de la estrategia para la transversalización de los enfoques  poblacional, diferencial y territorial en los servicios de atención de justicia  ) x 100</t>
  </si>
  <si>
    <t>pablo.malagon@scj.gov.co</t>
  </si>
  <si>
    <t xml:space="preserve">Número de orientaciones  realizadas a niños niñas y adolescentes  por medio del Centro de Recepción e Información (CRI) con base en los lineamientos del protocolo   </t>
  </si>
  <si>
    <t xml:space="preserve">Sumatoria de orientaciones realizadas a niños niñas y adolescentes realizadas por medio del Centro de Recepción e Información (CRI) con base en los lineamientos del protocolo
</t>
  </si>
  <si>
    <t>476 orientaciones</t>
  </si>
  <si>
    <t>Protocolo de atención en Casas de Justicia para niños, niñas y adolescentes víctimas de violencia sexual</t>
  </si>
  <si>
    <t>Porcentaje de implementación de un protocolo de atención en casas de justicia para niños, niñas y adolescentes víctimas de violencia sexual</t>
  </si>
  <si>
    <t>(Número de actividades desarrolladas de implementación del protocolo de atención en casas de justicia para niños, niñas y adolescentes víctimas de violencia sexual /  Número de actividades programadas de  implementación del protocolo de atención en casas de justicia para niños, niñas y adolescentes víctimas de violencia sexual) x 100</t>
  </si>
  <si>
    <t>Pablo Malagón</t>
  </si>
  <si>
    <t xml:space="preserve">Nùmero de mujeres víctimas de violencias  o amenazas orientadas por medio del Centro de Recepción e Información (CRI)  con base en los lineamientos de la Ruta con base en los lineamientos de la  Ruta Integral de acceso a la justicia  
</t>
  </si>
  <si>
    <t xml:space="preserve">Sumatoria de mujeres víctimas de violencias  o amenazas orientadas por medio del Centro de Recepción e Información (CRI)  con base en los lineamientos de la Ruta con base en los lineamientos de la  Ruta Integral de acceso a la justicia  </t>
  </si>
  <si>
    <t>49.750 mujeres orientadas</t>
  </si>
  <si>
    <t xml:space="preserve">Ruta de atención integral de acceso a la justicia en Casas de Justicia para mujeres víctimas de violencias 
</t>
  </si>
  <si>
    <t xml:space="preserve">Porcentaje de implementación en Casas de Justicia de una ruta de atención integral de acceso a la justicia para mujeres víctimas de violencias </t>
  </si>
  <si>
    <t>(Número de Casas de Justicia  en las cuales se implementa la ruta de atención integral de acceso a la justicia para mujeres víctimas de violencias / Número de Casas de Justicia  existentes en el Distrito) x 100</t>
  </si>
  <si>
    <t>7,69%
(Corresponde a la Casa de Justicia de Ciudad Bolívar)</t>
  </si>
  <si>
    <t xml:space="preserve">Número de mediaciones agendadas en Casas de Justicia que incluyan los lineamientos de la estrategia de Métodos de Resolución de Conflictos para la paz  </t>
  </si>
  <si>
    <t xml:space="preserve">Sumatoria de mediaciones agendadas en Casas de Justicia que incluyan los lineamientos de la estrategia de Métodos de Resolución de Conflictos para la paz  </t>
  </si>
  <si>
    <t>1.671 mediaciones agendadas</t>
  </si>
  <si>
    <t>Fuente: SUME
Las metas anuales corresponden  a un incremento del 0,5% de las mediaciones agendadas con relación del año anterior</t>
  </si>
  <si>
    <t>Estrategia de Métodos de Resolución de conflictos para la Paz</t>
  </si>
  <si>
    <t>Porcentaje de implementación de una estrategia de Métodos de Resolución de conflictos para la Paz</t>
  </si>
  <si>
    <t>(Número de actividades desarrolladas de implementación de la estrategia de Métodos de Resolución de conflictos para la Paz /  Número de actividades programadas de implementación de la estrategia de Métodos de Resolución de conflictos para la Paz ) x 100</t>
  </si>
  <si>
    <t>4.2 Contribuir al fortalecimiento del Sistema de Responsabilidad Penal para Adolescentes (SRPA),  mediante un proceso de atención especializada desde el enfoque de justicia restaurativa que busca la resolución del conflicto generado con el actuar delictivo de los y las jóvenes y la atención a las víctimas por el daño que les fue ocasionado con el delito.</t>
  </si>
  <si>
    <t>Porcentaje de casos del Programa Distrital de Justicia Juvenil Restaurativa en que el proceso de atención de las y los jóvenes se cierra por cumplimiento de objetivos del Plan Integral Restaurativo.</t>
  </si>
  <si>
    <t>Número de casos del Programa Distrital de Justicia Juvenil Restaurativa en que el proceso de atención de las y los jóvenes se cierra por cumplimiento de objetivos del Plan Integral Restaurativo en el periodo de medición/ Número de casos del Programa Distrital de Justicia Juvenil Restaurativa cerrados en el periodo de medición</t>
  </si>
  <si>
    <t xml:space="preserve">Justicia Restaurativa – Sistema de Responsabilidad Penal Adolescentes </t>
  </si>
  <si>
    <t>Contar con Sedes del PDJJR que Incrementan de la capacidad institucional para la atención de las y los jóvenes que ingresan al SRPA en el Distrito.</t>
  </si>
  <si>
    <t>Sedes del Programa Distrital de Justicia Juvenil Restaurativa (PDJJR) habilitadas y en funcionamiento para la atención de jóvenes vinculados al SRPA.</t>
  </si>
  <si>
    <t>Sumatoria de Sedes del Programa Distrital de Justicia Juvenil Restaurativa (PDJJR) habilitadas y en funcionamiento para la atención de jóvenes vinculados al SRPA.</t>
  </si>
  <si>
    <t>Especilizar las lineas de atención del PDJJR</t>
  </si>
  <si>
    <t>Líneas de Atención del Programa Distrital de Justicia Juvenil Restaurativa (PDJJR) en implementación.</t>
  </si>
  <si>
    <t>Sumatoria de Líneas de Atención del Programa Distrital de Justicia Juvenil Restaurativa (PDJJR) en implementación.</t>
  </si>
  <si>
    <t>4.3 Contribuir al fortalecimiento del Sistema de Responsabilidad Penal para Adolescentes (SRPA), mediante la participación de las y los jóvenes que se ven inmersos en diferentes tipos de delito y presentan consumo problemático se sustancias psicoactivas, en un proceso de atención especializada supervisado por las autoridades judiciales.</t>
  </si>
  <si>
    <t>Porcentaje de casos del Programa de Seguimiento Judicial al Tratamiento de Drogas en que el proceso de atención de las y los jóvenes se cierra por cumplimiento de objetivos del Plan de Atención Integral.</t>
  </si>
  <si>
    <t>Número de casos del Programa de Seguimiento Judicial al Tratamiento de Drogas en que el proceso de atención de las y los jóvenes se cierra por cumplimiento de objetivos del Plan de Atención Integral en el periodo de medición/ Número de casos Programa de Seguimiento Judicial al Tratamiento de Drogas cerrados en el periodo de medición</t>
  </si>
  <si>
    <t>Na</t>
  </si>
  <si>
    <t>Ampliar en las posibles rutas de ingresos Programa de Seguimiento Judicial al Tratamiento de Drogas.</t>
  </si>
  <si>
    <t>Rutas de ingreso al Programa de Seguimiento Judicial al Tratamiento de Drogas.</t>
  </si>
  <si>
    <t>Sumatoria de Rutas de ingreso al Programa de Seguimiento Judicial al Tratamiento de Drogas.</t>
  </si>
  <si>
    <t>Incrementar el número de jovenes que inician el proceso restaurativo en el marco del Programa de Seguimiento Judicial al Tratamiento de Drogas</t>
  </si>
  <si>
    <t>Porcentaje de jóvenes que inician el proceso restaurativo en el marco del Programa de Seguimiento Judicial al Tratamiento de Drogas</t>
  </si>
  <si>
    <t xml:space="preserve">
Número de jóvenes que inician el proceso restaurativo en el marco del Programa de Seguimiento Judicial al Tratamiento de Drogas / Número de jóvenes que según el avance del proceso deben iniciar proceso restaurativo </t>
  </si>
  <si>
    <t>4.4 Contribuir al fortalecimiento del Sistema de Responsabilidad Penal para Adolescentes (SRPA), desde la implementación de un programa de atención especializada a las víctimas, a integrantes de los sistemas familiares y jóvenes inmersos en delitos de carácter sexual.</t>
  </si>
  <si>
    <t xml:space="preserve">Porcentaje de casos del Programa para la Atención y Prevención de la Agresión Sexual en que el proceso de atención de las y los jóvenes se cierra por cumplimiento de objetivos del Plan de Atención Integral </t>
  </si>
  <si>
    <t>Número de casos del Programa para la Atención y Prevención de la Agresión Sexual en que el proceso de atención de las y los jóvenes se cierra por cumplimiento de objetivos del Plan de Atención Integral en el periodo de medición/ Número de casos Programa para la Atención y Prevención de la Agresión Sexual cerrados en el periodo de medición</t>
  </si>
  <si>
    <t>Generar en el marco de las instituciones educativas una linea de prevención de la vinculación de adolescentes y jóvenes en delitos sexuales,</t>
  </si>
  <si>
    <t>Línea prevención de la vinculación de adolescentes y jóvenes en delitos sexuales en el marco de instituciones educativas</t>
  </si>
  <si>
    <t>Sumatoria del porcentaje de avance de la implementación de una Línea prevención de la vinculación de adolescentes y jóvenes en delitos sexuales en el marco de instituciones educativas</t>
  </si>
  <si>
    <t>Contar con escalas de valoración validadas para Colombia que desde la evidencia fortalezcan los procesos de atención.</t>
  </si>
  <si>
    <t>Escalas de valoración de riesgo de reincidencia para ofensores sexuales adolescentes validadas para Colombia.</t>
  </si>
  <si>
    <t>Suma de Escalas de valoración de riesgo de reincidencia para ofensores sexuales adolescentes validadas para Colombia.</t>
  </si>
  <si>
    <t>4.5 Contar con estrategias de focalización territorial dirigidas a la prevención de la vinculación y utilización de los jóvenes en la comisión de delitos.</t>
  </si>
  <si>
    <t>Número de casos del Estrategia de Reintegro Familiar y Atención en el Egreso en que el proceso de atención de las y los jóvenes se cierra por cumplimiento de objetivos de la Ruta de Inclusión y Proyección Comunitaria en el periodo de medición/ Número de casos Estrategia de Reintegro Familiar y Atención en el Egreso cerrados en el periodo de medición</t>
  </si>
  <si>
    <t>Crear una Escuela de Formación para el trabajo que oferte programas técnico laborales.</t>
  </si>
  <si>
    <t xml:space="preserve">Escuela de formación para el trabajo con al menos tres (3) programas de formación técnica-laboral en implementación. </t>
  </si>
  <si>
    <t>Sumatoria del porcentaje de avance de la implementación de una Escuela de formación para el trabajo con al menos tres (3) programas de formación técnica-laboral</t>
  </si>
  <si>
    <t>Implementar una Estrategia distrital de educación flexible para el SRPA.</t>
  </si>
  <si>
    <t xml:space="preserve">Estrategia distrital de educación flexible para el SRPA en implementación. </t>
  </si>
  <si>
    <t xml:space="preserve">Sumatoria del porcentaje de avance de la implementación de una Estrategia distrital de educación flexible para el SRPA </t>
  </si>
  <si>
    <t xml:space="preserve">4.6 Fortalecer el proceso de resocialización de las personas privadas de la libertad que se encuentran a cargo del Distrito </t>
  </si>
  <si>
    <t>Modelo de atención con enfoque restaurativo para personas privadas de la libertad en los Centros Especiales de Reclusión CER en implementación.</t>
  </si>
  <si>
    <t>Sumatoria del porcentaje de avance de implementación del Modelo de atención con enfoque restaurativo para personas privadas de la libertad en los Centros Especiales de Reclusión CER:</t>
  </si>
  <si>
    <t>Consolidar un Programa Distrital de Justicia Restaurativa para población adulta procesada o condenada,</t>
  </si>
  <si>
    <t>Programa Distrital de Justicia Restaurativa para población adulta procesada o condenada en implementación.</t>
  </si>
  <si>
    <t>Sumatoria del porcentaje de avance de la implementación del Programa Distrital de Justicia Restaurativa para población adulta procesada o condenada.</t>
  </si>
  <si>
    <t>Modelo de atención con enfoque restaurativo para personas privadas de la libertad en Cárcel Distrital de Varones y Anexo de Mujeres en implementación</t>
  </si>
  <si>
    <t>Sumatoria del porcentaje de avance de implementación del Modelo de atención con enfoque restaurativo para personas privadas de la libertad en Cárcel Distrital de Varones y Anexo de Mujeres</t>
  </si>
  <si>
    <t>Incrementar las posibles Rutas de ingreso del Programa Distrital de Justicia Restaurativa para adultos.</t>
  </si>
  <si>
    <t>Rutas de ingreso del Programa Distrital de Justicia Restaurativa para adultos en implementación.</t>
  </si>
  <si>
    <t>Sumatoria de Rutas de ingreso del Programa Distrital de Justicia Restaurativa para adultos en implementación.</t>
  </si>
  <si>
    <t>Crear un Programa para la Atención y Prevención de la Agresión Sexual para población adulta privada de la libertad con al menos dos rutas de ingreso en implementación en la Cárcel Distrital.</t>
  </si>
  <si>
    <t>Programa para la Atención y Prevención de la Agresión Sexual para población adulta privada de la libertad con al menos dos rutas de ingreso en implementación en la Cárcel Distrital.</t>
  </si>
  <si>
    <t>Sumatoria del porcentaje de avance de la implementación de un Programa para la Atención y Prevención de la Agresión Sexual para población adulta privada de la libertad con al menos dos rutas de ingreso en la Cárcel Distrital.</t>
  </si>
  <si>
    <t>Crear una Estrategia para la Atención y Mitigación del Consumo de Sustancias Psicoactivas para población adulta privada de la libertad en implementación en la Cárcel Distrital.</t>
  </si>
  <si>
    <t>Estrategia para la Atención y Mitigación del Consumo de Sustancias Psicoactivas para población adulta privada de la libertad en implementación en la Cárcel Distrital.</t>
  </si>
  <si>
    <t>Sumatoria del porcentaje de avance de la implementación de un Estrategia para la Atención y Mitigación del Consumo de Sustancias Psicoactivas para población adulta privada de la libertad en la Cárcel Distrital.</t>
  </si>
  <si>
    <t>4.7 Disminución de la participación de la población pospenada en el delito y la violencia que impacta positivamente la percepción de seguridad en la ciudad.</t>
  </si>
  <si>
    <t>Disminución de la reincidencia penitenciaria (RP) de la población atendida bajo el lineamiento implementado por Bogotá para personas pospenadas</t>
  </si>
  <si>
    <t>RP=RP(N-1)-RP(N)
RP%=((RP(N-1)-RP(N))/RP(N-1)*100</t>
  </si>
  <si>
    <t>DDHH</t>
  </si>
  <si>
    <t>RANGO DE DISMINUCIÓN= 0 A 5%</t>
  </si>
  <si>
    <t>Garantías a la atención a la población privada de la libertad y pos-penada con enfoque de derechos humanos</t>
  </si>
  <si>
    <t>Programa Distrital de Justicia Restaurativa con internos de la Cárcel Distrital diseñado e implementado (PDJdi)</t>
  </si>
  <si>
    <t>% de avance en la implementación del Programa Distrital de Justicia Restaurativa con internos de la Cárcel Distrital diseñado e implementado (PDJdi)</t>
  </si>
  <si>
    <t>Porcentaje de avance en la implementación</t>
  </si>
  <si>
    <t>16 PAZ, JUSTICIA E INSTITUCIONES SOLIDAS</t>
  </si>
  <si>
    <t xml:space="preserve">16.3
16.7
</t>
  </si>
  <si>
    <t>Derechos humanos - Enfoque diferencial poblacional</t>
  </si>
  <si>
    <t>Implementar tres (3) estrategias orientadas al mejoramiento de las condiciones personales e interpersonales y al proceso de justicia restaurativa de las personas privadas de la libertad en Bogotá</t>
  </si>
  <si>
    <t>Recursos Distrito</t>
  </si>
  <si>
    <t>Dirección Responsabilidad Penal Adolescente</t>
  </si>
  <si>
    <t>Iván Torres</t>
  </si>
  <si>
    <t>RP=RP(N-1)-RP(N)
RP%=((RP(N-1)-RP(N))/RP(N-1)*101</t>
  </si>
  <si>
    <t>Modelo diseñado para atender en Bogotá a 4550 personas pospenadas que permita la inclusión social, familiar y productiva desde el programa Casa Libertad</t>
  </si>
  <si>
    <t>Sumatoria de personas atendidas = ∑ Personas atendidas</t>
  </si>
  <si>
    <t>Número de personas pos-penadas atendidas a través del programa Casa Libertad</t>
  </si>
  <si>
    <t>16.3
16.7</t>
  </si>
  <si>
    <t>Diseñar e implementar al 100% el programa casa libertad para pospenados y jóvenes egresados del Sistema de Responsabilidad Penal Adolescente</t>
  </si>
  <si>
    <t xml:space="preserve"> $      938.184.981</t>
  </si>
  <si>
    <t xml:space="preserve"> $      966.330.531</t>
  </si>
  <si>
    <t xml:space="preserve"> $        995.320.447</t>
  </si>
  <si>
    <t xml:space="preserve"> $                1.025.180.060</t>
  </si>
  <si>
    <t xml:space="preserve"> $     1.055.935.462</t>
  </si>
  <si>
    <t xml:space="preserve"> $     1.087.613.526</t>
  </si>
  <si>
    <t xml:space="preserve"> $   1.120.241.931</t>
  </si>
  <si>
    <t>RP=RP(N-1)-RP(N)
RP%=((RP(N-1)-RP(N))/RP(N-1)*102</t>
  </si>
  <si>
    <t>Proyectos de infraestructura (inmuebles) con condiciones de seguridad, salubridad, higiene y sanidad suficientes</t>
  </si>
  <si>
    <t>% de avance en la puesta en operación de los proyectos de infraestructura</t>
  </si>
  <si>
    <t>Número de actividades de infraestructura cumplidas / nùmero de actividades infraestructura proyectadas</t>
  </si>
  <si>
    <t>100%
(6 equipamientos funcionando)</t>
  </si>
  <si>
    <t>1 URI - Campo Verde (10%)</t>
  </si>
  <si>
    <t>CER Segunda fase (273 cupos)  (25%)</t>
  </si>
  <si>
    <t>2 URI - Tunjuelito y Suba (operando) (55%)</t>
  </si>
  <si>
    <t>Cárcel Distrital 2 - Operando (100%)</t>
  </si>
  <si>
    <t>7765 
7783</t>
  </si>
  <si>
    <t xml:space="preserve">7783
7765
</t>
  </si>
  <si>
    <t>7783
7765</t>
  </si>
  <si>
    <t>A) Potenciar las capacidades institucionales para la atención y protección oportuna de los derechos y libertades ciudadanas frente a eventos violentos generadores de afectaciones a la vida y al patrimonio público y/o privado.</t>
  </si>
  <si>
    <t xml:space="preserve">CONTRAPROPUESTA OBJETIVO GENERAL: Consolidar / Mejorar / las condciones de convivencia y seguridad en Bogotá mediante la instalación de capacidades sociales para la convivencia, la gestión institucional para prevención de la instrumentación y victimización de poblaciones por el delito, la protección de la ciudadanía en el espacio público y la protección de infraestructura crítica y estratégica de la ciudad, la desarticulación de mercados criminales, y la garantía del acceso a la justicia en la ciudad, todo ello en armonía con la ciudadanía, las localidades, la Resgión Metropolitana y el Gobierno Nacional. 
</t>
  </si>
  <si>
    <t>1.1 Aumento de las organizaciones ciudadanas para promover la convivencia y la seguridad.
NOTA:
Solamente prever dónde podría ubicarse la(S) fuente(S) para la medición del indicador.</t>
  </si>
  <si>
    <t>Programa para la conformación de organizaciones ciudadanas para la seguridad y la convivencia.</t>
  </si>
  <si>
    <t>Número nuevas de organizaciones ciudadanas para la convivencia y la seguridad constituciodas</t>
  </si>
  <si>
    <t>DPCC</t>
  </si>
  <si>
    <t>IDPAC
MEBOG
S. GOBIERNO</t>
  </si>
  <si>
    <t>Estrategia para la Promoción de la vinculación de personas a organizaciones ciudadanas para la seguridad y la convivencia.</t>
  </si>
  <si>
    <t>Número de personas que se viinculan a las organizaciones ciudadanas para la seguridad y la convivencia.</t>
  </si>
  <si>
    <t>Número de organizaciones ciudadanas que reciben apoyos institucionales para el  fortalecimiento de su gestión y su proyección en el tiempo. 
NOTA: Pueden ser procesos de formación o entregas de dotaciones o de elementos para su operación.</t>
  </si>
  <si>
    <t>1.2 
OPCIÓN 1:
Disminución de reoprte de incidentes en la línea 123.
OPCIÓN 2:
Aumento de llamadas que solicitan la intervención institucional en problemas de convivencia.
OPCIÓN 3:
Disminución de riñas en Bogotá
OPCIÓN 4:
Verificar contenidos Encuesta bienal de Cultura.</t>
  </si>
  <si>
    <t>Fórmula según medición OAIEE
Tasa o númemero</t>
  </si>
  <si>
    <t xml:space="preserve">Número de personas impactadas por la estrategia de sensibilización masiva con contenidos para la incorporación de habilidades y conductas favorables a la conviencia y la legalidad. </t>
  </si>
  <si>
    <t>Sumatoria de personas impactadas por la estrategia de sensibilización masiva..</t>
  </si>
  <si>
    <t>OAC
Desarrollo de contenidos conjuntamente con las áreas</t>
  </si>
  <si>
    <t>Cultura, Recreación y Deporte</t>
  </si>
  <si>
    <t>Equuipo Código</t>
  </si>
  <si>
    <t>Gobierno
MEBOG</t>
  </si>
  <si>
    <t>1.2 
OPCIÓN 1:
Disminución de reoprte de incidentes en la línea 123.
OPCIÓN 2:
Aumento de llamadas que solicitan la intervención institucional en problemas de convivencia.
OPCIÓN 3:
Disminución de riñas en Bogotá
OPCIÓN 4:
Verificar contenidos Encuesta bienal de Cultura.
OPCIÓN 5: Solo para las competencias ciudadanas. Evaluaciones SED. Pruebas Saber.</t>
  </si>
  <si>
    <t>Plan Escolar de formación y evaluación en comptencias ciudadanas.</t>
  </si>
  <si>
    <t>Número de Niños, niñas y adolescentes formados en competencias ciudadanas.</t>
  </si>
  <si>
    <t>Sumatoria de NNA formados en competencias ciudadanas</t>
  </si>
  <si>
    <t>Explorar posibilidades desde la SDCRD</t>
  </si>
  <si>
    <t>1.2 
OPCIÓN 1:
Disminución de reoprte de incidentes en la línea 123.
OPCIÓN 2:
Aumento de llamadas que solicitan la intervención institucional en problemas de convivencia.
OPCIÓN 3:
Disminución de riñas en Bogotá
OPCIÓN 4:
Verificar contenidos Encuesta bienal de Cultura.
OPCIÓN 5: Disminución de delitos generados por violencia impulsiva en la ciudad.</t>
  </si>
  <si>
    <t>Estrategia de prevención de violencias y delitos que afectan a las mujeres.</t>
  </si>
  <si>
    <t>Estrategia de prevención de violencias y delitos que afectan a NNA.</t>
  </si>
  <si>
    <t>Indicador de Resultado 3.1.
OPCIÓN 1:
Disminución de la ocurrencia de delitos contra el patrimonio en el EP.
OPCIÓN 2:
Mejora de la percepción de seguridad en el EP de Bogotá.
Omitir la propuesta de resultado 2.2. porque los de cambio cultura estarían desarrollados con el Objetivo 1</t>
  </si>
  <si>
    <t>Estrategia de desarticulación de delitos contra el patrimonio en el EP</t>
  </si>
  <si>
    <t>Indicador de Resultado 3.2.
OPCIÓN 1:
Disminución de la ocurrencia de delitos contra la vida y la integridad en el EP.
OPCIÓN 2:
Mejora de la percepción de seguridad en el EP de Bogotá.
Omitir la propuesta de resultado 2.2. porque los de cambio cultura estarían desarrollados con el Objetivo 1</t>
  </si>
  <si>
    <t>Estrategia de desarticulación de delitos contra la vida y la integridad en el EP</t>
  </si>
  <si>
    <t>Indicador de Resultado 3.3.
OPCIÓN 1:
Disminución de la ocurrencia de delitos contra la vida y la integridad y el patrimonio en el Sistema integrado de transporte.
OPCIÓN 2:
Mejora de la percepción de seguridad en el EP de Bogotá.
Omitir la propuesta de resultado 2.2. porque los de cambio cultura estarían desarrollados con el Objetivo 1</t>
  </si>
  <si>
    <t>Porcentaje de disminucipón de la ocurrencia de delitos en el SITP (Troncal y Zonal)
Porcentaje de ciudadanos y ciudadanas que perciben el SITP (Troncal y Zonal) como peligros.</t>
  </si>
  <si>
    <t>Estrategia de Control y mitigación de delitos contra el patrimonio en el Sistema Integrado de Transporte (Troncales y Zonales)</t>
  </si>
  <si>
    <t xml:space="preserve">4. Fortalecer la capacidad institucional para la protección de la infraestructura crítica de la ciudad, y para la garantía de la prestación de los servicios del Estado y el acceso de la ciudadanía, frente a eventos de emergencia y atentados intencionales.
</t>
  </si>
  <si>
    <t>Resultado 4.1
Permanencia de los servicios y garantías de la gestión institucional y el acceso de la ciudadanía a los servicios que garantizan sus derechos.
Fortalecimiento de capaciddes institucionales para la prestación y sostenimientos de servicios, garantizar el acceso de la ciudadanía en condiciones normales y adversas.</t>
  </si>
  <si>
    <t>Estrategia de cuidado y de reacción para la protección de bienes  y servicios estratégicos</t>
  </si>
  <si>
    <t>Plan de acción de protección de infraestructura crítica de la ciudad</t>
  </si>
  <si>
    <t>Formación en Derechos Humanos, enfoque de género, atención de violencias, conflictividades y delitos urbanos para la Policía Metropolitana de Bogotá
No es claro por qué en DDHH si está relacionado con infraestructura crítica y con EP</t>
  </si>
  <si>
    <t>FICHA TÉCNICA INDICADOR DE PRODUCTO 5.1.3.</t>
  </si>
  <si>
    <t>La atención de incidentes se refiere a la respuesta inmediata en caso de incendio, mientras que la gestión del riesgo implica medidas anticipadas. El indicador del plan educativo muestra cómo la ciudad se prepara educando a la comunidad para prevenir incendios, lo que a su vez afecta positivamente la atención de emergencias y la gestión del riesgo en el largo plazo. Se relaciona el resultao 5.1.</t>
  </si>
  <si>
    <t>El indicador mide la proporción de tareas completadas en la implementación de un programa educativo destinado a prevenir y disminuir los riesgos de incendio en estructuras dentro de la ciudad de Bogotá. Este indicador evalúa el progreso en la ejecución del plan educativo y su alcance para concienciar y educar a la comunidad sobre prácticas seguras y medidas preventivas contra incendios estructurales.</t>
  </si>
  <si>
    <t>El producto consiste en un plan educativo implementado para prevenir los riesgos, especialmente incendios estructurales. Es crucial entregar este producto porque proporciona a la comunidad herramientas y conocimientos esenciales para reducir la probabilidad de incendios, actuar de manera segura en caso de un incidente y contribuir a la protección de vidas y propiedades. El plan debe considerar la adaptación a diferentes grupos demográficos y contextos, contenidos claros y prácticos, así como canales efectivos de difusión. Su desarrollo implica una investigación profunda sobre las causas y comportamientos del incendio, involucrando a expertos en seguridad y educación, y garantizando la participación activa de la comunidad.
Este producto contiene el plan de de Formación y capacitación (campus virtual), programas y campañas de prevención dirigidos hacia la ciudadanía, materializado a partir de actividades educativas para que los ciudadanos se conviertan en agentes activos en la prevención de incendios, al fomentar la cultura de la prevención y generar corresponsabilidad de la Gestión del Riesgo en sus localidades</t>
  </si>
  <si>
    <t>La medición se hace con base en el número de actividades de educación realizadas en el periodo estipulado, cada reporte de actividad incluye el número de ciudadanos que han participado en el proceso educativo</t>
  </si>
  <si>
    <t>Estadisticas de actividades de educación externa de la UAE Cuerpo Oficiual de Bomberos de Bogotá</t>
  </si>
  <si>
    <t xml:space="preserve">FICHA TÉCNICA INDICADOR DE PRODUCTO 5.1.4. </t>
  </si>
  <si>
    <t>La relación entre "Atención de incidentes de emergencia y gestión del riesgo de incendios" y el "Porcentaje de avance de implementación del plan de fortalecimiento institucional para la atención de emergencias" radica en que ambos conceptos están interconectados para mejorar la capacidad de respuesta ante situaciones de emergencia, como los incendios. La atención de incidentes se enfoca en la respuesta inmediata, mientras que la gestión del riesgo busca medidas preventivas y de preparación a largo plazo. El indicador del plan de fortalecimiento institucional refleja cómo las instituciones se están preparando para atender emergencias, lo que impacta directamente en la eficacia de la atención y gestión del riesgo, incluyendo los incendios. Se relaciona el 5.1.</t>
  </si>
  <si>
    <t>Con el plan de fortalecimiento institucional para la atención de emergencias se busca determinar y documentar los requerimientos de personal, técnicos, tecnológicos y de infarestructura para soportar las operaciones en emergencia que permita contar con formación y capacitación interna permanente y actualizada en atención de las emergencias, tecnología de punta, equipos y herramientas adecuados, así como parque automotor e infraestructura moderna para la ciudad de Bogotá</t>
  </si>
  <si>
    <t>El producto consiste en un plan con acciones ejecutadas para fortalecer la capacidad institucional en la atención de emergencias. Es esencial entregar este producto porque establece una estructura organizativa, protocolos claros y recursos adecuados para responder de manera coordinada y efectiva ante situaciones de emergencia, incluyendo incendios. El plan debe considerar la formación del personal, la adquisición y mantenimiento de equipos, la creación de procedimientos claros y la comunicación fluida con otras entidades relevantes. 
El plan está dirigido a contar con formación y capacitación interna permanente y actualizada en atención de las emergencias, tecnología de punta, equipos y herramientas adecuados, así como parque automotor e infraestructura moderna para la atención de incidentes o emergencias por la UAE Cuerpo Oficial de Bomberos de Bogotá D.C.</t>
  </si>
  <si>
    <t>La medición se hace con base en el número de actividades del plan de fortalecimiento institucional de la UAE Cuerpo Oficial de Bomberos de Bogotá D.C. realizadas,frente a las planificadas, por medio del seguimiento al Plan estratégico Institucional - PEI</t>
  </si>
  <si>
    <t>Seguimiento al plan de fortalecimiento institucional de la UAE Cuerpo Oficial de Bomberos de Bogotá D.C.</t>
  </si>
  <si>
    <t>FICHA TÉCNICA INDICADOR DE PRODUCTO 5.1.5</t>
  </si>
  <si>
    <t>La relación entre "Atención de incidentes de emergencia y gestión del riesgo de incendios" y el "Porcentaje de monitoreo y seguimiento a incidentes y emergencias que afectan la gobernabilidad" reside en que ambos conceptos comparten la necesidad de mantener la estabilidad y el funcionamiento adecuado de las entidades ante situaciones adversas. La atención de incidentes se centra en la respuesta a emergencias, mientras que la gestión del riesgo busca reducir su impacto. El indicador de monitoreo y seguimiento evalúa cómo la gobernabilidad se mantiene frente a emergencias y su relación con la gestión de riesgo, incluyendo incendios. Se relaciona el resultado 5.1.</t>
  </si>
  <si>
    <t>El indicador mide la proporción de incidentes y emergencias que son monitoreados y seguidos para evaluar su impacto en la gobernabilidad de una entidad. Este indicador evalúa el grado en que se están identificando y gestionando adecuadamente situaciones críticas que podrían afectar la capacidad de tomar decisiones y mantener la estabilidad de la entidad.</t>
  </si>
  <si>
    <t>El producto consiste en la implementación de un sistema de monitoreo que permite seguir los riesgos y emergencias relacionados con la misión de la entidad y que podrían influir en la gobernabilidad. Es esencial entregar este producto ya que proporciona a la entidad la capacidad de anticipar y responder a amenazas que puedan socavar su funcionamiento y toma de decisiones. El producto debe considerar la identificación temprana de riesgos, la recopilación constante de datos relevantes, la creación de indicadores de alerta y la integración de sistemas de comunicación eficientes. La importancia del producto radica en la protección de la integridad y efectividad de la entidad ante escenarios adversos.
Funcionamiento los 365 días del año para hacer seguimiento de las acciones que afecten la gobernabilidad las 24 horas. Otorgando información necesaria para la toma de decisiones, Apoyo cartográfico a la operación, Generación de reportes de acuerdo con la necesidad de la entidad, tales como reportes climáticos, reportes de lluvias en forma periódica, reporte de incendios para la temporada de diciembre, entre otros.</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</si>
  <si>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</si>
  <si>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La medición se hace con base en el funcionamiento de la sala de montoreo de la UAE Cuerpo Oficial de Bomberos de Bogotá D.C. Ampliar la medición, en este caso se tienen encuenta el numero de incidentes atendidos por la Entidad y el seguimiento correspondiente a la atención. Se  precisa que por incidentes atendidos se entiende aquellos incidentes reportados a través de la línea 123, mientras que los incidentes con seguimiento refieren a aquellos que pueden afectar la gobernabilidad de acuerdo con sus características.</t>
  </si>
  <si>
    <t>UAE Cuerpo Oficial de Bomberos de Bogotá D.C.</t>
  </si>
  <si>
    <t>FICHA TÉCNICA INDICADOR DE PRODUCTO 5.1.6.</t>
  </si>
  <si>
    <t>La relación entre "Atención de incidentes de emergencia y gestión del riesgo de incendios" y el "Porcentaje de monitoreo y seguimiento a incidentes y emergencias que afectan la gobernabilidad" reside en que ambos conceptos comparten la necesidad de mantener la estabilidad y el funcionamiento adecuado de las entidades ante situaciones adversas. La atención de incidentes se centra en la respuesta a emergencias, mientras que la gestión del riesgo busca reducir su impacto. El indicador de monitoreo y seguimiento evalúa cómo la gobernabilidad se mantiene frente a emergencias y su relación con la gestión de riesgo, incluyendo incendios.
Se busca determinar el numero de inspecciones técnicas en seguridad humana se realizan según tipología del riesgo y solicitud de la ciudadanía, así como generar la corresponsabilidad en la ciudadanía con la gestión integral del riesgo en los establecimientos de comercio. Se relaciona el resultado 5.1.</t>
  </si>
  <si>
    <t>El indicador pemite medir el número de requerimientos de inspecciones técnicas atendidas en seguridad humana y protección contraincendios atendidas en la ciudad de Bogotá D.C.emitiendo el respectivo concepto técnico, bajo la verificación del cumplimiento de las normas de seguridad humana y sistema de protección contra incendio, mejorando el impacto hacia la ciudadanía. Este indicador evalúa el grado en que se están identificando y gestionando adecuadamente situaciones críticas que podrían afectar la capacidad de tomar decisiones y mantener la estabilidad de la entidad.</t>
  </si>
  <si>
    <t>Prestar el servicio de inspecciones técnicas a demanda, emitiendo el respectivo concepto técnico, bajo la verificación del cumplimiento de las normas de seguridad humana y sistema de protección contra incendio, mejorando el impacto hacia la ciudadanía; frente a la ampliación de la cobertura como en la reducción de los tiempos de atención, bajo los principios de corresponsabilidad y autogestión en la verificación del cumplimiento de las normas de seguridad humana y sistema de protección contra incendio para edificaciones conforme a su clasificación por uso.
Es esencial entregar este producto ya que proporciona a la entidad la capacidad de anticipar y responder a amenazas que puedan socavar su funcionamiento y toma de decisiones. El producto debe considerar la identificación temprana de riesgos, la recopilación constante de datos relevantes, la creación de indicadores de alerta y la integración de sistemas de comunicación eficientes. La importancia del producto radica en la protección de la integridad y efectividad de la entidad ante escenarios adversos.</t>
  </si>
  <si>
    <t>Información estadísticas de la inspecciones técnicas en seguridad humana y protección contraincendios atendidas en la ciudad de Bogotá D.C., Teniendo en cuenta el número de establecimientos de comercio que solicitan la inspección técnica en seguridad humna y protección contra incendios, frente a las inspecciones realizadas y el concepto técnico emitido</t>
  </si>
  <si>
    <t>En lo referente al porcentaje constante de las metas, el nivel de cumplimiento es satisfactorio respecto a la capacidad de respuesta del Distrito y el número de solicitudes que se allegan en una vigencia.</t>
  </si>
  <si>
    <t>FICHA TÉCNICA INDICADOR DE PRODUCTO 5.1.7.</t>
  </si>
  <si>
    <t>La relación entre "Atención de incidentes de emergencia y gestión del riesgo de incendios" y el "Nivel de percepción de la ciudadanía en términos de confianza, oportunidad, corresponsabilidad y prestación del servicio" se basa en la conexión entre la respuesta a emergencias y la satisfacción de la comunidad. La atención de incidentes y gestión del riesgo, incluyendo incendios, afectan directamente la seguridad y bienestar de la ciudadanía. La percepción ciudadana refleja cómo las acciones y la calidad de los servicios de emergencia impactan en la confianza, la cooperación y la satisfacción de la comunidad. Se relaciona el resultado 5.1.</t>
  </si>
  <si>
    <t>El indicador mide cómo la ciudadanía evalúa la confianza en los servicios de emergencia, la prontitud de respuesta, la colaboración en la prevención y la calidad general de los servicios proporcionados. Este indicador evalúa el grado de satisfacción y percepción positiva de la población en relación con la respuesta a emergencias y la gestión de riesgos</t>
  </si>
  <si>
    <t>El producto consiste en una evaluación de la percepción ciudadana sobre la prestación del servicio del UAE - Cuerpo Oficial de Bomberos. Es fundamental entregar este producto porque proporciona información valiosa sobre cómo la comunidad percibe la eficacia, confiabilidad y accesibilidad de los servicios de respuesta a emergencias, incluyendo incendios. La retroalimentación ciudadana puede ayudar a identificar áreas de mejora, fortalezas y debilidades en la prestación de servicios, además de fomentar la confianza y la cooperación entre la comunidad y los bomberos. En su desarrollo, es importante considerar la diversidad de opiniones y experiencias, utilizar métodos de recopilación de datos confiables y confidenciales, y comunicar los resultados de manera transparente.</t>
  </si>
  <si>
    <t>La medición se hace con base Tabulación, encuestas de percepción aplicadas a la ciudadanía donde se miden la oportunidad, corresponsabilidad y prestación del servicio. La información se recolecta a través de preguntas específicas que evalúan la confianza en los servicios de emergencia, la rapidez de respuesta, la implicación comunitaria en medidas preventivas y la calidad general del servicio. El proceso implica la realización de encuestas representativas de la población, el análisis estadístico de los resultados y la elaboración de un informe que refleje la percepción ciudadana en cada uno de los aspectos evaluados.</t>
  </si>
  <si>
    <t>FICHA TÉCNICA INDICADOR DE RESULTADO 1</t>
  </si>
  <si>
    <t>Disminución de la reincidencia penitenciaria de la población atendida bajo el lineamiento implementado por Bogotá para personas pospenadas. (Índice de reincidencia)</t>
  </si>
  <si>
    <t>La disminución de la reincidencia penitenciaria depende directamente de los programas, número de personas atendidas y ampliación de la infraestructura en el Distrito Capital.</t>
  </si>
  <si>
    <t>Propósito 3. Inspirar confianza y legitimidad para vivir sin miedo y ser epicentro de cultura ciudadana, paz
y reconciliación.</t>
  </si>
  <si>
    <t>Programa 46. Atención a jóvenes y adultos infractores con impacto en su proyecto de vida.
Programa 47. Calidad de Vida y Derechos de la Población Privada de la Libertad.</t>
  </si>
  <si>
    <t>Corresponde a un indicador de resultado que permita medir el avance en la reducción de la reincidencia a través de la implementación de programas tendientes a la reconstrucción de los tejidos familiares y afectivos, la vinculación a la oferta educativa, laboral, recreativa y cultural de la ciudad, la revitalización de su ciudadanía y su adherencia a iniciativas integrales de inclusión social.</t>
  </si>
  <si>
    <t>Base de datos</t>
  </si>
  <si>
    <t>2028</t>
  </si>
  <si>
    <t>El indicador se levantará periódicamente a partir del número de personas atendidas anualmente conforme a lo dispuesto en los programas y el avance en la ampliación de la infraestructura prevista en materia de personas privadas de la libertad.</t>
  </si>
  <si>
    <t>FICHA TÉCNICA INDICADOR DE PRODUCTO 5.1.8</t>
  </si>
  <si>
    <t>La relación entre "Atención de incidentes de emergencia y gestión del riesgo de incendios" y el "Porcentaje de ejecución del plan de Preparativos para la Respuesta de la UAE - COB para la atención de las emergencias generadas por un sismo de gran magnitud" radica en la interconexión entre la capacidad de respuesta ante emergencias y la gestión de riesgos multidisciplinarios. Si bien el enfoque inicial es en la gestión de incendios, la atención de emergencias requiere preparación para diversos escenarios, como sismos. Este indicador evalúa qué parte del plan de preparativos para responder a sismos ha sido implementada, reflejando la ampliación de la capacidad de respuesta de la UAE - Cuerpo Oficial de Bomberos. Se relaciona el resultado 5.1.</t>
  </si>
  <si>
    <t>El indicador mide el grado de avance en la implementación de un plan específico que detalla las medidas de respuesta y preparación ante emergencias causadas por un sismo de gran magnitud. Este indicador evalúa el progreso en la adaptación de la entidad para enfrentar escenarios sísmicos, lo cual amplía su capacidad de respuesta y gestión de riesgos.</t>
  </si>
  <si>
    <t>El producto consiste en un plan ejecutado que contiene preparativos específicos para la respuesta de la UAE - Cuerpo Oficial de Bomberos ante emergencias generadas por un sismo de gran magnitud en Bogotá. Es esencial entregar este producto porque proporciona directrices claras y protocolos detallados para una respuesta organizada y eficiente ante situaciones de sismos, lo que puede salvar vidas y minimizar daños. El plan debe incluir la coordinación interinstitucional, la asignación de responsabilidades, los procedimientos de evacuación y rescate, así como la formación del personal en técnicas sísmicas. Su importancia radica en la adaptación a diversos escenarios de emergencia y la ampliación de la capacidad de la entidad para garantizar la seguridad de la ciudadanía.</t>
  </si>
  <si>
    <t>La medición se hace con base en el número de actividades realizadas del Plan de Preparativos para la Respuesta de la UAE - Cuerpo Oficial de Bomberos Institucional a largo plazo,para la atención de las emergencias generadas por un sismo de gran magnitud en la ciudad de Bogotá realizadas,frente a las planificadas, con respecto a las planificadas en el mismo.</t>
  </si>
  <si>
    <t>Seguimiento al Plan de Preparativos para la Respuesta de la UAE - Cuerpo Oficial de Bomberos Institucional a largo plazo, para la atención de las emergencias generadas por un sismo de gran magnitud en la ciudad de Bogotá de la UAE Cuerpo Oficial de Bomberos de Bogotá D.C.</t>
  </si>
  <si>
    <t xml:space="preserve">FICHA TÉCNICA INDICADOR DE PRODUCTO 5.1.9 </t>
  </si>
  <si>
    <t>La relación entre "Atención de incidentes de emergencia y gestión del riesgo de incendios" y el "Número de personas de la Fuerza Pública de Bogotá, organismos de seguridad y operadores de seguridad, convivencia y justicia que aprueban el entrenamiento complementario con calificación mayor a 90%" radica en la necesidad de contar con personal capacitado y preparado para responder de manera efectiva ante emergencias y situaciones de riesgo, incluyendo incendios. La atención de incidentes y la gestión del riesgo demandan una fuerza de respuesta bien entrenada y calificada para garantizar la seguridad y la eficiencia en la protección de la ciudadanía. Se relaciona el resultado 5.1.</t>
  </si>
  <si>
    <t>El indicador mide la cantidad de individuos pertenecientes a entidades de seguridad y justicia que han completado exitosamente un entrenamiento complementario (con versión exclusiva para la policía), y que han obtenido una calificación igual o superior al 90%. Este indicador evalúa cuántos participantes han demostrado un alto nivel de competencia y conocimiento en la formación complementaria relacionada con la atención de incidentes de emergencia y gestión de riesgo.</t>
  </si>
  <si>
    <t>El curso Primer Respondiente que ofrece la Secretaría Distrital de Salud gratuitamente, presenta los conocimientos básicos que se deben tener en cuenta para responder adecuadamente como primer contacto ante una urgencia o emergencia. Está comprobado que de la ayuda que se preste en los primeros minutos, depende en gran parte el pronóstico y la evolución de una persona lesionada, herida o afectada por una enfermedad. la formación en el marco de este producto tiene un énfasis especial al ser dirigida a la fuerza pública, organismos de seguridad.</t>
  </si>
  <si>
    <t>3.d  Reforzar la capacidad de todos los países, en particular los países en desarrollo, en materia de alerta temprana, reducción de riesgos y gestión de los riesgos para la salud nacional y mundial</t>
  </si>
  <si>
    <t>La medición del producto se realizará a partir de la verificación de las bases de datos de las personas vinculadas al curso de primer respondiente y que aprueban el entrenamiento complemanetario con calificación mayor a 90%</t>
  </si>
  <si>
    <t>Secretaría Distrital de Salud - Subdirección Gestion de Riesgo en Emergencias y Desastres-Bases de datos extrraidas del SIDCRUE sistema de información de la Direccion de Urgencias y Emergencias en salud.
Se precisa que la informacion es descargada de la plataforma  SIDCRUE en formato excel.</t>
  </si>
  <si>
    <t xml:space="preserve">Felipe Naranjo; Katherin Sanchez </t>
  </si>
  <si>
    <t>Profesional Especializado- Tecnólogo</t>
  </si>
  <si>
    <t xml:space="preserve">Secretaría Distrital de Salud </t>
  </si>
  <si>
    <t xml:space="preserve">3649090 extension 9417 </t>
  </si>
  <si>
    <t>Decreto Distrital de Política Pública 537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</si>
</sst>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1" formatCode="_-* #,##0_-;\-* #,##0_-;_-* &quot;-&quot;_-;_-@_-"/>
    <numFmt numFmtId="44" formatCode="_-&quot;$&quot;* #,##0.00_-;\-&quot;$&quot;* #,##0.00_-;_-&quot;$&quot;* &quot;-&quot;??_-;_-@_-"/>
    <numFmt numFmtId="43" formatCode="_-* #,##0.00_-;\-* #,##0.00_-;_-* &quot;-&quot;??_-;_-@_-"/>
    <numFmt numFmtId="164" formatCode="&quot;$&quot;\ #,##0;\-&quot;$&quot;\ #,##0"/>
    <numFmt numFmtId="165" formatCode="&quot;$&quot;\ #,##0;[Red]\-&quot;$&quot;\ #,##0"/>
    <numFmt numFmtId="166" formatCode="_-&quot;$&quot;\ * #,##0_-;\-&quot;$&quot;\ * #,##0_-;_-&quot;$&quot;\ * &quot;-&quot;_-;_-@_-"/>
    <numFmt numFmtId="167" formatCode="_-&quot;$&quot;\ * #,##0.00_-;\-&quot;$&quot;\ * #,##0.00_-;_-&quot;$&quot;\ * &quot;-&quot;??_-;_-@_-"/>
    <numFmt numFmtId="168" formatCode="_-* #,##0.00\ _€_-;\-* #,##0.00\ _€_-;_-* &quot;-&quot;??\ _€_-;_-@_-"/>
    <numFmt numFmtId="169" formatCode="#.##000"/>
    <numFmt numFmtId="170" formatCode="_-* #,##0.00_-;\-* #,##0.00_-;_-* \-??_-;_-@_-"/>
    <numFmt numFmtId="171" formatCode="_-* #,##0\ _P_t_s_-;\-* #,##0\ _P_t_s_-;_-* &quot;- &quot;_P_t_s_-;_-@_-"/>
    <numFmt numFmtId="172" formatCode="#.##0,"/>
    <numFmt numFmtId="173" formatCode="\$#,#00"/>
    <numFmt numFmtId="174" formatCode="_-* #,##0&quot; Pts&quot;_-;\-* #,##0&quot; Pts&quot;_-;_-* &quot;- Pts&quot;_-;_-@_-"/>
    <numFmt numFmtId="175" formatCode="\$#,"/>
    <numFmt numFmtId="176" formatCode="_ [$€-2]\ * #,##0.00_ ;_ [$€-2]\ * \-#,##0.00_ ;_ [$€-2]\ * \-??_ "/>
    <numFmt numFmtId="177" formatCode="#,#00"/>
    <numFmt numFmtId="178" formatCode="_ * #,##0.00_ ;_ * \-#,##0.00_ ;_ * \-??_ ;_ @_ "/>
    <numFmt numFmtId="179" formatCode="_-* #,##0.00\ _€_-;\-* #,##0.00\ _€_-;_-* \-??\ _€_-;_-@_-"/>
    <numFmt numFmtId="180" formatCode="#,##0.000;\-#,##0.000"/>
    <numFmt numFmtId="181" formatCode="%#,#00"/>
    <numFmt numFmtId="182" formatCode="&quot;$ &quot;#,##0;&quot;-$ &quot;#,##0"/>
    <numFmt numFmtId="183" formatCode="#,##0.00_);\(#,##0.00\)"/>
    <numFmt numFmtId="184" formatCode="\$#,##0.00\ ;&quot;($&quot;#,##0.00\)"/>
    <numFmt numFmtId="185" formatCode="0.0"/>
    <numFmt numFmtId="186" formatCode="_-* #,##0_-;\-* #,##0_-;_-* \-??_-;_-@_-"/>
    <numFmt numFmtId="187" formatCode="\$#,##0"/>
    <numFmt numFmtId="188" formatCode="_-[$$-409]* #,##0_ ;_-[$$-409]* \-#,##0\ ;_-[$$-409]* \-??_ ;_-@_ "/>
    <numFmt numFmtId="189" formatCode="_-* #,##0_-;\-* #,##0_-;_-* \-_-;_-@_-"/>
    <numFmt numFmtId="190" formatCode="&quot;$ &quot;#,##0;[Red]&quot;-$ &quot;#,##0"/>
    <numFmt numFmtId="191" formatCode="_(* #,##0_);_(* \(#,##0\);_(* \-??_);_(@_)"/>
    <numFmt numFmtId="192" formatCode="0.0%"/>
    <numFmt numFmtId="193" formatCode="_-* #,##0.0_-;\-* #,##0.0_-;_-* \-??_-;_-@_-"/>
    <numFmt numFmtId="194" formatCode="_-* #,##0\ _€_-;\-* #,##0\ _€_-;_-* \-??\ _€_-;_-@_-"/>
    <numFmt numFmtId="195" formatCode="_ * #,##0.00_ ;_ * \-#,##0.00_ ;_ * &quot;-&quot;??_ ;_ @_ "/>
    <numFmt numFmtId="196" formatCode="&quot;$&quot;#,##0"/>
    <numFmt numFmtId="197" formatCode="_ [$€-2]\ * #,##0.00_ ;_ [$€-2]\ * \-#,##0.00_ ;_ [$€-2]\ * &quot;-&quot;??_ "/>
    <numFmt numFmtId="198" formatCode="_-[$$-409]* #,##0_ ;_-[$$-409]* \-#,##0\ ;_-[$$-409]* &quot;-&quot;??_ ;_-@_ "/>
    <numFmt numFmtId="199" formatCode="_-[$$-409]* #,##0.00_ ;_-[$$-409]* \-#,##0.00\ ;_-[$$-409]* &quot;-&quot;??_ ;_-@_ "/>
    <numFmt numFmtId="200" formatCode="_-[$$-409]* #,##0.000_ ;_-[$$-409]* \-#,##0.000\ ;_-[$$-409]* &quot;-&quot;??_ ;_-@_ "/>
    <numFmt numFmtId="201" formatCode="0.0000E+00"/>
    <numFmt numFmtId="202" formatCode="0.000"/>
    <numFmt numFmtId="203" formatCode="&quot;$&quot;\ #,##0.00"/>
    <numFmt numFmtId="204" formatCode="_-* #,##0\ _€_-;\-* #,##0\ _€_-;_-* &quot;-&quot;??\ _€_-;_-@_-"/>
    <numFmt numFmtId="205" formatCode="_(* #,##0_);_(* \(#,##0\);_(* &quot;-&quot;??_);_(@_)"/>
    <numFmt numFmtId="206" formatCode="_-[$$-240A]\ * #,##0_-;\-[$$-240A]\ * #,##0_-;_-[$$-240A]\ * &quot;-&quot;??_-;_-@_-"/>
    <numFmt numFmtId="207" formatCode="_-[$$-240A]\ * #,##0.00_-;\-[$$-240A]\ * #,##0.00_-;_-[$$-240A]\ * &quot;-&quot;??_-;_-@_-"/>
  </numFmts>
  <fonts count="216">
    <font>
      <sz val="11"/>
      <color rgb="FF000000"/>
      <name val="Calibri"/>
      <family val="2"/>
      <charset val="1"/>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
      <color rgb="FF000000"/>
      <name val="Courier New"/>
      <family val="3"/>
      <charset val="1"/>
    </font>
    <font>
      <sz val="1"/>
      <color rgb="FF000000"/>
      <name val="Courier New"/>
      <family val="3"/>
      <charset val="1"/>
    </font>
    <font>
      <sz val="10"/>
      <name val="Arial"/>
      <family val="2"/>
      <charset val="1"/>
    </font>
    <font>
      <u/>
      <sz val="11"/>
      <color rgb="FF0563C1"/>
      <name val="Calibri"/>
      <family val="2"/>
      <charset val="1"/>
    </font>
    <font>
      <sz val="11"/>
      <color rgb="FF000000"/>
      <name val="Arial"/>
      <family val="2"/>
      <charset val="1"/>
    </font>
    <font>
      <sz val="12"/>
      <name val="Arial MT"/>
      <charset val="1"/>
    </font>
    <font>
      <sz val="8"/>
      <name val="Arial"/>
      <family val="2"/>
      <charset val="1"/>
    </font>
    <font>
      <sz val="12"/>
      <color rgb="FF9999FF"/>
      <name val="Modern"/>
      <family val="3"/>
    </font>
    <font>
      <b/>
      <sz val="18"/>
      <color rgb="FF9999FF"/>
      <name val="Modern"/>
      <family val="3"/>
    </font>
    <font>
      <b/>
      <sz val="12"/>
      <color rgb="FF9999FF"/>
      <name val="Modern"/>
      <family val="3"/>
    </font>
    <font>
      <b/>
      <sz val="11"/>
      <color rgb="FF000000"/>
      <name val="Calibri"/>
      <family val="2"/>
      <charset val="1"/>
    </font>
    <font>
      <sz val="11"/>
      <name val="Calibri"/>
      <family val="2"/>
      <charset val="1"/>
    </font>
    <font>
      <sz val="11"/>
      <color rgb="FF000000"/>
      <name val="Arial Narrow"/>
      <family val="2"/>
      <charset val="1"/>
    </font>
    <font>
      <sz val="11"/>
      <color rgb="FFFF0000"/>
      <name val="Calibri"/>
      <family val="2"/>
      <charset val="1"/>
    </font>
    <font>
      <sz val="12"/>
      <color rgb="FF000000"/>
      <name val="Calibri"/>
      <family val="2"/>
      <charset val="1"/>
    </font>
    <font>
      <sz val="12"/>
      <color rgb="FF000000"/>
      <name val="Arial Narrow"/>
      <family val="2"/>
      <charset val="1"/>
    </font>
    <font>
      <sz val="12"/>
      <color rgb="FFFF0000"/>
      <name val="Arial"/>
      <family val="2"/>
      <charset val="1"/>
    </font>
    <font>
      <sz val="12"/>
      <color rgb="FF000000"/>
      <name val="Arial"/>
      <family val="2"/>
      <charset val="1"/>
    </font>
    <font>
      <sz val="11"/>
      <color rgb="FFFF0000"/>
      <name val="Arial Narrow"/>
      <family val="2"/>
      <charset val="1"/>
    </font>
    <font>
      <u/>
      <sz val="10"/>
      <color rgb="FF0000FF"/>
      <name val="Arial"/>
      <family val="2"/>
      <charset val="1"/>
    </font>
    <font>
      <sz val="11"/>
      <name val="Arial Narrow"/>
      <family val="2"/>
      <charset val="1"/>
    </font>
    <font>
      <b/>
      <sz val="10"/>
      <name val="Arial"/>
      <family val="2"/>
      <charset val="1"/>
    </font>
    <font>
      <b/>
      <sz val="11"/>
      <name val="Arial Narrow"/>
      <family val="2"/>
      <charset val="1"/>
    </font>
    <font>
      <b/>
      <sz val="12"/>
      <color rgb="FFFFFFFF"/>
      <name val="Arial Narrow"/>
      <family val="2"/>
      <charset val="1"/>
    </font>
    <font>
      <b/>
      <sz val="12"/>
      <color rgb="FF000000"/>
      <name val="Arial Narrow"/>
      <family val="2"/>
      <charset val="1"/>
    </font>
    <font>
      <b/>
      <i/>
      <sz val="12"/>
      <name val="Arial Narrow"/>
      <family val="2"/>
      <charset val="1"/>
    </font>
    <font>
      <sz val="12"/>
      <name val="Arial Narrow"/>
      <family val="2"/>
      <charset val="1"/>
    </font>
    <font>
      <u/>
      <sz val="12"/>
      <color rgb="FFFFFFFF"/>
      <name val="Arial Narrow"/>
      <family val="2"/>
      <charset val="1"/>
    </font>
    <font>
      <sz val="12"/>
      <color rgb="FFFFFFFF"/>
      <name val="Arial Narrow"/>
      <family val="2"/>
      <charset val="1"/>
    </font>
    <font>
      <b/>
      <sz val="12"/>
      <name val="Arial Narrow"/>
      <family val="2"/>
      <charset val="1"/>
    </font>
    <font>
      <sz val="12"/>
      <color rgb="FFFF0000"/>
      <name val="Arial Narrow"/>
      <family val="2"/>
      <charset val="1"/>
    </font>
    <font>
      <i/>
      <sz val="12"/>
      <name val="Arial Narrow"/>
      <family val="2"/>
      <charset val="1"/>
    </font>
    <font>
      <i/>
      <sz val="12"/>
      <color rgb="FF000000"/>
      <name val="Arial Narrow"/>
      <family val="2"/>
      <charset val="1"/>
    </font>
    <font>
      <u/>
      <sz val="12"/>
      <name val="Arial Narrow"/>
      <family val="2"/>
      <charset val="1"/>
    </font>
    <font>
      <sz val="8"/>
      <name val="Arial Narrow"/>
      <family val="2"/>
      <charset val="1"/>
    </font>
    <font>
      <u/>
      <sz val="12"/>
      <color rgb="FF0563C1"/>
      <name val="Calibri"/>
      <family val="2"/>
      <charset val="1"/>
    </font>
    <font>
      <u/>
      <sz val="12"/>
      <color rgb="FF000000"/>
      <name val="Arial Narrow"/>
      <family val="2"/>
      <charset val="1"/>
    </font>
    <font>
      <u/>
      <sz val="11"/>
      <color rgb="FF000000"/>
      <name val="Calibri"/>
      <family val="2"/>
      <charset val="1"/>
    </font>
    <font>
      <sz val="11"/>
      <color rgb="FF444444"/>
      <name val="Calibri"/>
      <family val="2"/>
      <charset val="1"/>
    </font>
    <font>
      <b/>
      <sz val="11"/>
      <color rgb="FF000000"/>
      <name val="Arial Narrow"/>
      <family val="2"/>
      <charset val="1"/>
    </font>
    <font>
      <b/>
      <sz val="11"/>
      <color rgb="FFFFFFFF"/>
      <name val="Arial Narrow"/>
      <family val="2"/>
      <charset val="1"/>
    </font>
    <font>
      <sz val="11"/>
      <color rgb="FF203864"/>
      <name val="Arial Narrow"/>
      <family val="2"/>
      <charset val="1"/>
    </font>
    <font>
      <sz val="11"/>
      <color rgb="FFFFFFFF"/>
      <name val="Arial Narrow"/>
      <family val="2"/>
      <charset val="1"/>
    </font>
    <font>
      <sz val="11"/>
      <color rgb="FF00B050"/>
      <name val="Arial Narrow"/>
      <family val="2"/>
      <charset val="1"/>
    </font>
    <font>
      <sz val="10"/>
      <name val="Arial Narrow"/>
      <family val="2"/>
      <charset val="1"/>
    </font>
    <font>
      <sz val="7"/>
      <color rgb="FF000000"/>
      <name val="Times New Roman"/>
      <family val="1"/>
      <charset val="1"/>
    </font>
    <font>
      <sz val="10"/>
      <color rgb="FF000000"/>
      <name val="Calibri Light"/>
      <family val="2"/>
      <charset val="1"/>
    </font>
    <font>
      <sz val="10"/>
      <color rgb="FF00B050"/>
      <name val="Arial Narrow"/>
      <family val="2"/>
      <charset val="1"/>
    </font>
    <font>
      <sz val="10"/>
      <color rgb="FFFF0000"/>
      <name val="Arial Narrow"/>
      <family val="2"/>
      <charset val="1"/>
    </font>
    <font>
      <sz val="11"/>
      <name val="Arial"/>
      <family val="2"/>
      <charset val="1"/>
    </font>
    <font>
      <sz val="9"/>
      <name val="Arial Narrow"/>
      <family val="2"/>
      <charset val="1"/>
    </font>
    <font>
      <u/>
      <sz val="10"/>
      <color rgb="FF0000FF"/>
      <name val="Arial Narrow"/>
      <family val="2"/>
      <charset val="1"/>
    </font>
    <font>
      <sz val="10"/>
      <color rgb="FF000000"/>
      <name val="Arial Narrow"/>
      <family val="2"/>
      <charset val="1"/>
    </font>
    <font>
      <sz val="10"/>
      <color rgb="FF000000"/>
      <name val="Tahoma"/>
      <family val="2"/>
      <charset val="1"/>
    </font>
    <font>
      <sz val="9"/>
      <color rgb="FF000000"/>
      <name val="Tahoma"/>
      <family val="2"/>
      <charset val="1"/>
    </font>
    <font>
      <sz val="11"/>
      <color rgb="FF000000"/>
      <name val="Calibri"/>
      <family val="2"/>
      <charset val="1"/>
    </font>
    <font>
      <u/>
      <sz val="11"/>
      <color theme="10"/>
      <name val="Calibri"/>
      <family val="2"/>
      <scheme val="minor"/>
    </font>
    <font>
      <sz val="11"/>
      <color rgb="FFFF0000"/>
      <name val="Calibri"/>
      <family val="2"/>
      <scheme val="minor"/>
    </font>
    <font>
      <sz val="10"/>
      <name val="Arial"/>
      <family val="2"/>
    </font>
    <font>
      <sz val="12"/>
      <name val="Arial Narrow"/>
      <family val="2"/>
    </font>
    <font>
      <sz val="12"/>
      <color theme="1"/>
      <name val="Arial Narrow"/>
      <family val="2"/>
    </font>
    <font>
      <b/>
      <i/>
      <sz val="12"/>
      <name val="Arial Narrow"/>
      <family val="2"/>
    </font>
    <font>
      <u/>
      <sz val="10"/>
      <color indexed="12"/>
      <name val="Arial"/>
      <family val="2"/>
    </font>
    <font>
      <u/>
      <sz val="12"/>
      <name val="Arial Narrow"/>
      <family val="2"/>
    </font>
    <font>
      <b/>
      <sz val="12"/>
      <name val="Arial Narrow"/>
      <family val="2"/>
    </font>
    <font>
      <u/>
      <sz val="11"/>
      <color rgb="FFFF0000"/>
      <name val="Calibri"/>
      <family val="2"/>
      <scheme val="minor"/>
    </font>
    <font>
      <i/>
      <sz val="12"/>
      <color theme="1"/>
      <name val="Arial Narrow"/>
      <family val="2"/>
    </font>
    <font>
      <sz val="11"/>
      <name val="Arial Narrow"/>
      <family val="2"/>
    </font>
    <font>
      <sz val="8"/>
      <name val="Calibri"/>
      <family val="2"/>
      <charset val="1"/>
    </font>
    <font>
      <sz val="12"/>
      <color rgb="FFFF0000"/>
      <name val="Arial Narrow"/>
      <family val="2"/>
    </font>
    <font>
      <sz val="11"/>
      <color theme="1"/>
      <name val="Calibri"/>
      <family val="2"/>
      <charset val="1"/>
    </font>
    <font>
      <sz val="8"/>
      <name val="Arial"/>
      <family val="2"/>
    </font>
    <font>
      <b/>
      <sz val="1"/>
      <color indexed="8"/>
      <name val="Courier"/>
      <family val="3"/>
    </font>
    <font>
      <sz val="1"/>
      <color indexed="8"/>
      <name val="Courier"/>
      <family val="3"/>
    </font>
    <font>
      <sz val="12"/>
      <name val="Arial MT"/>
    </font>
    <font>
      <sz val="12"/>
      <color indexed="24"/>
      <name val="Modern"/>
      <family val="3"/>
      <charset val="255"/>
    </font>
    <font>
      <b/>
      <sz val="18"/>
      <color indexed="24"/>
      <name val="Modern"/>
      <family val="3"/>
      <charset val="255"/>
    </font>
    <font>
      <b/>
      <sz val="12"/>
      <color indexed="24"/>
      <name val="Modern"/>
      <family val="3"/>
      <charset val="255"/>
    </font>
    <font>
      <sz val="11"/>
      <color theme="1"/>
      <name val="Arial"/>
      <family val="2"/>
    </font>
    <font>
      <sz val="11"/>
      <color rgb="FF000000"/>
      <name val="Arial Narrow"/>
      <family val="2"/>
    </font>
    <font>
      <sz val="11"/>
      <color theme="1"/>
      <name val="Arial"/>
      <family val="2"/>
    </font>
    <font>
      <sz val="12"/>
      <color theme="1"/>
      <name val="Arial Narrow"/>
      <family val="2"/>
      <charset val="1"/>
    </font>
    <font>
      <u/>
      <sz val="11"/>
      <name val="Calibri"/>
      <family val="2"/>
      <charset val="1"/>
    </font>
    <font>
      <sz val="11"/>
      <color rgb="FF000000"/>
      <name val="Calibri"/>
      <family val="2"/>
    </font>
    <font>
      <sz val="11"/>
      <color theme="1"/>
      <name val="Calibri"/>
      <family val="2"/>
    </font>
    <font>
      <sz val="11"/>
      <color rgb="FF00B0F0"/>
      <name val="Calibri"/>
      <family val="2"/>
    </font>
    <font>
      <sz val="11"/>
      <name val="Calibri"/>
      <family val="2"/>
    </font>
    <font>
      <b/>
      <sz val="11"/>
      <color rgb="FF000000"/>
      <name val="Calibri"/>
      <family val="2"/>
    </font>
    <font>
      <sz val="11"/>
      <color rgb="FFFF0000"/>
      <name val="Calibri"/>
      <family val="2"/>
    </font>
    <font>
      <sz val="11"/>
      <color rgb="FFC00000"/>
      <name val="Calibri"/>
      <family val="2"/>
    </font>
    <font>
      <sz val="11"/>
      <color rgb="FFC65911"/>
      <name val="Calibri"/>
      <family val="2"/>
    </font>
    <font>
      <b/>
      <sz val="11"/>
      <color rgb="FFFF0000"/>
      <name val="Calibri"/>
      <family val="2"/>
    </font>
    <font>
      <b/>
      <sz val="11"/>
      <color theme="1"/>
      <name val="Calibri"/>
      <family val="2"/>
    </font>
    <font>
      <b/>
      <sz val="11"/>
      <color rgb="FF4472C4"/>
      <name val="Calibri"/>
      <family val="2"/>
    </font>
    <font>
      <sz val="11"/>
      <color rgb="FF0070C0"/>
      <name val="Calibri"/>
      <family val="2"/>
    </font>
    <font>
      <sz val="12"/>
      <color rgb="FF000000"/>
      <name val="Arial Narrow"/>
      <family val="2"/>
    </font>
    <font>
      <sz val="11"/>
      <color rgb="FFFFE699"/>
      <name val="Calibri"/>
      <family val="2"/>
    </font>
    <font>
      <u/>
      <sz val="11"/>
      <color theme="10"/>
      <name val="Calibri"/>
      <family val="2"/>
      <charset val="1"/>
      <scheme val="minor"/>
    </font>
    <font>
      <b/>
      <sz val="12"/>
      <color rgb="FFFFFFFF"/>
      <name val="Arial Narrow"/>
      <family val="2"/>
    </font>
    <font>
      <b/>
      <sz val="12"/>
      <color rgb="FF000000"/>
      <name val="Arial Narrow"/>
      <family val="2"/>
    </font>
    <font>
      <b/>
      <i/>
      <sz val="12"/>
      <color rgb="FF000000"/>
      <name val="Arial Narrow"/>
      <family val="2"/>
    </font>
    <font>
      <sz val="11"/>
      <color rgb="FFFF0000"/>
      <name val="Arial Narrow"/>
      <family val="2"/>
    </font>
    <font>
      <b/>
      <sz val="11"/>
      <name val="Arial Narrow"/>
      <family val="2"/>
    </font>
    <font>
      <b/>
      <sz val="11"/>
      <color rgb="FF000000"/>
      <name val="Arial Narrow"/>
      <family val="2"/>
    </font>
    <font>
      <i/>
      <sz val="12"/>
      <color rgb="FF000000"/>
      <name val="Arial Narrow"/>
      <family val="2"/>
    </font>
    <font>
      <sz val="11"/>
      <color rgb="FF000000"/>
      <name val="Arial"/>
      <family val="2"/>
    </font>
    <font>
      <sz val="12"/>
      <name val="Calibri"/>
      <family val="2"/>
    </font>
    <font>
      <u/>
      <sz val="11"/>
      <color theme="10"/>
      <name val="Calibri"/>
      <family val="2"/>
    </font>
    <font>
      <u/>
      <sz val="10"/>
      <color rgb="FF0000FF"/>
      <name val="Calibri"/>
      <family val="2"/>
    </font>
    <font>
      <sz val="12"/>
      <color rgb="FF000000"/>
      <name val="Calibri"/>
      <family val="2"/>
    </font>
    <font>
      <sz val="12"/>
      <color rgb="FFFF0000"/>
      <name val="Calibri"/>
      <family val="2"/>
    </font>
    <font>
      <u/>
      <sz val="11"/>
      <color rgb="FF000000"/>
      <name val="Calibri"/>
      <family val="2"/>
    </font>
    <font>
      <sz val="11"/>
      <color rgb="FFFFC000"/>
      <name val="Calibri"/>
      <family val="2"/>
    </font>
    <font>
      <u/>
      <sz val="11"/>
      <color theme="1"/>
      <name val="Calibri"/>
      <family val="2"/>
    </font>
    <font>
      <sz val="10"/>
      <name val="Calibri"/>
      <family val="2"/>
    </font>
    <font>
      <sz val="10"/>
      <color rgb="FF000000"/>
      <name val="Calibri"/>
      <family val="2"/>
    </font>
    <font>
      <b/>
      <sz val="11"/>
      <name val="Calibri"/>
      <family val="2"/>
      <charset val="1"/>
    </font>
    <font>
      <u/>
      <sz val="11"/>
      <color rgb="FF0000FF"/>
      <name val="Calibri"/>
      <family val="2"/>
      <charset val="1"/>
    </font>
    <font>
      <u/>
      <sz val="11"/>
      <color rgb="FF4472C4"/>
      <name val="Calibri"/>
      <family val="2"/>
      <charset val="1"/>
    </font>
    <font>
      <sz val="12"/>
      <color theme="1"/>
      <name val="Calibri"/>
      <family val="2"/>
    </font>
    <font>
      <sz val="11"/>
      <color theme="1"/>
      <name val="Arial Narrow"/>
      <family val="2"/>
      <charset val="1"/>
    </font>
    <font>
      <sz val="11"/>
      <color rgb="FF00B0F0"/>
      <name val="Calibri"/>
      <family val="2"/>
      <charset val="1"/>
    </font>
    <font>
      <sz val="11"/>
      <color theme="1"/>
      <name val="Calibri (Cuerpo)"/>
    </font>
    <font>
      <b/>
      <sz val="12"/>
      <color theme="1"/>
      <name val="Calibri"/>
      <family val="2"/>
    </font>
    <font>
      <sz val="12"/>
      <color theme="1"/>
      <name val="Calibri"/>
      <family val="2"/>
      <charset val="1"/>
    </font>
    <font>
      <b/>
      <sz val="11"/>
      <color rgb="FFFF0000"/>
      <name val="Calibri"/>
      <family val="2"/>
      <charset val="1"/>
    </font>
    <font>
      <sz val="11"/>
      <color theme="1"/>
      <name val="Arial Narrow"/>
      <family val="2"/>
    </font>
    <font>
      <b/>
      <sz val="9"/>
      <color indexed="81"/>
      <name val="Tahoma"/>
      <family val="2"/>
    </font>
    <font>
      <sz val="9"/>
      <color indexed="81"/>
      <name val="Tahoma"/>
      <family val="2"/>
    </font>
    <font>
      <u/>
      <sz val="11"/>
      <color theme="10"/>
      <name val="Calibri"/>
      <family val="2"/>
      <charset val="1"/>
    </font>
    <font>
      <b/>
      <sz val="11"/>
      <color rgb="FFFFFFFF"/>
      <name val="Arial Narrow"/>
      <family val="2"/>
    </font>
    <font>
      <u/>
      <sz val="11"/>
      <name val="Arial Narrow"/>
      <family val="2"/>
    </font>
    <font>
      <sz val="12"/>
      <color rgb="FF000000"/>
      <name val="Arial Narrow"/>
      <family val="2"/>
    </font>
    <font>
      <b/>
      <sz val="10"/>
      <color rgb="FFFFFFFF"/>
      <name val="Arial Narrow"/>
      <family val="2"/>
    </font>
    <font>
      <u/>
      <sz val="11"/>
      <color theme="1"/>
      <name val="Calibri"/>
      <family val="2"/>
      <scheme val="minor"/>
    </font>
    <font>
      <b/>
      <sz val="11"/>
      <color theme="1"/>
      <name val="Calibri"/>
      <family val="2"/>
      <scheme val="minor"/>
    </font>
    <font>
      <sz val="12"/>
      <color rgb="FFFFFFFF"/>
      <name val="Arial Narrow"/>
      <family val="2"/>
    </font>
    <font>
      <sz val="12"/>
      <name val="Arial"/>
      <family val="2"/>
    </font>
    <font>
      <u/>
      <sz val="11"/>
      <color theme="1"/>
      <name val="Calibri"/>
      <family val="2"/>
      <charset val="1"/>
    </font>
    <font>
      <b/>
      <sz val="12"/>
      <color rgb="FF000000"/>
      <name val="Calibri"/>
      <family val="2"/>
    </font>
    <font>
      <u/>
      <sz val="12"/>
      <color theme="10"/>
      <name val="Calibri"/>
      <family val="2"/>
      <charset val="1"/>
    </font>
    <font>
      <u/>
      <sz val="11"/>
      <color theme="10"/>
      <name val="Arial Narrow"/>
      <family val="2"/>
    </font>
    <font>
      <u/>
      <sz val="10"/>
      <color rgb="FF0000FF"/>
      <name val="Arial"/>
      <family val="2"/>
    </font>
    <font>
      <b/>
      <sz val="12"/>
      <name val="Arial"/>
      <family val="2"/>
    </font>
    <font>
      <b/>
      <sz val="12"/>
      <color theme="0"/>
      <name val="Arial Narrow"/>
      <family val="2"/>
    </font>
    <font>
      <b/>
      <sz val="12"/>
      <color theme="1"/>
      <name val="Arial Narrow"/>
      <family val="2"/>
    </font>
    <font>
      <b/>
      <i/>
      <sz val="12"/>
      <color theme="1"/>
      <name val="Arial Narrow"/>
      <family val="2"/>
    </font>
    <font>
      <u/>
      <sz val="12"/>
      <color theme="10"/>
      <name val="Arial Narrow"/>
      <family val="2"/>
    </font>
    <font>
      <b/>
      <sz val="11"/>
      <color theme="0"/>
      <name val="Calibri"/>
      <family val="2"/>
      <charset val="1"/>
    </font>
    <font>
      <b/>
      <sz val="11"/>
      <color theme="1"/>
      <name val="Arial Narrow"/>
      <family val="2"/>
    </font>
    <font>
      <b/>
      <i/>
      <sz val="11"/>
      <color theme="1"/>
      <name val="Arial Narrow"/>
      <family val="2"/>
    </font>
    <font>
      <u/>
      <sz val="11"/>
      <color theme="1"/>
      <name val="Arial Narrow"/>
      <family val="2"/>
    </font>
    <font>
      <u/>
      <sz val="12"/>
      <color theme="1"/>
      <name val="Calibri"/>
      <family val="2"/>
      <charset val="1"/>
    </font>
    <font>
      <b/>
      <sz val="12"/>
      <color theme="1"/>
      <name val="Arial"/>
      <family val="2"/>
    </font>
    <font>
      <b/>
      <sz val="12"/>
      <color theme="0"/>
      <name val="Arial"/>
      <family val="2"/>
    </font>
    <font>
      <u/>
      <sz val="12"/>
      <color theme="1"/>
      <name val="Arial Narrow"/>
      <family val="2"/>
    </font>
    <font>
      <b/>
      <sz val="10"/>
      <name val="Arial Narrow"/>
      <family val="2"/>
    </font>
    <font>
      <sz val="12"/>
      <color theme="0"/>
      <name val="Arial Narrow"/>
      <family val="2"/>
    </font>
    <font>
      <b/>
      <sz val="12"/>
      <color theme="0" tint="-4.9989318521683403E-2"/>
      <name val="Arial Narrow"/>
      <family val="2"/>
    </font>
    <font>
      <b/>
      <sz val="11"/>
      <color theme="2"/>
      <name val="Arial Narrow"/>
      <family val="2"/>
    </font>
    <font>
      <sz val="12"/>
      <color theme="1"/>
      <name val="Arial"/>
      <family val="2"/>
      <charset val="1"/>
    </font>
    <font>
      <i/>
      <sz val="12"/>
      <color theme="1"/>
      <name val="Arial Narrow"/>
      <family val="2"/>
      <charset val="1"/>
    </font>
    <font>
      <sz val="12"/>
      <color theme="1"/>
      <name val="Arial"/>
      <family val="2"/>
    </font>
    <font>
      <b/>
      <i/>
      <sz val="11"/>
      <color rgb="FF000000"/>
      <name val="Arial"/>
      <family val="2"/>
    </font>
    <font>
      <b/>
      <sz val="11"/>
      <color rgb="FF000000"/>
      <name val="Arial"/>
      <family val="2"/>
    </font>
    <font>
      <sz val="11"/>
      <color rgb="FF000000"/>
      <name val="Calibri"/>
      <family val="2"/>
      <scheme val="minor"/>
    </font>
    <font>
      <u/>
      <sz val="11"/>
      <color rgb="FF0563C1"/>
      <name val="Calibri"/>
      <family val="2"/>
      <scheme val="minor"/>
    </font>
    <font>
      <sz val="11"/>
      <name val="Calibri"/>
      <family val="2"/>
      <scheme val="minor"/>
    </font>
    <font>
      <u/>
      <sz val="11"/>
      <color rgb="FF0000FF"/>
      <name val="Calibri"/>
      <family val="2"/>
      <scheme val="minor"/>
    </font>
    <font>
      <b/>
      <sz val="13"/>
      <color theme="1"/>
      <name val="Calibri"/>
      <family val="2"/>
    </font>
    <font>
      <b/>
      <sz val="13"/>
      <color theme="1"/>
      <name val="Calibri"/>
      <family val="2"/>
      <scheme val="minor"/>
    </font>
    <font>
      <sz val="13"/>
      <color theme="1"/>
      <name val="Calibri"/>
      <family val="2"/>
      <scheme val="minor"/>
    </font>
    <font>
      <sz val="12"/>
      <color theme="1"/>
      <name val="Arial Narrow"/>
      <family val="2"/>
    </font>
    <font>
      <sz val="8"/>
      <name val="Arial Narrow"/>
      <family val="2"/>
    </font>
    <font>
      <i/>
      <sz val="11"/>
      <color rgb="FF000000"/>
      <name val="Calibri"/>
      <family val="2"/>
      <charset val="1"/>
    </font>
    <font>
      <sz val="12"/>
      <color theme="0"/>
      <name val="Arial Narrow"/>
      <family val="2"/>
      <charset val="1"/>
    </font>
    <font>
      <sz val="9"/>
      <color rgb="FF000000"/>
      <name val="Calibri"/>
      <family val="2"/>
    </font>
    <font>
      <b/>
      <sz val="11"/>
      <color rgb="FFFF0000"/>
      <name val="Calibri"/>
      <family val="2"/>
      <scheme val="minor"/>
    </font>
    <font>
      <b/>
      <sz val="11"/>
      <color theme="1"/>
      <name val="Calibri"/>
      <family val="2"/>
      <charset val="1"/>
    </font>
    <font>
      <b/>
      <sz val="13"/>
      <color theme="1"/>
      <name val="Calibri"/>
      <family val="2"/>
      <charset val="1"/>
    </font>
    <font>
      <sz val="13"/>
      <color theme="1"/>
      <name val="Calibri"/>
      <family val="2"/>
      <charset val="1"/>
    </font>
    <font>
      <u/>
      <sz val="11"/>
      <color rgb="FFFF0000"/>
      <name val="Arial Narrow"/>
      <family val="2"/>
    </font>
    <font>
      <u/>
      <sz val="12"/>
      <color rgb="FF000000"/>
      <name val="Arial Narrow"/>
      <family val="2"/>
    </font>
    <font>
      <u/>
      <sz val="12"/>
      <color theme="10"/>
      <name val="Calibri"/>
      <family val="2"/>
      <scheme val="minor"/>
    </font>
    <font>
      <u/>
      <sz val="12"/>
      <color theme="10"/>
      <name val="Calibri"/>
      <family val="2"/>
      <charset val="1"/>
      <scheme val="minor"/>
    </font>
    <font>
      <sz val="12"/>
      <color rgb="FFC65911"/>
      <name val="Arial Narrow"/>
      <family val="2"/>
    </font>
    <font>
      <sz val="12"/>
      <color rgb="FF444444"/>
      <name val="Arial Narrow"/>
      <family val="2"/>
    </font>
    <font>
      <u/>
      <sz val="12"/>
      <color rgb="FF0563C1"/>
      <name val="Arial Narrow"/>
      <family val="2"/>
    </font>
    <font>
      <sz val="11"/>
      <name val="Arial"/>
      <family val="2"/>
    </font>
    <font>
      <i/>
      <sz val="12"/>
      <name val="Arial Narrow"/>
      <family val="2"/>
    </font>
    <font>
      <sz val="12"/>
      <name val="Ȫrial Narrow&quot;"/>
    </font>
    <font>
      <b/>
      <sz val="12"/>
      <name val="Ȫrial Narrow&quot;"/>
    </font>
    <font>
      <b/>
      <u/>
      <sz val="12"/>
      <name val="Arial Narrow"/>
      <family val="2"/>
    </font>
    <font>
      <sz val="12"/>
      <color rgb="FFFF0000"/>
      <name val="Calibri"/>
      <family val="2"/>
      <scheme val="minor"/>
    </font>
    <font>
      <b/>
      <sz val="12"/>
      <color theme="1"/>
      <name val="Calibri"/>
      <family val="2"/>
      <scheme val="minor"/>
    </font>
    <font>
      <b/>
      <sz val="12"/>
      <color theme="1"/>
      <name val="Calibri"/>
      <family val="2"/>
      <charset val="1"/>
    </font>
    <font>
      <u/>
      <sz val="12"/>
      <color theme="1"/>
      <name val="Calibri"/>
      <family val="2"/>
      <scheme val="minor"/>
    </font>
    <font>
      <sz val="12"/>
      <name val="Calibri"/>
      <family val="2"/>
      <scheme val="minor"/>
    </font>
    <font>
      <u/>
      <sz val="12"/>
      <color rgb="FF0563C1"/>
      <name val="Calibri"/>
      <family val="2"/>
      <scheme val="minor"/>
    </font>
    <font>
      <sz val="12"/>
      <color rgb="FF000000"/>
      <name val="Calibri"/>
      <family val="2"/>
      <scheme val="minor"/>
    </font>
    <font>
      <sz val="12"/>
      <color theme="1"/>
      <name val="Calibri"/>
      <family val="2"/>
      <charset val="1"/>
      <scheme val="minor"/>
    </font>
    <font>
      <sz val="12"/>
      <color theme="1"/>
      <name val="Calibri (Cuerpo)"/>
    </font>
    <font>
      <sz val="12"/>
      <color theme="9"/>
      <name val="Calibri"/>
      <family val="2"/>
      <scheme val="minor"/>
    </font>
    <font>
      <b/>
      <sz val="12"/>
      <color theme="1"/>
      <name val="Arial Narrow"/>
      <family val="2"/>
      <charset val="1"/>
    </font>
    <font>
      <sz val="12"/>
      <color rgb="FF000000"/>
      <name val="Arial Narrow"/>
      <family val="2"/>
    </font>
  </fonts>
  <fills count="68">
    <fill>
      <patternFill patternType="none"/>
    </fill>
    <fill>
      <patternFill patternType="gray125"/>
    </fill>
    <fill>
      <patternFill patternType="solid">
        <fgColor rgb="FFFFF2CC"/>
        <bgColor rgb="FFFBE5D6"/>
      </patternFill>
    </fill>
    <fill>
      <patternFill patternType="solid">
        <fgColor rgb="FFFFFFFF"/>
        <bgColor rgb="FFFFF2CC"/>
      </patternFill>
    </fill>
    <fill>
      <patternFill patternType="solid">
        <fgColor rgb="FFFBE5D6"/>
        <bgColor rgb="FFFFF2CC"/>
      </patternFill>
    </fill>
    <fill>
      <patternFill patternType="solid">
        <fgColor rgb="FFE2F0D9"/>
        <bgColor rgb="FFE7E6E6"/>
      </patternFill>
    </fill>
    <fill>
      <patternFill patternType="solid">
        <fgColor rgb="FF9DC3E6"/>
        <bgColor rgb="FF9CC2E5"/>
      </patternFill>
    </fill>
    <fill>
      <patternFill patternType="solid">
        <fgColor rgb="FFDBDBDB"/>
        <bgColor rgb="FFD9D9D9"/>
      </patternFill>
    </fill>
    <fill>
      <patternFill patternType="solid">
        <fgColor rgb="FFBDD7EE"/>
        <bgColor rgb="FFCCCCCC"/>
      </patternFill>
    </fill>
    <fill>
      <patternFill patternType="solid">
        <fgColor rgb="FFF8CBAD"/>
        <bgColor rgb="FFFFE699"/>
      </patternFill>
    </fill>
    <fill>
      <patternFill patternType="solid">
        <fgColor rgb="FF0070C0"/>
        <bgColor rgb="FF0563C1"/>
      </patternFill>
    </fill>
    <fill>
      <patternFill patternType="solid">
        <fgColor rgb="FF2E75B6"/>
        <bgColor rgb="FF2F75B5"/>
      </patternFill>
    </fill>
    <fill>
      <patternFill patternType="solid">
        <fgColor rgb="FFFFFF00"/>
        <bgColor rgb="FFFFE699"/>
      </patternFill>
    </fill>
    <fill>
      <patternFill patternType="solid">
        <fgColor rgb="FFFF0000"/>
        <bgColor rgb="FFC00000"/>
      </patternFill>
    </fill>
    <fill>
      <patternFill patternType="solid">
        <fgColor rgb="FF9BC2E6"/>
        <bgColor rgb="FF9CC2E5"/>
      </patternFill>
    </fill>
    <fill>
      <patternFill patternType="solid">
        <fgColor rgb="FFFFE699"/>
        <bgColor rgb="FFFFF2CC"/>
      </patternFill>
    </fill>
    <fill>
      <patternFill patternType="solid">
        <fgColor rgb="FFF4B084"/>
        <bgColor rgb="FFF4B183"/>
      </patternFill>
    </fill>
    <fill>
      <patternFill patternType="solid">
        <fgColor rgb="FF960856"/>
        <bgColor rgb="FF800080"/>
      </patternFill>
    </fill>
    <fill>
      <patternFill patternType="solid">
        <fgColor rgb="FFBF8F00"/>
        <bgColor rgb="FFC65911"/>
      </patternFill>
    </fill>
    <fill>
      <patternFill patternType="solid">
        <fgColor rgb="FFC9C9C9"/>
        <bgColor rgb="FFCCCCCC"/>
      </patternFill>
    </fill>
    <fill>
      <patternFill patternType="solid">
        <fgColor rgb="FFD0CECE"/>
        <bgColor rgb="FFCCCCCC"/>
      </patternFill>
    </fill>
    <fill>
      <patternFill patternType="solid">
        <fgColor rgb="FFDEEBF7"/>
        <bgColor rgb="FFD9E1F2"/>
      </patternFill>
    </fill>
    <fill>
      <patternFill patternType="solid">
        <fgColor rgb="FFE7E6E6"/>
        <bgColor rgb="FFDEEBF7"/>
      </patternFill>
    </fill>
    <fill>
      <patternFill patternType="solid">
        <fgColor rgb="FFD9E1F2"/>
        <bgColor rgb="FFDEEBF7"/>
      </patternFill>
    </fill>
    <fill>
      <patternFill patternType="solid">
        <fgColor rgb="FF66FF33"/>
        <bgColor rgb="FF92D050"/>
      </patternFill>
    </fill>
    <fill>
      <patternFill patternType="solid">
        <fgColor rgb="FFD9D9D9"/>
        <bgColor rgb="FFDBDBDB"/>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0"/>
        <bgColor rgb="FFC00000"/>
      </patternFill>
    </fill>
    <fill>
      <patternFill patternType="solid">
        <fgColor theme="0"/>
        <bgColor rgb="FFFFF2CC"/>
      </patternFill>
    </fill>
    <fill>
      <patternFill patternType="solid">
        <fgColor rgb="FFFFFF00"/>
        <bgColor indexed="64"/>
      </patternFill>
    </fill>
    <fill>
      <patternFill patternType="solid">
        <fgColor theme="0"/>
        <bgColor rgb="FFF4B084"/>
      </patternFill>
    </fill>
    <fill>
      <patternFill patternType="solid">
        <fgColor rgb="FFFFFF00"/>
        <bgColor rgb="FF9CC2E5"/>
      </patternFill>
    </fill>
    <fill>
      <patternFill patternType="solid">
        <fgColor rgb="FFFFFF00"/>
        <bgColor rgb="FF0563C1"/>
      </patternFill>
    </fill>
    <fill>
      <patternFill patternType="solid">
        <fgColor rgb="FFFFFF00"/>
        <bgColor rgb="FF2F75B5"/>
      </patternFill>
    </fill>
    <fill>
      <patternFill patternType="solid">
        <fgColor theme="5" tint="0.59999389629810485"/>
        <bgColor rgb="FF9CC2E5"/>
      </patternFill>
    </fill>
    <fill>
      <patternFill patternType="solid">
        <fgColor theme="9" tint="0.79998168889431442"/>
        <bgColor rgb="FF9CC2E5"/>
      </patternFill>
    </fill>
    <fill>
      <patternFill patternType="solid">
        <fgColor rgb="FFFF0000"/>
        <bgColor indexed="64"/>
      </patternFill>
    </fill>
    <fill>
      <patternFill patternType="solid">
        <fgColor rgb="FF9BC2E6"/>
        <bgColor indexed="64"/>
      </patternFill>
    </fill>
    <fill>
      <patternFill patternType="solid">
        <fgColor rgb="FF00B0F0"/>
        <bgColor indexed="64"/>
      </patternFill>
    </fill>
    <fill>
      <patternFill patternType="solid">
        <fgColor rgb="FFA9D08E"/>
        <bgColor indexed="64"/>
      </patternFill>
    </fill>
    <fill>
      <patternFill patternType="solid">
        <fgColor rgb="FFF8CBAD"/>
        <bgColor indexed="64"/>
      </patternFill>
    </fill>
    <fill>
      <patternFill patternType="solid">
        <fgColor rgb="FFE2EFDA"/>
        <bgColor indexed="64"/>
      </patternFill>
    </fill>
    <fill>
      <patternFill patternType="solid">
        <fgColor rgb="FFFCE4D6"/>
        <bgColor indexed="64"/>
      </patternFill>
    </fill>
    <fill>
      <patternFill patternType="solid">
        <fgColor rgb="FFA9D08E"/>
        <bgColor rgb="FF000000"/>
      </patternFill>
    </fill>
    <fill>
      <patternFill patternType="solid">
        <fgColor rgb="FFFFFFFF"/>
        <bgColor rgb="FFC00000"/>
      </patternFill>
    </fill>
    <fill>
      <patternFill patternType="solid">
        <fgColor rgb="FFFFFFFF"/>
        <bgColor rgb="FFFFE699"/>
      </patternFill>
    </fill>
    <fill>
      <patternFill patternType="solid">
        <fgColor rgb="FFFFC000"/>
        <bgColor rgb="FF000000"/>
      </patternFill>
    </fill>
    <fill>
      <patternFill patternType="solid">
        <fgColor rgb="FFFFFF00"/>
        <bgColor rgb="FF000000"/>
      </patternFill>
    </fill>
    <fill>
      <patternFill patternType="solid">
        <fgColor rgb="FFFFE699"/>
        <bgColor indexed="64"/>
      </patternFill>
    </fill>
    <fill>
      <patternFill patternType="solid">
        <fgColor rgb="FF8EA9DB"/>
        <bgColor rgb="FF000000"/>
      </patternFill>
    </fill>
    <fill>
      <patternFill patternType="solid">
        <fgColor theme="0"/>
        <bgColor rgb="FF000000"/>
      </patternFill>
    </fill>
    <fill>
      <patternFill patternType="solid">
        <fgColor rgb="FF8EA9DB"/>
        <bgColor indexed="64"/>
      </patternFill>
    </fill>
    <fill>
      <patternFill patternType="solid">
        <fgColor theme="4" tint="0.59999389629810485"/>
        <bgColor rgb="FF9CC2E5"/>
      </patternFill>
    </fill>
    <fill>
      <patternFill patternType="solid">
        <fgColor theme="4" tint="0.59999389629810485"/>
        <bgColor indexed="64"/>
      </patternFill>
    </fill>
    <fill>
      <patternFill patternType="solid">
        <fgColor theme="4" tint="0.59999389629810485"/>
        <bgColor rgb="FF0563C1"/>
      </patternFill>
    </fill>
    <fill>
      <patternFill patternType="solid">
        <fgColor theme="4" tint="0.59999389629810485"/>
        <bgColor rgb="FF2F75B5"/>
      </patternFill>
    </fill>
    <fill>
      <patternFill patternType="solid">
        <fgColor theme="0"/>
        <bgColor theme="0"/>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tint="-4.9989318521683403E-2"/>
        <bgColor rgb="FFFFF2CC"/>
      </patternFill>
    </fill>
    <fill>
      <patternFill patternType="solid">
        <fgColor theme="4" tint="0.79998168889431442"/>
        <bgColor rgb="FF9CC2E5"/>
      </patternFill>
    </fill>
    <fill>
      <patternFill patternType="solid">
        <fgColor theme="4" tint="0.79998168889431442"/>
        <bgColor indexed="64"/>
      </patternFill>
    </fill>
    <fill>
      <patternFill patternType="solid">
        <fgColor theme="4" tint="0.79998168889431442"/>
        <bgColor rgb="FF0563C1"/>
      </patternFill>
    </fill>
    <fill>
      <patternFill patternType="solid">
        <fgColor theme="4" tint="0.79998168889431442"/>
        <bgColor rgb="FF2F75B5"/>
      </patternFill>
    </fill>
    <fill>
      <patternFill patternType="solid">
        <fgColor theme="7"/>
        <bgColor indexed="64"/>
      </patternFill>
    </fill>
    <fill>
      <patternFill patternType="solid">
        <fgColor rgb="FFFFC000"/>
        <bgColor indexed="64"/>
      </patternFill>
    </fill>
  </fills>
  <borders count="329">
    <border>
      <left/>
      <right/>
      <top/>
      <bottom/>
      <diagonal/>
    </border>
    <border>
      <left style="thin">
        <color auto="1"/>
      </left>
      <right/>
      <top style="thin">
        <color auto="1"/>
      </top>
      <bottom/>
      <diagonal/>
    </border>
    <border>
      <left/>
      <right/>
      <top style="double">
        <color auto="1"/>
      </top>
      <bottom/>
      <diagonal/>
    </border>
    <border>
      <left/>
      <right/>
      <top style="thin">
        <color auto="1"/>
      </top>
      <bottom style="double">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diagonal/>
    </border>
    <border>
      <left/>
      <right style="thin">
        <color auto="1"/>
      </right>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style="medium">
        <color auto="1"/>
      </top>
      <bottom/>
      <diagonal/>
    </border>
    <border>
      <left style="thin">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style="thin">
        <color auto="1"/>
      </right>
      <top style="thin">
        <color auto="1"/>
      </top>
      <bottom/>
      <diagonal/>
    </border>
    <border>
      <left style="thin">
        <color auto="1"/>
      </left>
      <right/>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thin">
        <color auto="1"/>
      </right>
      <top/>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medium">
        <color auto="1"/>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right style="thin">
        <color rgb="FF000000"/>
      </right>
      <top style="thin">
        <color indexed="64"/>
      </top>
      <bottom style="thin">
        <color indexed="64"/>
      </bottom>
      <diagonal/>
    </border>
    <border>
      <left style="medium">
        <color indexed="64"/>
      </left>
      <right style="medium">
        <color indexed="64"/>
      </right>
      <top/>
      <bottom style="thin">
        <color rgb="FF000000"/>
      </bottom>
      <diagonal/>
    </border>
    <border>
      <left/>
      <right style="thin">
        <color rgb="FF000000"/>
      </right>
      <top style="thin">
        <color indexed="64"/>
      </top>
      <bottom/>
      <diagonal/>
    </border>
    <border>
      <left style="thin">
        <color indexed="64"/>
      </left>
      <right/>
      <top/>
      <bottom style="thin">
        <color rgb="FF000000"/>
      </bottom>
      <diagonal/>
    </border>
    <border>
      <left/>
      <right style="medium">
        <color rgb="FF000000"/>
      </right>
      <top style="thin">
        <color indexed="64"/>
      </top>
      <bottom/>
      <diagonal/>
    </border>
    <border>
      <left/>
      <right style="medium">
        <color rgb="FF000000"/>
      </right>
      <top style="thin">
        <color indexed="64"/>
      </top>
      <bottom style="medium">
        <color indexed="64"/>
      </bottom>
      <diagonal/>
    </border>
    <border>
      <left style="thin">
        <color indexed="64"/>
      </left>
      <right style="thin">
        <color indexed="64"/>
      </right>
      <top/>
      <bottom style="thin">
        <color rgb="FF000000"/>
      </bottom>
      <diagonal/>
    </border>
    <border>
      <left/>
      <right style="thin">
        <color rgb="FF000000"/>
      </right>
      <top/>
      <bottom/>
      <diagonal/>
    </border>
    <border>
      <left style="medium">
        <color indexed="64"/>
      </left>
      <right/>
      <top/>
      <bottom style="thin">
        <color rgb="FF000000"/>
      </bottom>
      <diagonal/>
    </border>
    <border>
      <left/>
      <right style="medium">
        <color rgb="FF000000"/>
      </right>
      <top/>
      <bottom/>
      <diagonal/>
    </border>
    <border>
      <left/>
      <right style="medium">
        <color rgb="FF000000"/>
      </right>
      <top/>
      <bottom style="thin">
        <color indexed="64"/>
      </bottom>
      <diagonal/>
    </border>
    <border>
      <left/>
      <right/>
      <top style="thin">
        <color rgb="FF000000"/>
      </top>
      <bottom/>
      <diagonal/>
    </border>
    <border>
      <left style="medium">
        <color indexed="64"/>
      </left>
      <right/>
      <top/>
      <bottom style="medium">
        <color rgb="FF000000"/>
      </bottom>
      <diagonal/>
    </border>
    <border>
      <left/>
      <right style="medium">
        <color rgb="FF000000"/>
      </right>
      <top style="medium">
        <color indexed="64"/>
      </top>
      <bottom style="medium">
        <color indexed="64"/>
      </bottom>
      <diagonal/>
    </border>
    <border>
      <left/>
      <right style="medium">
        <color rgb="FF000000"/>
      </right>
      <top style="thin">
        <color rgb="FF000000"/>
      </top>
      <bottom style="thin">
        <color rgb="FF000000"/>
      </bottom>
      <diagonal/>
    </border>
    <border>
      <left/>
      <right style="thin">
        <color rgb="FF000000"/>
      </right>
      <top style="thin">
        <color rgb="FF000000"/>
      </top>
      <bottom/>
      <diagonal/>
    </border>
    <border>
      <left style="medium">
        <color rgb="FF000000"/>
      </left>
      <right/>
      <top/>
      <bottom/>
      <diagonal/>
    </border>
    <border>
      <left style="medium">
        <color indexed="64"/>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top/>
      <bottom style="thin">
        <color rgb="FF000000"/>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style="medium">
        <color rgb="FF000000"/>
      </right>
      <top/>
      <bottom style="medium">
        <color indexed="64"/>
      </bottom>
      <diagonal/>
    </border>
    <border>
      <left/>
      <right style="thin">
        <color indexed="64"/>
      </right>
      <top/>
      <bottom style="thin">
        <color rgb="FF000000"/>
      </bottom>
      <diagonal/>
    </border>
    <border>
      <left/>
      <right style="thin">
        <color rgb="FF000000"/>
      </right>
      <top/>
      <bottom style="thin">
        <color indexed="64"/>
      </bottom>
      <diagonal/>
    </border>
    <border>
      <left/>
      <right/>
      <top/>
      <bottom style="medium">
        <color rgb="FF000000"/>
      </bottom>
      <diagonal/>
    </border>
    <border>
      <left/>
      <right style="medium">
        <color rgb="FF000000"/>
      </right>
      <top/>
      <bottom style="medium">
        <color rgb="FF000000"/>
      </bottom>
      <diagonal/>
    </border>
    <border>
      <left style="medium">
        <color auto="1"/>
      </left>
      <right/>
      <top style="thin">
        <color rgb="FF000000"/>
      </top>
      <bottom style="thin">
        <color rgb="FF000000"/>
      </bottom>
      <diagonal/>
    </border>
    <border>
      <left/>
      <right style="medium">
        <color auto="1"/>
      </right>
      <top style="thin">
        <color rgb="FF000000"/>
      </top>
      <bottom style="thin">
        <color rgb="FF000000"/>
      </bottom>
      <diagonal/>
    </border>
    <border>
      <left style="thin">
        <color auto="1"/>
      </left>
      <right style="medium">
        <color auto="1"/>
      </right>
      <top style="thin">
        <color rgb="FF000000"/>
      </top>
      <bottom style="thin">
        <color rgb="FF000000"/>
      </bottom>
      <diagonal/>
    </border>
    <border>
      <left style="thin">
        <color rgb="FF000000"/>
      </left>
      <right/>
      <top style="thin">
        <color auto="1"/>
      </top>
      <bottom style="thin">
        <color indexed="64"/>
      </bottom>
      <diagonal/>
    </border>
    <border>
      <left style="medium">
        <color auto="1"/>
      </left>
      <right style="medium">
        <color auto="1"/>
      </right>
      <top style="thin">
        <color rgb="FF000000"/>
      </top>
      <bottom/>
      <diagonal/>
    </border>
    <border>
      <left/>
      <right/>
      <top style="thin">
        <color rgb="FF000000"/>
      </top>
      <bottom style="thin">
        <color auto="1"/>
      </bottom>
      <diagonal/>
    </border>
    <border>
      <left style="medium">
        <color rgb="FF000000"/>
      </left>
      <right/>
      <top style="medium">
        <color rgb="FF000000"/>
      </top>
      <bottom/>
      <diagonal/>
    </border>
    <border>
      <left style="medium">
        <color rgb="FF000000"/>
      </left>
      <right/>
      <top style="thin">
        <color auto="1"/>
      </top>
      <bottom style="thin">
        <color auto="1"/>
      </bottom>
      <diagonal/>
    </border>
    <border>
      <left style="medium">
        <color rgb="FF000000"/>
      </left>
      <right/>
      <top/>
      <bottom style="thin">
        <color auto="1"/>
      </bottom>
      <diagonal/>
    </border>
    <border>
      <left style="medium">
        <color rgb="FF000000"/>
      </left>
      <right style="thin">
        <color auto="1"/>
      </right>
      <top/>
      <bottom/>
      <diagonal/>
    </border>
    <border>
      <left style="medium">
        <color rgb="FF000000"/>
      </left>
      <right/>
      <top style="thin">
        <color auto="1"/>
      </top>
      <bottom style="medium">
        <color rgb="FF000000"/>
      </bottom>
      <diagonal/>
    </border>
    <border>
      <left/>
      <right/>
      <top style="thin">
        <color auto="1"/>
      </top>
      <bottom style="medium">
        <color rgb="FF000000"/>
      </bottom>
      <diagonal/>
    </border>
    <border>
      <left/>
      <right style="medium">
        <color rgb="FF000000"/>
      </right>
      <top style="thin">
        <color indexed="64"/>
      </top>
      <bottom style="medium">
        <color rgb="FF000000"/>
      </bottom>
      <diagonal/>
    </border>
    <border>
      <left style="medium">
        <color rgb="FF000000"/>
      </left>
      <right/>
      <top style="medium">
        <color rgb="FF000000"/>
      </top>
      <bottom style="thin">
        <color auto="1"/>
      </bottom>
      <diagonal/>
    </border>
    <border>
      <left/>
      <right/>
      <top style="medium">
        <color rgb="FF000000"/>
      </top>
      <bottom style="thin">
        <color auto="1"/>
      </bottom>
      <diagonal/>
    </border>
    <border>
      <left/>
      <right style="medium">
        <color rgb="FF000000"/>
      </right>
      <top style="medium">
        <color rgb="FF000000"/>
      </top>
      <bottom style="thin">
        <color auto="1"/>
      </bottom>
      <diagonal/>
    </border>
    <border>
      <left style="medium">
        <color auto="1"/>
      </left>
      <right style="medium">
        <color auto="1"/>
      </right>
      <top style="medium">
        <color rgb="FF000000"/>
      </top>
      <bottom/>
      <diagonal/>
    </border>
    <border>
      <left style="medium">
        <color rgb="FF000000"/>
      </left>
      <right/>
      <top/>
      <bottom style="medium">
        <color auto="1"/>
      </bottom>
      <diagonal/>
    </border>
    <border>
      <left style="medium">
        <color rgb="FF000000"/>
      </left>
      <right/>
      <top style="thin">
        <color auto="1"/>
      </top>
      <bottom/>
      <diagonal/>
    </border>
    <border>
      <left style="medium">
        <color rgb="FF000000"/>
      </left>
      <right/>
      <top style="medium">
        <color auto="1"/>
      </top>
      <bottom style="medium">
        <color rgb="FF000000"/>
      </bottom>
      <diagonal/>
    </border>
    <border>
      <left/>
      <right style="thin">
        <color indexed="64"/>
      </right>
      <top style="thin">
        <color indexed="64"/>
      </top>
      <bottom style="thin">
        <color rgb="FF000000"/>
      </bottom>
      <diagonal/>
    </border>
    <border>
      <left/>
      <right style="medium">
        <color auto="1"/>
      </right>
      <top/>
      <bottom style="thin">
        <color rgb="FF000000"/>
      </bottom>
      <diagonal/>
    </border>
    <border>
      <left style="thin">
        <color auto="1"/>
      </left>
      <right/>
      <top style="medium">
        <color rgb="FF000000"/>
      </top>
      <bottom style="thin">
        <color auto="1"/>
      </bottom>
      <diagonal/>
    </border>
    <border>
      <left style="thin">
        <color auto="1"/>
      </left>
      <right style="medium">
        <color rgb="FF000000"/>
      </right>
      <top style="medium">
        <color rgb="FF000000"/>
      </top>
      <bottom style="thin">
        <color auto="1"/>
      </bottom>
      <diagonal/>
    </border>
    <border>
      <left style="thin">
        <color auto="1"/>
      </left>
      <right style="medium">
        <color rgb="FF000000"/>
      </right>
      <top style="thin">
        <color auto="1"/>
      </top>
      <bottom style="thin">
        <color auto="1"/>
      </bottom>
      <diagonal/>
    </border>
    <border>
      <left style="medium">
        <color rgb="FF000000"/>
      </left>
      <right style="thin">
        <color auto="1"/>
      </right>
      <top style="thin">
        <color auto="1"/>
      </top>
      <bottom style="thin">
        <color auto="1"/>
      </bottom>
      <diagonal/>
    </border>
    <border>
      <left style="thin">
        <color auto="1"/>
      </left>
      <right style="medium">
        <color rgb="FF000000"/>
      </right>
      <top style="thin">
        <color auto="1"/>
      </top>
      <bottom/>
      <diagonal/>
    </border>
    <border>
      <left style="medium">
        <color rgb="FF000000"/>
      </left>
      <right style="medium">
        <color auto="1"/>
      </right>
      <top style="thin">
        <color auto="1"/>
      </top>
      <bottom/>
      <diagonal/>
    </border>
    <border>
      <left style="medium">
        <color rgb="FF000000"/>
      </left>
      <right style="medium">
        <color auto="1"/>
      </right>
      <top/>
      <bottom style="thin">
        <color auto="1"/>
      </bottom>
      <diagonal/>
    </border>
    <border>
      <left style="thin">
        <color auto="1"/>
      </left>
      <right style="medium">
        <color rgb="FF000000"/>
      </right>
      <top/>
      <bottom style="thin">
        <color auto="1"/>
      </bottom>
      <diagonal/>
    </border>
    <border>
      <left style="medium">
        <color rgb="FF000000"/>
      </left>
      <right style="medium">
        <color auto="1"/>
      </right>
      <top style="thin">
        <color auto="1"/>
      </top>
      <bottom style="thin">
        <color auto="1"/>
      </bottom>
      <diagonal/>
    </border>
    <border>
      <left style="medium">
        <color auto="1"/>
      </left>
      <right style="medium">
        <color rgb="FF000000"/>
      </right>
      <top style="thin">
        <color auto="1"/>
      </top>
      <bottom style="thin">
        <color auto="1"/>
      </bottom>
      <diagonal/>
    </border>
    <border>
      <left style="medium">
        <color rgb="FF000000"/>
      </left>
      <right style="thin">
        <color auto="1"/>
      </right>
      <top style="thin">
        <color auto="1"/>
      </top>
      <bottom style="medium">
        <color rgb="FF000000"/>
      </bottom>
      <diagonal/>
    </border>
    <border>
      <left style="thin">
        <color auto="1"/>
      </left>
      <right style="thin">
        <color auto="1"/>
      </right>
      <top style="thin">
        <color auto="1"/>
      </top>
      <bottom style="medium">
        <color rgb="FF000000"/>
      </bottom>
      <diagonal/>
    </border>
    <border>
      <left style="thin">
        <color auto="1"/>
      </left>
      <right style="medium">
        <color rgb="FF000000"/>
      </right>
      <top style="thin">
        <color auto="1"/>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thin">
        <color rgb="FF000000"/>
      </top>
      <bottom style="thin">
        <color indexed="64"/>
      </bottom>
      <diagonal/>
    </border>
    <border>
      <left style="thin">
        <color rgb="FF000000"/>
      </left>
      <right style="thin">
        <color indexed="64"/>
      </right>
      <top/>
      <bottom/>
      <diagonal/>
    </border>
    <border>
      <left/>
      <right style="thin">
        <color auto="1"/>
      </right>
      <top style="thin">
        <color rgb="FF000000"/>
      </top>
      <bottom style="thin">
        <color rgb="FF000000"/>
      </bottom>
      <diagonal/>
    </border>
    <border>
      <left/>
      <right/>
      <top style="medium">
        <color rgb="FF000000"/>
      </top>
      <bottom style="medium">
        <color auto="1"/>
      </bottom>
      <diagonal/>
    </border>
    <border>
      <left/>
      <right style="medium">
        <color rgb="FF000000"/>
      </right>
      <top style="medium">
        <color rgb="FF000000"/>
      </top>
      <bottom style="medium">
        <color indexed="64"/>
      </bottom>
      <diagonal/>
    </border>
    <border>
      <left style="medium">
        <color rgb="FF000000"/>
      </left>
      <right style="medium">
        <color auto="1"/>
      </right>
      <top/>
      <bottom/>
      <diagonal/>
    </border>
    <border>
      <left style="medium">
        <color rgb="FF000000"/>
      </left>
      <right style="medium">
        <color indexed="64"/>
      </right>
      <top/>
      <bottom style="thin">
        <color rgb="FF000000"/>
      </bottom>
      <diagonal/>
    </border>
    <border>
      <left style="medium">
        <color rgb="FF000000"/>
      </left>
      <right style="medium">
        <color auto="1"/>
      </right>
      <top/>
      <bottom style="medium">
        <color rgb="FF000000"/>
      </bottom>
      <diagonal/>
    </border>
    <border>
      <left style="medium">
        <color rgb="FF000000"/>
      </left>
      <right style="medium">
        <color auto="1"/>
      </right>
      <top style="medium">
        <color rgb="FF000000"/>
      </top>
      <bottom/>
      <diagonal/>
    </border>
    <border>
      <left style="medium">
        <color auto="1"/>
      </left>
      <right/>
      <top style="medium">
        <color rgb="FF000000"/>
      </top>
      <bottom style="medium">
        <color auto="1"/>
      </bottom>
      <diagonal/>
    </border>
    <border>
      <left style="medium">
        <color auto="1"/>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medium">
        <color auto="1"/>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thin">
        <color auto="1"/>
      </top>
      <bottom style="medium">
        <color auto="1"/>
      </bottom>
      <diagonal/>
    </border>
    <border>
      <left/>
      <right style="medium">
        <color auto="1"/>
      </right>
      <top style="thin">
        <color auto="1"/>
      </top>
      <bottom style="medium">
        <color rgb="FF000000"/>
      </bottom>
      <diagonal/>
    </border>
    <border>
      <left style="medium">
        <color rgb="FF000000"/>
      </left>
      <right style="medium">
        <color rgb="FF000000"/>
      </right>
      <top style="thin">
        <color auto="1"/>
      </top>
      <bottom/>
      <diagonal/>
    </border>
    <border>
      <left style="medium">
        <color rgb="FF000000"/>
      </left>
      <right style="medium">
        <color rgb="FF000000"/>
      </right>
      <top/>
      <bottom style="thin">
        <color auto="1"/>
      </bottom>
      <diagonal/>
    </border>
    <border>
      <left style="medium">
        <color auto="1"/>
      </left>
      <right style="medium">
        <color auto="1"/>
      </right>
      <top style="thin">
        <color auto="1"/>
      </top>
      <bottom style="medium">
        <color rgb="FF000000"/>
      </bottom>
      <diagonal/>
    </border>
    <border>
      <left style="medium">
        <color auto="1"/>
      </left>
      <right style="medium">
        <color rgb="FF000000"/>
      </right>
      <top style="thin">
        <color auto="1"/>
      </top>
      <bottom style="medium">
        <color rgb="FF000000"/>
      </bottom>
      <diagonal/>
    </border>
    <border>
      <left style="medium">
        <color auto="1"/>
      </left>
      <right style="medium">
        <color rgb="FF000000"/>
      </right>
      <top/>
      <bottom/>
      <diagonal/>
    </border>
    <border>
      <left style="medium">
        <color auto="1"/>
      </left>
      <right style="medium">
        <color rgb="FF000000"/>
      </right>
      <top style="thin">
        <color auto="1"/>
      </top>
      <bottom/>
      <diagonal/>
    </border>
    <border>
      <left style="thin">
        <color auto="1"/>
      </left>
      <right style="medium">
        <color rgb="FF000000"/>
      </right>
      <top style="thin">
        <color rgb="FF000000"/>
      </top>
      <bottom style="thin">
        <color rgb="FF000000"/>
      </bottom>
      <diagonal/>
    </border>
    <border>
      <left style="medium">
        <color auto="1"/>
      </left>
      <right style="medium">
        <color rgb="FF000000"/>
      </right>
      <top style="medium">
        <color rgb="FF000000"/>
      </top>
      <bottom/>
      <diagonal/>
    </border>
    <border>
      <left style="medium">
        <color auto="1"/>
      </left>
      <right style="medium">
        <color rgb="FF000000"/>
      </right>
      <top/>
      <bottom style="thin">
        <color auto="1"/>
      </bottom>
      <diagonal/>
    </border>
    <border>
      <left style="medium">
        <color indexed="64"/>
      </left>
      <right style="medium">
        <color rgb="FF000000"/>
      </right>
      <top/>
      <bottom style="thin">
        <color rgb="FF000000"/>
      </bottom>
      <diagonal/>
    </border>
    <border>
      <left style="medium">
        <color indexed="64"/>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auto="1"/>
      </top>
      <bottom style="thin">
        <color auto="1"/>
      </bottom>
      <diagonal/>
    </border>
    <border>
      <left style="medium">
        <color auto="1"/>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auto="1"/>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top style="thin">
        <color auto="1"/>
      </top>
      <bottom/>
      <diagonal/>
    </border>
    <border>
      <left style="thin">
        <color rgb="FF000000"/>
      </left>
      <right/>
      <top/>
      <bottom style="thin">
        <color indexed="64"/>
      </bottom>
      <diagonal/>
    </border>
    <border>
      <left style="thin">
        <color auto="1"/>
      </left>
      <right/>
      <top style="thin">
        <color auto="1"/>
      </top>
      <bottom style="thin">
        <color rgb="FF000000"/>
      </bottom>
      <diagonal/>
    </border>
    <border>
      <left/>
      <right style="thin">
        <color rgb="FF000000"/>
      </right>
      <top style="medium">
        <color rgb="FF000000"/>
      </top>
      <bottom/>
      <diagonal/>
    </border>
    <border>
      <left style="medium">
        <color rgb="FF000000"/>
      </left>
      <right style="thin">
        <color auto="1"/>
      </right>
      <top/>
      <bottom style="thin">
        <color auto="1"/>
      </bottom>
      <diagonal/>
    </border>
    <border>
      <left style="medium">
        <color rgb="FF000000"/>
      </left>
      <right style="medium">
        <color rgb="FF000000"/>
      </right>
      <top style="medium">
        <color auto="1"/>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indexed="64"/>
      </right>
      <top/>
      <bottom style="medium">
        <color rgb="FF000000"/>
      </bottom>
      <diagonal/>
    </border>
    <border>
      <left style="medium">
        <color rgb="FF000000"/>
      </left>
      <right style="medium">
        <color rgb="FF000000"/>
      </right>
      <top/>
      <bottom style="medium">
        <color auto="1"/>
      </bottom>
      <diagonal/>
    </border>
    <border>
      <left style="medium">
        <color rgb="FF000000"/>
      </left>
      <right style="medium">
        <color auto="1"/>
      </right>
      <top style="medium">
        <color rgb="FF000000"/>
      </top>
      <bottom style="thin">
        <color auto="1"/>
      </bottom>
      <diagonal/>
    </border>
    <border>
      <left/>
      <right style="medium">
        <color auto="1"/>
      </right>
      <top style="medium">
        <color rgb="FF000000"/>
      </top>
      <bottom style="thin">
        <color auto="1"/>
      </bottom>
      <diagonal/>
    </border>
    <border>
      <left style="medium">
        <color rgb="FF000000"/>
      </left>
      <right style="medium">
        <color auto="1"/>
      </right>
      <top style="thin">
        <color auto="1"/>
      </top>
      <bottom style="medium">
        <color rgb="FF000000"/>
      </bottom>
      <diagonal/>
    </border>
    <border>
      <left style="medium">
        <color auto="1"/>
      </left>
      <right style="medium">
        <color auto="1"/>
      </right>
      <top style="medium">
        <color rgb="FF000000"/>
      </top>
      <bottom style="thin">
        <color auto="1"/>
      </bottom>
      <diagonal/>
    </border>
    <border>
      <left style="medium">
        <color auto="1"/>
      </left>
      <right style="medium">
        <color rgb="FF000000"/>
      </right>
      <top style="medium">
        <color rgb="FF000000"/>
      </top>
      <bottom style="thin">
        <color auto="1"/>
      </bottom>
      <diagonal/>
    </border>
    <border>
      <left style="medium">
        <color rgb="FF000000"/>
      </left>
      <right/>
      <top style="medium">
        <color auto="1"/>
      </top>
      <bottom/>
      <diagonal/>
    </border>
    <border>
      <left style="medium">
        <color rgb="FF000000"/>
      </left>
      <right style="thin">
        <color indexed="64"/>
      </right>
      <top/>
      <bottom style="thin">
        <color rgb="FF000000"/>
      </bottom>
      <diagonal/>
    </border>
    <border>
      <left style="medium">
        <color rgb="FF000000"/>
      </left>
      <right/>
      <top style="thin">
        <color rgb="FF000000"/>
      </top>
      <bottom style="thin">
        <color auto="1"/>
      </bottom>
      <diagonal/>
    </border>
    <border>
      <left style="thin">
        <color rgb="FF000000"/>
      </left>
      <right style="medium">
        <color rgb="FF000000"/>
      </right>
      <top/>
      <bottom/>
      <diagonal/>
    </border>
    <border>
      <left style="medium">
        <color rgb="FF000000"/>
      </left>
      <right style="thin">
        <color rgb="FF000000"/>
      </right>
      <top/>
      <bottom/>
      <diagonal/>
    </border>
    <border>
      <left style="medium">
        <color rgb="FF000000"/>
      </left>
      <right/>
      <top style="thin">
        <color indexed="64"/>
      </top>
      <bottom style="thin">
        <color rgb="FF000000"/>
      </bottom>
      <diagonal/>
    </border>
    <border>
      <left style="medium">
        <color rgb="FF000000"/>
      </left>
      <right style="medium">
        <color rgb="FF000000"/>
      </right>
      <top style="thin">
        <color auto="1"/>
      </top>
      <bottom style="medium">
        <color auto="1"/>
      </bottom>
      <diagonal/>
    </border>
    <border>
      <left style="thin">
        <color rgb="FF000000"/>
      </left>
      <right/>
      <top style="thin">
        <color auto="1"/>
      </top>
      <bottom style="thin">
        <color rgb="FF000000"/>
      </bottom>
      <diagonal/>
    </border>
    <border>
      <left/>
      <right style="thin">
        <color rgb="FF000000"/>
      </right>
      <top style="thin">
        <color indexed="64"/>
      </top>
      <bottom style="thin">
        <color rgb="FF000000"/>
      </bottom>
      <diagonal/>
    </border>
    <border>
      <left style="medium">
        <color rgb="FF000000"/>
      </left>
      <right style="medium">
        <color rgb="FF000000"/>
      </right>
      <top style="thin">
        <color auto="1"/>
      </top>
      <bottom style="medium">
        <color rgb="FF000000"/>
      </bottom>
      <diagonal/>
    </border>
    <border>
      <left style="thin">
        <color rgb="FF000000"/>
      </left>
      <right style="medium">
        <color auto="1"/>
      </right>
      <top style="thin">
        <color rgb="FF000000"/>
      </top>
      <bottom style="thin">
        <color rgb="FF000000"/>
      </bottom>
      <diagonal/>
    </border>
    <border>
      <left style="medium">
        <color auto="1"/>
      </left>
      <right style="medium">
        <color auto="1"/>
      </right>
      <top style="thin">
        <color rgb="FF000000"/>
      </top>
      <bottom style="thin">
        <color rgb="FF000000"/>
      </bottom>
      <diagonal/>
    </border>
    <border>
      <left style="medium">
        <color auto="1"/>
      </left>
      <right style="thin">
        <color rgb="FF000000"/>
      </right>
      <top style="thin">
        <color rgb="FF000000"/>
      </top>
      <bottom style="thin">
        <color rgb="FF000000"/>
      </bottom>
      <diagonal/>
    </border>
    <border>
      <left style="thin">
        <color rgb="FF000000"/>
      </left>
      <right style="medium">
        <color auto="1"/>
      </right>
      <top style="thin">
        <color rgb="FF000000"/>
      </top>
      <bottom/>
      <diagonal/>
    </border>
    <border>
      <left style="medium">
        <color auto="1"/>
      </left>
      <right style="thin">
        <color rgb="FF000000"/>
      </right>
      <top style="thin">
        <color rgb="FF000000"/>
      </top>
      <bottom/>
      <diagonal/>
    </border>
    <border>
      <left style="medium">
        <color auto="1"/>
      </left>
      <right style="medium">
        <color auto="1"/>
      </right>
      <top style="thin">
        <color rgb="FF000000"/>
      </top>
      <bottom style="thin">
        <color auto="1"/>
      </bottom>
      <diagonal/>
    </border>
    <border>
      <left style="thin">
        <color auto="1"/>
      </left>
      <right style="thin">
        <color auto="1"/>
      </right>
      <top style="thin">
        <color auto="1"/>
      </top>
      <bottom style="thin">
        <color rgb="FF000000"/>
      </bottom>
      <diagonal/>
    </border>
    <border>
      <left style="thin">
        <color auto="1"/>
      </left>
      <right style="medium">
        <color auto="1"/>
      </right>
      <top style="thin">
        <color auto="1"/>
      </top>
      <bottom style="thin">
        <color rgb="FF000000"/>
      </bottom>
      <diagonal/>
    </border>
    <border>
      <left style="thin">
        <color auto="1"/>
      </left>
      <right style="thin">
        <color auto="1"/>
      </right>
      <top style="hair">
        <color auto="1"/>
      </top>
      <bottom/>
      <diagonal/>
    </border>
    <border>
      <left/>
      <right style="medium">
        <color auto="1"/>
      </right>
      <top style="thin">
        <color rgb="FF000000"/>
      </top>
      <bottom/>
      <diagonal/>
    </border>
    <border>
      <left style="medium">
        <color rgb="FF000000"/>
      </left>
      <right style="medium">
        <color rgb="FF000000"/>
      </right>
      <top style="thin">
        <color rgb="FF000000"/>
      </top>
      <bottom style="thin">
        <color auto="1"/>
      </bottom>
      <diagonal/>
    </border>
    <border>
      <left style="medium">
        <color rgb="FF000000"/>
      </left>
      <right style="medium">
        <color auto="1"/>
      </right>
      <top style="thin">
        <color rgb="FF000000"/>
      </top>
      <bottom style="thin">
        <color auto="1"/>
      </bottom>
      <diagonal/>
    </border>
    <border>
      <left style="medium">
        <color auto="1"/>
      </left>
      <right style="medium">
        <color rgb="FF000000"/>
      </right>
      <top style="thin">
        <color rgb="FF000000"/>
      </top>
      <bottom style="thin">
        <color auto="1"/>
      </bottom>
      <diagonal/>
    </border>
    <border>
      <left style="medium">
        <color rgb="FF000000"/>
      </left>
      <right style="medium">
        <color auto="1"/>
      </right>
      <top style="thin">
        <color rgb="FF000000"/>
      </top>
      <bottom/>
      <diagonal/>
    </border>
    <border>
      <left style="medium">
        <color rgb="FF000000"/>
      </left>
      <right style="medium">
        <color auto="1"/>
      </right>
      <top style="thin">
        <color rgb="FF000000"/>
      </top>
      <bottom style="thin">
        <color rgb="FF000000"/>
      </bottom>
      <diagonal/>
    </border>
    <border>
      <left style="medium">
        <color auto="1"/>
      </left>
      <right style="medium">
        <color rgb="FF000000"/>
      </right>
      <top style="thin">
        <color rgb="FF000000"/>
      </top>
      <bottom style="thin">
        <color rgb="FF000000"/>
      </bottom>
      <diagonal/>
    </border>
    <border>
      <left style="thin">
        <color auto="1"/>
      </left>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right style="thin">
        <color auto="1"/>
      </right>
      <top style="thin">
        <color rgb="FF000000"/>
      </top>
      <bottom/>
      <diagonal/>
    </border>
    <border>
      <left style="medium">
        <color rgb="FF000000"/>
      </left>
      <right style="thin">
        <color auto="1"/>
      </right>
      <top style="thin">
        <color rgb="FF000000"/>
      </top>
      <bottom/>
      <diagonal/>
    </border>
    <border>
      <left style="thin">
        <color auto="1"/>
      </left>
      <right style="medium">
        <color rgb="FF000000"/>
      </right>
      <top style="thin">
        <color auto="1"/>
      </top>
      <bottom style="thin">
        <color rgb="FF000000"/>
      </bottom>
      <diagonal/>
    </border>
    <border>
      <left style="medium">
        <color rgb="FF000000"/>
      </left>
      <right style="thin">
        <color auto="1"/>
      </right>
      <top style="thin">
        <color rgb="FF000000"/>
      </top>
      <bottom style="thin">
        <color rgb="FF000000"/>
      </bottom>
      <diagonal/>
    </border>
    <border>
      <left style="medium">
        <color rgb="FF000000"/>
      </left>
      <right style="thin">
        <color rgb="FF000000"/>
      </right>
      <top style="thin">
        <color auto="1"/>
      </top>
      <bottom style="thin">
        <color auto="1"/>
      </bottom>
      <diagonal/>
    </border>
    <border>
      <left style="medium">
        <color rgb="FF000000"/>
      </left>
      <right style="thin">
        <color rgb="FF000000"/>
      </right>
      <top/>
      <bottom style="thin">
        <color auto="1"/>
      </bottom>
      <diagonal/>
    </border>
    <border>
      <left style="medium">
        <color rgb="FF000000"/>
      </left>
      <right style="thin">
        <color rgb="FF000000"/>
      </right>
      <top style="thin">
        <color auto="1"/>
      </top>
      <bottom/>
      <diagonal/>
    </border>
    <border>
      <left style="medium">
        <color rgb="FF000000"/>
      </left>
      <right style="thin">
        <color rgb="FF000000"/>
      </right>
      <top style="medium">
        <color rgb="FF000000"/>
      </top>
      <bottom/>
      <diagonal/>
    </border>
    <border>
      <left style="medium">
        <color rgb="FF000000"/>
      </left>
      <right style="thin">
        <color rgb="FF000000"/>
      </right>
      <top style="medium">
        <color auto="1"/>
      </top>
      <bottom/>
      <diagonal/>
    </border>
    <border>
      <left style="medium">
        <color rgb="FF000000"/>
      </left>
      <right style="thin">
        <color rgb="FF000000"/>
      </right>
      <top/>
      <bottom style="medium">
        <color indexed="64"/>
      </bottom>
      <diagonal/>
    </border>
    <border>
      <left style="medium">
        <color indexed="64"/>
      </left>
      <right style="thin">
        <color auto="1"/>
      </right>
      <top style="thin">
        <color auto="1"/>
      </top>
      <bottom style="medium">
        <color indexed="64"/>
      </bottom>
      <diagonal/>
    </border>
    <border>
      <left style="medium">
        <color indexed="64"/>
      </left>
      <right/>
      <top style="thin">
        <color rgb="FF000000"/>
      </top>
      <bottom/>
      <diagonal/>
    </border>
    <border>
      <left style="medium">
        <color indexed="64"/>
      </left>
      <right style="thin">
        <color rgb="FF000000"/>
      </right>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rgb="FF000000"/>
      </left>
      <right style="medium">
        <color rgb="FF000000"/>
      </right>
      <top style="medium">
        <color auto="1"/>
      </top>
      <bottom/>
      <diagonal/>
    </border>
    <border>
      <left style="medium">
        <color indexed="64"/>
      </left>
      <right style="thin">
        <color auto="1"/>
      </right>
      <top style="thin">
        <color auto="1"/>
      </top>
      <bottom/>
      <diagonal/>
    </border>
    <border>
      <left style="thin">
        <color rgb="FF000000"/>
      </left>
      <right/>
      <top style="thin">
        <color rgb="FF000000"/>
      </top>
      <bottom style="thin">
        <color auto="1"/>
      </bottom>
      <diagonal/>
    </border>
    <border>
      <left style="thin">
        <color auto="1"/>
      </left>
      <right/>
      <top style="thin">
        <color auto="1"/>
      </top>
      <bottom style="medium">
        <color rgb="FF000000"/>
      </bottom>
      <diagonal/>
    </border>
    <border>
      <left style="medium">
        <color rgb="FF000000"/>
      </left>
      <right style="thin">
        <color rgb="FF000000"/>
      </right>
      <top style="thin">
        <color auto="1"/>
      </top>
      <bottom style="thin">
        <color rgb="FF000000"/>
      </bottom>
      <diagonal/>
    </border>
    <border>
      <left style="thin">
        <color rgb="FF000000"/>
      </left>
      <right style="thin">
        <color rgb="FF000000"/>
      </right>
      <top style="thin">
        <color auto="1"/>
      </top>
      <bottom style="thin">
        <color rgb="FF000000"/>
      </bottom>
      <diagonal/>
    </border>
    <border>
      <left style="thin">
        <color rgb="FF000000"/>
      </left>
      <right style="medium">
        <color rgb="FF000000"/>
      </right>
      <top style="thin">
        <color indexed="64"/>
      </top>
      <bottom style="thin">
        <color rgb="FF000000"/>
      </bottom>
      <diagonal/>
    </border>
    <border>
      <left style="medium">
        <color rgb="FF000000"/>
      </left>
      <right style="thin">
        <color rgb="FF000000"/>
      </right>
      <top style="thin">
        <color rgb="FF000000"/>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medium">
        <color rgb="FF000000"/>
      </right>
      <top style="thin">
        <color rgb="FF000000"/>
      </top>
      <bottom style="thin">
        <color indexed="64"/>
      </bottom>
      <diagonal/>
    </border>
    <border>
      <left style="medium">
        <color auto="1"/>
      </left>
      <right/>
      <top style="medium">
        <color auto="1"/>
      </top>
      <bottom style="thin">
        <color rgb="FF000000"/>
      </bottom>
      <diagonal/>
    </border>
    <border>
      <left/>
      <right style="thin">
        <color auto="1"/>
      </right>
      <top style="medium">
        <color auto="1"/>
      </top>
      <bottom style="thin">
        <color auto="1"/>
      </bottom>
      <diagonal/>
    </border>
    <border>
      <left/>
      <right style="thin">
        <color rgb="FFCCCCCC"/>
      </right>
      <top style="thin">
        <color rgb="FF000000"/>
      </top>
      <bottom style="thin">
        <color rgb="FFCCCCCC"/>
      </bottom>
      <diagonal/>
    </border>
    <border>
      <left style="thin">
        <color rgb="FFCCCCCC"/>
      </left>
      <right style="thin">
        <color rgb="FFCCCCCC"/>
      </right>
      <top style="thin">
        <color rgb="FF000000"/>
      </top>
      <bottom style="thin">
        <color rgb="FFCCCCCC"/>
      </bottom>
      <diagonal/>
    </border>
    <border>
      <left style="thin">
        <color rgb="FFCCCCCC"/>
      </left>
      <right style="thin">
        <color rgb="FF000000"/>
      </right>
      <top style="thin">
        <color rgb="FF000000"/>
      </top>
      <bottom style="thin">
        <color rgb="FFCCCCCC"/>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CCCCCC"/>
      </right>
      <top/>
      <bottom style="thin">
        <color rgb="FFCCCCCC"/>
      </bottom>
      <diagonal/>
    </border>
    <border>
      <left style="thin">
        <color rgb="FFCCCCCC"/>
      </left>
      <right style="thin">
        <color rgb="FFCCCCCC"/>
      </right>
      <top/>
      <bottom style="thin">
        <color rgb="FFCCCCCC"/>
      </bottom>
      <diagonal/>
    </border>
    <border>
      <left style="thin">
        <color rgb="FF000000"/>
      </left>
      <right style="thin">
        <color rgb="FFCCCCCC"/>
      </right>
      <top style="thin">
        <color rgb="FFCCCCCC"/>
      </top>
      <bottom style="thin">
        <color rgb="FFCCCCCC"/>
      </bottom>
      <diagonal/>
    </border>
    <border>
      <left style="thin">
        <color rgb="FF000000"/>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style="thin">
        <color rgb="FF000000"/>
      </left>
      <right style="thin">
        <color rgb="FF000000"/>
      </right>
      <top style="thin">
        <color auto="1"/>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auto="1"/>
      </right>
      <top style="thin">
        <color rgb="FF000000"/>
      </top>
      <bottom style="thin">
        <color auto="1"/>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style="thin">
        <color rgb="FF000000"/>
      </right>
      <top style="thin">
        <color auto="1"/>
      </top>
      <bottom style="thin">
        <color indexed="64"/>
      </bottom>
      <diagonal/>
    </border>
    <border>
      <left style="thin">
        <color rgb="FF000000"/>
      </left>
      <right style="medium">
        <color rgb="FF000000"/>
      </right>
      <top style="thin">
        <color auto="1"/>
      </top>
      <bottom style="thin">
        <color indexed="64"/>
      </bottom>
      <diagonal/>
    </border>
    <border>
      <left style="thin">
        <color auto="1"/>
      </left>
      <right style="thin">
        <color auto="1"/>
      </right>
      <top style="thin">
        <color rgb="FF000000"/>
      </top>
      <bottom style="thin">
        <color indexed="64"/>
      </bottom>
      <diagonal/>
    </border>
    <border>
      <left/>
      <right style="thin">
        <color rgb="FF000000"/>
      </right>
      <top style="thin">
        <color rgb="FF000000"/>
      </top>
      <bottom style="thin">
        <color indexed="64"/>
      </bottom>
      <diagonal/>
    </border>
    <border>
      <left style="thin">
        <color auto="1"/>
      </left>
      <right/>
      <top style="thin">
        <color rgb="FF000000"/>
      </top>
      <bottom style="thin">
        <color indexed="64"/>
      </bottom>
      <diagonal/>
    </border>
    <border>
      <left style="thin">
        <color rgb="FF000000"/>
      </left>
      <right style="thin">
        <color indexed="64"/>
      </right>
      <top style="thin">
        <color auto="1"/>
      </top>
      <bottom style="thin">
        <color auto="1"/>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auto="1"/>
      </left>
      <right/>
      <top style="medium">
        <color rgb="FF000000"/>
      </top>
      <bottom style="thin">
        <color rgb="FF000000"/>
      </bottom>
      <diagonal/>
    </border>
    <border>
      <left style="thin">
        <color auto="1"/>
      </left>
      <right style="medium">
        <color rgb="FF000000"/>
      </right>
      <top style="medium">
        <color rgb="FF000000"/>
      </top>
      <bottom style="thin">
        <color rgb="FF000000"/>
      </bottom>
      <diagonal/>
    </border>
    <border>
      <left style="thin">
        <color rgb="FF000000"/>
      </left>
      <right style="medium">
        <color indexed="64"/>
      </right>
      <top/>
      <bottom style="thin">
        <color rgb="FF000000"/>
      </bottom>
      <diagonal/>
    </border>
    <border>
      <left style="medium">
        <color auto="1"/>
      </left>
      <right style="thin">
        <color rgb="FF000000"/>
      </right>
      <top/>
      <bottom/>
      <diagonal/>
    </border>
    <border>
      <left style="thin">
        <color rgb="FF000000"/>
      </left>
      <right style="thin">
        <color rgb="FF000000"/>
      </right>
      <top style="medium">
        <color indexed="64"/>
      </top>
      <bottom/>
      <diagonal/>
    </border>
    <border>
      <left style="thin">
        <color rgb="FF000000"/>
      </left>
      <right style="thin">
        <color rgb="FF000000"/>
      </right>
      <top/>
      <bottom style="medium">
        <color indexed="64"/>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s>
  <cellStyleXfs count="115">
    <xf numFmtId="0" fontId="0" fillId="0" borderId="0"/>
    <xf numFmtId="170" fontId="66" fillId="0" borderId="0" applyBorder="0" applyProtection="0"/>
    <xf numFmtId="9" fontId="66" fillId="0" borderId="0" applyBorder="0" applyProtection="0"/>
    <xf numFmtId="0" fontId="11" fillId="0" borderId="0">
      <protection locked="0"/>
    </xf>
    <xf numFmtId="0" fontId="11" fillId="0" borderId="0">
      <protection locked="0"/>
    </xf>
    <xf numFmtId="170" fontId="66" fillId="0" borderId="0" applyBorder="0" applyProtection="0"/>
    <xf numFmtId="171" fontId="66" fillId="0" borderId="0" applyBorder="0" applyProtection="0"/>
    <xf numFmtId="172" fontId="12" fillId="0" borderId="0">
      <protection locked="0"/>
    </xf>
    <xf numFmtId="0" fontId="13" fillId="0" borderId="0">
      <protection locked="0"/>
    </xf>
    <xf numFmtId="174" fontId="66" fillId="0" borderId="0" applyBorder="0" applyProtection="0"/>
    <xf numFmtId="175" fontId="12" fillId="0" borderId="0">
      <protection locked="0"/>
    </xf>
    <xf numFmtId="0" fontId="13" fillId="0" borderId="0">
      <protection locked="0"/>
    </xf>
    <xf numFmtId="0" fontId="12" fillId="0" borderId="0">
      <protection locked="0"/>
    </xf>
    <xf numFmtId="176" fontId="66" fillId="0" borderId="0" applyBorder="0" applyProtection="0"/>
    <xf numFmtId="0" fontId="12" fillId="0" borderId="0">
      <protection locked="0"/>
    </xf>
    <xf numFmtId="177" fontId="12" fillId="0" borderId="0">
      <protection locked="0"/>
    </xf>
    <xf numFmtId="177" fontId="12" fillId="0" borderId="0">
      <protection locked="0"/>
    </xf>
    <xf numFmtId="0" fontId="12" fillId="0" borderId="0">
      <protection locked="0"/>
    </xf>
    <xf numFmtId="0" fontId="11" fillId="0" borderId="0">
      <protection locked="0"/>
    </xf>
    <xf numFmtId="0" fontId="11" fillId="0" borderId="0">
      <protection locked="0"/>
    </xf>
    <xf numFmtId="0" fontId="11" fillId="0" borderId="0">
      <protection locked="0"/>
    </xf>
    <xf numFmtId="0" fontId="14" fillId="0" borderId="0" applyBorder="0" applyProtection="0"/>
    <xf numFmtId="0" fontId="14" fillId="0" borderId="0" applyBorder="0" applyProtection="0"/>
    <xf numFmtId="0" fontId="14" fillId="0" borderId="0" applyBorder="0" applyProtection="0"/>
    <xf numFmtId="178" fontId="66" fillId="0" borderId="0" applyBorder="0" applyProtection="0"/>
    <xf numFmtId="179" fontId="66" fillId="0" borderId="0" applyBorder="0" applyProtection="0"/>
    <xf numFmtId="173" fontId="12" fillId="0" borderId="0">
      <protection locked="0"/>
    </xf>
    <xf numFmtId="180" fontId="13" fillId="0" borderId="0">
      <protection locked="0"/>
    </xf>
    <xf numFmtId="0" fontId="13" fillId="0" borderId="0"/>
    <xf numFmtId="0" fontId="66" fillId="0" borderId="0"/>
    <xf numFmtId="0" fontId="13" fillId="0" borderId="0"/>
    <xf numFmtId="0" fontId="13" fillId="0" borderId="0"/>
    <xf numFmtId="0" fontId="15" fillId="0" borderId="0"/>
    <xf numFmtId="0" fontId="15" fillId="0" borderId="0"/>
    <xf numFmtId="0" fontId="15" fillId="0" borderId="0"/>
    <xf numFmtId="0" fontId="13" fillId="0" borderId="0"/>
    <xf numFmtId="9" fontId="66" fillId="0" borderId="0" applyBorder="0" applyProtection="0"/>
    <xf numFmtId="9" fontId="66" fillId="0" borderId="0" applyBorder="0" applyProtection="0"/>
    <xf numFmtId="169" fontId="12" fillId="0" borderId="0">
      <protection locked="0"/>
    </xf>
    <xf numFmtId="182" fontId="16" fillId="0" borderId="0">
      <protection locked="0"/>
    </xf>
    <xf numFmtId="183" fontId="17" fillId="0" borderId="1">
      <alignment horizontal="left"/>
    </xf>
    <xf numFmtId="0" fontId="13" fillId="0" borderId="0"/>
    <xf numFmtId="0" fontId="12" fillId="0" borderId="2">
      <protection locked="0"/>
    </xf>
    <xf numFmtId="0" fontId="18" fillId="0" borderId="0" applyProtection="0"/>
    <xf numFmtId="184" fontId="18" fillId="0" borderId="0" applyProtection="0"/>
    <xf numFmtId="0" fontId="19" fillId="0" borderId="0" applyProtection="0"/>
    <xf numFmtId="0" fontId="20" fillId="0" borderId="0" applyProtection="0"/>
    <xf numFmtId="0" fontId="18" fillId="0" borderId="3" applyProtection="0"/>
    <xf numFmtId="0" fontId="18" fillId="0" borderId="0"/>
    <xf numFmtId="10" fontId="18" fillId="0" borderId="0" applyProtection="0"/>
    <xf numFmtId="0" fontId="18" fillId="0" borderId="0"/>
    <xf numFmtId="2" fontId="18" fillId="0" borderId="0" applyProtection="0"/>
    <xf numFmtId="4" fontId="18" fillId="0" borderId="0" applyProtection="0"/>
    <xf numFmtId="189" fontId="66" fillId="0" borderId="0" applyBorder="0" applyProtection="0"/>
    <xf numFmtId="0" fontId="67" fillId="0" borderId="0" applyNumberFormat="0" applyFill="0" applyBorder="0" applyAlignment="0" applyProtection="0"/>
    <xf numFmtId="167" fontId="66" fillId="0" borderId="0" applyFont="0" applyFill="0" applyBorder="0" applyAlignment="0" applyProtection="0"/>
    <xf numFmtId="0" fontId="10" fillId="0" borderId="0"/>
    <xf numFmtId="0" fontId="69" fillId="0" borderId="0"/>
    <xf numFmtId="0" fontId="73" fillId="0" borderId="0" applyNumberFormat="0" applyFill="0" applyBorder="0" applyAlignment="0" applyProtection="0">
      <alignment vertical="top"/>
      <protection locked="0"/>
    </xf>
    <xf numFmtId="0" fontId="69" fillId="0" borderId="0"/>
    <xf numFmtId="195" fontId="69" fillId="0" borderId="0" applyFont="0" applyFill="0" applyBorder="0" applyAlignment="0" applyProtection="0"/>
    <xf numFmtId="0" fontId="69" fillId="0" borderId="0"/>
    <xf numFmtId="0" fontId="73" fillId="0" borderId="0" applyNumberFormat="0" applyFill="0" applyBorder="0" applyAlignment="0" applyProtection="0">
      <alignment vertical="top"/>
      <protection locked="0"/>
    </xf>
    <xf numFmtId="0" fontId="9" fillId="0" borderId="0"/>
    <xf numFmtId="0" fontId="83" fillId="0" borderId="0">
      <protection locked="0"/>
    </xf>
    <xf numFmtId="0" fontId="83" fillId="0" borderId="0">
      <protection locked="0"/>
    </xf>
    <xf numFmtId="172" fontId="84" fillId="0" borderId="0">
      <protection locked="0"/>
    </xf>
    <xf numFmtId="173" fontId="84" fillId="0" borderId="0">
      <protection locked="0"/>
    </xf>
    <xf numFmtId="175" fontId="84" fillId="0" borderId="0">
      <protection locked="0"/>
    </xf>
    <xf numFmtId="0" fontId="84" fillId="0" borderId="0">
      <protection locked="0"/>
    </xf>
    <xf numFmtId="197" fontId="69" fillId="0" borderId="0" applyFont="0" applyFill="0" applyBorder="0" applyAlignment="0" applyProtection="0"/>
    <xf numFmtId="0" fontId="84" fillId="0" borderId="0">
      <protection locked="0"/>
    </xf>
    <xf numFmtId="177" fontId="84" fillId="0" borderId="0">
      <protection locked="0"/>
    </xf>
    <xf numFmtId="177" fontId="84" fillId="0" borderId="0">
      <protection locked="0"/>
    </xf>
    <xf numFmtId="0" fontId="84" fillId="0" borderId="0">
      <protection locked="0"/>
    </xf>
    <xf numFmtId="0" fontId="83" fillId="0" borderId="0">
      <protection locked="0"/>
    </xf>
    <xf numFmtId="0" fontId="83" fillId="0" borderId="0">
      <protection locked="0"/>
    </xf>
    <xf numFmtId="0" fontId="83" fillId="0" borderId="0">
      <protection locked="0"/>
    </xf>
    <xf numFmtId="173" fontId="84" fillId="0" borderId="0">
      <protection locked="0"/>
    </xf>
    <xf numFmtId="180" fontId="69" fillId="0" borderId="0">
      <protection locked="0"/>
    </xf>
    <xf numFmtId="9" fontId="69" fillId="0" borderId="0" applyFont="0" applyFill="0" applyBorder="0" applyAlignment="0" applyProtection="0"/>
    <xf numFmtId="169" fontId="84" fillId="0" borderId="0">
      <protection locked="0"/>
    </xf>
    <xf numFmtId="164" fontId="85" fillId="0" borderId="0">
      <protection locked="0"/>
    </xf>
    <xf numFmtId="39" fontId="82" fillId="0" borderId="1" applyFill="0">
      <alignment horizontal="left"/>
    </xf>
    <xf numFmtId="0" fontId="69" fillId="0" borderId="0" applyNumberFormat="0"/>
    <xf numFmtId="0" fontId="84" fillId="0" borderId="2">
      <protection locked="0"/>
    </xf>
    <xf numFmtId="0" fontId="86" fillId="0" borderId="0" applyProtection="0"/>
    <xf numFmtId="0" fontId="87" fillId="0" borderId="0" applyProtection="0"/>
    <xf numFmtId="0" fontId="88" fillId="0" borderId="0" applyProtection="0"/>
    <xf numFmtId="0" fontId="86" fillId="0" borderId="3" applyProtection="0"/>
    <xf numFmtId="0" fontId="86" fillId="0" borderId="0"/>
    <xf numFmtId="2" fontId="86" fillId="0" borderId="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8" fontId="9" fillId="0" borderId="0" applyFont="0" applyFill="0" applyBorder="0" applyAlignment="0" applyProtection="0"/>
    <xf numFmtId="0" fontId="89" fillId="0" borderId="0"/>
    <xf numFmtId="43" fontId="9" fillId="0" borderId="0" applyFont="0" applyFill="0" applyBorder="0" applyAlignment="0" applyProtection="0"/>
    <xf numFmtId="0" fontId="67" fillId="0" borderId="0" applyNumberFormat="0" applyFill="0" applyBorder="0" applyAlignment="0" applyProtection="0"/>
    <xf numFmtId="9" fontId="9" fillId="0" borderId="0" applyFont="0" applyFill="0" applyBorder="0" applyAlignment="0" applyProtection="0"/>
    <xf numFmtId="0" fontId="91" fillId="0" borderId="0"/>
    <xf numFmtId="0" fontId="67" fillId="0" borderId="0" applyNumberFormat="0" applyFill="0" applyBorder="0" applyAlignment="0" applyProtection="0"/>
    <xf numFmtId="0" fontId="67" fillId="0" borderId="0" applyNumberFormat="0" applyFill="0" applyBorder="0" applyAlignment="0" applyProtection="0"/>
    <xf numFmtId="173" fontId="84" fillId="0" borderId="0">
      <protection locked="0"/>
    </xf>
    <xf numFmtId="43" fontId="9" fillId="0" borderId="0" applyFont="0" applyFill="0" applyBorder="0" applyAlignment="0" applyProtection="0"/>
    <xf numFmtId="0" fontId="9" fillId="0" borderId="0"/>
    <xf numFmtId="173" fontId="84" fillId="0" borderId="0">
      <protection locked="0"/>
    </xf>
    <xf numFmtId="43" fontId="9" fillId="0" borderId="0" applyFont="0" applyFill="0" applyBorder="0" applyAlignment="0" applyProtection="0"/>
    <xf numFmtId="0" fontId="8" fillId="0" borderId="0"/>
    <xf numFmtId="9" fontId="8" fillId="0" borderId="0" applyFont="0" applyFill="0" applyBorder="0" applyAlignment="0" applyProtection="0"/>
    <xf numFmtId="166" fontId="66" fillId="0" borderId="0" applyFont="0" applyFill="0" applyBorder="0" applyAlignment="0" applyProtection="0"/>
    <xf numFmtId="9" fontId="66" fillId="0" borderId="0" applyFont="0" applyFill="0" applyBorder="0" applyAlignment="0" applyProtection="0"/>
    <xf numFmtId="44" fontId="66" fillId="0" borderId="0" applyFont="0" applyFill="0" applyBorder="0" applyAlignment="0" applyProtection="0"/>
    <xf numFmtId="0" fontId="140" fillId="0" borderId="0" applyNumberFormat="0" applyFill="0" applyBorder="0" applyAlignment="0" applyProtection="0"/>
  </cellStyleXfs>
  <cellXfs count="9009">
    <xf numFmtId="0" fontId="0" fillId="0" borderId="0" xfId="0"/>
    <xf numFmtId="0" fontId="95" fillId="26" borderId="0" xfId="0" applyFont="1" applyFill="1" applyAlignment="1">
      <alignment vertical="center" wrapText="1"/>
    </xf>
    <xf numFmtId="0" fontId="103" fillId="33" borderId="76" xfId="0" applyFont="1" applyFill="1" applyBorder="1" applyAlignment="1">
      <alignment vertical="center" wrapText="1"/>
    </xf>
    <xf numFmtId="0" fontId="21" fillId="0" borderId="0" xfId="0" applyFont="1"/>
    <xf numFmtId="0" fontId="21" fillId="0" borderId="0" xfId="0" applyFont="1" applyAlignment="1">
      <alignment horizontal="center"/>
    </xf>
    <xf numFmtId="0" fontId="21"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0" fillId="0" borderId="0" xfId="0" applyAlignment="1">
      <alignment vertical="center" wrapText="1"/>
    </xf>
    <xf numFmtId="0" fontId="22" fillId="0" borderId="0" xfId="0" applyFont="1" applyAlignment="1">
      <alignment vertical="center"/>
    </xf>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26" fillId="0" borderId="0" xfId="0" applyFont="1" applyAlignment="1">
      <alignment vertical="center"/>
    </xf>
    <xf numFmtId="0" fontId="24" fillId="0" borderId="0" xfId="0" applyFont="1"/>
    <xf numFmtId="0" fontId="23" fillId="3" borderId="21" xfId="28" applyFont="1" applyFill="1" applyBorder="1" applyAlignment="1">
      <alignment vertical="center" wrapText="1"/>
    </xf>
    <xf numFmtId="0" fontId="31" fillId="3" borderId="21" xfId="28" applyFont="1" applyFill="1" applyBorder="1" applyAlignment="1">
      <alignment vertical="center" wrapText="1"/>
    </xf>
    <xf numFmtId="14" fontId="31" fillId="3" borderId="21" xfId="28" applyNumberFormat="1" applyFont="1" applyFill="1" applyBorder="1" applyAlignment="1">
      <alignment vertical="center" wrapText="1"/>
    </xf>
    <xf numFmtId="0" fontId="31" fillId="3" borderId="4" xfId="36" applyNumberFormat="1" applyFont="1" applyFill="1" applyBorder="1" applyAlignment="1" applyProtection="1">
      <alignment horizontal="right" vertical="center" wrapText="1"/>
    </xf>
    <xf numFmtId="190" fontId="32" fillId="3" borderId="4" xfId="0" applyNumberFormat="1" applyFont="1" applyFill="1" applyBorder="1" applyAlignment="1">
      <alignment vertical="center"/>
    </xf>
    <xf numFmtId="187" fontId="31" fillId="3" borderId="4" xfId="28" applyNumberFormat="1" applyFont="1" applyFill="1" applyBorder="1" applyAlignment="1">
      <alignment horizontal="center" vertical="center" wrapText="1"/>
    </xf>
    <xf numFmtId="1" fontId="31" fillId="3" borderId="4" xfId="28" applyNumberFormat="1" applyFont="1" applyFill="1" applyBorder="1" applyAlignment="1">
      <alignment horizontal="center" vertical="center" wrapText="1"/>
    </xf>
    <xf numFmtId="0" fontId="31" fillId="3" borderId="7" xfId="28" applyFont="1" applyFill="1" applyBorder="1" applyAlignment="1">
      <alignment vertical="center" wrapText="1"/>
    </xf>
    <xf numFmtId="0" fontId="31" fillId="3" borderId="4" xfId="28" applyFont="1" applyFill="1" applyBorder="1" applyAlignment="1">
      <alignment vertical="center" wrapText="1"/>
    </xf>
    <xf numFmtId="10" fontId="31" fillId="3" borderId="7" xfId="28" applyNumberFormat="1" applyFont="1" applyFill="1" applyBorder="1" applyAlignment="1">
      <alignment horizontal="right" vertical="center" wrapText="1"/>
    </xf>
    <xf numFmtId="0" fontId="31" fillId="3" borderId="4" xfId="28" applyFont="1" applyFill="1" applyBorder="1" applyAlignment="1">
      <alignment horizontal="left" vertical="center" wrapText="1"/>
    </xf>
    <xf numFmtId="0" fontId="31" fillId="3" borderId="15" xfId="28" applyFont="1" applyFill="1" applyBorder="1" applyAlignment="1">
      <alignment horizontal="center" vertical="center" wrapText="1"/>
    </xf>
    <xf numFmtId="0" fontId="31" fillId="3" borderId="4" xfId="28" applyFont="1" applyFill="1" applyBorder="1" applyAlignment="1">
      <alignment horizontal="center" vertical="center" wrapText="1"/>
    </xf>
    <xf numFmtId="0" fontId="31" fillId="3" borderId="15" xfId="28" applyFont="1" applyFill="1" applyBorder="1" applyAlignment="1">
      <alignment horizontal="right" vertical="center" wrapText="1"/>
    </xf>
    <xf numFmtId="0" fontId="31" fillId="3" borderId="4" xfId="28" applyFont="1" applyFill="1" applyBorder="1" applyAlignment="1">
      <alignment horizontal="right" vertical="center" wrapText="1"/>
    </xf>
    <xf numFmtId="14" fontId="31" fillId="3" borderId="4" xfId="28" applyNumberFormat="1" applyFont="1" applyFill="1" applyBorder="1" applyAlignment="1">
      <alignment horizontal="right" vertical="center" wrapText="1"/>
    </xf>
    <xf numFmtId="187" fontId="23" fillId="3" borderId="4" xfId="28" applyNumberFormat="1" applyFont="1" applyFill="1" applyBorder="1" applyAlignment="1">
      <alignment horizontal="center" vertical="center" wrapText="1"/>
    </xf>
    <xf numFmtId="0" fontId="23" fillId="3" borderId="4" xfId="28" applyFont="1" applyFill="1" applyBorder="1" applyAlignment="1">
      <alignment horizontal="center" vertical="center" wrapText="1"/>
    </xf>
    <xf numFmtId="0" fontId="30" fillId="3" borderId="4" xfId="22" applyFont="1" applyFill="1" applyBorder="1" applyAlignment="1" applyProtection="1">
      <alignment horizontal="center" vertical="center" wrapText="1"/>
    </xf>
    <xf numFmtId="0" fontId="0" fillId="3" borderId="4" xfId="0" applyFill="1" applyBorder="1" applyAlignment="1">
      <alignment horizontal="center" vertical="center" wrapText="1"/>
    </xf>
    <xf numFmtId="0" fontId="26" fillId="6" borderId="39" xfId="29" applyFont="1" applyFill="1" applyBorder="1"/>
    <xf numFmtId="0" fontId="36" fillId="0" borderId="39" xfId="35" applyFont="1" applyBorder="1" applyAlignment="1">
      <alignment horizontal="left" vertical="center" wrapText="1"/>
    </xf>
    <xf numFmtId="0" fontId="36" fillId="3" borderId="41" xfId="35" applyFont="1" applyFill="1" applyBorder="1" applyAlignment="1">
      <alignment horizontal="left" vertical="center" wrapText="1"/>
    </xf>
    <xf numFmtId="0" fontId="36" fillId="0" borderId="42" xfId="35" applyFont="1" applyBorder="1" applyAlignment="1">
      <alignment horizontal="left" vertical="center" wrapText="1"/>
    </xf>
    <xf numFmtId="0" fontId="37" fillId="3" borderId="8" xfId="35" applyFont="1" applyFill="1" applyBorder="1" applyAlignment="1">
      <alignment horizontal="left" vertical="center" wrapText="1"/>
    </xf>
    <xf numFmtId="0" fontId="37" fillId="3" borderId="9" xfId="35" applyFont="1" applyFill="1" applyBorder="1" applyAlignment="1">
      <alignment horizontal="left" vertical="center" wrapText="1"/>
    </xf>
    <xf numFmtId="0" fontId="37" fillId="0" borderId="11" xfId="0" applyFont="1" applyBorder="1" applyAlignment="1">
      <alignment vertical="top" wrapText="1"/>
    </xf>
    <xf numFmtId="0" fontId="37" fillId="3" borderId="4" xfId="35" applyFont="1" applyFill="1" applyBorder="1" applyAlignment="1">
      <alignment horizontal="left" vertical="center" wrapText="1"/>
    </xf>
    <xf numFmtId="0" fontId="36" fillId="3" borderId="42" xfId="35" applyFont="1" applyFill="1" applyBorder="1" applyAlignment="1">
      <alignment horizontal="left" vertical="center" wrapText="1"/>
    </xf>
    <xf numFmtId="0" fontId="36" fillId="0" borderId="41" xfId="35" applyFont="1" applyBorder="1" applyAlignment="1">
      <alignment horizontal="left" vertical="center" wrapText="1"/>
    </xf>
    <xf numFmtId="0" fontId="37" fillId="3" borderId="12" xfId="35" applyFont="1" applyFill="1" applyBorder="1" applyAlignment="1">
      <alignment horizontal="left" vertical="center"/>
    </xf>
    <xf numFmtId="0" fontId="37" fillId="3" borderId="37" xfId="35" applyFont="1" applyFill="1" applyBorder="1" applyAlignment="1">
      <alignment horizontal="left" vertical="center"/>
    </xf>
    <xf numFmtId="0" fontId="36" fillId="3" borderId="7" xfId="35" applyFont="1" applyFill="1" applyBorder="1" applyAlignment="1">
      <alignment horizontal="left" vertical="center" wrapText="1"/>
    </xf>
    <xf numFmtId="0" fontId="36" fillId="0" borderId="41" xfId="35" applyFont="1" applyBorder="1" applyAlignment="1">
      <alignment horizontal="left" vertical="top" wrapText="1"/>
    </xf>
    <xf numFmtId="0" fontId="37" fillId="3" borderId="44" xfId="0" applyFont="1" applyFill="1" applyBorder="1" applyAlignment="1">
      <alignment horizontal="center"/>
    </xf>
    <xf numFmtId="0" fontId="37" fillId="3" borderId="12" xfId="0" applyFont="1" applyFill="1" applyBorder="1" applyAlignment="1">
      <alignment horizontal="center"/>
    </xf>
    <xf numFmtId="0" fontId="37" fillId="3" borderId="12" xfId="0" applyFont="1" applyFill="1" applyBorder="1"/>
    <xf numFmtId="0" fontId="37" fillId="3" borderId="45" xfId="0" applyFont="1" applyFill="1" applyBorder="1"/>
    <xf numFmtId="0" fontId="37" fillId="3" borderId="0" xfId="0" applyFont="1" applyFill="1" applyAlignment="1">
      <alignment horizontal="center"/>
    </xf>
    <xf numFmtId="0" fontId="37" fillId="3" borderId="13" xfId="0" applyFont="1" applyFill="1" applyBorder="1" applyAlignment="1">
      <alignment horizontal="center"/>
    </xf>
    <xf numFmtId="0" fontId="37" fillId="3" borderId="44" xfId="35" applyFont="1" applyFill="1" applyBorder="1" applyAlignment="1">
      <alignment vertical="center"/>
    </xf>
    <xf numFmtId="0" fontId="37" fillId="3" borderId="12" xfId="35" applyFont="1" applyFill="1" applyBorder="1" applyAlignment="1">
      <alignment vertical="center" wrapText="1"/>
    </xf>
    <xf numFmtId="0" fontId="37" fillId="3" borderId="45" xfId="35" applyFont="1" applyFill="1" applyBorder="1" applyAlignment="1">
      <alignment vertical="center" wrapText="1"/>
    </xf>
    <xf numFmtId="0" fontId="37" fillId="3" borderId="48" xfId="35" applyFont="1" applyFill="1" applyBorder="1" applyAlignment="1">
      <alignment vertical="center"/>
    </xf>
    <xf numFmtId="0" fontId="37" fillId="3" borderId="13" xfId="35" applyFont="1" applyFill="1" applyBorder="1" applyAlignment="1">
      <alignment vertical="center" wrapText="1"/>
    </xf>
    <xf numFmtId="0" fontId="37" fillId="3" borderId="0" xfId="35" applyFont="1" applyFill="1" applyAlignment="1">
      <alignment vertical="center" wrapText="1"/>
    </xf>
    <xf numFmtId="0" fontId="37" fillId="3" borderId="49" xfId="35" applyFont="1" applyFill="1" applyBorder="1" applyAlignment="1">
      <alignment vertical="center" wrapText="1"/>
    </xf>
    <xf numFmtId="0" fontId="37" fillId="3" borderId="48" xfId="54" applyFont="1" applyFill="1" applyBorder="1" applyAlignment="1" applyProtection="1">
      <alignment horizontal="right" vertical="center" wrapText="1"/>
    </xf>
    <xf numFmtId="0" fontId="37" fillId="3" borderId="15" xfId="54" applyFont="1" applyFill="1" applyBorder="1" applyAlignment="1" applyProtection="1">
      <alignment horizontal="justify" vertical="center" wrapText="1"/>
    </xf>
    <xf numFmtId="0" fontId="37" fillId="3" borderId="0" xfId="54" applyFont="1" applyFill="1" applyBorder="1" applyAlignment="1" applyProtection="1">
      <alignment horizontal="right" vertical="center" wrapText="1"/>
    </xf>
    <xf numFmtId="0" fontId="37" fillId="3" borderId="4" xfId="54" applyFont="1" applyFill="1" applyBorder="1" applyAlignment="1" applyProtection="1">
      <alignment horizontal="justify" vertical="center" wrapText="1"/>
    </xf>
    <xf numFmtId="0" fontId="37" fillId="3" borderId="49" xfId="54" applyFont="1" applyFill="1" applyBorder="1" applyAlignment="1" applyProtection="1">
      <alignment vertical="center" wrapText="1"/>
    </xf>
    <xf numFmtId="0" fontId="37" fillId="3" borderId="4" xfId="54" applyFont="1" applyFill="1" applyBorder="1" applyAlignment="1" applyProtection="1">
      <alignment horizontal="center" vertical="center" wrapText="1"/>
    </xf>
    <xf numFmtId="0" fontId="37" fillId="3" borderId="4" xfId="54" applyFont="1" applyFill="1" applyBorder="1" applyAlignment="1" applyProtection="1">
      <alignment vertical="center" wrapText="1"/>
    </xf>
    <xf numFmtId="0" fontId="37" fillId="3" borderId="0" xfId="54" applyFont="1" applyFill="1" applyBorder="1" applyAlignment="1" applyProtection="1">
      <alignment vertical="center" wrapText="1"/>
    </xf>
    <xf numFmtId="0" fontId="37" fillId="3" borderId="46" xfId="54" applyFont="1" applyFill="1" applyBorder="1" applyAlignment="1" applyProtection="1">
      <alignment horizontal="center" vertical="center" wrapText="1"/>
    </xf>
    <xf numFmtId="0" fontId="37" fillId="3" borderId="13" xfId="54" applyFont="1" applyFill="1" applyBorder="1" applyAlignment="1" applyProtection="1">
      <alignment horizontal="center" vertical="center" wrapText="1"/>
    </xf>
    <xf numFmtId="0" fontId="37" fillId="3" borderId="47" xfId="54" applyFont="1" applyFill="1" applyBorder="1" applyAlignment="1" applyProtection="1">
      <alignment horizontal="center" vertical="center" wrapText="1"/>
    </xf>
    <xf numFmtId="0" fontId="37" fillId="3" borderId="44" xfId="54" applyFont="1" applyFill="1" applyBorder="1" applyAlignment="1" applyProtection="1">
      <alignment vertical="center" wrapText="1"/>
    </xf>
    <xf numFmtId="0" fontId="37" fillId="3" borderId="12" xfId="54" applyFont="1" applyFill="1" applyBorder="1" applyAlignment="1" applyProtection="1">
      <alignment vertical="center" wrapText="1"/>
    </xf>
    <xf numFmtId="0" fontId="37" fillId="3" borderId="0" xfId="54" applyFont="1" applyFill="1" applyBorder="1" applyAlignment="1" applyProtection="1">
      <alignment horizontal="center" vertical="center" wrapText="1"/>
    </xf>
    <xf numFmtId="0" fontId="37" fillId="3" borderId="0" xfId="0" applyFont="1" applyFill="1"/>
    <xf numFmtId="0" fontId="37" fillId="3" borderId="49" xfId="0" applyFont="1" applyFill="1" applyBorder="1"/>
    <xf numFmtId="0" fontId="37" fillId="3" borderId="4" xfId="0" applyFont="1" applyFill="1" applyBorder="1"/>
    <xf numFmtId="0" fontId="37" fillId="3" borderId="0" xfId="0" applyFont="1" applyFill="1" applyAlignment="1">
      <alignment horizontal="right"/>
    </xf>
    <xf numFmtId="0" fontId="37" fillId="3" borderId="46" xfId="54" applyFont="1" applyFill="1" applyBorder="1" applyAlignment="1" applyProtection="1">
      <alignment vertical="center" wrapText="1"/>
    </xf>
    <xf numFmtId="0" fontId="37" fillId="3" borderId="13" xfId="54" applyFont="1" applyFill="1" applyBorder="1" applyAlignment="1" applyProtection="1">
      <alignment vertical="center" wrapText="1"/>
    </xf>
    <xf numFmtId="0" fontId="37" fillId="3" borderId="13" xfId="0" applyFont="1" applyFill="1" applyBorder="1"/>
    <xf numFmtId="0" fontId="37" fillId="3" borderId="47" xfId="0" applyFont="1" applyFill="1" applyBorder="1"/>
    <xf numFmtId="0" fontId="36" fillId="3" borderId="50" xfId="35" applyFont="1" applyFill="1" applyBorder="1" applyAlignment="1">
      <alignment horizontal="left" vertical="center" wrapText="1"/>
    </xf>
    <xf numFmtId="0" fontId="37" fillId="3" borderId="44" xfId="54" applyFont="1" applyFill="1" applyBorder="1" applyAlignment="1" applyProtection="1">
      <alignment horizontal="center" vertical="center" wrapText="1"/>
    </xf>
    <xf numFmtId="0" fontId="37" fillId="3" borderId="12" xfId="54" applyFont="1" applyFill="1" applyBorder="1" applyAlignment="1" applyProtection="1">
      <alignment horizontal="center" vertical="center" wrapText="1"/>
    </xf>
    <xf numFmtId="0" fontId="37" fillId="3" borderId="45" xfId="54" applyFont="1" applyFill="1" applyBorder="1" applyAlignment="1" applyProtection="1">
      <alignment horizontal="center" vertical="center" wrapText="1"/>
    </xf>
    <xf numFmtId="0" fontId="36" fillId="3" borderId="51" xfId="35" applyFont="1" applyFill="1" applyBorder="1" applyAlignment="1">
      <alignment horizontal="left" vertical="center" wrapText="1"/>
    </xf>
    <xf numFmtId="0" fontId="37" fillId="3" borderId="52" xfId="54" applyFont="1" applyFill="1" applyBorder="1" applyAlignment="1" applyProtection="1">
      <alignment horizontal="right" vertical="center" wrapText="1"/>
    </xf>
    <xf numFmtId="0" fontId="38" fillId="13" borderId="4" xfId="54" applyFont="1" applyFill="1" applyBorder="1" applyAlignment="1" applyProtection="1">
      <alignment vertical="center" wrapText="1"/>
    </xf>
    <xf numFmtId="0" fontId="37" fillId="3" borderId="0" xfId="54" applyFont="1" applyFill="1" applyBorder="1" applyAlignment="1" applyProtection="1">
      <alignment horizontal="right" vertical="center"/>
    </xf>
    <xf numFmtId="0" fontId="39" fillId="13" borderId="4" xfId="54" applyFont="1" applyFill="1" applyBorder="1" applyAlignment="1" applyProtection="1">
      <alignment vertical="center" wrapText="1"/>
    </xf>
    <xf numFmtId="0" fontId="37" fillId="3" borderId="49" xfId="54" applyFont="1" applyFill="1" applyBorder="1" applyAlignment="1" applyProtection="1">
      <alignment horizontal="center" vertical="center" wrapText="1"/>
    </xf>
    <xf numFmtId="49" fontId="40" fillId="3" borderId="44" xfId="35" applyNumberFormat="1" applyFont="1" applyFill="1" applyBorder="1" applyAlignment="1">
      <alignment horizontal="center" vertical="center"/>
    </xf>
    <xf numFmtId="49" fontId="40" fillId="3" borderId="12" xfId="35" applyNumberFormat="1" applyFont="1" applyFill="1" applyBorder="1" applyAlignment="1">
      <alignment horizontal="center" vertical="center"/>
    </xf>
    <xf numFmtId="0" fontId="37" fillId="3" borderId="48" xfId="54" applyFont="1" applyFill="1" applyBorder="1" applyAlignment="1" applyProtection="1">
      <alignment horizontal="center" vertical="center" wrapText="1"/>
    </xf>
    <xf numFmtId="191" fontId="37" fillId="3" borderId="4" xfId="24" applyNumberFormat="1" applyFont="1" applyFill="1" applyBorder="1" applyAlignment="1" applyProtection="1">
      <alignment vertical="center" wrapText="1"/>
    </xf>
    <xf numFmtId="49" fontId="40" fillId="3" borderId="0" xfId="35" applyNumberFormat="1" applyFont="1" applyFill="1" applyAlignment="1">
      <alignment horizontal="center" vertical="center"/>
    </xf>
    <xf numFmtId="49" fontId="40" fillId="3" borderId="4" xfId="35" applyNumberFormat="1" applyFont="1" applyFill="1" applyBorder="1" applyAlignment="1">
      <alignment horizontal="center" vertical="center"/>
    </xf>
    <xf numFmtId="191" fontId="37" fillId="3" borderId="0" xfId="24" applyNumberFormat="1" applyFont="1" applyFill="1" applyBorder="1" applyAlignment="1" applyProtection="1">
      <alignment vertical="center" wrapText="1"/>
    </xf>
    <xf numFmtId="0" fontId="37" fillId="3" borderId="44" xfId="35" applyFont="1" applyFill="1" applyBorder="1" applyAlignment="1">
      <alignment horizontal="left" vertical="center" wrapText="1"/>
    </xf>
    <xf numFmtId="0" fontId="37" fillId="3" borderId="12" xfId="35" applyFont="1" applyFill="1" applyBorder="1" applyAlignment="1">
      <alignment horizontal="left" vertical="center" wrapText="1"/>
    </xf>
    <xf numFmtId="0" fontId="37" fillId="3" borderId="45" xfId="35" applyFont="1" applyFill="1" applyBorder="1" applyAlignment="1">
      <alignment horizontal="left" vertical="center" wrapText="1"/>
    </xf>
    <xf numFmtId="0" fontId="37" fillId="3" borderId="48" xfId="35" applyFont="1" applyFill="1" applyBorder="1" applyAlignment="1">
      <alignment horizontal="right" vertical="center" wrapText="1"/>
    </xf>
    <xf numFmtId="0" fontId="37" fillId="3" borderId="0" xfId="35" applyFont="1" applyFill="1" applyAlignment="1">
      <alignment horizontal="center" vertical="top" wrapText="1"/>
    </xf>
    <xf numFmtId="0" fontId="37" fillId="3" borderId="0" xfId="29" applyFont="1" applyFill="1" applyAlignment="1">
      <alignment horizontal="center" vertical="top" wrapText="1"/>
    </xf>
    <xf numFmtId="0" fontId="37" fillId="3" borderId="49" xfId="35" applyFont="1" applyFill="1" applyBorder="1" applyAlignment="1">
      <alignment horizontal="left" vertical="top" wrapText="1"/>
    </xf>
    <xf numFmtId="0" fontId="37" fillId="3" borderId="11" xfId="35" applyFont="1" applyFill="1" applyBorder="1" applyAlignment="1">
      <alignment horizontal="center" vertical="center" wrapText="1"/>
    </xf>
    <xf numFmtId="9" fontId="37" fillId="3" borderId="9" xfId="35" applyNumberFormat="1" applyFont="1" applyFill="1" applyBorder="1" applyAlignment="1">
      <alignment horizontal="center" vertical="center" wrapText="1"/>
    </xf>
    <xf numFmtId="0" fontId="37" fillId="3" borderId="53" xfId="35" applyFont="1" applyFill="1" applyBorder="1" applyAlignment="1">
      <alignment horizontal="center" vertical="center" wrapText="1"/>
    </xf>
    <xf numFmtId="0" fontId="37" fillId="3" borderId="49" xfId="35" applyFont="1" applyFill="1" applyBorder="1" applyAlignment="1">
      <alignment vertical="top" wrapText="1"/>
    </xf>
    <xf numFmtId="9" fontId="37" fillId="3" borderId="10" xfId="35" applyNumberFormat="1" applyFont="1" applyFill="1" applyBorder="1" applyAlignment="1">
      <alignment horizontal="center" vertical="top" wrapText="1"/>
    </xf>
    <xf numFmtId="0" fontId="37" fillId="3" borderId="10" xfId="35" applyFont="1" applyFill="1" applyBorder="1" applyAlignment="1">
      <alignment horizontal="center" vertical="top" wrapText="1"/>
    </xf>
    <xf numFmtId="9" fontId="37" fillId="3" borderId="12" xfId="35" applyNumberFormat="1" applyFont="1" applyFill="1" applyBorder="1" applyAlignment="1">
      <alignment horizontal="center" vertical="center" wrapText="1"/>
    </xf>
    <xf numFmtId="0" fontId="37" fillId="3" borderId="12" xfId="35" applyFont="1" applyFill="1" applyBorder="1" applyAlignment="1">
      <alignment horizontal="center" vertical="center" wrapText="1"/>
    </xf>
    <xf numFmtId="0" fontId="37" fillId="3" borderId="45" xfId="35" applyFont="1" applyFill="1" applyBorder="1" applyAlignment="1">
      <alignment horizontal="center" vertical="center" wrapText="1"/>
    </xf>
    <xf numFmtId="0" fontId="37" fillId="3" borderId="9" xfId="35" applyFont="1" applyFill="1" applyBorder="1" applyAlignment="1">
      <alignment horizontal="center" vertical="top" wrapText="1"/>
    </xf>
    <xf numFmtId="0" fontId="37" fillId="3" borderId="11" xfId="35" applyFont="1" applyFill="1" applyBorder="1" applyAlignment="1">
      <alignment horizontal="center" vertical="top" wrapText="1"/>
    </xf>
    <xf numFmtId="9" fontId="37" fillId="3" borderId="0" xfId="35" applyNumberFormat="1" applyFont="1" applyFill="1" applyAlignment="1">
      <alignment horizontal="center" vertical="center" wrapText="1"/>
    </xf>
    <xf numFmtId="0" fontId="37" fillId="3" borderId="0" xfId="35" applyFont="1" applyFill="1" applyAlignment="1">
      <alignment horizontal="center" vertical="center" wrapText="1"/>
    </xf>
    <xf numFmtId="0" fontId="37" fillId="3" borderId="49" xfId="35" applyFont="1" applyFill="1" applyBorder="1" applyAlignment="1">
      <alignment horizontal="center" vertical="center" wrapText="1"/>
    </xf>
    <xf numFmtId="0" fontId="37" fillId="3" borderId="46" xfId="35" applyFont="1" applyFill="1" applyBorder="1" applyAlignment="1">
      <alignment horizontal="right" vertical="center" wrapText="1"/>
    </xf>
    <xf numFmtId="9" fontId="37" fillId="3" borderId="13" xfId="35" applyNumberFormat="1" applyFont="1" applyFill="1" applyBorder="1" applyAlignment="1">
      <alignment horizontal="center" vertical="center" wrapText="1"/>
    </xf>
    <xf numFmtId="0" fontId="37" fillId="3" borderId="13" xfId="35" applyFont="1" applyFill="1" applyBorder="1" applyAlignment="1">
      <alignment horizontal="center" vertical="center" wrapText="1"/>
    </xf>
    <xf numFmtId="0" fontId="37" fillId="3" borderId="47" xfId="35" applyFont="1" applyFill="1" applyBorder="1" applyAlignment="1">
      <alignment horizontal="center" vertical="center" wrapText="1"/>
    </xf>
    <xf numFmtId="0" fontId="37" fillId="3" borderId="48" xfId="54" applyFont="1" applyFill="1" applyBorder="1" applyAlignment="1" applyProtection="1">
      <alignment vertical="center" wrapText="1"/>
    </xf>
    <xf numFmtId="0" fontId="37" fillId="3" borderId="48" xfId="0" applyFont="1" applyFill="1" applyBorder="1"/>
    <xf numFmtId="0" fontId="37" fillId="3" borderId="13" xfId="35" applyFont="1" applyFill="1" applyBorder="1" applyAlignment="1">
      <alignment horizontal="center" vertical="top" wrapText="1"/>
    </xf>
    <xf numFmtId="0" fontId="37" fillId="3" borderId="0" xfId="54" applyFont="1" applyFill="1" applyBorder="1" applyAlignment="1" applyProtection="1">
      <alignment horizontal="left" vertical="center" wrapText="1"/>
    </xf>
    <xf numFmtId="0" fontId="37" fillId="3" borderId="46" xfId="0" applyFont="1" applyFill="1" applyBorder="1"/>
    <xf numFmtId="0" fontId="37" fillId="0" borderId="41" xfId="35" applyFont="1" applyBorder="1" applyAlignment="1">
      <alignment horizontal="left" vertical="center" wrapText="1"/>
    </xf>
    <xf numFmtId="0" fontId="37" fillId="0" borderId="41" xfId="35" applyFont="1" applyBorder="1" applyAlignment="1">
      <alignment vertical="center" wrapText="1"/>
    </xf>
    <xf numFmtId="0" fontId="37" fillId="0" borderId="41" xfId="35" applyFont="1" applyBorder="1" applyAlignment="1">
      <alignment horizontal="left" vertical="center"/>
    </xf>
    <xf numFmtId="0" fontId="42" fillId="0" borderId="41" xfId="35" applyFont="1" applyBorder="1" applyAlignment="1">
      <alignment horizontal="left" vertical="center"/>
    </xf>
    <xf numFmtId="0" fontId="40" fillId="6" borderId="17" xfId="35" applyFont="1" applyFill="1" applyBorder="1" applyAlignment="1">
      <alignment horizontal="center" vertical="center" wrapText="1"/>
    </xf>
    <xf numFmtId="0" fontId="43" fillId="0" borderId="55" xfId="29" applyFont="1" applyBorder="1" applyAlignment="1">
      <alignment horizontal="left"/>
    </xf>
    <xf numFmtId="0" fontId="37" fillId="3" borderId="8" xfId="35" applyFont="1" applyFill="1" applyBorder="1" applyAlignment="1">
      <alignment horizontal="left" vertical="top" wrapText="1"/>
    </xf>
    <xf numFmtId="0" fontId="37" fillId="3" borderId="4" xfId="35" applyFont="1" applyFill="1" applyBorder="1" applyAlignment="1">
      <alignment horizontal="left" vertical="top" wrapText="1"/>
    </xf>
    <xf numFmtId="0" fontId="37" fillId="3" borderId="13" xfId="0" applyFont="1" applyFill="1" applyBorder="1" applyAlignment="1">
      <alignment horizontal="center" vertical="top" wrapText="1"/>
    </xf>
    <xf numFmtId="0" fontId="37" fillId="3" borderId="0" xfId="0" applyFont="1" applyFill="1" applyAlignment="1">
      <alignment horizontal="center" vertical="top" wrapText="1"/>
    </xf>
    <xf numFmtId="0" fontId="37" fillId="3" borderId="0" xfId="0" applyFont="1" applyFill="1" applyAlignment="1">
      <alignment vertical="top" wrapText="1"/>
    </xf>
    <xf numFmtId="0" fontId="37" fillId="3" borderId="4" xfId="0" applyFont="1" applyFill="1" applyBorder="1" applyAlignment="1">
      <alignment horizontal="center"/>
    </xf>
    <xf numFmtId="0" fontId="37" fillId="3" borderId="8" xfId="54" applyFont="1" applyFill="1" applyBorder="1" applyAlignment="1" applyProtection="1">
      <alignment horizontal="left" vertical="center" wrapText="1"/>
    </xf>
    <xf numFmtId="0" fontId="37" fillId="3" borderId="10" xfId="54" applyFont="1" applyFill="1" applyBorder="1" applyAlignment="1" applyProtection="1">
      <alignment horizontal="left" vertical="center" wrapText="1"/>
    </xf>
    <xf numFmtId="0" fontId="37" fillId="3" borderId="53" xfId="54" applyFont="1" applyFill="1" applyBorder="1" applyAlignment="1" applyProtection="1">
      <alignment horizontal="left" vertical="center" wrapText="1"/>
    </xf>
    <xf numFmtId="0" fontId="37" fillId="3" borderId="44" xfId="0" applyFont="1" applyFill="1" applyBorder="1" applyAlignment="1">
      <alignment horizontal="center" vertical="top" wrapText="1"/>
    </xf>
    <xf numFmtId="0" fontId="37" fillId="3" borderId="12" xfId="0" applyFont="1" applyFill="1" applyBorder="1" applyAlignment="1">
      <alignment horizontal="center" vertical="top" wrapText="1"/>
    </xf>
    <xf numFmtId="0" fontId="37" fillId="3" borderId="12" xfId="0" applyFont="1" applyFill="1" applyBorder="1" applyAlignment="1">
      <alignment vertical="top" wrapText="1"/>
    </xf>
    <xf numFmtId="0" fontId="37" fillId="3" borderId="45" xfId="0" applyFont="1" applyFill="1" applyBorder="1" applyAlignment="1">
      <alignment vertical="top" wrapText="1"/>
    </xf>
    <xf numFmtId="0" fontId="37" fillId="3" borderId="10" xfId="35" applyFont="1" applyFill="1" applyBorder="1" applyAlignment="1">
      <alignment horizontal="left" vertical="center" wrapText="1"/>
    </xf>
    <xf numFmtId="0" fontId="37" fillId="3" borderId="53" xfId="35" applyFont="1" applyFill="1" applyBorder="1" applyAlignment="1">
      <alignment horizontal="left" vertical="center" wrapText="1"/>
    </xf>
    <xf numFmtId="0" fontId="37" fillId="3" borderId="10" xfId="54" applyFont="1" applyFill="1" applyBorder="1" applyAlignment="1" applyProtection="1">
      <alignment horizontal="center" vertical="center" wrapText="1"/>
    </xf>
    <xf numFmtId="9" fontId="37" fillId="13" borderId="9" xfId="35" applyNumberFormat="1" applyFont="1" applyFill="1" applyBorder="1" applyAlignment="1">
      <alignment horizontal="center" vertical="center" wrapText="1"/>
    </xf>
    <xf numFmtId="0" fontId="37" fillId="3" borderId="12" xfId="35" applyFont="1" applyFill="1" applyBorder="1" applyAlignment="1">
      <alignment horizontal="left" vertical="top" wrapText="1"/>
    </xf>
    <xf numFmtId="0" fontId="37" fillId="3" borderId="37" xfId="35" applyFont="1" applyFill="1" applyBorder="1" applyAlignment="1">
      <alignment horizontal="left" vertical="top" wrapText="1"/>
    </xf>
    <xf numFmtId="0" fontId="36" fillId="3" borderId="7" xfId="35" applyFont="1" applyFill="1" applyBorder="1" applyAlignment="1">
      <alignment horizontal="left" vertical="top" wrapText="1"/>
    </xf>
    <xf numFmtId="0" fontId="37" fillId="3" borderId="0" xfId="29" applyFont="1" applyFill="1" applyAlignment="1">
      <alignment horizontal="center"/>
    </xf>
    <xf numFmtId="0" fontId="37" fillId="3" borderId="49" xfId="35" applyFont="1" applyFill="1" applyBorder="1" applyAlignment="1">
      <alignment horizontal="left" vertical="center" wrapText="1"/>
    </xf>
    <xf numFmtId="9" fontId="37" fillId="3" borderId="10" xfId="35" applyNumberFormat="1" applyFont="1" applyFill="1" applyBorder="1" applyAlignment="1">
      <alignment horizontal="center" vertical="center" wrapText="1"/>
    </xf>
    <xf numFmtId="0" fontId="37" fillId="3" borderId="10" xfId="35" applyFont="1" applyFill="1" applyBorder="1" applyAlignment="1">
      <alignment horizontal="center" vertical="center" wrapText="1"/>
    </xf>
    <xf numFmtId="0" fontId="37" fillId="3" borderId="10" xfId="0" applyFont="1" applyFill="1" applyBorder="1"/>
    <xf numFmtId="0" fontId="37" fillId="3" borderId="53" xfId="0" applyFont="1" applyFill="1" applyBorder="1"/>
    <xf numFmtId="0" fontId="37" fillId="3" borderId="13" xfId="29" applyFont="1" applyFill="1" applyBorder="1" applyAlignment="1">
      <alignment horizontal="center"/>
    </xf>
    <xf numFmtId="0" fontId="37" fillId="3" borderId="47" xfId="29" applyFont="1" applyFill="1" applyBorder="1" applyAlignment="1">
      <alignment horizontal="center"/>
    </xf>
    <xf numFmtId="0" fontId="37" fillId="3" borderId="8" xfId="54" applyFont="1" applyFill="1" applyBorder="1" applyAlignment="1" applyProtection="1">
      <alignment horizontal="left" vertical="top" wrapText="1"/>
    </xf>
    <xf numFmtId="0" fontId="37" fillId="3" borderId="10" xfId="54" applyFont="1" applyFill="1" applyBorder="1" applyAlignment="1" applyProtection="1">
      <alignment horizontal="left" vertical="top" wrapText="1"/>
    </xf>
    <xf numFmtId="0" fontId="37" fillId="3" borderId="53" xfId="54" applyFont="1" applyFill="1" applyBorder="1" applyAlignment="1" applyProtection="1">
      <alignment horizontal="left" vertical="top" wrapText="1"/>
    </xf>
    <xf numFmtId="0" fontId="0" fillId="0" borderId="0" xfId="0" applyAlignment="1">
      <alignment vertical="top"/>
    </xf>
    <xf numFmtId="0" fontId="37" fillId="0" borderId="11" xfId="0" applyFont="1" applyBorder="1"/>
    <xf numFmtId="49" fontId="34" fillId="6" borderId="17" xfId="35" applyNumberFormat="1" applyFont="1" applyFill="1" applyBorder="1" applyAlignment="1">
      <alignment horizontal="center" vertical="center" wrapText="1"/>
    </xf>
    <xf numFmtId="49" fontId="34" fillId="6" borderId="19" xfId="35" applyNumberFormat="1" applyFont="1" applyFill="1" applyBorder="1" applyAlignment="1">
      <alignment horizontal="center" vertical="center" wrapText="1"/>
    </xf>
    <xf numFmtId="49" fontId="34" fillId="6" borderId="23" xfId="35" applyNumberFormat="1" applyFont="1" applyFill="1" applyBorder="1" applyAlignment="1">
      <alignment horizontal="center" vertical="center" wrapText="1"/>
    </xf>
    <xf numFmtId="0" fontId="39" fillId="13" borderId="9" xfId="54" applyFont="1" applyFill="1" applyBorder="1" applyAlignment="1" applyProtection="1">
      <alignment horizontal="center" vertical="center" wrapText="1"/>
    </xf>
    <xf numFmtId="0" fontId="37" fillId="3" borderId="13" xfId="0" applyFont="1" applyFill="1" applyBorder="1" applyAlignment="1">
      <alignment wrapText="1"/>
    </xf>
    <xf numFmtId="0" fontId="37" fillId="3" borderId="16" xfId="0" applyFont="1" applyFill="1" applyBorder="1" applyAlignment="1">
      <alignment wrapText="1"/>
    </xf>
    <xf numFmtId="0" fontId="37" fillId="3" borderId="14" xfId="0" applyFont="1" applyFill="1" applyBorder="1" applyAlignment="1">
      <alignment wrapText="1"/>
    </xf>
    <xf numFmtId="0" fontId="37" fillId="3" borderId="10" xfId="0" applyFont="1" applyFill="1" applyBorder="1" applyAlignment="1">
      <alignment wrapText="1"/>
    </xf>
    <xf numFmtId="0" fontId="37" fillId="3" borderId="25" xfId="0" applyFont="1" applyFill="1" applyBorder="1"/>
    <xf numFmtId="0" fontId="37" fillId="3" borderId="15" xfId="0" applyFont="1" applyFill="1" applyBorder="1" applyAlignment="1">
      <alignment wrapText="1"/>
    </xf>
    <xf numFmtId="0" fontId="37" fillId="3" borderId="4" xfId="0" applyFont="1" applyFill="1" applyBorder="1" applyAlignment="1">
      <alignment wrapText="1"/>
    </xf>
    <xf numFmtId="0" fontId="37" fillId="3" borderId="15" xfId="0" applyFont="1" applyFill="1" applyBorder="1"/>
    <xf numFmtId="0" fontId="37" fillId="3" borderId="25" xfId="0" applyFont="1" applyFill="1" applyBorder="1" applyAlignment="1">
      <alignment wrapText="1"/>
    </xf>
    <xf numFmtId="3" fontId="37" fillId="3" borderId="4" xfId="0" applyNumberFormat="1" applyFont="1" applyFill="1" applyBorder="1" applyAlignment="1">
      <alignment wrapText="1"/>
    </xf>
    <xf numFmtId="0" fontId="37" fillId="3" borderId="12" xfId="0" applyFont="1" applyFill="1" applyBorder="1" applyAlignment="1">
      <alignment wrapText="1"/>
    </xf>
    <xf numFmtId="0" fontId="37" fillId="3" borderId="11" xfId="0" applyFont="1" applyFill="1" applyBorder="1" applyAlignment="1">
      <alignment wrapText="1"/>
    </xf>
    <xf numFmtId="0" fontId="26" fillId="0" borderId="0" xfId="0" applyFont="1"/>
    <xf numFmtId="0" fontId="43" fillId="0" borderId="0" xfId="0" applyFont="1" applyAlignment="1">
      <alignment horizontal="left"/>
    </xf>
    <xf numFmtId="1" fontId="31" fillId="0" borderId="4" xfId="28" applyNumberFormat="1" applyFont="1" applyBorder="1" applyAlignment="1">
      <alignment horizontal="center" vertical="center" wrapText="1"/>
    </xf>
    <xf numFmtId="0" fontId="43" fillId="0" borderId="0" xfId="0" applyFont="1" applyAlignment="1">
      <alignment horizontal="left" vertical="center"/>
    </xf>
    <xf numFmtId="0" fontId="43" fillId="0" borderId="0" xfId="0" applyFont="1" applyAlignment="1">
      <alignment horizontal="left" vertical="center" wrapText="1"/>
    </xf>
    <xf numFmtId="0" fontId="44" fillId="3" borderId="11" xfId="0" applyFont="1" applyFill="1" applyBorder="1" applyAlignment="1">
      <alignment wrapText="1"/>
    </xf>
    <xf numFmtId="0" fontId="37" fillId="3" borderId="9" xfId="0" applyFont="1" applyFill="1" applyBorder="1" applyAlignment="1">
      <alignment wrapText="1"/>
    </xf>
    <xf numFmtId="49" fontId="34" fillId="6" borderId="29" xfId="35" applyNumberFormat="1" applyFont="1" applyFill="1" applyBorder="1" applyAlignment="1">
      <alignment horizontal="left" vertical="top" wrapText="1"/>
    </xf>
    <xf numFmtId="0" fontId="36" fillId="0" borderId="39" xfId="35" applyFont="1" applyBorder="1" applyAlignment="1">
      <alignment horizontal="left" vertical="top" wrapText="1"/>
    </xf>
    <xf numFmtId="0" fontId="36" fillId="3" borderId="41" xfId="35" applyFont="1" applyFill="1" applyBorder="1" applyAlignment="1">
      <alignment horizontal="left" vertical="top" wrapText="1"/>
    </xf>
    <xf numFmtId="0" fontId="36" fillId="3" borderId="42" xfId="35" applyFont="1" applyFill="1" applyBorder="1" applyAlignment="1">
      <alignment horizontal="left" vertical="top" wrapText="1"/>
    </xf>
    <xf numFmtId="0" fontId="40" fillId="3" borderId="4" xfId="54" applyFont="1" applyFill="1" applyBorder="1" applyAlignment="1" applyProtection="1">
      <alignment horizontal="left" vertical="top" wrapText="1"/>
    </xf>
    <xf numFmtId="0" fontId="37" fillId="3" borderId="44" xfId="35" applyFont="1" applyFill="1" applyBorder="1" applyAlignment="1">
      <alignment vertical="top" wrapText="1"/>
    </xf>
    <xf numFmtId="0" fontId="37" fillId="3" borderId="12" xfId="35" applyFont="1" applyFill="1" applyBorder="1" applyAlignment="1">
      <alignment vertical="top" wrapText="1"/>
    </xf>
    <xf numFmtId="0" fontId="37" fillId="3" borderId="45" xfId="35" applyFont="1" applyFill="1" applyBorder="1" applyAlignment="1">
      <alignment vertical="top" wrapText="1"/>
    </xf>
    <xf numFmtId="0" fontId="37" fillId="3" borderId="48" xfId="35" applyFont="1" applyFill="1" applyBorder="1" applyAlignment="1">
      <alignment vertical="top" wrapText="1"/>
    </xf>
    <xf numFmtId="0" fontId="37" fillId="3" borderId="13" xfId="35" applyFont="1" applyFill="1" applyBorder="1" applyAlignment="1">
      <alignment vertical="top" wrapText="1"/>
    </xf>
    <xf numFmtId="0" fontId="37" fillId="3" borderId="0" xfId="35" applyFont="1" applyFill="1" applyAlignment="1">
      <alignment vertical="top" wrapText="1"/>
    </xf>
    <xf numFmtId="0" fontId="37" fillId="3" borderId="48" xfId="54" applyFont="1" applyFill="1" applyBorder="1" applyAlignment="1" applyProtection="1">
      <alignment horizontal="right" vertical="top" wrapText="1"/>
    </xf>
    <xf numFmtId="0" fontId="37" fillId="3" borderId="15" xfId="54" applyFont="1" applyFill="1" applyBorder="1" applyAlignment="1" applyProtection="1">
      <alignment horizontal="justify" vertical="top" wrapText="1"/>
    </xf>
    <xf numFmtId="0" fontId="37" fillId="3" borderId="0" xfId="54" applyFont="1" applyFill="1" applyBorder="1" applyAlignment="1" applyProtection="1">
      <alignment horizontal="right" vertical="top" wrapText="1"/>
    </xf>
    <xf numFmtId="0" fontId="37" fillId="3" borderId="49" xfId="54" applyFont="1" applyFill="1" applyBorder="1" applyAlignment="1" applyProtection="1">
      <alignment vertical="top" wrapText="1"/>
    </xf>
    <xf numFmtId="0" fontId="37" fillId="3" borderId="4" xfId="54" applyFont="1" applyFill="1" applyBorder="1" applyAlignment="1" applyProtection="1">
      <alignment horizontal="center" vertical="top" wrapText="1"/>
    </xf>
    <xf numFmtId="0" fontId="37" fillId="3" borderId="4" xfId="54" applyFont="1" applyFill="1" applyBorder="1" applyAlignment="1" applyProtection="1">
      <alignment vertical="top" wrapText="1"/>
    </xf>
    <xf numFmtId="0" fontId="37" fillId="3" borderId="0" xfId="54" applyFont="1" applyFill="1" applyBorder="1" applyAlignment="1" applyProtection="1">
      <alignment vertical="top" wrapText="1"/>
    </xf>
    <xf numFmtId="0" fontId="37" fillId="3" borderId="13" xfId="29" applyFont="1" applyFill="1" applyBorder="1" applyAlignment="1">
      <alignment horizontal="center" vertical="top" wrapText="1"/>
    </xf>
    <xf numFmtId="0" fontId="37" fillId="3" borderId="47" xfId="29" applyFont="1" applyFill="1" applyBorder="1" applyAlignment="1">
      <alignment horizontal="center" vertical="top" wrapText="1"/>
    </xf>
    <xf numFmtId="0" fontId="37" fillId="3" borderId="46" xfId="54" applyFont="1" applyFill="1" applyBorder="1" applyAlignment="1" applyProtection="1">
      <alignment horizontal="center" vertical="top" wrapText="1"/>
    </xf>
    <xf numFmtId="0" fontId="37" fillId="3" borderId="13" xfId="54" applyFont="1" applyFill="1" applyBorder="1" applyAlignment="1" applyProtection="1">
      <alignment horizontal="center" vertical="top" wrapText="1"/>
    </xf>
    <xf numFmtId="0" fontId="37" fillId="3" borderId="47" xfId="54" applyFont="1" applyFill="1" applyBorder="1" applyAlignment="1" applyProtection="1">
      <alignment horizontal="center" vertical="top" wrapText="1"/>
    </xf>
    <xf numFmtId="0" fontId="37" fillId="3" borderId="44" xfId="54" applyFont="1" applyFill="1" applyBorder="1" applyAlignment="1" applyProtection="1">
      <alignment vertical="top" wrapText="1"/>
    </xf>
    <xf numFmtId="0" fontId="37" fillId="3" borderId="12" xfId="54" applyFont="1" applyFill="1" applyBorder="1" applyAlignment="1" applyProtection="1">
      <alignment vertical="top" wrapText="1"/>
    </xf>
    <xf numFmtId="0" fontId="37" fillId="3" borderId="0" xfId="54" applyFont="1" applyFill="1" applyBorder="1" applyAlignment="1" applyProtection="1">
      <alignment horizontal="center" vertical="top" wrapText="1"/>
    </xf>
    <xf numFmtId="0" fontId="37" fillId="3" borderId="49" xfId="0" applyFont="1" applyFill="1" applyBorder="1" applyAlignment="1">
      <alignment vertical="top" wrapText="1"/>
    </xf>
    <xf numFmtId="0" fontId="37" fillId="3" borderId="4" xfId="0" applyFont="1" applyFill="1" applyBorder="1" applyAlignment="1">
      <alignment vertical="top" wrapText="1"/>
    </xf>
    <xf numFmtId="0" fontId="37" fillId="3" borderId="0" xfId="0" applyFont="1" applyFill="1" applyAlignment="1">
      <alignment horizontal="right" vertical="top" wrapText="1"/>
    </xf>
    <xf numFmtId="0" fontId="37" fillId="3" borderId="46" xfId="54" applyFont="1" applyFill="1" applyBorder="1" applyAlignment="1" applyProtection="1">
      <alignment vertical="top" wrapText="1"/>
    </xf>
    <xf numFmtId="0" fontId="37" fillId="3" borderId="13" xfId="54" applyFont="1" applyFill="1" applyBorder="1" applyAlignment="1" applyProtection="1">
      <alignment vertical="top" wrapText="1"/>
    </xf>
    <xf numFmtId="0" fontId="37" fillId="3" borderId="13" xfId="0" applyFont="1" applyFill="1" applyBorder="1" applyAlignment="1">
      <alignment vertical="top" wrapText="1"/>
    </xf>
    <xf numFmtId="0" fontId="37" fillId="3" borderId="47" xfId="0" applyFont="1" applyFill="1" applyBorder="1" applyAlignment="1">
      <alignment vertical="top" wrapText="1"/>
    </xf>
    <xf numFmtId="0" fontId="36" fillId="3" borderId="51" xfId="35" applyFont="1" applyFill="1" applyBorder="1" applyAlignment="1">
      <alignment horizontal="left" vertical="top" wrapText="1"/>
    </xf>
    <xf numFmtId="0" fontId="37" fillId="3" borderId="44" xfId="54" applyFont="1" applyFill="1" applyBorder="1" applyAlignment="1" applyProtection="1">
      <alignment horizontal="center" vertical="top" wrapText="1"/>
    </xf>
    <xf numFmtId="0" fontId="37" fillId="3" borderId="12" xfId="54" applyFont="1" applyFill="1" applyBorder="1" applyAlignment="1" applyProtection="1">
      <alignment horizontal="center" vertical="top" wrapText="1"/>
    </xf>
    <xf numFmtId="0" fontId="37" fillId="3" borderId="45" xfId="54" applyFont="1" applyFill="1" applyBorder="1" applyAlignment="1" applyProtection="1">
      <alignment horizontal="center" vertical="top" wrapText="1"/>
    </xf>
    <xf numFmtId="0" fontId="37" fillId="3" borderId="52" xfId="54" applyFont="1" applyFill="1" applyBorder="1" applyAlignment="1" applyProtection="1">
      <alignment horizontal="right" vertical="top" wrapText="1"/>
    </xf>
    <xf numFmtId="0" fontId="44" fillId="3" borderId="4" xfId="54" applyFont="1" applyFill="1" applyBorder="1" applyAlignment="1" applyProtection="1">
      <alignment vertical="top" wrapText="1"/>
    </xf>
    <xf numFmtId="0" fontId="37" fillId="3" borderId="9" xfId="54" applyFont="1" applyFill="1" applyBorder="1" applyAlignment="1" applyProtection="1">
      <alignment horizontal="center" vertical="top" wrapText="1"/>
    </xf>
    <xf numFmtId="0" fontId="37" fillId="3" borderId="10" xfId="54" applyFont="1" applyFill="1" applyBorder="1" applyAlignment="1" applyProtection="1">
      <alignment horizontal="center" vertical="top" wrapText="1"/>
    </xf>
    <xf numFmtId="0" fontId="37" fillId="3" borderId="11" xfId="54" applyFont="1" applyFill="1" applyBorder="1" applyAlignment="1" applyProtection="1">
      <alignment horizontal="center" vertical="top" wrapText="1"/>
    </xf>
    <xf numFmtId="0" fontId="37" fillId="3" borderId="49" xfId="54" applyFont="1" applyFill="1" applyBorder="1" applyAlignment="1" applyProtection="1">
      <alignment horizontal="center" vertical="top" wrapText="1"/>
    </xf>
    <xf numFmtId="49" fontId="40" fillId="3" borderId="44" xfId="35" applyNumberFormat="1" applyFont="1" applyFill="1" applyBorder="1" applyAlignment="1">
      <alignment horizontal="center" vertical="top" wrapText="1"/>
    </xf>
    <xf numFmtId="49" fontId="40" fillId="3" borderId="12" xfId="35" applyNumberFormat="1" applyFont="1" applyFill="1" applyBorder="1" applyAlignment="1">
      <alignment horizontal="center" vertical="top" wrapText="1"/>
    </xf>
    <xf numFmtId="0" fontId="37" fillId="3" borderId="48" xfId="54" applyFont="1" applyFill="1" applyBorder="1" applyAlignment="1" applyProtection="1">
      <alignment horizontal="center" vertical="top" wrapText="1"/>
    </xf>
    <xf numFmtId="191" fontId="37" fillId="3" borderId="4" xfId="24" applyNumberFormat="1" applyFont="1" applyFill="1" applyBorder="1" applyAlignment="1" applyProtection="1">
      <alignment vertical="top" wrapText="1"/>
    </xf>
    <xf numFmtId="49" fontId="40" fillId="3" borderId="0" xfId="35" applyNumberFormat="1" applyFont="1" applyFill="1" applyAlignment="1">
      <alignment horizontal="center" vertical="top" wrapText="1"/>
    </xf>
    <xf numFmtId="49" fontId="40" fillId="3" borderId="4" xfId="35" applyNumberFormat="1" applyFont="1" applyFill="1" applyBorder="1" applyAlignment="1">
      <alignment horizontal="center" vertical="top" wrapText="1"/>
    </xf>
    <xf numFmtId="191" fontId="37" fillId="3" borderId="13" xfId="24" applyNumberFormat="1" applyFont="1" applyFill="1" applyBorder="1" applyAlignment="1" applyProtection="1">
      <alignment vertical="top" wrapText="1"/>
    </xf>
    <xf numFmtId="49" fontId="40" fillId="3" borderId="13" xfId="35" applyNumberFormat="1" applyFont="1" applyFill="1" applyBorder="1" applyAlignment="1">
      <alignment horizontal="center" vertical="top" wrapText="1"/>
    </xf>
    <xf numFmtId="0" fontId="37" fillId="3" borderId="13" xfId="54" applyFont="1" applyFill="1" applyBorder="1" applyAlignment="1" applyProtection="1">
      <alignment horizontal="right" vertical="top" wrapText="1"/>
    </xf>
    <xf numFmtId="0" fontId="37" fillId="3" borderId="44" xfId="35" applyFont="1" applyFill="1" applyBorder="1" applyAlignment="1">
      <alignment horizontal="left" vertical="top" wrapText="1"/>
    </xf>
    <xf numFmtId="0" fontId="37" fillId="3" borderId="45" xfId="35" applyFont="1" applyFill="1" applyBorder="1" applyAlignment="1">
      <alignment horizontal="left" vertical="top" wrapText="1"/>
    </xf>
    <xf numFmtId="0" fontId="37" fillId="3" borderId="48" xfId="35" applyFont="1" applyFill="1" applyBorder="1" applyAlignment="1">
      <alignment horizontal="right" vertical="top" wrapText="1"/>
    </xf>
    <xf numFmtId="9" fontId="37" fillId="3" borderId="9" xfId="35" applyNumberFormat="1" applyFont="1" applyFill="1" applyBorder="1" applyAlignment="1">
      <alignment horizontal="center" vertical="top" wrapText="1"/>
    </xf>
    <xf numFmtId="9" fontId="37" fillId="3" borderId="12" xfId="35" applyNumberFormat="1" applyFont="1" applyFill="1" applyBorder="1" applyAlignment="1">
      <alignment horizontal="center" vertical="top" wrapText="1"/>
    </xf>
    <xf numFmtId="0" fontId="37" fillId="3" borderId="12" xfId="35" applyFont="1" applyFill="1" applyBorder="1" applyAlignment="1">
      <alignment horizontal="center" vertical="top" wrapText="1"/>
    </xf>
    <xf numFmtId="0" fontId="37" fillId="3" borderId="45" xfId="35" applyFont="1" applyFill="1" applyBorder="1" applyAlignment="1">
      <alignment horizontal="center" vertical="top" wrapText="1"/>
    </xf>
    <xf numFmtId="9" fontId="37" fillId="3" borderId="0" xfId="35" applyNumberFormat="1" applyFont="1" applyFill="1" applyAlignment="1">
      <alignment horizontal="center" vertical="top" wrapText="1"/>
    </xf>
    <xf numFmtId="0" fontId="37" fillId="3" borderId="49" xfId="35" applyFont="1" applyFill="1" applyBorder="1" applyAlignment="1">
      <alignment horizontal="center" vertical="top" wrapText="1"/>
    </xf>
    <xf numFmtId="0" fontId="37" fillId="3" borderId="46" xfId="35" applyFont="1" applyFill="1" applyBorder="1" applyAlignment="1">
      <alignment horizontal="right" vertical="top" wrapText="1"/>
    </xf>
    <xf numFmtId="9" fontId="37" fillId="3" borderId="13" xfId="35" applyNumberFormat="1" applyFont="1" applyFill="1" applyBorder="1" applyAlignment="1">
      <alignment horizontal="center" vertical="top" wrapText="1"/>
    </xf>
    <xf numFmtId="0" fontId="37" fillId="3" borderId="47" xfId="35" applyFont="1" applyFill="1" applyBorder="1" applyAlignment="1">
      <alignment horizontal="center" vertical="top" wrapText="1"/>
    </xf>
    <xf numFmtId="0" fontId="37" fillId="3" borderId="48" xfId="0" applyFont="1" applyFill="1" applyBorder="1" applyAlignment="1">
      <alignment vertical="top" wrapText="1"/>
    </xf>
    <xf numFmtId="0" fontId="37" fillId="3" borderId="0" xfId="54" applyFont="1" applyFill="1" applyBorder="1" applyAlignment="1" applyProtection="1">
      <alignment horizontal="left" vertical="top" wrapText="1"/>
    </xf>
    <xf numFmtId="0" fontId="37" fillId="3" borderId="4" xfId="0" applyFont="1" applyFill="1" applyBorder="1" applyAlignment="1">
      <alignment horizontal="center" vertical="top" wrapText="1"/>
    </xf>
    <xf numFmtId="0" fontId="37" fillId="3" borderId="46" xfId="0" applyFont="1" applyFill="1" applyBorder="1" applyAlignment="1">
      <alignment vertical="top" wrapText="1"/>
    </xf>
    <xf numFmtId="0" fontId="37" fillId="0" borderId="41" xfId="35" applyFont="1" applyBorder="1" applyAlignment="1">
      <alignment horizontal="left" vertical="top" wrapText="1"/>
    </xf>
    <xf numFmtId="0" fontId="37" fillId="0" borderId="41" xfId="35" applyFont="1" applyBorder="1" applyAlignment="1">
      <alignment vertical="top" wrapText="1"/>
    </xf>
    <xf numFmtId="0" fontId="42" fillId="0" borderId="41" xfId="35" applyFont="1" applyBorder="1" applyAlignment="1">
      <alignment horizontal="left" vertical="top" wrapText="1"/>
    </xf>
    <xf numFmtId="0" fontId="43" fillId="0" borderId="55" xfId="29" applyFont="1" applyBorder="1" applyAlignment="1">
      <alignment horizontal="left" vertical="top" wrapText="1"/>
    </xf>
    <xf numFmtId="0" fontId="37" fillId="3" borderId="4" xfId="54" applyFont="1" applyFill="1" applyBorder="1" applyAlignment="1" applyProtection="1">
      <alignment horizontal="justify" vertical="top" wrapText="1"/>
    </xf>
    <xf numFmtId="0" fontId="40" fillId="3" borderId="4" xfId="54" applyFont="1" applyFill="1" applyBorder="1" applyAlignment="1" applyProtection="1">
      <alignment horizontal="left" vertical="center" wrapText="1"/>
    </xf>
    <xf numFmtId="0" fontId="37" fillId="3" borderId="53" xfId="35" applyFont="1" applyFill="1" applyBorder="1" applyAlignment="1">
      <alignment horizontal="center" vertical="top" wrapText="1"/>
    </xf>
    <xf numFmtId="0" fontId="26" fillId="14" borderId="39" xfId="0" applyFont="1" applyFill="1" applyBorder="1" applyAlignment="1">
      <alignment vertical="top"/>
    </xf>
    <xf numFmtId="0" fontId="34" fillId="14" borderId="29" xfId="0" applyFont="1" applyFill="1" applyBorder="1" applyAlignment="1">
      <alignment vertical="top"/>
    </xf>
    <xf numFmtId="0" fontId="34" fillId="14" borderId="0" xfId="0" applyFont="1" applyFill="1" applyAlignment="1">
      <alignment vertical="top"/>
    </xf>
    <xf numFmtId="0" fontId="34" fillId="14" borderId="66" xfId="0" applyFont="1" applyFill="1" applyBorder="1" applyAlignment="1">
      <alignment vertical="top"/>
    </xf>
    <xf numFmtId="0" fontId="34" fillId="14" borderId="67" xfId="0" applyFont="1" applyFill="1" applyBorder="1" applyAlignment="1">
      <alignment vertical="top"/>
    </xf>
    <xf numFmtId="0" fontId="37" fillId="13" borderId="16" xfId="0" applyFont="1" applyFill="1" applyBorder="1" applyAlignment="1">
      <alignment vertical="top" wrapText="1"/>
    </xf>
    <xf numFmtId="0" fontId="37" fillId="13" borderId="13" xfId="0" applyFont="1" applyFill="1" applyBorder="1" applyAlignment="1">
      <alignment vertical="top" wrapText="1"/>
    </xf>
    <xf numFmtId="0" fontId="37" fillId="3" borderId="0" xfId="0" applyFont="1" applyFill="1" applyAlignment="1">
      <alignment vertical="top"/>
    </xf>
    <xf numFmtId="0" fontId="37" fillId="3" borderId="25" xfId="0" applyFont="1" applyFill="1" applyBorder="1" applyAlignment="1">
      <alignment vertical="top"/>
    </xf>
    <xf numFmtId="0" fontId="36" fillId="3" borderId="25" xfId="0" applyFont="1" applyFill="1" applyBorder="1" applyAlignment="1">
      <alignment vertical="top" wrapText="1"/>
    </xf>
    <xf numFmtId="0" fontId="36" fillId="3" borderId="42" xfId="0" applyFont="1" applyFill="1" applyBorder="1" applyAlignment="1">
      <alignment vertical="top" wrapText="1"/>
    </xf>
    <xf numFmtId="0" fontId="37" fillId="3" borderId="12" xfId="0" applyFont="1" applyFill="1" applyBorder="1" applyAlignment="1">
      <alignment vertical="top"/>
    </xf>
    <xf numFmtId="0" fontId="37" fillId="3" borderId="49" xfId="0" applyFont="1" applyFill="1" applyBorder="1" applyAlignment="1">
      <alignment vertical="top"/>
    </xf>
    <xf numFmtId="0" fontId="37" fillId="3" borderId="13" xfId="0" applyFont="1" applyFill="1" applyBorder="1" applyAlignment="1">
      <alignment vertical="top"/>
    </xf>
    <xf numFmtId="0" fontId="37" fillId="3" borderId="47" xfId="0" applyFont="1" applyFill="1" applyBorder="1" applyAlignment="1">
      <alignment vertical="top"/>
    </xf>
    <xf numFmtId="0" fontId="37" fillId="3" borderId="53" xfId="0" applyFont="1" applyFill="1" applyBorder="1" applyAlignment="1">
      <alignment vertical="top" wrapText="1"/>
    </xf>
    <xf numFmtId="0" fontId="36" fillId="0" borderId="42" xfId="0" applyFont="1" applyBorder="1" applyAlignment="1">
      <alignment vertical="top" wrapText="1"/>
    </xf>
    <xf numFmtId="0" fontId="37" fillId="3" borderId="15" xfId="0" applyFont="1" applyFill="1" applyBorder="1" applyAlignment="1">
      <alignment vertical="top" wrapText="1"/>
    </xf>
    <xf numFmtId="0" fontId="37" fillId="3" borderId="15" xfId="0" applyFont="1" applyFill="1" applyBorder="1" applyAlignment="1">
      <alignment vertical="top"/>
    </xf>
    <xf numFmtId="0" fontId="37" fillId="3" borderId="25" xfId="0" applyFont="1" applyFill="1" applyBorder="1" applyAlignment="1">
      <alignment vertical="top" wrapText="1"/>
    </xf>
    <xf numFmtId="0" fontId="40" fillId="3" borderId="0" xfId="0" applyFont="1" applyFill="1" applyAlignment="1">
      <alignment vertical="top"/>
    </xf>
    <xf numFmtId="3" fontId="37" fillId="3" borderId="4" xfId="0" applyNumberFormat="1" applyFont="1" applyFill="1" applyBorder="1" applyAlignment="1">
      <alignment vertical="top" wrapText="1"/>
    </xf>
    <xf numFmtId="0" fontId="40" fillId="3" borderId="4" xfId="0" applyFont="1" applyFill="1" applyBorder="1" applyAlignment="1">
      <alignment vertical="top"/>
    </xf>
    <xf numFmtId="0" fontId="40" fillId="3" borderId="13" xfId="0" applyFont="1" applyFill="1" applyBorder="1" applyAlignment="1">
      <alignment vertical="top"/>
    </xf>
    <xf numFmtId="0" fontId="37" fillId="3" borderId="9" xfId="0" applyFont="1" applyFill="1" applyBorder="1" applyAlignment="1">
      <alignment vertical="top" wrapText="1"/>
    </xf>
    <xf numFmtId="0" fontId="37" fillId="3" borderId="11" xfId="0" applyFont="1" applyFill="1" applyBorder="1" applyAlignment="1">
      <alignment vertical="top" wrapText="1"/>
    </xf>
    <xf numFmtId="0" fontId="37" fillId="3" borderId="10" xfId="0" applyFont="1" applyFill="1" applyBorder="1" applyAlignment="1">
      <alignment vertical="top" wrapText="1"/>
    </xf>
    <xf numFmtId="0" fontId="37" fillId="3" borderId="14" xfId="0" applyFont="1" applyFill="1" applyBorder="1" applyAlignment="1">
      <alignment vertical="top" wrapText="1"/>
    </xf>
    <xf numFmtId="0" fontId="37" fillId="3" borderId="4" xfId="0" applyFont="1" applyFill="1" applyBorder="1" applyAlignment="1">
      <alignment vertical="top"/>
    </xf>
    <xf numFmtId="0" fontId="43" fillId="0" borderId="55" xfId="0" applyFont="1" applyBorder="1" applyAlignment="1">
      <alignment vertical="top"/>
    </xf>
    <xf numFmtId="0" fontId="36" fillId="0" borderId="39" xfId="0" applyFont="1" applyBorder="1" applyAlignment="1">
      <alignment vertical="top" wrapText="1"/>
    </xf>
    <xf numFmtId="0" fontId="36" fillId="3" borderId="41" xfId="0" applyFont="1" applyFill="1" applyBorder="1" applyAlignment="1">
      <alignment vertical="top" wrapText="1"/>
    </xf>
    <xf numFmtId="0" fontId="37" fillId="13" borderId="14" xfId="0" applyFont="1" applyFill="1" applyBorder="1" applyAlignment="1">
      <alignment vertical="top"/>
    </xf>
    <xf numFmtId="0" fontId="37" fillId="13" borderId="14" xfId="0" applyFont="1" applyFill="1" applyBorder="1" applyAlignment="1">
      <alignment vertical="top" wrapText="1"/>
    </xf>
    <xf numFmtId="0" fontId="36" fillId="3" borderId="51" xfId="0" applyFont="1" applyFill="1" applyBorder="1" applyAlignment="1">
      <alignment vertical="top" wrapText="1"/>
    </xf>
    <xf numFmtId="0" fontId="40" fillId="3" borderId="15" xfId="0" applyFont="1" applyFill="1" applyBorder="1" applyAlignment="1">
      <alignment vertical="top" wrapText="1"/>
    </xf>
    <xf numFmtId="0" fontId="36" fillId="0" borderId="41" xfId="0" applyFont="1" applyBorder="1" applyAlignment="1">
      <alignment vertical="top" wrapText="1"/>
    </xf>
    <xf numFmtId="0" fontId="44" fillId="3" borderId="11" xfId="0" applyFont="1" applyFill="1" applyBorder="1" applyAlignment="1">
      <alignment vertical="top" wrapText="1"/>
    </xf>
    <xf numFmtId="9" fontId="37" fillId="3" borderId="9" xfId="0" applyNumberFormat="1" applyFont="1" applyFill="1" applyBorder="1" applyAlignment="1">
      <alignment vertical="top" wrapText="1"/>
    </xf>
    <xf numFmtId="9" fontId="37" fillId="3" borderId="10" xfId="0" applyNumberFormat="1" applyFont="1" applyFill="1" applyBorder="1" applyAlignment="1">
      <alignment vertical="top" wrapText="1"/>
    </xf>
    <xf numFmtId="0" fontId="37" fillId="0" borderId="42" xfId="0" applyFont="1" applyBorder="1" applyAlignment="1">
      <alignment vertical="top" wrapText="1"/>
    </xf>
    <xf numFmtId="0" fontId="37" fillId="0" borderId="42" xfId="0" applyFont="1" applyBorder="1" applyAlignment="1">
      <alignment vertical="top"/>
    </xf>
    <xf numFmtId="0" fontId="42" fillId="0" borderId="42" xfId="0" applyFont="1" applyBorder="1" applyAlignment="1">
      <alignment vertical="top"/>
    </xf>
    <xf numFmtId="0" fontId="40" fillId="14" borderId="17" xfId="0" applyFont="1" applyFill="1" applyBorder="1" applyAlignment="1">
      <alignment vertical="top" wrapText="1"/>
    </xf>
    <xf numFmtId="0" fontId="37" fillId="12" borderId="9" xfId="35" applyFont="1" applyFill="1" applyBorder="1" applyAlignment="1">
      <alignment horizontal="left" vertical="top" wrapText="1"/>
    </xf>
    <xf numFmtId="0" fontId="37" fillId="3" borderId="10" xfId="35" applyFont="1" applyFill="1" applyBorder="1" applyAlignment="1">
      <alignment horizontal="left" vertical="top" wrapText="1"/>
    </xf>
    <xf numFmtId="0" fontId="37" fillId="3" borderId="53" xfId="35" applyFont="1" applyFill="1" applyBorder="1" applyAlignment="1">
      <alignment horizontal="left" vertical="top" wrapText="1"/>
    </xf>
    <xf numFmtId="0" fontId="0" fillId="0" borderId="0" xfId="0" applyAlignment="1">
      <alignment vertical="top" wrapText="1"/>
    </xf>
    <xf numFmtId="0" fontId="37" fillId="12" borderId="8" xfId="35" applyFont="1" applyFill="1" applyBorder="1" applyAlignment="1">
      <alignment horizontal="left" vertical="top" wrapText="1"/>
    </xf>
    <xf numFmtId="0" fontId="41" fillId="3" borderId="0" xfId="35" applyFont="1" applyFill="1" applyAlignment="1">
      <alignment horizontal="center" vertical="top" wrapText="1"/>
    </xf>
    <xf numFmtId="0" fontId="41" fillId="3" borderId="0" xfId="29" applyFont="1" applyFill="1" applyAlignment="1">
      <alignment horizontal="center" vertical="top" wrapText="1"/>
    </xf>
    <xf numFmtId="0" fontId="41" fillId="3" borderId="49" xfId="35" applyFont="1" applyFill="1" applyBorder="1" applyAlignment="1">
      <alignment horizontal="left" vertical="top" wrapText="1"/>
    </xf>
    <xf numFmtId="0" fontId="41" fillId="3" borderId="49" xfId="35" applyFont="1" applyFill="1" applyBorder="1" applyAlignment="1">
      <alignment vertical="top" wrapText="1"/>
    </xf>
    <xf numFmtId="9" fontId="41" fillId="3" borderId="10" xfId="35" applyNumberFormat="1" applyFont="1" applyFill="1" applyBorder="1" applyAlignment="1">
      <alignment horizontal="center" vertical="top" wrapText="1"/>
    </xf>
    <xf numFmtId="0" fontId="41" fillId="3" borderId="10" xfId="35" applyFont="1" applyFill="1" applyBorder="1" applyAlignment="1">
      <alignment horizontal="center" vertical="top" wrapText="1"/>
    </xf>
    <xf numFmtId="0" fontId="37" fillId="3" borderId="44" xfId="0" applyFont="1" applyFill="1" applyBorder="1" applyAlignment="1">
      <alignment vertical="top"/>
    </xf>
    <xf numFmtId="0" fontId="36" fillId="3" borderId="12" xfId="0" applyFont="1" applyFill="1" applyBorder="1" applyAlignment="1">
      <alignment vertical="top" wrapText="1"/>
    </xf>
    <xf numFmtId="9" fontId="37" fillId="3" borderId="16" xfId="0" applyNumberFormat="1" applyFont="1" applyFill="1" applyBorder="1" applyAlignment="1">
      <alignment vertical="top" wrapText="1"/>
    </xf>
    <xf numFmtId="0" fontId="37" fillId="3" borderId="10" xfId="35" applyFont="1" applyFill="1" applyBorder="1" applyAlignment="1">
      <alignment horizontal="left" vertical="center"/>
    </xf>
    <xf numFmtId="0" fontId="37" fillId="3" borderId="8" xfId="35" applyFont="1" applyFill="1" applyBorder="1" applyAlignment="1">
      <alignment horizontal="center" vertical="center" wrapText="1"/>
    </xf>
    <xf numFmtId="0" fontId="40" fillId="3" borderId="4" xfId="22" applyFont="1" applyFill="1" applyBorder="1" applyAlignment="1" applyProtection="1">
      <alignment horizontal="left" vertical="center" wrapText="1"/>
    </xf>
    <xf numFmtId="0" fontId="37" fillId="3" borderId="48" xfId="22" applyFont="1" applyFill="1" applyBorder="1" applyAlignment="1" applyProtection="1">
      <alignment horizontal="right" vertical="center" wrapText="1"/>
    </xf>
    <xf numFmtId="0" fontId="37" fillId="3" borderId="15" xfId="22" applyFont="1" applyFill="1" applyBorder="1" applyAlignment="1" applyProtection="1">
      <alignment horizontal="justify" vertical="center" wrapText="1"/>
    </xf>
    <xf numFmtId="0" fontId="37" fillId="3" borderId="0" xfId="22" applyFont="1" applyFill="1" applyBorder="1" applyAlignment="1" applyProtection="1">
      <alignment horizontal="right" vertical="center" wrapText="1"/>
    </xf>
    <xf numFmtId="0" fontId="37" fillId="3" borderId="4" xfId="22" applyFont="1" applyFill="1" applyBorder="1" applyAlignment="1" applyProtection="1">
      <alignment horizontal="center" vertical="center" wrapText="1"/>
    </xf>
    <xf numFmtId="0" fontId="37" fillId="3" borderId="49" xfId="22" applyFont="1" applyFill="1" applyBorder="1" applyAlignment="1" applyProtection="1">
      <alignment vertical="center" wrapText="1"/>
    </xf>
    <xf numFmtId="0" fontId="37" fillId="3" borderId="4" xfId="22" applyFont="1" applyFill="1" applyBorder="1" applyAlignment="1" applyProtection="1">
      <alignment vertical="center" wrapText="1"/>
    </xf>
    <xf numFmtId="0" fontId="37" fillId="3" borderId="0" xfId="22" applyFont="1" applyFill="1" applyBorder="1" applyAlignment="1" applyProtection="1">
      <alignment vertical="center" wrapText="1"/>
    </xf>
    <xf numFmtId="0" fontId="37" fillId="3" borderId="0" xfId="22" applyFont="1" applyFill="1" applyBorder="1" applyAlignment="1" applyProtection="1">
      <alignment horizontal="center" vertical="center" wrapText="1"/>
    </xf>
    <xf numFmtId="0" fontId="37" fillId="3" borderId="46" xfId="22" applyFont="1" applyFill="1" applyBorder="1" applyAlignment="1" applyProtection="1">
      <alignment horizontal="center" vertical="center" wrapText="1"/>
    </xf>
    <xf numFmtId="0" fontId="37" fillId="3" borderId="13" xfId="22" applyFont="1" applyFill="1" applyBorder="1" applyAlignment="1" applyProtection="1">
      <alignment horizontal="center" vertical="center" wrapText="1"/>
    </xf>
    <xf numFmtId="0" fontId="37" fillId="3" borderId="47" xfId="22" applyFont="1" applyFill="1" applyBorder="1" applyAlignment="1" applyProtection="1">
      <alignment horizontal="center" vertical="center" wrapText="1"/>
    </xf>
    <xf numFmtId="0" fontId="37" fillId="3" borderId="44" xfId="22" applyFont="1" applyFill="1" applyBorder="1" applyAlignment="1" applyProtection="1">
      <alignment vertical="center" wrapText="1"/>
    </xf>
    <xf numFmtId="0" fontId="37" fillId="3" borderId="12" xfId="22" applyFont="1" applyFill="1" applyBorder="1" applyAlignment="1" applyProtection="1">
      <alignment vertical="center" wrapText="1"/>
    </xf>
    <xf numFmtId="0" fontId="37" fillId="3" borderId="46" xfId="22" applyFont="1" applyFill="1" applyBorder="1" applyAlignment="1" applyProtection="1">
      <alignment vertical="center" wrapText="1"/>
    </xf>
    <xf numFmtId="0" fontId="37" fillId="3" borderId="13" xfId="22" applyFont="1" applyFill="1" applyBorder="1" applyAlignment="1" applyProtection="1">
      <alignment vertical="center" wrapText="1"/>
    </xf>
    <xf numFmtId="0" fontId="37" fillId="3" borderId="44" xfId="22" applyFont="1" applyFill="1" applyBorder="1" applyAlignment="1" applyProtection="1">
      <alignment horizontal="center" vertical="center" wrapText="1"/>
    </xf>
    <xf numFmtId="0" fontId="37" fillId="3" borderId="12" xfId="22" applyFont="1" applyFill="1" applyBorder="1" applyAlignment="1" applyProtection="1">
      <alignment horizontal="center" vertical="center" wrapText="1"/>
    </xf>
    <xf numFmtId="0" fontId="37" fillId="3" borderId="45" xfId="22" applyFont="1" applyFill="1" applyBorder="1" applyAlignment="1" applyProtection="1">
      <alignment horizontal="center" vertical="center" wrapText="1"/>
    </xf>
    <xf numFmtId="0" fontId="37" fillId="3" borderId="52" xfId="22" applyFont="1" applyFill="1" applyBorder="1" applyAlignment="1" applyProtection="1">
      <alignment horizontal="right" vertical="center" wrapText="1"/>
    </xf>
    <xf numFmtId="0" fontId="37" fillId="3" borderId="0" xfId="22" applyFont="1" applyFill="1" applyBorder="1" applyAlignment="1" applyProtection="1">
      <alignment horizontal="right" vertical="center"/>
    </xf>
    <xf numFmtId="0" fontId="37" fillId="3" borderId="9" xfId="22" applyFont="1" applyFill="1" applyBorder="1" applyAlignment="1" applyProtection="1">
      <alignment horizontal="center" vertical="center" wrapText="1"/>
    </xf>
    <xf numFmtId="0" fontId="37" fillId="3" borderId="49" xfId="22" applyFont="1" applyFill="1" applyBorder="1" applyAlignment="1" applyProtection="1">
      <alignment horizontal="center" vertical="center" wrapText="1"/>
    </xf>
    <xf numFmtId="0" fontId="37" fillId="3" borderId="48" xfId="22" applyFont="1" applyFill="1" applyBorder="1" applyAlignment="1" applyProtection="1">
      <alignment horizontal="center" vertical="center" wrapText="1"/>
    </xf>
    <xf numFmtId="0" fontId="37" fillId="3" borderId="0" xfId="22" applyFont="1" applyFill="1" applyBorder="1" applyAlignment="1" applyProtection="1">
      <alignment horizontal="left" vertical="center" wrapText="1"/>
    </xf>
    <xf numFmtId="0" fontId="33" fillId="0" borderId="13" xfId="28" applyFont="1" applyBorder="1" applyAlignment="1">
      <alignment horizontal="left" vertical="center"/>
    </xf>
    <xf numFmtId="0" fontId="33" fillId="0" borderId="6" xfId="28" applyFont="1" applyBorder="1" applyAlignment="1">
      <alignment vertical="center"/>
    </xf>
    <xf numFmtId="0" fontId="33" fillId="0" borderId="11" xfId="28" applyFont="1" applyBorder="1" applyAlignment="1">
      <alignment vertical="center"/>
    </xf>
    <xf numFmtId="0" fontId="31" fillId="0" borderId="4" xfId="28" applyFont="1" applyBorder="1" applyAlignment="1">
      <alignment vertical="center"/>
    </xf>
    <xf numFmtId="0" fontId="31" fillId="0" borderId="9" xfId="28" applyFont="1" applyBorder="1" applyAlignment="1">
      <alignment vertical="center"/>
    </xf>
    <xf numFmtId="0" fontId="33" fillId="0" borderId="37" xfId="28" applyFont="1" applyBorder="1" applyAlignment="1">
      <alignment vertical="center"/>
    </xf>
    <xf numFmtId="0" fontId="31" fillId="0" borderId="7" xfId="28" applyFont="1" applyBorder="1" applyAlignment="1">
      <alignment vertical="center"/>
    </xf>
    <xf numFmtId="0" fontId="31" fillId="0" borderId="1" xfId="28" applyFont="1" applyBorder="1" applyAlignment="1">
      <alignment vertical="center"/>
    </xf>
    <xf numFmtId="0" fontId="33" fillId="0" borderId="8" xfId="28" applyFont="1" applyBorder="1" applyAlignment="1">
      <alignment vertical="center"/>
    </xf>
    <xf numFmtId="0" fontId="33" fillId="0" borderId="10" xfId="28" applyFont="1" applyBorder="1" applyAlignment="1">
      <alignment vertical="center"/>
    </xf>
    <xf numFmtId="0" fontId="31" fillId="3" borderId="9" xfId="28" applyFont="1" applyFill="1" applyBorder="1" applyAlignment="1">
      <alignment vertical="center"/>
    </xf>
    <xf numFmtId="0" fontId="31" fillId="3" borderId="10" xfId="28" applyFont="1" applyFill="1" applyBorder="1" applyAlignment="1">
      <alignment vertical="center"/>
    </xf>
    <xf numFmtId="0" fontId="31" fillId="3" borderId="11" xfId="28" applyFont="1" applyFill="1" applyBorder="1" applyAlignment="1">
      <alignment vertical="center"/>
    </xf>
    <xf numFmtId="0" fontId="31" fillId="3" borderId="12" xfId="28" applyFont="1" applyFill="1" applyBorder="1" applyAlignment="1">
      <alignment vertical="center"/>
    </xf>
    <xf numFmtId="0" fontId="33" fillId="0" borderId="12" xfId="28" applyFont="1" applyBorder="1" applyAlignment="1">
      <alignment vertical="center"/>
    </xf>
    <xf numFmtId="0" fontId="33" fillId="0" borderId="13" xfId="28" applyFont="1" applyBorder="1" applyAlignment="1">
      <alignment vertical="center"/>
    </xf>
    <xf numFmtId="0" fontId="33" fillId="0" borderId="14" xfId="28" applyFont="1" applyBorder="1" applyAlignment="1">
      <alignment vertical="center"/>
    </xf>
    <xf numFmtId="0" fontId="33" fillId="0" borderId="15" xfId="28" applyFont="1" applyBorder="1" applyAlignment="1">
      <alignment vertical="center"/>
    </xf>
    <xf numFmtId="0" fontId="31" fillId="3" borderId="16" xfId="28" applyFont="1" applyFill="1" applyBorder="1" applyAlignment="1">
      <alignment vertical="center"/>
    </xf>
    <xf numFmtId="0" fontId="31" fillId="3" borderId="13" xfId="28" applyFont="1" applyFill="1" applyBorder="1" applyAlignment="1">
      <alignment vertical="center"/>
    </xf>
    <xf numFmtId="0" fontId="33" fillId="3" borderId="13" xfId="28" applyFont="1" applyFill="1" applyBorder="1" applyAlignment="1">
      <alignment vertical="center"/>
    </xf>
    <xf numFmtId="0" fontId="33" fillId="3" borderId="14" xfId="28" applyFont="1" applyFill="1" applyBorder="1" applyAlignment="1">
      <alignment vertical="center"/>
    </xf>
    <xf numFmtId="0" fontId="33" fillId="0" borderId="16" xfId="28" applyFont="1" applyBorder="1" applyAlignment="1">
      <alignment vertical="center"/>
    </xf>
    <xf numFmtId="0" fontId="31" fillId="3" borderId="13" xfId="28" applyFont="1" applyFill="1" applyBorder="1" applyAlignment="1">
      <alignment vertical="top"/>
    </xf>
    <xf numFmtId="0" fontId="31" fillId="3" borderId="14" xfId="28" applyFont="1" applyFill="1" applyBorder="1" applyAlignment="1">
      <alignment vertical="center"/>
    </xf>
    <xf numFmtId="0" fontId="33" fillId="3" borderId="10" xfId="28" applyFont="1" applyFill="1" applyBorder="1" applyAlignment="1">
      <alignment vertical="center"/>
    </xf>
    <xf numFmtId="0" fontId="31" fillId="3" borderId="10" xfId="28" applyFont="1" applyFill="1" applyBorder="1" applyAlignment="1">
      <alignment horizontal="left" vertical="center"/>
    </xf>
    <xf numFmtId="0" fontId="31" fillId="3" borderId="4" xfId="28" applyFont="1" applyFill="1" applyBorder="1" applyAlignment="1">
      <alignment horizontal="center" vertical="center"/>
    </xf>
    <xf numFmtId="0" fontId="33" fillId="6" borderId="19" xfId="0" applyFont="1" applyFill="1" applyBorder="1" applyAlignment="1">
      <alignment horizontal="center"/>
    </xf>
    <xf numFmtId="0" fontId="33" fillId="6" borderId="24" xfId="28" applyFont="1" applyFill="1" applyBorder="1" applyAlignment="1">
      <alignment horizontal="center" vertical="center" wrapText="1"/>
    </xf>
    <xf numFmtId="0" fontId="33" fillId="6" borderId="26" xfId="28" applyFont="1" applyFill="1" applyBorder="1" applyAlignment="1">
      <alignment horizontal="center" vertical="center" wrapText="1"/>
    </xf>
    <xf numFmtId="0" fontId="33" fillId="12" borderId="25" xfId="28" applyFont="1" applyFill="1" applyBorder="1" applyAlignment="1">
      <alignment horizontal="center" vertical="center" wrapText="1"/>
    </xf>
    <xf numFmtId="0" fontId="33" fillId="6" borderId="35" xfId="0" applyFont="1" applyFill="1" applyBorder="1" applyAlignment="1">
      <alignment horizontal="center" vertical="center"/>
    </xf>
    <xf numFmtId="0" fontId="33" fillId="6" borderId="34" xfId="0" applyFont="1" applyFill="1" applyBorder="1" applyAlignment="1">
      <alignment horizontal="center" vertical="center"/>
    </xf>
    <xf numFmtId="0" fontId="33" fillId="6" borderId="35" xfId="28" applyFont="1" applyFill="1" applyBorder="1" applyAlignment="1">
      <alignment horizontal="center" vertical="center" wrapText="1"/>
    </xf>
    <xf numFmtId="0" fontId="33" fillId="6" borderId="34" xfId="28" applyFont="1" applyFill="1" applyBorder="1" applyAlignment="1">
      <alignment horizontal="center" vertical="center" wrapText="1"/>
    </xf>
    <xf numFmtId="0" fontId="33" fillId="12" borderId="26" xfId="28" applyFont="1" applyFill="1" applyBorder="1" applyAlignment="1">
      <alignment horizontal="center" vertical="center" wrapText="1"/>
    </xf>
    <xf numFmtId="0" fontId="33" fillId="6" borderId="36" xfId="28" applyFont="1" applyFill="1" applyBorder="1" applyAlignment="1">
      <alignment horizontal="center" vertical="center" wrapText="1"/>
    </xf>
    <xf numFmtId="0" fontId="33" fillId="6" borderId="35" xfId="0" applyFont="1" applyFill="1" applyBorder="1" applyAlignment="1">
      <alignment horizontal="center" vertical="center" wrapText="1"/>
    </xf>
    <xf numFmtId="0" fontId="33" fillId="11" borderId="35" xfId="0" applyFont="1" applyFill="1" applyBorder="1" applyAlignment="1">
      <alignment horizontal="center" vertical="center" wrapText="1"/>
    </xf>
    <xf numFmtId="0" fontId="33" fillId="6" borderId="25" xfId="28" applyFont="1" applyFill="1" applyBorder="1" applyAlignment="1">
      <alignment horizontal="left" vertical="center" wrapText="1"/>
    </xf>
    <xf numFmtId="0" fontId="33" fillId="6" borderId="25" xfId="28" applyFont="1" applyFill="1" applyBorder="1" applyAlignment="1">
      <alignment horizontal="center" vertical="center" wrapText="1"/>
    </xf>
    <xf numFmtId="0" fontId="33" fillId="6" borderId="7" xfId="0" applyFont="1" applyFill="1" applyBorder="1" applyAlignment="1">
      <alignment horizontal="center" vertical="center"/>
    </xf>
    <xf numFmtId="0" fontId="33" fillId="6" borderId="1" xfId="0" applyFont="1" applyFill="1" applyBorder="1" applyAlignment="1">
      <alignment horizontal="center" vertical="center"/>
    </xf>
    <xf numFmtId="0" fontId="33" fillId="6" borderId="7" xfId="28" applyFont="1" applyFill="1" applyBorder="1" applyAlignment="1">
      <alignment horizontal="center" vertical="center" wrapText="1"/>
    </xf>
    <xf numFmtId="0" fontId="33" fillId="6" borderId="1" xfId="28" applyFont="1" applyFill="1" applyBorder="1" applyAlignment="1">
      <alignment horizontal="center" vertical="center" wrapText="1"/>
    </xf>
    <xf numFmtId="0" fontId="33" fillId="9" borderId="0" xfId="28" applyFont="1" applyFill="1" applyAlignment="1">
      <alignment horizontal="center" vertical="center" wrapText="1"/>
    </xf>
    <xf numFmtId="0" fontId="33" fillId="10" borderId="24" xfId="28" applyFont="1" applyFill="1" applyBorder="1" applyAlignment="1">
      <alignment horizontal="center" vertical="center" wrapText="1"/>
    </xf>
    <xf numFmtId="0" fontId="33" fillId="6" borderId="37" xfId="28" applyFont="1" applyFill="1" applyBorder="1" applyAlignment="1">
      <alignment horizontal="center" vertical="center" wrapText="1"/>
    </xf>
    <xf numFmtId="0" fontId="33" fillId="6" borderId="7" xfId="0" applyFont="1" applyFill="1" applyBorder="1" applyAlignment="1">
      <alignment horizontal="center" vertical="center" wrapText="1"/>
    </xf>
    <xf numFmtId="0" fontId="33" fillId="11" borderId="7" xfId="0" applyFont="1" applyFill="1" applyBorder="1" applyAlignment="1">
      <alignment horizontal="center" vertical="center" wrapText="1"/>
    </xf>
    <xf numFmtId="0" fontId="33" fillId="11" borderId="0" xfId="0" applyFont="1" applyFill="1" applyAlignment="1">
      <alignment horizontal="center" vertical="center" wrapText="1"/>
    </xf>
    <xf numFmtId="0" fontId="33" fillId="11" borderId="24" xfId="0" applyFont="1" applyFill="1" applyBorder="1" applyAlignment="1">
      <alignment horizontal="center" vertical="center" wrapText="1"/>
    </xf>
    <xf numFmtId="0" fontId="33" fillId="6" borderId="38" xfId="0" applyFont="1" applyFill="1" applyBorder="1" applyAlignment="1">
      <alignment horizontal="center" vertical="center"/>
    </xf>
    <xf numFmtId="0" fontId="33" fillId="6" borderId="37" xfId="28" applyFont="1" applyFill="1" applyBorder="1" applyAlignment="1">
      <alignment horizontal="center" vertical="center"/>
    </xf>
    <xf numFmtId="0" fontId="33" fillId="6" borderId="25" xfId="28" applyFont="1" applyFill="1" applyBorder="1" applyAlignment="1">
      <alignment horizontal="center" vertical="center"/>
    </xf>
    <xf numFmtId="0" fontId="31" fillId="5" borderId="15" xfId="28" applyFont="1" applyFill="1" applyBorder="1" applyAlignment="1">
      <alignment vertical="top" wrapText="1"/>
    </xf>
    <xf numFmtId="0" fontId="23" fillId="16" borderId="15" xfId="28" applyFont="1" applyFill="1" applyBorder="1" applyAlignment="1">
      <alignment vertical="top" wrapText="1"/>
    </xf>
    <xf numFmtId="9" fontId="31" fillId="3" borderId="4" xfId="2" applyFont="1" applyFill="1" applyBorder="1" applyAlignment="1" applyProtection="1">
      <alignment vertical="center"/>
    </xf>
    <xf numFmtId="0" fontId="31" fillId="5" borderId="4" xfId="28" applyFont="1" applyFill="1" applyBorder="1" applyAlignment="1">
      <alignment vertical="top" wrapText="1"/>
    </xf>
    <xf numFmtId="0" fontId="31" fillId="16" borderId="15" xfId="28" applyFont="1" applyFill="1" applyBorder="1" applyAlignment="1">
      <alignment vertical="top" wrapText="1"/>
    </xf>
    <xf numFmtId="0" fontId="23" fillId="3" borderId="15" xfId="28" applyFont="1" applyFill="1" applyBorder="1" applyAlignment="1">
      <alignment vertical="top" wrapText="1"/>
    </xf>
    <xf numFmtId="10" fontId="31" fillId="3" borderId="4" xfId="2" applyNumberFormat="1" applyFont="1" applyFill="1" applyBorder="1" applyAlignment="1" applyProtection="1">
      <alignment horizontal="right" vertical="center"/>
    </xf>
    <xf numFmtId="0" fontId="31" fillId="12" borderId="4" xfId="28" applyFont="1" applyFill="1" applyBorder="1" applyAlignment="1">
      <alignment vertical="center" wrapText="1"/>
    </xf>
    <xf numFmtId="0" fontId="31" fillId="16" borderId="4" xfId="28" applyFont="1" applyFill="1" applyBorder="1" applyAlignment="1">
      <alignment vertical="center" wrapText="1"/>
    </xf>
    <xf numFmtId="0" fontId="29" fillId="12" borderId="4" xfId="28" applyFont="1" applyFill="1" applyBorder="1" applyAlignment="1">
      <alignment vertical="top" wrapText="1"/>
    </xf>
    <xf numFmtId="0" fontId="31" fillId="12" borderId="4" xfId="28" applyFont="1" applyFill="1" applyBorder="1" applyAlignment="1">
      <alignment vertical="top" wrapText="1"/>
    </xf>
    <xf numFmtId="186" fontId="31" fillId="12" borderId="4" xfId="1" applyNumberFormat="1" applyFont="1" applyFill="1" applyBorder="1" applyAlignment="1" applyProtection="1">
      <alignment vertical="center" wrapText="1"/>
    </xf>
    <xf numFmtId="14" fontId="31" fillId="12" borderId="4" xfId="28" applyNumberFormat="1" applyFont="1" applyFill="1" applyBorder="1" applyAlignment="1">
      <alignment vertical="center" wrapText="1"/>
    </xf>
    <xf numFmtId="186" fontId="31" fillId="3" borderId="4" xfId="1" applyNumberFormat="1" applyFont="1" applyFill="1" applyBorder="1" applyAlignment="1" applyProtection="1">
      <alignment vertical="center" wrapText="1"/>
    </xf>
    <xf numFmtId="0" fontId="31" fillId="3" borderId="4" xfId="28" applyFont="1" applyFill="1" applyBorder="1" applyAlignment="1">
      <alignment vertical="top" wrapText="1"/>
    </xf>
    <xf numFmtId="0" fontId="31" fillId="16" borderId="4" xfId="28" applyFont="1" applyFill="1" applyBorder="1" applyAlignment="1">
      <alignment vertical="top" wrapText="1"/>
    </xf>
    <xf numFmtId="10" fontId="31" fillId="3" borderId="4" xfId="28" applyNumberFormat="1" applyFont="1" applyFill="1" applyBorder="1" applyAlignment="1">
      <alignment horizontal="right" vertical="center" wrapText="1"/>
    </xf>
    <xf numFmtId="0" fontId="23" fillId="3" borderId="4" xfId="0" applyFont="1" applyFill="1" applyBorder="1" applyAlignment="1">
      <alignment vertical="top" wrapText="1"/>
    </xf>
    <xf numFmtId="0" fontId="23" fillId="16" borderId="4" xfId="0" applyFont="1" applyFill="1" applyBorder="1" applyAlignment="1">
      <alignment vertical="top" wrapText="1"/>
    </xf>
    <xf numFmtId="0" fontId="31" fillId="3" borderId="15" xfId="28" applyFont="1" applyFill="1" applyBorder="1" applyAlignment="1">
      <alignment vertical="center"/>
    </xf>
    <xf numFmtId="0" fontId="31" fillId="3" borderId="4" xfId="28" applyFont="1" applyFill="1" applyBorder="1" applyAlignment="1">
      <alignment horizontal="center" vertical="top" wrapText="1"/>
    </xf>
    <xf numFmtId="0" fontId="31" fillId="3" borderId="15" xfId="28" applyFont="1" applyFill="1" applyBorder="1" applyAlignment="1">
      <alignment vertical="center" wrapText="1"/>
    </xf>
    <xf numFmtId="14" fontId="31" fillId="3" borderId="4" xfId="28" applyNumberFormat="1" applyFont="1" applyFill="1" applyBorder="1" applyAlignment="1">
      <alignment horizontal="center" vertical="center" wrapText="1"/>
    </xf>
    <xf numFmtId="0" fontId="33" fillId="3" borderId="37" xfId="28" applyFont="1" applyFill="1" applyBorder="1" applyAlignment="1">
      <alignment horizontal="center" vertical="center" wrapText="1"/>
    </xf>
    <xf numFmtId="0" fontId="33" fillId="3" borderId="7" xfId="28" applyFont="1" applyFill="1" applyBorder="1" applyAlignment="1">
      <alignment horizontal="center" vertical="center" wrapText="1"/>
    </xf>
    <xf numFmtId="0" fontId="33" fillId="3" borderId="24" xfId="28" applyFont="1" applyFill="1" applyBorder="1" applyAlignment="1">
      <alignment horizontal="center" vertical="center" wrapText="1"/>
    </xf>
    <xf numFmtId="0" fontId="33" fillId="3" borderId="7" xfId="0" applyFont="1" applyFill="1" applyBorder="1" applyAlignment="1">
      <alignment horizontal="center" vertical="center" wrapText="1"/>
    </xf>
    <xf numFmtId="0" fontId="33" fillId="3" borderId="0" xfId="0" applyFont="1" applyFill="1" applyAlignment="1">
      <alignment horizontal="center" vertical="center" wrapText="1"/>
    </xf>
    <xf numFmtId="0" fontId="33" fillId="3" borderId="24" xfId="0" applyFont="1" applyFill="1" applyBorder="1" applyAlignment="1">
      <alignment horizontal="center" vertical="center" wrapText="1"/>
    </xf>
    <xf numFmtId="0" fontId="33" fillId="3" borderId="38" xfId="0" applyFont="1" applyFill="1" applyBorder="1" applyAlignment="1">
      <alignment horizontal="center" vertical="center"/>
    </xf>
    <xf numFmtId="0" fontId="33" fillId="3" borderId="37" xfId="28" applyFont="1" applyFill="1" applyBorder="1" applyAlignment="1">
      <alignment horizontal="center" vertical="center"/>
    </xf>
    <xf numFmtId="0" fontId="33" fillId="3" borderId="1" xfId="28" applyFont="1" applyFill="1" applyBorder="1" applyAlignment="1">
      <alignment horizontal="center" vertical="center" wrapText="1"/>
    </xf>
    <xf numFmtId="0" fontId="33" fillId="3" borderId="25" xfId="28" applyFont="1" applyFill="1" applyBorder="1" applyAlignment="1">
      <alignment horizontal="center" vertical="center"/>
    </xf>
    <xf numFmtId="0" fontId="31" fillId="3" borderId="15" xfId="28" applyFont="1" applyFill="1" applyBorder="1" applyAlignment="1">
      <alignment vertical="top" wrapText="1"/>
    </xf>
    <xf numFmtId="0" fontId="31" fillId="16" borderId="24" xfId="28" applyFont="1" applyFill="1" applyBorder="1" applyAlignment="1">
      <alignment vertical="top" wrapText="1"/>
    </xf>
    <xf numFmtId="187" fontId="31" fillId="3" borderId="4" xfId="28" applyNumberFormat="1" applyFont="1" applyFill="1" applyBorder="1" applyAlignment="1">
      <alignment vertical="center" wrapText="1"/>
    </xf>
    <xf numFmtId="0" fontId="23" fillId="3" borderId="0" xfId="0" applyFont="1" applyFill="1"/>
    <xf numFmtId="189" fontId="31" fillId="3" borderId="4" xfId="53" applyFont="1" applyFill="1" applyBorder="1" applyAlignment="1" applyProtection="1">
      <alignment vertical="center" wrapText="1"/>
    </xf>
    <xf numFmtId="0" fontId="31" fillId="3" borderId="4" xfId="28" applyFont="1" applyFill="1" applyBorder="1" applyAlignment="1">
      <alignment horizontal="justify" vertical="top" wrapText="1"/>
    </xf>
    <xf numFmtId="0" fontId="31" fillId="3" borderId="4" xfId="28" applyFont="1" applyFill="1" applyBorder="1" applyAlignment="1">
      <alignment vertical="top"/>
    </xf>
    <xf numFmtId="0" fontId="30" fillId="3" borderId="4" xfId="54" applyFont="1" applyFill="1" applyBorder="1" applyAlignment="1" applyProtection="1">
      <alignment vertical="top" wrapText="1"/>
    </xf>
    <xf numFmtId="9" fontId="31" fillId="3" borderId="7" xfId="2" applyFont="1" applyFill="1" applyBorder="1" applyAlignment="1" applyProtection="1">
      <alignment vertical="center"/>
    </xf>
    <xf numFmtId="0" fontId="31" fillId="3" borderId="24" xfId="28" applyFont="1" applyFill="1" applyBorder="1" applyAlignment="1">
      <alignment vertical="top" wrapText="1"/>
    </xf>
    <xf numFmtId="10" fontId="31" fillId="3" borderId="7" xfId="2" applyNumberFormat="1" applyFont="1" applyFill="1" applyBorder="1" applyAlignment="1" applyProtection="1">
      <alignment horizontal="right" vertical="center"/>
    </xf>
    <xf numFmtId="0" fontId="31" fillId="12" borderId="7" xfId="28" applyFont="1" applyFill="1" applyBorder="1" applyAlignment="1">
      <alignment vertical="center" wrapText="1"/>
    </xf>
    <xf numFmtId="0" fontId="29" fillId="12" borderId="7" xfId="28" applyFont="1" applyFill="1" applyBorder="1" applyAlignment="1">
      <alignment vertical="top" wrapText="1"/>
    </xf>
    <xf numFmtId="0" fontId="31" fillId="12" borderId="7" xfId="28" applyFont="1" applyFill="1" applyBorder="1" applyAlignment="1">
      <alignment vertical="top" wrapText="1"/>
    </xf>
    <xf numFmtId="186" fontId="31" fillId="12" borderId="7" xfId="1" applyNumberFormat="1" applyFont="1" applyFill="1" applyBorder="1" applyAlignment="1" applyProtection="1">
      <alignment vertical="center" wrapText="1"/>
    </xf>
    <xf numFmtId="14" fontId="31" fillId="12" borderId="7" xfId="28" applyNumberFormat="1" applyFont="1" applyFill="1" applyBorder="1" applyAlignment="1">
      <alignment vertical="center" wrapText="1"/>
    </xf>
    <xf numFmtId="186" fontId="31" fillId="3" borderId="7" xfId="1" applyNumberFormat="1" applyFont="1" applyFill="1" applyBorder="1" applyAlignment="1" applyProtection="1">
      <alignment vertical="center" wrapText="1"/>
    </xf>
    <xf numFmtId="0" fontId="31" fillId="5" borderId="24" xfId="28" applyFont="1" applyFill="1" applyBorder="1" applyAlignment="1">
      <alignment vertical="top" wrapText="1"/>
    </xf>
    <xf numFmtId="0" fontId="31" fillId="3" borderId="7" xfId="28" applyFont="1" applyFill="1" applyBorder="1" applyAlignment="1">
      <alignment vertical="top" wrapText="1"/>
    </xf>
    <xf numFmtId="0" fontId="23" fillId="3" borderId="7" xfId="0" applyFont="1" applyFill="1" applyBorder="1" applyAlignment="1">
      <alignment vertical="top" wrapText="1"/>
    </xf>
    <xf numFmtId="0" fontId="23" fillId="16" borderId="7" xfId="0" applyFont="1" applyFill="1" applyBorder="1" applyAlignment="1">
      <alignment vertical="top" wrapText="1"/>
    </xf>
    <xf numFmtId="0" fontId="31" fillId="3" borderId="1" xfId="28" applyFont="1" applyFill="1" applyBorder="1" applyAlignment="1">
      <alignment vertical="top" wrapText="1"/>
    </xf>
    <xf numFmtId="0" fontId="31" fillId="3" borderId="25" xfId="28" applyFont="1" applyFill="1" applyBorder="1" applyAlignment="1">
      <alignment vertical="center"/>
    </xf>
    <xf numFmtId="0" fontId="31" fillId="3" borderId="24" xfId="28" applyFont="1" applyFill="1" applyBorder="1" applyAlignment="1">
      <alignment vertical="center"/>
    </xf>
    <xf numFmtId="0" fontId="31" fillId="3" borderId="7" xfId="28" applyFont="1" applyFill="1" applyBorder="1" applyAlignment="1">
      <alignment horizontal="center" vertical="top" wrapText="1"/>
    </xf>
    <xf numFmtId="0" fontId="31" fillId="3" borderId="24" xfId="28" applyFont="1" applyFill="1" applyBorder="1" applyAlignment="1">
      <alignment vertical="center" wrapText="1"/>
    </xf>
    <xf numFmtId="0" fontId="31" fillId="3" borderId="7" xfId="28" applyFont="1" applyFill="1" applyBorder="1" applyAlignment="1">
      <alignment horizontal="center" vertical="center" wrapText="1"/>
    </xf>
    <xf numFmtId="14" fontId="31" fillId="3" borderId="7" xfId="28" applyNumberFormat="1" applyFont="1" applyFill="1" applyBorder="1" applyAlignment="1">
      <alignment horizontal="center" vertical="center" wrapText="1"/>
    </xf>
    <xf numFmtId="0" fontId="31" fillId="3" borderId="7" xfId="2" applyNumberFormat="1" applyFont="1" applyFill="1" applyBorder="1" applyAlignment="1" applyProtection="1">
      <alignment horizontal="right" vertical="center" wrapText="1"/>
    </xf>
    <xf numFmtId="0" fontId="31" fillId="3" borderId="7" xfId="28" applyFont="1" applyFill="1" applyBorder="1" applyAlignment="1">
      <alignment horizontal="right" vertical="center" wrapText="1"/>
    </xf>
    <xf numFmtId="187" fontId="31" fillId="3" borderId="7" xfId="28" applyNumberFormat="1" applyFont="1" applyFill="1" applyBorder="1" applyAlignment="1">
      <alignment vertical="center" wrapText="1"/>
    </xf>
    <xf numFmtId="0" fontId="31" fillId="3" borderId="24" xfId="28" applyFont="1" applyFill="1" applyBorder="1" applyAlignment="1">
      <alignment horizontal="center" vertical="center" wrapText="1"/>
    </xf>
    <xf numFmtId="187" fontId="31" fillId="3" borderId="24" xfId="28" applyNumberFormat="1" applyFont="1" applyFill="1" applyBorder="1" applyAlignment="1">
      <alignment vertical="center" wrapText="1"/>
    </xf>
    <xf numFmtId="189" fontId="31" fillId="3" borderId="7" xfId="53" applyFont="1" applyFill="1" applyBorder="1" applyAlignment="1" applyProtection="1">
      <alignment vertical="center" wrapText="1"/>
    </xf>
    <xf numFmtId="0" fontId="31" fillId="3" borderId="7" xfId="28" applyFont="1" applyFill="1" applyBorder="1" applyAlignment="1">
      <alignment horizontal="justify" vertical="top" wrapText="1"/>
    </xf>
    <xf numFmtId="0" fontId="31" fillId="3" borderId="7" xfId="28" applyFont="1" applyFill="1" applyBorder="1" applyAlignment="1">
      <alignment vertical="top"/>
    </xf>
    <xf numFmtId="0" fontId="30" fillId="3" borderId="7" xfId="54" applyFont="1" applyFill="1" applyBorder="1" applyAlignment="1" applyProtection="1">
      <alignment vertical="top" wrapText="1"/>
    </xf>
    <xf numFmtId="0" fontId="31" fillId="5" borderId="1" xfId="28" applyFont="1" applyFill="1" applyBorder="1" applyAlignment="1">
      <alignment vertical="top" wrapText="1"/>
    </xf>
    <xf numFmtId="0" fontId="31" fillId="16" borderId="1" xfId="28" applyFont="1" applyFill="1" applyBorder="1" applyAlignment="1">
      <alignment vertical="top" wrapText="1"/>
    </xf>
    <xf numFmtId="10" fontId="31" fillId="3" borderId="37" xfId="2" applyNumberFormat="1" applyFont="1" applyFill="1" applyBorder="1" applyAlignment="1" applyProtection="1">
      <alignment horizontal="right" vertical="center"/>
    </xf>
    <xf numFmtId="0" fontId="31" fillId="16" borderId="7" xfId="28" applyFont="1" applyFill="1" applyBorder="1" applyAlignment="1">
      <alignment vertical="center" wrapText="1"/>
    </xf>
    <xf numFmtId="0" fontId="31" fillId="16" borderId="0" xfId="28" applyFont="1" applyFill="1" applyAlignment="1">
      <alignment vertical="top" wrapText="1"/>
    </xf>
    <xf numFmtId="0" fontId="31" fillId="16" borderId="16" xfId="28" applyFont="1" applyFill="1" applyBorder="1" applyAlignment="1">
      <alignment vertical="top" wrapText="1"/>
    </xf>
    <xf numFmtId="0" fontId="31" fillId="3" borderId="9" xfId="28" applyFont="1" applyFill="1" applyBorder="1" applyAlignment="1">
      <alignment vertical="top" wrapText="1"/>
    </xf>
    <xf numFmtId="0" fontId="31" fillId="12" borderId="11" xfId="28" applyFont="1" applyFill="1" applyBorder="1" applyAlignment="1">
      <alignment vertical="center" wrapText="1"/>
    </xf>
    <xf numFmtId="186" fontId="31" fillId="3" borderId="1" xfId="1" applyNumberFormat="1" applyFont="1" applyFill="1" applyBorder="1" applyAlignment="1" applyProtection="1">
      <alignment vertical="center" wrapText="1"/>
    </xf>
    <xf numFmtId="0" fontId="31" fillId="3" borderId="37" xfId="28" applyFont="1" applyFill="1" applyBorder="1" applyAlignment="1">
      <alignment vertical="top" wrapText="1"/>
    </xf>
    <xf numFmtId="0" fontId="31" fillId="16" borderId="9" xfId="28" applyFont="1" applyFill="1" applyBorder="1" applyAlignment="1">
      <alignment vertical="top" wrapText="1"/>
    </xf>
    <xf numFmtId="0" fontId="31" fillId="3" borderId="4" xfId="28" applyFont="1" applyFill="1" applyBorder="1" applyAlignment="1">
      <alignment vertical="center"/>
    </xf>
    <xf numFmtId="0" fontId="31" fillId="3" borderId="12" xfId="28" applyFont="1" applyFill="1" applyBorder="1" applyAlignment="1">
      <alignment vertical="top" wrapText="1"/>
    </xf>
    <xf numFmtId="14" fontId="31" fillId="3" borderId="37" xfId="28" applyNumberFormat="1" applyFont="1" applyFill="1" applyBorder="1" applyAlignment="1">
      <alignment horizontal="center" vertical="center" wrapText="1"/>
    </xf>
    <xf numFmtId="0" fontId="31" fillId="15" borderId="11" xfId="28" applyFont="1" applyFill="1" applyBorder="1" applyAlignment="1">
      <alignment vertical="center" wrapText="1"/>
    </xf>
    <xf numFmtId="0" fontId="31" fillId="16" borderId="7" xfId="28" applyFont="1" applyFill="1" applyBorder="1" applyAlignment="1">
      <alignment horizontal="center" vertical="center" wrapText="1"/>
    </xf>
    <xf numFmtId="0" fontId="52" fillId="15" borderId="7" xfId="28" applyFont="1" applyFill="1" applyBorder="1" applyAlignment="1">
      <alignment vertical="top" wrapText="1"/>
    </xf>
    <xf numFmtId="186" fontId="52" fillId="15" borderId="7" xfId="1" applyNumberFormat="1" applyFont="1" applyFill="1" applyBorder="1" applyAlignment="1" applyProtection="1">
      <alignment vertical="center" wrapText="1"/>
    </xf>
    <xf numFmtId="0" fontId="52" fillId="15" borderId="7" xfId="28" applyFont="1" applyFill="1" applyBorder="1" applyAlignment="1">
      <alignment vertical="center" wrapText="1"/>
    </xf>
    <xf numFmtId="186" fontId="31" fillId="15" borderId="7" xfId="1" applyNumberFormat="1" applyFont="1" applyFill="1" applyBorder="1" applyAlignment="1" applyProtection="1">
      <alignment vertical="center" wrapText="1"/>
    </xf>
    <xf numFmtId="0" fontId="31" fillId="5" borderId="7" xfId="28" applyFont="1" applyFill="1" applyBorder="1" applyAlignment="1">
      <alignment vertical="top" wrapText="1"/>
    </xf>
    <xf numFmtId="0" fontId="31" fillId="16" borderId="7" xfId="28" applyFont="1" applyFill="1" applyBorder="1" applyAlignment="1">
      <alignment vertical="top" wrapText="1"/>
    </xf>
    <xf numFmtId="0" fontId="31" fillId="3" borderId="24" xfId="28" applyFont="1" applyFill="1" applyBorder="1" applyAlignment="1">
      <alignment horizontal="center" vertical="top" wrapText="1"/>
    </xf>
    <xf numFmtId="0" fontId="31" fillId="15" borderId="10" xfId="28" applyFont="1" applyFill="1" applyBorder="1" applyAlignment="1">
      <alignment vertical="center" wrapText="1"/>
    </xf>
    <xf numFmtId="0" fontId="31" fillId="16" borderId="4" xfId="28" applyFont="1" applyFill="1" applyBorder="1" applyAlignment="1">
      <alignment horizontal="center" vertical="center" wrapText="1"/>
    </xf>
    <xf numFmtId="0" fontId="52" fillId="15" borderId="4" xfId="28" applyFont="1" applyFill="1" applyBorder="1" applyAlignment="1">
      <alignment vertical="top" wrapText="1"/>
    </xf>
    <xf numFmtId="186" fontId="52" fillId="15" borderId="4" xfId="1" applyNumberFormat="1" applyFont="1" applyFill="1" applyBorder="1" applyAlignment="1" applyProtection="1">
      <alignment vertical="center" wrapText="1"/>
    </xf>
    <xf numFmtId="0" fontId="52" fillId="15" borderId="4" xfId="28" applyFont="1" applyFill="1" applyBorder="1" applyAlignment="1">
      <alignment vertical="center" wrapText="1"/>
    </xf>
    <xf numFmtId="186" fontId="31" fillId="15" borderId="4" xfId="1" applyNumberFormat="1" applyFont="1" applyFill="1" applyBorder="1" applyAlignment="1" applyProtection="1">
      <alignment vertical="center" wrapText="1"/>
    </xf>
    <xf numFmtId="10" fontId="31" fillId="3" borderId="37" xfId="28" applyNumberFormat="1" applyFont="1" applyFill="1" applyBorder="1" applyAlignment="1">
      <alignment horizontal="right" vertical="center" wrapText="1"/>
    </xf>
    <xf numFmtId="0" fontId="31" fillId="16" borderId="15" xfId="28" applyFont="1" applyFill="1" applyBorder="1" applyAlignment="1">
      <alignment vertical="center" wrapText="1"/>
    </xf>
    <xf numFmtId="0" fontId="31" fillId="12" borderId="24" xfId="28" applyFont="1" applyFill="1" applyBorder="1" applyAlignment="1">
      <alignment vertical="center" wrapText="1"/>
    </xf>
    <xf numFmtId="0" fontId="31" fillId="16" borderId="15" xfId="28" applyFont="1" applyFill="1" applyBorder="1" applyAlignment="1">
      <alignment horizontal="center" vertical="center" wrapText="1"/>
    </xf>
    <xf numFmtId="0" fontId="29" fillId="12" borderId="38" xfId="28" applyFont="1" applyFill="1" applyBorder="1" applyAlignment="1">
      <alignment vertical="top" wrapText="1"/>
    </xf>
    <xf numFmtId="0" fontId="52" fillId="15" borderId="15" xfId="28" applyFont="1" applyFill="1" applyBorder="1" applyAlignment="1">
      <alignment vertical="top" wrapText="1"/>
    </xf>
    <xf numFmtId="186" fontId="52" fillId="15" borderId="15" xfId="1" applyNumberFormat="1" applyFont="1" applyFill="1" applyBorder="1" applyAlignment="1" applyProtection="1">
      <alignment vertical="center" wrapText="1"/>
    </xf>
    <xf numFmtId="0" fontId="52" fillId="15" borderId="15" xfId="28" applyFont="1" applyFill="1" applyBorder="1" applyAlignment="1">
      <alignment vertical="center" wrapText="1"/>
    </xf>
    <xf numFmtId="14" fontId="31" fillId="12" borderId="15" xfId="28" applyNumberFormat="1" applyFont="1" applyFill="1" applyBorder="1" applyAlignment="1">
      <alignment vertical="center" wrapText="1"/>
    </xf>
    <xf numFmtId="186" fontId="31" fillId="15" borderId="15" xfId="1" applyNumberFormat="1" applyFont="1" applyFill="1" applyBorder="1" applyAlignment="1" applyProtection="1">
      <alignment vertical="center" wrapText="1"/>
    </xf>
    <xf numFmtId="186" fontId="31" fillId="12" borderId="15" xfId="1" applyNumberFormat="1" applyFont="1" applyFill="1" applyBorder="1" applyAlignment="1" applyProtection="1">
      <alignment vertical="center" wrapText="1"/>
    </xf>
    <xf numFmtId="0" fontId="23" fillId="16" borderId="37" xfId="0" applyFont="1" applyFill="1" applyBorder="1" applyAlignment="1">
      <alignment vertical="top" wrapText="1"/>
    </xf>
    <xf numFmtId="9" fontId="31" fillId="3" borderId="4" xfId="2" applyFont="1" applyFill="1" applyBorder="1" applyAlignment="1" applyProtection="1">
      <alignment vertical="top" wrapText="1"/>
    </xf>
    <xf numFmtId="0" fontId="31" fillId="3" borderId="16" xfId="28" applyFont="1" applyFill="1" applyBorder="1" applyAlignment="1">
      <alignment vertical="top" wrapText="1"/>
    </xf>
    <xf numFmtId="0" fontId="31" fillId="0" borderId="4" xfId="28" applyFont="1" applyBorder="1" applyAlignment="1">
      <alignment horizontal="center" vertical="center" wrapText="1"/>
    </xf>
    <xf numFmtId="193" fontId="31" fillId="15" borderId="15" xfId="1" applyNumberFormat="1" applyFont="1" applyFill="1" applyBorder="1" applyAlignment="1" applyProtection="1">
      <alignment vertical="center" wrapText="1"/>
    </xf>
    <xf numFmtId="0" fontId="31" fillId="15" borderId="15" xfId="28" applyFont="1" applyFill="1" applyBorder="1" applyAlignment="1">
      <alignment vertical="center" wrapText="1"/>
    </xf>
    <xf numFmtId="193" fontId="31" fillId="12" borderId="15" xfId="1" applyNumberFormat="1" applyFont="1" applyFill="1" applyBorder="1" applyAlignment="1" applyProtection="1">
      <alignment vertical="center" wrapText="1"/>
    </xf>
    <xf numFmtId="186" fontId="31" fillId="3" borderId="15" xfId="1" applyNumberFormat="1" applyFont="1" applyFill="1" applyBorder="1" applyAlignment="1" applyProtection="1">
      <alignment vertical="center" wrapText="1"/>
    </xf>
    <xf numFmtId="10" fontId="31" fillId="3" borderId="15" xfId="28" applyNumberFormat="1" applyFont="1" applyFill="1" applyBorder="1" applyAlignment="1">
      <alignment horizontal="right" vertical="center" wrapText="1"/>
    </xf>
    <xf numFmtId="0" fontId="23" fillId="3" borderId="15" xfId="0" applyFont="1" applyFill="1" applyBorder="1" applyAlignment="1">
      <alignment vertical="top" wrapText="1"/>
    </xf>
    <xf numFmtId="9" fontId="31" fillId="3" borderId="15" xfId="2" applyFont="1" applyFill="1" applyBorder="1" applyAlignment="1" applyProtection="1">
      <alignment vertical="top" wrapText="1"/>
    </xf>
    <xf numFmtId="193" fontId="31" fillId="15" borderId="4" xfId="1" applyNumberFormat="1" applyFont="1" applyFill="1" applyBorder="1" applyAlignment="1" applyProtection="1">
      <alignment vertical="center" wrapText="1"/>
    </xf>
    <xf numFmtId="0" fontId="31" fillId="15" borderId="4" xfId="28" applyFont="1" applyFill="1" applyBorder="1" applyAlignment="1">
      <alignment vertical="center" wrapText="1"/>
    </xf>
    <xf numFmtId="193" fontId="31" fillId="12" borderId="4" xfId="1" applyNumberFormat="1" applyFont="1" applyFill="1" applyBorder="1" applyAlignment="1" applyProtection="1">
      <alignment vertical="center" wrapText="1"/>
    </xf>
    <xf numFmtId="0" fontId="53" fillId="17" borderId="4" xfId="28" applyFont="1" applyFill="1" applyBorder="1" applyAlignment="1">
      <alignment vertical="top" wrapText="1"/>
    </xf>
    <xf numFmtId="0" fontId="53" fillId="16" borderId="4" xfId="28" applyFont="1" applyFill="1" applyBorder="1" applyAlignment="1">
      <alignment vertical="top" wrapText="1"/>
    </xf>
    <xf numFmtId="0" fontId="23" fillId="16" borderId="15" xfId="0" applyFont="1" applyFill="1" applyBorder="1" applyAlignment="1">
      <alignment vertical="top" wrapText="1"/>
    </xf>
    <xf numFmtId="0" fontId="31" fillId="3" borderId="15" xfId="28" applyFont="1" applyFill="1" applyBorder="1" applyAlignment="1">
      <alignment vertical="top"/>
    </xf>
    <xf numFmtId="0" fontId="31" fillId="3" borderId="15" xfId="28" applyFont="1" applyFill="1" applyBorder="1" applyAlignment="1">
      <alignment horizontal="center" vertical="top" wrapText="1"/>
    </xf>
    <xf numFmtId="14" fontId="31" fillId="3" borderId="15" xfId="28" applyNumberFormat="1" applyFont="1" applyFill="1" applyBorder="1" applyAlignment="1">
      <alignment horizontal="center" vertical="center" wrapText="1"/>
    </xf>
    <xf numFmtId="187" fontId="31" fillId="3" borderId="15" xfId="28" applyNumberFormat="1" applyFont="1" applyFill="1" applyBorder="1" applyAlignment="1">
      <alignment vertical="center" wrapText="1"/>
    </xf>
    <xf numFmtId="189" fontId="31" fillId="3" borderId="15" xfId="53" applyFont="1" applyFill="1" applyBorder="1" applyAlignment="1" applyProtection="1">
      <alignment vertical="center" wrapText="1"/>
    </xf>
    <xf numFmtId="0" fontId="31" fillId="3" borderId="15" xfId="28" applyFont="1" applyFill="1" applyBorder="1" applyAlignment="1">
      <alignment horizontal="justify" vertical="top" wrapText="1"/>
    </xf>
    <xf numFmtId="0" fontId="30" fillId="3" borderId="15" xfId="54" applyFont="1" applyFill="1" applyBorder="1" applyAlignment="1" applyProtection="1">
      <alignment vertical="top" wrapText="1"/>
    </xf>
    <xf numFmtId="0" fontId="53" fillId="17" borderId="15" xfId="28" applyFont="1" applyFill="1" applyBorder="1" applyAlignment="1">
      <alignment vertical="top" wrapText="1"/>
    </xf>
    <xf numFmtId="0" fontId="53" fillId="16" borderId="15" xfId="28" applyFont="1" applyFill="1" applyBorder="1" applyAlignment="1">
      <alignment vertical="top" wrapText="1"/>
    </xf>
    <xf numFmtId="0" fontId="53" fillId="18" borderId="15" xfId="28" applyFont="1" applyFill="1" applyBorder="1" applyAlignment="1">
      <alignment vertical="top" wrapText="1"/>
    </xf>
    <xf numFmtId="0" fontId="31" fillId="15" borderId="14" xfId="28" applyFont="1" applyFill="1" applyBorder="1" applyAlignment="1">
      <alignment vertical="center" wrapText="1"/>
    </xf>
    <xf numFmtId="0" fontId="31" fillId="0" borderId="15" xfId="28" applyFont="1" applyBorder="1" applyAlignment="1">
      <alignment horizontal="center" vertical="center" wrapText="1"/>
    </xf>
    <xf numFmtId="0" fontId="31" fillId="19" borderId="15" xfId="28" applyFont="1" applyFill="1" applyBorder="1" applyAlignment="1">
      <alignment horizontal="left" vertical="top" wrapText="1"/>
    </xf>
    <xf numFmtId="0" fontId="31" fillId="16" borderId="15" xfId="28" applyFont="1" applyFill="1" applyBorder="1" applyAlignment="1">
      <alignment horizontal="left" vertical="top" wrapText="1"/>
    </xf>
    <xf numFmtId="0" fontId="31" fillId="20" borderId="15" xfId="28" applyFont="1" applyFill="1" applyBorder="1" applyAlignment="1">
      <alignment vertical="top" wrapText="1"/>
    </xf>
    <xf numFmtId="0" fontId="31" fillId="12" borderId="14" xfId="28" applyFont="1" applyFill="1" applyBorder="1" applyAlignment="1">
      <alignment vertical="center" wrapText="1"/>
    </xf>
    <xf numFmtId="9" fontId="53" fillId="12" borderId="15" xfId="28" applyNumberFormat="1" applyFont="1" applyFill="1" applyBorder="1" applyAlignment="1">
      <alignment vertical="center"/>
    </xf>
    <xf numFmtId="0" fontId="29" fillId="12" borderId="15" xfId="28" applyFont="1" applyFill="1" applyBorder="1" applyAlignment="1">
      <alignment vertical="center" wrapText="1"/>
    </xf>
    <xf numFmtId="0" fontId="52" fillId="12" borderId="15" xfId="28" applyFont="1" applyFill="1" applyBorder="1" applyAlignment="1">
      <alignment vertical="center" wrapText="1"/>
    </xf>
    <xf numFmtId="9" fontId="52" fillId="12" borderId="15" xfId="28" applyNumberFormat="1" applyFont="1" applyFill="1" applyBorder="1" applyAlignment="1">
      <alignment vertical="center"/>
    </xf>
    <xf numFmtId="9" fontId="31" fillId="3" borderId="15" xfId="28" applyNumberFormat="1" applyFont="1" applyFill="1" applyBorder="1" applyAlignment="1">
      <alignment horizontal="center" vertical="center" wrapText="1"/>
    </xf>
    <xf numFmtId="9" fontId="31" fillId="3" borderId="15" xfId="28" applyNumberFormat="1" applyFont="1" applyFill="1" applyBorder="1" applyAlignment="1">
      <alignment horizontal="right" vertical="center" wrapText="1"/>
    </xf>
    <xf numFmtId="0" fontId="31" fillId="20" borderId="4" xfId="28" applyFont="1" applyFill="1" applyBorder="1" applyAlignment="1">
      <alignment vertical="top" wrapText="1"/>
    </xf>
    <xf numFmtId="0" fontId="31" fillId="12" borderId="4" xfId="28" applyFont="1" applyFill="1" applyBorder="1" applyAlignment="1">
      <alignment vertical="center"/>
    </xf>
    <xf numFmtId="0" fontId="29" fillId="12" borderId="4" xfId="28" applyFont="1" applyFill="1" applyBorder="1" applyAlignment="1">
      <alignment vertical="center" wrapText="1"/>
    </xf>
    <xf numFmtId="0" fontId="52" fillId="12" borderId="4" xfId="28" applyFont="1" applyFill="1" applyBorder="1" applyAlignment="1">
      <alignment vertical="top" wrapText="1"/>
    </xf>
    <xf numFmtId="9" fontId="52" fillId="12" borderId="4" xfId="2" applyFont="1" applyFill="1" applyBorder="1" applyAlignment="1" applyProtection="1">
      <alignment vertical="center" wrapText="1"/>
    </xf>
    <xf numFmtId="0" fontId="52" fillId="12" borderId="4" xfId="28" applyFont="1" applyFill="1" applyBorder="1" applyAlignment="1">
      <alignment vertical="center" wrapText="1"/>
    </xf>
    <xf numFmtId="0" fontId="31" fillId="3" borderId="4" xfId="28" applyFont="1" applyFill="1" applyBorder="1" applyAlignment="1">
      <alignment horizontal="left" vertical="top" wrapText="1"/>
    </xf>
    <xf numFmtId="0" fontId="31" fillId="3" borderId="4" xfId="0" applyFont="1" applyFill="1" applyBorder="1" applyAlignment="1">
      <alignment horizontal="center" vertical="top" wrapText="1"/>
    </xf>
    <xf numFmtId="0" fontId="54" fillId="3" borderId="4" xfId="0" applyFont="1" applyFill="1" applyBorder="1" applyAlignment="1">
      <alignment horizontal="center" vertical="top" wrapText="1"/>
    </xf>
    <xf numFmtId="9" fontId="31" fillId="3" borderId="4" xfId="28" applyNumberFormat="1" applyFont="1" applyFill="1" applyBorder="1" applyAlignment="1">
      <alignment horizontal="center" vertical="center" wrapText="1"/>
    </xf>
    <xf numFmtId="9" fontId="31" fillId="3" borderId="4" xfId="2" applyFont="1" applyFill="1" applyBorder="1" applyAlignment="1" applyProtection="1">
      <alignment horizontal="right" vertical="center" wrapText="1"/>
    </xf>
    <xf numFmtId="9" fontId="31" fillId="3" borderId="4" xfId="28" applyNumberFormat="1" applyFont="1" applyFill="1" applyBorder="1" applyAlignment="1">
      <alignment horizontal="right" vertical="center" wrapText="1"/>
    </xf>
    <xf numFmtId="0" fontId="31" fillId="3" borderId="4" xfId="0" applyFont="1" applyFill="1" applyBorder="1" applyAlignment="1">
      <alignment horizontal="center" vertical="center" wrapText="1"/>
    </xf>
    <xf numFmtId="0" fontId="23" fillId="3" borderId="4" xfId="0" applyFont="1" applyFill="1" applyBorder="1" applyAlignment="1">
      <alignment horizontal="left" vertical="top" wrapText="1"/>
    </xf>
    <xf numFmtId="0" fontId="23" fillId="3" borderId="4" xfId="0" applyFont="1" applyFill="1" applyBorder="1" applyAlignment="1">
      <alignment horizontal="left" vertical="top"/>
    </xf>
    <xf numFmtId="0" fontId="29" fillId="16" borderId="15" xfId="28" applyFont="1" applyFill="1" applyBorder="1" applyAlignment="1">
      <alignment horizontal="left" vertical="top" wrapText="1"/>
    </xf>
    <xf numFmtId="0" fontId="31" fillId="20" borderId="16" xfId="28" applyFont="1" applyFill="1" applyBorder="1" applyAlignment="1">
      <alignment vertical="top" wrapText="1"/>
    </xf>
    <xf numFmtId="0" fontId="31" fillId="15" borderId="11" xfId="28" applyFont="1" applyFill="1" applyBorder="1" applyAlignment="1">
      <alignment vertical="center"/>
    </xf>
    <xf numFmtId="0" fontId="31" fillId="16" borderId="4" xfId="28" applyFont="1" applyFill="1" applyBorder="1" applyAlignment="1">
      <alignment vertical="center"/>
    </xf>
    <xf numFmtId="0" fontId="31" fillId="15" borderId="4" xfId="28" applyFont="1" applyFill="1" applyBorder="1" applyAlignment="1">
      <alignment vertical="center"/>
    </xf>
    <xf numFmtId="0" fontId="29" fillId="3" borderId="4" xfId="28" applyFont="1" applyFill="1" applyBorder="1" applyAlignment="1">
      <alignment vertical="top" wrapText="1"/>
    </xf>
    <xf numFmtId="193" fontId="52" fillId="15" borderId="4" xfId="1" applyNumberFormat="1" applyFont="1" applyFill="1" applyBorder="1" applyAlignment="1" applyProtection="1">
      <alignment vertical="center" wrapText="1"/>
    </xf>
    <xf numFmtId="14" fontId="31" fillId="3" borderId="4" xfId="28" applyNumberFormat="1" applyFont="1" applyFill="1" applyBorder="1" applyAlignment="1">
      <alignment vertical="center" wrapText="1"/>
    </xf>
    <xf numFmtId="0" fontId="31" fillId="16" borderId="4" xfId="28" applyFont="1" applyFill="1" applyBorder="1" applyAlignment="1">
      <alignment horizontal="left" vertical="top" wrapText="1"/>
    </xf>
    <xf numFmtId="0" fontId="23" fillId="3" borderId="4" xfId="0" applyFont="1" applyFill="1" applyBorder="1" applyAlignment="1">
      <alignment horizontal="center" vertical="center" wrapText="1"/>
    </xf>
    <xf numFmtId="14" fontId="23" fillId="3" borderId="4" xfId="0" applyNumberFormat="1" applyFont="1" applyFill="1" applyBorder="1" applyAlignment="1">
      <alignment horizontal="center" vertical="center" wrapText="1"/>
    </xf>
    <xf numFmtId="9" fontId="23" fillId="3" borderId="4" xfId="0" applyNumberFormat="1" applyFont="1" applyFill="1" applyBorder="1" applyAlignment="1">
      <alignment horizontal="right" vertical="center" wrapText="1"/>
    </xf>
    <xf numFmtId="9" fontId="23" fillId="3" borderId="4" xfId="0" applyNumberFormat="1" applyFont="1" applyFill="1" applyBorder="1" applyAlignment="1">
      <alignment horizontal="center" vertical="center" wrapText="1"/>
    </xf>
    <xf numFmtId="0" fontId="30" fillId="3" borderId="4" xfId="54" applyFont="1" applyFill="1" applyBorder="1" applyAlignment="1" applyProtection="1">
      <alignment horizontal="left" vertical="top" wrapText="1"/>
    </xf>
    <xf numFmtId="0" fontId="31" fillId="20" borderId="7" xfId="28" applyFont="1" applyFill="1" applyBorder="1" applyAlignment="1">
      <alignment vertical="top" wrapText="1"/>
    </xf>
    <xf numFmtId="0" fontId="31" fillId="15" borderId="7" xfId="28" applyFont="1" applyFill="1" applyBorder="1" applyAlignment="1">
      <alignment vertical="center"/>
    </xf>
    <xf numFmtId="185" fontId="52" fillId="15" borderId="7" xfId="28" applyNumberFormat="1" applyFont="1" applyFill="1" applyBorder="1" applyAlignment="1">
      <alignment vertical="center" wrapText="1"/>
    </xf>
    <xf numFmtId="14" fontId="31" fillId="3" borderId="7" xfId="28" applyNumberFormat="1" applyFont="1" applyFill="1" applyBorder="1" applyAlignment="1">
      <alignment vertical="center" wrapText="1"/>
    </xf>
    <xf numFmtId="185" fontId="52" fillId="15" borderId="7" xfId="53" applyNumberFormat="1" applyFont="1" applyFill="1" applyBorder="1" applyAlignment="1" applyProtection="1">
      <alignment vertical="center" wrapText="1"/>
    </xf>
    <xf numFmtId="185" fontId="52" fillId="12" borderId="7" xfId="28" applyNumberFormat="1" applyFont="1" applyFill="1" applyBorder="1" applyAlignment="1">
      <alignment vertical="center" wrapText="1"/>
    </xf>
    <xf numFmtId="1" fontId="52" fillId="12" borderId="7" xfId="28" applyNumberFormat="1" applyFont="1" applyFill="1" applyBorder="1" applyAlignment="1">
      <alignment vertical="center" wrapText="1"/>
    </xf>
    <xf numFmtId="1" fontId="52" fillId="15" borderId="7" xfId="53" applyNumberFormat="1" applyFont="1" applyFill="1" applyBorder="1" applyAlignment="1" applyProtection="1">
      <alignment vertical="center" wrapText="1"/>
    </xf>
    <xf numFmtId="1" fontId="52" fillId="15" borderId="7" xfId="28" applyNumberFormat="1" applyFont="1" applyFill="1" applyBorder="1" applyAlignment="1">
      <alignment vertical="center" wrapText="1"/>
    </xf>
    <xf numFmtId="1" fontId="31" fillId="3" borderId="7" xfId="28" applyNumberFormat="1" applyFont="1" applyFill="1" applyBorder="1" applyAlignment="1">
      <alignment vertical="center" wrapText="1"/>
    </xf>
    <xf numFmtId="0" fontId="23" fillId="3" borderId="4" xfId="0" applyFont="1" applyFill="1" applyBorder="1" applyAlignment="1">
      <alignment horizontal="center" vertical="top" wrapText="1"/>
    </xf>
    <xf numFmtId="0" fontId="29" fillId="3" borderId="4" xfId="28" applyFont="1" applyFill="1" applyBorder="1" applyAlignment="1">
      <alignment horizontal="center" vertical="center" wrapText="1"/>
    </xf>
    <xf numFmtId="0" fontId="29" fillId="3" borderId="4" xfId="0" applyFont="1" applyFill="1" applyBorder="1" applyAlignment="1">
      <alignment horizontal="center" vertical="center"/>
    </xf>
    <xf numFmtId="14" fontId="23" fillId="3" borderId="4" xfId="0" applyNumberFormat="1" applyFont="1" applyFill="1" applyBorder="1" applyAlignment="1">
      <alignment horizontal="center" vertical="center"/>
    </xf>
    <xf numFmtId="14" fontId="23" fillId="3" borderId="4" xfId="0" applyNumberFormat="1" applyFont="1" applyFill="1" applyBorder="1" applyAlignment="1">
      <alignment horizontal="right" vertical="center"/>
    </xf>
    <xf numFmtId="0" fontId="23" fillId="3" borderId="4" xfId="0" applyFont="1" applyFill="1" applyBorder="1" applyAlignment="1">
      <alignment wrapText="1"/>
    </xf>
    <xf numFmtId="189" fontId="23" fillId="3" borderId="4" xfId="53" applyFont="1" applyFill="1" applyBorder="1" applyAlignment="1" applyProtection="1">
      <alignment horizontal="center" vertical="center" wrapText="1"/>
    </xf>
    <xf numFmtId="0" fontId="23" fillId="3" borderId="4" xfId="0" applyFont="1" applyFill="1" applyBorder="1" applyAlignment="1">
      <alignment vertical="top"/>
    </xf>
    <xf numFmtId="0" fontId="31" fillId="20" borderId="38" xfId="28" applyFont="1" applyFill="1" applyBorder="1" applyAlignment="1">
      <alignment vertical="top" wrapText="1"/>
    </xf>
    <xf numFmtId="0" fontId="31" fillId="15" borderId="7" xfId="28" applyFont="1" applyFill="1" applyBorder="1" applyAlignment="1">
      <alignment vertical="center" wrapText="1"/>
    </xf>
    <xf numFmtId="1" fontId="31" fillId="15" borderId="7" xfId="53" applyNumberFormat="1" applyFont="1" applyFill="1" applyBorder="1" applyAlignment="1" applyProtection="1">
      <alignment vertical="center" wrapText="1"/>
    </xf>
    <xf numFmtId="1" fontId="31" fillId="15" borderId="7" xfId="28" applyNumberFormat="1" applyFont="1" applyFill="1" applyBorder="1" applyAlignment="1">
      <alignment vertical="center" wrapText="1"/>
    </xf>
    <xf numFmtId="1" fontId="31" fillId="12" borderId="7" xfId="28" applyNumberFormat="1" applyFont="1" applyFill="1" applyBorder="1" applyAlignment="1">
      <alignment vertical="center" wrapText="1"/>
    </xf>
    <xf numFmtId="0" fontId="55" fillId="3" borderId="4" xfId="28" applyFont="1" applyFill="1" applyBorder="1" applyAlignment="1">
      <alignment horizontal="left" vertical="top" wrapText="1"/>
    </xf>
    <xf numFmtId="0" fontId="55" fillId="16" borderId="4" xfId="28" applyFont="1" applyFill="1" applyBorder="1" applyAlignment="1">
      <alignment horizontal="left" vertical="top" wrapText="1"/>
    </xf>
    <xf numFmtId="0" fontId="0" fillId="16" borderId="4" xfId="0" applyFill="1" applyBorder="1" applyAlignment="1">
      <alignment vertical="top" wrapText="1"/>
    </xf>
    <xf numFmtId="0" fontId="55" fillId="16" borderId="15" xfId="28" applyFont="1" applyFill="1" applyBorder="1" applyAlignment="1">
      <alignment horizontal="left" vertical="top" wrapText="1"/>
    </xf>
    <xf numFmtId="0" fontId="55" fillId="3" borderId="4" xfId="28" applyFont="1" applyFill="1" applyBorder="1" applyAlignment="1">
      <alignment horizontal="center" vertical="top" wrapText="1"/>
    </xf>
    <xf numFmtId="0" fontId="55" fillId="3" borderId="4" xfId="28" applyFont="1" applyFill="1" applyBorder="1" applyAlignment="1">
      <alignment horizontal="center" vertical="center" wrapText="1"/>
    </xf>
    <xf numFmtId="14" fontId="31" fillId="3" borderId="4" xfId="28" applyNumberFormat="1" applyFont="1" applyFill="1" applyBorder="1" applyAlignment="1">
      <alignment horizontal="left" vertical="center" wrapText="1"/>
    </xf>
    <xf numFmtId="14" fontId="55" fillId="3" borderId="4" xfId="28" applyNumberFormat="1" applyFont="1" applyFill="1" applyBorder="1" applyAlignment="1">
      <alignment horizontal="left" vertical="center" wrapText="1"/>
    </xf>
    <xf numFmtId="14" fontId="55" fillId="3" borderId="4" xfId="28" applyNumberFormat="1" applyFont="1" applyFill="1" applyBorder="1" applyAlignment="1">
      <alignment horizontal="right" vertical="center" wrapText="1"/>
    </xf>
    <xf numFmtId="0" fontId="55" fillId="3" borderId="4" xfId="2" applyNumberFormat="1" applyFont="1" applyFill="1" applyBorder="1" applyAlignment="1" applyProtection="1">
      <alignment horizontal="right" vertical="center" wrapText="1"/>
    </xf>
    <xf numFmtId="0" fontId="55" fillId="3" borderId="4" xfId="28" applyFont="1" applyFill="1" applyBorder="1" applyAlignment="1">
      <alignment horizontal="right" vertical="center" wrapText="1"/>
    </xf>
    <xf numFmtId="0" fontId="55" fillId="3" borderId="4" xfId="28" applyFont="1" applyFill="1" applyBorder="1" applyAlignment="1">
      <alignment horizontal="left" vertical="center" wrapText="1"/>
    </xf>
    <xf numFmtId="189" fontId="55" fillId="3" borderId="4" xfId="53" applyFont="1" applyFill="1" applyBorder="1" applyAlignment="1" applyProtection="1">
      <alignment horizontal="left" vertical="center" wrapText="1"/>
    </xf>
    <xf numFmtId="0" fontId="56" fillId="19" borderId="15" xfId="28" applyFont="1" applyFill="1" applyBorder="1" applyAlignment="1">
      <alignment horizontal="left" vertical="top" wrapText="1"/>
    </xf>
    <xf numFmtId="0" fontId="58" fillId="3" borderId="4" xfId="28" applyFont="1" applyFill="1" applyBorder="1" applyAlignment="1">
      <alignment horizontal="left" vertical="top" wrapText="1"/>
    </xf>
    <xf numFmtId="0" fontId="58" fillId="16" borderId="4" xfId="28" applyFont="1" applyFill="1" applyBorder="1" applyAlignment="1">
      <alignment horizontal="left" vertical="top" wrapText="1"/>
    </xf>
    <xf numFmtId="0" fontId="59" fillId="3" borderId="4" xfId="2" applyNumberFormat="1" applyFont="1" applyFill="1" applyBorder="1" applyAlignment="1" applyProtection="1">
      <alignment horizontal="right" vertical="center" wrapText="1"/>
    </xf>
    <xf numFmtId="0" fontId="31" fillId="15" borderId="4" xfId="28" applyFont="1" applyFill="1" applyBorder="1" applyAlignment="1">
      <alignment horizontal="right" vertical="center" wrapText="1"/>
    </xf>
    <xf numFmtId="0" fontId="0" fillId="3" borderId="0" xfId="0" applyFill="1" applyAlignment="1">
      <alignment vertical="top" wrapText="1"/>
    </xf>
    <xf numFmtId="9" fontId="31" fillId="3" borderId="4" xfId="2" applyFont="1" applyFill="1" applyBorder="1" applyAlignment="1" applyProtection="1">
      <alignment horizontal="center" vertical="center" wrapText="1"/>
    </xf>
    <xf numFmtId="0" fontId="60" fillId="3" borderId="4" xfId="28" applyFont="1" applyFill="1" applyBorder="1" applyAlignment="1">
      <alignment vertical="top" wrapText="1"/>
    </xf>
    <xf numFmtId="0" fontId="60" fillId="16" borderId="4" xfId="28" applyFont="1" applyFill="1" applyBorder="1" applyAlignment="1">
      <alignment vertical="top" wrapText="1"/>
    </xf>
    <xf numFmtId="0" fontId="0" fillId="3" borderId="4" xfId="0" applyFill="1" applyBorder="1" applyAlignment="1">
      <alignment vertical="top" wrapText="1"/>
    </xf>
    <xf numFmtId="0" fontId="24" fillId="16" borderId="4" xfId="0" applyFont="1" applyFill="1" applyBorder="1" applyAlignment="1">
      <alignment vertical="top" wrapText="1"/>
    </xf>
    <xf numFmtId="0" fontId="31" fillId="3" borderId="4" xfId="2" applyNumberFormat="1" applyFont="1" applyFill="1" applyBorder="1" applyAlignment="1" applyProtection="1">
      <alignment vertical="center" wrapText="1"/>
    </xf>
    <xf numFmtId="186" fontId="31" fillId="3" borderId="4" xfId="25" applyNumberFormat="1" applyFont="1" applyFill="1" applyBorder="1" applyAlignment="1" applyProtection="1">
      <alignment vertical="center" wrapText="1"/>
    </xf>
    <xf numFmtId="0" fontId="31" fillId="15" borderId="4" xfId="28" applyFont="1" applyFill="1" applyBorder="1" applyAlignment="1">
      <alignment horizontal="left" vertical="center" wrapText="1"/>
    </xf>
    <xf numFmtId="1" fontId="31" fillId="3" borderId="4" xfId="28" applyNumberFormat="1" applyFont="1" applyFill="1" applyBorder="1" applyAlignment="1">
      <alignment vertical="center" wrapText="1"/>
    </xf>
    <xf numFmtId="1" fontId="31" fillId="15" borderId="4" xfId="28" applyNumberFormat="1" applyFont="1" applyFill="1" applyBorder="1" applyAlignment="1">
      <alignment vertical="center" wrapText="1"/>
    </xf>
    <xf numFmtId="1" fontId="31" fillId="12" borderId="4" xfId="28" applyNumberFormat="1" applyFont="1" applyFill="1" applyBorder="1" applyAlignment="1">
      <alignment vertical="center" wrapText="1"/>
    </xf>
    <xf numFmtId="10" fontId="31" fillId="3" borderId="4" xfId="2" applyNumberFormat="1" applyFont="1" applyFill="1" applyBorder="1" applyAlignment="1" applyProtection="1">
      <alignment horizontal="right" vertical="center" wrapText="1"/>
    </xf>
    <xf numFmtId="0" fontId="31" fillId="20" borderId="24" xfId="28" applyFont="1" applyFill="1" applyBorder="1" applyAlignment="1">
      <alignment vertical="top" wrapText="1"/>
    </xf>
    <xf numFmtId="10" fontId="31" fillId="3" borderId="15" xfId="2" applyNumberFormat="1" applyFont="1" applyFill="1" applyBorder="1" applyAlignment="1" applyProtection="1">
      <alignment horizontal="right" vertical="center"/>
    </xf>
    <xf numFmtId="0" fontId="56" fillId="16" borderId="4" xfId="0" applyFont="1" applyFill="1" applyBorder="1" applyAlignment="1">
      <alignment vertical="top" wrapText="1"/>
    </xf>
    <xf numFmtId="0" fontId="23" fillId="3" borderId="4" xfId="2" applyNumberFormat="1" applyFont="1" applyFill="1" applyBorder="1" applyAlignment="1" applyProtection="1">
      <alignment vertical="top" wrapText="1"/>
    </xf>
    <xf numFmtId="0" fontId="23" fillId="3" borderId="4" xfId="28" applyFont="1" applyFill="1" applyBorder="1" applyAlignment="1">
      <alignment vertical="top" wrapText="1"/>
    </xf>
    <xf numFmtId="0" fontId="53" fillId="17" borderId="15" xfId="28" applyFont="1" applyFill="1" applyBorder="1" applyAlignment="1">
      <alignment horizontal="left" vertical="top" wrapText="1"/>
    </xf>
    <xf numFmtId="0" fontId="31" fillId="21" borderId="15" xfId="28" applyFont="1" applyFill="1" applyBorder="1" applyAlignment="1">
      <alignment horizontal="left" vertical="top" wrapText="1"/>
    </xf>
    <xf numFmtId="9" fontId="31" fillId="21" borderId="4" xfId="2" applyFont="1" applyFill="1" applyBorder="1" applyAlignment="1" applyProtection="1">
      <alignment vertical="top" wrapText="1"/>
    </xf>
    <xf numFmtId="0" fontId="31" fillId="21" borderId="4" xfId="28" applyFont="1" applyFill="1" applyBorder="1" applyAlignment="1">
      <alignment horizontal="left" vertical="top" wrapText="1"/>
    </xf>
    <xf numFmtId="10" fontId="31" fillId="22" borderId="4" xfId="2" applyNumberFormat="1" applyFont="1" applyFill="1" applyBorder="1" applyAlignment="1" applyProtection="1">
      <alignment horizontal="right" vertical="center"/>
    </xf>
    <xf numFmtId="0" fontId="31" fillId="22" borderId="4" xfId="28" applyFont="1" applyFill="1" applyBorder="1" applyAlignment="1">
      <alignment vertical="center" wrapText="1"/>
    </xf>
    <xf numFmtId="0" fontId="29" fillId="22" borderId="4" xfId="28" applyFont="1" applyFill="1" applyBorder="1" applyAlignment="1">
      <alignment vertical="top" wrapText="1"/>
    </xf>
    <xf numFmtId="0" fontId="31" fillId="22" borderId="7" xfId="28" applyFont="1" applyFill="1" applyBorder="1" applyAlignment="1">
      <alignment vertical="center" wrapText="1"/>
    </xf>
    <xf numFmtId="14" fontId="31" fillId="22" borderId="7" xfId="28" applyNumberFormat="1" applyFont="1" applyFill="1" applyBorder="1" applyAlignment="1">
      <alignment vertical="center" wrapText="1"/>
    </xf>
    <xf numFmtId="9" fontId="31" fillId="22" borderId="7" xfId="2" applyFont="1" applyFill="1" applyBorder="1" applyAlignment="1" applyProtection="1">
      <alignment vertical="center" wrapText="1"/>
    </xf>
    <xf numFmtId="1" fontId="31" fillId="22" borderId="7" xfId="28" applyNumberFormat="1" applyFont="1" applyFill="1" applyBorder="1" applyAlignment="1">
      <alignment vertical="center" wrapText="1"/>
    </xf>
    <xf numFmtId="1" fontId="31" fillId="22" borderId="4" xfId="28" applyNumberFormat="1" applyFont="1" applyFill="1" applyBorder="1" applyAlignment="1">
      <alignment vertical="center" wrapText="1"/>
    </xf>
    <xf numFmtId="0" fontId="31" fillId="21" borderId="4" xfId="28" applyFont="1" applyFill="1" applyBorder="1" applyAlignment="1">
      <alignment vertical="top" wrapText="1"/>
    </xf>
    <xf numFmtId="0" fontId="55" fillId="22" borderId="4" xfId="28" applyFont="1" applyFill="1" applyBorder="1" applyAlignment="1">
      <alignment horizontal="left" vertical="center" wrapText="1"/>
    </xf>
    <xf numFmtId="0" fontId="55" fillId="16" borderId="4" xfId="28" applyFont="1" applyFill="1" applyBorder="1" applyAlignment="1">
      <alignment horizontal="left" vertical="center" wrapText="1"/>
    </xf>
    <xf numFmtId="10" fontId="31" fillId="22" borderId="4" xfId="2" applyNumberFormat="1" applyFont="1" applyFill="1" applyBorder="1" applyAlignment="1" applyProtection="1">
      <alignment horizontal="right" vertical="center" wrapText="1"/>
    </xf>
    <xf numFmtId="0" fontId="0" fillId="22" borderId="4" xfId="0" applyFill="1" applyBorder="1" applyAlignment="1">
      <alignment vertical="center" wrapText="1"/>
    </xf>
    <xf numFmtId="0" fontId="0" fillId="16" borderId="4" xfId="0" applyFill="1" applyBorder="1" applyAlignment="1">
      <alignment vertical="center" wrapText="1"/>
    </xf>
    <xf numFmtId="0" fontId="55" fillId="16" borderId="15" xfId="28" applyFont="1" applyFill="1" applyBorder="1" applyAlignment="1">
      <alignment horizontal="left" vertical="center" wrapText="1"/>
    </xf>
    <xf numFmtId="0" fontId="31" fillId="22" borderId="15" xfId="28" applyFont="1" applyFill="1" applyBorder="1" applyAlignment="1">
      <alignment vertical="center"/>
    </xf>
    <xf numFmtId="0" fontId="31" fillId="22" borderId="15" xfId="28" applyFont="1" applyFill="1" applyBorder="1" applyAlignment="1">
      <alignment vertical="top"/>
    </xf>
    <xf numFmtId="0" fontId="31" fillId="22" borderId="4" xfId="28" applyFont="1" applyFill="1" applyBorder="1" applyAlignment="1">
      <alignment vertical="top" wrapText="1"/>
    </xf>
    <xf numFmtId="0" fontId="55" fillId="22" borderId="4" xfId="28" applyFont="1" applyFill="1" applyBorder="1" applyAlignment="1">
      <alignment horizontal="center" vertical="top" wrapText="1"/>
    </xf>
    <xf numFmtId="0" fontId="31" fillId="22" borderId="15" xfId="28" applyFont="1" applyFill="1" applyBorder="1" applyAlignment="1">
      <alignment vertical="center" wrapText="1"/>
    </xf>
    <xf numFmtId="0" fontId="55" fillId="22" borderId="4" xfId="28" applyFont="1" applyFill="1" applyBorder="1" applyAlignment="1">
      <alignment horizontal="center" vertical="center" wrapText="1"/>
    </xf>
    <xf numFmtId="14" fontId="55" fillId="22" borderId="4" xfId="28" applyNumberFormat="1" applyFont="1" applyFill="1" applyBorder="1" applyAlignment="1">
      <alignment horizontal="left" vertical="center" wrapText="1"/>
    </xf>
    <xf numFmtId="14" fontId="55" fillId="22" borderId="4" xfId="28" applyNumberFormat="1" applyFont="1" applyFill="1" applyBorder="1" applyAlignment="1">
      <alignment horizontal="right" vertical="center" wrapText="1"/>
    </xf>
    <xf numFmtId="0" fontId="55" fillId="22" borderId="4" xfId="2" applyNumberFormat="1" applyFont="1" applyFill="1" applyBorder="1" applyAlignment="1" applyProtection="1">
      <alignment horizontal="right" vertical="center" wrapText="1"/>
    </xf>
    <xf numFmtId="0" fontId="55" fillId="22" borderId="4" xfId="28" applyFont="1" applyFill="1" applyBorder="1" applyAlignment="1">
      <alignment horizontal="right" vertical="center" wrapText="1"/>
    </xf>
    <xf numFmtId="187" fontId="31" fillId="22" borderId="4" xfId="28" applyNumberFormat="1" applyFont="1" applyFill="1" applyBorder="1" applyAlignment="1">
      <alignment vertical="center" wrapText="1"/>
    </xf>
    <xf numFmtId="189" fontId="55" fillId="22" borderId="4" xfId="53" applyFont="1" applyFill="1" applyBorder="1" applyAlignment="1" applyProtection="1">
      <alignment horizontal="left" vertical="center" wrapText="1"/>
    </xf>
    <xf numFmtId="0" fontId="55" fillId="22" borderId="4" xfId="28" applyFont="1" applyFill="1" applyBorder="1" applyAlignment="1">
      <alignment horizontal="left" vertical="top" wrapText="1"/>
    </xf>
    <xf numFmtId="0" fontId="30" fillId="22" borderId="4" xfId="54" applyFont="1" applyFill="1" applyBorder="1" applyAlignment="1" applyProtection="1">
      <alignment horizontal="left" vertical="top" wrapText="1"/>
    </xf>
    <xf numFmtId="1" fontId="31" fillId="22" borderId="7" xfId="53" applyNumberFormat="1" applyFont="1" applyFill="1" applyBorder="1" applyAlignment="1" applyProtection="1">
      <alignment vertical="center" wrapText="1"/>
    </xf>
    <xf numFmtId="0" fontId="23" fillId="22" borderId="4" xfId="28" applyFont="1" applyFill="1" applyBorder="1" applyAlignment="1">
      <alignment vertical="center" wrapText="1"/>
    </xf>
    <xf numFmtId="0" fontId="23" fillId="16" borderId="4" xfId="28" applyFont="1" applyFill="1" applyBorder="1" applyAlignment="1">
      <alignment vertical="center" wrapText="1"/>
    </xf>
    <xf numFmtId="0" fontId="31" fillId="22" borderId="4" xfId="28" applyFont="1" applyFill="1" applyBorder="1" applyAlignment="1">
      <alignment horizontal="left" vertical="center" wrapText="1"/>
    </xf>
    <xf numFmtId="0" fontId="31" fillId="16" borderId="4" xfId="28" applyFont="1" applyFill="1" applyBorder="1" applyAlignment="1">
      <alignment horizontal="left" vertical="center" wrapText="1"/>
    </xf>
    <xf numFmtId="0" fontId="31" fillId="16" borderId="15" xfId="28" applyFont="1" applyFill="1" applyBorder="1" applyAlignment="1">
      <alignment horizontal="left" vertical="center" wrapText="1"/>
    </xf>
    <xf numFmtId="0" fontId="31" fillId="22" borderId="4" xfId="54" applyFont="1" applyFill="1" applyBorder="1" applyAlignment="1" applyProtection="1">
      <alignment horizontal="left" vertical="center" wrapText="1"/>
    </xf>
    <xf numFmtId="0" fontId="31" fillId="16" borderId="4" xfId="54" applyFont="1" applyFill="1" applyBorder="1" applyAlignment="1" applyProtection="1">
      <alignment horizontal="left" vertical="center" wrapText="1"/>
    </xf>
    <xf numFmtId="0" fontId="23" fillId="22" borderId="4" xfId="0" applyFont="1" applyFill="1" applyBorder="1" applyAlignment="1">
      <alignment horizontal="left" vertical="top"/>
    </xf>
    <xf numFmtId="0" fontId="31" fillId="22" borderId="4" xfId="28" applyFont="1" applyFill="1" applyBorder="1" applyAlignment="1">
      <alignment horizontal="center" vertical="top" wrapText="1"/>
    </xf>
    <xf numFmtId="0" fontId="31" fillId="22" borderId="4" xfId="2" applyNumberFormat="1" applyFont="1" applyFill="1" applyBorder="1" applyAlignment="1" applyProtection="1">
      <alignment horizontal="center" vertical="center" wrapText="1"/>
    </xf>
    <xf numFmtId="2" fontId="31" fillId="22" borderId="4" xfId="28" applyNumberFormat="1" applyFont="1" applyFill="1" applyBorder="1" applyAlignment="1">
      <alignment horizontal="center" vertical="center" wrapText="1"/>
    </xf>
    <xf numFmtId="14" fontId="31" fillId="22" borderId="4" xfId="28" applyNumberFormat="1" applyFont="1" applyFill="1" applyBorder="1" applyAlignment="1">
      <alignment horizontal="center" vertical="center" wrapText="1"/>
    </xf>
    <xf numFmtId="14" fontId="31" fillId="22" borderId="4" xfId="28" applyNumberFormat="1" applyFont="1" applyFill="1" applyBorder="1" applyAlignment="1">
      <alignment horizontal="right" vertical="center" wrapText="1"/>
    </xf>
    <xf numFmtId="9" fontId="31" fillId="22" borderId="4" xfId="2" applyFont="1" applyFill="1" applyBorder="1" applyAlignment="1" applyProtection="1">
      <alignment horizontal="right" vertical="center" wrapText="1"/>
    </xf>
    <xf numFmtId="186" fontId="31" fillId="22" borderId="4" xfId="25" applyNumberFormat="1" applyFont="1" applyFill="1" applyBorder="1" applyAlignment="1" applyProtection="1">
      <alignment vertical="center" wrapText="1"/>
    </xf>
    <xf numFmtId="187" fontId="31" fillId="0" borderId="4" xfId="53" applyNumberFormat="1" applyFont="1" applyBorder="1" applyAlignment="1" applyProtection="1">
      <alignment vertical="center" wrapText="1"/>
    </xf>
    <xf numFmtId="0" fontId="31" fillId="22" borderId="4" xfId="28" applyFont="1" applyFill="1" applyBorder="1" applyAlignment="1">
      <alignment horizontal="justify" vertical="top" wrapText="1"/>
    </xf>
    <xf numFmtId="0" fontId="30" fillId="22" borderId="4" xfId="54" applyFont="1" applyFill="1" applyBorder="1" applyAlignment="1" applyProtection="1">
      <alignment vertical="top" wrapText="1"/>
    </xf>
    <xf numFmtId="0" fontId="31" fillId="4" borderId="15" xfId="28" applyFont="1" applyFill="1" applyBorder="1" applyAlignment="1">
      <alignment horizontal="left" vertical="top" wrapText="1"/>
    </xf>
    <xf numFmtId="0" fontId="23" fillId="16" borderId="15" xfId="28" applyFont="1" applyFill="1" applyBorder="1" applyAlignment="1">
      <alignment horizontal="left" vertical="top" wrapText="1"/>
    </xf>
    <xf numFmtId="0" fontId="31" fillId="4" borderId="4" xfId="28" applyFont="1" applyFill="1" applyBorder="1" applyAlignment="1">
      <alignment vertical="center" wrapText="1"/>
    </xf>
    <xf numFmtId="0" fontId="31" fillId="4" borderId="15" xfId="28" applyFont="1" applyFill="1" applyBorder="1" applyAlignment="1">
      <alignment vertical="center" wrapText="1"/>
    </xf>
    <xf numFmtId="10" fontId="31" fillId="3" borderId="4" xfId="2" applyNumberFormat="1" applyFont="1" applyFill="1" applyBorder="1" applyAlignment="1" applyProtection="1">
      <alignment horizontal="right" vertical="top" wrapText="1"/>
    </xf>
    <xf numFmtId="0" fontId="55" fillId="0" borderId="4" xfId="0" applyFont="1" applyBorder="1" applyAlignment="1">
      <alignment horizontal="center" vertical="center" wrapText="1"/>
    </xf>
    <xf numFmtId="0" fontId="55" fillId="16" borderId="4" xfId="0" applyFont="1" applyFill="1" applyBorder="1" applyAlignment="1">
      <alignment horizontal="center" vertical="center" wrapText="1"/>
    </xf>
    <xf numFmtId="0" fontId="31" fillId="0" borderId="4" xfId="28" applyFont="1" applyBorder="1" applyAlignment="1">
      <alignment vertical="center" wrapText="1"/>
    </xf>
    <xf numFmtId="10" fontId="31" fillId="0" borderId="4" xfId="2" applyNumberFormat="1" applyFont="1" applyBorder="1" applyAlignment="1" applyProtection="1">
      <alignment horizontal="center" vertical="center" wrapText="1"/>
    </xf>
    <xf numFmtId="9" fontId="31" fillId="0" borderId="4" xfId="28" applyNumberFormat="1" applyFont="1" applyBorder="1" applyAlignment="1">
      <alignment horizontal="center" vertical="center" wrapText="1"/>
    </xf>
    <xf numFmtId="14" fontId="31" fillId="0" borderId="4" xfId="28" applyNumberFormat="1" applyFont="1" applyBorder="1" applyAlignment="1">
      <alignment horizontal="center" vertical="center" wrapText="1"/>
    </xf>
    <xf numFmtId="1" fontId="31" fillId="0" borderId="4" xfId="2" applyNumberFormat="1" applyFont="1" applyBorder="1" applyAlignment="1" applyProtection="1">
      <alignment horizontal="center" vertical="center" wrapText="1"/>
    </xf>
    <xf numFmtId="1" fontId="31" fillId="12" borderId="4" xfId="2" applyNumberFormat="1" applyFont="1" applyFill="1" applyBorder="1" applyAlignment="1" applyProtection="1">
      <alignment horizontal="center" vertical="center" wrapText="1"/>
    </xf>
    <xf numFmtId="1" fontId="31" fillId="0" borderId="4" xfId="28" applyNumberFormat="1" applyFont="1" applyBorder="1" applyAlignment="1">
      <alignment vertical="center" wrapText="1"/>
    </xf>
    <xf numFmtId="0" fontId="56" fillId="4" borderId="15" xfId="28" applyFont="1" applyFill="1" applyBorder="1" applyAlignment="1">
      <alignment horizontal="left" vertical="top" wrapText="1"/>
    </xf>
    <xf numFmtId="0" fontId="31" fillId="0" borderId="4" xfId="28" applyFont="1" applyBorder="1" applyAlignment="1">
      <alignment vertical="top" wrapText="1"/>
    </xf>
    <xf numFmtId="0" fontId="31" fillId="0" borderId="4" xfId="28" applyFont="1" applyBorder="1" applyAlignment="1">
      <alignment horizontal="center" vertical="top" wrapText="1"/>
    </xf>
    <xf numFmtId="9" fontId="31" fillId="0" borderId="4" xfId="2" applyFont="1" applyBorder="1" applyAlignment="1" applyProtection="1">
      <alignment horizontal="center" vertical="center" wrapText="1"/>
    </xf>
    <xf numFmtId="9" fontId="31" fillId="0" borderId="4" xfId="36" applyFont="1" applyBorder="1" applyAlignment="1" applyProtection="1">
      <alignment horizontal="center" vertical="center" wrapText="1"/>
    </xf>
    <xf numFmtId="187" fontId="31" fillId="0" borderId="4" xfId="28" applyNumberFormat="1" applyFont="1" applyBorder="1" applyAlignment="1">
      <alignment horizontal="center" vertical="center" wrapText="1"/>
    </xf>
    <xf numFmtId="187" fontId="31" fillId="0" borderId="4" xfId="28" applyNumberFormat="1" applyFont="1" applyBorder="1" applyAlignment="1">
      <alignment vertical="center" wrapText="1"/>
    </xf>
    <xf numFmtId="0" fontId="61" fillId="0" borderId="4" xfId="0" applyFont="1" applyBorder="1" applyAlignment="1">
      <alignment horizontal="center" vertical="center" wrapText="1"/>
    </xf>
    <xf numFmtId="1" fontId="31" fillId="12" borderId="4" xfId="28" applyNumberFormat="1" applyFont="1" applyFill="1" applyBorder="1" applyAlignment="1">
      <alignment horizontal="center" vertical="center" wrapText="1"/>
    </xf>
    <xf numFmtId="0" fontId="31" fillId="0" borderId="15" xfId="28" applyFont="1" applyBorder="1" applyAlignment="1">
      <alignment vertical="center" wrapText="1"/>
    </xf>
    <xf numFmtId="0" fontId="62" fillId="0" borderId="4" xfId="54" applyFont="1" applyBorder="1" applyAlignment="1" applyProtection="1">
      <alignment horizontal="center" vertical="center" wrapText="1"/>
    </xf>
    <xf numFmtId="10" fontId="31" fillId="0" borderId="4" xfId="28" applyNumberFormat="1" applyFont="1" applyBorder="1" applyAlignment="1">
      <alignment horizontal="center" vertical="center" wrapText="1"/>
    </xf>
    <xf numFmtId="192" fontId="31" fillId="0" borderId="4" xfId="28" applyNumberFormat="1" applyFont="1" applyBorder="1" applyAlignment="1">
      <alignment horizontal="center" vertical="center" wrapText="1"/>
    </xf>
    <xf numFmtId="189" fontId="31" fillId="0" borderId="4" xfId="53" applyFont="1" applyBorder="1" applyAlignment="1" applyProtection="1">
      <alignment vertical="center" wrapText="1"/>
    </xf>
    <xf numFmtId="0" fontId="23" fillId="4" borderId="7" xfId="0" applyFont="1" applyFill="1" applyBorder="1" applyAlignment="1">
      <alignment vertical="top" wrapText="1"/>
    </xf>
    <xf numFmtId="0" fontId="23" fillId="4" borderId="24" xfId="0" applyFont="1" applyFill="1" applyBorder="1" applyAlignment="1">
      <alignment vertical="top" wrapText="1"/>
    </xf>
    <xf numFmtId="10" fontId="23" fillId="3" borderId="4" xfId="2" applyNumberFormat="1" applyFont="1" applyFill="1" applyBorder="1" applyAlignment="1" applyProtection="1">
      <alignment horizontal="right" vertical="top" wrapText="1"/>
    </xf>
    <xf numFmtId="0" fontId="23" fillId="16" borderId="7" xfId="28" applyFont="1" applyFill="1" applyBorder="1" applyAlignment="1">
      <alignment vertical="top" wrapText="1"/>
    </xf>
    <xf numFmtId="0" fontId="23" fillId="3" borderId="7" xfId="0" applyFont="1" applyFill="1" applyBorder="1" applyAlignment="1">
      <alignment vertical="center" wrapText="1"/>
    </xf>
    <xf numFmtId="181" fontId="23" fillId="3" borderId="7" xfId="2" applyNumberFormat="1" applyFont="1" applyFill="1" applyBorder="1" applyAlignment="1" applyProtection="1">
      <alignment vertical="center" wrapText="1"/>
    </xf>
    <xf numFmtId="186" fontId="23" fillId="3" borderId="7" xfId="5" applyNumberFormat="1" applyFont="1" applyFill="1" applyBorder="1" applyAlignment="1" applyProtection="1">
      <alignment vertical="center" wrapText="1"/>
    </xf>
    <xf numFmtId="14" fontId="23" fillId="3" borderId="4" xfId="28" applyNumberFormat="1" applyFont="1" applyFill="1" applyBorder="1" applyAlignment="1">
      <alignment vertical="center" wrapText="1"/>
    </xf>
    <xf numFmtId="192" fontId="23" fillId="3" borderId="7" xfId="2" applyNumberFormat="1" applyFont="1" applyFill="1" applyBorder="1" applyAlignment="1" applyProtection="1">
      <alignment vertical="center" wrapText="1"/>
    </xf>
    <xf numFmtId="192" fontId="23" fillId="12" borderId="7" xfId="2" applyNumberFormat="1" applyFont="1" applyFill="1" applyBorder="1" applyAlignment="1" applyProtection="1">
      <alignment vertical="center" wrapText="1"/>
    </xf>
    <xf numFmtId="0" fontId="23" fillId="3" borderId="4" xfId="28" applyFont="1" applyFill="1" applyBorder="1" applyAlignment="1">
      <alignment horizontal="left" vertical="top" wrapText="1"/>
    </xf>
    <xf numFmtId="0" fontId="23" fillId="16" borderId="4" xfId="28" applyFont="1" applyFill="1" applyBorder="1" applyAlignment="1">
      <alignment horizontal="left" vertical="top" wrapText="1"/>
    </xf>
    <xf numFmtId="10" fontId="23" fillId="3" borderId="4" xfId="2" applyNumberFormat="1" applyFont="1" applyFill="1" applyBorder="1" applyAlignment="1" applyProtection="1">
      <alignment horizontal="right" vertical="center" wrapText="1"/>
    </xf>
    <xf numFmtId="0" fontId="23" fillId="3" borderId="15" xfId="28" applyFont="1" applyFill="1" applyBorder="1" applyAlignment="1">
      <alignment vertical="center"/>
    </xf>
    <xf numFmtId="0" fontId="23" fillId="3" borderId="15" xfId="28" applyFont="1" applyFill="1" applyBorder="1" applyAlignment="1">
      <alignment vertical="top"/>
    </xf>
    <xf numFmtId="0" fontId="23" fillId="3" borderId="4" xfId="28" applyFont="1" applyFill="1" applyBorder="1" applyAlignment="1">
      <alignment horizontal="center" vertical="top" wrapText="1"/>
    </xf>
    <xf numFmtId="0" fontId="23" fillId="3" borderId="15" xfId="28" applyFont="1" applyFill="1" applyBorder="1" applyAlignment="1">
      <alignment vertical="center" wrapText="1"/>
    </xf>
    <xf numFmtId="170" fontId="23" fillId="3" borderId="4" xfId="5" applyFont="1" applyFill="1" applyBorder="1" applyAlignment="1" applyProtection="1">
      <alignment horizontal="center" vertical="center" wrapText="1"/>
    </xf>
    <xf numFmtId="14" fontId="23" fillId="3" borderId="4" xfId="28" applyNumberFormat="1" applyFont="1" applyFill="1" applyBorder="1" applyAlignment="1">
      <alignment horizontal="center" vertical="center" wrapText="1"/>
    </xf>
    <xf numFmtId="170" fontId="23" fillId="3" borderId="4" xfId="5" applyFont="1" applyFill="1" applyBorder="1" applyAlignment="1" applyProtection="1">
      <alignment horizontal="right" vertical="center" wrapText="1"/>
    </xf>
    <xf numFmtId="194" fontId="0" fillId="3" borderId="0" xfId="25" applyNumberFormat="1" applyFont="1" applyFill="1" applyBorder="1" applyProtection="1"/>
    <xf numFmtId="10" fontId="23" fillId="3" borderId="4" xfId="2" applyNumberFormat="1" applyFont="1" applyFill="1" applyBorder="1" applyAlignment="1" applyProtection="1">
      <alignment horizontal="right"/>
    </xf>
    <xf numFmtId="0" fontId="23" fillId="3" borderId="4" xfId="0" applyFont="1" applyFill="1" applyBorder="1" applyAlignment="1">
      <alignment horizontal="center" vertical="top"/>
    </xf>
    <xf numFmtId="170" fontId="0" fillId="3" borderId="4" xfId="5" applyFont="1" applyFill="1" applyBorder="1" applyAlignment="1" applyProtection="1">
      <alignment horizontal="right" vertical="center" wrapText="1"/>
    </xf>
    <xf numFmtId="191" fontId="0" fillId="3" borderId="4" xfId="0" applyNumberFormat="1" applyFill="1" applyBorder="1" applyAlignment="1">
      <alignment horizontal="right" vertical="center" wrapText="1"/>
    </xf>
    <xf numFmtId="191" fontId="0" fillId="3" borderId="4" xfId="0" applyNumberFormat="1" applyFill="1" applyBorder="1" applyAlignment="1">
      <alignment horizontal="center" vertical="center" wrapText="1"/>
    </xf>
    <xf numFmtId="0" fontId="23" fillId="3" borderId="4" xfId="2" applyNumberFormat="1" applyFont="1" applyFill="1" applyBorder="1" applyAlignment="1" applyProtection="1">
      <alignment vertical="center" wrapText="1"/>
    </xf>
    <xf numFmtId="189" fontId="29" fillId="3" borderId="4" xfId="53" applyFont="1" applyFill="1" applyBorder="1" applyAlignment="1" applyProtection="1">
      <alignment vertical="center" wrapText="1"/>
    </xf>
    <xf numFmtId="0" fontId="63" fillId="3" borderId="4" xfId="28" applyFont="1" applyFill="1" applyBorder="1" applyAlignment="1">
      <alignment horizontal="left" vertical="top" wrapText="1"/>
    </xf>
    <xf numFmtId="0" fontId="63" fillId="16" borderId="4" xfId="28" applyFont="1" applyFill="1" applyBorder="1" applyAlignment="1">
      <alignment horizontal="left" vertical="top" wrapText="1"/>
    </xf>
    <xf numFmtId="0" fontId="63" fillId="16" borderId="15" xfId="28" applyFont="1" applyFill="1" applyBorder="1" applyAlignment="1">
      <alignment horizontal="left" vertical="top" wrapText="1"/>
    </xf>
    <xf numFmtId="0" fontId="63" fillId="3" borderId="4" xfId="28" applyFont="1" applyFill="1" applyBorder="1" applyAlignment="1">
      <alignment horizontal="center" vertical="top" wrapText="1"/>
    </xf>
    <xf numFmtId="0" fontId="63" fillId="3" borderId="4" xfId="28" applyFont="1" applyFill="1" applyBorder="1" applyAlignment="1">
      <alignment horizontal="center" vertical="center" wrapText="1"/>
    </xf>
    <xf numFmtId="186" fontId="63" fillId="3" borderId="4" xfId="5" applyNumberFormat="1" applyFont="1" applyFill="1" applyBorder="1" applyAlignment="1" applyProtection="1">
      <alignment horizontal="right" vertical="center" wrapText="1"/>
    </xf>
    <xf numFmtId="0" fontId="23" fillId="16" borderId="4" xfId="28" applyFont="1" applyFill="1" applyBorder="1" applyAlignment="1">
      <alignment vertical="top" wrapText="1"/>
    </xf>
    <xf numFmtId="181" fontId="0" fillId="3" borderId="4" xfId="2" applyNumberFormat="1" applyFont="1" applyFill="1" applyBorder="1" applyAlignment="1" applyProtection="1">
      <alignment horizontal="right" vertical="center" wrapText="1"/>
    </xf>
    <xf numFmtId="181" fontId="0" fillId="3" borderId="4" xfId="2" applyNumberFormat="1" applyFont="1" applyFill="1" applyBorder="1" applyAlignment="1" applyProtection="1">
      <alignment horizontal="right" vertical="center"/>
    </xf>
    <xf numFmtId="9" fontId="0" fillId="3" borderId="4" xfId="36" applyFont="1" applyFill="1" applyBorder="1" applyAlignment="1" applyProtection="1">
      <alignment horizontal="right" vertical="center"/>
    </xf>
    <xf numFmtId="9" fontId="0" fillId="3" borderId="4" xfId="36" applyFont="1" applyFill="1" applyBorder="1" applyAlignment="1" applyProtection="1">
      <alignment horizontal="right" vertical="center" wrapText="1"/>
    </xf>
    <xf numFmtId="0" fontId="0" fillId="16" borderId="15" xfId="0" applyFill="1" applyBorder="1" applyAlignment="1">
      <alignment vertical="top" wrapText="1"/>
    </xf>
    <xf numFmtId="0" fontId="0" fillId="3" borderId="4" xfId="0" applyFill="1" applyBorder="1" applyAlignment="1">
      <alignment horizontal="right" vertical="center" wrapText="1"/>
    </xf>
    <xf numFmtId="0" fontId="0" fillId="3" borderId="4" xfId="0" applyFill="1" applyBorder="1" applyAlignment="1">
      <alignment horizontal="right" vertical="center"/>
    </xf>
    <xf numFmtId="9" fontId="31" fillId="3" borderId="4" xfId="2" applyFont="1" applyFill="1" applyBorder="1" applyAlignment="1" applyProtection="1">
      <alignment vertical="center" wrapText="1"/>
    </xf>
    <xf numFmtId="170" fontId="23" fillId="3" borderId="7" xfId="5" applyFont="1" applyFill="1" applyBorder="1" applyAlignment="1" applyProtection="1">
      <alignment vertical="center" wrapText="1"/>
    </xf>
    <xf numFmtId="0" fontId="23" fillId="3" borderId="4" xfId="28" applyFont="1" applyFill="1" applyBorder="1" applyAlignment="1">
      <alignment vertical="center" wrapText="1"/>
    </xf>
    <xf numFmtId="1" fontId="23" fillId="3" borderId="4" xfId="28" applyNumberFormat="1" applyFont="1" applyFill="1" applyBorder="1" applyAlignment="1">
      <alignment vertical="center" wrapText="1"/>
    </xf>
    <xf numFmtId="0" fontId="23" fillId="3" borderId="4" xfId="0" applyFont="1" applyFill="1" applyBorder="1"/>
    <xf numFmtId="0" fontId="31" fillId="4" borderId="4" xfId="28" applyFont="1" applyFill="1" applyBorder="1" applyAlignment="1">
      <alignment vertical="top" wrapText="1"/>
    </xf>
    <xf numFmtId="0" fontId="31" fillId="4" borderId="15" xfId="28" applyFont="1" applyFill="1" applyBorder="1" applyAlignment="1">
      <alignment vertical="top" wrapText="1"/>
    </xf>
    <xf numFmtId="0" fontId="31" fillId="16" borderId="21" xfId="28" applyFont="1" applyFill="1" applyBorder="1" applyAlignment="1">
      <alignment vertical="center" wrapText="1"/>
    </xf>
    <xf numFmtId="186" fontId="33" fillId="3" borderId="21" xfId="5" applyNumberFormat="1" applyFont="1" applyFill="1" applyBorder="1" applyAlignment="1" applyProtection="1">
      <alignment vertical="center" wrapText="1"/>
    </xf>
    <xf numFmtId="186" fontId="33" fillId="12" borderId="21" xfId="5" applyNumberFormat="1" applyFont="1" applyFill="1" applyBorder="1" applyAlignment="1" applyProtection="1">
      <alignment vertical="center" wrapText="1"/>
    </xf>
    <xf numFmtId="193" fontId="31" fillId="12" borderId="21" xfId="5" applyNumberFormat="1" applyFont="1" applyFill="1" applyBorder="1" applyAlignment="1" applyProtection="1">
      <alignment vertical="center" wrapText="1"/>
    </xf>
    <xf numFmtId="0" fontId="23" fillId="3" borderId="4" xfId="0" applyFont="1" applyFill="1" applyBorder="1" applyAlignment="1">
      <alignment horizontal="left" vertical="center" wrapText="1"/>
    </xf>
    <xf numFmtId="0" fontId="23" fillId="16" borderId="4" xfId="0" applyFont="1" applyFill="1" applyBorder="1" applyAlignment="1">
      <alignment horizontal="left" vertical="center" wrapText="1"/>
    </xf>
    <xf numFmtId="0" fontId="31" fillId="3" borderId="4" xfId="2" applyNumberFormat="1" applyFont="1" applyFill="1" applyBorder="1" applyAlignment="1" applyProtection="1">
      <alignment horizontal="right" vertical="center" wrapText="1"/>
    </xf>
    <xf numFmtId="0" fontId="14" fillId="3" borderId="4" xfId="22" applyFill="1" applyBorder="1" applyAlignment="1" applyProtection="1">
      <alignment horizontal="center" vertical="center" wrapText="1"/>
    </xf>
    <xf numFmtId="9" fontId="31" fillId="3" borderId="7" xfId="2" applyFont="1" applyFill="1" applyBorder="1" applyAlignment="1" applyProtection="1">
      <alignment vertical="center" wrapText="1"/>
    </xf>
    <xf numFmtId="190" fontId="32" fillId="23" borderId="4" xfId="0" applyNumberFormat="1" applyFont="1" applyFill="1" applyBorder="1" applyAlignment="1">
      <alignment vertical="center"/>
    </xf>
    <xf numFmtId="0" fontId="0" fillId="16" borderId="0" xfId="0" applyFill="1"/>
    <xf numFmtId="0" fontId="33" fillId="6" borderId="7" xfId="0" applyFont="1" applyFill="1" applyBorder="1" applyAlignment="1">
      <alignment vertical="top"/>
    </xf>
    <xf numFmtId="0" fontId="33" fillId="6" borderId="1" xfId="0" applyFont="1" applyFill="1" applyBorder="1" applyAlignment="1">
      <alignment vertical="top"/>
    </xf>
    <xf numFmtId="0" fontId="33" fillId="6" borderId="7" xfId="28" applyFont="1" applyFill="1" applyBorder="1" applyAlignment="1">
      <alignment vertical="top" wrapText="1"/>
    </xf>
    <xf numFmtId="0" fontId="33" fillId="6" borderId="1" xfId="28" applyFont="1" applyFill="1" applyBorder="1" applyAlignment="1">
      <alignment vertical="top" wrapText="1"/>
    </xf>
    <xf numFmtId="0" fontId="33" fillId="24" borderId="35" xfId="0" applyFont="1" applyFill="1" applyBorder="1" applyAlignment="1">
      <alignment vertical="top"/>
    </xf>
    <xf numFmtId="0" fontId="33" fillId="24" borderId="34" xfId="0" applyFont="1" applyFill="1" applyBorder="1" applyAlignment="1">
      <alignment vertical="top"/>
    </xf>
    <xf numFmtId="0" fontId="33" fillId="6" borderId="35" xfId="28" applyFont="1" applyFill="1" applyBorder="1" applyAlignment="1">
      <alignment vertical="top" wrapText="1"/>
    </xf>
    <xf numFmtId="0" fontId="33" fillId="6" borderId="36" xfId="28" applyFont="1" applyFill="1" applyBorder="1" applyAlignment="1">
      <alignment vertical="top" wrapText="1"/>
    </xf>
    <xf numFmtId="0" fontId="33" fillId="6" borderId="35" xfId="0" applyFont="1" applyFill="1" applyBorder="1" applyAlignment="1">
      <alignment vertical="top" wrapText="1"/>
    </xf>
    <xf numFmtId="0" fontId="33" fillId="11" borderId="35" xfId="0" applyFont="1" applyFill="1" applyBorder="1" applyAlignment="1">
      <alignment vertical="top" wrapText="1"/>
    </xf>
    <xf numFmtId="9" fontId="31" fillId="3" borderId="9" xfId="2" applyFont="1" applyFill="1" applyBorder="1" applyAlignment="1" applyProtection="1">
      <alignment vertical="top"/>
    </xf>
    <xf numFmtId="0" fontId="31" fillId="20" borderId="73" xfId="28" applyFont="1" applyFill="1" applyBorder="1" applyAlignment="1">
      <alignment vertical="top" wrapText="1"/>
    </xf>
    <xf numFmtId="10" fontId="31" fillId="20" borderId="20" xfId="2" applyNumberFormat="1" applyFont="1" applyFill="1" applyBorder="1" applyAlignment="1" applyProtection="1">
      <alignment vertical="top"/>
    </xf>
    <xf numFmtId="0" fontId="31" fillId="20" borderId="20" xfId="28" applyFont="1" applyFill="1" applyBorder="1" applyAlignment="1">
      <alignment vertical="top" wrapText="1"/>
    </xf>
    <xf numFmtId="0" fontId="29" fillId="20" borderId="20" xfId="28" applyFont="1" applyFill="1" applyBorder="1" applyAlignment="1">
      <alignment vertical="top" wrapText="1"/>
    </xf>
    <xf numFmtId="186" fontId="31" fillId="20" borderId="20" xfId="1" applyNumberFormat="1" applyFont="1" applyFill="1" applyBorder="1" applyAlignment="1" applyProtection="1">
      <alignment vertical="top" wrapText="1"/>
    </xf>
    <xf numFmtId="14" fontId="31" fillId="20" borderId="20" xfId="28" applyNumberFormat="1" applyFont="1" applyFill="1" applyBorder="1" applyAlignment="1">
      <alignment vertical="top" wrapText="1"/>
    </xf>
    <xf numFmtId="0" fontId="23" fillId="20" borderId="70" xfId="28" applyFont="1" applyFill="1" applyBorder="1" applyAlignment="1">
      <alignment vertical="top" wrapText="1"/>
    </xf>
    <xf numFmtId="10" fontId="31" fillId="20" borderId="20" xfId="28" applyNumberFormat="1" applyFont="1" applyFill="1" applyBorder="1" applyAlignment="1">
      <alignment vertical="top" wrapText="1"/>
    </xf>
    <xf numFmtId="0" fontId="23" fillId="20" borderId="20" xfId="0" applyFont="1" applyFill="1" applyBorder="1" applyAlignment="1">
      <alignment vertical="top" wrapText="1"/>
    </xf>
    <xf numFmtId="0" fontId="31" fillId="20" borderId="74" xfId="28" applyFont="1" applyFill="1" applyBorder="1" applyAlignment="1">
      <alignment vertical="top" wrapText="1"/>
    </xf>
    <xf numFmtId="0" fontId="31" fillId="3" borderId="14" xfId="28" applyFont="1" applyFill="1" applyBorder="1" applyAlignment="1">
      <alignment vertical="top"/>
    </xf>
    <xf numFmtId="14" fontId="31" fillId="3" borderId="4" xfId="28" applyNumberFormat="1" applyFont="1" applyFill="1" applyBorder="1" applyAlignment="1">
      <alignment vertical="top" wrapText="1"/>
    </xf>
    <xf numFmtId="0" fontId="33" fillId="3" borderId="37" xfId="28" applyFont="1" applyFill="1" applyBorder="1" applyAlignment="1">
      <alignment vertical="top" wrapText="1"/>
    </xf>
    <xf numFmtId="0" fontId="33" fillId="3" borderId="7" xfId="28" applyFont="1" applyFill="1" applyBorder="1" applyAlignment="1">
      <alignment vertical="top" wrapText="1"/>
    </xf>
    <xf numFmtId="0" fontId="33" fillId="3" borderId="24" xfId="28" applyFont="1" applyFill="1" applyBorder="1" applyAlignment="1">
      <alignment vertical="top" wrapText="1"/>
    </xf>
    <xf numFmtId="0" fontId="33" fillId="3" borderId="7" xfId="0" applyFont="1" applyFill="1" applyBorder="1" applyAlignment="1">
      <alignment vertical="top" wrapText="1"/>
    </xf>
    <xf numFmtId="0" fontId="33" fillId="3" borderId="0" xfId="0" applyFont="1" applyFill="1" applyAlignment="1">
      <alignment vertical="top" wrapText="1"/>
    </xf>
    <xf numFmtId="0" fontId="33" fillId="3" borderId="24" xfId="0" applyFont="1" applyFill="1" applyBorder="1" applyAlignment="1">
      <alignment vertical="top" wrapText="1"/>
    </xf>
    <xf numFmtId="0" fontId="33" fillId="3" borderId="38" xfId="0" applyFont="1" applyFill="1" applyBorder="1" applyAlignment="1">
      <alignment vertical="top"/>
    </xf>
    <xf numFmtId="0" fontId="33" fillId="3" borderId="1" xfId="28" applyFont="1" applyFill="1" applyBorder="1" applyAlignment="1">
      <alignment vertical="top" wrapText="1"/>
    </xf>
    <xf numFmtId="0" fontId="33" fillId="3" borderId="4" xfId="28" applyFont="1" applyFill="1" applyBorder="1" applyAlignment="1">
      <alignment vertical="top" wrapText="1"/>
    </xf>
    <xf numFmtId="0" fontId="33" fillId="3" borderId="4" xfId="28" applyFont="1" applyFill="1" applyBorder="1" applyAlignment="1">
      <alignment vertical="top"/>
    </xf>
    <xf numFmtId="0" fontId="31" fillId="20" borderId="5" xfId="28" applyFont="1" applyFill="1" applyBorder="1" applyAlignment="1">
      <alignment vertical="top" wrapText="1"/>
    </xf>
    <xf numFmtId="10" fontId="31" fillId="20" borderId="4" xfId="2" applyNumberFormat="1" applyFont="1" applyFill="1" applyBorder="1" applyAlignment="1" applyProtection="1">
      <alignment vertical="top"/>
    </xf>
    <xf numFmtId="0" fontId="29" fillId="20" borderId="4" xfId="28" applyFont="1" applyFill="1" applyBorder="1" applyAlignment="1">
      <alignment vertical="top" wrapText="1"/>
    </xf>
    <xf numFmtId="186" fontId="31" fillId="20" borderId="4" xfId="1" applyNumberFormat="1" applyFont="1" applyFill="1" applyBorder="1" applyAlignment="1" applyProtection="1">
      <alignment vertical="top" wrapText="1"/>
    </xf>
    <xf numFmtId="14" fontId="31" fillId="20" borderId="4" xfId="28" applyNumberFormat="1" applyFont="1" applyFill="1" applyBorder="1" applyAlignment="1">
      <alignment vertical="top" wrapText="1"/>
    </xf>
    <xf numFmtId="0" fontId="23" fillId="20" borderId="9" xfId="28" applyFont="1" applyFill="1" applyBorder="1" applyAlignment="1">
      <alignment vertical="top" wrapText="1"/>
    </xf>
    <xf numFmtId="10" fontId="31" fillId="20" borderId="4" xfId="28" applyNumberFormat="1" applyFont="1" applyFill="1" applyBorder="1" applyAlignment="1">
      <alignment vertical="top" wrapText="1"/>
    </xf>
    <xf numFmtId="0" fontId="23" fillId="20" borderId="4" xfId="0" applyFont="1" applyFill="1" applyBorder="1" applyAlignment="1">
      <alignment vertical="top" wrapText="1"/>
    </xf>
    <xf numFmtId="0" fontId="31" fillId="20" borderId="72" xfId="28" applyFont="1" applyFill="1" applyBorder="1" applyAlignment="1">
      <alignment vertical="top" wrapText="1"/>
    </xf>
    <xf numFmtId="0" fontId="31" fillId="3" borderId="25" xfId="28" applyFont="1" applyFill="1" applyBorder="1" applyAlignment="1">
      <alignment vertical="top"/>
    </xf>
    <xf numFmtId="0" fontId="31" fillId="3" borderId="24" xfId="28" applyFont="1" applyFill="1" applyBorder="1" applyAlignment="1">
      <alignment vertical="top"/>
    </xf>
    <xf numFmtId="0" fontId="31" fillId="3" borderId="4" xfId="2" applyNumberFormat="1" applyFont="1" applyFill="1" applyBorder="1" applyAlignment="1" applyProtection="1">
      <alignment vertical="top" wrapText="1"/>
    </xf>
    <xf numFmtId="187" fontId="31" fillId="3" borderId="4" xfId="28" applyNumberFormat="1" applyFont="1" applyFill="1" applyBorder="1" applyAlignment="1">
      <alignment vertical="top" wrapText="1"/>
    </xf>
    <xf numFmtId="0" fontId="23" fillId="3" borderId="0" xfId="0" applyFont="1" applyFill="1" applyAlignment="1">
      <alignment vertical="top"/>
    </xf>
    <xf numFmtId="189" fontId="31" fillId="3" borderId="4" xfId="53" applyFont="1" applyFill="1" applyBorder="1" applyAlignment="1" applyProtection="1">
      <alignment vertical="top" wrapText="1"/>
    </xf>
    <xf numFmtId="9" fontId="31" fillId="3" borderId="1" xfId="2" applyFont="1" applyFill="1" applyBorder="1" applyAlignment="1" applyProtection="1">
      <alignment vertical="top"/>
    </xf>
    <xf numFmtId="0" fontId="31" fillId="20" borderId="75" xfId="28" applyFont="1" applyFill="1" applyBorder="1" applyAlignment="1">
      <alignment vertical="top" wrapText="1"/>
    </xf>
    <xf numFmtId="10" fontId="31" fillId="20" borderId="35" xfId="2" applyNumberFormat="1" applyFont="1" applyFill="1" applyBorder="1" applyAlignment="1" applyProtection="1">
      <alignment vertical="top"/>
    </xf>
    <xf numFmtId="0" fontId="31" fillId="20" borderId="35" xfId="28" applyFont="1" applyFill="1" applyBorder="1" applyAlignment="1">
      <alignment vertical="top" wrapText="1"/>
    </xf>
    <xf numFmtId="0" fontId="29" fillId="20" borderId="35" xfId="28" applyFont="1" applyFill="1" applyBorder="1" applyAlignment="1">
      <alignment vertical="top" wrapText="1"/>
    </xf>
    <xf numFmtId="186" fontId="31" fillId="20" borderId="35" xfId="1" applyNumberFormat="1" applyFont="1" applyFill="1" applyBorder="1" applyAlignment="1" applyProtection="1">
      <alignment vertical="top" wrapText="1"/>
    </xf>
    <xf numFmtId="14" fontId="31" fillId="20" borderId="35" xfId="28" applyNumberFormat="1" applyFont="1" applyFill="1" applyBorder="1" applyAlignment="1">
      <alignment vertical="top" wrapText="1"/>
    </xf>
    <xf numFmtId="0" fontId="23" fillId="20" borderId="34" xfId="28" applyFont="1" applyFill="1" applyBorder="1" applyAlignment="1">
      <alignment vertical="top" wrapText="1"/>
    </xf>
    <xf numFmtId="10" fontId="31" fillId="20" borderId="35" xfId="28" applyNumberFormat="1" applyFont="1" applyFill="1" applyBorder="1" applyAlignment="1">
      <alignment vertical="top" wrapText="1"/>
    </xf>
    <xf numFmtId="0" fontId="23" fillId="20" borderId="35" xfId="0" applyFont="1" applyFill="1" applyBorder="1" applyAlignment="1">
      <alignment vertical="top" wrapText="1"/>
    </xf>
    <xf numFmtId="0" fontId="31" fillId="20" borderId="34" xfId="28" applyFont="1" applyFill="1" applyBorder="1" applyAlignment="1">
      <alignment vertical="top" wrapText="1"/>
    </xf>
    <xf numFmtId="0" fontId="31" fillId="20" borderId="57" xfId="28" applyFont="1" applyFill="1" applyBorder="1" applyAlignment="1">
      <alignment vertical="top" wrapText="1"/>
    </xf>
    <xf numFmtId="0" fontId="31" fillId="3" borderId="11" xfId="28" applyFont="1" applyFill="1" applyBorder="1" applyAlignment="1">
      <alignment vertical="top"/>
    </xf>
    <xf numFmtId="14" fontId="31" fillId="3" borderId="7" xfId="28" applyNumberFormat="1" applyFont="1" applyFill="1" applyBorder="1" applyAlignment="1">
      <alignment vertical="top" wrapText="1"/>
    </xf>
    <xf numFmtId="0" fontId="31" fillId="3" borderId="7" xfId="2" applyNumberFormat="1" applyFont="1" applyFill="1" applyBorder="1" applyAlignment="1" applyProtection="1">
      <alignment vertical="top" wrapText="1"/>
    </xf>
    <xf numFmtId="187" fontId="31" fillId="3" borderId="7" xfId="28" applyNumberFormat="1" applyFont="1" applyFill="1" applyBorder="1" applyAlignment="1">
      <alignment vertical="top" wrapText="1"/>
    </xf>
    <xf numFmtId="187" fontId="31" fillId="3" borderId="24" xfId="28" applyNumberFormat="1" applyFont="1" applyFill="1" applyBorder="1" applyAlignment="1">
      <alignment vertical="top" wrapText="1"/>
    </xf>
    <xf numFmtId="189" fontId="31" fillId="3" borderId="7" xfId="53" applyFont="1" applyFill="1" applyBorder="1" applyAlignment="1" applyProtection="1">
      <alignment vertical="top" wrapText="1"/>
    </xf>
    <xf numFmtId="10" fontId="31" fillId="3" borderId="25" xfId="2" applyNumberFormat="1" applyFont="1" applyFill="1" applyBorder="1" applyAlignment="1" applyProtection="1">
      <alignment vertical="top"/>
    </xf>
    <xf numFmtId="0" fontId="29" fillId="3" borderId="24" xfId="28" applyFont="1" applyFill="1" applyBorder="1" applyAlignment="1">
      <alignment vertical="top" wrapText="1"/>
    </xf>
    <xf numFmtId="186" fontId="31" fillId="3" borderId="24" xfId="1" applyNumberFormat="1" applyFont="1" applyFill="1" applyBorder="1" applyAlignment="1" applyProtection="1">
      <alignment vertical="top" wrapText="1"/>
    </xf>
    <xf numFmtId="14" fontId="31" fillId="3" borderId="24" xfId="28" applyNumberFormat="1" applyFont="1" applyFill="1" applyBorder="1" applyAlignment="1">
      <alignment vertical="top" wrapText="1"/>
    </xf>
    <xf numFmtId="0" fontId="23" fillId="3" borderId="38" xfId="28" applyFont="1" applyFill="1" applyBorder="1" applyAlignment="1">
      <alignment vertical="top" wrapText="1"/>
    </xf>
    <xf numFmtId="10" fontId="31" fillId="3" borderId="38" xfId="28" applyNumberFormat="1" applyFont="1" applyFill="1" applyBorder="1" applyAlignment="1">
      <alignment vertical="top" wrapText="1"/>
    </xf>
    <xf numFmtId="10" fontId="31" fillId="3" borderId="11" xfId="2" applyNumberFormat="1" applyFont="1" applyFill="1" applyBorder="1" applyAlignment="1" applyProtection="1">
      <alignment vertical="top"/>
    </xf>
    <xf numFmtId="0" fontId="29" fillId="3" borderId="7" xfId="28" applyFont="1" applyFill="1" applyBorder="1" applyAlignment="1">
      <alignment vertical="top" wrapText="1"/>
    </xf>
    <xf numFmtId="186" fontId="31" fillId="3" borderId="7" xfId="1" applyNumberFormat="1" applyFont="1" applyFill="1" applyBorder="1" applyAlignment="1" applyProtection="1">
      <alignment vertical="top" wrapText="1"/>
    </xf>
    <xf numFmtId="10" fontId="31" fillId="3" borderId="7" xfId="28" applyNumberFormat="1" applyFont="1" applyFill="1" applyBorder="1" applyAlignment="1">
      <alignment vertical="top" wrapText="1"/>
    </xf>
    <xf numFmtId="0" fontId="23" fillId="3" borderId="24" xfId="0" applyFont="1" applyFill="1" applyBorder="1" applyAlignment="1">
      <alignment vertical="top" wrapText="1"/>
    </xf>
    <xf numFmtId="0" fontId="31" fillId="3" borderId="38" xfId="28" applyFont="1" applyFill="1" applyBorder="1" applyAlignment="1">
      <alignment vertical="top" wrapText="1"/>
    </xf>
    <xf numFmtId="0" fontId="31" fillId="3" borderId="0" xfId="28" applyFont="1" applyFill="1" applyAlignment="1">
      <alignment vertical="top" wrapText="1"/>
    </xf>
    <xf numFmtId="14" fontId="31" fillId="3" borderId="37" xfId="28" applyNumberFormat="1" applyFont="1" applyFill="1" applyBorder="1" applyAlignment="1">
      <alignment vertical="top" wrapText="1"/>
    </xf>
    <xf numFmtId="9" fontId="31" fillId="3" borderId="7" xfId="2" applyFont="1" applyFill="1" applyBorder="1" applyAlignment="1" applyProtection="1">
      <alignment vertical="top"/>
    </xf>
    <xf numFmtId="10" fontId="31" fillId="3" borderId="4" xfId="2" applyNumberFormat="1" applyFont="1" applyFill="1" applyBorder="1" applyAlignment="1" applyProtection="1">
      <alignment vertical="top"/>
    </xf>
    <xf numFmtId="0" fontId="52" fillId="3" borderId="7" xfId="28" applyFont="1" applyFill="1" applyBorder="1" applyAlignment="1">
      <alignment vertical="top" wrapText="1"/>
    </xf>
    <xf numFmtId="186" fontId="52" fillId="3" borderId="7" xfId="1" applyNumberFormat="1" applyFont="1" applyFill="1" applyBorder="1" applyAlignment="1" applyProtection="1">
      <alignment vertical="top" wrapText="1"/>
    </xf>
    <xf numFmtId="0" fontId="23" fillId="3" borderId="7" xfId="28" applyFont="1" applyFill="1" applyBorder="1" applyAlignment="1">
      <alignment vertical="top" wrapText="1"/>
    </xf>
    <xf numFmtId="0" fontId="52" fillId="3" borderId="4" xfId="28" applyFont="1" applyFill="1" applyBorder="1" applyAlignment="1">
      <alignment vertical="top" wrapText="1"/>
    </xf>
    <xf numFmtId="186" fontId="52" fillId="3" borderId="4" xfId="1" applyNumberFormat="1" applyFont="1" applyFill="1" applyBorder="1" applyAlignment="1" applyProtection="1">
      <alignment vertical="top" wrapText="1"/>
    </xf>
    <xf numFmtId="186" fontId="31" fillId="3" borderId="4" xfId="1" applyNumberFormat="1" applyFont="1" applyFill="1" applyBorder="1" applyAlignment="1" applyProtection="1">
      <alignment vertical="top" wrapText="1"/>
    </xf>
    <xf numFmtId="10" fontId="31" fillId="3" borderId="37" xfId="28" applyNumberFormat="1" applyFont="1" applyFill="1" applyBorder="1" applyAlignment="1">
      <alignment vertical="top" wrapText="1"/>
    </xf>
    <xf numFmtId="0" fontId="31" fillId="3" borderId="37" xfId="28" applyFont="1" applyFill="1" applyBorder="1" applyAlignment="1">
      <alignment vertical="top"/>
    </xf>
    <xf numFmtId="0" fontId="29" fillId="3" borderId="38" xfId="28" applyFont="1" applyFill="1" applyBorder="1" applyAlignment="1">
      <alignment vertical="top" wrapText="1"/>
    </xf>
    <xf numFmtId="0" fontId="52" fillId="3" borderId="15" xfId="28" applyFont="1" applyFill="1" applyBorder="1" applyAlignment="1">
      <alignment vertical="top" wrapText="1"/>
    </xf>
    <xf numFmtId="186" fontId="52" fillId="3" borderId="15" xfId="1" applyNumberFormat="1" applyFont="1" applyFill="1" applyBorder="1" applyAlignment="1" applyProtection="1">
      <alignment vertical="top" wrapText="1"/>
    </xf>
    <xf numFmtId="14" fontId="31" fillId="3" borderId="15" xfId="28" applyNumberFormat="1" applyFont="1" applyFill="1" applyBorder="1" applyAlignment="1">
      <alignment vertical="top" wrapText="1"/>
    </xf>
    <xf numFmtId="186" fontId="31" fillId="3" borderId="15" xfId="1" applyNumberFormat="1" applyFont="1" applyFill="1" applyBorder="1" applyAlignment="1" applyProtection="1">
      <alignment vertical="top" wrapText="1"/>
    </xf>
    <xf numFmtId="10" fontId="31" fillId="3" borderId="4" xfId="28" applyNumberFormat="1" applyFont="1" applyFill="1" applyBorder="1" applyAlignment="1">
      <alignment vertical="top" wrapText="1"/>
    </xf>
    <xf numFmtId="0" fontId="52" fillId="3" borderId="0" xfId="28" applyFont="1" applyFill="1" applyAlignment="1">
      <alignment vertical="top" wrapText="1"/>
    </xf>
    <xf numFmtId="186" fontId="52" fillId="3" borderId="0" xfId="1" applyNumberFormat="1" applyFont="1" applyFill="1" applyBorder="1" applyAlignment="1" applyProtection="1">
      <alignment vertical="top" wrapText="1"/>
    </xf>
    <xf numFmtId="14" fontId="31" fillId="3" borderId="0" xfId="28" applyNumberFormat="1" applyFont="1" applyFill="1" applyAlignment="1">
      <alignment vertical="top" wrapText="1"/>
    </xf>
    <xf numFmtId="186" fontId="31" fillId="3" borderId="0" xfId="1" applyNumberFormat="1" applyFont="1" applyFill="1" applyBorder="1" applyAlignment="1" applyProtection="1">
      <alignment vertical="top" wrapText="1"/>
    </xf>
    <xf numFmtId="10" fontId="31" fillId="3" borderId="0" xfId="28" applyNumberFormat="1" applyFont="1" applyFill="1" applyAlignment="1">
      <alignment vertical="top" wrapText="1"/>
    </xf>
    <xf numFmtId="0" fontId="23" fillId="25" borderId="15" xfId="28" applyFont="1" applyFill="1" applyBorder="1" applyAlignment="1">
      <alignment vertical="top" wrapText="1"/>
    </xf>
    <xf numFmtId="10" fontId="23" fillId="25" borderId="4" xfId="2" applyNumberFormat="1" applyFont="1" applyFill="1" applyBorder="1" applyAlignment="1" applyProtection="1">
      <alignment vertical="top"/>
    </xf>
    <xf numFmtId="0" fontId="23" fillId="25" borderId="4" xfId="28" applyFont="1" applyFill="1" applyBorder="1" applyAlignment="1">
      <alignment vertical="top" wrapText="1"/>
    </xf>
    <xf numFmtId="193" fontId="23" fillId="25" borderId="15" xfId="1" applyNumberFormat="1" applyFont="1" applyFill="1" applyBorder="1" applyAlignment="1" applyProtection="1">
      <alignment vertical="top" wrapText="1"/>
    </xf>
    <xf numFmtId="14" fontId="23" fillId="25" borderId="15" xfId="28" applyNumberFormat="1" applyFont="1" applyFill="1" applyBorder="1" applyAlignment="1">
      <alignment vertical="top" wrapText="1"/>
    </xf>
    <xf numFmtId="10" fontId="23" fillId="25" borderId="15" xfId="28" applyNumberFormat="1" applyFont="1" applyFill="1" applyBorder="1" applyAlignment="1">
      <alignment vertical="top" wrapText="1"/>
    </xf>
    <xf numFmtId="0" fontId="23" fillId="25" borderId="4" xfId="0" applyFont="1" applyFill="1" applyBorder="1" applyAlignment="1">
      <alignment vertical="top" wrapText="1"/>
    </xf>
    <xf numFmtId="193" fontId="23" fillId="25" borderId="4" xfId="1" applyNumberFormat="1" applyFont="1" applyFill="1" applyBorder="1" applyAlignment="1" applyProtection="1">
      <alignment vertical="top" wrapText="1"/>
    </xf>
    <xf numFmtId="14" fontId="23" fillId="25" borderId="4" xfId="28" applyNumberFormat="1" applyFont="1" applyFill="1" applyBorder="1" applyAlignment="1">
      <alignment vertical="top" wrapText="1"/>
    </xf>
    <xf numFmtId="0" fontId="23" fillId="25" borderId="15" xfId="0" applyFont="1" applyFill="1" applyBorder="1" applyAlignment="1">
      <alignment vertical="top" wrapText="1"/>
    </xf>
    <xf numFmtId="187" fontId="31" fillId="3" borderId="15" xfId="28" applyNumberFormat="1" applyFont="1" applyFill="1" applyBorder="1" applyAlignment="1">
      <alignment vertical="top" wrapText="1"/>
    </xf>
    <xf numFmtId="189" fontId="31" fillId="3" borderId="15" xfId="53" applyFont="1" applyFill="1" applyBorder="1" applyAlignment="1" applyProtection="1">
      <alignment vertical="top" wrapText="1"/>
    </xf>
    <xf numFmtId="0" fontId="23" fillId="13" borderId="15" xfId="28" applyFont="1" applyFill="1" applyBorder="1" applyAlignment="1">
      <alignment vertical="top" wrapText="1"/>
    </xf>
    <xf numFmtId="0" fontId="29" fillId="25" borderId="15" xfId="28" applyFont="1" applyFill="1" applyBorder="1" applyAlignment="1">
      <alignment vertical="top" wrapText="1"/>
    </xf>
    <xf numFmtId="0" fontId="29" fillId="3" borderId="15" xfId="28" applyFont="1" applyFill="1" applyBorder="1" applyAlignment="1">
      <alignment vertical="top" wrapText="1"/>
    </xf>
    <xf numFmtId="9" fontId="52" fillId="3" borderId="15" xfId="28" applyNumberFormat="1" applyFont="1" applyFill="1" applyBorder="1" applyAlignment="1">
      <alignment vertical="top"/>
    </xf>
    <xf numFmtId="10" fontId="31" fillId="3" borderId="15" xfId="28" applyNumberFormat="1" applyFont="1" applyFill="1" applyBorder="1" applyAlignment="1">
      <alignment vertical="top" wrapText="1"/>
    </xf>
    <xf numFmtId="9" fontId="31" fillId="3" borderId="15" xfId="28" applyNumberFormat="1" applyFont="1" applyFill="1" applyBorder="1" applyAlignment="1">
      <alignment vertical="top" wrapText="1"/>
    </xf>
    <xf numFmtId="10" fontId="31" fillId="3" borderId="15" xfId="2" applyNumberFormat="1" applyFont="1" applyFill="1" applyBorder="1" applyAlignment="1" applyProtection="1">
      <alignment vertical="top"/>
    </xf>
    <xf numFmtId="1" fontId="31" fillId="3" borderId="7" xfId="53" applyNumberFormat="1" applyFont="1" applyFill="1" applyBorder="1" applyAlignment="1" applyProtection="1">
      <alignment vertical="top" wrapText="1"/>
    </xf>
    <xf numFmtId="1" fontId="31" fillId="3" borderId="7" xfId="28" applyNumberFormat="1" applyFont="1" applyFill="1" applyBorder="1" applyAlignment="1">
      <alignment vertical="top" wrapText="1"/>
    </xf>
    <xf numFmtId="1" fontId="31" fillId="3" borderId="4" xfId="28" applyNumberFormat="1" applyFont="1" applyFill="1" applyBorder="1" applyAlignment="1">
      <alignment vertical="top" wrapText="1"/>
    </xf>
    <xf numFmtId="0" fontId="57" fillId="3" borderId="4" xfId="0" applyFont="1" applyFill="1" applyBorder="1" applyAlignment="1">
      <alignment vertical="top" wrapText="1"/>
    </xf>
    <xf numFmtId="0" fontId="56" fillId="3" borderId="4" xfId="0" applyFont="1" applyFill="1" applyBorder="1" applyAlignment="1">
      <alignment vertical="top" wrapText="1"/>
    </xf>
    <xf numFmtId="186" fontId="31" fillId="3" borderId="4" xfId="25" applyNumberFormat="1" applyFont="1" applyFill="1" applyBorder="1" applyAlignment="1" applyProtection="1">
      <alignment vertical="top" wrapText="1"/>
    </xf>
    <xf numFmtId="9" fontId="52" fillId="3" borderId="4" xfId="2" applyFont="1" applyFill="1" applyBorder="1" applyAlignment="1" applyProtection="1">
      <alignment vertical="top" wrapText="1"/>
    </xf>
    <xf numFmtId="0" fontId="31" fillId="3" borderId="4" xfId="0" applyFont="1" applyFill="1" applyBorder="1" applyAlignment="1">
      <alignment vertical="top" wrapText="1"/>
    </xf>
    <xf numFmtId="0" fontId="54" fillId="3" borderId="4" xfId="0" applyFont="1" applyFill="1" applyBorder="1" applyAlignment="1">
      <alignment vertical="top" wrapText="1"/>
    </xf>
    <xf numFmtId="9" fontId="31" fillId="3" borderId="4" xfId="28" applyNumberFormat="1" applyFont="1" applyFill="1" applyBorder="1" applyAlignment="1">
      <alignment vertical="top" wrapText="1"/>
    </xf>
    <xf numFmtId="10" fontId="31" fillId="3" borderId="4" xfId="2" applyNumberFormat="1" applyFont="1" applyFill="1" applyBorder="1" applyAlignment="1" applyProtection="1">
      <alignment vertical="top" wrapText="1"/>
    </xf>
    <xf numFmtId="0" fontId="29" fillId="19" borderId="15" xfId="28" applyFont="1" applyFill="1" applyBorder="1" applyAlignment="1">
      <alignment vertical="top" wrapText="1"/>
    </xf>
    <xf numFmtId="0" fontId="31" fillId="19" borderId="15" xfId="28" applyFont="1" applyFill="1" applyBorder="1" applyAlignment="1">
      <alignment vertical="top" wrapText="1"/>
    </xf>
    <xf numFmtId="9" fontId="31" fillId="3" borderId="7" xfId="2" applyFont="1" applyFill="1" applyBorder="1" applyAlignment="1" applyProtection="1">
      <alignment vertical="top" wrapText="1"/>
    </xf>
    <xf numFmtId="0" fontId="63" fillId="3" borderId="4" xfId="28" applyFont="1" applyFill="1" applyBorder="1" applyAlignment="1">
      <alignment vertical="top" wrapText="1"/>
    </xf>
    <xf numFmtId="0" fontId="0" fillId="22" borderId="4" xfId="0" applyFill="1" applyBorder="1" applyAlignment="1">
      <alignment vertical="top" wrapText="1"/>
    </xf>
    <xf numFmtId="0" fontId="55" fillId="22" borderId="4" xfId="28" applyFont="1" applyFill="1" applyBorder="1" applyAlignment="1">
      <alignment vertical="top" wrapText="1"/>
    </xf>
    <xf numFmtId="0" fontId="31" fillId="22" borderId="15" xfId="28" applyFont="1" applyFill="1" applyBorder="1" applyAlignment="1">
      <alignment vertical="top" wrapText="1"/>
    </xf>
    <xf numFmtId="14" fontId="55" fillId="22" borderId="4" xfId="28" applyNumberFormat="1" applyFont="1" applyFill="1" applyBorder="1" applyAlignment="1">
      <alignment vertical="top" wrapText="1"/>
    </xf>
    <xf numFmtId="0" fontId="55" fillId="22" borderId="4" xfId="2" applyNumberFormat="1" applyFont="1" applyFill="1" applyBorder="1" applyAlignment="1" applyProtection="1">
      <alignment vertical="top" wrapText="1"/>
    </xf>
    <xf numFmtId="187" fontId="31" fillId="22" borderId="4" xfId="28" applyNumberFormat="1" applyFont="1" applyFill="1" applyBorder="1" applyAlignment="1">
      <alignment vertical="top" wrapText="1"/>
    </xf>
    <xf numFmtId="189" fontId="55" fillId="22" borderId="4" xfId="53" applyFont="1" applyFill="1" applyBorder="1" applyAlignment="1" applyProtection="1">
      <alignment vertical="top" wrapText="1"/>
    </xf>
    <xf numFmtId="0" fontId="31" fillId="22" borderId="4" xfId="54" applyFont="1" applyFill="1" applyBorder="1" applyAlignment="1" applyProtection="1">
      <alignment vertical="top" wrapText="1"/>
    </xf>
    <xf numFmtId="0" fontId="23" fillId="22" borderId="4" xfId="0" applyFont="1" applyFill="1" applyBorder="1" applyAlignment="1">
      <alignment vertical="top"/>
    </xf>
    <xf numFmtId="0" fontId="31" fillId="22" borderId="4" xfId="2" applyNumberFormat="1" applyFont="1" applyFill="1" applyBorder="1" applyAlignment="1" applyProtection="1">
      <alignment vertical="top" wrapText="1"/>
    </xf>
    <xf numFmtId="2" fontId="31" fillId="22" borderId="4" xfId="28" applyNumberFormat="1" applyFont="1" applyFill="1" applyBorder="1" applyAlignment="1">
      <alignment vertical="top" wrapText="1"/>
    </xf>
    <xf numFmtId="14" fontId="31" fillId="22" borderId="4" xfId="28" applyNumberFormat="1" applyFont="1" applyFill="1" applyBorder="1" applyAlignment="1">
      <alignment vertical="top" wrapText="1"/>
    </xf>
    <xf numFmtId="9" fontId="31" fillId="22" borderId="4" xfId="2" applyFont="1" applyFill="1" applyBorder="1" applyAlignment="1" applyProtection="1">
      <alignment vertical="top" wrapText="1"/>
    </xf>
    <xf numFmtId="186" fontId="31" fillId="22" borderId="4" xfId="25" applyNumberFormat="1" applyFont="1" applyFill="1" applyBorder="1" applyAlignment="1" applyProtection="1">
      <alignment vertical="top" wrapText="1"/>
    </xf>
    <xf numFmtId="187" fontId="31" fillId="0" borderId="4" xfId="53" applyNumberFormat="1" applyFont="1" applyBorder="1" applyAlignment="1" applyProtection="1">
      <alignment vertical="top" wrapText="1"/>
    </xf>
    <xf numFmtId="9" fontId="44" fillId="3" borderId="4" xfId="22" applyNumberFormat="1" applyFont="1" applyFill="1" applyBorder="1" applyAlignment="1" applyProtection="1">
      <alignment vertical="center" wrapText="1"/>
    </xf>
    <xf numFmtId="0" fontId="37" fillId="3" borderId="48" xfId="22" applyFont="1" applyFill="1" applyBorder="1" applyAlignment="1" applyProtection="1">
      <alignment vertical="center" wrapText="1"/>
    </xf>
    <xf numFmtId="0" fontId="37" fillId="3" borderId="8" xfId="22" applyFont="1" applyFill="1" applyBorder="1" applyAlignment="1" applyProtection="1">
      <alignment horizontal="left" vertical="center" wrapText="1"/>
    </xf>
    <xf numFmtId="0" fontId="37" fillId="3" borderId="10" xfId="22" applyFont="1" applyFill="1" applyBorder="1" applyAlignment="1" applyProtection="1">
      <alignment horizontal="left" vertical="center" wrapText="1"/>
    </xf>
    <xf numFmtId="0" fontId="37" fillId="3" borderId="53" xfId="22" applyFont="1" applyFill="1" applyBorder="1" applyAlignment="1" applyProtection="1">
      <alignment horizontal="left" vertical="center" wrapText="1"/>
    </xf>
    <xf numFmtId="0" fontId="41" fillId="0" borderId="0" xfId="0" applyFont="1" applyAlignment="1">
      <alignment wrapText="1"/>
    </xf>
    <xf numFmtId="0" fontId="41" fillId="0" borderId="0" xfId="0" applyFont="1"/>
    <xf numFmtId="0" fontId="41" fillId="0" borderId="0" xfId="0" applyFont="1" applyAlignment="1">
      <alignment horizontal="center"/>
    </xf>
    <xf numFmtId="0" fontId="10" fillId="0" borderId="0" xfId="56"/>
    <xf numFmtId="0" fontId="68" fillId="0" borderId="0" xfId="56" applyFont="1"/>
    <xf numFmtId="0" fontId="76" fillId="0" borderId="0" xfId="54" applyFont="1"/>
    <xf numFmtId="0" fontId="81" fillId="26" borderId="0" xfId="0" applyFont="1" applyFill="1"/>
    <xf numFmtId="0" fontId="71" fillId="0" borderId="0" xfId="106" applyFont="1"/>
    <xf numFmtId="0" fontId="94" fillId="28" borderId="76" xfId="0" applyFont="1" applyFill="1" applyBorder="1" applyAlignment="1">
      <alignment vertical="center" wrapText="1"/>
    </xf>
    <xf numFmtId="0" fontId="23" fillId="3" borderId="0" xfId="0" applyFont="1" applyFill="1" applyAlignment="1">
      <alignment vertical="center" wrapText="1"/>
    </xf>
    <xf numFmtId="0" fontId="23" fillId="0" borderId="0" xfId="0" applyFont="1" applyAlignment="1">
      <alignment vertical="center" wrapText="1"/>
    </xf>
    <xf numFmtId="0" fontId="95" fillId="26" borderId="76" xfId="28" applyFont="1" applyFill="1" applyBorder="1" applyAlignment="1">
      <alignment vertical="center" wrapText="1"/>
    </xf>
    <xf numFmtId="0" fontId="26" fillId="26" borderId="0" xfId="0" applyFont="1" applyFill="1" applyAlignment="1">
      <alignment vertical="center" wrapText="1"/>
    </xf>
    <xf numFmtId="0" fontId="27" fillId="26" borderId="0" xfId="0" applyFont="1" applyFill="1" applyAlignment="1">
      <alignment vertical="center" wrapText="1"/>
    </xf>
    <xf numFmtId="0" fontId="28" fillId="26" borderId="0" xfId="0" applyFont="1" applyFill="1" applyAlignment="1">
      <alignment vertical="center" wrapText="1"/>
    </xf>
    <xf numFmtId="0" fontId="95" fillId="26" borderId="76" xfId="0" applyFont="1" applyFill="1" applyBorder="1" applyAlignment="1">
      <alignment vertical="center" wrapText="1"/>
    </xf>
    <xf numFmtId="0" fontId="15" fillId="26" borderId="0" xfId="0" applyFont="1" applyFill="1" applyAlignment="1">
      <alignment vertical="center" wrapText="1"/>
    </xf>
    <xf numFmtId="0" fontId="23" fillId="26" borderId="0" xfId="0" applyFont="1" applyFill="1" applyAlignment="1">
      <alignment vertical="center" wrapText="1"/>
    </xf>
    <xf numFmtId="0" fontId="29" fillId="26" borderId="0" xfId="0" applyFont="1" applyFill="1" applyAlignment="1">
      <alignment vertical="center" wrapText="1"/>
    </xf>
    <xf numFmtId="0" fontId="94" fillId="0" borderId="76" xfId="0" applyFont="1" applyBorder="1" applyAlignment="1">
      <alignment vertical="center" wrapText="1"/>
    </xf>
    <xf numFmtId="0" fontId="95" fillId="0" borderId="76" xfId="0" applyFont="1" applyBorder="1" applyAlignment="1">
      <alignment vertical="center" wrapText="1"/>
    </xf>
    <xf numFmtId="0" fontId="95" fillId="38" borderId="76" xfId="0" applyFont="1" applyFill="1" applyBorder="1" applyAlignment="1">
      <alignment vertical="center" wrapText="1"/>
    </xf>
    <xf numFmtId="0" fontId="100" fillId="26" borderId="76" xfId="0" applyFont="1" applyFill="1" applyBorder="1" applyAlignment="1">
      <alignment vertical="center" wrapText="1"/>
    </xf>
    <xf numFmtId="0" fontId="94" fillId="26" borderId="76" xfId="0" applyFont="1" applyFill="1" applyBorder="1" applyAlignment="1">
      <alignment vertical="center" wrapText="1"/>
    </xf>
    <xf numFmtId="0" fontId="107" fillId="26" borderId="76" xfId="0" applyFont="1" applyFill="1" applyBorder="1" applyAlignment="1">
      <alignment vertical="center" wrapText="1"/>
    </xf>
    <xf numFmtId="0" fontId="97" fillId="26" borderId="76" xfId="0" applyFont="1" applyFill="1" applyBorder="1" applyAlignment="1">
      <alignment vertical="center" wrapText="1"/>
    </xf>
    <xf numFmtId="0" fontId="31" fillId="26" borderId="0" xfId="0" applyFont="1" applyFill="1" applyAlignment="1">
      <alignment vertical="center" wrapText="1"/>
    </xf>
    <xf numFmtId="0" fontId="94" fillId="26" borderId="76" xfId="28" applyFont="1" applyFill="1" applyBorder="1" applyAlignment="1">
      <alignment vertical="center" wrapText="1"/>
    </xf>
    <xf numFmtId="0" fontId="23" fillId="30" borderId="0" xfId="0" applyFont="1" applyFill="1" applyAlignment="1">
      <alignment vertical="center" wrapText="1"/>
    </xf>
    <xf numFmtId="0" fontId="0" fillId="26" borderId="0" xfId="0" applyFill="1" applyAlignment="1">
      <alignment vertical="center" wrapText="1"/>
    </xf>
    <xf numFmtId="0" fontId="105" fillId="0" borderId="76" xfId="0" applyFont="1" applyBorder="1" applyAlignment="1">
      <alignment vertical="center" wrapText="1"/>
    </xf>
    <xf numFmtId="0" fontId="23" fillId="26" borderId="4" xfId="0" applyFont="1" applyFill="1" applyBorder="1" applyAlignment="1">
      <alignment vertical="center" wrapText="1"/>
    </xf>
    <xf numFmtId="0" fontId="29" fillId="3" borderId="0" xfId="0" applyFont="1" applyFill="1" applyAlignment="1">
      <alignment vertical="center" wrapText="1"/>
    </xf>
    <xf numFmtId="0" fontId="0" fillId="28" borderId="14" xfId="0" applyFill="1" applyBorder="1" applyAlignment="1">
      <alignment vertical="center" wrapText="1"/>
    </xf>
    <xf numFmtId="14" fontId="0" fillId="26" borderId="79" xfId="28" applyNumberFormat="1" applyFont="1" applyFill="1" applyBorder="1" applyAlignment="1">
      <alignment vertical="center" wrapText="1"/>
    </xf>
    <xf numFmtId="0" fontId="29" fillId="30" borderId="4" xfId="0" applyFont="1" applyFill="1" applyBorder="1" applyAlignment="1">
      <alignment vertical="center" wrapText="1"/>
    </xf>
    <xf numFmtId="0" fontId="29" fillId="3" borderId="4" xfId="0" applyFont="1" applyFill="1" applyBorder="1" applyAlignment="1">
      <alignment vertical="center" wrapText="1"/>
    </xf>
    <xf numFmtId="0" fontId="94" fillId="42" borderId="76" xfId="0" applyFont="1" applyFill="1" applyBorder="1" applyAlignment="1">
      <alignment vertical="center" wrapText="1"/>
    </xf>
    <xf numFmtId="0" fontId="95" fillId="42" borderId="76" xfId="28" applyFont="1" applyFill="1" applyBorder="1" applyAlignment="1">
      <alignment vertical="center" wrapText="1"/>
    </xf>
    <xf numFmtId="0" fontId="94" fillId="42" borderId="76" xfId="28" applyFont="1" applyFill="1" applyBorder="1" applyAlignment="1">
      <alignment vertical="center" wrapText="1"/>
    </xf>
    <xf numFmtId="14" fontId="23" fillId="3" borderId="0" xfId="0" applyNumberFormat="1" applyFont="1" applyFill="1" applyAlignment="1">
      <alignment vertical="center" wrapText="1"/>
    </xf>
    <xf numFmtId="0" fontId="95" fillId="28" borderId="76" xfId="28" applyFont="1" applyFill="1" applyBorder="1" applyAlignment="1">
      <alignment vertical="center" wrapText="1"/>
    </xf>
    <xf numFmtId="0" fontId="95" fillId="28" borderId="76" xfId="0" applyFont="1" applyFill="1" applyBorder="1" applyAlignment="1">
      <alignment vertical="center" wrapText="1"/>
    </xf>
    <xf numFmtId="0" fontId="99" fillId="28" borderId="76" xfId="0" applyFont="1" applyFill="1" applyBorder="1" applyAlignment="1">
      <alignment vertical="center" wrapText="1"/>
    </xf>
    <xf numFmtId="0" fontId="96" fillId="28" borderId="76" xfId="0" applyFont="1" applyFill="1" applyBorder="1" applyAlignment="1">
      <alignment vertical="center" wrapText="1"/>
    </xf>
    <xf numFmtId="0" fontId="94" fillId="26" borderId="0" xfId="0" applyFont="1" applyFill="1" applyAlignment="1">
      <alignment vertical="center" wrapText="1"/>
    </xf>
    <xf numFmtId="14" fontId="95" fillId="26" borderId="76" xfId="0" applyNumberFormat="1" applyFont="1" applyFill="1" applyBorder="1" applyAlignment="1">
      <alignment vertical="center" wrapText="1"/>
    </xf>
    <xf numFmtId="0" fontId="97" fillId="26" borderId="76" xfId="59" applyFont="1" applyFill="1" applyBorder="1" applyAlignment="1">
      <alignment vertical="center" wrapText="1"/>
    </xf>
    <xf numFmtId="166" fontId="97" fillId="26" borderId="76" xfId="111" applyFont="1" applyFill="1" applyBorder="1" applyAlignment="1">
      <alignment vertical="center" wrapText="1"/>
    </xf>
    <xf numFmtId="198" fontId="94" fillId="41" borderId="76" xfId="0" applyNumberFormat="1" applyFont="1" applyFill="1" applyBorder="1" applyAlignment="1">
      <alignment vertical="center" wrapText="1"/>
    </xf>
    <xf numFmtId="0" fontId="95" fillId="30" borderId="0" xfId="0" applyFont="1" applyFill="1" applyAlignment="1">
      <alignment vertical="center" wrapText="1"/>
    </xf>
    <xf numFmtId="0" fontId="94" fillId="30" borderId="0" xfId="0" applyFont="1" applyFill="1" applyAlignment="1">
      <alignment vertical="center" wrapText="1"/>
    </xf>
    <xf numFmtId="9" fontId="99" fillId="26" borderId="76" xfId="2" applyFont="1" applyFill="1" applyBorder="1" applyAlignment="1" applyProtection="1">
      <alignment vertical="center" wrapText="1"/>
    </xf>
    <xf numFmtId="9" fontId="99" fillId="26" borderId="76" xfId="0" applyNumberFormat="1" applyFont="1" applyFill="1" applyBorder="1" applyAlignment="1">
      <alignment vertical="center" wrapText="1"/>
    </xf>
    <xf numFmtId="9" fontId="95" fillId="30" borderId="76" xfId="36" applyFont="1" applyFill="1" applyBorder="1" applyAlignment="1" applyProtection="1">
      <alignment vertical="center" wrapText="1"/>
    </xf>
    <xf numFmtId="0" fontId="95" fillId="30" borderId="76" xfId="36" applyNumberFormat="1" applyFont="1" applyFill="1" applyBorder="1" applyAlignment="1" applyProtection="1">
      <alignment vertical="center" wrapText="1"/>
    </xf>
    <xf numFmtId="1" fontId="95" fillId="30" borderId="76" xfId="36" applyNumberFormat="1" applyFont="1" applyFill="1" applyBorder="1" applyAlignment="1" applyProtection="1">
      <alignment vertical="center" wrapText="1"/>
    </xf>
    <xf numFmtId="0" fontId="94" fillId="0" borderId="0" xfId="0" applyFont="1" applyAlignment="1">
      <alignment vertical="center" wrapText="1"/>
    </xf>
    <xf numFmtId="0" fontId="97" fillId="26" borderId="0" xfId="59" applyFont="1" applyFill="1" applyAlignment="1">
      <alignment vertical="center" wrapText="1"/>
    </xf>
    <xf numFmtId="166" fontId="97" fillId="26" borderId="0" xfId="111" applyFont="1" applyFill="1" applyBorder="1" applyAlignment="1">
      <alignment vertical="center" wrapText="1"/>
    </xf>
    <xf numFmtId="0" fontId="95" fillId="0" borderId="76" xfId="28" applyFont="1" applyBorder="1" applyAlignment="1">
      <alignment vertical="center" wrapText="1"/>
    </xf>
    <xf numFmtId="0" fontId="95" fillId="0" borderId="0" xfId="0" applyFont="1" applyAlignment="1">
      <alignment vertical="center" wrapText="1"/>
    </xf>
    <xf numFmtId="0" fontId="95" fillId="41" borderId="76" xfId="0" applyFont="1" applyFill="1" applyBorder="1" applyAlignment="1">
      <alignment vertical="center" wrapText="1"/>
    </xf>
    <xf numFmtId="10" fontId="99" fillId="26" borderId="76" xfId="2" applyNumberFormat="1" applyFont="1" applyFill="1" applyBorder="1" applyAlignment="1" applyProtection="1">
      <alignment vertical="center" wrapText="1"/>
    </xf>
    <xf numFmtId="14" fontId="95" fillId="26" borderId="76" xfId="28" applyNumberFormat="1" applyFont="1" applyFill="1" applyBorder="1" applyAlignment="1">
      <alignment vertical="center" wrapText="1"/>
    </xf>
    <xf numFmtId="185" fontId="95" fillId="26" borderId="76" xfId="28" applyNumberFormat="1" applyFont="1" applyFill="1" applyBorder="1" applyAlignment="1">
      <alignment vertical="center" wrapText="1"/>
    </xf>
    <xf numFmtId="185" fontId="95" fillId="28" borderId="76" xfId="28" applyNumberFormat="1" applyFont="1" applyFill="1" applyBorder="1" applyAlignment="1">
      <alignment vertical="center" wrapText="1"/>
    </xf>
    <xf numFmtId="9" fontId="99" fillId="26" borderId="76" xfId="28" applyNumberFormat="1" applyFont="1" applyFill="1" applyBorder="1" applyAlignment="1">
      <alignment vertical="center" wrapText="1"/>
    </xf>
    <xf numFmtId="14" fontId="95" fillId="26" borderId="76" xfId="59" applyNumberFormat="1" applyFont="1" applyFill="1" applyBorder="1" applyAlignment="1">
      <alignment vertical="center" wrapText="1"/>
    </xf>
    <xf numFmtId="186" fontId="95" fillId="26" borderId="76" xfId="1" applyNumberFormat="1" applyFont="1" applyFill="1" applyBorder="1" applyAlignment="1" applyProtection="1">
      <alignment vertical="center" wrapText="1"/>
    </xf>
    <xf numFmtId="198" fontId="95" fillId="26" borderId="76" xfId="28" applyNumberFormat="1" applyFont="1" applyFill="1" applyBorder="1" applyAlignment="1">
      <alignment vertical="center" wrapText="1"/>
    </xf>
    <xf numFmtId="188" fontId="95" fillId="26" borderId="76" xfId="28" applyNumberFormat="1" applyFont="1" applyFill="1" applyBorder="1" applyAlignment="1">
      <alignment vertical="center" wrapText="1"/>
    </xf>
    <xf numFmtId="187" fontId="95" fillId="26" borderId="76" xfId="28" applyNumberFormat="1" applyFont="1" applyFill="1" applyBorder="1" applyAlignment="1">
      <alignment vertical="center" wrapText="1"/>
    </xf>
    <xf numFmtId="166" fontId="95" fillId="43" borderId="76" xfId="111" applyFont="1" applyFill="1" applyBorder="1" applyAlignment="1">
      <alignment vertical="center" wrapText="1"/>
    </xf>
    <xf numFmtId="0" fontId="94" fillId="28" borderId="76" xfId="0" applyFont="1" applyFill="1" applyBorder="1" applyAlignment="1">
      <alignment vertical="center" wrapText="1" readingOrder="1"/>
    </xf>
    <xf numFmtId="0" fontId="120" fillId="26" borderId="76" xfId="0" applyFont="1" applyFill="1" applyBorder="1" applyAlignment="1">
      <alignment vertical="center" wrapText="1"/>
    </xf>
    <xf numFmtId="0" fontId="120" fillId="26" borderId="0" xfId="0" applyFont="1" applyFill="1" applyAlignment="1">
      <alignment vertical="center" wrapText="1"/>
    </xf>
    <xf numFmtId="1" fontId="95" fillId="26" borderId="76" xfId="0" applyNumberFormat="1" applyFont="1" applyFill="1" applyBorder="1" applyAlignment="1">
      <alignment vertical="center" wrapText="1"/>
    </xf>
    <xf numFmtId="0" fontId="121" fillId="26" borderId="76" xfId="0" applyFont="1" applyFill="1" applyBorder="1" applyAlignment="1">
      <alignment vertical="center" wrapText="1"/>
    </xf>
    <xf numFmtId="0" fontId="121" fillId="26" borderId="0" xfId="0" applyFont="1" applyFill="1" applyAlignment="1">
      <alignment vertical="center" wrapText="1"/>
    </xf>
    <xf numFmtId="1" fontId="95" fillId="26" borderId="76" xfId="28" applyNumberFormat="1" applyFont="1" applyFill="1" applyBorder="1" applyAlignment="1">
      <alignment vertical="center" wrapText="1"/>
    </xf>
    <xf numFmtId="0" fontId="99" fillId="26" borderId="76" xfId="0" applyFont="1" applyFill="1" applyBorder="1" applyAlignment="1">
      <alignment vertical="center" wrapText="1"/>
    </xf>
    <xf numFmtId="9" fontId="95" fillId="28" borderId="76" xfId="28" applyNumberFormat="1" applyFont="1" applyFill="1" applyBorder="1" applyAlignment="1">
      <alignment vertical="center" wrapText="1"/>
    </xf>
    <xf numFmtId="14" fontId="95" fillId="28" borderId="76" xfId="28" applyNumberFormat="1" applyFont="1" applyFill="1" applyBorder="1" applyAlignment="1">
      <alignment vertical="center" wrapText="1"/>
    </xf>
    <xf numFmtId="9" fontId="95" fillId="26" borderId="76" xfId="28" applyNumberFormat="1" applyFont="1" applyFill="1" applyBorder="1" applyAlignment="1">
      <alignment vertical="center" wrapText="1"/>
    </xf>
    <xf numFmtId="3" fontId="95" fillId="26" borderId="76" xfId="28" applyNumberFormat="1" applyFont="1" applyFill="1" applyBorder="1" applyAlignment="1">
      <alignment vertical="center" wrapText="1"/>
    </xf>
    <xf numFmtId="3" fontId="95" fillId="26" borderId="76" xfId="2" applyNumberFormat="1" applyFont="1" applyFill="1" applyBorder="1" applyAlignment="1" applyProtection="1">
      <alignment vertical="center" wrapText="1"/>
    </xf>
    <xf numFmtId="0" fontId="95" fillId="29" borderId="76" xfId="2" applyNumberFormat="1" applyFont="1" applyFill="1" applyBorder="1" applyAlignment="1" applyProtection="1">
      <alignment vertical="center" wrapText="1"/>
    </xf>
    <xf numFmtId="0" fontId="95" fillId="26" borderId="76" xfId="2" applyNumberFormat="1" applyFont="1" applyFill="1" applyBorder="1" applyAlignment="1" applyProtection="1">
      <alignment vertical="center" wrapText="1"/>
    </xf>
    <xf numFmtId="0" fontId="99" fillId="26" borderId="0" xfId="0" applyFont="1" applyFill="1" applyAlignment="1">
      <alignment vertical="center" wrapText="1"/>
    </xf>
    <xf numFmtId="14" fontId="95" fillId="38" borderId="76" xfId="0" applyNumberFormat="1" applyFont="1" applyFill="1" applyBorder="1" applyAlignment="1">
      <alignment vertical="center" wrapText="1"/>
    </xf>
    <xf numFmtId="0" fontId="95" fillId="30" borderId="76" xfId="2" applyNumberFormat="1" applyFont="1" applyFill="1" applyBorder="1" applyAlignment="1" applyProtection="1">
      <alignment vertical="center" wrapText="1"/>
    </xf>
    <xf numFmtId="0" fontId="95" fillId="29" borderId="76" xfId="28" applyFont="1" applyFill="1" applyBorder="1" applyAlignment="1">
      <alignment vertical="center" wrapText="1"/>
    </xf>
    <xf numFmtId="0" fontId="95" fillId="30" borderId="76" xfId="28" applyFont="1" applyFill="1" applyBorder="1" applyAlignment="1">
      <alignment vertical="center" wrapText="1"/>
    </xf>
    <xf numFmtId="166" fontId="95" fillId="26" borderId="76" xfId="111" applyFont="1" applyFill="1" applyBorder="1" applyAlignment="1">
      <alignment vertical="center" wrapText="1"/>
    </xf>
    <xf numFmtId="0" fontId="103" fillId="26" borderId="76" xfId="0" applyFont="1" applyFill="1" applyBorder="1" applyAlignment="1">
      <alignment vertical="center" wrapText="1"/>
    </xf>
    <xf numFmtId="199" fontId="94" fillId="0" borderId="76" xfId="0" applyNumberFormat="1" applyFont="1" applyBorder="1" applyAlignment="1">
      <alignment vertical="center" wrapText="1"/>
    </xf>
    <xf numFmtId="198" fontId="95" fillId="26" borderId="76" xfId="55" applyNumberFormat="1" applyFont="1" applyFill="1" applyBorder="1" applyAlignment="1">
      <alignment vertical="center" wrapText="1"/>
    </xf>
    <xf numFmtId="198" fontId="95" fillId="26" borderId="76" xfId="1" applyNumberFormat="1" applyFont="1" applyFill="1" applyBorder="1" applyAlignment="1">
      <alignment vertical="center" wrapText="1"/>
    </xf>
    <xf numFmtId="3" fontId="95" fillId="38" borderId="76" xfId="0" applyNumberFormat="1" applyFont="1" applyFill="1" applyBorder="1" applyAlignment="1">
      <alignment vertical="center" wrapText="1"/>
    </xf>
    <xf numFmtId="9" fontId="95" fillId="26" borderId="76" xfId="0" applyNumberFormat="1" applyFont="1" applyFill="1" applyBorder="1" applyAlignment="1">
      <alignment vertical="center" wrapText="1"/>
    </xf>
    <xf numFmtId="165" fontId="95" fillId="26" borderId="76" xfId="0" applyNumberFormat="1" applyFont="1" applyFill="1" applyBorder="1" applyAlignment="1">
      <alignment vertical="center" wrapText="1"/>
    </xf>
    <xf numFmtId="198" fontId="95" fillId="26" borderId="76" xfId="0" applyNumberFormat="1" applyFont="1" applyFill="1" applyBorder="1" applyAlignment="1">
      <alignment vertical="center" wrapText="1"/>
    </xf>
    <xf numFmtId="1" fontId="95" fillId="38" borderId="76" xfId="0" applyNumberFormat="1" applyFont="1" applyFill="1" applyBorder="1" applyAlignment="1">
      <alignment vertical="center" wrapText="1"/>
    </xf>
    <xf numFmtId="200" fontId="95" fillId="26" borderId="76" xfId="0" applyNumberFormat="1" applyFont="1" applyFill="1" applyBorder="1" applyAlignment="1">
      <alignment vertical="center" wrapText="1"/>
    </xf>
    <xf numFmtId="199" fontId="95" fillId="26" borderId="76" xfId="0" applyNumberFormat="1" applyFont="1" applyFill="1" applyBorder="1" applyAlignment="1">
      <alignment vertical="center" wrapText="1"/>
    </xf>
    <xf numFmtId="199" fontId="95" fillId="26" borderId="76" xfId="28" applyNumberFormat="1" applyFont="1" applyFill="1" applyBorder="1" applyAlignment="1">
      <alignment vertical="center" wrapText="1"/>
    </xf>
    <xf numFmtId="198" fontId="100" fillId="26" borderId="76" xfId="0" applyNumberFormat="1" applyFont="1" applyFill="1" applyBorder="1" applyAlignment="1">
      <alignment vertical="center" wrapText="1"/>
    </xf>
    <xf numFmtId="198" fontId="95" fillId="38" borderId="76" xfId="0" applyNumberFormat="1" applyFont="1" applyFill="1" applyBorder="1" applyAlignment="1">
      <alignment vertical="center" wrapText="1"/>
    </xf>
    <xf numFmtId="198" fontId="95" fillId="28" borderId="76" xfId="0" applyNumberFormat="1" applyFont="1" applyFill="1" applyBorder="1" applyAlignment="1">
      <alignment vertical="center" wrapText="1"/>
    </xf>
    <xf numFmtId="0" fontId="95" fillId="42" borderId="76" xfId="0" applyFont="1" applyFill="1" applyBorder="1" applyAlignment="1">
      <alignment vertical="center" wrapText="1"/>
    </xf>
    <xf numFmtId="198" fontId="95" fillId="26" borderId="76" xfId="111" applyNumberFormat="1" applyFont="1" applyFill="1" applyBorder="1" applyAlignment="1">
      <alignment vertical="center" wrapText="1"/>
    </xf>
    <xf numFmtId="185" fontId="95" fillId="26" borderId="76" xfId="0" applyNumberFormat="1" applyFont="1" applyFill="1" applyBorder="1" applyAlignment="1">
      <alignment vertical="center" wrapText="1"/>
    </xf>
    <xf numFmtId="9" fontId="95" fillId="38" borderId="76" xfId="0" applyNumberFormat="1" applyFont="1" applyFill="1" applyBorder="1" applyAlignment="1">
      <alignment vertical="center" wrapText="1"/>
    </xf>
    <xf numFmtId="192" fontId="95" fillId="26" borderId="76" xfId="2" applyNumberFormat="1" applyFont="1" applyFill="1" applyBorder="1" applyAlignment="1">
      <alignment vertical="center" wrapText="1"/>
    </xf>
    <xf numFmtId="14" fontId="123" fillId="26" borderId="76" xfId="0" applyNumberFormat="1" applyFont="1" applyFill="1" applyBorder="1" applyAlignment="1">
      <alignment vertical="center" wrapText="1"/>
    </xf>
    <xf numFmtId="0" fontId="95" fillId="30" borderId="76" xfId="0" applyFont="1" applyFill="1" applyBorder="1" applyAlignment="1">
      <alignment vertical="center" wrapText="1"/>
    </xf>
    <xf numFmtId="9" fontId="95" fillId="31" borderId="76" xfId="0" applyNumberFormat="1" applyFont="1" applyFill="1" applyBorder="1" applyAlignment="1">
      <alignment vertical="center" wrapText="1"/>
    </xf>
    <xf numFmtId="10" fontId="95" fillId="31" borderId="76" xfId="0" applyNumberFormat="1" applyFont="1" applyFill="1" applyBorder="1" applyAlignment="1">
      <alignment vertical="center" wrapText="1"/>
    </xf>
    <xf numFmtId="10" fontId="95" fillId="38" borderId="76" xfId="28" applyNumberFormat="1" applyFont="1" applyFill="1" applyBorder="1" applyAlignment="1">
      <alignment vertical="center" wrapText="1"/>
    </xf>
    <xf numFmtId="188" fontId="95" fillId="26" borderId="76" xfId="53" applyNumberFormat="1" applyFont="1" applyFill="1" applyBorder="1" applyAlignment="1" applyProtection="1">
      <alignment vertical="center" wrapText="1"/>
    </xf>
    <xf numFmtId="188" fontId="95" fillId="38" borderId="76" xfId="53" applyNumberFormat="1" applyFont="1" applyFill="1" applyBorder="1" applyAlignment="1" applyProtection="1">
      <alignment vertical="center" wrapText="1"/>
    </xf>
    <xf numFmtId="166" fontId="95" fillId="43" borderId="76" xfId="111" applyFont="1" applyFill="1" applyBorder="1" applyAlignment="1" applyProtection="1">
      <alignment vertical="center" wrapText="1"/>
    </xf>
    <xf numFmtId="10" fontId="95" fillId="26" borderId="76" xfId="0" applyNumberFormat="1" applyFont="1" applyFill="1" applyBorder="1" applyAlignment="1">
      <alignment vertical="center" wrapText="1"/>
    </xf>
    <xf numFmtId="187" fontId="95" fillId="38" borderId="76" xfId="28" applyNumberFormat="1" applyFont="1" applyFill="1" applyBorder="1" applyAlignment="1">
      <alignment vertical="center" wrapText="1"/>
    </xf>
    <xf numFmtId="0" fontId="107" fillId="28" borderId="76" xfId="0" applyFont="1" applyFill="1" applyBorder="1" applyAlignment="1">
      <alignment vertical="center" wrapText="1"/>
    </xf>
    <xf numFmtId="0" fontId="97" fillId="26" borderId="76" xfId="28" applyFont="1" applyFill="1" applyBorder="1" applyAlignment="1">
      <alignment vertical="center" wrapText="1"/>
    </xf>
    <xf numFmtId="1" fontId="97" fillId="26" borderId="76" xfId="0" applyNumberFormat="1" applyFont="1" applyFill="1" applyBorder="1" applyAlignment="1">
      <alignment vertical="center" wrapText="1"/>
    </xf>
    <xf numFmtId="0" fontId="97" fillId="0" borderId="76" xfId="0" applyFont="1" applyBorder="1" applyAlignment="1">
      <alignment vertical="center" wrapText="1"/>
    </xf>
    <xf numFmtId="0" fontId="97" fillId="28" borderId="76" xfId="0" applyFont="1" applyFill="1" applyBorder="1" applyAlignment="1">
      <alignment vertical="center" wrapText="1"/>
    </xf>
    <xf numFmtId="187" fontId="97" fillId="26" borderId="76" xfId="28" applyNumberFormat="1" applyFont="1" applyFill="1" applyBorder="1" applyAlignment="1">
      <alignment vertical="center" wrapText="1"/>
    </xf>
    <xf numFmtId="0" fontId="97" fillId="26" borderId="0" xfId="0" applyFont="1" applyFill="1" applyAlignment="1">
      <alignment vertical="center" wrapText="1"/>
    </xf>
    <xf numFmtId="0" fontId="94" fillId="41" borderId="76" xfId="0" applyFont="1" applyFill="1" applyBorder="1" applyAlignment="1">
      <alignment vertical="center" wrapText="1"/>
    </xf>
    <xf numFmtId="0" fontId="95" fillId="0" borderId="76" xfId="106" applyFont="1" applyBorder="1" applyAlignment="1">
      <alignment vertical="center" wrapText="1"/>
    </xf>
    <xf numFmtId="192" fontId="95" fillId="0" borderId="76" xfId="59" applyNumberFormat="1" applyFont="1" applyBorder="1" applyAlignment="1">
      <alignment vertical="center" wrapText="1"/>
    </xf>
    <xf numFmtId="0" fontId="95" fillId="41" borderId="76" xfId="28" applyFont="1" applyFill="1" applyBorder="1" applyAlignment="1">
      <alignment vertical="center" wrapText="1"/>
    </xf>
    <xf numFmtId="198" fontId="95" fillId="31" borderId="76" xfId="0" applyNumberFormat="1" applyFont="1" applyFill="1" applyBorder="1" applyAlignment="1">
      <alignment vertical="center" wrapText="1"/>
    </xf>
    <xf numFmtId="0" fontId="95" fillId="31" borderId="76" xfId="0" applyFont="1" applyFill="1" applyBorder="1" applyAlignment="1">
      <alignment vertical="center" wrapText="1"/>
    </xf>
    <xf numFmtId="165" fontId="99" fillId="31" borderId="76" xfId="0" applyNumberFormat="1" applyFont="1" applyFill="1" applyBorder="1" applyAlignment="1">
      <alignment vertical="center" wrapText="1"/>
    </xf>
    <xf numFmtId="187" fontId="95" fillId="31" borderId="76" xfId="28" applyNumberFormat="1" applyFont="1" applyFill="1" applyBorder="1" applyAlignment="1">
      <alignment vertical="center" wrapText="1"/>
    </xf>
    <xf numFmtId="0" fontId="95" fillId="31" borderId="76" xfId="28" applyFont="1" applyFill="1" applyBorder="1" applyAlignment="1">
      <alignment vertical="center" wrapText="1"/>
    </xf>
    <xf numFmtId="0" fontId="95" fillId="28" borderId="76" xfId="59" applyFont="1" applyFill="1" applyBorder="1" applyAlignment="1">
      <alignment vertical="center" wrapText="1"/>
    </xf>
    <xf numFmtId="0" fontId="118" fillId="26" borderId="76" xfId="54" applyFont="1" applyFill="1" applyBorder="1" applyAlignment="1">
      <alignment vertical="center" wrapText="1"/>
    </xf>
    <xf numFmtId="0" fontId="99" fillId="26" borderId="76" xfId="28" applyFont="1" applyFill="1" applyBorder="1" applyAlignment="1">
      <alignment vertical="center" wrapText="1"/>
    </xf>
    <xf numFmtId="1" fontId="95" fillId="28" borderId="76" xfId="28" applyNumberFormat="1" applyFont="1" applyFill="1" applyBorder="1" applyAlignment="1">
      <alignment vertical="center" wrapText="1"/>
    </xf>
    <xf numFmtId="187" fontId="95" fillId="28" borderId="76" xfId="28" applyNumberFormat="1" applyFont="1" applyFill="1" applyBorder="1" applyAlignment="1">
      <alignment vertical="center" wrapText="1"/>
    </xf>
    <xf numFmtId="0" fontId="99" fillId="31" borderId="76" xfId="28" applyFont="1" applyFill="1" applyBorder="1" applyAlignment="1">
      <alignment vertical="center" wrapText="1"/>
    </xf>
    <xf numFmtId="187" fontId="99" fillId="31" borderId="76" xfId="28" applyNumberFormat="1" applyFont="1" applyFill="1" applyBorder="1" applyAlignment="1">
      <alignment vertical="center" wrapText="1"/>
    </xf>
    <xf numFmtId="0" fontId="96" fillId="28" borderId="76" xfId="28" applyFont="1" applyFill="1" applyBorder="1" applyAlignment="1">
      <alignment vertical="center" wrapText="1"/>
    </xf>
    <xf numFmtId="0" fontId="96" fillId="26" borderId="76" xfId="28" applyFont="1" applyFill="1" applyBorder="1" applyAlignment="1">
      <alignment vertical="center" wrapText="1"/>
    </xf>
    <xf numFmtId="1" fontId="95" fillId="38" borderId="76" xfId="28" applyNumberFormat="1" applyFont="1" applyFill="1" applyBorder="1" applyAlignment="1">
      <alignment vertical="center" wrapText="1"/>
    </xf>
    <xf numFmtId="1" fontId="95" fillId="39" borderId="76" xfId="28" applyNumberFormat="1" applyFont="1" applyFill="1" applyBorder="1" applyAlignment="1">
      <alignment vertical="center" wrapText="1"/>
    </xf>
    <xf numFmtId="9" fontId="95" fillId="28" borderId="76" xfId="0" applyNumberFormat="1" applyFont="1" applyFill="1" applyBorder="1" applyAlignment="1">
      <alignment vertical="center" wrapText="1"/>
    </xf>
    <xf numFmtId="0" fontId="95" fillId="26" borderId="76" xfId="111" applyNumberFormat="1" applyFont="1" applyFill="1" applyBorder="1" applyAlignment="1">
      <alignment vertical="center" wrapText="1"/>
    </xf>
    <xf numFmtId="165" fontId="95" fillId="26" borderId="76" xfId="28" applyNumberFormat="1" applyFont="1" applyFill="1" applyBorder="1" applyAlignment="1">
      <alignment vertical="center" wrapText="1"/>
    </xf>
    <xf numFmtId="0" fontId="95" fillId="26" borderId="76" xfId="59" applyFont="1" applyFill="1" applyBorder="1" applyAlignment="1">
      <alignment vertical="center" wrapText="1"/>
    </xf>
    <xf numFmtId="0" fontId="94" fillId="26" borderId="76" xfId="59" applyFont="1" applyFill="1" applyBorder="1" applyAlignment="1">
      <alignment vertical="center" wrapText="1"/>
    </xf>
    <xf numFmtId="0" fontId="94" fillId="28" borderId="76" xfId="59" applyFont="1" applyFill="1" applyBorder="1" applyAlignment="1">
      <alignment vertical="center" wrapText="1"/>
    </xf>
    <xf numFmtId="1" fontId="94" fillId="28" borderId="76" xfId="2" applyNumberFormat="1" applyFont="1" applyFill="1" applyBorder="1" applyAlignment="1">
      <alignment vertical="center" wrapText="1"/>
    </xf>
    <xf numFmtId="196" fontId="95" fillId="26" borderId="76" xfId="59" applyNumberFormat="1" applyFont="1" applyFill="1" applyBorder="1" applyAlignment="1">
      <alignment vertical="center" wrapText="1"/>
    </xf>
    <xf numFmtId="196" fontId="95" fillId="28" borderId="76" xfId="59" applyNumberFormat="1" applyFont="1" applyFill="1" applyBorder="1" applyAlignment="1">
      <alignment vertical="center" wrapText="1"/>
    </xf>
    <xf numFmtId="0" fontId="118" fillId="28" borderId="76" xfId="54" applyFont="1" applyFill="1" applyBorder="1" applyAlignment="1">
      <alignment vertical="center" wrapText="1"/>
    </xf>
    <xf numFmtId="0" fontId="105" fillId="28" borderId="76" xfId="0" applyFont="1" applyFill="1" applyBorder="1" applyAlignment="1">
      <alignment vertical="center" wrapText="1"/>
    </xf>
    <xf numFmtId="10" fontId="99" fillId="0" borderId="76" xfId="0" applyNumberFormat="1" applyFont="1" applyBorder="1" applyAlignment="1">
      <alignment vertical="center" wrapText="1"/>
    </xf>
    <xf numFmtId="14" fontId="94" fillId="26" borderId="76" xfId="28" applyNumberFormat="1" applyFont="1" applyFill="1" applyBorder="1" applyAlignment="1">
      <alignment vertical="center" wrapText="1"/>
    </xf>
    <xf numFmtId="9" fontId="105" fillId="38" borderId="76" xfId="0" applyNumberFormat="1" applyFont="1" applyFill="1" applyBorder="1" applyAlignment="1">
      <alignment vertical="center" wrapText="1"/>
    </xf>
    <xf numFmtId="9" fontId="105" fillId="0" borderId="76" xfId="0" applyNumberFormat="1" applyFont="1" applyBorder="1" applyAlignment="1">
      <alignment vertical="center" wrapText="1"/>
    </xf>
    <xf numFmtId="9" fontId="105" fillId="28" borderId="76" xfId="0" applyNumberFormat="1" applyFont="1" applyFill="1" applyBorder="1" applyAlignment="1">
      <alignment vertical="center" wrapText="1"/>
    </xf>
    <xf numFmtId="0" fontId="105" fillId="28" borderId="76" xfId="59" applyFont="1" applyFill="1" applyBorder="1" applyAlignment="1">
      <alignment vertical="center" wrapText="1"/>
    </xf>
    <xf numFmtId="14" fontId="105" fillId="0" borderId="76" xfId="0" applyNumberFormat="1" applyFont="1" applyBorder="1" applyAlignment="1">
      <alignment vertical="center" wrapText="1"/>
    </xf>
    <xf numFmtId="3" fontId="95" fillId="0" borderId="76" xfId="0" applyNumberFormat="1" applyFont="1" applyBorder="1" applyAlignment="1">
      <alignment vertical="center" wrapText="1"/>
    </xf>
    <xf numFmtId="196" fontId="105" fillId="28" borderId="76" xfId="59" applyNumberFormat="1" applyFont="1" applyFill="1" applyBorder="1" applyAlignment="1">
      <alignment vertical="center" wrapText="1"/>
    </xf>
    <xf numFmtId="0" fontId="95" fillId="3" borderId="0" xfId="0" applyFont="1" applyFill="1" applyAlignment="1">
      <alignment vertical="center" wrapText="1"/>
    </xf>
    <xf numFmtId="0" fontId="94" fillId="3" borderId="0" xfId="0" applyFont="1" applyFill="1" applyAlignment="1">
      <alignment vertical="center" wrapText="1"/>
    </xf>
    <xf numFmtId="14" fontId="94" fillId="0" borderId="76" xfId="0" applyNumberFormat="1" applyFont="1" applyBorder="1" applyAlignment="1">
      <alignment vertical="center" wrapText="1"/>
    </xf>
    <xf numFmtId="0" fontId="94" fillId="28" borderId="76" xfId="2" applyNumberFormat="1" applyFont="1" applyFill="1" applyBorder="1" applyAlignment="1">
      <alignment vertical="center" wrapText="1"/>
    </xf>
    <xf numFmtId="196" fontId="94" fillId="28" borderId="76" xfId="59" applyNumberFormat="1" applyFont="1" applyFill="1" applyBorder="1" applyAlignment="1">
      <alignment vertical="center" wrapText="1"/>
    </xf>
    <xf numFmtId="196" fontId="99" fillId="28" borderId="76" xfId="59" applyNumberFormat="1" applyFont="1" applyFill="1" applyBorder="1" applyAlignment="1">
      <alignment vertical="center" wrapText="1"/>
    </xf>
    <xf numFmtId="10" fontId="105" fillId="0" borderId="76" xfId="0" applyNumberFormat="1" applyFont="1" applyBorder="1" applyAlignment="1">
      <alignment vertical="center" wrapText="1"/>
    </xf>
    <xf numFmtId="9" fontId="94" fillId="28" borderId="76" xfId="0" applyNumberFormat="1" applyFont="1" applyFill="1" applyBorder="1" applyAlignment="1">
      <alignment vertical="center" wrapText="1"/>
    </xf>
    <xf numFmtId="0" fontId="105" fillId="28" borderId="76" xfId="0" applyFont="1" applyFill="1" applyBorder="1" applyAlignment="1" applyProtection="1">
      <alignment vertical="center" wrapText="1"/>
      <protection hidden="1"/>
    </xf>
    <xf numFmtId="9" fontId="105" fillId="28" borderId="76" xfId="2" applyFont="1" applyFill="1" applyBorder="1" applyAlignment="1">
      <alignment vertical="center" wrapText="1"/>
    </xf>
    <xf numFmtId="10" fontId="105" fillId="38" borderId="76" xfId="0" applyNumberFormat="1" applyFont="1" applyFill="1" applyBorder="1" applyAlignment="1">
      <alignment vertical="center" wrapText="1"/>
    </xf>
    <xf numFmtId="14" fontId="105" fillId="28" borderId="76" xfId="0" applyNumberFormat="1" applyFont="1" applyFill="1" applyBorder="1" applyAlignment="1">
      <alignment vertical="center" wrapText="1"/>
    </xf>
    <xf numFmtId="0" fontId="94" fillId="3" borderId="76" xfId="0" applyFont="1" applyFill="1" applyBorder="1" applyAlignment="1">
      <alignment vertical="center" wrapText="1"/>
    </xf>
    <xf numFmtId="196" fontId="105" fillId="44" borderId="76" xfId="59" applyNumberFormat="1" applyFont="1" applyFill="1" applyBorder="1" applyAlignment="1">
      <alignment vertical="center" wrapText="1"/>
    </xf>
    <xf numFmtId="0" fontId="96" fillId="26" borderId="76" xfId="0" applyFont="1" applyFill="1" applyBorder="1" applyAlignment="1">
      <alignment vertical="center" wrapText="1"/>
    </xf>
    <xf numFmtId="3" fontId="95" fillId="26" borderId="76" xfId="0" applyNumberFormat="1" applyFont="1" applyFill="1" applyBorder="1" applyAlignment="1">
      <alignment vertical="center" wrapText="1"/>
    </xf>
    <xf numFmtId="0" fontId="94" fillId="38" borderId="76" xfId="0" applyFont="1" applyFill="1" applyBorder="1" applyAlignment="1">
      <alignment vertical="center" wrapText="1"/>
    </xf>
    <xf numFmtId="14" fontId="94" fillId="28" borderId="76" xfId="0" applyNumberFormat="1" applyFont="1" applyFill="1" applyBorder="1" applyAlignment="1">
      <alignment vertical="center" wrapText="1"/>
    </xf>
    <xf numFmtId="198" fontId="94" fillId="28" borderId="76" xfId="0" applyNumberFormat="1" applyFont="1" applyFill="1" applyBorder="1" applyAlignment="1">
      <alignment vertical="center" wrapText="1"/>
    </xf>
    <xf numFmtId="0" fontId="122" fillId="28" borderId="76" xfId="0" applyFont="1" applyFill="1" applyBorder="1" applyAlignment="1">
      <alignment vertical="center" wrapText="1"/>
    </xf>
    <xf numFmtId="3" fontId="94" fillId="28" borderId="76" xfId="0" applyNumberFormat="1" applyFont="1" applyFill="1" applyBorder="1" applyAlignment="1">
      <alignment vertical="center" wrapText="1"/>
    </xf>
    <xf numFmtId="10" fontId="94" fillId="28" borderId="76" xfId="0" applyNumberFormat="1" applyFont="1" applyFill="1" applyBorder="1" applyAlignment="1">
      <alignment vertical="center" wrapText="1"/>
    </xf>
    <xf numFmtId="198" fontId="94" fillId="40" borderId="76" xfId="0" applyNumberFormat="1" applyFont="1" applyFill="1" applyBorder="1" applyAlignment="1">
      <alignment vertical="center" wrapText="1"/>
    </xf>
    <xf numFmtId="9" fontId="98" fillId="28" borderId="76" xfId="0" applyNumberFormat="1" applyFont="1" applyFill="1" applyBorder="1" applyAlignment="1">
      <alignment vertical="center" wrapText="1"/>
    </xf>
    <xf numFmtId="198" fontId="99" fillId="28" borderId="76" xfId="0" applyNumberFormat="1" applyFont="1" applyFill="1" applyBorder="1" applyAlignment="1">
      <alignment vertical="center" wrapText="1"/>
    </xf>
    <xf numFmtId="190" fontId="103" fillId="30" borderId="76" xfId="0" applyNumberFormat="1" applyFont="1" applyFill="1" applyBorder="1" applyAlignment="1">
      <alignment vertical="center" wrapText="1"/>
    </xf>
    <xf numFmtId="1" fontId="95" fillId="30" borderId="76" xfId="28" applyNumberFormat="1" applyFont="1" applyFill="1" applyBorder="1" applyAlignment="1">
      <alignment vertical="center" wrapText="1"/>
    </xf>
    <xf numFmtId="187" fontId="95" fillId="30" borderId="76" xfId="28" applyNumberFormat="1" applyFont="1" applyFill="1" applyBorder="1" applyAlignment="1">
      <alignment vertical="center" wrapText="1"/>
    </xf>
    <xf numFmtId="0" fontId="124" fillId="30" borderId="76" xfId="22" applyFont="1" applyFill="1" applyBorder="1" applyAlignment="1" applyProtection="1">
      <alignment vertical="center" wrapText="1"/>
    </xf>
    <xf numFmtId="0" fontId="97" fillId="26" borderId="76" xfId="111" applyNumberFormat="1" applyFont="1" applyFill="1" applyBorder="1" applyAlignment="1">
      <alignment vertical="center" wrapText="1"/>
    </xf>
    <xf numFmtId="166" fontId="95" fillId="30" borderId="76" xfId="111" applyFont="1" applyFill="1" applyBorder="1" applyAlignment="1">
      <alignment vertical="center" wrapText="1"/>
    </xf>
    <xf numFmtId="9" fontId="99" fillId="30" borderId="76" xfId="36" applyFont="1" applyFill="1" applyBorder="1" applyAlignment="1" applyProtection="1">
      <alignment vertical="center" wrapText="1"/>
    </xf>
    <xf numFmtId="166" fontId="94" fillId="26" borderId="76" xfId="111" applyFont="1" applyFill="1" applyBorder="1" applyAlignment="1">
      <alignment vertical="center" wrapText="1"/>
    </xf>
    <xf numFmtId="0" fontId="118" fillId="28" borderId="76" xfId="54" applyFont="1" applyFill="1" applyBorder="1" applyAlignment="1">
      <alignment vertical="center" wrapText="1" readingOrder="1"/>
    </xf>
    <xf numFmtId="0" fontId="95" fillId="26" borderId="11" xfId="0" applyFont="1" applyFill="1" applyBorder="1" applyAlignment="1">
      <alignment vertical="center" wrapText="1"/>
    </xf>
    <xf numFmtId="0" fontId="95" fillId="26" borderId="4" xfId="0" applyFont="1" applyFill="1" applyBorder="1" applyAlignment="1">
      <alignment vertical="center" wrapText="1"/>
    </xf>
    <xf numFmtId="0" fontId="94" fillId="26" borderId="4" xfId="0" applyFont="1" applyFill="1" applyBorder="1" applyAlignment="1">
      <alignment vertical="center" wrapText="1"/>
    </xf>
    <xf numFmtId="0" fontId="99" fillId="38" borderId="76" xfId="0" applyFont="1" applyFill="1" applyBorder="1" applyAlignment="1">
      <alignment vertical="center" wrapText="1"/>
    </xf>
    <xf numFmtId="198" fontId="97" fillId="26" borderId="76" xfId="111" applyNumberFormat="1" applyFont="1" applyFill="1" applyBorder="1" applyAlignment="1">
      <alignment vertical="center" wrapText="1"/>
    </xf>
    <xf numFmtId="2" fontId="95" fillId="26" borderId="76" xfId="28" applyNumberFormat="1" applyFont="1" applyFill="1" applyBorder="1" applyAlignment="1">
      <alignment vertical="center" wrapText="1"/>
    </xf>
    <xf numFmtId="14" fontId="94" fillId="3" borderId="76" xfId="0" applyNumberFormat="1" applyFont="1" applyFill="1" applyBorder="1" applyAlignment="1">
      <alignment vertical="center" wrapText="1"/>
    </xf>
    <xf numFmtId="9" fontId="94" fillId="3" borderId="76" xfId="0" applyNumberFormat="1" applyFont="1" applyFill="1" applyBorder="1" applyAlignment="1">
      <alignment vertical="center" wrapText="1"/>
    </xf>
    <xf numFmtId="198" fontId="94" fillId="3" borderId="76" xfId="0" applyNumberFormat="1" applyFont="1" applyFill="1" applyBorder="1" applyAlignment="1">
      <alignment vertical="center" wrapText="1"/>
    </xf>
    <xf numFmtId="9" fontId="95" fillId="0" borderId="76" xfId="59" applyNumberFormat="1" applyFont="1" applyBorder="1" applyAlignment="1">
      <alignment vertical="center" wrapText="1"/>
    </xf>
    <xf numFmtId="185" fontId="95" fillId="0" borderId="76" xfId="28" applyNumberFormat="1" applyFont="1" applyBorder="1" applyAlignment="1">
      <alignment vertical="center" wrapText="1"/>
    </xf>
    <xf numFmtId="1" fontId="94" fillId="28" borderId="76" xfId="0" applyNumberFormat="1" applyFont="1" applyFill="1" applyBorder="1" applyAlignment="1">
      <alignment vertical="center" wrapText="1"/>
    </xf>
    <xf numFmtId="1" fontId="98" fillId="28" borderId="76" xfId="0" applyNumberFormat="1" applyFont="1" applyFill="1" applyBorder="1" applyAlignment="1">
      <alignment vertical="center" wrapText="1"/>
    </xf>
    <xf numFmtId="0" fontId="81" fillId="26" borderId="0" xfId="0" applyFont="1" applyFill="1" applyAlignment="1">
      <alignment vertical="center" wrapText="1"/>
    </xf>
    <xf numFmtId="0" fontId="130" fillId="26" borderId="76" xfId="0" applyFont="1" applyFill="1" applyBorder="1" applyAlignment="1">
      <alignment vertical="center" wrapText="1"/>
    </xf>
    <xf numFmtId="0" fontId="132" fillId="26" borderId="76" xfId="0" applyFont="1" applyFill="1" applyBorder="1" applyAlignment="1">
      <alignment vertical="center" wrapText="1"/>
    </xf>
    <xf numFmtId="0" fontId="95" fillId="30" borderId="76" xfId="0" applyFont="1" applyFill="1" applyBorder="1" applyAlignment="1">
      <alignment horizontal="center" vertical="center" wrapText="1"/>
    </xf>
    <xf numFmtId="0" fontId="95" fillId="26" borderId="76" xfId="28" applyFont="1" applyFill="1" applyBorder="1" applyAlignment="1">
      <alignment horizontal="left" vertical="center" wrapText="1"/>
    </xf>
    <xf numFmtId="0" fontId="95" fillId="30" borderId="76" xfId="0" applyFont="1" applyFill="1" applyBorder="1" applyAlignment="1">
      <alignment horizontal="left" vertical="center" wrapText="1"/>
    </xf>
    <xf numFmtId="0" fontId="97" fillId="30" borderId="76" xfId="0" applyFont="1" applyFill="1" applyBorder="1" applyAlignment="1">
      <alignment horizontal="left" vertical="center" wrapText="1"/>
    </xf>
    <xf numFmtId="0" fontId="0" fillId="28" borderId="76" xfId="0" applyFill="1" applyBorder="1" applyAlignment="1">
      <alignment vertical="center" wrapText="1"/>
    </xf>
    <xf numFmtId="14" fontId="81" fillId="26" borderId="76" xfId="28" applyNumberFormat="1" applyFont="1" applyFill="1" applyBorder="1" applyAlignment="1">
      <alignment vertical="center" wrapText="1"/>
    </xf>
    <xf numFmtId="0" fontId="81" fillId="28" borderId="76" xfId="0" applyFont="1" applyFill="1" applyBorder="1" applyAlignment="1">
      <alignment vertical="center" wrapText="1"/>
    </xf>
    <xf numFmtId="0" fontId="81" fillId="26" borderId="76" xfId="28" applyFont="1" applyFill="1" applyBorder="1" applyAlignment="1">
      <alignment vertical="center" wrapText="1"/>
    </xf>
    <xf numFmtId="0" fontId="0" fillId="3" borderId="76" xfId="0" applyFill="1" applyBorder="1" applyAlignment="1">
      <alignment vertical="center" wrapText="1"/>
    </xf>
    <xf numFmtId="0" fontId="81" fillId="26" borderId="76" xfId="0" applyFont="1" applyFill="1" applyBorder="1" applyAlignment="1">
      <alignment vertical="center" wrapText="1"/>
    </xf>
    <xf numFmtId="0" fontId="95" fillId="50" borderId="76" xfId="0" applyFont="1" applyFill="1" applyBorder="1" applyAlignment="1">
      <alignment vertical="center" wrapText="1"/>
    </xf>
    <xf numFmtId="0" fontId="81" fillId="50" borderId="76" xfId="0" applyFont="1" applyFill="1" applyBorder="1" applyAlignment="1">
      <alignment vertical="center" wrapText="1"/>
    </xf>
    <xf numFmtId="0" fontId="95" fillId="50" borderId="76" xfId="59" applyFont="1" applyFill="1" applyBorder="1" applyAlignment="1">
      <alignment vertical="center" wrapText="1"/>
    </xf>
    <xf numFmtId="0" fontId="105" fillId="50" borderId="76" xfId="59" applyFont="1" applyFill="1" applyBorder="1" applyAlignment="1">
      <alignment vertical="center" wrapText="1"/>
    </xf>
    <xf numFmtId="9" fontId="24" fillId="26" borderId="76" xfId="2" applyFont="1" applyFill="1" applyBorder="1" applyAlignment="1">
      <alignment vertical="center" wrapText="1"/>
    </xf>
    <xf numFmtId="10" fontId="24" fillId="26" borderId="76" xfId="2" applyNumberFormat="1" applyFont="1" applyFill="1" applyBorder="1" applyAlignment="1">
      <alignment vertical="center" wrapText="1"/>
    </xf>
    <xf numFmtId="10" fontId="99" fillId="26" borderId="76" xfId="0" applyNumberFormat="1" applyFont="1" applyFill="1" applyBorder="1" applyAlignment="1">
      <alignment vertical="center" wrapText="1"/>
    </xf>
    <xf numFmtId="10" fontId="24" fillId="26" borderId="76" xfId="0" applyNumberFormat="1" applyFont="1" applyFill="1" applyBorder="1" applyAlignment="1">
      <alignment vertical="center" wrapText="1"/>
    </xf>
    <xf numFmtId="0" fontId="81" fillId="28" borderId="76" xfId="28" applyFont="1" applyFill="1" applyBorder="1" applyAlignment="1">
      <alignment vertical="center" wrapText="1"/>
    </xf>
    <xf numFmtId="0" fontId="81" fillId="0" borderId="76" xfId="0" applyFont="1" applyBorder="1" applyAlignment="1">
      <alignment vertical="center" wrapText="1"/>
    </xf>
    <xf numFmtId="0" fontId="81" fillId="38" borderId="76" xfId="0" applyFont="1" applyFill="1" applyBorder="1" applyAlignment="1">
      <alignment vertical="center" wrapText="1"/>
    </xf>
    <xf numFmtId="9" fontId="66" fillId="0" borderId="76" xfId="2" applyBorder="1" applyAlignment="1">
      <alignment horizontal="center" vertical="center"/>
    </xf>
    <xf numFmtId="9" fontId="24" fillId="26" borderId="76" xfId="28" applyNumberFormat="1" applyFont="1" applyFill="1" applyBorder="1" applyAlignment="1">
      <alignment vertical="center" wrapText="1"/>
    </xf>
    <xf numFmtId="0" fontId="133" fillId="26" borderId="76" xfId="28" applyFont="1" applyFill="1" applyBorder="1" applyAlignment="1">
      <alignment vertical="center" wrapText="1"/>
    </xf>
    <xf numFmtId="0" fontId="92" fillId="3" borderId="0" xfId="0" applyFont="1" applyFill="1" applyAlignment="1">
      <alignment vertical="center" wrapText="1"/>
    </xf>
    <xf numFmtId="0" fontId="103" fillId="0" borderId="76" xfId="28" applyFont="1" applyBorder="1" applyAlignment="1">
      <alignment vertical="center" wrapText="1"/>
    </xf>
    <xf numFmtId="0" fontId="99" fillId="0" borderId="76" xfId="28" applyFont="1" applyBorder="1" applyAlignment="1">
      <alignment vertical="center" wrapText="1"/>
    </xf>
    <xf numFmtId="0" fontId="99" fillId="3" borderId="76" xfId="28" applyFont="1" applyFill="1" applyBorder="1" applyAlignment="1">
      <alignment vertical="center" wrapText="1"/>
    </xf>
    <xf numFmtId="0" fontId="95" fillId="3" borderId="76" xfId="28" applyFont="1" applyFill="1" applyBorder="1" applyAlignment="1">
      <alignment vertical="center" wrapText="1"/>
    </xf>
    <xf numFmtId="0" fontId="94" fillId="3" borderId="76" xfId="28" applyFont="1" applyFill="1" applyBorder="1" applyAlignment="1">
      <alignment vertical="center" wrapText="1"/>
    </xf>
    <xf numFmtId="14" fontId="95" fillId="3" borderId="76" xfId="28" applyNumberFormat="1" applyFont="1" applyFill="1" applyBorder="1" applyAlignment="1">
      <alignment vertical="center" wrapText="1"/>
    </xf>
    <xf numFmtId="0" fontId="130" fillId="3" borderId="76" xfId="28" applyFont="1" applyFill="1" applyBorder="1" applyAlignment="1">
      <alignment vertical="center" wrapText="1"/>
    </xf>
    <xf numFmtId="0" fontId="103" fillId="6" borderId="76" xfId="28" applyFont="1" applyFill="1" applyBorder="1" applyAlignment="1">
      <alignment vertical="center" wrapText="1"/>
    </xf>
    <xf numFmtId="0" fontId="103" fillId="6" borderId="76" xfId="0" applyFont="1" applyFill="1" applyBorder="1" applyAlignment="1">
      <alignment vertical="center" wrapText="1"/>
    </xf>
    <xf numFmtId="0" fontId="103" fillId="33" borderId="76" xfId="28" applyFont="1" applyFill="1" applyBorder="1" applyAlignment="1">
      <alignment vertical="center" wrapText="1"/>
    </xf>
    <xf numFmtId="14" fontId="103" fillId="33" borderId="76" xfId="28" applyNumberFormat="1" applyFont="1" applyFill="1" applyBorder="1" applyAlignment="1">
      <alignment vertical="center" wrapText="1"/>
    </xf>
    <xf numFmtId="0" fontId="103" fillId="35" borderId="76" xfId="0" applyFont="1" applyFill="1" applyBorder="1" applyAlignment="1">
      <alignment vertical="center" wrapText="1"/>
    </xf>
    <xf numFmtId="0" fontId="26" fillId="26" borderId="76" xfId="0" applyFont="1" applyFill="1" applyBorder="1" applyAlignment="1">
      <alignment vertical="center" wrapText="1"/>
    </xf>
    <xf numFmtId="0" fontId="15" fillId="26" borderId="76" xfId="0" applyFont="1" applyFill="1" applyBorder="1" applyAlignment="1">
      <alignment vertical="center" wrapText="1"/>
    </xf>
    <xf numFmtId="0" fontId="122" fillId="28" borderId="76" xfId="0" applyFont="1" applyFill="1" applyBorder="1" applyAlignment="1">
      <alignment vertical="center" wrapText="1" readingOrder="1"/>
    </xf>
    <xf numFmtId="0" fontId="29" fillId="26" borderId="76" xfId="0" applyFont="1" applyFill="1" applyBorder="1" applyAlignment="1">
      <alignment vertical="center" wrapText="1"/>
    </xf>
    <xf numFmtId="198" fontId="94" fillId="43" borderId="76" xfId="0" applyNumberFormat="1" applyFont="1" applyFill="1" applyBorder="1" applyAlignment="1">
      <alignment vertical="center" wrapText="1" readingOrder="1"/>
    </xf>
    <xf numFmtId="0" fontId="131" fillId="26" borderId="76" xfId="0" applyFont="1" applyFill="1" applyBorder="1" applyAlignment="1">
      <alignment vertical="center" wrapText="1"/>
    </xf>
    <xf numFmtId="201" fontId="94" fillId="28" borderId="76" xfId="0" applyNumberFormat="1" applyFont="1" applyFill="1" applyBorder="1" applyAlignment="1">
      <alignment vertical="center" wrapText="1" readingOrder="1"/>
    </xf>
    <xf numFmtId="9" fontId="99" fillId="0" borderId="76" xfId="0" applyNumberFormat="1" applyFont="1" applyBorder="1" applyAlignment="1">
      <alignment vertical="center" wrapText="1"/>
    </xf>
    <xf numFmtId="0" fontId="99" fillId="0" borderId="76" xfId="0" applyFont="1" applyBorder="1" applyAlignment="1">
      <alignment vertical="center" wrapText="1"/>
    </xf>
    <xf numFmtId="198" fontId="94" fillId="0" borderId="76" xfId="0" applyNumberFormat="1" applyFont="1" applyBorder="1" applyAlignment="1">
      <alignment vertical="center" wrapText="1"/>
    </xf>
    <xf numFmtId="0" fontId="118" fillId="0" borderId="76" xfId="54" applyFont="1" applyFill="1" applyBorder="1" applyAlignment="1">
      <alignment vertical="center" wrapText="1"/>
    </xf>
    <xf numFmtId="0" fontId="94" fillId="28" borderId="76" xfId="0" applyFont="1" applyFill="1" applyBorder="1" applyAlignment="1">
      <alignment horizontal="center" vertical="center" wrapText="1"/>
    </xf>
    <xf numFmtId="14" fontId="94" fillId="28" borderId="76" xfId="0" applyNumberFormat="1" applyFont="1" applyFill="1" applyBorder="1" applyAlignment="1">
      <alignment horizontal="center" vertical="center" wrapText="1"/>
    </xf>
    <xf numFmtId="3" fontId="94" fillId="28" borderId="76" xfId="0" applyNumberFormat="1" applyFont="1" applyFill="1" applyBorder="1" applyAlignment="1">
      <alignment horizontal="center" vertical="center" wrapText="1"/>
    </xf>
    <xf numFmtId="3" fontId="94" fillId="0" borderId="76" xfId="0" applyNumberFormat="1" applyFont="1" applyBorder="1" applyAlignment="1">
      <alignment horizontal="center" vertical="center" wrapText="1"/>
    </xf>
    <xf numFmtId="198" fontId="97" fillId="0" borderId="76" xfId="0" applyNumberFormat="1" applyFont="1" applyBorder="1" applyAlignment="1">
      <alignment vertical="center" wrapText="1"/>
    </xf>
    <xf numFmtId="198" fontId="97" fillId="28" borderId="76" xfId="0" applyNumberFormat="1" applyFont="1" applyFill="1" applyBorder="1" applyAlignment="1">
      <alignment vertical="center" wrapText="1"/>
    </xf>
    <xf numFmtId="1" fontId="97" fillId="28" borderId="76" xfId="0" applyNumberFormat="1" applyFont="1" applyFill="1" applyBorder="1" applyAlignment="1">
      <alignment vertical="center" wrapText="1"/>
    </xf>
    <xf numFmtId="0" fontId="118" fillId="0" borderId="76" xfId="54" applyFont="1" applyBorder="1" applyAlignment="1">
      <alignment vertical="center" wrapText="1" readingOrder="1"/>
    </xf>
    <xf numFmtId="0" fontId="117" fillId="26" borderId="76" xfId="0" applyFont="1" applyFill="1" applyBorder="1" applyAlignment="1">
      <alignment vertical="center" wrapText="1"/>
    </xf>
    <xf numFmtId="0" fontId="94" fillId="27" borderId="76" xfId="0" applyFont="1" applyFill="1" applyBorder="1" applyAlignment="1">
      <alignment horizontal="center" vertical="center" wrapText="1"/>
    </xf>
    <xf numFmtId="0" fontId="0" fillId="27" borderId="76" xfId="0" applyFill="1" applyBorder="1" applyAlignment="1">
      <alignment horizontal="center" vertical="center" wrapText="1"/>
    </xf>
    <xf numFmtId="3" fontId="94" fillId="27" borderId="76" xfId="0" applyNumberFormat="1" applyFont="1" applyFill="1" applyBorder="1" applyAlignment="1">
      <alignment horizontal="center" vertical="center" wrapText="1"/>
    </xf>
    <xf numFmtId="14" fontId="94" fillId="27" borderId="76" xfId="0" applyNumberFormat="1" applyFont="1" applyFill="1" applyBorder="1" applyAlignment="1">
      <alignment horizontal="center" vertical="center" wrapText="1"/>
    </xf>
    <xf numFmtId="0" fontId="94" fillId="27" borderId="76" xfId="0" applyFont="1" applyFill="1" applyBorder="1" applyAlignment="1">
      <alignment horizontal="center" vertical="center"/>
    </xf>
    <xf numFmtId="9" fontId="94" fillId="27" borderId="76" xfId="0" applyNumberFormat="1" applyFont="1" applyFill="1" applyBorder="1" applyAlignment="1">
      <alignment horizontal="center" vertical="center" wrapText="1"/>
    </xf>
    <xf numFmtId="0" fontId="94" fillId="45" borderId="76" xfId="0" applyFont="1" applyFill="1" applyBorder="1" applyAlignment="1">
      <alignment horizontal="center" vertical="center" wrapText="1"/>
    </xf>
    <xf numFmtId="0" fontId="118" fillId="27" borderId="76" xfId="54" applyFont="1" applyFill="1" applyBorder="1" applyAlignment="1">
      <alignment horizontal="center" vertical="center" wrapText="1"/>
    </xf>
    <xf numFmtId="0" fontId="22" fillId="48" borderId="76" xfId="0" applyFont="1" applyFill="1" applyBorder="1" applyAlignment="1">
      <alignment wrapText="1"/>
    </xf>
    <xf numFmtId="10" fontId="22" fillId="48" borderId="76" xfId="0" applyNumberFormat="1" applyFont="1" applyFill="1" applyBorder="1" applyAlignment="1">
      <alignment wrapText="1"/>
    </xf>
    <xf numFmtId="0" fontId="0" fillId="48" borderId="76" xfId="0" applyFill="1" applyBorder="1" applyAlignment="1">
      <alignment wrapText="1"/>
    </xf>
    <xf numFmtId="14" fontId="0" fillId="48" borderId="76" xfId="0" applyNumberFormat="1" applyFill="1" applyBorder="1" applyAlignment="1">
      <alignment wrapText="1"/>
    </xf>
    <xf numFmtId="9" fontId="0" fillId="48" borderId="76" xfId="0" applyNumberFormat="1" applyFill="1" applyBorder="1" applyAlignment="1">
      <alignment wrapText="1"/>
    </xf>
    <xf numFmtId="0" fontId="22" fillId="48" borderId="76" xfId="0" applyFont="1" applyFill="1" applyBorder="1"/>
    <xf numFmtId="9" fontId="22" fillId="48" borderId="76" xfId="0" applyNumberFormat="1" applyFont="1" applyFill="1" applyBorder="1"/>
    <xf numFmtId="9" fontId="127" fillId="48" borderId="76" xfId="0" applyNumberFormat="1" applyFont="1" applyFill="1" applyBorder="1" applyAlignment="1">
      <alignment wrapText="1"/>
    </xf>
    <xf numFmtId="0" fontId="129" fillId="48" borderId="76" xfId="0" applyFont="1" applyFill="1" applyBorder="1" applyAlignment="1">
      <alignment wrapText="1"/>
    </xf>
    <xf numFmtId="0" fontId="0" fillId="48" borderId="76" xfId="0" applyFill="1" applyBorder="1"/>
    <xf numFmtId="0" fontId="22" fillId="49" borderId="76" xfId="0" applyFont="1" applyFill="1" applyBorder="1" applyAlignment="1">
      <alignment wrapText="1"/>
    </xf>
    <xf numFmtId="10" fontId="22" fillId="49" borderId="76" xfId="0" applyNumberFormat="1" applyFont="1" applyFill="1" applyBorder="1" applyAlignment="1">
      <alignment wrapText="1"/>
    </xf>
    <xf numFmtId="0" fontId="0" fillId="49" borderId="76" xfId="0" applyFill="1" applyBorder="1" applyAlignment="1">
      <alignment wrapText="1"/>
    </xf>
    <xf numFmtId="14" fontId="0" fillId="49" borderId="76" xfId="0" applyNumberFormat="1" applyFill="1" applyBorder="1" applyAlignment="1">
      <alignment wrapText="1"/>
    </xf>
    <xf numFmtId="9" fontId="0" fillId="49" borderId="76" xfId="0" applyNumberFormat="1" applyFill="1" applyBorder="1" applyAlignment="1">
      <alignment wrapText="1"/>
    </xf>
    <xf numFmtId="0" fontId="22" fillId="49" borderId="76" xfId="0" applyFont="1" applyFill="1" applyBorder="1"/>
    <xf numFmtId="0" fontId="22" fillId="38" borderId="76" xfId="0" applyFont="1" applyFill="1" applyBorder="1" applyAlignment="1">
      <alignment wrapText="1"/>
    </xf>
    <xf numFmtId="9" fontId="22" fillId="49" borderId="76" xfId="0" applyNumberFormat="1" applyFont="1" applyFill="1" applyBorder="1"/>
    <xf numFmtId="9" fontId="127" fillId="49" borderId="76" xfId="0" applyNumberFormat="1" applyFont="1" applyFill="1" applyBorder="1" applyAlignment="1">
      <alignment wrapText="1"/>
    </xf>
    <xf numFmtId="0" fontId="67" fillId="49" borderId="76" xfId="54" applyFill="1" applyBorder="1" applyAlignment="1">
      <alignment wrapText="1"/>
    </xf>
    <xf numFmtId="0" fontId="128" fillId="49" borderId="76" xfId="0" applyFont="1" applyFill="1" applyBorder="1" applyAlignment="1">
      <alignment wrapText="1"/>
    </xf>
    <xf numFmtId="0" fontId="94" fillId="0" borderId="76" xfId="0" applyFont="1" applyBorder="1" applyAlignment="1">
      <alignment horizontal="center" vertical="center"/>
    </xf>
    <xf numFmtId="0" fontId="97" fillId="27" borderId="76" xfId="0" applyFont="1" applyFill="1" applyBorder="1" applyAlignment="1">
      <alignment horizontal="center" vertical="center" wrapText="1"/>
    </xf>
    <xf numFmtId="0" fontId="94" fillId="3" borderId="76" xfId="0" applyFont="1" applyFill="1" applyBorder="1" applyAlignment="1">
      <alignment horizontal="center" vertical="center" wrapText="1"/>
    </xf>
    <xf numFmtId="0" fontId="94" fillId="3" borderId="76" xfId="0" applyFont="1" applyFill="1" applyBorder="1" applyAlignment="1">
      <alignment horizontal="center" vertical="center"/>
    </xf>
    <xf numFmtId="0" fontId="122" fillId="27" borderId="76" xfId="0" applyFont="1" applyFill="1" applyBorder="1" applyAlignment="1">
      <alignment horizontal="center" vertical="center" wrapText="1"/>
    </xf>
    <xf numFmtId="0" fontId="49" fillId="0" borderId="76" xfId="0" applyFont="1" applyBorder="1"/>
    <xf numFmtId="0" fontId="97" fillId="0" borderId="76" xfId="0" applyFont="1" applyBorder="1" applyAlignment="1">
      <alignment vertical="center"/>
    </xf>
    <xf numFmtId="202" fontId="97" fillId="0" borderId="76" xfId="0" applyNumberFormat="1" applyFont="1" applyBorder="1" applyAlignment="1">
      <alignment vertical="center" wrapText="1"/>
    </xf>
    <xf numFmtId="14" fontId="97" fillId="0" borderId="76" xfId="0" applyNumberFormat="1" applyFont="1" applyBorder="1" applyAlignment="1">
      <alignment vertical="center" wrapText="1"/>
    </xf>
    <xf numFmtId="0" fontId="117" fillId="0" borderId="76" xfId="0" applyFont="1" applyBorder="1" applyAlignment="1">
      <alignment vertical="center" wrapText="1"/>
    </xf>
    <xf numFmtId="0" fontId="118" fillId="0" borderId="76" xfId="54" applyFont="1" applyBorder="1" applyAlignment="1">
      <alignment vertical="center" wrapText="1"/>
    </xf>
    <xf numFmtId="0" fontId="22" fillId="0" borderId="76" xfId="0" applyFont="1" applyBorder="1" applyAlignment="1">
      <alignment vertical="center"/>
    </xf>
    <xf numFmtId="0" fontId="119" fillId="0" borderId="76" xfId="0" applyFont="1" applyBorder="1" applyAlignment="1">
      <alignment vertical="center" wrapText="1"/>
    </xf>
    <xf numFmtId="198" fontId="99" fillId="0" borderId="76" xfId="0" applyNumberFormat="1" applyFont="1" applyBorder="1" applyAlignment="1">
      <alignment vertical="center" wrapText="1"/>
    </xf>
    <xf numFmtId="0" fontId="94" fillId="28" borderId="76" xfId="0" applyFont="1" applyFill="1" applyBorder="1" applyAlignment="1">
      <alignment vertical="center"/>
    </xf>
    <xf numFmtId="0" fontId="22" fillId="0" borderId="76" xfId="0" applyFont="1" applyBorder="1" applyAlignment="1">
      <alignment vertical="center" wrapText="1"/>
    </xf>
    <xf numFmtId="0" fontId="94" fillId="0" borderId="76" xfId="0" applyFont="1" applyBorder="1" applyAlignment="1">
      <alignment vertical="center"/>
    </xf>
    <xf numFmtId="198" fontId="120" fillId="0" borderId="76" xfId="0" applyNumberFormat="1" applyFont="1" applyBorder="1" applyAlignment="1">
      <alignment vertical="center"/>
    </xf>
    <xf numFmtId="0" fontId="97" fillId="0" borderId="76" xfId="0" applyFont="1" applyBorder="1" applyAlignment="1">
      <alignment wrapText="1"/>
    </xf>
    <xf numFmtId="14" fontId="97" fillId="0" borderId="76" xfId="0" applyNumberFormat="1" applyFont="1" applyBorder="1" applyAlignment="1">
      <alignment wrapText="1"/>
    </xf>
    <xf numFmtId="0" fontId="94" fillId="0" borderId="76" xfId="0" applyFont="1" applyBorder="1" applyAlignment="1">
      <alignment wrapText="1"/>
    </xf>
    <xf numFmtId="198" fontId="125" fillId="0" borderId="76" xfId="0" applyNumberFormat="1" applyFont="1" applyBorder="1"/>
    <xf numFmtId="0" fontId="125" fillId="0" borderId="76" xfId="0" applyFont="1" applyBorder="1"/>
    <xf numFmtId="0" fontId="94" fillId="28" borderId="76" xfId="0" applyFont="1" applyFill="1" applyBorder="1"/>
    <xf numFmtId="198" fontId="97" fillId="0" borderId="76" xfId="0" applyNumberFormat="1" applyFont="1" applyBorder="1" applyAlignment="1">
      <alignment wrapText="1"/>
    </xf>
    <xf numFmtId="0" fontId="94" fillId="38" borderId="76" xfId="0" applyFont="1" applyFill="1" applyBorder="1"/>
    <xf numFmtId="0" fontId="94" fillId="0" borderId="76" xfId="0" applyFont="1" applyBorder="1"/>
    <xf numFmtId="198" fontId="120" fillId="0" borderId="76" xfId="0" applyNumberFormat="1" applyFont="1" applyBorder="1"/>
    <xf numFmtId="0" fontId="117" fillId="0" borderId="76" xfId="0" applyFont="1" applyBorder="1" applyAlignment="1">
      <alignment wrapText="1"/>
    </xf>
    <xf numFmtId="0" fontId="118" fillId="0" borderId="76" xfId="54" applyFont="1" applyBorder="1" applyAlignment="1">
      <alignment wrapText="1"/>
    </xf>
    <xf numFmtId="9" fontId="97" fillId="0" borderId="76" xfId="0" applyNumberFormat="1" applyFont="1" applyBorder="1" applyAlignment="1">
      <alignment wrapText="1"/>
    </xf>
    <xf numFmtId="0" fontId="97" fillId="0" borderId="76" xfId="0" applyFont="1" applyBorder="1"/>
    <xf numFmtId="0" fontId="125" fillId="0" borderId="76" xfId="0" applyFont="1" applyBorder="1" applyAlignment="1">
      <alignment wrapText="1"/>
    </xf>
    <xf numFmtId="0" fontId="0" fillId="28" borderId="76" xfId="0" applyFill="1" applyBorder="1"/>
    <xf numFmtId="0" fontId="126" fillId="0" borderId="76" xfId="0" applyFont="1" applyBorder="1"/>
    <xf numFmtId="0" fontId="119" fillId="0" borderId="76" xfId="0" applyFont="1" applyBorder="1" applyAlignment="1">
      <alignment wrapText="1"/>
    </xf>
    <xf numFmtId="0" fontId="22" fillId="0" borderId="76" xfId="0" applyFont="1" applyBorder="1" applyAlignment="1">
      <alignment wrapText="1"/>
    </xf>
    <xf numFmtId="10" fontId="117" fillId="0" borderId="76" xfId="0" applyNumberFormat="1" applyFont="1" applyBorder="1" applyAlignment="1">
      <alignment wrapText="1"/>
    </xf>
    <xf numFmtId="9" fontId="117" fillId="0" borderId="76" xfId="0" applyNumberFormat="1" applyFont="1" applyBorder="1" applyAlignment="1">
      <alignment wrapText="1"/>
    </xf>
    <xf numFmtId="198" fontId="97" fillId="28" borderId="76" xfId="0" applyNumberFormat="1" applyFont="1" applyFill="1" applyBorder="1" applyAlignment="1">
      <alignment wrapText="1"/>
    </xf>
    <xf numFmtId="0" fontId="125" fillId="28" borderId="76" xfId="0" applyFont="1" applyFill="1" applyBorder="1"/>
    <xf numFmtId="9" fontId="94" fillId="0" borderId="76" xfId="0" applyNumberFormat="1" applyFont="1" applyBorder="1"/>
    <xf numFmtId="1" fontId="97" fillId="0" borderId="76" xfId="0" applyNumberFormat="1" applyFont="1" applyBorder="1" applyAlignment="1">
      <alignment wrapText="1"/>
    </xf>
    <xf numFmtId="0" fontId="97" fillId="38" borderId="76" xfId="0" applyFont="1" applyFill="1" applyBorder="1" applyAlignment="1">
      <alignment wrapText="1"/>
    </xf>
    <xf numFmtId="9" fontId="94" fillId="0" borderId="76" xfId="0" applyNumberFormat="1" applyFont="1" applyBorder="1" applyAlignment="1">
      <alignment wrapText="1"/>
    </xf>
    <xf numFmtId="9" fontId="97" fillId="0" borderId="76" xfId="0" applyNumberFormat="1" applyFont="1" applyBorder="1"/>
    <xf numFmtId="2" fontId="97" fillId="0" borderId="76" xfId="0" applyNumberFormat="1" applyFont="1" applyBorder="1" applyAlignment="1">
      <alignment wrapText="1"/>
    </xf>
    <xf numFmtId="0" fontId="97" fillId="28" borderId="76" xfId="0" applyFont="1" applyFill="1" applyBorder="1" applyAlignment="1">
      <alignment wrapText="1"/>
    </xf>
    <xf numFmtId="0" fontId="120" fillId="0" borderId="76" xfId="0" applyFont="1" applyBorder="1"/>
    <xf numFmtId="9" fontId="24" fillId="26" borderId="80" xfId="2" applyFont="1" applyFill="1" applyBorder="1" applyAlignment="1">
      <alignment vertical="center" wrapText="1"/>
    </xf>
    <xf numFmtId="0" fontId="94" fillId="0" borderId="76" xfId="0" applyFont="1" applyBorder="1" applyAlignment="1">
      <alignment horizontal="center" vertical="center" wrapText="1"/>
    </xf>
    <xf numFmtId="0" fontId="130" fillId="3" borderId="76" xfId="0" applyFont="1" applyFill="1" applyBorder="1" applyAlignment="1">
      <alignment vertical="center" wrapText="1"/>
    </xf>
    <xf numFmtId="0" fontId="94" fillId="38" borderId="76" xfId="28" applyFont="1" applyFill="1" applyBorder="1" applyAlignment="1">
      <alignment vertical="center" wrapText="1"/>
    </xf>
    <xf numFmtId="0" fontId="130" fillId="0" borderId="76" xfId="0" applyFont="1" applyBorder="1" applyAlignment="1">
      <alignment vertical="center" wrapText="1"/>
    </xf>
    <xf numFmtId="0" fontId="94" fillId="29" borderId="76" xfId="28" applyFont="1" applyFill="1" applyBorder="1" applyAlignment="1">
      <alignment vertical="center" wrapText="1"/>
    </xf>
    <xf numFmtId="0" fontId="130" fillId="28" borderId="76" xfId="0" applyFont="1" applyFill="1" applyBorder="1" applyAlignment="1">
      <alignment vertical="center" wrapText="1" readingOrder="1"/>
    </xf>
    <xf numFmtId="187" fontId="130" fillId="26" borderId="76" xfId="28" applyNumberFormat="1" applyFont="1" applyFill="1" applyBorder="1" applyAlignment="1">
      <alignment vertical="center" wrapText="1"/>
    </xf>
    <xf numFmtId="0" fontId="130" fillId="26" borderId="76" xfId="59" applyFont="1" applyFill="1" applyBorder="1" applyAlignment="1">
      <alignment vertical="center" wrapText="1"/>
    </xf>
    <xf numFmtId="0" fontId="90" fillId="3" borderId="0" xfId="0" applyFont="1" applyFill="1" applyAlignment="1">
      <alignment vertical="center" wrapText="1"/>
    </xf>
    <xf numFmtId="196" fontId="130" fillId="28" borderId="76" xfId="59" applyNumberFormat="1" applyFont="1" applyFill="1" applyBorder="1" applyAlignment="1">
      <alignment vertical="center" wrapText="1"/>
    </xf>
    <xf numFmtId="0" fontId="130" fillId="27" borderId="76" xfId="0" applyFont="1" applyFill="1" applyBorder="1" applyAlignment="1">
      <alignment horizontal="center" vertical="center" wrapText="1"/>
    </xf>
    <xf numFmtId="0" fontId="95" fillId="27" borderId="76" xfId="0" applyFont="1" applyFill="1" applyBorder="1" applyAlignment="1">
      <alignment horizontal="center" vertical="center" wrapText="1"/>
    </xf>
    <xf numFmtId="0" fontId="130" fillId="28" borderId="76" xfId="0" applyFont="1" applyFill="1" applyBorder="1" applyAlignment="1">
      <alignment vertical="center" wrapText="1"/>
    </xf>
    <xf numFmtId="166" fontId="130" fillId="26" borderId="76" xfId="111" applyFont="1" applyFill="1" applyBorder="1" applyAlignment="1">
      <alignment vertical="center" wrapText="1"/>
    </xf>
    <xf numFmtId="0" fontId="130" fillId="0" borderId="76" xfId="0" applyFont="1" applyBorder="1" applyAlignment="1">
      <alignment vertical="center"/>
    </xf>
    <xf numFmtId="9" fontId="68" fillId="26" borderId="15" xfId="0" applyNumberFormat="1" applyFont="1" applyFill="1" applyBorder="1" applyAlignment="1">
      <alignment vertical="center" wrapText="1"/>
    </xf>
    <xf numFmtId="9" fontId="94" fillId="26" borderId="76" xfId="0" applyNumberFormat="1" applyFont="1" applyFill="1" applyBorder="1" applyAlignment="1">
      <alignment horizontal="center" vertical="center" wrapText="1"/>
    </xf>
    <xf numFmtId="0" fontId="95" fillId="0" borderId="76" xfId="2" applyNumberFormat="1" applyFont="1" applyBorder="1" applyAlignment="1" applyProtection="1">
      <alignment vertical="center" wrapText="1"/>
    </xf>
    <xf numFmtId="9" fontId="94" fillId="38" borderId="76" xfId="0" applyNumberFormat="1" applyFont="1" applyFill="1" applyBorder="1" applyAlignment="1">
      <alignment vertical="center" wrapText="1"/>
    </xf>
    <xf numFmtId="0" fontId="95" fillId="3" borderId="76" xfId="0" applyFont="1" applyFill="1" applyBorder="1" applyAlignment="1">
      <alignment vertical="center" wrapText="1"/>
    </xf>
    <xf numFmtId="0" fontId="95" fillId="28" borderId="76" xfId="0" applyFont="1" applyFill="1" applyBorder="1" applyAlignment="1">
      <alignment horizontal="center" vertical="center" wrapText="1"/>
    </xf>
    <xf numFmtId="0" fontId="95" fillId="44" borderId="76" xfId="0" applyFont="1" applyFill="1" applyBorder="1" applyAlignment="1">
      <alignment vertical="center" wrapText="1"/>
    </xf>
    <xf numFmtId="0" fontId="95" fillId="48" borderId="76" xfId="0" applyFont="1" applyFill="1" applyBorder="1" applyAlignment="1">
      <alignment wrapText="1"/>
    </xf>
    <xf numFmtId="0" fontId="95" fillId="49" borderId="76" xfId="0" applyFont="1" applyFill="1" applyBorder="1" applyAlignment="1">
      <alignment wrapText="1"/>
    </xf>
    <xf numFmtId="0" fontId="95" fillId="0" borderId="76" xfId="0" applyFont="1" applyBorder="1" applyAlignment="1">
      <alignment wrapText="1"/>
    </xf>
    <xf numFmtId="0" fontId="67" fillId="28" borderId="76" xfId="54" applyFill="1" applyBorder="1" applyAlignment="1">
      <alignment vertical="center" wrapText="1" readingOrder="1"/>
    </xf>
    <xf numFmtId="0" fontId="135" fillId="26" borderId="76" xfId="0" applyFont="1" applyFill="1" applyBorder="1" applyAlignment="1">
      <alignment vertical="center" wrapText="1"/>
    </xf>
    <xf numFmtId="0" fontId="103" fillId="28" borderId="76" xfId="0" applyFont="1" applyFill="1" applyBorder="1" applyAlignment="1">
      <alignment vertical="center" wrapText="1"/>
    </xf>
    <xf numFmtId="9" fontId="136" fillId="26" borderId="76" xfId="28" applyNumberFormat="1" applyFont="1" applyFill="1" applyBorder="1" applyAlignment="1">
      <alignment vertical="center" wrapText="1"/>
    </xf>
    <xf numFmtId="0" fontId="98" fillId="28" borderId="76" xfId="0" applyFont="1" applyFill="1" applyBorder="1" applyAlignment="1">
      <alignment vertical="center" wrapText="1"/>
    </xf>
    <xf numFmtId="0" fontId="66" fillId="0" borderId="76" xfId="2" applyNumberFormat="1" applyBorder="1" applyAlignment="1">
      <alignment horizontal="center" vertical="center"/>
    </xf>
    <xf numFmtId="0" fontId="94" fillId="31" borderId="76" xfId="0" applyFont="1" applyFill="1" applyBorder="1" applyAlignment="1">
      <alignment vertical="center" wrapText="1"/>
    </xf>
    <xf numFmtId="0" fontId="107" fillId="31" borderId="76" xfId="0" applyFont="1" applyFill="1" applyBorder="1" applyAlignment="1">
      <alignment vertical="center" wrapText="1"/>
    </xf>
    <xf numFmtId="0" fontId="95" fillId="0" borderId="0" xfId="0" applyFont="1"/>
    <xf numFmtId="0" fontId="66" fillId="0" borderId="0" xfId="29"/>
    <xf numFmtId="0" fontId="70" fillId="27" borderId="11" xfId="0" applyFont="1" applyFill="1" applyBorder="1" applyAlignment="1">
      <alignment wrapText="1"/>
    </xf>
    <xf numFmtId="0" fontId="70" fillId="27" borderId="13" xfId="0" applyFont="1" applyFill="1" applyBorder="1" applyAlignment="1">
      <alignment wrapText="1"/>
    </xf>
    <xf numFmtId="0" fontId="70" fillId="27" borderId="14" xfId="0" applyFont="1" applyFill="1" applyBorder="1" applyAlignment="1">
      <alignment wrapText="1"/>
    </xf>
    <xf numFmtId="0" fontId="70" fillId="27" borderId="15" xfId="0" applyFont="1" applyFill="1" applyBorder="1" applyAlignment="1">
      <alignment wrapText="1"/>
    </xf>
    <xf numFmtId="0" fontId="70" fillId="27" borderId="13" xfId="0" applyFont="1" applyFill="1" applyBorder="1"/>
    <xf numFmtId="0" fontId="70" fillId="27" borderId="4" xfId="0" applyFont="1" applyFill="1" applyBorder="1" applyAlignment="1">
      <alignment wrapText="1"/>
    </xf>
    <xf numFmtId="0" fontId="70" fillId="27" borderId="15" xfId="0" applyFont="1" applyFill="1" applyBorder="1"/>
    <xf numFmtId="0" fontId="70" fillId="27" borderId="4" xfId="0" applyFont="1" applyFill="1" applyBorder="1"/>
    <xf numFmtId="0" fontId="75" fillId="27" borderId="13" xfId="0" applyFont="1" applyFill="1" applyBorder="1"/>
    <xf numFmtId="0" fontId="106" fillId="51" borderId="39" xfId="0" applyFont="1" applyFill="1" applyBorder="1"/>
    <xf numFmtId="0" fontId="70" fillId="0" borderId="4" xfId="0" applyFont="1" applyBorder="1" applyAlignment="1">
      <alignment wrapText="1"/>
    </xf>
    <xf numFmtId="0" fontId="70" fillId="0" borderId="11" xfId="0" applyFont="1" applyBorder="1" applyAlignment="1">
      <alignment wrapText="1"/>
    </xf>
    <xf numFmtId="14" fontId="70" fillId="27" borderId="4" xfId="0" applyNumberFormat="1" applyFont="1" applyFill="1" applyBorder="1" applyAlignment="1">
      <alignment wrapText="1"/>
    </xf>
    <xf numFmtId="0" fontId="75" fillId="27" borderId="4" xfId="0" applyFont="1" applyFill="1" applyBorder="1"/>
    <xf numFmtId="0" fontId="37" fillId="3" borderId="77" xfId="0" applyFont="1" applyFill="1" applyBorder="1" applyAlignment="1">
      <alignment wrapText="1"/>
    </xf>
    <xf numFmtId="0" fontId="37" fillId="3" borderId="13" xfId="0" applyFont="1" applyFill="1" applyBorder="1" applyAlignment="1">
      <alignment horizontal="left" wrapText="1"/>
    </xf>
    <xf numFmtId="0" fontId="0" fillId="0" borderId="0" xfId="0" applyAlignment="1">
      <alignment horizontal="left" vertical="center"/>
    </xf>
    <xf numFmtId="0" fontId="70" fillId="28" borderId="13" xfId="0" applyFont="1" applyFill="1" applyBorder="1" applyAlignment="1">
      <alignment wrapText="1"/>
    </xf>
    <xf numFmtId="0" fontId="0" fillId="0" borderId="0" xfId="29" applyFont="1"/>
    <xf numFmtId="0" fontId="143" fillId="0" borderId="0" xfId="29" applyFont="1"/>
    <xf numFmtId="0" fontId="24" fillId="0" borderId="0" xfId="29" applyFont="1"/>
    <xf numFmtId="0" fontId="106" fillId="0" borderId="0" xfId="0" applyFont="1"/>
    <xf numFmtId="0" fontId="70" fillId="27" borderId="15" xfId="0" applyFont="1" applyFill="1" applyBorder="1" applyAlignment="1">
      <alignment horizontal="center" wrapText="1"/>
    </xf>
    <xf numFmtId="0" fontId="70" fillId="28" borderId="15" xfId="0" applyFont="1" applyFill="1" applyBorder="1" applyAlignment="1">
      <alignment wrapText="1"/>
    </xf>
    <xf numFmtId="0" fontId="70" fillId="28" borderId="4" xfId="0" applyFont="1" applyFill="1" applyBorder="1" applyAlignment="1">
      <alignment wrapText="1"/>
    </xf>
    <xf numFmtId="0" fontId="70" fillId="28" borderId="25" xfId="0" applyFont="1" applyFill="1" applyBorder="1" applyAlignment="1">
      <alignment wrapText="1"/>
    </xf>
    <xf numFmtId="0" fontId="74" fillId="28" borderId="11" xfId="0" applyFont="1" applyFill="1" applyBorder="1" applyAlignment="1">
      <alignment wrapText="1"/>
    </xf>
    <xf numFmtId="0" fontId="145" fillId="26" borderId="4" xfId="54" applyFont="1" applyFill="1" applyBorder="1" applyAlignment="1">
      <alignment horizontal="left" vertical="center" wrapText="1" readingOrder="1"/>
    </xf>
    <xf numFmtId="0" fontId="145" fillId="0" borderId="4" xfId="54" applyFont="1" applyFill="1" applyBorder="1" applyAlignment="1">
      <alignment horizontal="left" vertical="center" wrapText="1" readingOrder="1"/>
    </xf>
    <xf numFmtId="0" fontId="145" fillId="0" borderId="4" xfId="54" applyFont="1" applyFill="1" applyBorder="1" applyAlignment="1">
      <alignment horizontal="left" vertical="center" wrapText="1"/>
    </xf>
    <xf numFmtId="0" fontId="145" fillId="0" borderId="4" xfId="0" applyFont="1" applyBorder="1" applyAlignment="1">
      <alignment horizontal="left" vertical="center" wrapText="1"/>
    </xf>
    <xf numFmtId="0" fontId="70" fillId="3" borderId="12" xfId="35" applyFont="1" applyFill="1" applyBorder="1" applyAlignment="1">
      <alignment horizontal="left" vertical="center"/>
    </xf>
    <xf numFmtId="0" fontId="70" fillId="3" borderId="37" xfId="35" applyFont="1" applyFill="1" applyBorder="1" applyAlignment="1">
      <alignment horizontal="left" vertical="center"/>
    </xf>
    <xf numFmtId="0" fontId="70" fillId="3" borderId="10" xfId="54" applyFont="1" applyFill="1" applyBorder="1" applyAlignment="1">
      <alignment horizontal="left" vertical="center" wrapText="1"/>
    </xf>
    <xf numFmtId="0" fontId="70" fillId="3" borderId="0" xfId="54" applyFont="1" applyFill="1" applyBorder="1" applyAlignment="1">
      <alignment vertical="top" wrapText="1"/>
    </xf>
    <xf numFmtId="0" fontId="106" fillId="0" borderId="0" xfId="29" applyFont="1"/>
    <xf numFmtId="0" fontId="37" fillId="3" borderId="87" xfId="0" applyFont="1" applyFill="1" applyBorder="1" applyAlignment="1">
      <alignment wrapText="1"/>
    </xf>
    <xf numFmtId="0" fontId="37" fillId="3" borderId="92" xfId="0" applyFont="1" applyFill="1" applyBorder="1" applyAlignment="1">
      <alignment wrapText="1"/>
    </xf>
    <xf numFmtId="0" fontId="37" fillId="3" borderId="98" xfId="0" applyFont="1" applyFill="1" applyBorder="1" applyAlignment="1">
      <alignment wrapText="1"/>
    </xf>
    <xf numFmtId="0" fontId="37" fillId="3" borderId="103" xfId="0" applyFont="1" applyFill="1" applyBorder="1" applyAlignment="1">
      <alignment wrapText="1"/>
    </xf>
    <xf numFmtId="0" fontId="37" fillId="3" borderId="87" xfId="0" applyFont="1" applyFill="1" applyBorder="1"/>
    <xf numFmtId="0" fontId="37" fillId="3" borderId="97" xfId="0" applyFont="1" applyFill="1" applyBorder="1"/>
    <xf numFmtId="0" fontId="37" fillId="3" borderId="98" xfId="0" applyFont="1" applyFill="1" applyBorder="1"/>
    <xf numFmtId="0" fontId="37" fillId="3" borderId="97" xfId="0" applyFont="1" applyFill="1" applyBorder="1" applyAlignment="1">
      <alignment wrapText="1"/>
    </xf>
    <xf numFmtId="0" fontId="81" fillId="26" borderId="0" xfId="0" applyFont="1" applyFill="1" applyAlignment="1">
      <alignment vertical="center"/>
    </xf>
    <xf numFmtId="0" fontId="40" fillId="53" borderId="150" xfId="0" applyFont="1" applyFill="1" applyBorder="1" applyAlignment="1">
      <alignment horizontal="left" vertical="center" wrapText="1"/>
    </xf>
    <xf numFmtId="0" fontId="37" fillId="3" borderId="15" xfId="0" applyFont="1" applyFill="1" applyBorder="1" applyAlignment="1">
      <alignment horizontal="left" vertical="center"/>
    </xf>
    <xf numFmtId="0" fontId="37" fillId="3" borderId="4" xfId="0" applyFont="1" applyFill="1" applyBorder="1" applyAlignment="1">
      <alignment horizontal="left" vertical="center"/>
    </xf>
    <xf numFmtId="0" fontId="106" fillId="53" borderId="39" xfId="0" applyFont="1" applyFill="1" applyBorder="1"/>
    <xf numFmtId="0" fontId="70" fillId="28" borderId="4" xfId="35" applyFont="1" applyFill="1" applyBorder="1" applyAlignment="1">
      <alignment horizontal="left" vertical="center" wrapText="1"/>
    </xf>
    <xf numFmtId="0" fontId="70" fillId="28" borderId="0" xfId="35" applyFont="1" applyFill="1" applyAlignment="1">
      <alignment horizontal="left" vertical="top" wrapText="1"/>
    </xf>
    <xf numFmtId="9" fontId="70" fillId="28" borderId="0" xfId="35" applyNumberFormat="1" applyFont="1" applyFill="1" applyAlignment="1">
      <alignment horizontal="center" vertical="top" wrapText="1"/>
    </xf>
    <xf numFmtId="0" fontId="70" fillId="28" borderId="0" xfId="35" applyFont="1" applyFill="1" applyAlignment="1">
      <alignment vertical="top" wrapText="1"/>
    </xf>
    <xf numFmtId="0" fontId="70" fillId="28" borderId="0" xfId="35" applyFont="1" applyFill="1" applyAlignment="1">
      <alignment horizontal="center" vertical="top" wrapText="1"/>
    </xf>
    <xf numFmtId="0" fontId="145" fillId="52" borderId="4" xfId="0" applyFont="1" applyFill="1" applyBorder="1" applyAlignment="1">
      <alignment horizontal="left" vertical="center" wrapText="1"/>
    </xf>
    <xf numFmtId="0" fontId="145" fillId="0" borderId="4" xfId="114" applyFont="1" applyFill="1" applyBorder="1" applyAlignment="1">
      <alignment horizontal="left" vertical="center" wrapText="1" readingOrder="1"/>
    </xf>
    <xf numFmtId="0" fontId="145" fillId="0" borderId="4" xfId="114" applyFont="1" applyFill="1" applyBorder="1" applyAlignment="1">
      <alignment horizontal="left" vertical="center" wrapText="1"/>
    </xf>
    <xf numFmtId="0" fontId="66" fillId="0" borderId="0" xfId="29" applyAlignment="1">
      <alignment vertical="center"/>
    </xf>
    <xf numFmtId="0" fontId="75" fillId="51" borderId="17" xfId="0" applyFont="1" applyFill="1" applyBorder="1" applyAlignment="1">
      <alignment horizontal="left" vertical="center" wrapText="1"/>
    </xf>
    <xf numFmtId="0" fontId="70" fillId="26" borderId="10" xfId="0" applyFont="1" applyFill="1" applyBorder="1" applyAlignment="1">
      <alignment wrapText="1"/>
    </xf>
    <xf numFmtId="0" fontId="95" fillId="0" borderId="0" xfId="0" applyFont="1" applyAlignment="1">
      <alignment vertical="center"/>
    </xf>
    <xf numFmtId="0" fontId="106" fillId="0" borderId="0" xfId="0" applyFont="1" applyAlignment="1">
      <alignment horizontal="left" vertical="center"/>
    </xf>
    <xf numFmtId="0" fontId="77" fillId="0" borderId="0" xfId="106" applyFont="1" applyAlignment="1">
      <alignment horizontal="left" vertical="center"/>
    </xf>
    <xf numFmtId="0" fontId="71" fillId="0" borderId="0" xfId="106" applyFont="1" applyAlignment="1">
      <alignment vertical="center"/>
    </xf>
    <xf numFmtId="0" fontId="70" fillId="0" borderId="10" xfId="0" applyFont="1" applyBorder="1" applyAlignment="1">
      <alignment horizontal="left" vertical="center" wrapText="1"/>
    </xf>
    <xf numFmtId="0" fontId="70" fillId="27" borderId="10" xfId="0" applyFont="1" applyFill="1" applyBorder="1" applyAlignment="1">
      <alignment horizontal="left" vertical="center" wrapText="1"/>
    </xf>
    <xf numFmtId="0" fontId="70" fillId="27" borderId="9" xfId="0" applyFont="1" applyFill="1" applyBorder="1" applyAlignment="1">
      <alignment horizontal="left" vertical="center" wrapText="1"/>
    </xf>
    <xf numFmtId="0" fontId="70" fillId="27" borderId="11" xfId="0" applyFont="1" applyFill="1" applyBorder="1" applyAlignment="1">
      <alignment horizontal="left" vertical="center"/>
    </xf>
    <xf numFmtId="0" fontId="70" fillId="27" borderId="15" xfId="0" applyFont="1" applyFill="1" applyBorder="1" applyAlignment="1">
      <alignment horizontal="left" vertical="center" wrapText="1"/>
    </xf>
    <xf numFmtId="0" fontId="70" fillId="27" borderId="53" xfId="0" applyFont="1" applyFill="1" applyBorder="1" applyAlignment="1">
      <alignment horizontal="left" vertical="center" wrapText="1"/>
    </xf>
    <xf numFmtId="0" fontId="70" fillId="27" borderId="0" xfId="0" applyFont="1" applyFill="1" applyAlignment="1">
      <alignment horizontal="left" vertical="center" wrapText="1"/>
    </xf>
    <xf numFmtId="0" fontId="70" fillId="27" borderId="0" xfId="0" applyFont="1" applyFill="1" applyAlignment="1">
      <alignment horizontal="left" vertical="center"/>
    </xf>
    <xf numFmtId="0" fontId="70" fillId="27" borderId="12" xfId="0" applyFont="1" applyFill="1" applyBorder="1" applyAlignment="1">
      <alignment horizontal="left" vertical="center"/>
    </xf>
    <xf numFmtId="0" fontId="70" fillId="27" borderId="49" xfId="0" applyFont="1" applyFill="1" applyBorder="1" applyAlignment="1">
      <alignment horizontal="left" vertical="center"/>
    </xf>
    <xf numFmtId="0" fontId="70" fillId="27" borderId="13" xfId="0" applyFont="1" applyFill="1" applyBorder="1" applyAlignment="1">
      <alignment horizontal="left" vertical="center"/>
    </xf>
    <xf numFmtId="0" fontId="70" fillId="27" borderId="47" xfId="0" applyFont="1" applyFill="1" applyBorder="1" applyAlignment="1">
      <alignment horizontal="left" vertical="center"/>
    </xf>
    <xf numFmtId="0" fontId="70" fillId="27" borderId="12" xfId="0" applyFont="1" applyFill="1" applyBorder="1" applyAlignment="1">
      <alignment horizontal="left" vertical="center" wrapText="1"/>
    </xf>
    <xf numFmtId="0" fontId="70" fillId="27" borderId="13" xfId="0" applyFont="1" applyFill="1" applyBorder="1" applyAlignment="1">
      <alignment horizontal="left" vertical="center" wrapText="1"/>
    </xf>
    <xf numFmtId="0" fontId="70" fillId="27" borderId="49" xfId="0" applyFont="1" applyFill="1" applyBorder="1" applyAlignment="1">
      <alignment horizontal="left" vertical="center" wrapText="1"/>
    </xf>
    <xf numFmtId="0" fontId="70" fillId="27" borderId="4" xfId="0" applyFont="1" applyFill="1" applyBorder="1" applyAlignment="1">
      <alignment horizontal="left" vertical="center" wrapText="1"/>
    </xf>
    <xf numFmtId="0" fontId="70" fillId="27" borderId="47" xfId="0" applyFont="1" applyFill="1" applyBorder="1" applyAlignment="1">
      <alignment horizontal="left" vertical="center" wrapText="1"/>
    </xf>
    <xf numFmtId="0" fontId="70" fillId="27" borderId="15" xfId="0" applyFont="1" applyFill="1" applyBorder="1" applyAlignment="1">
      <alignment horizontal="left" vertical="center"/>
    </xf>
    <xf numFmtId="0" fontId="70" fillId="27" borderId="52" xfId="0" applyFont="1" applyFill="1" applyBorder="1" applyAlignment="1">
      <alignment horizontal="left" vertical="center" wrapText="1"/>
    </xf>
    <xf numFmtId="0" fontId="70" fillId="0" borderId="4" xfId="0" applyFont="1" applyBorder="1" applyAlignment="1">
      <alignment horizontal="left" vertical="center" wrapText="1"/>
    </xf>
    <xf numFmtId="0" fontId="75" fillId="27" borderId="0" xfId="0" applyFont="1" applyFill="1" applyAlignment="1">
      <alignment horizontal="left" vertical="center"/>
    </xf>
    <xf numFmtId="0" fontId="70" fillId="27" borderId="4" xfId="0" applyFont="1" applyFill="1" applyBorder="1" applyAlignment="1">
      <alignment horizontal="left" vertical="center"/>
    </xf>
    <xf numFmtId="0" fontId="70" fillId="0" borderId="0" xfId="0" applyFont="1" applyAlignment="1">
      <alignment horizontal="left" vertical="center" wrapText="1"/>
    </xf>
    <xf numFmtId="0" fontId="70" fillId="0" borderId="13" xfId="0" applyFont="1" applyBorder="1" applyAlignment="1">
      <alignment horizontal="left" vertical="center" wrapText="1"/>
    </xf>
    <xf numFmtId="0" fontId="70" fillId="0" borderId="4" xfId="0" applyFont="1" applyBorder="1" applyAlignment="1">
      <alignment horizontal="left" vertical="center"/>
    </xf>
    <xf numFmtId="0" fontId="70" fillId="0" borderId="11" xfId="0" applyFont="1" applyBorder="1" applyAlignment="1">
      <alignment horizontal="left" vertical="center" wrapText="1"/>
    </xf>
    <xf numFmtId="0" fontId="71" fillId="0" borderId="0" xfId="106" applyFont="1" applyAlignment="1">
      <alignment horizontal="left" vertical="center"/>
    </xf>
    <xf numFmtId="0" fontId="95" fillId="0" borderId="0" xfId="0" applyFont="1" applyAlignment="1">
      <alignment horizontal="left" vertical="center"/>
    </xf>
    <xf numFmtId="0" fontId="0" fillId="0" borderId="4" xfId="0" applyBorder="1" applyAlignment="1">
      <alignment horizontal="left" vertical="center"/>
    </xf>
    <xf numFmtId="0" fontId="37" fillId="3" borderId="13" xfId="0" applyFont="1" applyFill="1" applyBorder="1" applyAlignment="1">
      <alignment horizontal="left" vertical="center" wrapText="1"/>
    </xf>
    <xf numFmtId="0" fontId="37" fillId="3" borderId="16" xfId="0" applyFont="1" applyFill="1" applyBorder="1" applyAlignment="1">
      <alignment horizontal="left" vertical="center" wrapText="1"/>
    </xf>
    <xf numFmtId="0" fontId="37" fillId="0" borderId="14" xfId="0" applyFont="1" applyBorder="1" applyAlignment="1">
      <alignment horizontal="left" vertical="center" wrapText="1"/>
    </xf>
    <xf numFmtId="0" fontId="37" fillId="3" borderId="14" xfId="0" applyFont="1" applyFill="1" applyBorder="1" applyAlignment="1">
      <alignment horizontal="left" vertical="center" wrapText="1"/>
    </xf>
    <xf numFmtId="0" fontId="37" fillId="3" borderId="10" xfId="0" applyFont="1" applyFill="1" applyBorder="1" applyAlignment="1">
      <alignment horizontal="left" vertical="center" wrapText="1"/>
    </xf>
    <xf numFmtId="0" fontId="37" fillId="3" borderId="12" xfId="0" applyFont="1" applyFill="1" applyBorder="1" applyAlignment="1">
      <alignment horizontal="left" vertical="center" wrapText="1"/>
    </xf>
    <xf numFmtId="0" fontId="37" fillId="3" borderId="9" xfId="0" applyFont="1" applyFill="1" applyBorder="1" applyAlignment="1">
      <alignment horizontal="left" vertical="center" wrapText="1"/>
    </xf>
    <xf numFmtId="0" fontId="37" fillId="3" borderId="11" xfId="0" applyFont="1" applyFill="1" applyBorder="1" applyAlignment="1">
      <alignment horizontal="left" vertical="center" wrapText="1"/>
    </xf>
    <xf numFmtId="0" fontId="37" fillId="3" borderId="25" xfId="0" applyFont="1" applyFill="1" applyBorder="1" applyAlignment="1">
      <alignment horizontal="left" vertical="center" wrapText="1"/>
    </xf>
    <xf numFmtId="3" fontId="37" fillId="3" borderId="4" xfId="0" applyNumberFormat="1" applyFont="1" applyFill="1" applyBorder="1" applyAlignment="1">
      <alignment horizontal="left" vertical="center" wrapText="1"/>
    </xf>
    <xf numFmtId="0" fontId="37" fillId="3" borderId="4" xfId="0" applyFont="1" applyFill="1" applyBorder="1" applyAlignment="1">
      <alignment horizontal="left" vertical="center" wrapText="1"/>
    </xf>
    <xf numFmtId="0" fontId="40" fillId="3" borderId="4" xfId="0" applyFont="1" applyFill="1" applyBorder="1" applyAlignment="1">
      <alignment horizontal="left" vertical="center" wrapText="1"/>
    </xf>
    <xf numFmtId="0" fontId="37" fillId="3" borderId="0" xfId="0" applyFont="1" applyFill="1" applyAlignment="1">
      <alignment horizontal="left" vertical="center"/>
    </xf>
    <xf numFmtId="0" fontId="70" fillId="3" borderId="13" xfId="0" applyFont="1" applyFill="1" applyBorder="1" applyAlignment="1">
      <alignment horizontal="left" vertical="center" wrapText="1"/>
    </xf>
    <xf numFmtId="0" fontId="70" fillId="3" borderId="0" xfId="0" applyFont="1" applyFill="1" applyAlignment="1">
      <alignment horizontal="left" vertical="center" wrapText="1"/>
    </xf>
    <xf numFmtId="0" fontId="37" fillId="0" borderId="76" xfId="0" applyFont="1" applyBorder="1" applyAlignment="1">
      <alignment horizontal="left" vertical="center" wrapText="1"/>
    </xf>
    <xf numFmtId="0" fontId="70" fillId="28" borderId="12" xfId="0" applyFont="1" applyFill="1" applyBorder="1" applyAlignment="1">
      <alignment horizontal="left" vertical="center" wrapText="1"/>
    </xf>
    <xf numFmtId="0" fontId="70" fillId="28" borderId="13" xfId="0" applyFont="1" applyFill="1" applyBorder="1" applyAlignment="1">
      <alignment horizontal="left" vertical="center" wrapText="1"/>
    </xf>
    <xf numFmtId="0" fontId="70" fillId="28" borderId="14" xfId="0" applyFont="1" applyFill="1" applyBorder="1" applyAlignment="1">
      <alignment horizontal="left" vertical="center" wrapText="1"/>
    </xf>
    <xf numFmtId="0" fontId="78" fillId="27" borderId="14" xfId="0" applyFont="1" applyFill="1" applyBorder="1" applyAlignment="1">
      <alignment horizontal="left" vertical="center" wrapText="1"/>
    </xf>
    <xf numFmtId="0" fontId="78" fillId="27" borderId="13" xfId="0" applyFont="1" applyFill="1" applyBorder="1" applyAlignment="1">
      <alignment horizontal="left" vertical="center" wrapText="1"/>
    </xf>
    <xf numFmtId="0" fontId="78" fillId="27" borderId="13" xfId="0" applyFont="1" applyFill="1" applyBorder="1" applyAlignment="1">
      <alignment horizontal="left" vertical="center"/>
    </xf>
    <xf numFmtId="0" fontId="78" fillId="27" borderId="15" xfId="0" applyFont="1" applyFill="1" applyBorder="1" applyAlignment="1">
      <alignment horizontal="left" vertical="center" wrapText="1"/>
    </xf>
    <xf numFmtId="0" fontId="78" fillId="27" borderId="4" xfId="0" applyFont="1" applyFill="1" applyBorder="1" applyAlignment="1">
      <alignment horizontal="left" vertical="center" wrapText="1"/>
    </xf>
    <xf numFmtId="0" fontId="78" fillId="27" borderId="15" xfId="0" applyFont="1" applyFill="1" applyBorder="1" applyAlignment="1">
      <alignment horizontal="left" vertical="center"/>
    </xf>
    <xf numFmtId="0" fontId="78" fillId="27" borderId="11" xfId="0" applyFont="1" applyFill="1" applyBorder="1" applyAlignment="1">
      <alignment horizontal="left" vertical="center" wrapText="1"/>
    </xf>
    <xf numFmtId="3" fontId="78" fillId="27" borderId="4" xfId="0" applyNumberFormat="1" applyFont="1" applyFill="1" applyBorder="1" applyAlignment="1">
      <alignment horizontal="left" vertical="center" wrapText="1"/>
    </xf>
    <xf numFmtId="0" fontId="78" fillId="27" borderId="4" xfId="0" applyFont="1" applyFill="1" applyBorder="1" applyAlignment="1">
      <alignment horizontal="left" vertical="center"/>
    </xf>
    <xf numFmtId="0" fontId="25" fillId="0" borderId="0" xfId="0" applyFont="1" applyAlignment="1">
      <alignment horizontal="left" vertical="center"/>
    </xf>
    <xf numFmtId="0" fontId="37" fillId="0" borderId="14" xfId="0" applyFont="1" applyBorder="1" applyAlignment="1">
      <alignment horizontal="left" vertical="center"/>
    </xf>
    <xf numFmtId="0" fontId="37" fillId="3" borderId="10" xfId="0" applyFont="1" applyFill="1" applyBorder="1" applyAlignment="1">
      <alignment horizontal="left" vertical="center"/>
    </xf>
    <xf numFmtId="0" fontId="37" fillId="3" borderId="25" xfId="0" applyFont="1" applyFill="1" applyBorder="1" applyAlignment="1">
      <alignment horizontal="left" vertical="center"/>
    </xf>
    <xf numFmtId="0" fontId="37" fillId="3" borderId="48" xfId="0" applyFont="1" applyFill="1" applyBorder="1" applyAlignment="1">
      <alignment horizontal="left" vertical="center"/>
    </xf>
    <xf numFmtId="0" fontId="37" fillId="3" borderId="12" xfId="0" applyFont="1" applyFill="1" applyBorder="1" applyAlignment="1">
      <alignment horizontal="left" vertical="center"/>
    </xf>
    <xf numFmtId="0" fontId="37" fillId="3" borderId="46" xfId="0" applyFont="1" applyFill="1" applyBorder="1" applyAlignment="1">
      <alignment horizontal="left" vertical="center"/>
    </xf>
    <xf numFmtId="0" fontId="37" fillId="3" borderId="13" xfId="0" applyFont="1" applyFill="1" applyBorder="1" applyAlignment="1">
      <alignment horizontal="left" vertical="center"/>
    </xf>
    <xf numFmtId="0" fontId="37" fillId="3" borderId="15" xfId="0" applyFont="1" applyFill="1" applyBorder="1" applyAlignment="1">
      <alignment horizontal="left" vertical="center" wrapText="1"/>
    </xf>
    <xf numFmtId="0" fontId="40" fillId="3" borderId="4" xfId="0" applyFont="1" applyFill="1" applyBorder="1" applyAlignment="1">
      <alignment horizontal="left" vertical="center"/>
    </xf>
    <xf numFmtId="0" fontId="26" fillId="3" borderId="10" xfId="0" applyFont="1" applyFill="1" applyBorder="1" applyAlignment="1">
      <alignment horizontal="left" vertical="center" wrapText="1"/>
    </xf>
    <xf numFmtId="0" fontId="37" fillId="0" borderId="9" xfId="0" applyFont="1" applyBorder="1" applyAlignment="1">
      <alignment horizontal="left" vertical="center" wrapText="1"/>
    </xf>
    <xf numFmtId="0" fontId="26" fillId="0" borderId="0" xfId="0" applyFont="1" applyAlignment="1">
      <alignment horizontal="left" vertical="center"/>
    </xf>
    <xf numFmtId="0" fontId="70" fillId="3" borderId="14" xfId="0" applyFont="1" applyFill="1" applyBorder="1" applyAlignment="1">
      <alignment horizontal="left" vertical="center" wrapText="1"/>
    </xf>
    <xf numFmtId="0" fontId="70" fillId="3" borderId="25" xfId="0" applyFont="1" applyFill="1" applyBorder="1" applyAlignment="1">
      <alignment horizontal="left" vertical="center"/>
    </xf>
    <xf numFmtId="0" fontId="70" fillId="3" borderId="12" xfId="0" applyFont="1" applyFill="1" applyBorder="1" applyAlignment="1">
      <alignment horizontal="left" vertical="center"/>
    </xf>
    <xf numFmtId="0" fontId="70" fillId="3" borderId="13" xfId="0" applyFont="1" applyFill="1" applyBorder="1" applyAlignment="1">
      <alignment horizontal="left" vertical="center"/>
    </xf>
    <xf numFmtId="0" fontId="70" fillId="3" borderId="15" xfId="0" applyFont="1" applyFill="1" applyBorder="1" applyAlignment="1">
      <alignment horizontal="left" vertical="center" wrapText="1"/>
    </xf>
    <xf numFmtId="0" fontId="70" fillId="3" borderId="4" xfId="0" applyFont="1" applyFill="1" applyBorder="1" applyAlignment="1">
      <alignment horizontal="left" vertical="center" wrapText="1"/>
    </xf>
    <xf numFmtId="0" fontId="70" fillId="3" borderId="15" xfId="0" applyFont="1" applyFill="1" applyBorder="1" applyAlignment="1">
      <alignment horizontal="left" vertical="center"/>
    </xf>
    <xf numFmtId="0" fontId="75" fillId="3" borderId="0" xfId="0" applyFont="1" applyFill="1" applyAlignment="1">
      <alignment horizontal="left" vertical="center"/>
    </xf>
    <xf numFmtId="0" fontId="75" fillId="3" borderId="4" xfId="0" applyFont="1" applyFill="1" applyBorder="1" applyAlignment="1">
      <alignment horizontal="left" vertical="center"/>
    </xf>
    <xf numFmtId="0" fontId="70" fillId="3" borderId="4" xfId="0" applyFont="1" applyFill="1" applyBorder="1" applyAlignment="1">
      <alignment horizontal="left" vertical="center"/>
    </xf>
    <xf numFmtId="0" fontId="70" fillId="27" borderId="16" xfId="0" applyFont="1" applyFill="1" applyBorder="1" applyAlignment="1">
      <alignment horizontal="left" vertical="center" wrapText="1"/>
    </xf>
    <xf numFmtId="0" fontId="70" fillId="27" borderId="14" xfId="0" applyFont="1" applyFill="1" applyBorder="1" applyAlignment="1">
      <alignment horizontal="left" vertical="center" wrapText="1"/>
    </xf>
    <xf numFmtId="0" fontId="70" fillId="27" borderId="25" xfId="0" applyFont="1" applyFill="1" applyBorder="1" applyAlignment="1">
      <alignment horizontal="left" vertical="center"/>
    </xf>
    <xf numFmtId="0" fontId="70" fillId="27" borderId="25" xfId="0" applyFont="1" applyFill="1" applyBorder="1" applyAlignment="1">
      <alignment horizontal="left" vertical="center" wrapText="1"/>
    </xf>
    <xf numFmtId="0" fontId="74" fillId="0" borderId="11" xfId="0" applyFont="1" applyBorder="1" applyAlignment="1">
      <alignment horizontal="left" vertical="center" wrapText="1"/>
    </xf>
    <xf numFmtId="3" fontId="70" fillId="27" borderId="4" xfId="0" applyNumberFormat="1" applyFont="1" applyFill="1" applyBorder="1" applyAlignment="1">
      <alignment horizontal="left" vertical="center" wrapText="1"/>
    </xf>
    <xf numFmtId="0" fontId="70" fillId="27" borderId="11" xfId="0" applyFont="1" applyFill="1" applyBorder="1" applyAlignment="1">
      <alignment horizontal="left" vertical="center" wrapText="1"/>
    </xf>
    <xf numFmtId="9" fontId="70" fillId="27" borderId="10" xfId="0" applyNumberFormat="1" applyFont="1" applyFill="1" applyBorder="1" applyAlignment="1">
      <alignment horizontal="left" vertical="center" wrapText="1"/>
    </xf>
    <xf numFmtId="9" fontId="70" fillId="27" borderId="9" xfId="0" applyNumberFormat="1" applyFont="1" applyFill="1" applyBorder="1" applyAlignment="1">
      <alignment horizontal="left" vertical="center" wrapText="1"/>
    </xf>
    <xf numFmtId="0" fontId="70" fillId="27" borderId="87" xfId="0" applyFont="1" applyFill="1" applyBorder="1" applyAlignment="1">
      <alignment horizontal="left" vertical="center" wrapText="1"/>
    </xf>
    <xf numFmtId="0" fontId="70" fillId="27" borderId="97" xfId="0" applyFont="1" applyFill="1" applyBorder="1" applyAlignment="1">
      <alignment horizontal="left" vertical="center" wrapText="1"/>
    </xf>
    <xf numFmtId="0" fontId="78" fillId="27" borderId="25" xfId="0" applyFont="1" applyFill="1" applyBorder="1" applyAlignment="1">
      <alignment horizontal="left" vertical="center" wrapText="1"/>
    </xf>
    <xf numFmtId="0" fontId="70" fillId="27" borderId="98" xfId="0" applyFont="1" applyFill="1" applyBorder="1" applyAlignment="1">
      <alignment horizontal="left" vertical="center"/>
    </xf>
    <xf numFmtId="0" fontId="90" fillId="0" borderId="0" xfId="0" applyFont="1"/>
    <xf numFmtId="0" fontId="70" fillId="27" borderId="14" xfId="0" applyFont="1" applyFill="1" applyBorder="1" applyAlignment="1">
      <alignment vertical="center" wrapText="1"/>
    </xf>
    <xf numFmtId="0" fontId="70" fillId="27" borderId="13" xfId="0" applyFont="1" applyFill="1" applyBorder="1" applyAlignment="1">
      <alignment vertical="center"/>
    </xf>
    <xf numFmtId="0" fontId="70" fillId="27" borderId="15" xfId="0" applyFont="1" applyFill="1" applyBorder="1" applyAlignment="1">
      <alignment vertical="center" wrapText="1"/>
    </xf>
    <xf numFmtId="0" fontId="70" fillId="3" borderId="12" xfId="35" applyFont="1" applyFill="1" applyBorder="1" applyAlignment="1">
      <alignment horizontal="left" vertical="center" wrapText="1"/>
    </xf>
    <xf numFmtId="0" fontId="70" fillId="3" borderId="37" xfId="35" applyFont="1" applyFill="1" applyBorder="1" applyAlignment="1">
      <alignment horizontal="left" vertical="center" wrapText="1"/>
    </xf>
    <xf numFmtId="0" fontId="70" fillId="3" borderId="12" xfId="29" applyFont="1" applyFill="1" applyBorder="1" applyAlignment="1">
      <alignment horizontal="left" vertical="center" wrapText="1"/>
    </xf>
    <xf numFmtId="0" fontId="70" fillId="3" borderId="13" xfId="29" applyFont="1" applyFill="1" applyBorder="1" applyAlignment="1">
      <alignment horizontal="left" vertical="center" wrapText="1"/>
    </xf>
    <xf numFmtId="0" fontId="75" fillId="3" borderId="4" xfId="54" applyFont="1" applyFill="1" applyBorder="1" applyAlignment="1">
      <alignment horizontal="left" vertical="center" wrapText="1"/>
    </xf>
    <xf numFmtId="0" fontId="70" fillId="3" borderId="13" xfId="35" applyFont="1" applyFill="1" applyBorder="1" applyAlignment="1">
      <alignment horizontal="left" vertical="center" wrapText="1"/>
    </xf>
    <xf numFmtId="0" fontId="70" fillId="3" borderId="15" xfId="54" applyFont="1" applyFill="1" applyBorder="1" applyAlignment="1">
      <alignment horizontal="left" vertical="center" wrapText="1"/>
    </xf>
    <xf numFmtId="0" fontId="80" fillId="3" borderId="4" xfId="54" applyFont="1" applyFill="1" applyBorder="1" applyAlignment="1">
      <alignment horizontal="left" vertical="center" wrapText="1"/>
    </xf>
    <xf numFmtId="0" fontId="70" fillId="3" borderId="4" xfId="54" applyFont="1" applyFill="1" applyBorder="1" applyAlignment="1">
      <alignment horizontal="left" vertical="center" wrapText="1"/>
    </xf>
    <xf numFmtId="0" fontId="70" fillId="3" borderId="13" xfId="54" applyFont="1" applyFill="1" applyBorder="1" applyAlignment="1">
      <alignment horizontal="left" vertical="center" wrapText="1"/>
    </xf>
    <xf numFmtId="0" fontId="70" fillId="3" borderId="12" xfId="54" applyFont="1" applyFill="1" applyBorder="1" applyAlignment="1">
      <alignment horizontal="left" vertical="center" wrapText="1"/>
    </xf>
    <xf numFmtId="0" fontId="70" fillId="3" borderId="4" xfId="29" applyFont="1" applyFill="1" applyBorder="1" applyAlignment="1">
      <alignment horizontal="left" vertical="center" wrapText="1"/>
    </xf>
    <xf numFmtId="0" fontId="70" fillId="3" borderId="9" xfId="54" applyFont="1" applyFill="1" applyBorder="1" applyAlignment="1">
      <alignment horizontal="left" vertical="center" wrapText="1"/>
    </xf>
    <xf numFmtId="0" fontId="70" fillId="3" borderId="11" xfId="54" applyFont="1" applyFill="1" applyBorder="1" applyAlignment="1">
      <alignment horizontal="left" vertical="center" wrapText="1"/>
    </xf>
    <xf numFmtId="49" fontId="75" fillId="3" borderId="12" xfId="35" applyNumberFormat="1" applyFont="1" applyFill="1" applyBorder="1" applyAlignment="1">
      <alignment horizontal="left" vertical="center" wrapText="1"/>
    </xf>
    <xf numFmtId="49" fontId="75" fillId="3" borderId="4" xfId="35" applyNumberFormat="1" applyFont="1" applyFill="1" applyBorder="1" applyAlignment="1">
      <alignment horizontal="left" vertical="center" wrapText="1"/>
    </xf>
    <xf numFmtId="191" fontId="70" fillId="3" borderId="13" xfId="24" applyNumberFormat="1" applyFont="1" applyFill="1" applyBorder="1" applyAlignment="1">
      <alignment horizontal="left" vertical="center" wrapText="1"/>
    </xf>
    <xf numFmtId="49" fontId="75" fillId="3" borderId="13" xfId="35" applyNumberFormat="1" applyFont="1" applyFill="1" applyBorder="1" applyAlignment="1">
      <alignment horizontal="left" vertical="center" wrapText="1"/>
    </xf>
    <xf numFmtId="0" fontId="70" fillId="0" borderId="4" xfId="54" applyFont="1" applyBorder="1" applyAlignment="1">
      <alignment horizontal="left" vertical="center" wrapText="1"/>
    </xf>
    <xf numFmtId="0" fontId="74" fillId="3" borderId="4" xfId="54" applyFont="1" applyFill="1" applyBorder="1" applyAlignment="1">
      <alignment horizontal="left" vertical="center" wrapText="1"/>
    </xf>
    <xf numFmtId="0" fontId="70" fillId="3" borderId="76" xfId="54" applyFont="1" applyFill="1" applyBorder="1" applyAlignment="1">
      <alignment horizontal="left" vertical="center" wrapText="1"/>
    </xf>
    <xf numFmtId="0" fontId="70" fillId="3" borderId="0" xfId="54" applyFont="1" applyFill="1" applyBorder="1" applyAlignment="1">
      <alignment horizontal="left" vertical="center" wrapText="1"/>
    </xf>
    <xf numFmtId="0" fontId="70" fillId="28" borderId="10" xfId="0" applyFont="1" applyFill="1" applyBorder="1" applyAlignment="1">
      <alignment horizontal="left" vertical="center" wrapText="1"/>
    </xf>
    <xf numFmtId="0" fontId="70" fillId="28" borderId="15" xfId="0" applyFont="1" applyFill="1" applyBorder="1" applyAlignment="1">
      <alignment vertical="center" wrapText="1"/>
    </xf>
    <xf numFmtId="0" fontId="70" fillId="28" borderId="4" xfId="0" applyFont="1" applyFill="1" applyBorder="1" applyAlignment="1">
      <alignment vertical="center" wrapText="1"/>
    </xf>
    <xf numFmtId="0" fontId="70" fillId="28" borderId="11" xfId="0" applyFont="1" applyFill="1" applyBorder="1" applyAlignment="1">
      <alignment horizontal="left" vertical="center"/>
    </xf>
    <xf numFmtId="0" fontId="70" fillId="28" borderId="12" xfId="0" applyFont="1" applyFill="1" applyBorder="1" applyAlignment="1">
      <alignment horizontal="left" vertical="center"/>
    </xf>
    <xf numFmtId="0" fontId="70" fillId="28" borderId="13" xfId="0" applyFont="1" applyFill="1" applyBorder="1" applyAlignment="1">
      <alignment horizontal="left" vertical="center"/>
    </xf>
    <xf numFmtId="0" fontId="70" fillId="28" borderId="15" xfId="0" applyFont="1" applyFill="1" applyBorder="1" applyAlignment="1">
      <alignment horizontal="left" vertical="center" wrapText="1"/>
    </xf>
    <xf numFmtId="0" fontId="70" fillId="28" borderId="4" xfId="0" applyFont="1" applyFill="1" applyBorder="1" applyAlignment="1">
      <alignment horizontal="left" vertical="center" wrapText="1"/>
    </xf>
    <xf numFmtId="0" fontId="70" fillId="28" borderId="15" xfId="0" applyFont="1" applyFill="1" applyBorder="1" applyAlignment="1">
      <alignment horizontal="left" vertical="center"/>
    </xf>
    <xf numFmtId="0" fontId="74" fillId="28" borderId="11" xfId="0" applyFont="1" applyFill="1" applyBorder="1" applyAlignment="1">
      <alignment horizontal="left" vertical="center" wrapText="1"/>
    </xf>
    <xf numFmtId="0" fontId="75" fillId="28" borderId="4" xfId="0" applyFont="1" applyFill="1" applyBorder="1" applyAlignment="1">
      <alignment horizontal="left" vertical="center"/>
    </xf>
    <xf numFmtId="0" fontId="70" fillId="28" borderId="4" xfId="0" applyFont="1" applyFill="1" applyBorder="1" applyAlignment="1">
      <alignment horizontal="left" vertical="center"/>
    </xf>
    <xf numFmtId="0" fontId="70" fillId="27" borderId="59" xfId="0" applyFont="1" applyFill="1" applyBorder="1" applyAlignment="1">
      <alignment horizontal="left" vertical="center"/>
    </xf>
    <xf numFmtId="0" fontId="75" fillId="27" borderId="15" xfId="0" applyFont="1" applyFill="1" applyBorder="1" applyAlignment="1">
      <alignment horizontal="left" vertical="center" wrapText="1"/>
    </xf>
    <xf numFmtId="0" fontId="70" fillId="3" borderId="8" xfId="35" applyFont="1" applyFill="1" applyBorder="1" applyAlignment="1">
      <alignment vertical="center"/>
    </xf>
    <xf numFmtId="0" fontId="75" fillId="0" borderId="15" xfId="0" applyFont="1" applyBorder="1" applyAlignment="1">
      <alignment horizontal="left" vertical="center" wrapText="1"/>
    </xf>
    <xf numFmtId="0" fontId="75" fillId="27" borderId="4" xfId="0" applyFont="1" applyFill="1" applyBorder="1" applyAlignment="1">
      <alignment horizontal="left" vertical="center"/>
    </xf>
    <xf numFmtId="0" fontId="75" fillId="27" borderId="13" xfId="0" applyFont="1" applyFill="1" applyBorder="1" applyAlignment="1">
      <alignment horizontal="left" vertical="center"/>
    </xf>
    <xf numFmtId="0" fontId="70" fillId="27" borderId="14" xfId="0" applyFont="1" applyFill="1" applyBorder="1" applyAlignment="1">
      <alignment horizontal="left" vertical="center"/>
    </xf>
    <xf numFmtId="0" fontId="72" fillId="0" borderId="14" xfId="0" applyFont="1" applyBorder="1" applyAlignment="1">
      <alignment horizontal="left" vertical="center" wrapText="1"/>
    </xf>
    <xf numFmtId="0" fontId="75" fillId="0" borderId="15" xfId="0" applyFont="1" applyBorder="1" applyAlignment="1">
      <alignment horizontal="left" vertical="center"/>
    </xf>
    <xf numFmtId="0" fontId="70" fillId="28" borderId="9" xfId="0" applyFont="1" applyFill="1" applyBorder="1" applyAlignment="1">
      <alignment horizontal="left" vertical="center" wrapText="1"/>
    </xf>
    <xf numFmtId="0" fontId="37" fillId="3" borderId="81" xfId="0" applyFont="1" applyFill="1" applyBorder="1" applyAlignment="1">
      <alignment horizontal="left" vertical="center" wrapText="1"/>
    </xf>
    <xf numFmtId="0" fontId="40" fillId="3" borderId="13" xfId="0" applyFont="1" applyFill="1" applyBorder="1" applyAlignment="1">
      <alignment horizontal="left" vertical="center" wrapText="1"/>
    </xf>
    <xf numFmtId="0" fontId="44" fillId="3" borderId="11" xfId="0" applyFont="1" applyFill="1" applyBorder="1" applyAlignment="1">
      <alignment horizontal="left" vertical="center" wrapText="1"/>
    </xf>
    <xf numFmtId="0" fontId="26" fillId="53" borderId="39" xfId="29" applyFont="1" applyFill="1" applyBorder="1" applyAlignment="1">
      <alignment horizontal="left" vertical="center"/>
    </xf>
    <xf numFmtId="0" fontId="40" fillId="53" borderId="17" xfId="35" applyFont="1" applyFill="1" applyBorder="1" applyAlignment="1">
      <alignment horizontal="left" vertical="center" wrapText="1"/>
    </xf>
    <xf numFmtId="0" fontId="37" fillId="28" borderId="4" xfId="35" applyFont="1" applyFill="1" applyBorder="1" applyAlignment="1">
      <alignment horizontal="left" vertical="center" wrapText="1"/>
    </xf>
    <xf numFmtId="0" fontId="37" fillId="3" borderId="13" xfId="35" applyFont="1" applyFill="1" applyBorder="1" applyAlignment="1">
      <alignment horizontal="left" vertical="center" wrapText="1"/>
    </xf>
    <xf numFmtId="0" fontId="37" fillId="3" borderId="0" xfId="35" applyFont="1" applyFill="1" applyAlignment="1">
      <alignment horizontal="left" vertical="center" wrapText="1"/>
    </xf>
    <xf numFmtId="0" fontId="37" fillId="3" borderId="48" xfId="54" applyFont="1" applyFill="1" applyBorder="1" applyAlignment="1" applyProtection="1">
      <alignment horizontal="left" vertical="center" wrapText="1"/>
    </xf>
    <xf numFmtId="0" fontId="37" fillId="3" borderId="15" xfId="54" applyFont="1" applyFill="1" applyBorder="1" applyAlignment="1" applyProtection="1">
      <alignment horizontal="left" vertical="center" wrapText="1"/>
    </xf>
    <xf numFmtId="0" fontId="37" fillId="3" borderId="4" xfId="54" applyFont="1" applyFill="1" applyBorder="1" applyAlignment="1" applyProtection="1">
      <alignment horizontal="left" vertical="center" wrapText="1"/>
    </xf>
    <xf numFmtId="0" fontId="37" fillId="3" borderId="46" xfId="54" applyFont="1" applyFill="1" applyBorder="1" applyAlignment="1" applyProtection="1">
      <alignment horizontal="left" vertical="center" wrapText="1"/>
    </xf>
    <xf numFmtId="0" fontId="37" fillId="3" borderId="13" xfId="54" applyFont="1" applyFill="1" applyBorder="1" applyAlignment="1" applyProtection="1">
      <alignment horizontal="left" vertical="center" wrapText="1"/>
    </xf>
    <xf numFmtId="0" fontId="37" fillId="3" borderId="44" xfId="54" applyFont="1" applyFill="1" applyBorder="1" applyAlignment="1" applyProtection="1">
      <alignment horizontal="left" vertical="center" wrapText="1"/>
    </xf>
    <xf numFmtId="0" fontId="37" fillId="3" borderId="12" xfId="54" applyFont="1" applyFill="1" applyBorder="1" applyAlignment="1" applyProtection="1">
      <alignment horizontal="left" vertical="center" wrapText="1"/>
    </xf>
    <xf numFmtId="0" fontId="37" fillId="3" borderId="52" xfId="54" applyFont="1" applyFill="1" applyBorder="1" applyAlignment="1" applyProtection="1">
      <alignment horizontal="left" vertical="center" wrapText="1"/>
    </xf>
    <xf numFmtId="0" fontId="37" fillId="3" borderId="11" xfId="54" applyFont="1" applyFill="1" applyBorder="1" applyAlignment="1" applyProtection="1">
      <alignment horizontal="left" vertical="center" wrapText="1"/>
    </xf>
    <xf numFmtId="191" fontId="37" fillId="3" borderId="13" xfId="24" applyNumberFormat="1" applyFont="1" applyFill="1" applyBorder="1" applyAlignment="1" applyProtection="1">
      <alignment horizontal="left" vertical="center" wrapText="1"/>
    </xf>
    <xf numFmtId="9" fontId="37" fillId="3" borderId="13" xfId="35" applyNumberFormat="1" applyFont="1" applyFill="1" applyBorder="1" applyAlignment="1">
      <alignment horizontal="left" vertical="center" wrapText="1"/>
    </xf>
    <xf numFmtId="0" fontId="37" fillId="30" borderId="4" xfId="0" applyFont="1" applyFill="1" applyBorder="1" applyAlignment="1">
      <alignment horizontal="left" vertical="center" wrapText="1"/>
    </xf>
    <xf numFmtId="0" fontId="37" fillId="30" borderId="4" xfId="0" applyFont="1" applyFill="1" applyBorder="1" applyAlignment="1">
      <alignment horizontal="left" vertical="center"/>
    </xf>
    <xf numFmtId="0" fontId="37" fillId="30" borderId="13" xfId="0" applyFont="1" applyFill="1" applyBorder="1" applyAlignment="1">
      <alignment horizontal="left" vertical="center"/>
    </xf>
    <xf numFmtId="0" fontId="37" fillId="30" borderId="13" xfId="0" applyFont="1" applyFill="1" applyBorder="1" applyAlignment="1">
      <alignment horizontal="left" vertical="center" wrapText="1"/>
    </xf>
    <xf numFmtId="0" fontId="37" fillId="30" borderId="15" xfId="0" applyFont="1" applyFill="1" applyBorder="1" applyAlignment="1">
      <alignment horizontal="left" vertical="center" wrapText="1"/>
    </xf>
    <xf numFmtId="0" fontId="37" fillId="30" borderId="15" xfId="0" applyFont="1" applyFill="1" applyBorder="1" applyAlignment="1">
      <alignment horizontal="left" vertical="center"/>
    </xf>
    <xf numFmtId="9" fontId="37" fillId="28" borderId="11" xfId="0" applyNumberFormat="1" applyFont="1" applyFill="1" applyBorder="1" applyAlignment="1">
      <alignment horizontal="left" vertical="center" wrapText="1"/>
    </xf>
    <xf numFmtId="0" fontId="40" fillId="30" borderId="4" xfId="0" applyFont="1" applyFill="1" applyBorder="1" applyAlignment="1">
      <alignment horizontal="left" vertical="center"/>
    </xf>
    <xf numFmtId="0" fontId="40" fillId="30" borderId="13" xfId="0" applyFont="1" applyFill="1" applyBorder="1" applyAlignment="1">
      <alignment horizontal="left" vertical="center"/>
    </xf>
    <xf numFmtId="9" fontId="37" fillId="30" borderId="9" xfId="0" applyNumberFormat="1" applyFont="1" applyFill="1" applyBorder="1" applyAlignment="1">
      <alignment horizontal="left" vertical="center" wrapText="1"/>
    </xf>
    <xf numFmtId="9" fontId="37" fillId="30" borderId="11" xfId="0" applyNumberFormat="1" applyFont="1" applyFill="1" applyBorder="1" applyAlignment="1">
      <alignment horizontal="left" vertical="center" wrapText="1"/>
    </xf>
    <xf numFmtId="9" fontId="37" fillId="30" borderId="10" xfId="0" applyNumberFormat="1" applyFont="1" applyFill="1" applyBorder="1" applyAlignment="1">
      <alignment horizontal="left" vertical="center" wrapText="1"/>
    </xf>
    <xf numFmtId="0" fontId="37" fillId="30" borderId="14" xfId="0" applyFont="1" applyFill="1" applyBorder="1" applyAlignment="1">
      <alignment horizontal="left" vertical="center" wrapText="1"/>
    </xf>
    <xf numFmtId="0" fontId="37" fillId="3" borderId="44" xfId="35" applyFont="1" applyFill="1" applyBorder="1" applyAlignment="1">
      <alignment horizontal="left" vertical="center"/>
    </xf>
    <xf numFmtId="0" fontId="37" fillId="3" borderId="48" xfId="35" applyFont="1" applyFill="1" applyBorder="1" applyAlignment="1">
      <alignment horizontal="left" vertical="center"/>
    </xf>
    <xf numFmtId="0" fontId="37" fillId="3" borderId="13" xfId="29" applyFont="1" applyFill="1" applyBorder="1" applyAlignment="1">
      <alignment horizontal="left" vertical="center"/>
    </xf>
    <xf numFmtId="0" fontId="37" fillId="3" borderId="0" xfId="54" applyFont="1" applyFill="1" applyBorder="1" applyAlignment="1" applyProtection="1">
      <alignment horizontal="left" vertical="center"/>
    </xf>
    <xf numFmtId="0" fontId="37" fillId="3" borderId="9" xfId="54" applyFont="1" applyFill="1" applyBorder="1" applyAlignment="1" applyProtection="1">
      <alignment horizontal="left" vertical="center" wrapText="1"/>
    </xf>
    <xf numFmtId="49" fontId="40" fillId="3" borderId="44" xfId="35" applyNumberFormat="1" applyFont="1" applyFill="1" applyBorder="1" applyAlignment="1">
      <alignment horizontal="left" vertical="center"/>
    </xf>
    <xf numFmtId="49" fontId="40" fillId="3" borderId="12" xfId="35" applyNumberFormat="1" applyFont="1" applyFill="1" applyBorder="1" applyAlignment="1">
      <alignment horizontal="left" vertical="center"/>
    </xf>
    <xf numFmtId="49" fontId="40" fillId="3" borderId="0" xfId="35" applyNumberFormat="1" applyFont="1" applyFill="1" applyAlignment="1">
      <alignment horizontal="left" vertical="center"/>
    </xf>
    <xf numFmtId="49" fontId="40" fillId="3" borderId="4" xfId="35" applyNumberFormat="1" applyFont="1" applyFill="1" applyBorder="1" applyAlignment="1">
      <alignment horizontal="left" vertical="center"/>
    </xf>
    <xf numFmtId="191" fontId="37" fillId="3" borderId="0" xfId="24" applyNumberFormat="1" applyFont="1" applyFill="1" applyBorder="1" applyAlignment="1" applyProtection="1">
      <alignment horizontal="left" vertical="center" wrapText="1"/>
    </xf>
    <xf numFmtId="0" fontId="0" fillId="0" borderId="0" xfId="0" applyAlignment="1">
      <alignment horizontal="left"/>
    </xf>
    <xf numFmtId="0" fontId="40" fillId="3" borderId="13" xfId="0" applyFont="1" applyFill="1" applyBorder="1" applyAlignment="1">
      <alignment horizontal="left" vertical="center"/>
    </xf>
    <xf numFmtId="9" fontId="70" fillId="30" borderId="9" xfId="0" applyNumberFormat="1" applyFont="1" applyFill="1" applyBorder="1" applyAlignment="1">
      <alignment horizontal="left" vertical="center" wrapText="1"/>
    </xf>
    <xf numFmtId="9" fontId="70" fillId="30" borderId="11" xfId="0" applyNumberFormat="1" applyFont="1" applyFill="1" applyBorder="1" applyAlignment="1">
      <alignment horizontal="left" vertical="center" wrapText="1"/>
    </xf>
    <xf numFmtId="9" fontId="70" fillId="30" borderId="10" xfId="0" applyNumberFormat="1" applyFont="1" applyFill="1" applyBorder="1" applyAlignment="1">
      <alignment horizontal="left" vertical="center" wrapText="1"/>
    </xf>
    <xf numFmtId="0" fontId="26" fillId="3" borderId="13" xfId="0" applyFont="1" applyFill="1" applyBorder="1" applyAlignment="1">
      <alignment horizontal="left" vertical="center" wrapText="1"/>
    </xf>
    <xf numFmtId="0" fontId="26" fillId="3" borderId="9" xfId="0" applyFont="1" applyFill="1" applyBorder="1" applyAlignment="1">
      <alignment horizontal="left" vertical="center" wrapText="1"/>
    </xf>
    <xf numFmtId="0" fontId="26" fillId="3" borderId="14" xfId="0" applyFont="1" applyFill="1" applyBorder="1" applyAlignment="1">
      <alignment horizontal="left" vertical="center" wrapText="1"/>
    </xf>
    <xf numFmtId="0" fontId="26" fillId="3" borderId="25" xfId="0" applyFont="1" applyFill="1" applyBorder="1" applyAlignment="1">
      <alignment horizontal="left" vertical="center"/>
    </xf>
    <xf numFmtId="0" fontId="26" fillId="3" borderId="12" xfId="0" applyFont="1" applyFill="1" applyBorder="1" applyAlignment="1">
      <alignment horizontal="left" vertical="center"/>
    </xf>
    <xf numFmtId="0" fontId="26" fillId="3" borderId="13" xfId="0" applyFont="1" applyFill="1" applyBorder="1" applyAlignment="1">
      <alignment horizontal="left" vertical="center"/>
    </xf>
    <xf numFmtId="0" fontId="26" fillId="3" borderId="15" xfId="0" applyFont="1" applyFill="1" applyBorder="1" applyAlignment="1">
      <alignment horizontal="left" vertical="center" wrapText="1"/>
    </xf>
    <xf numFmtId="0" fontId="26" fillId="3" borderId="4" xfId="0" applyFont="1" applyFill="1" applyBorder="1" applyAlignment="1">
      <alignment horizontal="left" vertical="center" wrapText="1"/>
    </xf>
    <xf numFmtId="0" fontId="26" fillId="3" borderId="15" xfId="0" applyFont="1" applyFill="1" applyBorder="1" applyAlignment="1">
      <alignment horizontal="left" vertical="center"/>
    </xf>
    <xf numFmtId="0" fontId="47" fillId="3" borderId="11" xfId="0" applyFont="1" applyFill="1" applyBorder="1" applyAlignment="1">
      <alignment horizontal="left" vertical="center" wrapText="1"/>
    </xf>
    <xf numFmtId="0" fontId="26" fillId="3" borderId="11" xfId="0" applyFont="1" applyFill="1" applyBorder="1" applyAlignment="1">
      <alignment horizontal="left" vertical="center" wrapText="1"/>
    </xf>
    <xf numFmtId="0" fontId="26" fillId="3" borderId="4" xfId="0" applyFont="1" applyFill="1" applyBorder="1" applyAlignment="1">
      <alignment horizontal="left" vertical="center"/>
    </xf>
    <xf numFmtId="0" fontId="90" fillId="3" borderId="13" xfId="0" applyFont="1" applyFill="1" applyBorder="1" applyAlignment="1">
      <alignment horizontal="left" vertical="center" wrapText="1"/>
    </xf>
    <xf numFmtId="0" fontId="90" fillId="3" borderId="14" xfId="0" applyFont="1" applyFill="1" applyBorder="1" applyAlignment="1">
      <alignment horizontal="left" vertical="center" wrapText="1"/>
    </xf>
    <xf numFmtId="0" fontId="90" fillId="3" borderId="25" xfId="0" applyFont="1" applyFill="1" applyBorder="1" applyAlignment="1">
      <alignment horizontal="left" vertical="center"/>
    </xf>
    <xf numFmtId="0" fontId="90" fillId="3" borderId="12" xfId="0" applyFont="1" applyFill="1" applyBorder="1" applyAlignment="1">
      <alignment horizontal="left" vertical="center" wrapText="1"/>
    </xf>
    <xf numFmtId="0" fontId="90" fillId="3" borderId="12" xfId="0" applyFont="1" applyFill="1" applyBorder="1" applyAlignment="1">
      <alignment horizontal="left" vertical="center"/>
    </xf>
    <xf numFmtId="0" fontId="90" fillId="3" borderId="13" xfId="0" applyFont="1" applyFill="1" applyBorder="1" applyAlignment="1">
      <alignment horizontal="left" vertical="center"/>
    </xf>
    <xf numFmtId="0" fontId="70" fillId="28" borderId="11" xfId="0" applyFont="1" applyFill="1" applyBorder="1" applyAlignment="1">
      <alignment horizontal="left" vertical="center" wrapText="1"/>
    </xf>
    <xf numFmtId="0" fontId="31" fillId="3" borderId="11" xfId="0" applyFont="1" applyFill="1" applyBorder="1" applyAlignment="1">
      <alignment horizontal="center" vertical="center" wrapText="1"/>
    </xf>
    <xf numFmtId="0" fontId="37" fillId="3" borderId="44" xfId="0" applyFont="1" applyFill="1" applyBorder="1" applyAlignment="1">
      <alignment horizontal="left" vertical="center"/>
    </xf>
    <xf numFmtId="0" fontId="70" fillId="3" borderId="84" xfId="0" applyFont="1" applyFill="1" applyBorder="1" applyAlignment="1">
      <alignment horizontal="left" vertical="center" wrapText="1"/>
    </xf>
    <xf numFmtId="0" fontId="37" fillId="3" borderId="84" xfId="0" applyFont="1" applyFill="1" applyBorder="1" applyAlignment="1">
      <alignment horizontal="left" vertical="center"/>
    </xf>
    <xf numFmtId="0" fontId="37" fillId="3" borderId="84" xfId="0" applyFont="1" applyFill="1" applyBorder="1" applyAlignment="1">
      <alignment horizontal="left" vertical="center" wrapText="1"/>
    </xf>
    <xf numFmtId="0" fontId="70" fillId="27" borderId="76" xfId="0" applyFont="1" applyFill="1" applyBorder="1" applyAlignment="1">
      <alignment horizontal="left" vertical="center" wrapText="1"/>
    </xf>
    <xf numFmtId="0" fontId="70" fillId="3" borderId="84" xfId="0" applyFont="1" applyFill="1" applyBorder="1" applyAlignment="1">
      <alignment horizontal="left" vertical="center"/>
    </xf>
    <xf numFmtId="0" fontId="75" fillId="3" borderId="13" xfId="0" applyFont="1" applyFill="1" applyBorder="1" applyAlignment="1">
      <alignment horizontal="left" vertical="center"/>
    </xf>
    <xf numFmtId="0" fontId="74" fillId="3" borderId="11" xfId="0" applyFont="1" applyFill="1" applyBorder="1" applyAlignment="1">
      <alignment horizontal="left" vertical="center" wrapText="1"/>
    </xf>
    <xf numFmtId="0" fontId="75" fillId="3" borderId="14" xfId="0" applyFont="1" applyFill="1" applyBorder="1" applyAlignment="1">
      <alignment horizontal="left" vertical="center" wrapText="1"/>
    </xf>
    <xf numFmtId="0" fontId="70" fillId="28" borderId="1" xfId="0" applyFont="1" applyFill="1" applyBorder="1" applyAlignment="1">
      <alignment vertical="center" wrapText="1"/>
    </xf>
    <xf numFmtId="0" fontId="70" fillId="28" borderId="37" xfId="0" applyFont="1" applyFill="1" applyBorder="1" applyAlignment="1">
      <alignment vertical="center" wrapText="1"/>
    </xf>
    <xf numFmtId="0" fontId="72" fillId="3" borderId="37" xfId="0" applyFont="1" applyFill="1" applyBorder="1" applyAlignment="1">
      <alignment vertical="center" wrapText="1"/>
    </xf>
    <xf numFmtId="49" fontId="40" fillId="3" borderId="13" xfId="35" applyNumberFormat="1" applyFont="1" applyFill="1" applyBorder="1" applyAlignment="1">
      <alignment horizontal="left" vertical="center"/>
    </xf>
    <xf numFmtId="0" fontId="37" fillId="3" borderId="13" xfId="54" applyFont="1" applyFill="1" applyBorder="1" applyAlignment="1" applyProtection="1">
      <alignment horizontal="left" vertical="center"/>
    </xf>
    <xf numFmtId="0" fontId="37" fillId="3" borderId="103" xfId="0" applyFont="1" applyFill="1" applyBorder="1" applyAlignment="1">
      <alignment horizontal="left" vertical="center" wrapText="1"/>
    </xf>
    <xf numFmtId="0" fontId="37" fillId="3" borderId="78" xfId="0" applyFont="1" applyFill="1" applyBorder="1" applyAlignment="1">
      <alignment horizontal="left" vertical="center"/>
    </xf>
    <xf numFmtId="0" fontId="70" fillId="27" borderId="76" xfId="0" applyFont="1" applyFill="1" applyBorder="1" applyAlignment="1">
      <alignment horizontal="left" vertical="center"/>
    </xf>
    <xf numFmtId="0" fontId="75" fillId="27" borderId="76" xfId="0" applyFont="1" applyFill="1" applyBorder="1" applyAlignment="1">
      <alignment horizontal="left" vertical="center"/>
    </xf>
    <xf numFmtId="0" fontId="75" fillId="27" borderId="76" xfId="0" applyFont="1" applyFill="1" applyBorder="1" applyAlignment="1">
      <alignment horizontal="left" vertical="center" wrapText="1"/>
    </xf>
    <xf numFmtId="0" fontId="75" fillId="0" borderId="42" xfId="0" applyFont="1" applyBorder="1" applyAlignment="1">
      <alignment vertical="center" wrapText="1"/>
    </xf>
    <xf numFmtId="0" fontId="75" fillId="0" borderId="42" xfId="0" applyFont="1" applyBorder="1" applyAlignment="1">
      <alignment vertical="center"/>
    </xf>
    <xf numFmtId="0" fontId="75" fillId="0" borderId="42" xfId="0" applyFont="1" applyBorder="1" applyAlignment="1">
      <alignment horizontal="left" vertical="center" wrapText="1"/>
    </xf>
    <xf numFmtId="0" fontId="75" fillId="0" borderId="42" xfId="0" applyFont="1" applyBorder="1" applyAlignment="1">
      <alignment horizontal="left" vertical="center"/>
    </xf>
    <xf numFmtId="0" fontId="40" fillId="0" borderId="41" xfId="35" applyFont="1" applyBorder="1" applyAlignment="1">
      <alignment horizontal="left" vertical="center" wrapText="1"/>
    </xf>
    <xf numFmtId="0" fontId="70" fillId="26" borderId="10" xfId="62" applyFont="1" applyFill="1" applyBorder="1" applyAlignment="1" applyProtection="1">
      <alignment horizontal="left" vertical="center" wrapText="1"/>
    </xf>
    <xf numFmtId="0" fontId="70" fillId="26" borderId="12" xfId="57" applyFont="1" applyFill="1" applyBorder="1" applyAlignment="1">
      <alignment horizontal="left" vertical="center" wrapText="1"/>
    </xf>
    <xf numFmtId="0" fontId="70" fillId="26" borderId="0" xfId="62" applyFont="1" applyFill="1" applyBorder="1" applyAlignment="1" applyProtection="1">
      <alignment horizontal="left" vertical="center" wrapText="1"/>
    </xf>
    <xf numFmtId="0" fontId="71" fillId="26" borderId="9" xfId="57" applyFont="1" applyFill="1" applyBorder="1" applyAlignment="1">
      <alignment horizontal="left" vertical="center" wrapText="1"/>
    </xf>
    <xf numFmtId="0" fontId="71" fillId="26" borderId="4" xfId="57" applyFont="1" applyFill="1" applyBorder="1" applyAlignment="1">
      <alignment horizontal="left" vertical="center" wrapText="1"/>
    </xf>
    <xf numFmtId="0" fontId="80" fillId="0" borderId="0" xfId="0" applyFont="1"/>
    <xf numFmtId="0" fontId="137" fillId="26" borderId="0" xfId="0" applyFont="1" applyFill="1"/>
    <xf numFmtId="0" fontId="137" fillId="26" borderId="0" xfId="0" applyFont="1" applyFill="1" applyAlignment="1">
      <alignment vertical="center"/>
    </xf>
    <xf numFmtId="0" fontId="37" fillId="3" borderId="8" xfId="35" applyFont="1" applyFill="1" applyBorder="1" applyAlignment="1">
      <alignment horizontal="left" vertical="center"/>
    </xf>
    <xf numFmtId="0" fontId="40" fillId="0" borderId="41" xfId="35" applyFont="1" applyBorder="1" applyAlignment="1">
      <alignment horizontal="left" vertical="center"/>
    </xf>
    <xf numFmtId="0" fontId="37" fillId="3" borderId="76" xfId="54" applyFont="1" applyFill="1" applyBorder="1" applyAlignment="1" applyProtection="1">
      <alignment horizontal="left" vertical="center" wrapText="1"/>
    </xf>
    <xf numFmtId="0" fontId="37" fillId="3" borderId="76" xfId="35" applyFont="1" applyFill="1" applyBorder="1" applyAlignment="1">
      <alignment horizontal="left" vertical="center" wrapText="1"/>
    </xf>
    <xf numFmtId="0" fontId="37" fillId="3" borderId="76" xfId="0" applyFont="1" applyFill="1" applyBorder="1" applyAlignment="1">
      <alignment horizontal="left" vertical="center"/>
    </xf>
    <xf numFmtId="9" fontId="44" fillId="3" borderId="76" xfId="54" applyNumberFormat="1" applyFont="1" applyFill="1" applyBorder="1" applyAlignment="1" applyProtection="1">
      <alignment horizontal="left" vertical="center" wrapText="1"/>
    </xf>
    <xf numFmtId="0" fontId="37" fillId="3" borderId="76" xfId="54" applyFont="1" applyFill="1" applyBorder="1" applyAlignment="1" applyProtection="1">
      <alignment horizontal="left" vertical="center"/>
    </xf>
    <xf numFmtId="49" fontId="40" fillId="3" borderId="76" xfId="35" applyNumberFormat="1" applyFont="1" applyFill="1" applyBorder="1" applyAlignment="1">
      <alignment horizontal="left" vertical="center"/>
    </xf>
    <xf numFmtId="0" fontId="37" fillId="3" borderId="76" xfId="24" applyNumberFormat="1" applyFont="1" applyFill="1" applyBorder="1" applyAlignment="1" applyProtection="1">
      <alignment horizontal="left" vertical="center" wrapText="1"/>
    </xf>
    <xf numFmtId="9" fontId="37" fillId="30" borderId="76" xfId="0" applyNumberFormat="1" applyFont="1" applyFill="1" applyBorder="1" applyAlignment="1">
      <alignment horizontal="left" vertical="center" wrapText="1"/>
    </xf>
    <xf numFmtId="0" fontId="25" fillId="0" borderId="0" xfId="0" applyFont="1"/>
    <xf numFmtId="0" fontId="70" fillId="27" borderId="125" xfId="0" applyFont="1" applyFill="1" applyBorder="1" applyAlignment="1">
      <alignment horizontal="left" vertical="center" wrapText="1"/>
    </xf>
    <xf numFmtId="0" fontId="70" fillId="27" borderId="77" xfId="0" applyFont="1" applyFill="1" applyBorder="1" applyAlignment="1">
      <alignment horizontal="left" vertical="center"/>
    </xf>
    <xf numFmtId="0" fontId="70" fillId="0" borderId="14" xfId="0" applyFont="1" applyBorder="1" applyAlignment="1">
      <alignment horizontal="left" vertical="center"/>
    </xf>
    <xf numFmtId="0" fontId="70" fillId="27" borderId="98" xfId="0" applyFont="1" applyFill="1" applyBorder="1" applyAlignment="1">
      <alignment horizontal="left" vertical="center" wrapText="1"/>
    </xf>
    <xf numFmtId="0" fontId="70" fillId="27" borderId="97" xfId="0" applyFont="1" applyFill="1" applyBorder="1" applyAlignment="1">
      <alignment horizontal="left" vertical="center"/>
    </xf>
    <xf numFmtId="0" fontId="74" fillId="27" borderId="11" xfId="0" applyFont="1" applyFill="1" applyBorder="1" applyAlignment="1">
      <alignment horizontal="left" vertical="center" wrapText="1"/>
    </xf>
    <xf numFmtId="0" fontId="142" fillId="27" borderId="11" xfId="0" applyFont="1" applyFill="1" applyBorder="1" applyAlignment="1">
      <alignment horizontal="left" vertical="center" wrapText="1"/>
    </xf>
    <xf numFmtId="0" fontId="113" fillId="27" borderId="13" xfId="0" applyFont="1" applyFill="1" applyBorder="1" applyAlignment="1">
      <alignment horizontal="left" vertical="center"/>
    </xf>
    <xf numFmtId="9" fontId="78" fillId="27" borderId="9" xfId="0" applyNumberFormat="1" applyFont="1" applyFill="1" applyBorder="1" applyAlignment="1">
      <alignment horizontal="left" vertical="center" wrapText="1"/>
    </xf>
    <xf numFmtId="9" fontId="78" fillId="27" borderId="10" xfId="0" applyNumberFormat="1" applyFont="1" applyFill="1" applyBorder="1" applyAlignment="1">
      <alignment horizontal="left" vertical="center" wrapText="1"/>
    </xf>
    <xf numFmtId="0" fontId="70" fillId="27" borderId="83" xfId="0" applyFont="1" applyFill="1" applyBorder="1" applyAlignment="1">
      <alignment horizontal="left" vertical="center"/>
    </xf>
    <xf numFmtId="0" fontId="70" fillId="28" borderId="97" xfId="0" applyFont="1" applyFill="1" applyBorder="1" applyAlignment="1">
      <alignment horizontal="left" vertical="center" wrapText="1"/>
    </xf>
    <xf numFmtId="0" fontId="70" fillId="26" borderId="10" xfId="57" applyFont="1" applyFill="1" applyBorder="1" applyAlignment="1">
      <alignment horizontal="left" vertical="center" wrapText="1"/>
    </xf>
    <xf numFmtId="0" fontId="70" fillId="26" borderId="13" xfId="0" applyFont="1" applyFill="1" applyBorder="1" applyAlignment="1">
      <alignment horizontal="left" vertical="center"/>
    </xf>
    <xf numFmtId="0" fontId="70" fillId="26" borderId="12" xfId="0" applyFont="1" applyFill="1" applyBorder="1" applyAlignment="1">
      <alignment horizontal="left" vertical="center" wrapText="1"/>
    </xf>
    <xf numFmtId="0" fontId="70" fillId="27" borderId="81" xfId="0" applyFont="1" applyFill="1" applyBorder="1" applyAlignment="1">
      <alignment horizontal="left" vertical="center" wrapText="1"/>
    </xf>
    <xf numFmtId="0" fontId="37" fillId="3" borderId="87" xfId="0" applyFont="1" applyFill="1" applyBorder="1" applyAlignment="1">
      <alignment horizontal="left" vertical="center" wrapText="1"/>
    </xf>
    <xf numFmtId="0" fontId="37" fillId="3" borderId="92" xfId="0" applyFont="1" applyFill="1" applyBorder="1" applyAlignment="1">
      <alignment horizontal="left" vertical="center" wrapText="1"/>
    </xf>
    <xf numFmtId="0" fontId="37" fillId="3" borderId="98" xfId="0" applyFont="1" applyFill="1" applyBorder="1" applyAlignment="1">
      <alignment horizontal="left" vertical="center" wrapText="1"/>
    </xf>
    <xf numFmtId="0" fontId="26" fillId="3" borderId="97" xfId="0" applyFont="1" applyFill="1" applyBorder="1" applyAlignment="1">
      <alignment horizontal="left" vertical="center" wrapText="1"/>
    </xf>
    <xf numFmtId="0" fontId="70" fillId="28" borderId="92" xfId="0" applyFont="1" applyFill="1" applyBorder="1" applyAlignment="1">
      <alignment horizontal="left" vertical="center" wrapText="1"/>
    </xf>
    <xf numFmtId="0" fontId="37" fillId="3" borderId="92" xfId="0" applyFont="1" applyFill="1" applyBorder="1" applyAlignment="1">
      <alignment horizontal="left" vertical="center"/>
    </xf>
    <xf numFmtId="0" fontId="75" fillId="0" borderId="13" xfId="0" applyFont="1" applyBorder="1" applyAlignment="1">
      <alignment horizontal="left" vertical="center" wrapText="1"/>
    </xf>
    <xf numFmtId="0" fontId="70" fillId="27" borderId="76" xfId="0" applyFont="1" applyFill="1" applyBorder="1" applyAlignment="1">
      <alignment horizontal="center" vertical="center" wrapText="1"/>
    </xf>
    <xf numFmtId="0" fontId="70" fillId="27" borderId="78" xfId="0" applyFont="1" applyFill="1" applyBorder="1" applyAlignment="1">
      <alignment horizontal="left" vertical="center" wrapText="1"/>
    </xf>
    <xf numFmtId="0" fontId="70" fillId="27" borderId="77" xfId="0" applyFont="1" applyFill="1" applyBorder="1" applyAlignment="1">
      <alignment horizontal="left" vertical="center" wrapText="1"/>
    </xf>
    <xf numFmtId="0" fontId="70" fillId="27" borderId="13" xfId="0" applyFont="1" applyFill="1" applyBorder="1" applyAlignment="1">
      <alignment vertical="center" wrapText="1"/>
    </xf>
    <xf numFmtId="0" fontId="70" fillId="27" borderId="25" xfId="0" applyFont="1" applyFill="1" applyBorder="1" applyAlignment="1">
      <alignment vertical="center"/>
    </xf>
    <xf numFmtId="0" fontId="70" fillId="27" borderId="12" xfId="0" applyFont="1" applyFill="1" applyBorder="1" applyAlignment="1">
      <alignment vertical="center"/>
    </xf>
    <xf numFmtId="0" fontId="70" fillId="27" borderId="4" xfId="0" applyFont="1" applyFill="1" applyBorder="1" applyAlignment="1">
      <alignment vertical="center" wrapText="1"/>
    </xf>
    <xf numFmtId="0" fontId="70" fillId="27" borderId="15" xfId="0" applyFont="1" applyFill="1" applyBorder="1" applyAlignment="1">
      <alignment vertical="center"/>
    </xf>
    <xf numFmtId="0" fontId="70" fillId="27" borderId="25" xfId="0" applyFont="1" applyFill="1" applyBorder="1" applyAlignment="1">
      <alignment vertical="center" wrapText="1"/>
    </xf>
    <xf numFmtId="0" fontId="75" fillId="27" borderId="4" xfId="0" applyFont="1" applyFill="1" applyBorder="1" applyAlignment="1">
      <alignment vertical="center"/>
    </xf>
    <xf numFmtId="0" fontId="70" fillId="27" borderId="4" xfId="0" applyFont="1" applyFill="1" applyBorder="1" applyAlignment="1">
      <alignment vertical="center"/>
    </xf>
    <xf numFmtId="9" fontId="74" fillId="27" borderId="11" xfId="0" applyNumberFormat="1" applyFont="1" applyFill="1" applyBorder="1" applyAlignment="1">
      <alignment horizontal="left" vertical="center" wrapText="1"/>
    </xf>
    <xf numFmtId="0" fontId="106" fillId="51" borderId="39" xfId="0" applyFont="1" applyFill="1" applyBorder="1" applyAlignment="1">
      <alignment horizontal="left" vertical="center"/>
    </xf>
    <xf numFmtId="0" fontId="70" fillId="27" borderId="92" xfId="0" applyFont="1" applyFill="1" applyBorder="1" applyAlignment="1">
      <alignment horizontal="left" vertical="center" wrapText="1"/>
    </xf>
    <xf numFmtId="0" fontId="70" fillId="27" borderId="83" xfId="0" applyFont="1" applyFill="1" applyBorder="1" applyAlignment="1">
      <alignment horizontal="left" vertical="center" wrapText="1"/>
    </xf>
    <xf numFmtId="0" fontId="26" fillId="53" borderId="106" xfId="0" applyFont="1" applyFill="1" applyBorder="1"/>
    <xf numFmtId="0" fontId="37" fillId="3" borderId="15" xfId="22" applyFont="1" applyFill="1" applyBorder="1" applyAlignment="1" applyProtection="1">
      <alignment horizontal="left" vertical="center" wrapText="1"/>
    </xf>
    <xf numFmtId="0" fontId="37" fillId="3" borderId="4" xfId="22" applyFont="1" applyFill="1" applyBorder="1" applyAlignment="1" applyProtection="1">
      <alignment horizontal="left" vertical="center" wrapText="1"/>
    </xf>
    <xf numFmtId="0" fontId="37" fillId="3" borderId="13" xfId="22" applyFont="1" applyFill="1" applyBorder="1" applyAlignment="1" applyProtection="1">
      <alignment horizontal="left" vertical="center" wrapText="1"/>
    </xf>
    <xf numFmtId="0" fontId="37" fillId="3" borderId="12" xfId="22" applyFont="1" applyFill="1" applyBorder="1" applyAlignment="1" applyProtection="1">
      <alignment horizontal="left" vertical="center" wrapText="1"/>
    </xf>
    <xf numFmtId="9" fontId="37" fillId="3" borderId="4" xfId="22" applyNumberFormat="1" applyFont="1" applyFill="1" applyBorder="1" applyAlignment="1" applyProtection="1">
      <alignment horizontal="left" vertical="center" wrapText="1"/>
    </xf>
    <xf numFmtId="0" fontId="37" fillId="3" borderId="0" xfId="22" applyFont="1" applyFill="1" applyBorder="1" applyAlignment="1" applyProtection="1">
      <alignment horizontal="left" vertical="center"/>
    </xf>
    <xf numFmtId="0" fontId="37" fillId="3" borderId="9" xfId="22" applyFont="1" applyFill="1" applyBorder="1" applyAlignment="1" applyProtection="1">
      <alignment horizontal="left" vertical="center" wrapText="1"/>
    </xf>
    <xf numFmtId="0" fontId="37" fillId="3" borderId="11" xfId="22" applyFont="1" applyFill="1" applyBorder="1" applyAlignment="1" applyProtection="1">
      <alignment horizontal="left" vertical="center" wrapText="1"/>
    </xf>
    <xf numFmtId="0" fontId="37" fillId="3" borderId="13" xfId="22" applyFont="1" applyFill="1" applyBorder="1" applyAlignment="1" applyProtection="1">
      <alignment horizontal="left" vertical="center"/>
    </xf>
    <xf numFmtId="1" fontId="92" fillId="3" borderId="4" xfId="54" applyNumberFormat="1" applyFont="1" applyFill="1" applyBorder="1" applyAlignment="1" applyProtection="1">
      <alignment horizontal="left" vertical="center" wrapText="1"/>
    </xf>
    <xf numFmtId="1" fontId="92" fillId="3" borderId="13" xfId="54" applyNumberFormat="1" applyFont="1" applyFill="1" applyBorder="1" applyAlignment="1" applyProtection="1">
      <alignment horizontal="left" vertical="center" wrapText="1"/>
    </xf>
    <xf numFmtId="1" fontId="92" fillId="3" borderId="12" xfId="54" applyNumberFormat="1" applyFont="1" applyFill="1" applyBorder="1" applyAlignment="1" applyProtection="1">
      <alignment horizontal="left" vertical="center" wrapText="1"/>
    </xf>
    <xf numFmtId="1" fontId="131" fillId="3" borderId="4" xfId="28" applyNumberFormat="1" applyFont="1" applyFill="1" applyBorder="1" applyAlignment="1">
      <alignment horizontal="left" vertical="center" wrapText="1"/>
    </xf>
    <xf numFmtId="1" fontId="92" fillId="3" borderId="4" xfId="0" applyNumberFormat="1" applyFont="1" applyFill="1" applyBorder="1" applyAlignment="1">
      <alignment horizontal="left" vertical="center"/>
    </xf>
    <xf numFmtId="0" fontId="75" fillId="51" borderId="150" xfId="0" applyFont="1" applyFill="1" applyBorder="1" applyAlignment="1">
      <alignment horizontal="left" vertical="center" wrapText="1"/>
    </xf>
    <xf numFmtId="0" fontId="115" fillId="0" borderId="105" xfId="0" applyFont="1" applyBorder="1" applyAlignment="1">
      <alignment horizontal="left" vertical="center"/>
    </xf>
    <xf numFmtId="0" fontId="26" fillId="3" borderId="98" xfId="0" applyFont="1" applyFill="1" applyBorder="1" applyAlignment="1">
      <alignment horizontal="left" vertical="center" wrapText="1"/>
    </xf>
    <xf numFmtId="0" fontId="70" fillId="27" borderId="97" xfId="0" applyFont="1" applyFill="1" applyBorder="1" applyAlignment="1">
      <alignment vertical="center" wrapText="1"/>
    </xf>
    <xf numFmtId="0" fontId="75" fillId="27" borderId="0" xfId="0" applyFont="1" applyFill="1" applyAlignment="1">
      <alignment horizontal="left" vertical="center" wrapText="1"/>
    </xf>
    <xf numFmtId="0" fontId="70" fillId="26" borderId="13" xfId="57" applyFont="1" applyFill="1" applyBorder="1" applyAlignment="1">
      <alignment horizontal="left" vertical="center" wrapText="1"/>
    </xf>
    <xf numFmtId="0" fontId="70" fillId="26" borderId="15" xfId="62" applyFont="1" applyFill="1" applyBorder="1" applyAlignment="1" applyProtection="1">
      <alignment horizontal="left" vertical="center" wrapText="1"/>
    </xf>
    <xf numFmtId="0" fontId="70" fillId="26" borderId="4" xfId="62" applyFont="1" applyFill="1" applyBorder="1" applyAlignment="1" applyProtection="1">
      <alignment horizontal="left" vertical="center" wrapText="1"/>
    </xf>
    <xf numFmtId="0" fontId="70" fillId="26" borderId="13" xfId="62" applyFont="1" applyFill="1" applyBorder="1" applyAlignment="1" applyProtection="1">
      <alignment horizontal="left" vertical="center" wrapText="1"/>
    </xf>
    <xf numFmtId="0" fontId="70" fillId="26" borderId="12" xfId="62" applyFont="1" applyFill="1" applyBorder="1" applyAlignment="1" applyProtection="1">
      <alignment horizontal="left" vertical="center" wrapText="1"/>
    </xf>
    <xf numFmtId="0" fontId="70" fillId="0" borderId="4" xfId="62" applyFont="1" applyFill="1" applyBorder="1" applyAlignment="1" applyProtection="1">
      <alignment horizontal="left" vertical="center" wrapText="1"/>
    </xf>
    <xf numFmtId="0" fontId="74" fillId="0" borderId="4" xfId="62" applyNumberFormat="1" applyFont="1" applyFill="1" applyBorder="1" applyAlignment="1" applyProtection="1">
      <alignment horizontal="left" vertical="center" wrapText="1"/>
    </xf>
    <xf numFmtId="0" fontId="70" fillId="0" borderId="0" xfId="62" applyFont="1" applyFill="1" applyBorder="1" applyAlignment="1" applyProtection="1">
      <alignment horizontal="left" vertical="center" wrapText="1"/>
    </xf>
    <xf numFmtId="0" fontId="70" fillId="0" borderId="0" xfId="62" applyFont="1" applyFill="1" applyBorder="1" applyAlignment="1" applyProtection="1">
      <alignment horizontal="left" vertical="center"/>
    </xf>
    <xf numFmtId="0" fontId="70" fillId="0" borderId="4" xfId="62" applyNumberFormat="1" applyFont="1" applyFill="1" applyBorder="1" applyAlignment="1" applyProtection="1">
      <alignment horizontal="left" vertical="center" wrapText="1"/>
    </xf>
    <xf numFmtId="49" fontId="75" fillId="26" borderId="12" xfId="57" applyNumberFormat="1" applyFont="1" applyFill="1" applyBorder="1" applyAlignment="1">
      <alignment horizontal="left" vertical="center"/>
    </xf>
    <xf numFmtId="0" fontId="70" fillId="26" borderId="0" xfId="62" applyFont="1" applyFill="1" applyBorder="1" applyAlignment="1" applyProtection="1">
      <alignment horizontal="left" vertical="center"/>
    </xf>
    <xf numFmtId="205" fontId="70" fillId="26" borderId="13" xfId="60" applyNumberFormat="1" applyFont="1" applyFill="1" applyBorder="1" applyAlignment="1" applyProtection="1">
      <alignment horizontal="left" vertical="center" wrapText="1"/>
    </xf>
    <xf numFmtId="49" fontId="75" fillId="26" borderId="13" xfId="57" applyNumberFormat="1" applyFont="1" applyFill="1" applyBorder="1" applyAlignment="1">
      <alignment horizontal="left" vertical="center"/>
    </xf>
    <xf numFmtId="0" fontId="70" fillId="26" borderId="13" xfId="62" applyFont="1" applyFill="1" applyBorder="1" applyAlignment="1" applyProtection="1">
      <alignment horizontal="left" vertical="center"/>
    </xf>
    <xf numFmtId="9" fontId="70" fillId="26" borderId="10" xfId="57" applyNumberFormat="1" applyFont="1" applyFill="1" applyBorder="1" applyAlignment="1">
      <alignment horizontal="left" vertical="center" wrapText="1"/>
    </xf>
    <xf numFmtId="9" fontId="70" fillId="26" borderId="13" xfId="57" applyNumberFormat="1" applyFont="1" applyFill="1" applyBorder="1" applyAlignment="1">
      <alignment horizontal="left" vertical="center" wrapText="1"/>
    </xf>
    <xf numFmtId="0" fontId="71" fillId="0" borderId="11" xfId="0" applyFont="1" applyBorder="1" applyAlignment="1">
      <alignment horizontal="left" vertical="center"/>
    </xf>
    <xf numFmtId="0" fontId="70" fillId="26" borderId="13" xfId="0" applyFont="1" applyFill="1" applyBorder="1" applyAlignment="1">
      <alignment horizontal="left" vertical="center" wrapText="1"/>
    </xf>
    <xf numFmtId="0" fontId="70" fillId="26" borderId="13" xfId="29" applyFont="1" applyFill="1" applyBorder="1" applyAlignment="1">
      <alignment horizontal="left" vertical="center"/>
    </xf>
    <xf numFmtId="0" fontId="70" fillId="26" borderId="12" xfId="0" applyFont="1" applyFill="1" applyBorder="1" applyAlignment="1">
      <alignment horizontal="left" vertical="center"/>
    </xf>
    <xf numFmtId="0" fontId="70" fillId="26" borderId="4" xfId="0" applyFont="1" applyFill="1" applyBorder="1" applyAlignment="1">
      <alignment horizontal="left" vertical="center"/>
    </xf>
    <xf numFmtId="0" fontId="75" fillId="53" borderId="116" xfId="0" applyFont="1" applyFill="1" applyBorder="1" applyAlignment="1">
      <alignment horizontal="left" vertical="center" wrapText="1"/>
    </xf>
    <xf numFmtId="0" fontId="75" fillId="53" borderId="150" xfId="0" applyFont="1" applyFill="1" applyBorder="1" applyAlignment="1">
      <alignment horizontal="left" vertical="center" wrapText="1"/>
    </xf>
    <xf numFmtId="0" fontId="106" fillId="53" borderId="176" xfId="0" applyFont="1" applyFill="1" applyBorder="1"/>
    <xf numFmtId="0" fontId="75" fillId="53" borderId="150" xfId="0" applyFont="1" applyFill="1" applyBorder="1" applyAlignment="1">
      <alignment wrapText="1"/>
    </xf>
    <xf numFmtId="0" fontId="70" fillId="0" borderId="0" xfId="0" applyFont="1" applyAlignment="1">
      <alignment horizontal="left" vertical="center"/>
    </xf>
    <xf numFmtId="0" fontId="106" fillId="51" borderId="176" xfId="0" applyFont="1" applyFill="1" applyBorder="1" applyAlignment="1">
      <alignment vertical="center"/>
    </xf>
    <xf numFmtId="0" fontId="70" fillId="3" borderId="97" xfId="0" applyFont="1" applyFill="1" applyBorder="1" applyAlignment="1">
      <alignment horizontal="left" vertical="center" wrapText="1"/>
    </xf>
    <xf numFmtId="0" fontId="37" fillId="3" borderId="97" xfId="0" applyFont="1" applyFill="1" applyBorder="1" applyAlignment="1">
      <alignment horizontal="left" vertical="center" wrapText="1"/>
    </xf>
    <xf numFmtId="0" fontId="70" fillId="3" borderId="98" xfId="0" applyFont="1" applyFill="1" applyBorder="1" applyAlignment="1">
      <alignment horizontal="left" vertical="center" wrapText="1"/>
    </xf>
    <xf numFmtId="0" fontId="26" fillId="53" borderId="176" xfId="0" applyFont="1" applyFill="1" applyBorder="1" applyAlignment="1">
      <alignment horizontal="left" vertical="center"/>
    </xf>
    <xf numFmtId="0" fontId="106" fillId="53" borderId="181" xfId="0" applyFont="1" applyFill="1" applyBorder="1" applyAlignment="1">
      <alignment horizontal="left" vertical="center" wrapText="1"/>
    </xf>
    <xf numFmtId="0" fontId="70" fillId="27" borderId="0" xfId="0" applyFont="1" applyFill="1" applyAlignment="1">
      <alignment wrapText="1"/>
    </xf>
    <xf numFmtId="0" fontId="70" fillId="27" borderId="97" xfId="0" applyFont="1" applyFill="1" applyBorder="1" applyAlignment="1">
      <alignment wrapText="1"/>
    </xf>
    <xf numFmtId="0" fontId="70" fillId="27" borderId="98" xfId="0" applyFont="1" applyFill="1" applyBorder="1" applyAlignment="1">
      <alignment wrapText="1"/>
    </xf>
    <xf numFmtId="0" fontId="75" fillId="51" borderId="183" xfId="0" applyFont="1" applyFill="1" applyBorder="1" applyAlignment="1">
      <alignment horizontal="left" vertical="center" wrapText="1"/>
    </xf>
    <xf numFmtId="0" fontId="98" fillId="53" borderId="116" xfId="0" applyFont="1" applyFill="1" applyBorder="1" applyAlignment="1">
      <alignment horizontal="left" vertical="center" wrapText="1"/>
    </xf>
    <xf numFmtId="0" fontId="26" fillId="3" borderId="97" xfId="0" applyFont="1" applyFill="1" applyBorder="1" applyAlignment="1">
      <alignment horizontal="left" vertical="center"/>
    </xf>
    <xf numFmtId="0" fontId="26" fillId="3" borderId="98" xfId="0" applyFont="1" applyFill="1" applyBorder="1" applyAlignment="1">
      <alignment horizontal="left" vertical="center"/>
    </xf>
    <xf numFmtId="0" fontId="70" fillId="27" borderId="98" xfId="0" applyFont="1" applyFill="1" applyBorder="1" applyAlignment="1">
      <alignment vertical="center" wrapText="1"/>
    </xf>
    <xf numFmtId="0" fontId="70" fillId="27" borderId="97" xfId="0" applyFont="1" applyFill="1" applyBorder="1" applyAlignment="1">
      <alignment vertical="center"/>
    </xf>
    <xf numFmtId="0" fontId="70" fillId="27" borderId="98" xfId="0" applyFont="1" applyFill="1" applyBorder="1" applyAlignment="1">
      <alignment vertical="center"/>
    </xf>
    <xf numFmtId="0" fontId="37" fillId="3" borderId="97" xfId="0" applyFont="1" applyFill="1" applyBorder="1" applyAlignment="1">
      <alignment horizontal="left" vertical="center"/>
    </xf>
    <xf numFmtId="0" fontId="37" fillId="3" borderId="98" xfId="0" applyFont="1" applyFill="1" applyBorder="1" applyAlignment="1">
      <alignment horizontal="left" vertical="center"/>
    </xf>
    <xf numFmtId="0" fontId="40" fillId="53" borderId="150" xfId="35" applyFont="1" applyFill="1" applyBorder="1" applyAlignment="1">
      <alignment vertical="center" wrapText="1"/>
    </xf>
    <xf numFmtId="0" fontId="70" fillId="3" borderId="92" xfId="29" applyFont="1" applyFill="1" applyBorder="1" applyAlignment="1">
      <alignment horizontal="left" vertical="center" wrapText="1"/>
    </xf>
    <xf numFmtId="0" fontId="70" fillId="3" borderId="98" xfId="29" applyFont="1" applyFill="1" applyBorder="1" applyAlignment="1">
      <alignment horizontal="left" vertical="center" wrapText="1"/>
    </xf>
    <xf numFmtId="0" fontId="70" fillId="3" borderId="92" xfId="35" applyFont="1" applyFill="1" applyBorder="1" applyAlignment="1">
      <alignment horizontal="left" vertical="center" wrapText="1"/>
    </xf>
    <xf numFmtId="0" fontId="70" fillId="3" borderId="97" xfId="35" applyFont="1" applyFill="1" applyBorder="1" applyAlignment="1">
      <alignment horizontal="left" vertical="center" wrapText="1"/>
    </xf>
    <xf numFmtId="0" fontId="70" fillId="3" borderId="97" xfId="54" applyFont="1" applyFill="1" applyBorder="1" applyAlignment="1">
      <alignment horizontal="left" vertical="center" wrapText="1"/>
    </xf>
    <xf numFmtId="0" fontId="70" fillId="3" borderId="98" xfId="54" applyFont="1" applyFill="1" applyBorder="1" applyAlignment="1">
      <alignment horizontal="left" vertical="center" wrapText="1"/>
    </xf>
    <xf numFmtId="0" fontId="70" fillId="3" borderId="97" xfId="29" applyFont="1" applyFill="1" applyBorder="1" applyAlignment="1">
      <alignment horizontal="left" vertical="center" wrapText="1"/>
    </xf>
    <xf numFmtId="0" fontId="70" fillId="3" borderId="92" xfId="54" applyFont="1" applyFill="1" applyBorder="1" applyAlignment="1">
      <alignment horizontal="left" vertical="center" wrapText="1"/>
    </xf>
    <xf numFmtId="0" fontId="70" fillId="3" borderId="87" xfId="54" applyFont="1" applyFill="1" applyBorder="1" applyAlignment="1">
      <alignment horizontal="left" vertical="center" wrapText="1"/>
    </xf>
    <xf numFmtId="0" fontId="75" fillId="53" borderId="150" xfId="35" applyFont="1" applyFill="1" applyBorder="1" applyAlignment="1">
      <alignment horizontal="left" vertical="center" wrapText="1"/>
    </xf>
    <xf numFmtId="0" fontId="70" fillId="28" borderId="97" xfId="0" applyFont="1" applyFill="1" applyBorder="1" applyAlignment="1">
      <alignment horizontal="left" vertical="center"/>
    </xf>
    <xf numFmtId="0" fontId="70" fillId="28" borderId="98" xfId="0" applyFont="1" applyFill="1" applyBorder="1" applyAlignment="1">
      <alignment horizontal="left" vertical="center"/>
    </xf>
    <xf numFmtId="0" fontId="70" fillId="28" borderId="98" xfId="0" applyFont="1" applyFill="1" applyBorder="1" applyAlignment="1">
      <alignment horizontal="left" vertical="center" wrapText="1"/>
    </xf>
    <xf numFmtId="0" fontId="70" fillId="27" borderId="0" xfId="0" applyFont="1" applyFill="1"/>
    <xf numFmtId="0" fontId="70" fillId="27" borderId="97" xfId="0" applyFont="1" applyFill="1" applyBorder="1"/>
    <xf numFmtId="0" fontId="70" fillId="27" borderId="98" xfId="0" applyFont="1" applyFill="1" applyBorder="1"/>
    <xf numFmtId="0" fontId="75" fillId="27" borderId="0" xfId="0" applyFont="1" applyFill="1"/>
    <xf numFmtId="0" fontId="70" fillId="28" borderId="97" xfId="0" applyFont="1" applyFill="1" applyBorder="1" applyAlignment="1">
      <alignment wrapText="1"/>
    </xf>
    <xf numFmtId="0" fontId="70" fillId="28" borderId="98" xfId="0" applyFont="1" applyFill="1" applyBorder="1" applyAlignment="1">
      <alignment wrapText="1"/>
    </xf>
    <xf numFmtId="0" fontId="75" fillId="0" borderId="201" xfId="0" applyFont="1" applyBorder="1" applyAlignment="1">
      <alignment horizontal="left" vertical="center" wrapText="1"/>
    </xf>
    <xf numFmtId="0" fontId="75" fillId="0" borderId="201" xfId="0" applyFont="1" applyBorder="1" applyAlignment="1">
      <alignment horizontal="left" vertical="center"/>
    </xf>
    <xf numFmtId="0" fontId="75" fillId="0" borderId="194" xfId="0" applyFont="1" applyBorder="1" applyAlignment="1">
      <alignment horizontal="left" vertical="center" wrapText="1"/>
    </xf>
    <xf numFmtId="0" fontId="75" fillId="0" borderId="194" xfId="0" applyFont="1" applyBorder="1" applyAlignment="1">
      <alignment horizontal="left" vertical="center"/>
    </xf>
    <xf numFmtId="0" fontId="37" fillId="30" borderId="97" xfId="0" applyFont="1" applyFill="1" applyBorder="1" applyAlignment="1">
      <alignment horizontal="left" vertical="center"/>
    </xf>
    <xf numFmtId="0" fontId="37" fillId="30" borderId="98" xfId="0" applyFont="1" applyFill="1" applyBorder="1" applyAlignment="1">
      <alignment horizontal="left" vertical="center"/>
    </xf>
    <xf numFmtId="0" fontId="37" fillId="30" borderId="97" xfId="0" applyFont="1" applyFill="1" applyBorder="1" applyAlignment="1">
      <alignment horizontal="left" vertical="center" wrapText="1"/>
    </xf>
    <xf numFmtId="0" fontId="37" fillId="30" borderId="98" xfId="0" applyFont="1" applyFill="1" applyBorder="1" applyAlignment="1">
      <alignment horizontal="left" vertical="center" wrapText="1"/>
    </xf>
    <xf numFmtId="9" fontId="37" fillId="30" borderId="87" xfId="0" applyNumberFormat="1" applyFont="1" applyFill="1" applyBorder="1" applyAlignment="1">
      <alignment horizontal="left" vertical="center" wrapText="1"/>
    </xf>
    <xf numFmtId="0" fontId="37" fillId="3" borderId="87" xfId="35" applyFont="1" applyFill="1" applyBorder="1" applyAlignment="1">
      <alignment horizontal="left" vertical="center" wrapText="1"/>
    </xf>
    <xf numFmtId="0" fontId="37" fillId="3" borderId="92" xfId="35" applyFont="1" applyFill="1" applyBorder="1" applyAlignment="1">
      <alignment horizontal="left" vertical="center" wrapText="1"/>
    </xf>
    <xf numFmtId="0" fontId="37" fillId="3" borderId="97" xfId="35" applyFont="1" applyFill="1" applyBorder="1" applyAlignment="1">
      <alignment horizontal="left" vertical="center" wrapText="1"/>
    </xf>
    <xf numFmtId="0" fontId="37" fillId="3" borderId="97" xfId="54" applyFont="1" applyFill="1" applyBorder="1" applyAlignment="1" applyProtection="1">
      <alignment horizontal="left" vertical="center" wrapText="1"/>
    </xf>
    <xf numFmtId="0" fontId="37" fillId="3" borderId="98" xfId="29" applyFont="1" applyFill="1" applyBorder="1" applyAlignment="1">
      <alignment horizontal="left" vertical="center"/>
    </xf>
    <xf numFmtId="0" fontId="37" fillId="3" borderId="98" xfId="54" applyFont="1" applyFill="1" applyBorder="1" applyAlignment="1" applyProtection="1">
      <alignment horizontal="left" vertical="center" wrapText="1"/>
    </xf>
    <xf numFmtId="0" fontId="37" fillId="3" borderId="92" xfId="54" applyFont="1" applyFill="1" applyBorder="1" applyAlignment="1" applyProtection="1">
      <alignment horizontal="left" vertical="center" wrapText="1"/>
    </xf>
    <xf numFmtId="0" fontId="37" fillId="3" borderId="98" xfId="35" applyFont="1" applyFill="1" applyBorder="1" applyAlignment="1">
      <alignment horizontal="left" vertical="center" wrapText="1"/>
    </xf>
    <xf numFmtId="0" fontId="37" fillId="3" borderId="87" xfId="54" applyFont="1" applyFill="1" applyBorder="1" applyAlignment="1" applyProtection="1">
      <alignment horizontal="left" vertical="center" wrapText="1"/>
    </xf>
    <xf numFmtId="0" fontId="70" fillId="30" borderId="97" xfId="0" applyFont="1" applyFill="1" applyBorder="1" applyAlignment="1">
      <alignment horizontal="left" vertical="center" wrapText="1"/>
    </xf>
    <xf numFmtId="9" fontId="70" fillId="30" borderId="87" xfId="0" applyNumberFormat="1" applyFont="1" applyFill="1" applyBorder="1" applyAlignment="1">
      <alignment horizontal="left" vertical="center" wrapText="1"/>
    </xf>
    <xf numFmtId="0" fontId="75" fillId="0" borderId="47" xfId="0" applyFont="1" applyBorder="1" applyAlignment="1">
      <alignment horizontal="left" vertical="center" wrapText="1"/>
    </xf>
    <xf numFmtId="0" fontId="37" fillId="3" borderId="13" xfId="0" applyFont="1" applyFill="1" applyBorder="1" applyAlignment="1">
      <alignment vertical="center"/>
    </xf>
    <xf numFmtId="0" fontId="37" fillId="3" borderId="13" xfId="0" applyFont="1" applyFill="1" applyBorder="1" applyAlignment="1">
      <alignment vertical="center" wrapText="1"/>
    </xf>
    <xf numFmtId="0" fontId="37" fillId="3" borderId="25" xfId="0" applyFont="1" applyFill="1" applyBorder="1" applyAlignment="1">
      <alignment vertical="center"/>
    </xf>
    <xf numFmtId="0" fontId="37" fillId="3" borderId="12" xfId="0" applyFont="1" applyFill="1" applyBorder="1" applyAlignment="1">
      <alignment vertical="center"/>
    </xf>
    <xf numFmtId="0" fontId="37" fillId="3" borderId="15" xfId="0" applyFont="1" applyFill="1" applyBorder="1" applyAlignment="1">
      <alignment vertical="center" wrapText="1"/>
    </xf>
    <xf numFmtId="0" fontId="37" fillId="3" borderId="4" xfId="0" applyFont="1" applyFill="1" applyBorder="1" applyAlignment="1">
      <alignment vertical="center" wrapText="1"/>
    </xf>
    <xf numFmtId="0" fontId="37" fillId="3" borderId="15" xfId="0" applyFont="1" applyFill="1" applyBorder="1" applyAlignment="1">
      <alignment vertical="center"/>
    </xf>
    <xf numFmtId="0" fontId="37" fillId="3" borderId="25" xfId="0" applyFont="1" applyFill="1" applyBorder="1" applyAlignment="1">
      <alignment vertical="center" wrapText="1"/>
    </xf>
    <xf numFmtId="9" fontId="44" fillId="3" borderId="11" xfId="0" applyNumberFormat="1" applyFont="1" applyFill="1" applyBorder="1" applyAlignment="1">
      <alignment vertical="center" wrapText="1"/>
    </xf>
    <xf numFmtId="0" fontId="40" fillId="3" borderId="4" xfId="0" applyFont="1" applyFill="1" applyBorder="1" applyAlignment="1">
      <alignment vertical="center"/>
    </xf>
    <xf numFmtId="0" fontId="40" fillId="3" borderId="13" xfId="0" applyFont="1" applyFill="1" applyBorder="1" applyAlignment="1">
      <alignment vertical="center"/>
    </xf>
    <xf numFmtId="0" fontId="37" fillId="3" borderId="4" xfId="0" applyFont="1" applyFill="1" applyBorder="1" applyAlignment="1">
      <alignment vertical="center"/>
    </xf>
    <xf numFmtId="0" fontId="37" fillId="3" borderId="14" xfId="0" applyFont="1" applyFill="1" applyBorder="1" applyAlignment="1">
      <alignment vertical="center" wrapText="1"/>
    </xf>
    <xf numFmtId="0" fontId="37" fillId="3" borderId="102" xfId="0" applyFont="1" applyFill="1" applyBorder="1" applyAlignment="1">
      <alignment horizontal="left" vertical="center" wrapText="1"/>
    </xf>
    <xf numFmtId="0" fontId="70" fillId="27" borderId="77" xfId="0" applyFont="1" applyFill="1" applyBorder="1" applyAlignment="1">
      <alignment vertical="center" wrapText="1"/>
    </xf>
    <xf numFmtId="0" fontId="70" fillId="27" borderId="81" xfId="0" applyFont="1" applyFill="1" applyBorder="1" applyAlignment="1">
      <alignment horizontal="left" vertical="center"/>
    </xf>
    <xf numFmtId="0" fontId="70" fillId="0" borderId="125" xfId="0" applyFont="1" applyBorder="1" applyAlignment="1">
      <alignment horizontal="left" vertical="center"/>
    </xf>
    <xf numFmtId="0" fontId="70" fillId="27" borderId="99" xfId="0" applyFont="1" applyFill="1" applyBorder="1" applyAlignment="1">
      <alignment horizontal="left" vertical="center"/>
    </xf>
    <xf numFmtId="0" fontId="70" fillId="27" borderId="114" xfId="0" applyFont="1" applyFill="1" applyBorder="1" applyAlignment="1">
      <alignment horizontal="left" vertical="center"/>
    </xf>
    <xf numFmtId="0" fontId="70" fillId="27" borderId="99" xfId="0" applyFont="1" applyFill="1" applyBorder="1" applyAlignment="1">
      <alignment horizontal="left" vertical="center" wrapText="1"/>
    </xf>
    <xf numFmtId="0" fontId="70" fillId="27" borderId="114" xfId="0" applyFont="1" applyFill="1" applyBorder="1" applyAlignment="1">
      <alignment horizontal="left" vertical="center" wrapText="1"/>
    </xf>
    <xf numFmtId="0" fontId="40" fillId="0" borderId="184" xfId="35" applyFont="1" applyBorder="1" applyAlignment="1">
      <alignment horizontal="left" vertical="center"/>
    </xf>
    <xf numFmtId="0" fontId="75" fillId="27" borderId="13" xfId="0" applyFont="1" applyFill="1" applyBorder="1" applyAlignment="1">
      <alignment horizontal="left" vertical="center" wrapText="1"/>
    </xf>
    <xf numFmtId="0" fontId="37" fillId="3" borderId="104" xfId="35" applyFont="1" applyFill="1" applyBorder="1" applyAlignment="1">
      <alignment horizontal="left" vertical="center" wrapText="1"/>
    </xf>
    <xf numFmtId="0" fontId="75" fillId="27" borderId="97" xfId="0" applyFont="1" applyFill="1" applyBorder="1" applyAlignment="1">
      <alignment horizontal="left" vertical="center" wrapText="1"/>
    </xf>
    <xf numFmtId="0" fontId="70" fillId="27" borderId="81" xfId="0" applyFont="1" applyFill="1" applyBorder="1" applyAlignment="1">
      <alignment vertical="center" wrapText="1"/>
    </xf>
    <xf numFmtId="0" fontId="70" fillId="27" borderId="99" xfId="0" applyFont="1" applyFill="1" applyBorder="1" applyAlignment="1">
      <alignment vertical="center" wrapText="1"/>
    </xf>
    <xf numFmtId="0" fontId="74" fillId="27" borderId="77" xfId="0" applyFont="1" applyFill="1" applyBorder="1" applyAlignment="1">
      <alignment vertical="center" wrapText="1"/>
    </xf>
    <xf numFmtId="0" fontId="70" fillId="27" borderId="78" xfId="0" applyFont="1" applyFill="1" applyBorder="1" applyAlignment="1">
      <alignment vertical="center"/>
    </xf>
    <xf numFmtId="3" fontId="70" fillId="27" borderId="77" xfId="0" applyNumberFormat="1" applyFont="1" applyFill="1" applyBorder="1" applyAlignment="1">
      <alignment horizontal="left" vertical="center" wrapText="1"/>
    </xf>
    <xf numFmtId="0" fontId="75" fillId="0" borderId="0" xfId="0" applyFont="1" applyAlignment="1">
      <alignment horizontal="left" vertical="center" wrapText="1"/>
    </xf>
    <xf numFmtId="0" fontId="75" fillId="28" borderId="13" xfId="0" applyFont="1" applyFill="1" applyBorder="1" applyAlignment="1">
      <alignment horizontal="left" vertical="center" wrapText="1"/>
    </xf>
    <xf numFmtId="0" fontId="75" fillId="30" borderId="97" xfId="0" applyFont="1" applyFill="1" applyBorder="1" applyAlignment="1">
      <alignment horizontal="left" vertical="center" wrapText="1"/>
    </xf>
    <xf numFmtId="0" fontId="75" fillId="30" borderId="13" xfId="0" applyFont="1" applyFill="1" applyBorder="1" applyAlignment="1">
      <alignment horizontal="left" vertical="center" wrapText="1"/>
    </xf>
    <xf numFmtId="0" fontId="26" fillId="3" borderId="104" xfId="0" applyFont="1" applyFill="1" applyBorder="1" applyAlignment="1">
      <alignment horizontal="left" vertical="center" wrapText="1"/>
    </xf>
    <xf numFmtId="0" fontId="40" fillId="30" borderId="13" xfId="0" applyFont="1" applyFill="1" applyBorder="1" applyAlignment="1">
      <alignment horizontal="left" vertical="center" wrapText="1"/>
    </xf>
    <xf numFmtId="0" fontId="37" fillId="30" borderId="104" xfId="0" applyFont="1" applyFill="1" applyBorder="1" applyAlignment="1">
      <alignment horizontal="left" vertical="center" wrapText="1"/>
    </xf>
    <xf numFmtId="0" fontId="40" fillId="30" borderId="97" xfId="0" applyFont="1" applyFill="1" applyBorder="1" applyAlignment="1">
      <alignment horizontal="left" vertical="center" wrapText="1"/>
    </xf>
    <xf numFmtId="0" fontId="37" fillId="3" borderId="99" xfId="0" applyFont="1" applyFill="1" applyBorder="1" applyAlignment="1">
      <alignment horizontal="left" vertical="center"/>
    </xf>
    <xf numFmtId="0" fontId="37" fillId="3" borderId="81" xfId="0" applyFont="1" applyFill="1" applyBorder="1" applyAlignment="1">
      <alignment horizontal="left" vertical="center"/>
    </xf>
    <xf numFmtId="0" fontId="37" fillId="3" borderId="99" xfId="35" applyFont="1" applyFill="1" applyBorder="1" applyAlignment="1">
      <alignment horizontal="left" vertical="center"/>
    </xf>
    <xf numFmtId="0" fontId="37" fillId="3" borderId="103" xfId="35" applyFont="1" applyFill="1" applyBorder="1" applyAlignment="1">
      <alignment horizontal="left" vertical="center"/>
    </xf>
    <xf numFmtId="0" fontId="37" fillId="3" borderId="99" xfId="35" applyFont="1" applyFill="1" applyBorder="1" applyAlignment="1">
      <alignment horizontal="left" vertical="center" wrapText="1"/>
    </xf>
    <xf numFmtId="0" fontId="37" fillId="3" borderId="81" xfId="54" applyFont="1" applyFill="1" applyBorder="1" applyAlignment="1" applyProtection="1">
      <alignment horizontal="left" vertical="center" wrapText="1"/>
    </xf>
    <xf numFmtId="0" fontId="37" fillId="3" borderId="99" xfId="54" applyFont="1" applyFill="1" applyBorder="1" applyAlignment="1" applyProtection="1">
      <alignment horizontal="left" vertical="center" wrapText="1"/>
    </xf>
    <xf numFmtId="49" fontId="40" fillId="3" borderId="99" xfId="35" applyNumberFormat="1" applyFont="1" applyFill="1" applyBorder="1" applyAlignment="1">
      <alignment horizontal="left" vertical="center"/>
    </xf>
    <xf numFmtId="0" fontId="37" fillId="3" borderId="78" xfId="54" applyFont="1" applyFill="1" applyBorder="1" applyAlignment="1" applyProtection="1">
      <alignment horizontal="left" vertical="center" wrapText="1"/>
    </xf>
    <xf numFmtId="0" fontId="37" fillId="3" borderId="78" xfId="35" applyFont="1" applyFill="1" applyBorder="1" applyAlignment="1">
      <alignment horizontal="left" vertical="center" wrapText="1"/>
    </xf>
    <xf numFmtId="9" fontId="37" fillId="30" borderId="78" xfId="0" applyNumberFormat="1" applyFont="1" applyFill="1" applyBorder="1" applyAlignment="1">
      <alignment horizontal="left" vertical="center" wrapText="1"/>
    </xf>
    <xf numFmtId="9" fontId="37" fillId="30" borderId="77" xfId="0" applyNumberFormat="1" applyFont="1" applyFill="1" applyBorder="1" applyAlignment="1">
      <alignment horizontal="left" vertical="center" wrapText="1"/>
    </xf>
    <xf numFmtId="0" fontId="40" fillId="3" borderId="97" xfId="0" applyFont="1" applyFill="1" applyBorder="1" applyAlignment="1">
      <alignment wrapText="1"/>
    </xf>
    <xf numFmtId="0" fontId="40" fillId="3" borderId="13" xfId="0" applyFont="1" applyFill="1" applyBorder="1" applyAlignment="1">
      <alignment wrapText="1"/>
    </xf>
    <xf numFmtId="0" fontId="40" fillId="3" borderId="97" xfId="0" applyFont="1" applyFill="1" applyBorder="1" applyAlignment="1">
      <alignment horizontal="left" vertical="center" wrapText="1"/>
    </xf>
    <xf numFmtId="0" fontId="37" fillId="3" borderId="84" xfId="0" applyFont="1" applyFill="1" applyBorder="1" applyAlignment="1">
      <alignment vertical="center"/>
    </xf>
    <xf numFmtId="0" fontId="37" fillId="3" borderId="84" xfId="0" applyFont="1" applyFill="1" applyBorder="1" applyAlignment="1">
      <alignment vertical="center" wrapText="1"/>
    </xf>
    <xf numFmtId="0" fontId="37" fillId="3" borderId="98" xfId="0" applyFont="1" applyFill="1" applyBorder="1" applyAlignment="1">
      <alignment vertical="center"/>
    </xf>
    <xf numFmtId="0" fontId="37" fillId="3" borderId="98" xfId="0" applyFont="1" applyFill="1" applyBorder="1" applyAlignment="1">
      <alignment vertical="center" wrapText="1"/>
    </xf>
    <xf numFmtId="0" fontId="37" fillId="3" borderId="92" xfId="0" applyFont="1" applyFill="1" applyBorder="1" applyAlignment="1">
      <alignment vertical="center"/>
    </xf>
    <xf numFmtId="0" fontId="37" fillId="3" borderId="97" xfId="0" applyFont="1" applyFill="1" applyBorder="1" applyAlignment="1">
      <alignment vertical="center"/>
    </xf>
    <xf numFmtId="0" fontId="37" fillId="3" borderId="97" xfId="0" applyFont="1" applyFill="1" applyBorder="1" applyAlignment="1">
      <alignment vertical="center" wrapText="1"/>
    </xf>
    <xf numFmtId="0" fontId="37" fillId="3" borderId="102" xfId="0" applyFont="1" applyFill="1" applyBorder="1" applyAlignment="1">
      <alignment vertical="center" wrapText="1"/>
    </xf>
    <xf numFmtId="0" fontId="70" fillId="3" borderId="12" xfId="0" applyFont="1" applyFill="1" applyBorder="1" applyAlignment="1">
      <alignment horizontal="left" vertical="center" wrapText="1"/>
    </xf>
    <xf numFmtId="0" fontId="147" fillId="46" borderId="4" xfId="0" applyFont="1" applyFill="1" applyBorder="1" applyAlignment="1">
      <alignment horizontal="left" vertical="center" wrapText="1"/>
    </xf>
    <xf numFmtId="0" fontId="70" fillId="46" borderId="9" xfId="0" applyFont="1" applyFill="1" applyBorder="1" applyAlignment="1">
      <alignment horizontal="left" vertical="center" wrapText="1"/>
    </xf>
    <xf numFmtId="0" fontId="37" fillId="28" borderId="10" xfId="54" applyFont="1" applyFill="1" applyBorder="1" applyAlignment="1" applyProtection="1">
      <alignment horizontal="left" vertical="center" wrapText="1"/>
    </xf>
    <xf numFmtId="0" fontId="37" fillId="28" borderId="8" xfId="54" applyFont="1" applyFill="1" applyBorder="1" applyAlignment="1" applyProtection="1">
      <alignment horizontal="left" vertical="center" wrapText="1"/>
    </xf>
    <xf numFmtId="0" fontId="37" fillId="28" borderId="87" xfId="54" applyFont="1" applyFill="1" applyBorder="1" applyAlignment="1" applyProtection="1">
      <alignment horizontal="left" vertical="center" wrapText="1"/>
    </xf>
    <xf numFmtId="0" fontId="37" fillId="28" borderId="9" xfId="35" applyFont="1" applyFill="1" applyBorder="1" applyAlignment="1">
      <alignment horizontal="left" vertical="center" wrapText="1"/>
    </xf>
    <xf numFmtId="0" fontId="70" fillId="52" borderId="14" xfId="0" applyFont="1" applyFill="1" applyBorder="1" applyAlignment="1">
      <alignment horizontal="left" vertical="center" wrapText="1"/>
    </xf>
    <xf numFmtId="0" fontId="7" fillId="0" borderId="0" xfId="0" applyFont="1" applyAlignment="1">
      <alignment horizontal="left" vertical="center"/>
    </xf>
    <xf numFmtId="0" fontId="7" fillId="26" borderId="0" xfId="0" applyFont="1" applyFill="1" applyAlignment="1">
      <alignment horizontal="left" vertical="center" wrapText="1"/>
    </xf>
    <xf numFmtId="0" fontId="70" fillId="3" borderId="8" xfId="35" applyFont="1" applyFill="1" applyBorder="1" applyAlignment="1">
      <alignment horizontal="left" vertical="center"/>
    </xf>
    <xf numFmtId="0" fontId="81" fillId="0" borderId="0" xfId="0" applyFont="1"/>
    <xf numFmtId="0" fontId="137" fillId="27" borderId="14" xfId="0" applyFont="1" applyFill="1" applyBorder="1" applyAlignment="1">
      <alignment horizontal="left" vertical="center" wrapText="1"/>
    </xf>
    <xf numFmtId="0" fontId="137" fillId="27" borderId="0" xfId="0" applyFont="1" applyFill="1" applyAlignment="1">
      <alignment horizontal="left" vertical="center" wrapText="1"/>
    </xf>
    <xf numFmtId="0" fontId="137" fillId="27" borderId="0" xfId="0" applyFont="1" applyFill="1" applyAlignment="1">
      <alignment horizontal="left" vertical="center"/>
    </xf>
    <xf numFmtId="0" fontId="137" fillId="27" borderId="25" xfId="0" applyFont="1" applyFill="1" applyBorder="1" applyAlignment="1">
      <alignment horizontal="left" vertical="center"/>
    </xf>
    <xf numFmtId="0" fontId="137" fillId="27" borderId="13" xfId="0" applyFont="1" applyFill="1" applyBorder="1" applyAlignment="1">
      <alignment horizontal="left" vertical="center"/>
    </xf>
    <xf numFmtId="0" fontId="137" fillId="27" borderId="13" xfId="0" applyFont="1" applyFill="1" applyBorder="1" applyAlignment="1">
      <alignment horizontal="left" vertical="center" wrapText="1"/>
    </xf>
    <xf numFmtId="0" fontId="137" fillId="27" borderId="15" xfId="0" applyFont="1" applyFill="1" applyBorder="1" applyAlignment="1">
      <alignment horizontal="left" vertical="center" wrapText="1"/>
    </xf>
    <xf numFmtId="0" fontId="137" fillId="27" borderId="4" xfId="0" applyFont="1" applyFill="1" applyBorder="1" applyAlignment="1">
      <alignment horizontal="left" vertical="center" wrapText="1"/>
    </xf>
    <xf numFmtId="0" fontId="137" fillId="27" borderId="15" xfId="0" applyFont="1" applyFill="1" applyBorder="1" applyAlignment="1">
      <alignment horizontal="left" vertical="center"/>
    </xf>
    <xf numFmtId="0" fontId="160" fillId="27" borderId="0" xfId="0" applyFont="1" applyFill="1" applyAlignment="1">
      <alignment horizontal="left" vertical="center"/>
    </xf>
    <xf numFmtId="3" fontId="137" fillId="27" borderId="4" xfId="0" applyNumberFormat="1" applyFont="1" applyFill="1" applyBorder="1" applyAlignment="1">
      <alignment horizontal="left" vertical="center" wrapText="1"/>
    </xf>
    <xf numFmtId="0" fontId="137" fillId="27" borderId="4" xfId="0" applyFont="1" applyFill="1" applyBorder="1" applyAlignment="1">
      <alignment horizontal="left" vertical="center"/>
    </xf>
    <xf numFmtId="0" fontId="137" fillId="27" borderId="12" xfId="0" applyFont="1" applyFill="1" applyBorder="1" applyAlignment="1">
      <alignment horizontal="left" vertical="center" wrapText="1"/>
    </xf>
    <xf numFmtId="0" fontId="71" fillId="27" borderId="10" xfId="0" applyFont="1" applyFill="1" applyBorder="1" applyAlignment="1">
      <alignment horizontal="left" vertical="center" wrapText="1"/>
    </xf>
    <xf numFmtId="0" fontId="71" fillId="27" borderId="87" xfId="0" applyFont="1" applyFill="1" applyBorder="1" applyAlignment="1">
      <alignment horizontal="left" vertical="center" wrapText="1"/>
    </xf>
    <xf numFmtId="0" fontId="40" fillId="3" borderId="10" xfId="0" applyFont="1" applyFill="1" applyBorder="1" applyAlignment="1">
      <alignment horizontal="left" vertical="center"/>
    </xf>
    <xf numFmtId="0" fontId="71" fillId="53" borderId="39" xfId="0" applyFont="1" applyFill="1" applyBorder="1" applyAlignment="1">
      <alignment horizontal="left" vertical="center"/>
    </xf>
    <xf numFmtId="0" fontId="71" fillId="27" borderId="13" xfId="0" applyFont="1" applyFill="1" applyBorder="1" applyAlignment="1">
      <alignment horizontal="left" vertical="center" wrapText="1"/>
    </xf>
    <xf numFmtId="0" fontId="71" fillId="27" borderId="16" xfId="0" applyFont="1" applyFill="1" applyBorder="1" applyAlignment="1">
      <alignment horizontal="left" vertical="center" wrapText="1"/>
    </xf>
    <xf numFmtId="0" fontId="71" fillId="0" borderId="14" xfId="0" applyFont="1" applyBorder="1" applyAlignment="1">
      <alignment horizontal="left" vertical="center"/>
    </xf>
    <xf numFmtId="0" fontId="71" fillId="27" borderId="14" xfId="0" applyFont="1" applyFill="1" applyBorder="1" applyAlignment="1">
      <alignment horizontal="left" vertical="center" wrapText="1"/>
    </xf>
    <xf numFmtId="0" fontId="71" fillId="27" borderId="0" xfId="0" applyFont="1" applyFill="1" applyAlignment="1">
      <alignment horizontal="left" vertical="center" wrapText="1"/>
    </xf>
    <xf numFmtId="0" fontId="71" fillId="27" borderId="97" xfId="0" applyFont="1" applyFill="1" applyBorder="1" applyAlignment="1">
      <alignment horizontal="left" vertical="center" wrapText="1"/>
    </xf>
    <xf numFmtId="0" fontId="71" fillId="27" borderId="12" xfId="0" applyFont="1" applyFill="1" applyBorder="1" applyAlignment="1">
      <alignment horizontal="left" vertical="center"/>
    </xf>
    <xf numFmtId="0" fontId="71" fillId="27" borderId="0" xfId="0" applyFont="1" applyFill="1" applyAlignment="1">
      <alignment horizontal="left" vertical="center"/>
    </xf>
    <xf numFmtId="0" fontId="71" fillId="27" borderId="25" xfId="0" applyFont="1" applyFill="1" applyBorder="1" applyAlignment="1">
      <alignment horizontal="left" vertical="center"/>
    </xf>
    <xf numFmtId="0" fontId="71" fillId="27" borderId="98" xfId="0" applyFont="1" applyFill="1" applyBorder="1" applyAlignment="1">
      <alignment horizontal="left" vertical="center" wrapText="1"/>
    </xf>
    <xf numFmtId="0" fontId="71" fillId="27" borderId="97" xfId="0" applyFont="1" applyFill="1" applyBorder="1" applyAlignment="1">
      <alignment horizontal="left" vertical="center"/>
    </xf>
    <xf numFmtId="0" fontId="156" fillId="27" borderId="15" xfId="0" applyFont="1" applyFill="1" applyBorder="1" applyAlignment="1">
      <alignment vertical="center" wrapText="1"/>
    </xf>
    <xf numFmtId="0" fontId="71" fillId="27" borderId="0" xfId="0" applyFont="1" applyFill="1" applyAlignment="1">
      <alignment vertical="center" wrapText="1"/>
    </xf>
    <xf numFmtId="0" fontId="71" fillId="27" borderId="15" xfId="0" applyFont="1" applyFill="1" applyBorder="1" applyAlignment="1">
      <alignment horizontal="left" vertical="center" wrapText="1"/>
    </xf>
    <xf numFmtId="0" fontId="71" fillId="27" borderId="13" xfId="0" applyFont="1" applyFill="1" applyBorder="1" applyAlignment="1">
      <alignment horizontal="left" vertical="center"/>
    </xf>
    <xf numFmtId="0" fontId="71" fillId="27" borderId="98" xfId="0" applyFont="1" applyFill="1" applyBorder="1" applyAlignment="1">
      <alignment horizontal="left" vertical="center"/>
    </xf>
    <xf numFmtId="0" fontId="71" fillId="27" borderId="4" xfId="0" applyFont="1" applyFill="1" applyBorder="1" applyAlignment="1">
      <alignment horizontal="left" vertical="center" wrapText="1"/>
    </xf>
    <xf numFmtId="0" fontId="71" fillId="27" borderId="15" xfId="0" applyFont="1" applyFill="1" applyBorder="1" applyAlignment="1">
      <alignment horizontal="left" vertical="center"/>
    </xf>
    <xf numFmtId="0" fontId="166" fillId="27" borderId="11" xfId="0" applyFont="1" applyFill="1" applyBorder="1" applyAlignment="1">
      <alignment horizontal="left" vertical="center" wrapText="1"/>
    </xf>
    <xf numFmtId="0" fontId="71" fillId="27" borderId="9" xfId="0" applyFont="1" applyFill="1" applyBorder="1" applyAlignment="1">
      <alignment horizontal="left" vertical="center" wrapText="1"/>
    </xf>
    <xf numFmtId="0" fontId="156" fillId="27" borderId="0" xfId="0" applyFont="1" applyFill="1" applyAlignment="1">
      <alignment horizontal="left" vertical="center"/>
    </xf>
    <xf numFmtId="3" fontId="71" fillId="27" borderId="4" xfId="0" applyNumberFormat="1" applyFont="1" applyFill="1" applyBorder="1" applyAlignment="1">
      <alignment horizontal="left" vertical="center" wrapText="1"/>
    </xf>
    <xf numFmtId="0" fontId="71" fillId="27" borderId="4" xfId="0" applyFont="1" applyFill="1" applyBorder="1" applyAlignment="1">
      <alignment horizontal="left" vertical="center"/>
    </xf>
    <xf numFmtId="0" fontId="156" fillId="27" borderId="13" xfId="0" applyFont="1" applyFill="1" applyBorder="1" applyAlignment="1">
      <alignment horizontal="left" vertical="center"/>
    </xf>
    <xf numFmtId="0" fontId="71" fillId="27" borderId="11" xfId="0" applyFont="1" applyFill="1" applyBorder="1" applyAlignment="1">
      <alignment horizontal="left" vertical="center" wrapText="1"/>
    </xf>
    <xf numFmtId="0" fontId="156" fillId="0" borderId="42" xfId="0" applyFont="1" applyBorder="1" applyAlignment="1">
      <alignment horizontal="left" vertical="center" wrapText="1"/>
    </xf>
    <xf numFmtId="0" fontId="156" fillId="0" borderId="42" xfId="0" applyFont="1" applyBorder="1" applyAlignment="1">
      <alignment horizontal="left" vertical="center"/>
    </xf>
    <xf numFmtId="0" fontId="156" fillId="53" borderId="17" xfId="0" applyFont="1" applyFill="1" applyBorder="1" applyAlignment="1">
      <alignment horizontal="left" vertical="center" wrapText="1"/>
    </xf>
    <xf numFmtId="0" fontId="137" fillId="0" borderId="0" xfId="0" applyFont="1"/>
    <xf numFmtId="0" fontId="71" fillId="0" borderId="0" xfId="0" applyFont="1"/>
    <xf numFmtId="0" fontId="71" fillId="0" borderId="0" xfId="0" applyFont="1" applyAlignment="1">
      <alignment horizontal="left" vertical="center"/>
    </xf>
    <xf numFmtId="0" fontId="71" fillId="53" borderId="39" xfId="0" applyFont="1" applyFill="1" applyBorder="1"/>
    <xf numFmtId="0" fontId="71" fillId="27" borderId="10" xfId="0" applyFont="1" applyFill="1" applyBorder="1" applyAlignment="1">
      <alignment horizontal="left" vertical="center"/>
    </xf>
    <xf numFmtId="0" fontId="156" fillId="27" borderId="15" xfId="0" applyFont="1" applyFill="1" applyBorder="1" applyAlignment="1">
      <alignment horizontal="left" vertical="center" wrapText="1"/>
    </xf>
    <xf numFmtId="9" fontId="71" fillId="27" borderId="9" xfId="0" applyNumberFormat="1" applyFont="1" applyFill="1" applyBorder="1" applyAlignment="1">
      <alignment horizontal="left" vertical="center" wrapText="1"/>
    </xf>
    <xf numFmtId="9" fontId="71" fillId="27" borderId="10" xfId="0" applyNumberFormat="1" applyFont="1" applyFill="1" applyBorder="1" applyAlignment="1">
      <alignment horizontal="left" vertical="center" wrapText="1"/>
    </xf>
    <xf numFmtId="0" fontId="71" fillId="0" borderId="0" xfId="0" applyFont="1" applyAlignment="1">
      <alignment horizontal="left"/>
    </xf>
    <xf numFmtId="0" fontId="71" fillId="27" borderId="139" xfId="0" applyFont="1" applyFill="1" applyBorder="1" applyAlignment="1">
      <alignment horizontal="left" vertical="center" wrapText="1"/>
    </xf>
    <xf numFmtId="0" fontId="71" fillId="27" borderId="104" xfId="0" applyFont="1" applyFill="1" applyBorder="1" applyAlignment="1">
      <alignment horizontal="left" vertical="center"/>
    </xf>
    <xf numFmtId="0" fontId="71" fillId="27" borderId="139" xfId="0" applyFont="1" applyFill="1" applyBorder="1" applyAlignment="1">
      <alignment horizontal="left" vertical="center"/>
    </xf>
    <xf numFmtId="0" fontId="71" fillId="27" borderId="104" xfId="0" applyFont="1" applyFill="1" applyBorder="1" applyAlignment="1">
      <alignment horizontal="left" vertical="center" wrapText="1"/>
    </xf>
    <xf numFmtId="0" fontId="71" fillId="27" borderId="140" xfId="0" applyFont="1" applyFill="1" applyBorder="1" applyAlignment="1">
      <alignment horizontal="left" vertical="center" wrapText="1"/>
    </xf>
    <xf numFmtId="0" fontId="156" fillId="27" borderId="104" xfId="0" applyFont="1" applyFill="1" applyBorder="1" applyAlignment="1">
      <alignment horizontal="left" vertical="center"/>
    </xf>
    <xf numFmtId="0" fontId="156" fillId="27" borderId="4" xfId="0" applyFont="1" applyFill="1" applyBorder="1" applyAlignment="1">
      <alignment horizontal="left" vertical="center"/>
    </xf>
    <xf numFmtId="0" fontId="156" fillId="0" borderId="46" xfId="0" applyFont="1" applyBorder="1" applyAlignment="1">
      <alignment horizontal="left" vertical="center" wrapText="1"/>
    </xf>
    <xf numFmtId="0" fontId="156" fillId="0" borderId="46" xfId="0" applyFont="1" applyBorder="1" applyAlignment="1">
      <alignment horizontal="left" vertical="center"/>
    </xf>
    <xf numFmtId="0" fontId="77" fillId="0" borderId="0" xfId="0" applyFont="1"/>
    <xf numFmtId="0" fontId="37" fillId="3" borderId="4" xfId="54" applyNumberFormat="1" applyFont="1" applyFill="1" applyBorder="1" applyAlignment="1" applyProtection="1">
      <alignment horizontal="left" vertical="center" wrapText="1"/>
    </xf>
    <xf numFmtId="1" fontId="71" fillId="3" borderId="4" xfId="54" applyNumberFormat="1" applyFont="1" applyFill="1" applyBorder="1" applyAlignment="1" applyProtection="1">
      <alignment horizontal="left" vertical="center" wrapText="1"/>
    </xf>
    <xf numFmtId="3" fontId="71" fillId="26" borderId="0" xfId="0" applyNumberFormat="1" applyFont="1" applyFill="1"/>
    <xf numFmtId="204" fontId="71" fillId="26" borderId="0" xfId="0" applyNumberFormat="1" applyFont="1" applyFill="1"/>
    <xf numFmtId="0" fontId="71" fillId="3" borderId="4" xfId="35" applyFont="1" applyFill="1" applyBorder="1" applyAlignment="1">
      <alignment horizontal="left" vertical="center" wrapText="1"/>
    </xf>
    <xf numFmtId="0" fontId="71" fillId="3" borderId="10" xfId="35" applyFont="1" applyFill="1" applyBorder="1" applyAlignment="1">
      <alignment horizontal="left" vertical="center" wrapText="1"/>
    </xf>
    <xf numFmtId="0" fontId="71" fillId="3" borderId="10" xfId="35" applyFont="1" applyFill="1" applyBorder="1" applyAlignment="1">
      <alignment horizontal="left" vertical="center"/>
    </xf>
    <xf numFmtId="0" fontId="71" fillId="3" borderId="12" xfId="35" applyFont="1" applyFill="1" applyBorder="1" applyAlignment="1">
      <alignment horizontal="left" vertical="center"/>
    </xf>
    <xf numFmtId="0" fontId="71" fillId="3" borderId="37" xfId="35" applyFont="1" applyFill="1" applyBorder="1" applyAlignment="1">
      <alignment horizontal="left" vertical="center"/>
    </xf>
    <xf numFmtId="0" fontId="71" fillId="3" borderId="12" xfId="0" applyFont="1" applyFill="1" applyBorder="1" applyAlignment="1">
      <alignment horizontal="left" vertical="center"/>
    </xf>
    <xf numFmtId="0" fontId="71" fillId="3" borderId="13" xfId="0" applyFont="1" applyFill="1" applyBorder="1" applyAlignment="1">
      <alignment horizontal="left" vertical="center"/>
    </xf>
    <xf numFmtId="0" fontId="71" fillId="3" borderId="0" xfId="0" applyFont="1" applyFill="1" applyAlignment="1">
      <alignment horizontal="left" vertical="center"/>
    </xf>
    <xf numFmtId="0" fontId="156" fillId="3" borderId="4" xfId="54" applyFont="1" applyFill="1" applyBorder="1" applyAlignment="1" applyProtection="1">
      <alignment horizontal="left" vertical="center" wrapText="1"/>
    </xf>
    <xf numFmtId="0" fontId="71" fillId="3" borderId="12" xfId="35" applyFont="1" applyFill="1" applyBorder="1" applyAlignment="1">
      <alignment horizontal="left" vertical="center" wrapText="1"/>
    </xf>
    <xf numFmtId="0" fontId="71" fillId="3" borderId="13" xfId="35" applyFont="1" applyFill="1" applyBorder="1" applyAlignment="1">
      <alignment horizontal="left" vertical="center" wrapText="1"/>
    </xf>
    <xf numFmtId="0" fontId="71" fillId="3" borderId="15" xfId="54" applyFont="1" applyFill="1" applyBorder="1" applyAlignment="1" applyProtection="1">
      <alignment horizontal="left" vertical="center" wrapText="1"/>
    </xf>
    <xf numFmtId="0" fontId="71" fillId="3" borderId="0" xfId="54" applyFont="1" applyFill="1" applyBorder="1" applyAlignment="1" applyProtection="1">
      <alignment horizontal="left" vertical="center" wrapText="1"/>
    </xf>
    <xf numFmtId="0" fontId="71" fillId="3" borderId="4" xfId="54" applyFont="1" applyFill="1" applyBorder="1" applyAlignment="1" applyProtection="1">
      <alignment horizontal="left" vertical="center" wrapText="1"/>
    </xf>
    <xf numFmtId="0" fontId="71" fillId="3" borderId="13" xfId="29" applyFont="1" applyFill="1" applyBorder="1" applyAlignment="1">
      <alignment horizontal="left" vertical="center"/>
    </xf>
    <xf numFmtId="0" fontId="71" fillId="3" borderId="13" xfId="54" applyFont="1" applyFill="1" applyBorder="1" applyAlignment="1" applyProtection="1">
      <alignment horizontal="left" vertical="center" wrapText="1"/>
    </xf>
    <xf numFmtId="0" fontId="71" fillId="3" borderId="12" xfId="54" applyFont="1" applyFill="1" applyBorder="1" applyAlignment="1" applyProtection="1">
      <alignment horizontal="left" vertical="center" wrapText="1"/>
    </xf>
    <xf numFmtId="0" fontId="71" fillId="3" borderId="4" xfId="0" applyFont="1" applyFill="1" applyBorder="1" applyAlignment="1">
      <alignment horizontal="left" vertical="center"/>
    </xf>
    <xf numFmtId="0" fontId="71" fillId="3" borderId="0" xfId="54" applyFont="1" applyFill="1" applyBorder="1" applyAlignment="1" applyProtection="1">
      <alignment horizontal="left" vertical="center"/>
    </xf>
    <xf numFmtId="0" fontId="71" fillId="3" borderId="4" xfId="54" applyNumberFormat="1" applyFont="1" applyFill="1" applyBorder="1" applyAlignment="1" applyProtection="1">
      <alignment horizontal="left" vertical="center" wrapText="1"/>
    </xf>
    <xf numFmtId="49" fontId="156" fillId="3" borderId="12" xfId="35" applyNumberFormat="1" applyFont="1" applyFill="1" applyBorder="1" applyAlignment="1">
      <alignment horizontal="left" vertical="center"/>
    </xf>
    <xf numFmtId="49" fontId="156" fillId="3" borderId="4" xfId="35" applyNumberFormat="1" applyFont="1" applyFill="1" applyBorder="1" applyAlignment="1">
      <alignment horizontal="left" vertical="center"/>
    </xf>
    <xf numFmtId="191" fontId="71" fillId="3" borderId="13" xfId="24" applyNumberFormat="1" applyFont="1" applyFill="1" applyBorder="1" applyAlignment="1" applyProtection="1">
      <alignment horizontal="left" vertical="center" wrapText="1"/>
    </xf>
    <xf numFmtId="49" fontId="156" fillId="3" borderId="13" xfId="35" applyNumberFormat="1" applyFont="1" applyFill="1" applyBorder="1" applyAlignment="1">
      <alignment horizontal="left" vertical="center"/>
    </xf>
    <xf numFmtId="0" fontId="71" fillId="3" borderId="13" xfId="54" applyFont="1" applyFill="1" applyBorder="1" applyAlignment="1" applyProtection="1">
      <alignment horizontal="left" vertical="center"/>
    </xf>
    <xf numFmtId="9" fontId="71" fillId="3" borderId="10" xfId="35" applyNumberFormat="1" applyFont="1" applyFill="1" applyBorder="1" applyAlignment="1">
      <alignment horizontal="left" vertical="center" wrapText="1"/>
    </xf>
    <xf numFmtId="9" fontId="71" fillId="3" borderId="13" xfId="35" applyNumberFormat="1" applyFont="1" applyFill="1" applyBorder="1" applyAlignment="1">
      <alignment horizontal="left" vertical="center" wrapText="1"/>
    </xf>
    <xf numFmtId="0" fontId="77" fillId="0" borderId="0" xfId="0" applyFont="1" applyAlignment="1">
      <alignment horizontal="left"/>
    </xf>
    <xf numFmtId="44" fontId="71" fillId="0" borderId="0" xfId="113" applyFont="1"/>
    <xf numFmtId="203" fontId="71" fillId="0" borderId="0" xfId="0" applyNumberFormat="1" applyFont="1"/>
    <xf numFmtId="0" fontId="92" fillId="0" borderId="0" xfId="34" applyFont="1" applyAlignment="1">
      <alignment vertical="center"/>
    </xf>
    <xf numFmtId="0" fontId="171" fillId="0" borderId="0" xfId="34" applyFont="1" applyAlignment="1">
      <alignment vertical="center"/>
    </xf>
    <xf numFmtId="0" fontId="172" fillId="0" borderId="0" xfId="34" applyFont="1" applyAlignment="1">
      <alignment horizontal="left" vertical="center"/>
    </xf>
    <xf numFmtId="0" fontId="71" fillId="0" borderId="0" xfId="34" applyFont="1" applyAlignment="1">
      <alignment vertical="center"/>
    </xf>
    <xf numFmtId="0" fontId="71" fillId="3" borderId="4" xfId="34" applyFont="1" applyFill="1" applyBorder="1" applyAlignment="1">
      <alignment horizontal="left" vertical="center" wrapText="1"/>
    </xf>
    <xf numFmtId="0" fontId="71" fillId="3" borderId="12" xfId="34" applyFont="1" applyFill="1" applyBorder="1" applyAlignment="1">
      <alignment horizontal="left" vertical="center" wrapText="1"/>
    </xf>
    <xf numFmtId="0" fontId="71" fillId="3" borderId="92" xfId="34" applyFont="1" applyFill="1" applyBorder="1" applyAlignment="1">
      <alignment horizontal="left" vertical="center" wrapText="1"/>
    </xf>
    <xf numFmtId="0" fontId="71" fillId="3" borderId="12" xfId="34" applyFont="1" applyFill="1" applyBorder="1" applyAlignment="1">
      <alignment horizontal="left" vertical="center"/>
    </xf>
    <xf numFmtId="0" fontId="71" fillId="3" borderId="37" xfId="34" applyFont="1" applyFill="1" applyBorder="1" applyAlignment="1">
      <alignment horizontal="left" vertical="center"/>
    </xf>
    <xf numFmtId="0" fontId="71" fillId="3" borderId="149" xfId="34" applyFont="1" applyFill="1" applyBorder="1" applyAlignment="1">
      <alignment horizontal="left" vertical="center"/>
    </xf>
    <xf numFmtId="0" fontId="71" fillId="3" borderId="92" xfId="34" applyFont="1" applyFill="1" applyBorder="1" applyAlignment="1">
      <alignment horizontal="left" vertical="center"/>
    </xf>
    <xf numFmtId="0" fontId="71" fillId="3" borderId="104" xfId="34" applyFont="1" applyFill="1" applyBorder="1" applyAlignment="1">
      <alignment horizontal="left" vertical="center"/>
    </xf>
    <xf numFmtId="0" fontId="71" fillId="3" borderId="13" xfId="34" applyFont="1" applyFill="1" applyBorder="1" applyAlignment="1">
      <alignment horizontal="left" vertical="center"/>
    </xf>
    <xf numFmtId="0" fontId="71" fillId="3" borderId="97" xfId="34" applyFont="1" applyFill="1" applyBorder="1" applyAlignment="1">
      <alignment horizontal="left" vertical="center" wrapText="1"/>
    </xf>
    <xf numFmtId="0" fontId="71" fillId="3" borderId="97" xfId="34" applyFont="1" applyFill="1" applyBorder="1" applyAlignment="1">
      <alignment horizontal="left" vertical="center"/>
    </xf>
    <xf numFmtId="0" fontId="71" fillId="0" borderId="156" xfId="34" applyFont="1" applyBorder="1" applyAlignment="1">
      <alignment horizontal="left" vertical="center" wrapText="1"/>
    </xf>
    <xf numFmtId="0" fontId="156" fillId="3" borderId="11" xfId="22" applyFont="1" applyFill="1" applyBorder="1" applyAlignment="1" applyProtection="1">
      <alignment horizontal="left" vertical="center" wrapText="1"/>
    </xf>
    <xf numFmtId="0" fontId="71" fillId="3" borderId="13" xfId="34" applyFont="1" applyFill="1" applyBorder="1" applyAlignment="1">
      <alignment horizontal="left" vertical="center" wrapText="1"/>
    </xf>
    <xf numFmtId="0" fontId="71" fillId="3" borderId="104" xfId="34" applyFont="1" applyFill="1" applyBorder="1" applyAlignment="1">
      <alignment horizontal="left" vertical="center" wrapText="1"/>
    </xf>
    <xf numFmtId="0" fontId="71" fillId="3" borderId="15" xfId="34" applyFont="1" applyFill="1" applyBorder="1" applyAlignment="1">
      <alignment horizontal="left" vertical="center" wrapText="1"/>
    </xf>
    <xf numFmtId="0" fontId="71" fillId="3" borderId="98" xfId="34" applyFont="1" applyFill="1" applyBorder="1" applyAlignment="1">
      <alignment horizontal="left" vertical="center"/>
    </xf>
    <xf numFmtId="0" fontId="71" fillId="3" borderId="139" xfId="34" applyFont="1" applyFill="1" applyBorder="1" applyAlignment="1">
      <alignment horizontal="left" vertical="center" wrapText="1"/>
    </xf>
    <xf numFmtId="0" fontId="71" fillId="3" borderId="98" xfId="34" applyFont="1" applyFill="1" applyBorder="1" applyAlignment="1">
      <alignment horizontal="left" vertical="center" wrapText="1"/>
    </xf>
    <xf numFmtId="0" fontId="71" fillId="3" borderId="149" xfId="34" applyFont="1" applyFill="1" applyBorder="1" applyAlignment="1">
      <alignment horizontal="left" vertical="center" wrapText="1"/>
    </xf>
    <xf numFmtId="0" fontId="71" fillId="3" borderId="4" xfId="34" applyFont="1" applyFill="1" applyBorder="1" applyAlignment="1">
      <alignment horizontal="left" vertical="center"/>
    </xf>
    <xf numFmtId="0" fontId="71" fillId="3" borderId="140" xfId="34" applyFont="1" applyFill="1" applyBorder="1" applyAlignment="1">
      <alignment horizontal="left" vertical="center" wrapText="1"/>
    </xf>
    <xf numFmtId="9" fontId="71" fillId="3" borderId="4" xfId="34" applyNumberFormat="1" applyFont="1" applyFill="1" applyBorder="1" applyAlignment="1">
      <alignment horizontal="left" vertical="center" wrapText="1"/>
    </xf>
    <xf numFmtId="49" fontId="156" fillId="3" borderId="149" xfId="34" applyNumberFormat="1" applyFont="1" applyFill="1" applyBorder="1" applyAlignment="1">
      <alignment horizontal="left" vertical="center"/>
    </xf>
    <xf numFmtId="49" fontId="156" fillId="3" borderId="12" xfId="34" applyNumberFormat="1" applyFont="1" applyFill="1" applyBorder="1" applyAlignment="1">
      <alignment horizontal="left" vertical="center"/>
    </xf>
    <xf numFmtId="49" fontId="156" fillId="3" borderId="4" xfId="34" applyNumberFormat="1" applyFont="1" applyFill="1" applyBorder="1" applyAlignment="1">
      <alignment horizontal="left" vertical="center"/>
    </xf>
    <xf numFmtId="0" fontId="71" fillId="0" borderId="4" xfId="34" applyFont="1" applyBorder="1" applyAlignment="1">
      <alignment horizontal="left" vertical="center" wrapText="1"/>
    </xf>
    <xf numFmtId="0" fontId="71" fillId="3" borderId="139" xfId="34" applyFont="1" applyFill="1" applyBorder="1" applyAlignment="1">
      <alignment horizontal="left" vertical="center"/>
    </xf>
    <xf numFmtId="0" fontId="77" fillId="0" borderId="0" xfId="34" applyFont="1" applyAlignment="1">
      <alignment horizontal="left" vertical="center"/>
    </xf>
    <xf numFmtId="0" fontId="71" fillId="3" borderId="12" xfId="0" applyFont="1" applyFill="1" applyBorder="1" applyAlignment="1">
      <alignment horizontal="left" vertical="center" wrapText="1"/>
    </xf>
    <xf numFmtId="0" fontId="71" fillId="3" borderId="14" xfId="0" applyFont="1" applyFill="1" applyBorder="1" applyAlignment="1">
      <alignment horizontal="left" vertical="center" wrapText="1"/>
    </xf>
    <xf numFmtId="0" fontId="71" fillId="3" borderId="0" xfId="0" applyFont="1" applyFill="1" applyAlignment="1">
      <alignment horizontal="left" vertical="center" wrapText="1"/>
    </xf>
    <xf numFmtId="0" fontId="71" fillId="0" borderId="25" xfId="0" applyFont="1" applyBorder="1" applyAlignment="1">
      <alignment horizontal="left" vertical="center"/>
    </xf>
    <xf numFmtId="0" fontId="71" fillId="3" borderId="25" xfId="0" applyFont="1" applyFill="1" applyBorder="1" applyAlignment="1">
      <alignment horizontal="left" vertical="center"/>
    </xf>
    <xf numFmtId="0" fontId="157" fillId="3" borderId="25" xfId="0" applyFont="1" applyFill="1" applyBorder="1" applyAlignment="1">
      <alignment horizontal="left" vertical="center" wrapText="1"/>
    </xf>
    <xf numFmtId="0" fontId="173" fillId="3" borderId="0" xfId="0" applyFont="1" applyFill="1" applyAlignment="1">
      <alignment horizontal="left" vertical="center" wrapText="1"/>
    </xf>
    <xf numFmtId="0" fontId="71" fillId="0" borderId="4" xfId="0" applyFont="1" applyBorder="1" applyAlignment="1">
      <alignment horizontal="left" vertical="center" wrapText="1"/>
    </xf>
    <xf numFmtId="0" fontId="156" fillId="3" borderId="10" xfId="0" applyFont="1" applyFill="1" applyBorder="1" applyAlignment="1">
      <alignment horizontal="left" vertical="center" wrapText="1"/>
    </xf>
    <xf numFmtId="0" fontId="71" fillId="3" borderId="13" xfId="0" applyFont="1" applyFill="1" applyBorder="1" applyAlignment="1">
      <alignment horizontal="left" vertical="center" wrapText="1"/>
    </xf>
    <xf numFmtId="0" fontId="71" fillId="3" borderId="15" xfId="0" applyFont="1" applyFill="1" applyBorder="1" applyAlignment="1">
      <alignment horizontal="left" vertical="center" wrapText="1"/>
    </xf>
    <xf numFmtId="0" fontId="71" fillId="3" borderId="4" xfId="0" applyFont="1" applyFill="1" applyBorder="1" applyAlignment="1">
      <alignment horizontal="left" vertical="center" wrapText="1"/>
    </xf>
    <xf numFmtId="0" fontId="71" fillId="3" borderId="15" xfId="0" applyFont="1" applyFill="1" applyBorder="1" applyAlignment="1">
      <alignment horizontal="left" vertical="center"/>
    </xf>
    <xf numFmtId="0" fontId="71" fillId="3" borderId="25" xfId="0" applyFont="1" applyFill="1" applyBorder="1" applyAlignment="1">
      <alignment horizontal="left" vertical="center" wrapText="1"/>
    </xf>
    <xf numFmtId="0" fontId="166" fillId="28" borderId="11" xfId="0" applyFont="1" applyFill="1" applyBorder="1" applyAlignment="1">
      <alignment horizontal="left" vertical="center" wrapText="1"/>
    </xf>
    <xf numFmtId="0" fontId="71" fillId="28" borderId="4" xfId="0" applyFont="1" applyFill="1" applyBorder="1" applyAlignment="1">
      <alignment horizontal="left" vertical="center" wrapText="1"/>
    </xf>
    <xf numFmtId="0" fontId="156" fillId="3" borderId="0" xfId="0" applyFont="1" applyFill="1" applyAlignment="1">
      <alignment horizontal="left" vertical="center"/>
    </xf>
    <xf numFmtId="0" fontId="156" fillId="3" borderId="4" xfId="0" applyFont="1" applyFill="1" applyBorder="1" applyAlignment="1">
      <alignment horizontal="left" vertical="center"/>
    </xf>
    <xf numFmtId="0" fontId="71" fillId="0" borderId="4" xfId="0" applyFont="1" applyBorder="1" applyAlignment="1">
      <alignment horizontal="left" vertical="center"/>
    </xf>
    <xf numFmtId="0" fontId="71" fillId="0" borderId="14" xfId="0" applyFont="1" applyBorder="1" applyAlignment="1">
      <alignment horizontal="left" vertical="center" wrapText="1"/>
    </xf>
    <xf numFmtId="0" fontId="71" fillId="0" borderId="15" xfId="0" applyFont="1" applyBorder="1" applyAlignment="1">
      <alignment horizontal="left" vertical="center" wrapText="1"/>
    </xf>
    <xf numFmtId="0" fontId="156" fillId="3" borderId="11" xfId="0" applyFont="1" applyFill="1" applyBorder="1" applyAlignment="1">
      <alignment horizontal="left" vertical="center" wrapText="1"/>
    </xf>
    <xf numFmtId="0" fontId="166" fillId="0" borderId="11" xfId="0" applyFont="1" applyBorder="1" applyAlignment="1">
      <alignment horizontal="left" vertical="center" wrapText="1"/>
    </xf>
    <xf numFmtId="0" fontId="135" fillId="0" borderId="0" xfId="0" applyFont="1"/>
    <xf numFmtId="0" fontId="71" fillId="3" borderId="97" xfId="0" applyFont="1" applyFill="1" applyBorder="1" applyAlignment="1">
      <alignment horizontal="left" vertical="center" wrapText="1"/>
    </xf>
    <xf numFmtId="0" fontId="71" fillId="3" borderId="97" xfId="0" applyFont="1" applyFill="1" applyBorder="1" applyAlignment="1">
      <alignment horizontal="left" vertical="center"/>
    </xf>
    <xf numFmtId="0" fontId="71" fillId="3" borderId="98" xfId="0" applyFont="1" applyFill="1" applyBorder="1" applyAlignment="1">
      <alignment horizontal="left" vertical="center"/>
    </xf>
    <xf numFmtId="0" fontId="71" fillId="3" borderId="92" xfId="0" applyFont="1" applyFill="1" applyBorder="1" applyAlignment="1">
      <alignment horizontal="left" vertical="center" wrapText="1"/>
    </xf>
    <xf numFmtId="0" fontId="71" fillId="3" borderId="98" xfId="0" applyFont="1" applyFill="1" applyBorder="1" applyAlignment="1">
      <alignment horizontal="left" vertical="center" wrapText="1"/>
    </xf>
    <xf numFmtId="0" fontId="156" fillId="53" borderId="150" xfId="0" applyFont="1" applyFill="1" applyBorder="1" applyAlignment="1">
      <alignment horizontal="left" vertical="center" wrapText="1"/>
    </xf>
    <xf numFmtId="0" fontId="173" fillId="0" borderId="0" xfId="0" applyFont="1"/>
    <xf numFmtId="0" fontId="71" fillId="0" borderId="0" xfId="0" applyFont="1" applyAlignment="1">
      <alignment horizontal="left" vertical="center" wrapText="1"/>
    </xf>
    <xf numFmtId="0" fontId="71" fillId="0" borderId="13" xfId="0" applyFont="1" applyBorder="1" applyAlignment="1">
      <alignment horizontal="left" vertical="center" wrapText="1"/>
    </xf>
    <xf numFmtId="0" fontId="71" fillId="0" borderId="4" xfId="35" applyFont="1" applyBorder="1" applyAlignment="1">
      <alignment horizontal="left" vertical="center" wrapText="1"/>
    </xf>
    <xf numFmtId="0" fontId="71" fillId="0" borderId="10" xfId="35" applyFont="1" applyBorder="1" applyAlignment="1">
      <alignment horizontal="left" vertical="center" wrapText="1"/>
    </xf>
    <xf numFmtId="0" fontId="71" fillId="0" borderId="0" xfId="0" applyFont="1" applyAlignment="1">
      <alignment wrapText="1"/>
    </xf>
    <xf numFmtId="9" fontId="71" fillId="3" borderId="4" xfId="54" applyNumberFormat="1" applyFont="1" applyFill="1" applyBorder="1" applyAlignment="1" applyProtection="1">
      <alignment horizontal="left" vertical="center" wrapText="1"/>
    </xf>
    <xf numFmtId="9" fontId="71" fillId="3" borderId="9" xfId="35" applyNumberFormat="1" applyFont="1" applyFill="1" applyBorder="1" applyAlignment="1">
      <alignment horizontal="left" vertical="center" wrapText="1"/>
    </xf>
    <xf numFmtId="0" fontId="71" fillId="3" borderId="11" xfId="35" applyFont="1" applyFill="1" applyBorder="1" applyAlignment="1">
      <alignment horizontal="left" vertical="center" wrapText="1"/>
    </xf>
    <xf numFmtId="9" fontId="71" fillId="3" borderId="12" xfId="35" applyNumberFormat="1" applyFont="1" applyFill="1" applyBorder="1" applyAlignment="1">
      <alignment horizontal="left" vertical="center" wrapText="1"/>
    </xf>
    <xf numFmtId="0" fontId="70" fillId="27" borderId="81" xfId="0" applyFont="1" applyFill="1" applyBorder="1" applyAlignment="1">
      <alignment wrapText="1"/>
    </xf>
    <xf numFmtId="0" fontId="37" fillId="3" borderId="83" xfId="0" applyFont="1" applyFill="1" applyBorder="1" applyAlignment="1">
      <alignment horizontal="left" vertical="center"/>
    </xf>
    <xf numFmtId="0" fontId="70" fillId="27" borderId="104" xfId="0" applyFont="1" applyFill="1" applyBorder="1"/>
    <xf numFmtId="0" fontId="70" fillId="27" borderId="104" xfId="0" applyFont="1" applyFill="1" applyBorder="1" applyAlignment="1">
      <alignment wrapText="1"/>
    </xf>
    <xf numFmtId="0" fontId="70" fillId="27" borderId="139" xfId="0" applyFont="1" applyFill="1" applyBorder="1" applyAlignment="1">
      <alignment wrapText="1"/>
    </xf>
    <xf numFmtId="0" fontId="70" fillId="27" borderId="140" xfId="0" applyFont="1" applyFill="1" applyBorder="1" applyAlignment="1">
      <alignment wrapText="1"/>
    </xf>
    <xf numFmtId="0" fontId="75" fillId="27" borderId="104" xfId="0" applyFont="1" applyFill="1" applyBorder="1"/>
    <xf numFmtId="0" fontId="70" fillId="27" borderId="139" xfId="0" applyFont="1" applyFill="1" applyBorder="1"/>
    <xf numFmtId="0" fontId="106" fillId="53" borderId="106" xfId="0" applyFont="1" applyFill="1" applyBorder="1"/>
    <xf numFmtId="0" fontId="75" fillId="27" borderId="0" xfId="0" applyFont="1" applyFill="1" applyAlignment="1">
      <alignment wrapText="1"/>
    </xf>
    <xf numFmtId="0" fontId="106" fillId="51" borderId="106" xfId="0" applyFont="1" applyFill="1" applyBorder="1" applyAlignment="1">
      <alignment vertical="center" wrapText="1"/>
    </xf>
    <xf numFmtId="0" fontId="75" fillId="51" borderId="221" xfId="0" applyFont="1" applyFill="1" applyBorder="1" applyAlignment="1">
      <alignment horizontal="left" vertical="center" wrapText="1"/>
    </xf>
    <xf numFmtId="0" fontId="75" fillId="0" borderId="110" xfId="0" applyFont="1" applyBorder="1" applyAlignment="1">
      <alignment horizontal="left" vertical="center" wrapText="1"/>
    </xf>
    <xf numFmtId="0" fontId="75" fillId="0" borderId="110" xfId="0" applyFont="1" applyBorder="1" applyAlignment="1">
      <alignment horizontal="left" vertical="center"/>
    </xf>
    <xf numFmtId="0" fontId="98" fillId="53" borderId="104" xfId="0" applyFont="1" applyFill="1" applyBorder="1" applyAlignment="1">
      <alignment horizontal="left" vertical="center"/>
    </xf>
    <xf numFmtId="0" fontId="98" fillId="53" borderId="139" xfId="0" applyFont="1" applyFill="1" applyBorder="1" applyAlignment="1">
      <alignment horizontal="left" vertical="center"/>
    </xf>
    <xf numFmtId="0" fontId="26" fillId="53" borderId="106" xfId="0" applyFont="1" applyFill="1" applyBorder="1" applyAlignment="1">
      <alignment horizontal="left" vertical="center"/>
    </xf>
    <xf numFmtId="0" fontId="80" fillId="51" borderId="106" xfId="0" applyFont="1" applyFill="1" applyBorder="1" applyAlignment="1">
      <alignment vertical="center"/>
    </xf>
    <xf numFmtId="0" fontId="75" fillId="0" borderId="47" xfId="0" applyFont="1" applyBorder="1" applyAlignment="1">
      <alignment vertical="center" wrapText="1"/>
    </xf>
    <xf numFmtId="0" fontId="75" fillId="0" borderId="47" xfId="0" applyFont="1" applyBorder="1" applyAlignment="1">
      <alignment vertical="center"/>
    </xf>
    <xf numFmtId="0" fontId="37" fillId="3" borderId="0" xfId="0" applyFont="1" applyFill="1" applyAlignment="1">
      <alignment wrapText="1"/>
    </xf>
    <xf numFmtId="0" fontId="40" fillId="3" borderId="0" xfId="0" applyFont="1" applyFill="1"/>
    <xf numFmtId="0" fontId="40" fillId="3" borderId="0" xfId="0" applyFont="1" applyFill="1" applyAlignment="1">
      <alignment wrapText="1"/>
    </xf>
    <xf numFmtId="0" fontId="40" fillId="0" borderId="194" xfId="0" applyFont="1" applyBorder="1" applyAlignment="1">
      <alignment vertical="center" wrapText="1"/>
    </xf>
    <xf numFmtId="0" fontId="40" fillId="0" borderId="194" xfId="0" applyFont="1" applyBorder="1" applyAlignment="1">
      <alignment vertical="center"/>
    </xf>
    <xf numFmtId="0" fontId="40" fillId="53" borderId="221" xfId="0" applyFont="1" applyFill="1" applyBorder="1" applyAlignment="1">
      <alignment horizontal="left" vertical="center" wrapText="1"/>
    </xf>
    <xf numFmtId="0" fontId="40" fillId="0" borderId="139" xfId="0" applyFont="1" applyBorder="1" applyAlignment="1">
      <alignment horizontal="left" vertical="center" wrapText="1"/>
    </xf>
    <xf numFmtId="0" fontId="137" fillId="53" borderId="106" xfId="0" applyFont="1" applyFill="1" applyBorder="1"/>
    <xf numFmtId="0" fontId="137" fillId="27" borderId="97" xfId="0" applyFont="1" applyFill="1" applyBorder="1" applyAlignment="1">
      <alignment horizontal="left" vertical="center" wrapText="1"/>
    </xf>
    <xf numFmtId="0" fontId="137" fillId="27" borderId="98" xfId="0" applyFont="1" applyFill="1" applyBorder="1" applyAlignment="1">
      <alignment horizontal="left" vertical="center"/>
    </xf>
    <xf numFmtId="0" fontId="137" fillId="27" borderId="97" xfId="0" applyFont="1" applyFill="1" applyBorder="1" applyAlignment="1">
      <alignment horizontal="left" vertical="center"/>
    </xf>
    <xf numFmtId="0" fontId="137" fillId="27" borderId="98" xfId="0" applyFont="1" applyFill="1" applyBorder="1" applyAlignment="1">
      <alignment horizontal="left" vertical="center" wrapText="1"/>
    </xf>
    <xf numFmtId="0" fontId="137" fillId="27" borderId="92" xfId="0" applyFont="1" applyFill="1" applyBorder="1" applyAlignment="1">
      <alignment horizontal="left" vertical="center" wrapText="1"/>
    </xf>
    <xf numFmtId="0" fontId="160" fillId="53" borderId="150" xfId="0" applyFont="1" applyFill="1" applyBorder="1" applyAlignment="1">
      <alignment horizontal="left" vertical="center" wrapText="1"/>
    </xf>
    <xf numFmtId="0" fontId="95" fillId="53" borderId="106" xfId="0" applyFont="1" applyFill="1" applyBorder="1"/>
    <xf numFmtId="0" fontId="103" fillId="53" borderId="150" xfId="0" applyFont="1" applyFill="1" applyBorder="1" applyAlignment="1">
      <alignment horizontal="left" vertical="center" wrapText="1"/>
    </xf>
    <xf numFmtId="0" fontId="40" fillId="0" borderId="194" xfId="0" applyFont="1" applyBorder="1" applyAlignment="1">
      <alignment horizontal="left" vertical="center" wrapText="1"/>
    </xf>
    <xf numFmtId="0" fontId="40" fillId="0" borderId="194" xfId="0" applyFont="1" applyBorder="1" applyAlignment="1">
      <alignment horizontal="left" vertical="center"/>
    </xf>
    <xf numFmtId="0" fontId="37" fillId="3" borderId="139" xfId="0" applyFont="1" applyFill="1" applyBorder="1" applyAlignment="1">
      <alignment horizontal="left" vertical="center" wrapText="1"/>
    </xf>
    <xf numFmtId="0" fontId="37" fillId="3" borderId="104" xfId="0" applyFont="1" applyFill="1" applyBorder="1" applyAlignment="1">
      <alignment horizontal="left" vertical="center" wrapText="1"/>
    </xf>
    <xf numFmtId="0" fontId="37" fillId="3" borderId="104" xfId="0" applyFont="1" applyFill="1" applyBorder="1" applyAlignment="1">
      <alignment horizontal="left" vertical="center"/>
    </xf>
    <xf numFmtId="0" fontId="37" fillId="3" borderId="139" xfId="0" applyFont="1" applyFill="1" applyBorder="1" applyAlignment="1">
      <alignment horizontal="left" vertical="center"/>
    </xf>
    <xf numFmtId="0" fontId="37" fillId="3" borderId="140" xfId="0" applyFont="1" applyFill="1" applyBorder="1" applyAlignment="1">
      <alignment horizontal="left" vertical="center" wrapText="1"/>
    </xf>
    <xf numFmtId="0" fontId="40" fillId="3" borderId="104" xfId="0" applyFont="1" applyFill="1" applyBorder="1" applyAlignment="1">
      <alignment horizontal="left" vertical="center"/>
    </xf>
    <xf numFmtId="0" fontId="37" fillId="3" borderId="149" xfId="0" applyFont="1" applyFill="1" applyBorder="1" applyAlignment="1">
      <alignment horizontal="left" vertical="center" wrapText="1"/>
    </xf>
    <xf numFmtId="0" fontId="70" fillId="3" borderId="92" xfId="0" applyFont="1" applyFill="1" applyBorder="1" applyAlignment="1">
      <alignment horizontal="left" vertical="center" wrapText="1"/>
    </xf>
    <xf numFmtId="0" fontId="40" fillId="0" borderId="139" xfId="0" applyFont="1" applyBorder="1" applyAlignment="1">
      <alignment horizontal="left" vertical="center"/>
    </xf>
    <xf numFmtId="0" fontId="70" fillId="3" borderId="139" xfId="0" applyFont="1" applyFill="1" applyBorder="1" applyAlignment="1">
      <alignment horizontal="left" vertical="center" wrapText="1"/>
    </xf>
    <xf numFmtId="0" fontId="26" fillId="53" borderId="106" xfId="29" applyFont="1" applyFill="1" applyBorder="1" applyAlignment="1">
      <alignment vertical="center"/>
    </xf>
    <xf numFmtId="0" fontId="70" fillId="3" borderId="104" xfId="0" applyFont="1" applyFill="1" applyBorder="1" applyAlignment="1">
      <alignment horizontal="left" vertical="center"/>
    </xf>
    <xf numFmtId="0" fontId="70" fillId="3" borderId="97" xfId="0" applyFont="1" applyFill="1" applyBorder="1" applyAlignment="1">
      <alignment horizontal="left" vertical="center"/>
    </xf>
    <xf numFmtId="0" fontId="70" fillId="3" borderId="139" xfId="0" applyFont="1" applyFill="1" applyBorder="1" applyAlignment="1">
      <alignment horizontal="left" vertical="center"/>
    </xf>
    <xf numFmtId="0" fontId="70" fillId="3" borderId="98" xfId="0" applyFont="1" applyFill="1" applyBorder="1" applyAlignment="1">
      <alignment horizontal="left" vertical="center"/>
    </xf>
    <xf numFmtId="0" fontId="70" fillId="3" borderId="104" xfId="0" applyFont="1" applyFill="1" applyBorder="1" applyAlignment="1">
      <alignment horizontal="left" vertical="center" wrapText="1"/>
    </xf>
    <xf numFmtId="0" fontId="70" fillId="3" borderId="140" xfId="0" applyFont="1" applyFill="1" applyBorder="1" applyAlignment="1">
      <alignment horizontal="left" vertical="center" wrapText="1"/>
    </xf>
    <xf numFmtId="0" fontId="75" fillId="3" borderId="104" xfId="0" applyFont="1" applyFill="1" applyBorder="1" applyAlignment="1">
      <alignment horizontal="left" vertical="center"/>
    </xf>
    <xf numFmtId="0" fontId="70" fillId="3" borderId="149" xfId="0" applyFont="1" applyFill="1" applyBorder="1" applyAlignment="1">
      <alignment horizontal="left" vertical="center" wrapText="1"/>
    </xf>
    <xf numFmtId="0" fontId="75" fillId="0" borderId="139" xfId="0" applyFont="1" applyBorder="1" applyAlignment="1">
      <alignment horizontal="left" vertical="center" wrapText="1"/>
    </xf>
    <xf numFmtId="0" fontId="75" fillId="0" borderId="139" xfId="0" applyFont="1" applyBorder="1" applyAlignment="1">
      <alignment horizontal="left" vertical="center"/>
    </xf>
    <xf numFmtId="0" fontId="70" fillId="27" borderId="139" xfId="0" applyFont="1" applyFill="1" applyBorder="1" applyAlignment="1">
      <alignment horizontal="left" vertical="center" wrapText="1"/>
    </xf>
    <xf numFmtId="0" fontId="70" fillId="27" borderId="104" xfId="0" applyFont="1" applyFill="1" applyBorder="1" applyAlignment="1">
      <alignment horizontal="left" vertical="center"/>
    </xf>
    <xf numFmtId="0" fontId="70" fillId="27" borderId="139" xfId="0" applyFont="1" applyFill="1" applyBorder="1" applyAlignment="1">
      <alignment horizontal="left" vertical="center"/>
    </xf>
    <xf numFmtId="0" fontId="70" fillId="27" borderId="104" xfId="0" applyFont="1" applyFill="1" applyBorder="1" applyAlignment="1">
      <alignment horizontal="left" vertical="center" wrapText="1"/>
    </xf>
    <xf numFmtId="0" fontId="70" fillId="27" borderId="140" xfId="0" applyFont="1" applyFill="1" applyBorder="1" applyAlignment="1">
      <alignment horizontal="left" vertical="center" wrapText="1"/>
    </xf>
    <xf numFmtId="0" fontId="75" fillId="27" borderId="104" xfId="0" applyFont="1" applyFill="1" applyBorder="1" applyAlignment="1">
      <alignment horizontal="left" vertical="center"/>
    </xf>
    <xf numFmtId="0" fontId="106" fillId="53" borderId="106" xfId="29" applyFont="1" applyFill="1" applyBorder="1"/>
    <xf numFmtId="0" fontId="70" fillId="3" borderId="138" xfId="35" applyFont="1" applyFill="1" applyBorder="1" applyAlignment="1">
      <alignment horizontal="left" vertical="center"/>
    </xf>
    <xf numFmtId="0" fontId="70" fillId="3" borderId="149" xfId="29" applyFont="1" applyFill="1" applyBorder="1" applyAlignment="1">
      <alignment horizontal="left" vertical="center" wrapText="1"/>
    </xf>
    <xf numFmtId="0" fontId="70" fillId="3" borderId="139" xfId="29" applyFont="1" applyFill="1" applyBorder="1" applyAlignment="1">
      <alignment horizontal="left" vertical="center" wrapText="1"/>
    </xf>
    <xf numFmtId="0" fontId="70" fillId="3" borderId="138" xfId="54" applyFont="1" applyFill="1" applyBorder="1" applyAlignment="1">
      <alignment horizontal="left" vertical="center" wrapText="1"/>
    </xf>
    <xf numFmtId="0" fontId="70" fillId="3" borderId="149" xfId="35" applyFont="1" applyFill="1" applyBorder="1" applyAlignment="1">
      <alignment horizontal="left" vertical="center" wrapText="1"/>
    </xf>
    <xf numFmtId="0" fontId="70" fillId="3" borderId="104" xfId="35" applyFont="1" applyFill="1" applyBorder="1" applyAlignment="1">
      <alignment horizontal="left" vertical="center" wrapText="1"/>
    </xf>
    <xf numFmtId="0" fontId="70" fillId="3" borderId="104" xfId="54" applyFont="1" applyFill="1" applyBorder="1" applyAlignment="1">
      <alignment horizontal="left" vertical="center" wrapText="1"/>
    </xf>
    <xf numFmtId="0" fontId="70" fillId="3" borderId="139" xfId="54" applyFont="1" applyFill="1" applyBorder="1" applyAlignment="1">
      <alignment horizontal="left" vertical="center" wrapText="1"/>
    </xf>
    <xf numFmtId="0" fontId="70" fillId="3" borderId="149" xfId="54" applyFont="1" applyFill="1" applyBorder="1" applyAlignment="1">
      <alignment horizontal="left" vertical="center" wrapText="1"/>
    </xf>
    <xf numFmtId="0" fontId="70" fillId="3" borderId="140" xfId="54" applyFont="1" applyFill="1" applyBorder="1" applyAlignment="1">
      <alignment horizontal="left" vertical="center" wrapText="1"/>
    </xf>
    <xf numFmtId="49" fontId="75" fillId="3" borderId="149" xfId="35" applyNumberFormat="1" applyFont="1" applyFill="1" applyBorder="1" applyAlignment="1">
      <alignment horizontal="left" vertical="center" wrapText="1"/>
    </xf>
    <xf numFmtId="0" fontId="70" fillId="3" borderId="104" xfId="29" applyFont="1" applyFill="1" applyBorder="1" applyAlignment="1">
      <alignment horizontal="left" vertical="center" wrapText="1"/>
    </xf>
    <xf numFmtId="17" fontId="70" fillId="3" borderId="138" xfId="54" applyNumberFormat="1" applyFont="1" applyFill="1" applyBorder="1" applyAlignment="1">
      <alignment horizontal="left" vertical="center" wrapText="1"/>
    </xf>
    <xf numFmtId="0" fontId="75" fillId="0" borderId="138" xfId="35" applyFont="1" applyBorder="1" applyAlignment="1">
      <alignment horizontal="left" vertical="center" wrapText="1"/>
    </xf>
    <xf numFmtId="0" fontId="106" fillId="0" borderId="186" xfId="0" applyFont="1" applyBorder="1" applyAlignment="1">
      <alignment horizontal="left" vertical="center"/>
    </xf>
    <xf numFmtId="0" fontId="70" fillId="28" borderId="104" xfId="0" applyFont="1" applyFill="1" applyBorder="1" applyAlignment="1">
      <alignment horizontal="left" vertical="center" wrapText="1"/>
    </xf>
    <xf numFmtId="0" fontId="70" fillId="28" borderId="104" xfId="0" applyFont="1" applyFill="1" applyBorder="1" applyAlignment="1">
      <alignment horizontal="left" vertical="center"/>
    </xf>
    <xf numFmtId="0" fontId="70" fillId="28" borderId="139" xfId="0" applyFont="1" applyFill="1" applyBorder="1" applyAlignment="1">
      <alignment horizontal="left" vertical="center" wrapText="1"/>
    </xf>
    <xf numFmtId="0" fontId="70" fillId="28" borderId="139" xfId="0" applyFont="1" applyFill="1" applyBorder="1" applyAlignment="1">
      <alignment horizontal="left" vertical="center"/>
    </xf>
    <xf numFmtId="0" fontId="70" fillId="28" borderId="140" xfId="0" applyFont="1" applyFill="1" applyBorder="1" applyAlignment="1">
      <alignment horizontal="left" vertical="center" wrapText="1"/>
    </xf>
    <xf numFmtId="0" fontId="75" fillId="28" borderId="104" xfId="0" applyFont="1" applyFill="1" applyBorder="1" applyAlignment="1">
      <alignment horizontal="left" vertical="center"/>
    </xf>
    <xf numFmtId="0" fontId="111" fillId="0" borderId="116" xfId="0" applyFont="1" applyBorder="1" applyAlignment="1">
      <alignment horizontal="left" vertical="center"/>
    </xf>
    <xf numFmtId="0" fontId="106" fillId="53" borderId="106" xfId="29" applyFont="1" applyFill="1" applyBorder="1" applyAlignment="1">
      <alignment vertical="center"/>
    </xf>
    <xf numFmtId="0" fontId="70" fillId="3" borderId="138" xfId="35" applyFont="1" applyFill="1" applyBorder="1" applyAlignment="1">
      <alignment vertical="center"/>
    </xf>
    <xf numFmtId="0" fontId="70" fillId="27" borderId="148" xfId="0" applyFont="1" applyFill="1" applyBorder="1" applyAlignment="1">
      <alignment vertical="center"/>
    </xf>
    <xf numFmtId="0" fontId="71" fillId="53" borderId="106" xfId="29" applyFont="1" applyFill="1" applyBorder="1"/>
    <xf numFmtId="0" fontId="70" fillId="26" borderId="92" xfId="0" applyFont="1" applyFill="1" applyBorder="1" applyAlignment="1">
      <alignment horizontal="left" vertical="center" wrapText="1"/>
    </xf>
    <xf numFmtId="0" fontId="70" fillId="26" borderId="97" xfId="0" applyFont="1" applyFill="1" applyBorder="1" applyAlignment="1">
      <alignment horizontal="left" vertical="center" wrapText="1"/>
    </xf>
    <xf numFmtId="0" fontId="70" fillId="26" borderId="98" xfId="0" applyFont="1" applyFill="1" applyBorder="1" applyAlignment="1">
      <alignment horizontal="left" vertical="center"/>
    </xf>
    <xf numFmtId="0" fontId="70" fillId="26" borderId="97" xfId="0" applyFont="1" applyFill="1" applyBorder="1" applyAlignment="1">
      <alignment horizontal="left" vertical="center"/>
    </xf>
    <xf numFmtId="0" fontId="70" fillId="26" borderId="104" xfId="0" applyFont="1" applyFill="1" applyBorder="1" applyAlignment="1">
      <alignment horizontal="left" vertical="center"/>
    </xf>
    <xf numFmtId="0" fontId="75" fillId="0" borderId="138" xfId="57" applyFont="1" applyBorder="1" applyAlignment="1">
      <alignment horizontal="left" vertical="center" wrapText="1"/>
    </xf>
    <xf numFmtId="0" fontId="75" fillId="0" borderId="138" xfId="57" applyFont="1" applyBorder="1" applyAlignment="1">
      <alignment horizontal="left" vertical="center"/>
    </xf>
    <xf numFmtId="0" fontId="70" fillId="27" borderId="220" xfId="0" applyFont="1" applyFill="1" applyBorder="1" applyAlignment="1">
      <alignment horizontal="left" vertical="center" wrapText="1"/>
    </xf>
    <xf numFmtId="0" fontId="70" fillId="27" borderId="140" xfId="0" applyFont="1" applyFill="1" applyBorder="1" applyAlignment="1">
      <alignment horizontal="left" vertical="center"/>
    </xf>
    <xf numFmtId="0" fontId="40" fillId="3" borderId="104" xfId="0" applyFont="1" applyFill="1" applyBorder="1" applyAlignment="1">
      <alignment horizontal="left" vertical="center" wrapText="1"/>
    </xf>
    <xf numFmtId="0" fontId="40" fillId="53" borderId="116" xfId="0" applyFont="1" applyFill="1" applyBorder="1" applyAlignment="1">
      <alignment horizontal="left" vertical="center" wrapText="1"/>
    </xf>
    <xf numFmtId="0" fontId="26" fillId="53" borderId="106" xfId="29" applyFont="1" applyFill="1" applyBorder="1" applyAlignment="1">
      <alignment horizontal="left" vertical="center"/>
    </xf>
    <xf numFmtId="0" fontId="40" fillId="53" borderId="150" xfId="35" applyFont="1" applyFill="1" applyBorder="1" applyAlignment="1">
      <alignment horizontal="left" vertical="center" wrapText="1"/>
    </xf>
    <xf numFmtId="0" fontId="37" fillId="3" borderId="138" xfId="35" applyFont="1" applyFill="1" applyBorder="1" applyAlignment="1">
      <alignment horizontal="left" vertical="center" wrapText="1"/>
    </xf>
    <xf numFmtId="0" fontId="37" fillId="3" borderId="149" xfId="35" applyFont="1" applyFill="1" applyBorder="1" applyAlignment="1">
      <alignment horizontal="left" vertical="center" wrapText="1"/>
    </xf>
    <xf numFmtId="0" fontId="37" fillId="3" borderId="104" xfId="54" applyFont="1" applyFill="1" applyBorder="1" applyAlignment="1" applyProtection="1">
      <alignment horizontal="left" vertical="center" wrapText="1"/>
    </xf>
    <xf numFmtId="0" fontId="37" fillId="3" borderId="139" xfId="54" applyFont="1" applyFill="1" applyBorder="1" applyAlignment="1" applyProtection="1">
      <alignment horizontal="left" vertical="center" wrapText="1"/>
    </xf>
    <xf numFmtId="0" fontId="37" fillId="3" borderId="149" xfId="54" applyFont="1" applyFill="1" applyBorder="1" applyAlignment="1" applyProtection="1">
      <alignment horizontal="left" vertical="center" wrapText="1"/>
    </xf>
    <xf numFmtId="0" fontId="37" fillId="3" borderId="140" xfId="54" applyFont="1" applyFill="1" applyBorder="1" applyAlignment="1" applyProtection="1">
      <alignment horizontal="left" vertical="center" wrapText="1"/>
    </xf>
    <xf numFmtId="0" fontId="37" fillId="3" borderId="139" xfId="35" applyFont="1" applyFill="1" applyBorder="1" applyAlignment="1">
      <alignment horizontal="left" vertical="center" wrapText="1"/>
    </xf>
    <xf numFmtId="0" fontId="37" fillId="3" borderId="138" xfId="54" applyFont="1" applyFill="1" applyBorder="1" applyAlignment="1" applyProtection="1">
      <alignment horizontal="left" vertical="center" wrapText="1"/>
    </xf>
    <xf numFmtId="0" fontId="40" fillId="0" borderId="138" xfId="35" applyFont="1" applyBorder="1" applyAlignment="1">
      <alignment horizontal="left" vertical="center" wrapText="1"/>
    </xf>
    <xf numFmtId="0" fontId="37" fillId="30" borderId="0" xfId="0" applyFont="1" applyFill="1" applyAlignment="1">
      <alignment horizontal="left" vertical="center" wrapText="1"/>
    </xf>
    <xf numFmtId="0" fontId="40" fillId="30" borderId="0" xfId="0" applyFont="1" applyFill="1" applyAlignment="1">
      <alignment horizontal="left" vertical="center"/>
    </xf>
    <xf numFmtId="0" fontId="40" fillId="30" borderId="0" xfId="0" applyFont="1" applyFill="1" applyAlignment="1">
      <alignment horizontal="left" vertical="center" wrapText="1"/>
    </xf>
    <xf numFmtId="0" fontId="37" fillId="3" borderId="104" xfId="35" applyFont="1" applyFill="1" applyBorder="1" applyAlignment="1">
      <alignment horizontal="left" vertical="center"/>
    </xf>
    <xf numFmtId="49" fontId="40" fillId="3" borderId="149" xfId="35" applyNumberFormat="1" applyFont="1" applyFill="1" applyBorder="1" applyAlignment="1">
      <alignment horizontal="left" vertical="center"/>
    </xf>
    <xf numFmtId="0" fontId="40" fillId="0" borderId="138" xfId="35" applyFont="1" applyBorder="1" applyAlignment="1">
      <alignment horizontal="left" vertical="center"/>
    </xf>
    <xf numFmtId="0" fontId="43" fillId="0" borderId="116" xfId="29" applyFont="1" applyBorder="1" applyAlignment="1">
      <alignment horizontal="left" vertical="center"/>
    </xf>
    <xf numFmtId="0" fontId="26" fillId="53" borderId="222" xfId="29" applyFont="1" applyFill="1" applyBorder="1" applyAlignment="1">
      <alignment horizontal="left" vertical="center"/>
    </xf>
    <xf numFmtId="0" fontId="37" fillId="3" borderId="114" xfId="0" applyFont="1" applyFill="1" applyBorder="1" applyAlignment="1">
      <alignment horizontal="left" vertical="center"/>
    </xf>
    <xf numFmtId="0" fontId="37" fillId="3" borderId="188" xfId="0" applyFont="1" applyFill="1" applyBorder="1" applyAlignment="1">
      <alignment horizontal="left" vertical="center"/>
    </xf>
    <xf numFmtId="0" fontId="37" fillId="3" borderId="97" xfId="29" applyFont="1" applyFill="1" applyBorder="1" applyAlignment="1">
      <alignment horizontal="left" vertical="center"/>
    </xf>
    <xf numFmtId="0" fontId="37" fillId="3" borderId="121" xfId="54" applyFont="1" applyFill="1" applyBorder="1" applyAlignment="1" applyProtection="1">
      <alignment horizontal="left" vertical="center" wrapText="1"/>
    </xf>
    <xf numFmtId="0" fontId="37" fillId="3" borderId="83" xfId="54" applyFont="1" applyFill="1" applyBorder="1" applyAlignment="1" applyProtection="1">
      <alignment horizontal="left" vertical="center" wrapText="1"/>
    </xf>
    <xf numFmtId="0" fontId="37" fillId="3" borderId="186" xfId="54" applyFont="1" applyFill="1" applyBorder="1" applyAlignment="1" applyProtection="1">
      <alignment horizontal="left" vertical="center" wrapText="1"/>
    </xf>
    <xf numFmtId="0" fontId="37" fillId="3" borderId="107" xfId="54" applyFont="1" applyFill="1" applyBorder="1" applyAlignment="1" applyProtection="1">
      <alignment horizontal="left" vertical="center" wrapText="1"/>
    </xf>
    <xf numFmtId="0" fontId="37" fillId="3" borderId="114" xfId="54" applyFont="1" applyFill="1" applyBorder="1" applyAlignment="1" applyProtection="1">
      <alignment horizontal="left" vertical="center" wrapText="1"/>
    </xf>
    <xf numFmtId="49" fontId="40" fillId="3" borderId="107" xfId="35" applyNumberFormat="1" applyFont="1" applyFill="1" applyBorder="1" applyAlignment="1">
      <alignment horizontal="left" vertical="center"/>
    </xf>
    <xf numFmtId="0" fontId="37" fillId="3" borderId="107" xfId="35" applyFont="1" applyFill="1" applyBorder="1" applyAlignment="1">
      <alignment horizontal="left" vertical="center" wrapText="1"/>
    </xf>
    <xf numFmtId="0" fontId="37" fillId="3" borderId="114" xfId="35" applyFont="1" applyFill="1" applyBorder="1" applyAlignment="1">
      <alignment horizontal="left" vertical="center" wrapText="1"/>
    </xf>
    <xf numFmtId="9" fontId="37" fillId="30" borderId="188" xfId="0" applyNumberFormat="1" applyFont="1" applyFill="1" applyBorder="1" applyAlignment="1">
      <alignment horizontal="left" vertical="center" wrapText="1"/>
    </xf>
    <xf numFmtId="0" fontId="37" fillId="3" borderId="121" xfId="0" applyFont="1" applyFill="1" applyBorder="1" applyAlignment="1">
      <alignment horizontal="left" vertical="center"/>
    </xf>
    <xf numFmtId="0" fontId="106" fillId="53" borderId="106" xfId="29" applyFont="1" applyFill="1" applyBorder="1" applyAlignment="1">
      <alignment horizontal="left" vertical="center"/>
    </xf>
    <xf numFmtId="0" fontId="37" fillId="30" borderId="104" xfId="0" applyFont="1" applyFill="1" applyBorder="1" applyAlignment="1">
      <alignment horizontal="left" vertical="center"/>
    </xf>
    <xf numFmtId="0" fontId="37" fillId="30" borderId="139" xfId="0" applyFont="1" applyFill="1" applyBorder="1" applyAlignment="1">
      <alignment horizontal="left" vertical="center"/>
    </xf>
    <xf numFmtId="0" fontId="37" fillId="30" borderId="139" xfId="0" applyFont="1" applyFill="1" applyBorder="1" applyAlignment="1">
      <alignment horizontal="left" vertical="center" wrapText="1"/>
    </xf>
    <xf numFmtId="0" fontId="37" fillId="30" borderId="140" xfId="0" applyFont="1" applyFill="1" applyBorder="1" applyAlignment="1">
      <alignment horizontal="left" vertical="center" wrapText="1"/>
    </xf>
    <xf numFmtId="0" fontId="40" fillId="30" borderId="104" xfId="0" applyFont="1" applyFill="1" applyBorder="1" applyAlignment="1">
      <alignment horizontal="left" vertical="center"/>
    </xf>
    <xf numFmtId="0" fontId="106" fillId="53" borderId="106" xfId="0" applyFont="1" applyFill="1" applyBorder="1" applyAlignment="1">
      <alignment vertical="top"/>
    </xf>
    <xf numFmtId="0" fontId="26" fillId="3" borderId="139" xfId="0" applyFont="1" applyFill="1" applyBorder="1" applyAlignment="1">
      <alignment horizontal="left" vertical="center" wrapText="1"/>
    </xf>
    <xf numFmtId="0" fontId="26" fillId="3" borderId="104" xfId="0" applyFont="1" applyFill="1" applyBorder="1" applyAlignment="1">
      <alignment horizontal="left" vertical="center"/>
    </xf>
    <xf numFmtId="0" fontId="26" fillId="3" borderId="139" xfId="0" applyFont="1" applyFill="1" applyBorder="1" applyAlignment="1">
      <alignment horizontal="left" vertical="center"/>
    </xf>
    <xf numFmtId="0" fontId="26" fillId="3" borderId="140" xfId="0" applyFont="1" applyFill="1" applyBorder="1" applyAlignment="1">
      <alignment horizontal="left" vertical="center" wrapText="1"/>
    </xf>
    <xf numFmtId="0" fontId="35" fillId="3" borderId="104" xfId="0" applyFont="1" applyFill="1" applyBorder="1" applyAlignment="1">
      <alignment horizontal="left" vertical="center"/>
    </xf>
    <xf numFmtId="0" fontId="35" fillId="0" borderId="139" xfId="0" applyFont="1" applyBorder="1" applyAlignment="1">
      <alignment horizontal="left" vertical="center" wrapText="1"/>
    </xf>
    <xf numFmtId="0" fontId="35" fillId="0" borderId="139" xfId="0" applyFont="1" applyBorder="1" applyAlignment="1">
      <alignment horizontal="left" vertical="center"/>
    </xf>
    <xf numFmtId="0" fontId="106" fillId="53" borderId="106" xfId="0" applyFont="1" applyFill="1" applyBorder="1" applyAlignment="1">
      <alignment horizontal="left" vertical="center"/>
    </xf>
    <xf numFmtId="0" fontId="40" fillId="3" borderId="138" xfId="0" applyFont="1" applyFill="1" applyBorder="1" applyAlignment="1">
      <alignment horizontal="left" vertical="center" wrapText="1"/>
    </xf>
    <xf numFmtId="0" fontId="40" fillId="3" borderId="139" xfId="0" applyFont="1" applyFill="1" applyBorder="1" applyAlignment="1">
      <alignment horizontal="left" vertical="center" wrapText="1"/>
    </xf>
    <xf numFmtId="0" fontId="40" fillId="0" borderId="138" xfId="0" applyFont="1" applyBorder="1" applyAlignment="1">
      <alignment horizontal="left" vertical="center" wrapText="1"/>
    </xf>
    <xf numFmtId="0" fontId="75" fillId="27" borderId="182" xfId="0" applyFont="1" applyFill="1" applyBorder="1" applyAlignment="1">
      <alignment vertical="center" wrapText="1"/>
    </xf>
    <xf numFmtId="0" fontId="70" fillId="27" borderId="76" xfId="0" applyFont="1" applyFill="1" applyBorder="1" applyAlignment="1">
      <alignment wrapText="1"/>
    </xf>
    <xf numFmtId="0" fontId="75" fillId="0" borderId="121" xfId="0" applyFont="1" applyBorder="1" applyAlignment="1">
      <alignment vertical="center" wrapText="1"/>
    </xf>
    <xf numFmtId="0" fontId="75" fillId="0" borderId="182" xfId="0" applyFont="1" applyBorder="1" applyAlignment="1">
      <alignment vertical="center" wrapText="1"/>
    </xf>
    <xf numFmtId="0" fontId="70" fillId="27" borderId="76" xfId="0" applyFont="1" applyFill="1" applyBorder="1"/>
    <xf numFmtId="0" fontId="70" fillId="27" borderId="99" xfId="0" applyFont="1" applyFill="1" applyBorder="1" applyAlignment="1">
      <alignment wrapText="1"/>
    </xf>
    <xf numFmtId="0" fontId="75" fillId="27" borderId="107" xfId="0" applyFont="1" applyFill="1" applyBorder="1" applyAlignment="1">
      <alignment horizontal="left" vertical="center" wrapText="1"/>
    </xf>
    <xf numFmtId="0" fontId="75" fillId="27" borderId="104" xfId="0" applyFont="1" applyFill="1" applyBorder="1" applyAlignment="1">
      <alignment horizontal="left" vertical="center" wrapText="1"/>
    </xf>
    <xf numFmtId="0" fontId="75" fillId="0" borderId="107" xfId="0" applyFont="1" applyBorder="1" applyAlignment="1">
      <alignment vertical="center" wrapText="1"/>
    </xf>
    <xf numFmtId="0" fontId="70" fillId="27" borderId="214" xfId="0" applyFont="1" applyFill="1" applyBorder="1" applyAlignment="1">
      <alignment wrapText="1"/>
    </xf>
    <xf numFmtId="0" fontId="70" fillId="27" borderId="107" xfId="0" applyFont="1" applyFill="1" applyBorder="1" applyAlignment="1">
      <alignment wrapText="1"/>
    </xf>
    <xf numFmtId="0" fontId="70" fillId="27" borderId="114" xfId="0" applyFont="1" applyFill="1" applyBorder="1" applyAlignment="1">
      <alignment wrapText="1"/>
    </xf>
    <xf numFmtId="0" fontId="70" fillId="27" borderId="121" xfId="0" applyFont="1" applyFill="1" applyBorder="1" applyAlignment="1">
      <alignment wrapText="1"/>
    </xf>
    <xf numFmtId="0" fontId="70" fillId="27" borderId="83" xfId="0" applyFont="1" applyFill="1" applyBorder="1" applyAlignment="1">
      <alignment wrapText="1"/>
    </xf>
    <xf numFmtId="0" fontId="75" fillId="27" borderId="104" xfId="0" applyFont="1" applyFill="1" applyBorder="1" applyAlignment="1">
      <alignment wrapText="1"/>
    </xf>
    <xf numFmtId="0" fontId="75" fillId="0" borderId="181" xfId="0" applyFont="1" applyBorder="1" applyAlignment="1">
      <alignment vertical="center" wrapText="1"/>
    </xf>
    <xf numFmtId="0" fontId="106" fillId="0" borderId="183" xfId="0" applyFont="1" applyBorder="1" applyAlignment="1">
      <alignment vertical="center" wrapText="1"/>
    </xf>
    <xf numFmtId="0" fontId="70" fillId="27" borderId="125" xfId="0" applyFont="1" applyFill="1" applyBorder="1" applyAlignment="1">
      <alignment horizontal="left" wrapText="1"/>
    </xf>
    <xf numFmtId="0" fontId="106" fillId="0" borderId="0" xfId="29" applyFont="1" applyAlignment="1">
      <alignment vertical="center"/>
    </xf>
    <xf numFmtId="0" fontId="70" fillId="27" borderId="214" xfId="0" applyFont="1" applyFill="1" applyBorder="1" applyAlignment="1">
      <alignment horizontal="left" vertical="center" wrapText="1"/>
    </xf>
    <xf numFmtId="0" fontId="70" fillId="27" borderId="10" xfId="0" applyFont="1" applyFill="1" applyBorder="1" applyAlignment="1">
      <alignment horizontal="left" vertical="center"/>
    </xf>
    <xf numFmtId="0" fontId="70" fillId="28" borderId="87" xfId="0" applyFont="1" applyFill="1" applyBorder="1" applyAlignment="1">
      <alignment horizontal="left" vertical="center" wrapText="1"/>
    </xf>
    <xf numFmtId="0" fontId="71" fillId="27" borderId="138" xfId="0" applyFont="1" applyFill="1" applyBorder="1" applyAlignment="1">
      <alignment horizontal="left" vertical="center" wrapText="1"/>
    </xf>
    <xf numFmtId="0" fontId="78" fillId="27" borderId="87" xfId="0" applyFont="1" applyFill="1" applyBorder="1" applyAlignment="1">
      <alignment horizontal="left" vertical="center" wrapText="1"/>
    </xf>
    <xf numFmtId="0" fontId="70" fillId="27" borderId="138" xfId="0" applyFont="1" applyFill="1" applyBorder="1" applyAlignment="1">
      <alignment horizontal="left" vertical="center" wrapText="1"/>
    </xf>
    <xf numFmtId="0" fontId="70" fillId="27" borderId="148" xfId="0" applyFont="1" applyFill="1" applyBorder="1" applyAlignment="1">
      <alignment horizontal="left" vertical="center"/>
    </xf>
    <xf numFmtId="0" fontId="75" fillId="27" borderId="138" xfId="0" applyFont="1" applyFill="1" applyBorder="1" applyAlignment="1">
      <alignment horizontal="left" vertical="center" wrapText="1"/>
    </xf>
    <xf numFmtId="0" fontId="37" fillId="3" borderId="138" xfId="35" applyFont="1" applyFill="1" applyBorder="1" applyAlignment="1">
      <alignment horizontal="left" vertical="center"/>
    </xf>
    <xf numFmtId="0" fontId="70" fillId="28" borderId="186" xfId="35" applyFont="1" applyFill="1" applyBorder="1" applyAlignment="1">
      <alignment horizontal="left" vertical="center" wrapText="1"/>
    </xf>
    <xf numFmtId="0" fontId="70" fillId="28" borderId="76" xfId="35" applyFont="1" applyFill="1" applyBorder="1" applyAlignment="1">
      <alignment horizontal="left" vertical="center" wrapText="1"/>
    </xf>
    <xf numFmtId="0" fontId="71" fillId="27" borderId="83" xfId="0" applyFont="1" applyFill="1" applyBorder="1" applyAlignment="1">
      <alignment horizontal="left" vertical="center"/>
    </xf>
    <xf numFmtId="0" fontId="71" fillId="27" borderId="10" xfId="0" applyFont="1" applyFill="1" applyBorder="1" applyAlignment="1">
      <alignment vertical="center" wrapText="1"/>
    </xf>
    <xf numFmtId="0" fontId="78" fillId="27" borderId="98" xfId="0" applyFont="1" applyFill="1" applyBorder="1" applyAlignment="1">
      <alignment horizontal="left" vertical="center"/>
    </xf>
    <xf numFmtId="0" fontId="70" fillId="28" borderId="81" xfId="0" applyFont="1" applyFill="1" applyBorder="1" applyAlignment="1">
      <alignment wrapText="1"/>
    </xf>
    <xf numFmtId="0" fontId="70" fillId="28" borderId="83" xfId="0" applyFont="1" applyFill="1" applyBorder="1" applyAlignment="1">
      <alignment wrapText="1"/>
    </xf>
    <xf numFmtId="0" fontId="71" fillId="27" borderId="138" xfId="0" applyFont="1" applyFill="1" applyBorder="1" applyAlignment="1">
      <alignment horizontal="left" vertical="center"/>
    </xf>
    <xf numFmtId="0" fontId="71" fillId="0" borderId="11" xfId="0" applyFont="1" applyBorder="1" applyAlignment="1">
      <alignment horizontal="left" vertical="center" wrapText="1"/>
    </xf>
    <xf numFmtId="0" fontId="70" fillId="0" borderId="125" xfId="0" applyFont="1" applyBorder="1" applyAlignment="1">
      <alignment horizontal="left" wrapText="1"/>
    </xf>
    <xf numFmtId="0" fontId="75" fillId="0" borderId="115" xfId="0" applyFont="1" applyBorder="1" applyAlignment="1">
      <alignment horizontal="left" vertical="center" wrapText="1"/>
    </xf>
    <xf numFmtId="0" fontId="70" fillId="27" borderId="214" xfId="0" applyFont="1" applyFill="1" applyBorder="1" applyAlignment="1">
      <alignment horizontal="left" wrapText="1"/>
    </xf>
    <xf numFmtId="0" fontId="75" fillId="0" borderId="181" xfId="0" applyFont="1" applyBorder="1" applyAlignment="1">
      <alignment horizontal="left" vertical="center" wrapText="1"/>
    </xf>
    <xf numFmtId="0" fontId="75" fillId="0" borderId="107" xfId="0" applyFont="1" applyBorder="1" applyAlignment="1">
      <alignment horizontal="left" vertical="center" wrapText="1"/>
    </xf>
    <xf numFmtId="0" fontId="75" fillId="0" borderId="182" xfId="0" applyFont="1" applyBorder="1" applyAlignment="1">
      <alignment horizontal="left" vertical="center" wrapText="1"/>
    </xf>
    <xf numFmtId="0" fontId="75" fillId="27" borderId="182" xfId="0" applyFont="1" applyFill="1" applyBorder="1" applyAlignment="1">
      <alignment horizontal="left" vertical="center" wrapText="1"/>
    </xf>
    <xf numFmtId="0" fontId="75" fillId="0" borderId="182" xfId="0" applyFont="1" applyBorder="1" applyAlignment="1">
      <alignment horizontal="left" wrapText="1"/>
    </xf>
    <xf numFmtId="0" fontId="75" fillId="0" borderId="182" xfId="0" applyFont="1" applyBorder="1" applyAlignment="1">
      <alignment horizontal="left"/>
    </xf>
    <xf numFmtId="0" fontId="106" fillId="0" borderId="183" xfId="0" applyFont="1" applyBorder="1" applyAlignment="1">
      <alignment horizontal="left"/>
    </xf>
    <xf numFmtId="0" fontId="75" fillId="0" borderId="104" xfId="0" applyFont="1" applyBorder="1" applyAlignment="1">
      <alignment horizontal="left" vertical="center" wrapText="1"/>
    </xf>
    <xf numFmtId="0" fontId="75" fillId="27" borderId="113" xfId="0" applyFont="1" applyFill="1" applyBorder="1" applyAlignment="1">
      <alignment horizontal="left" vertical="center" wrapText="1"/>
    </xf>
    <xf numFmtId="0" fontId="110" fillId="51" borderId="137" xfId="0" applyFont="1" applyFill="1" applyBorder="1" applyAlignment="1">
      <alignment vertical="center"/>
    </xf>
    <xf numFmtId="0" fontId="75" fillId="0" borderId="176" xfId="0" applyFont="1" applyBorder="1" applyAlignment="1">
      <alignment horizontal="left" vertical="center" wrapText="1"/>
    </xf>
    <xf numFmtId="0" fontId="75" fillId="27" borderId="161" xfId="0" applyFont="1" applyFill="1" applyBorder="1" applyAlignment="1">
      <alignment horizontal="left" vertical="center" wrapText="1"/>
    </xf>
    <xf numFmtId="0" fontId="75" fillId="0" borderId="159" xfId="0" applyFont="1" applyBorder="1" applyAlignment="1">
      <alignment horizontal="left" vertical="center" wrapText="1"/>
    </xf>
    <xf numFmtId="0" fontId="75" fillId="27" borderId="159" xfId="0" applyFont="1" applyFill="1" applyBorder="1" applyAlignment="1">
      <alignment horizontal="left" vertical="center" wrapText="1"/>
    </xf>
    <xf numFmtId="0" fontId="75" fillId="27" borderId="173" xfId="0" applyFont="1" applyFill="1" applyBorder="1" applyAlignment="1">
      <alignment horizontal="left" vertical="center" wrapText="1"/>
    </xf>
    <xf numFmtId="0" fontId="75" fillId="0" borderId="159" xfId="0" applyFont="1" applyBorder="1" applyAlignment="1">
      <alignment horizontal="left" vertical="center"/>
    </xf>
    <xf numFmtId="0" fontId="106" fillId="0" borderId="175" xfId="0" applyFont="1" applyBorder="1" applyAlignment="1">
      <alignment horizontal="left" vertical="center"/>
    </xf>
    <xf numFmtId="0" fontId="75" fillId="0" borderId="106" xfId="0" applyFont="1" applyBorder="1" applyAlignment="1">
      <alignment horizontal="left" vertical="center" wrapText="1"/>
    </xf>
    <xf numFmtId="0" fontId="75" fillId="0" borderId="205" xfId="0" applyFont="1" applyBorder="1" applyAlignment="1">
      <alignment horizontal="left" vertical="center" wrapText="1"/>
    </xf>
    <xf numFmtId="0" fontId="75" fillId="27" borderId="194" xfId="0" applyFont="1" applyFill="1" applyBorder="1" applyAlignment="1">
      <alignment horizontal="left" vertical="center" wrapText="1"/>
    </xf>
    <xf numFmtId="0" fontId="110" fillId="0" borderId="223" xfId="0" applyFont="1" applyBorder="1" applyAlignment="1">
      <alignment horizontal="left" vertical="center"/>
    </xf>
    <xf numFmtId="0" fontId="94" fillId="53" borderId="106" xfId="0" applyFont="1" applyFill="1" applyBorder="1" applyAlignment="1">
      <alignment horizontal="left" vertical="center"/>
    </xf>
    <xf numFmtId="0" fontId="106" fillId="51" borderId="176" xfId="0" applyFont="1" applyFill="1" applyBorder="1"/>
    <xf numFmtId="0" fontId="116" fillId="3" borderId="12" xfId="0" applyFont="1" applyFill="1" applyBorder="1" applyAlignment="1">
      <alignment vertical="center"/>
    </xf>
    <xf numFmtId="0" fontId="116" fillId="3" borderId="13" xfId="0" applyFont="1" applyFill="1" applyBorder="1" applyAlignment="1">
      <alignment vertical="center"/>
    </xf>
    <xf numFmtId="0" fontId="116" fillId="3" borderId="25" xfId="0" applyFont="1" applyFill="1" applyBorder="1" applyAlignment="1">
      <alignment vertical="center" wrapText="1"/>
    </xf>
    <xf numFmtId="0" fontId="75" fillId="53" borderId="223" xfId="0" applyFont="1" applyFill="1" applyBorder="1" applyAlignment="1">
      <alignment horizontal="left" vertical="center" wrapText="1"/>
    </xf>
    <xf numFmtId="0" fontId="75" fillId="0" borderId="84" xfId="0" applyFont="1" applyBorder="1" applyAlignment="1">
      <alignment horizontal="left" vertical="center" wrapText="1"/>
    </xf>
    <xf numFmtId="0" fontId="75" fillId="0" borderId="99" xfId="0" applyFont="1" applyBorder="1" applyAlignment="1">
      <alignment horizontal="left" vertical="center" wrapText="1"/>
    </xf>
    <xf numFmtId="0" fontId="75" fillId="0" borderId="84" xfId="0" applyFont="1" applyBorder="1" applyAlignment="1">
      <alignment horizontal="left" vertical="center"/>
    </xf>
    <xf numFmtId="0" fontId="175" fillId="27" borderId="137" xfId="0" applyFont="1" applyFill="1" applyBorder="1" applyAlignment="1">
      <alignment horizontal="left" vertical="center" wrapText="1"/>
    </xf>
    <xf numFmtId="0" fontId="175" fillId="3" borderId="138" xfId="0" applyFont="1" applyFill="1" applyBorder="1" applyAlignment="1">
      <alignment horizontal="left" vertical="center" wrapText="1"/>
    </xf>
    <xf numFmtId="0" fontId="154" fillId="0" borderId="139" xfId="0" applyFont="1" applyBorder="1" applyAlignment="1">
      <alignment horizontal="left" vertical="center" wrapText="1"/>
    </xf>
    <xf numFmtId="0" fontId="175" fillId="27" borderId="139" xfId="0" applyFont="1" applyFill="1" applyBorder="1" applyAlignment="1">
      <alignment horizontal="left" vertical="center" wrapText="1"/>
    </xf>
    <xf numFmtId="0" fontId="175" fillId="3" borderId="139" xfId="0" applyFont="1" applyFill="1" applyBorder="1" applyAlignment="1">
      <alignment horizontal="left" vertical="center" wrapText="1"/>
    </xf>
    <xf numFmtId="0" fontId="175" fillId="27" borderId="104" xfId="0" applyFont="1" applyFill="1" applyBorder="1" applyAlignment="1">
      <alignment horizontal="left" vertical="center" wrapText="1"/>
    </xf>
    <xf numFmtId="0" fontId="175" fillId="27" borderId="139" xfId="0" applyFont="1" applyFill="1" applyBorder="1" applyAlignment="1">
      <alignment horizontal="left" vertical="center"/>
    </xf>
    <xf numFmtId="0" fontId="116" fillId="27" borderId="116" xfId="0" applyFont="1" applyFill="1" applyBorder="1" applyAlignment="1">
      <alignment horizontal="left" vertical="center"/>
    </xf>
    <xf numFmtId="0" fontId="26" fillId="3" borderId="0" xfId="0" applyFont="1" applyFill="1" applyAlignment="1">
      <alignment horizontal="left" vertical="center"/>
    </xf>
    <xf numFmtId="0" fontId="26" fillId="3" borderId="0" xfId="0" applyFont="1" applyFill="1" applyAlignment="1">
      <alignment horizontal="left" vertical="center" wrapText="1"/>
    </xf>
    <xf numFmtId="0" fontId="35" fillId="3" borderId="0" xfId="0" applyFont="1" applyFill="1" applyAlignment="1">
      <alignment horizontal="left" vertical="center"/>
    </xf>
    <xf numFmtId="0" fontId="35" fillId="3" borderId="138" xfId="0" applyFont="1" applyFill="1" applyBorder="1" applyAlignment="1">
      <alignment horizontal="left" vertical="center" wrapText="1"/>
    </xf>
    <xf numFmtId="0" fontId="35" fillId="3" borderId="139" xfId="0" applyFont="1" applyFill="1" applyBorder="1" applyAlignment="1">
      <alignment horizontal="left" vertical="center" wrapText="1"/>
    </xf>
    <xf numFmtId="0" fontId="75" fillId="53" borderId="221" xfId="0" applyFont="1" applyFill="1" applyBorder="1" applyAlignment="1">
      <alignment horizontal="left" vertical="center" wrapText="1"/>
    </xf>
    <xf numFmtId="0" fontId="106" fillId="0" borderId="225" xfId="0" applyFont="1" applyBorder="1" applyAlignment="1">
      <alignment vertical="center"/>
    </xf>
    <xf numFmtId="0" fontId="106" fillId="0" borderId="118" xfId="0" applyFont="1" applyBorder="1" applyAlignment="1">
      <alignment horizontal="left" vertical="center"/>
    </xf>
    <xf numFmtId="0" fontId="75" fillId="27" borderId="115" xfId="0" applyFont="1" applyFill="1" applyBorder="1" applyAlignment="1">
      <alignment horizontal="left" vertical="center" wrapText="1"/>
    </xf>
    <xf numFmtId="0" fontId="37" fillId="3" borderId="0" xfId="0" applyFont="1" applyFill="1" applyAlignment="1">
      <alignment horizontal="left" vertical="center" wrapText="1"/>
    </xf>
    <xf numFmtId="0" fontId="75" fillId="27" borderId="139" xfId="0" applyFont="1" applyFill="1" applyBorder="1" applyAlignment="1">
      <alignment horizontal="left" vertical="center" wrapText="1"/>
    </xf>
    <xf numFmtId="0" fontId="75" fillId="0" borderId="137" xfId="0" applyFont="1" applyBorder="1" applyAlignment="1">
      <alignment horizontal="left" vertical="center" wrapText="1"/>
    </xf>
    <xf numFmtId="0" fontId="137" fillId="27" borderId="139" xfId="0" applyFont="1" applyFill="1" applyBorder="1" applyAlignment="1">
      <alignment horizontal="left" vertical="center" wrapText="1"/>
    </xf>
    <xf numFmtId="0" fontId="137" fillId="27" borderId="104" xfId="0" applyFont="1" applyFill="1" applyBorder="1" applyAlignment="1">
      <alignment horizontal="left" vertical="center" wrapText="1"/>
    </xf>
    <xf numFmtId="0" fontId="137" fillId="27" borderId="104" xfId="0" applyFont="1" applyFill="1" applyBorder="1" applyAlignment="1">
      <alignment horizontal="left" vertical="center"/>
    </xf>
    <xf numFmtId="0" fontId="161" fillId="27" borderId="0" xfId="0" applyFont="1" applyFill="1" applyAlignment="1">
      <alignment horizontal="left" vertical="center" wrapText="1"/>
    </xf>
    <xf numFmtId="0" fontId="162" fillId="27" borderId="104" xfId="0" applyFont="1" applyFill="1" applyBorder="1" applyAlignment="1">
      <alignment horizontal="left" vertical="center"/>
    </xf>
    <xf numFmtId="0" fontId="162" fillId="27" borderId="0" xfId="0" applyFont="1" applyFill="1" applyAlignment="1">
      <alignment horizontal="left" vertical="center"/>
    </xf>
    <xf numFmtId="0" fontId="137" fillId="27" borderId="139" xfId="0" applyFont="1" applyFill="1" applyBorder="1" applyAlignment="1">
      <alignment horizontal="left" vertical="center"/>
    </xf>
    <xf numFmtId="0" fontId="137" fillId="27" borderId="140" xfId="0" applyFont="1" applyFill="1" applyBorder="1" applyAlignment="1">
      <alignment horizontal="left" vertical="center" wrapText="1"/>
    </xf>
    <xf numFmtId="0" fontId="160" fillId="27" borderId="104" xfId="0" applyFont="1" applyFill="1" applyBorder="1" applyAlignment="1">
      <alignment horizontal="left" vertical="center"/>
    </xf>
    <xf numFmtId="0" fontId="137" fillId="27" borderId="149" xfId="0" applyFont="1" applyFill="1" applyBorder="1" applyAlignment="1">
      <alignment horizontal="left" vertical="center" wrapText="1"/>
    </xf>
    <xf numFmtId="0" fontId="160" fillId="0" borderId="104" xfId="0" applyFont="1" applyBorder="1" applyAlignment="1">
      <alignment horizontal="left" vertical="center" wrapText="1"/>
    </xf>
    <xf numFmtId="0" fontId="137" fillId="27" borderId="107" xfId="0" applyFont="1" applyFill="1" applyBorder="1" applyAlignment="1">
      <alignment horizontal="left" vertical="center" wrapText="1"/>
    </xf>
    <xf numFmtId="0" fontId="137" fillId="27" borderId="84" xfId="0" applyFont="1" applyFill="1" applyBorder="1" applyAlignment="1">
      <alignment horizontal="left" vertical="center"/>
    </xf>
    <xf numFmtId="0" fontId="137" fillId="27" borderId="170" xfId="0" applyFont="1" applyFill="1" applyBorder="1" applyAlignment="1">
      <alignment horizontal="left" vertical="center"/>
    </xf>
    <xf numFmtId="0" fontId="160" fillId="0" borderId="137" xfId="0" applyFont="1" applyBorder="1" applyAlignment="1">
      <alignment horizontal="left" vertical="center" wrapText="1"/>
    </xf>
    <xf numFmtId="0" fontId="160" fillId="27" borderId="138" xfId="0" applyFont="1" applyFill="1" applyBorder="1" applyAlignment="1">
      <alignment horizontal="left" vertical="center" wrapText="1"/>
    </xf>
    <xf numFmtId="0" fontId="160" fillId="0" borderId="139" xfId="0" applyFont="1" applyBorder="1" applyAlignment="1">
      <alignment horizontal="left" vertical="center" wrapText="1"/>
    </xf>
    <xf numFmtId="0" fontId="160" fillId="27" borderId="139" xfId="0" applyFont="1" applyFill="1" applyBorder="1" applyAlignment="1">
      <alignment horizontal="left" vertical="center" wrapText="1"/>
    </xf>
    <xf numFmtId="0" fontId="160" fillId="0" borderId="139" xfId="0" applyFont="1" applyBorder="1" applyAlignment="1">
      <alignment horizontal="left" vertical="center"/>
    </xf>
    <xf numFmtId="0" fontId="137" fillId="0" borderId="116" xfId="0" applyFont="1" applyBorder="1" applyAlignment="1">
      <alignment horizontal="left" vertical="center"/>
    </xf>
    <xf numFmtId="0" fontId="173" fillId="27" borderId="13" xfId="0" applyFont="1" applyFill="1" applyBorder="1" applyAlignment="1">
      <alignment horizontal="left" vertical="center" wrapText="1"/>
    </xf>
    <xf numFmtId="0" fontId="173" fillId="27" borderId="14" xfId="0" applyFont="1" applyFill="1" applyBorder="1" applyAlignment="1">
      <alignment horizontal="left" vertical="center" wrapText="1"/>
    </xf>
    <xf numFmtId="0" fontId="173" fillId="27" borderId="0" xfId="0" applyFont="1" applyFill="1" applyAlignment="1">
      <alignment horizontal="left" vertical="center" wrapText="1"/>
    </xf>
    <xf numFmtId="0" fontId="173" fillId="27" borderId="97" xfId="0" applyFont="1" applyFill="1" applyBorder="1" applyAlignment="1">
      <alignment horizontal="left" vertical="center" wrapText="1"/>
    </xf>
    <xf numFmtId="0" fontId="173" fillId="27" borderId="25" xfId="0" applyFont="1" applyFill="1" applyBorder="1" applyAlignment="1">
      <alignment horizontal="left" vertical="center"/>
    </xf>
    <xf numFmtId="0" fontId="173" fillId="27" borderId="12" xfId="0" applyFont="1" applyFill="1" applyBorder="1" applyAlignment="1">
      <alignment horizontal="left" vertical="center"/>
    </xf>
    <xf numFmtId="0" fontId="173" fillId="27" borderId="97" xfId="0" applyFont="1" applyFill="1" applyBorder="1" applyAlignment="1">
      <alignment horizontal="left" vertical="center"/>
    </xf>
    <xf numFmtId="0" fontId="173" fillId="27" borderId="13" xfId="0" applyFont="1" applyFill="1" applyBorder="1" applyAlignment="1">
      <alignment horizontal="left" vertical="center"/>
    </xf>
    <xf numFmtId="0" fontId="173" fillId="27" borderId="98" xfId="0" applyFont="1" applyFill="1" applyBorder="1" applyAlignment="1">
      <alignment horizontal="left" vertical="center"/>
    </xf>
    <xf numFmtId="0" fontId="173" fillId="27" borderId="0" xfId="0" applyFont="1" applyFill="1" applyAlignment="1">
      <alignment horizontal="left" vertical="center"/>
    </xf>
    <xf numFmtId="0" fontId="173" fillId="27" borderId="15" xfId="0" applyFont="1" applyFill="1" applyBorder="1" applyAlignment="1">
      <alignment horizontal="left" vertical="center" wrapText="1"/>
    </xf>
    <xf numFmtId="0" fontId="173" fillId="27" borderId="98" xfId="0" applyFont="1" applyFill="1" applyBorder="1" applyAlignment="1">
      <alignment horizontal="left" vertical="center" wrapText="1"/>
    </xf>
    <xf numFmtId="0" fontId="173" fillId="27" borderId="4" xfId="0" applyFont="1" applyFill="1" applyBorder="1" applyAlignment="1">
      <alignment horizontal="left" vertical="center" wrapText="1"/>
    </xf>
    <xf numFmtId="0" fontId="173" fillId="27" borderId="15" xfId="0" applyFont="1" applyFill="1" applyBorder="1" applyAlignment="1">
      <alignment horizontal="left" vertical="center"/>
    </xf>
    <xf numFmtId="0" fontId="164" fillId="27" borderId="0" xfId="0" applyFont="1" applyFill="1" applyAlignment="1">
      <alignment horizontal="left" vertical="center"/>
    </xf>
    <xf numFmtId="0" fontId="173" fillId="27" borderId="4" xfId="0" applyFont="1" applyFill="1" applyBorder="1" applyAlignment="1">
      <alignment horizontal="left" vertical="center"/>
    </xf>
    <xf numFmtId="0" fontId="173" fillId="27" borderId="16" xfId="0" applyFont="1" applyFill="1" applyBorder="1" applyAlignment="1">
      <alignment horizontal="left" vertical="center" wrapText="1"/>
    </xf>
    <xf numFmtId="0" fontId="40" fillId="3" borderId="0" xfId="0" applyFont="1" applyFill="1" applyAlignment="1">
      <alignment horizontal="left" vertical="center"/>
    </xf>
    <xf numFmtId="0" fontId="40" fillId="0" borderId="106" xfId="0" applyFont="1" applyBorder="1" applyAlignment="1">
      <alignment horizontal="left" vertical="center" wrapText="1"/>
    </xf>
    <xf numFmtId="0" fontId="40" fillId="3" borderId="205" xfId="0" applyFont="1" applyFill="1" applyBorder="1" applyAlignment="1">
      <alignment horizontal="left" vertical="center" wrapText="1"/>
    </xf>
    <xf numFmtId="0" fontId="40" fillId="3" borderId="194" xfId="0" applyFont="1" applyFill="1" applyBorder="1" applyAlignment="1">
      <alignment horizontal="left" vertical="center" wrapText="1"/>
    </xf>
    <xf numFmtId="0" fontId="40" fillId="3" borderId="113" xfId="0" applyFont="1" applyFill="1" applyBorder="1" applyAlignment="1">
      <alignment horizontal="left" vertical="center" wrapText="1"/>
    </xf>
    <xf numFmtId="0" fontId="26" fillId="0" borderId="118" xfId="0" applyFont="1" applyBorder="1" applyAlignment="1">
      <alignment horizontal="left" vertical="center"/>
    </xf>
    <xf numFmtId="0" fontId="40" fillId="3" borderId="0" xfId="0" applyFont="1" applyFill="1" applyAlignment="1">
      <alignment horizontal="left" vertical="center" wrapText="1"/>
    </xf>
    <xf numFmtId="0" fontId="40" fillId="0" borderId="137" xfId="0" applyFont="1" applyBorder="1" applyAlignment="1">
      <alignment horizontal="left" vertical="center" wrapText="1"/>
    </xf>
    <xf numFmtId="0" fontId="40" fillId="3" borderId="149" xfId="0" applyFont="1" applyFill="1" applyBorder="1" applyAlignment="1">
      <alignment horizontal="left" vertical="center" wrapText="1"/>
    </xf>
    <xf numFmtId="0" fontId="26" fillId="0" borderId="116" xfId="0" applyFont="1" applyBorder="1" applyAlignment="1">
      <alignment horizontal="left" vertical="center"/>
    </xf>
    <xf numFmtId="0" fontId="75" fillId="3" borderId="138" xfId="0" applyFont="1" applyFill="1" applyBorder="1" applyAlignment="1">
      <alignment horizontal="left" vertical="center" wrapText="1"/>
    </xf>
    <xf numFmtId="0" fontId="75" fillId="3" borderId="139" xfId="0" applyFont="1" applyFill="1" applyBorder="1" applyAlignment="1">
      <alignment horizontal="left" vertical="center" wrapText="1"/>
    </xf>
    <xf numFmtId="0" fontId="75" fillId="3" borderId="104" xfId="0" applyFont="1" applyFill="1" applyBorder="1" applyAlignment="1">
      <alignment horizontal="left" vertical="center" wrapText="1"/>
    </xf>
    <xf numFmtId="0" fontId="106" fillId="0" borderId="116" xfId="0" applyFont="1" applyBorder="1" applyAlignment="1">
      <alignment horizontal="left" vertical="center"/>
    </xf>
    <xf numFmtId="0" fontId="70" fillId="3" borderId="0" xfId="0" applyFont="1" applyFill="1" applyAlignment="1">
      <alignment horizontal="left" vertical="center"/>
    </xf>
    <xf numFmtId="0" fontId="75" fillId="27" borderId="41" xfId="0" applyFont="1" applyFill="1" applyBorder="1" applyAlignment="1">
      <alignment horizontal="left" vertical="center" wrapText="1"/>
    </xf>
    <xf numFmtId="0" fontId="75" fillId="27" borderId="46" xfId="0" applyFont="1" applyFill="1" applyBorder="1" applyAlignment="1">
      <alignment horizontal="left" vertical="center" wrapText="1"/>
    </xf>
    <xf numFmtId="0" fontId="75" fillId="27" borderId="42" xfId="0" applyFont="1" applyFill="1" applyBorder="1" applyAlignment="1">
      <alignment horizontal="left" vertical="center" wrapText="1"/>
    </xf>
    <xf numFmtId="0" fontId="75" fillId="27" borderId="51" xfId="0" applyFont="1" applyFill="1" applyBorder="1" applyAlignment="1">
      <alignment horizontal="left" vertical="center" wrapText="1"/>
    </xf>
    <xf numFmtId="0" fontId="75" fillId="27" borderId="111" xfId="0" applyFont="1" applyFill="1" applyBorder="1" applyAlignment="1">
      <alignment horizontal="left" vertical="center" wrapText="1"/>
    </xf>
    <xf numFmtId="0" fontId="75" fillId="27" borderId="205" xfId="0" applyFont="1" applyFill="1" applyBorder="1" applyAlignment="1">
      <alignment vertical="center" wrapText="1"/>
    </xf>
    <xf numFmtId="0" fontId="75" fillId="27" borderId="42" xfId="0" applyFont="1" applyFill="1" applyBorder="1" applyAlignment="1">
      <alignment vertical="center" wrapText="1"/>
    </xf>
    <xf numFmtId="0" fontId="75" fillId="27" borderId="51" xfId="0" applyFont="1" applyFill="1" applyBorder="1" applyAlignment="1">
      <alignment vertical="center" wrapText="1"/>
    </xf>
    <xf numFmtId="0" fontId="75" fillId="27" borderId="15" xfId="0" applyFont="1" applyFill="1" applyBorder="1" applyAlignment="1">
      <alignment vertical="center" wrapText="1"/>
    </xf>
    <xf numFmtId="0" fontId="75" fillId="27" borderId="53" xfId="0" applyFont="1" applyFill="1" applyBorder="1" applyAlignment="1">
      <alignment horizontal="left" vertical="center" wrapText="1"/>
    </xf>
    <xf numFmtId="0" fontId="75" fillId="27" borderId="47" xfId="0" applyFont="1" applyFill="1" applyBorder="1" applyAlignment="1">
      <alignment horizontal="left" vertical="center" wrapText="1"/>
    </xf>
    <xf numFmtId="0" fontId="75" fillId="0" borderId="10" xfId="35" applyFont="1" applyBorder="1" applyAlignment="1">
      <alignment horizontal="left" vertical="center" wrapText="1"/>
    </xf>
    <xf numFmtId="0" fontId="70" fillId="3" borderId="0" xfId="29" applyFont="1" applyFill="1" applyAlignment="1">
      <alignment horizontal="left" vertical="center"/>
    </xf>
    <xf numFmtId="0" fontId="70" fillId="3" borderId="0" xfId="35" applyFont="1" applyFill="1" applyAlignment="1">
      <alignment horizontal="left" vertical="center" wrapText="1"/>
    </xf>
    <xf numFmtId="0" fontId="70" fillId="3" borderId="0" xfId="29" applyFont="1" applyFill="1" applyAlignment="1">
      <alignment horizontal="left" vertical="center" wrapText="1"/>
    </xf>
    <xf numFmtId="49" fontId="75" fillId="3" borderId="0" xfId="35" applyNumberFormat="1" applyFont="1" applyFill="1" applyAlignment="1">
      <alignment horizontal="left" vertical="center" wrapText="1"/>
    </xf>
    <xf numFmtId="0" fontId="40" fillId="0" borderId="205" xfId="0" applyFont="1" applyBorder="1" applyAlignment="1">
      <alignment horizontal="left" vertical="center" wrapText="1"/>
    </xf>
    <xf numFmtId="0" fontId="75" fillId="28" borderId="138" xfId="0" applyFont="1" applyFill="1" applyBorder="1" applyAlignment="1">
      <alignment horizontal="left" vertical="center" wrapText="1"/>
    </xf>
    <xf numFmtId="0" fontId="75" fillId="28" borderId="139" xfId="0" applyFont="1" applyFill="1" applyBorder="1" applyAlignment="1">
      <alignment horizontal="left" vertical="center" wrapText="1"/>
    </xf>
    <xf numFmtId="0" fontId="75" fillId="28" borderId="104" xfId="0" applyFont="1" applyFill="1" applyBorder="1" applyAlignment="1">
      <alignment horizontal="left" vertical="center" wrapText="1"/>
    </xf>
    <xf numFmtId="0" fontId="70" fillId="28" borderId="0" xfId="0" applyFont="1" applyFill="1" applyAlignment="1">
      <alignment horizontal="left" vertical="center" wrapText="1"/>
    </xf>
    <xf numFmtId="0" fontId="70" fillId="28" borderId="0" xfId="0" applyFont="1" applyFill="1" applyAlignment="1">
      <alignment horizontal="left" vertical="center"/>
    </xf>
    <xf numFmtId="0" fontId="75" fillId="28" borderId="0" xfId="0" applyFont="1" applyFill="1" applyAlignment="1">
      <alignment horizontal="left" vertical="center"/>
    </xf>
    <xf numFmtId="0" fontId="75" fillId="0" borderId="222" xfId="0" applyFont="1" applyBorder="1" applyAlignment="1">
      <alignment horizontal="left" vertical="center" wrapText="1"/>
    </xf>
    <xf numFmtId="0" fontId="75" fillId="0" borderId="137" xfId="35" applyFont="1" applyBorder="1" applyAlignment="1">
      <alignment horizontal="left" vertical="center" wrapText="1"/>
    </xf>
    <xf numFmtId="0" fontId="75" fillId="3" borderId="138" xfId="35" applyFont="1" applyFill="1" applyBorder="1" applyAlignment="1">
      <alignment horizontal="left" vertical="center" wrapText="1"/>
    </xf>
    <xf numFmtId="0" fontId="75" fillId="3" borderId="139" xfId="35" applyFont="1" applyFill="1" applyBorder="1" applyAlignment="1">
      <alignment horizontal="left" vertical="center" wrapText="1"/>
    </xf>
    <xf numFmtId="0" fontId="75" fillId="3" borderId="104" xfId="35" applyFont="1" applyFill="1" applyBorder="1" applyAlignment="1">
      <alignment horizontal="left" vertical="center" wrapText="1"/>
    </xf>
    <xf numFmtId="0" fontId="75" fillId="53" borderId="221" xfId="35" applyFont="1" applyFill="1" applyBorder="1" applyAlignment="1">
      <alignment vertical="center" wrapText="1"/>
    </xf>
    <xf numFmtId="0" fontId="75" fillId="0" borderId="179" xfId="35" applyFont="1" applyBorder="1" applyAlignment="1">
      <alignment horizontal="left" vertical="center" wrapText="1"/>
    </xf>
    <xf numFmtId="0" fontId="75" fillId="3" borderId="10" xfId="35" applyFont="1" applyFill="1" applyBorder="1" applyAlignment="1">
      <alignment horizontal="left" vertical="center" wrapText="1"/>
    </xf>
    <xf numFmtId="0" fontId="75" fillId="3" borderId="13" xfId="35" applyFont="1" applyFill="1" applyBorder="1" applyAlignment="1">
      <alignment horizontal="left" vertical="center" wrapText="1"/>
    </xf>
    <xf numFmtId="0" fontId="110" fillId="0" borderId="129" xfId="29" applyFont="1" applyBorder="1" applyAlignment="1">
      <alignment horizontal="left" vertical="center" wrapText="1"/>
    </xf>
    <xf numFmtId="0" fontId="75" fillId="3" borderId="182" xfId="35" applyFont="1" applyFill="1" applyBorder="1" applyAlignment="1">
      <alignment horizontal="left" vertical="center" wrapText="1"/>
    </xf>
    <xf numFmtId="0" fontId="22" fillId="0" borderId="250" xfId="29" applyFont="1" applyBorder="1" applyAlignment="1">
      <alignment horizontal="left" vertical="center" wrapText="1"/>
    </xf>
    <xf numFmtId="0" fontId="70" fillId="3" borderId="7" xfId="35" applyFont="1" applyFill="1" applyBorder="1" applyAlignment="1">
      <alignment horizontal="left" vertical="center" wrapText="1"/>
    </xf>
    <xf numFmtId="0" fontId="75" fillId="3" borderId="234" xfId="35" applyFont="1" applyFill="1" applyBorder="1" applyAlignment="1">
      <alignment horizontal="left" vertical="center" wrapText="1"/>
    </xf>
    <xf numFmtId="0" fontId="75" fillId="3" borderId="107" xfId="35" applyFont="1" applyFill="1" applyBorder="1" applyAlignment="1">
      <alignment horizontal="left" vertical="center" wrapText="1"/>
    </xf>
    <xf numFmtId="0" fontId="75" fillId="3" borderId="121" xfId="35" applyFont="1" applyFill="1" applyBorder="1" applyAlignment="1">
      <alignment horizontal="left" vertical="center" wrapText="1"/>
    </xf>
    <xf numFmtId="0" fontId="70" fillId="27" borderId="107" xfId="0" applyFont="1" applyFill="1" applyBorder="1" applyAlignment="1">
      <alignment horizontal="left" vertical="center" wrapText="1"/>
    </xf>
    <xf numFmtId="0" fontId="70" fillId="28" borderId="182" xfId="35" applyFont="1" applyFill="1" applyBorder="1" applyAlignment="1">
      <alignment horizontal="left" vertical="center" wrapText="1"/>
    </xf>
    <xf numFmtId="0" fontId="70" fillId="28" borderId="258" xfId="35" applyFont="1" applyFill="1" applyBorder="1" applyAlignment="1">
      <alignment horizontal="left" vertical="center" wrapText="1"/>
    </xf>
    <xf numFmtId="0" fontId="70" fillId="28" borderId="170" xfId="35" applyFont="1" applyFill="1" applyBorder="1" applyAlignment="1">
      <alignment horizontal="left" vertical="center" wrapText="1"/>
    </xf>
    <xf numFmtId="0" fontId="70" fillId="28" borderId="259" xfId="35" applyFont="1" applyFill="1" applyBorder="1" applyAlignment="1">
      <alignment horizontal="left" vertical="center" wrapText="1"/>
    </xf>
    <xf numFmtId="0" fontId="75" fillId="27" borderId="110" xfId="0" applyFont="1" applyFill="1" applyBorder="1" applyAlignment="1">
      <alignment horizontal="left" vertical="center" wrapText="1"/>
    </xf>
    <xf numFmtId="0" fontId="70" fillId="28" borderId="99" xfId="0" applyFont="1" applyFill="1" applyBorder="1" applyAlignment="1">
      <alignment horizontal="left" vertical="center" wrapText="1"/>
    </xf>
    <xf numFmtId="0" fontId="75" fillId="53" borderId="221" xfId="57" applyFont="1" applyFill="1" applyBorder="1" applyAlignment="1">
      <alignment horizontal="left" vertical="center" wrapText="1"/>
    </xf>
    <xf numFmtId="0" fontId="156" fillId="0" borderId="118" xfId="29" applyFont="1" applyBorder="1" applyAlignment="1">
      <alignment horizontal="left" vertical="center"/>
    </xf>
    <xf numFmtId="0" fontId="75" fillId="0" borderId="137" xfId="57" applyFont="1" applyBorder="1" applyAlignment="1">
      <alignment horizontal="left" vertical="center" wrapText="1"/>
    </xf>
    <xf numFmtId="0" fontId="75" fillId="26" borderId="138" xfId="57" applyFont="1" applyFill="1" applyBorder="1" applyAlignment="1">
      <alignment horizontal="left" vertical="center" wrapText="1"/>
    </xf>
    <xf numFmtId="0" fontId="75" fillId="26" borderId="139" xfId="57" applyFont="1" applyFill="1" applyBorder="1" applyAlignment="1">
      <alignment horizontal="left" vertical="center" wrapText="1"/>
    </xf>
    <xf numFmtId="0" fontId="75" fillId="26" borderId="149" xfId="57" applyFont="1" applyFill="1" applyBorder="1" applyAlignment="1">
      <alignment horizontal="left" vertical="center" wrapText="1"/>
    </xf>
    <xf numFmtId="0" fontId="156" fillId="0" borderId="116" xfId="29" applyFont="1" applyBorder="1" applyAlignment="1">
      <alignment horizontal="left" vertical="center"/>
    </xf>
    <xf numFmtId="0" fontId="70" fillId="26" borderId="0" xfId="0" applyFont="1" applyFill="1" applyAlignment="1">
      <alignment horizontal="left" vertical="center" wrapText="1"/>
    </xf>
    <xf numFmtId="0" fontId="70" fillId="26" borderId="0" xfId="0" applyFont="1" applyFill="1" applyAlignment="1">
      <alignment horizontal="left" vertical="center"/>
    </xf>
    <xf numFmtId="0" fontId="70" fillId="27" borderId="260" xfId="0" applyFont="1" applyFill="1" applyBorder="1" applyAlignment="1">
      <alignment horizontal="left" vertical="center"/>
    </xf>
    <xf numFmtId="0" fontId="75" fillId="0" borderId="138" xfId="0" applyFont="1" applyBorder="1" applyAlignment="1">
      <alignment horizontal="left" vertical="center" wrapText="1"/>
    </xf>
    <xf numFmtId="0" fontId="70" fillId="27" borderId="261" xfId="0" applyFont="1" applyFill="1" applyBorder="1" applyAlignment="1">
      <alignment horizontal="left" vertical="center"/>
    </xf>
    <xf numFmtId="0" fontId="70" fillId="27" borderId="107" xfId="0" applyFont="1" applyFill="1" applyBorder="1" applyAlignment="1">
      <alignment horizontal="left" vertical="center"/>
    </xf>
    <xf numFmtId="0" fontId="75" fillId="0" borderId="260" xfId="0" applyFont="1" applyBorder="1" applyAlignment="1">
      <alignment horizontal="left" vertical="center" wrapText="1"/>
    </xf>
    <xf numFmtId="0" fontId="75" fillId="0" borderId="41" xfId="0" applyFont="1" applyBorder="1" applyAlignment="1">
      <alignment horizontal="left" vertical="center" wrapText="1"/>
    </xf>
    <xf numFmtId="0" fontId="75" fillId="0" borderId="51" xfId="0" applyFont="1" applyBorder="1" applyAlignment="1">
      <alignment horizontal="left" vertical="center" wrapText="1"/>
    </xf>
    <xf numFmtId="0" fontId="106" fillId="0" borderId="105" xfId="0" applyFont="1" applyBorder="1" applyAlignment="1">
      <alignment horizontal="left" vertical="center"/>
    </xf>
    <xf numFmtId="0" fontId="75" fillId="0" borderId="137" xfId="0" applyFont="1" applyBorder="1" applyAlignment="1">
      <alignment horizontal="left" vertical="center"/>
    </xf>
    <xf numFmtId="0" fontId="70" fillId="27" borderId="220" xfId="0" applyFont="1" applyFill="1" applyBorder="1" applyAlignment="1">
      <alignment horizontal="left" vertical="center"/>
    </xf>
    <xf numFmtId="0" fontId="75" fillId="0" borderId="14" xfId="0" applyFont="1" applyBorder="1" applyAlignment="1">
      <alignment horizontal="left" vertical="center"/>
    </xf>
    <xf numFmtId="0" fontId="75" fillId="0" borderId="76" xfId="0" applyFont="1" applyBorder="1" applyAlignment="1">
      <alignment wrapText="1"/>
    </xf>
    <xf numFmtId="0" fontId="175" fillId="3" borderId="25" xfId="0" applyFont="1" applyFill="1" applyBorder="1" applyAlignment="1">
      <alignment vertical="center" wrapText="1"/>
    </xf>
    <xf numFmtId="0" fontId="35" fillId="3" borderId="25" xfId="0" applyFont="1" applyFill="1" applyBorder="1" applyAlignment="1">
      <alignment horizontal="left" vertical="center" wrapText="1"/>
    </xf>
    <xf numFmtId="0" fontId="75" fillId="27" borderId="25" xfId="0" applyFont="1" applyFill="1" applyBorder="1" applyAlignment="1">
      <alignment vertical="center" wrapText="1"/>
    </xf>
    <xf numFmtId="0" fontId="75" fillId="27" borderId="25" xfId="0" applyFont="1" applyFill="1" applyBorder="1" applyAlignment="1">
      <alignment horizontal="left" vertical="center" wrapText="1"/>
    </xf>
    <xf numFmtId="0" fontId="75" fillId="27" borderId="7" xfId="0" applyFont="1" applyFill="1" applyBorder="1" applyAlignment="1">
      <alignment horizontal="left" vertical="center" wrapText="1"/>
    </xf>
    <xf numFmtId="0" fontId="40" fillId="0" borderId="106" xfId="0" applyFont="1" applyBorder="1" applyAlignment="1">
      <alignment vertical="center" wrapText="1"/>
    </xf>
    <xf numFmtId="0" fontId="40" fillId="0" borderId="204" xfId="0" applyFont="1" applyBorder="1" applyAlignment="1">
      <alignment horizontal="left" vertical="center" wrapText="1"/>
    </xf>
    <xf numFmtId="0" fontId="40" fillId="3" borderId="194" xfId="0" applyFont="1" applyFill="1" applyBorder="1" applyAlignment="1">
      <alignment wrapText="1"/>
    </xf>
    <xf numFmtId="0" fontId="40" fillId="0" borderId="194" xfId="0" applyFont="1" applyBorder="1" applyAlignment="1">
      <alignment wrapText="1"/>
    </xf>
    <xf numFmtId="0" fontId="40" fillId="3" borderId="113" xfId="0" applyFont="1" applyFill="1" applyBorder="1" applyAlignment="1">
      <alignment vertical="center" wrapText="1"/>
    </xf>
    <xf numFmtId="0" fontId="40" fillId="3" borderId="194" xfId="0" applyFont="1" applyFill="1" applyBorder="1" applyAlignment="1">
      <alignment vertical="center" wrapText="1"/>
    </xf>
    <xf numFmtId="0" fontId="37" fillId="0" borderId="194" xfId="0" applyFont="1" applyBorder="1" applyAlignment="1">
      <alignment vertical="center" wrapText="1"/>
    </xf>
    <xf numFmtId="0" fontId="35" fillId="0" borderId="118" xfId="0" applyFont="1" applyBorder="1" applyAlignment="1">
      <alignment vertical="center"/>
    </xf>
    <xf numFmtId="0" fontId="40" fillId="3" borderId="25" xfId="0" applyFont="1" applyFill="1" applyBorder="1" applyAlignment="1">
      <alignment wrapText="1"/>
    </xf>
    <xf numFmtId="0" fontId="26" fillId="0" borderId="116" xfId="0" applyFont="1" applyBorder="1" applyAlignment="1">
      <alignment horizontal="left" vertical="center" wrapText="1"/>
    </xf>
    <xf numFmtId="0" fontId="40" fillId="3" borderId="25" xfId="0" applyFont="1" applyFill="1" applyBorder="1" applyAlignment="1">
      <alignment horizontal="left" vertical="center" wrapText="1"/>
    </xf>
    <xf numFmtId="0" fontId="160" fillId="27" borderId="170" xfId="0" applyFont="1" applyFill="1" applyBorder="1" applyAlignment="1">
      <alignment horizontal="left" vertical="center" wrapText="1"/>
    </xf>
    <xf numFmtId="0" fontId="164" fillId="27" borderId="25" xfId="0" applyFont="1" applyFill="1" applyBorder="1" applyAlignment="1">
      <alignment horizontal="left" vertical="center" wrapText="1"/>
    </xf>
    <xf numFmtId="0" fontId="173" fillId="27" borderId="139" xfId="0" applyFont="1" applyFill="1" applyBorder="1" applyAlignment="1">
      <alignment horizontal="left" vertical="center" wrapText="1"/>
    </xf>
    <xf numFmtId="0" fontId="173" fillId="0" borderId="14" xfId="0" applyFont="1" applyBorder="1" applyAlignment="1">
      <alignment horizontal="left" vertical="center"/>
    </xf>
    <xf numFmtId="0" fontId="173" fillId="27" borderId="104" xfId="0" applyFont="1" applyFill="1" applyBorder="1" applyAlignment="1">
      <alignment horizontal="left" vertical="center" wrapText="1"/>
    </xf>
    <xf numFmtId="0" fontId="173" fillId="27" borderId="104" xfId="0" applyFont="1" applyFill="1" applyBorder="1" applyAlignment="1">
      <alignment horizontal="left" vertical="center"/>
    </xf>
    <xf numFmtId="0" fontId="173" fillId="27" borderId="140" xfId="0" applyFont="1" applyFill="1" applyBorder="1" applyAlignment="1">
      <alignment horizontal="left" vertical="center" wrapText="1"/>
    </xf>
    <xf numFmtId="0" fontId="164" fillId="27" borderId="104" xfId="0" applyFont="1" applyFill="1" applyBorder="1" applyAlignment="1">
      <alignment horizontal="left" vertical="center"/>
    </xf>
    <xf numFmtId="0" fontId="164" fillId="0" borderId="139" xfId="0" applyFont="1" applyBorder="1" applyAlignment="1">
      <alignment horizontal="left" vertical="center" wrapText="1"/>
    </xf>
    <xf numFmtId="0" fontId="164" fillId="0" borderId="137" xfId="0" applyFont="1" applyBorder="1" applyAlignment="1">
      <alignment horizontal="left" vertical="center" wrapText="1"/>
    </xf>
    <xf numFmtId="0" fontId="164" fillId="27" borderId="138" xfId="0" applyFont="1" applyFill="1" applyBorder="1" applyAlignment="1">
      <alignment horizontal="left" vertical="center" wrapText="1"/>
    </xf>
    <xf numFmtId="0" fontId="164" fillId="27" borderId="139" xfId="0" applyFont="1" applyFill="1" applyBorder="1" applyAlignment="1">
      <alignment horizontal="left" vertical="center" wrapText="1"/>
    </xf>
    <xf numFmtId="0" fontId="164" fillId="0" borderId="139" xfId="0" applyFont="1" applyBorder="1" applyAlignment="1">
      <alignment horizontal="left" vertical="center"/>
    </xf>
    <xf numFmtId="0" fontId="173" fillId="0" borderId="116" xfId="0" applyFont="1" applyBorder="1" applyAlignment="1">
      <alignment horizontal="left" vertical="center"/>
    </xf>
    <xf numFmtId="0" fontId="75" fillId="3" borderId="25" xfId="0" applyFont="1" applyFill="1" applyBorder="1" applyAlignment="1">
      <alignment horizontal="left" vertical="center" wrapText="1"/>
    </xf>
    <xf numFmtId="0" fontId="75" fillId="28" borderId="121" xfId="0" applyFont="1" applyFill="1" applyBorder="1" applyAlignment="1">
      <alignment horizontal="left" vertical="center"/>
    </xf>
    <xf numFmtId="0" fontId="70" fillId="27" borderId="121" xfId="0" applyFont="1" applyFill="1" applyBorder="1" applyAlignment="1">
      <alignment horizontal="left" vertical="center" wrapText="1"/>
    </xf>
    <xf numFmtId="0" fontId="75" fillId="3" borderId="138" xfId="35" applyFont="1" applyFill="1" applyBorder="1" applyAlignment="1">
      <alignment vertical="center" wrapText="1"/>
    </xf>
    <xf numFmtId="0" fontId="110" fillId="0" borderId="137" xfId="35" applyFont="1" applyBorder="1" applyAlignment="1">
      <alignment vertical="center" wrapText="1"/>
    </xf>
    <xf numFmtId="0" fontId="75" fillId="3" borderId="139" xfId="35" applyFont="1" applyFill="1" applyBorder="1" applyAlignment="1">
      <alignment vertical="center" wrapText="1"/>
    </xf>
    <xf numFmtId="0" fontId="70" fillId="3" borderId="258" xfId="35" applyFont="1" applyFill="1" applyBorder="1" applyAlignment="1">
      <alignment horizontal="left" vertical="center" wrapText="1"/>
    </xf>
    <xf numFmtId="0" fontId="70" fillId="3" borderId="81" xfId="29" applyFont="1" applyFill="1" applyBorder="1" applyAlignment="1">
      <alignment horizontal="left" vertical="center"/>
    </xf>
    <xf numFmtId="0" fontId="75" fillId="0" borderId="138" xfId="35" applyFont="1" applyBorder="1" applyAlignment="1">
      <alignment vertical="center" wrapText="1"/>
    </xf>
    <xf numFmtId="0" fontId="106" fillId="0" borderId="116" xfId="29" applyFont="1" applyBorder="1" applyAlignment="1">
      <alignment vertical="center" wrapText="1"/>
    </xf>
    <xf numFmtId="0" fontId="70" fillId="3" borderId="182" xfId="35" applyFont="1" applyFill="1" applyBorder="1" applyAlignment="1">
      <alignment horizontal="left" vertical="center" wrapText="1"/>
    </xf>
    <xf numFmtId="0" fontId="75" fillId="3" borderId="7" xfId="35" applyFont="1" applyFill="1" applyBorder="1" applyAlignment="1">
      <alignment horizontal="left" vertical="center" wrapText="1"/>
    </xf>
    <xf numFmtId="0" fontId="75" fillId="28" borderId="25" xfId="0" applyFont="1" applyFill="1" applyBorder="1" applyAlignment="1">
      <alignment horizontal="left" vertical="center" wrapText="1"/>
    </xf>
    <xf numFmtId="0" fontId="75" fillId="3" borderId="84" xfId="35" applyFont="1" applyFill="1" applyBorder="1" applyAlignment="1">
      <alignment horizontal="left" vertical="center" wrapText="1"/>
    </xf>
    <xf numFmtId="0" fontId="75" fillId="3" borderId="76" xfId="35" applyFont="1" applyFill="1" applyBorder="1" applyAlignment="1">
      <alignment horizontal="left" vertical="top" wrapText="1"/>
    </xf>
    <xf numFmtId="0" fontId="156" fillId="26" borderId="7" xfId="57" applyFont="1" applyFill="1" applyBorder="1" applyAlignment="1">
      <alignment horizontal="left" vertical="center" wrapText="1"/>
    </xf>
    <xf numFmtId="0" fontId="75" fillId="0" borderId="14" xfId="0" applyFont="1" applyBorder="1" applyAlignment="1">
      <alignment horizontal="left" vertical="center" wrapText="1"/>
    </xf>
    <xf numFmtId="0" fontId="75" fillId="0" borderId="39" xfId="0" applyFont="1" applyBorder="1" applyAlignment="1">
      <alignment horizontal="left" vertical="center" wrapText="1"/>
    </xf>
    <xf numFmtId="0" fontId="75" fillId="0" borderId="200" xfId="0" applyFont="1" applyBorder="1" applyAlignment="1">
      <alignment horizontal="left" vertical="center" wrapText="1"/>
    </xf>
    <xf numFmtId="0" fontId="75" fillId="27" borderId="162" xfId="0" applyFont="1" applyFill="1" applyBorder="1" applyAlignment="1">
      <alignment horizontal="left" vertical="center" wrapText="1"/>
    </xf>
    <xf numFmtId="0" fontId="75" fillId="27" borderId="201" xfId="0" applyFont="1" applyFill="1" applyBorder="1" applyAlignment="1">
      <alignment horizontal="left" vertical="center" wrapText="1"/>
    </xf>
    <xf numFmtId="0" fontId="75" fillId="27" borderId="197" xfId="0" applyFont="1" applyFill="1" applyBorder="1" applyAlignment="1">
      <alignment horizontal="left" vertical="center" wrapText="1"/>
    </xf>
    <xf numFmtId="0" fontId="110" fillId="0" borderId="203" xfId="0" applyFont="1" applyBorder="1" applyAlignment="1">
      <alignment horizontal="left" vertical="center"/>
    </xf>
    <xf numFmtId="0" fontId="75" fillId="27" borderId="81" xfId="0" applyFont="1" applyFill="1" applyBorder="1" applyAlignment="1">
      <alignment horizontal="left" vertical="center" wrapText="1"/>
    </xf>
    <xf numFmtId="0" fontId="110" fillId="0" borderId="118" xfId="0" applyFont="1" applyBorder="1" applyAlignment="1">
      <alignment horizontal="left" vertical="center"/>
    </xf>
    <xf numFmtId="0" fontId="110" fillId="0" borderId="116" xfId="0" applyFont="1" applyBorder="1" applyAlignment="1">
      <alignment horizontal="left" vertical="center"/>
    </xf>
    <xf numFmtId="0" fontId="40" fillId="0" borderId="110" xfId="0" applyFont="1" applyBorder="1" applyAlignment="1">
      <alignment horizontal="left" vertical="center" wrapText="1"/>
    </xf>
    <xf numFmtId="0" fontId="37" fillId="3" borderId="182" xfId="0" applyFont="1" applyFill="1" applyBorder="1" applyAlignment="1">
      <alignment horizontal="left" vertical="center" wrapText="1"/>
    </xf>
    <xf numFmtId="0" fontId="37" fillId="3" borderId="0" xfId="0" applyFont="1" applyFill="1" applyAlignment="1">
      <alignment vertical="center" wrapText="1"/>
    </xf>
    <xf numFmtId="0" fontId="146" fillId="0" borderId="76" xfId="28" applyFont="1" applyBorder="1" applyAlignment="1">
      <alignment horizontal="left" vertical="center" wrapText="1"/>
    </xf>
    <xf numFmtId="192" fontId="146" fillId="0" borderId="76" xfId="112" applyNumberFormat="1" applyFont="1" applyBorder="1" applyAlignment="1">
      <alignment horizontal="left" vertical="center" wrapText="1"/>
    </xf>
    <xf numFmtId="0" fontId="7" fillId="0" borderId="0" xfId="0" applyFont="1" applyAlignment="1">
      <alignment horizontal="left" vertical="center" wrapText="1"/>
    </xf>
    <xf numFmtId="0" fontId="40" fillId="3" borderId="182" xfId="0" applyFont="1" applyFill="1" applyBorder="1" applyAlignment="1">
      <alignment horizontal="left" vertical="center" wrapText="1"/>
    </xf>
    <xf numFmtId="0" fontId="40" fillId="53" borderId="221" xfId="35" applyFont="1" applyFill="1" applyBorder="1" applyAlignment="1">
      <alignment horizontal="left" vertical="center" wrapText="1"/>
    </xf>
    <xf numFmtId="0" fontId="40" fillId="3" borderId="138" xfId="35" applyFont="1" applyFill="1" applyBorder="1" applyAlignment="1">
      <alignment horizontal="left" vertical="center" wrapText="1"/>
    </xf>
    <xf numFmtId="0" fontId="37" fillId="30" borderId="156" xfId="0" applyFont="1" applyFill="1" applyBorder="1" applyAlignment="1">
      <alignment horizontal="left" vertical="center" wrapText="1"/>
    </xf>
    <xf numFmtId="0" fontId="37" fillId="30" borderId="0" xfId="0" applyFont="1" applyFill="1" applyAlignment="1">
      <alignment horizontal="left" vertical="center"/>
    </xf>
    <xf numFmtId="0" fontId="70" fillId="30" borderId="4" xfId="0" applyFont="1" applyFill="1" applyBorder="1" applyAlignment="1">
      <alignment horizontal="left" vertical="center"/>
    </xf>
    <xf numFmtId="0" fontId="70" fillId="30" borderId="156" xfId="0" applyFont="1" applyFill="1" applyBorder="1" applyAlignment="1">
      <alignment horizontal="left" vertical="center"/>
    </xf>
    <xf numFmtId="0" fontId="70" fillId="30" borderId="97" xfId="0" applyFont="1" applyFill="1" applyBorder="1" applyAlignment="1">
      <alignment horizontal="left" vertical="center"/>
    </xf>
    <xf numFmtId="0" fontId="70" fillId="30" borderId="99" xfId="0" applyFont="1" applyFill="1" applyBorder="1" applyAlignment="1">
      <alignment horizontal="left" vertical="center"/>
    </xf>
    <xf numFmtId="0" fontId="70" fillId="30" borderId="0" xfId="0" applyFont="1" applyFill="1" applyAlignment="1">
      <alignment horizontal="left" vertical="center"/>
    </xf>
    <xf numFmtId="0" fontId="70" fillId="30" borderId="81" xfId="0" applyFont="1" applyFill="1" applyBorder="1" applyAlignment="1">
      <alignment horizontal="left" vertical="center"/>
    </xf>
    <xf numFmtId="0" fontId="0" fillId="0" borderId="107" xfId="0" applyBorder="1"/>
    <xf numFmtId="0" fontId="70" fillId="30" borderId="114" xfId="0" applyFont="1" applyFill="1" applyBorder="1" applyAlignment="1">
      <alignment horizontal="left" vertical="center"/>
    </xf>
    <xf numFmtId="0" fontId="74" fillId="30" borderId="104" xfId="0" applyFont="1" applyFill="1" applyBorder="1" applyAlignment="1">
      <alignment horizontal="left" vertical="center"/>
    </xf>
    <xf numFmtId="0" fontId="70" fillId="30" borderId="83" xfId="0" applyFont="1" applyFill="1" applyBorder="1" applyAlignment="1">
      <alignment horizontal="left" vertical="center"/>
    </xf>
    <xf numFmtId="0" fontId="75" fillId="30" borderId="4" xfId="0" applyFont="1" applyFill="1" applyBorder="1" applyAlignment="1">
      <alignment horizontal="left" vertical="center" wrapText="1"/>
    </xf>
    <xf numFmtId="0" fontId="40" fillId="0" borderId="137" xfId="35" applyFont="1" applyBorder="1" applyAlignment="1">
      <alignment horizontal="left" vertical="center" wrapText="1"/>
    </xf>
    <xf numFmtId="0" fontId="40" fillId="0" borderId="139" xfId="35" applyFont="1" applyBorder="1" applyAlignment="1">
      <alignment horizontal="left" vertical="center" wrapText="1"/>
    </xf>
    <xf numFmtId="0" fontId="40" fillId="3" borderId="139" xfId="35" applyFont="1" applyFill="1" applyBorder="1" applyAlignment="1">
      <alignment horizontal="left" vertical="center" wrapText="1"/>
    </xf>
    <xf numFmtId="0" fontId="40" fillId="3" borderId="149" xfId="35" applyFont="1" applyFill="1" applyBorder="1" applyAlignment="1">
      <alignment horizontal="left" vertical="center" wrapText="1"/>
    </xf>
    <xf numFmtId="0" fontId="26" fillId="0" borderId="116" xfId="29" applyFont="1" applyBorder="1" applyAlignment="1">
      <alignment horizontal="left" vertical="center"/>
    </xf>
    <xf numFmtId="0" fontId="40" fillId="3" borderId="7" xfId="35" applyFont="1" applyFill="1" applyBorder="1" applyAlignment="1">
      <alignment horizontal="left" vertical="center" wrapText="1"/>
    </xf>
    <xf numFmtId="0" fontId="75" fillId="53" borderId="223" xfId="35" applyFont="1" applyFill="1" applyBorder="1" applyAlignment="1">
      <alignment horizontal="left" vertical="center" wrapText="1"/>
    </xf>
    <xf numFmtId="0" fontId="40" fillId="0" borderId="222" xfId="35" applyFont="1" applyBorder="1" applyAlignment="1">
      <alignment horizontal="left" vertical="center" wrapText="1"/>
    </xf>
    <xf numFmtId="0" fontId="40" fillId="3" borderId="110" xfId="35" applyFont="1" applyFill="1" applyBorder="1" applyAlignment="1">
      <alignment horizontal="left" vertical="center" wrapText="1"/>
    </xf>
    <xf numFmtId="0" fontId="40" fillId="0" borderId="110" xfId="35" applyFont="1" applyBorder="1" applyAlignment="1">
      <alignment horizontal="left" vertical="center" wrapText="1"/>
    </xf>
    <xf numFmtId="0" fontId="40" fillId="0" borderId="111" xfId="35" applyFont="1" applyBorder="1" applyAlignment="1">
      <alignment horizontal="left" vertical="center" wrapText="1"/>
    </xf>
    <xf numFmtId="0" fontId="40" fillId="0" borderId="110" xfId="35" applyFont="1" applyBorder="1" applyAlignment="1">
      <alignment horizontal="left" vertical="center"/>
    </xf>
    <xf numFmtId="0" fontId="26" fillId="0" borderId="223" xfId="29" applyFont="1" applyBorder="1" applyAlignment="1">
      <alignment horizontal="left" vertical="center"/>
    </xf>
    <xf numFmtId="0" fontId="40" fillId="3" borderId="99" xfId="35" applyFont="1" applyFill="1" applyBorder="1" applyAlignment="1">
      <alignment horizontal="left" vertical="center" wrapText="1"/>
    </xf>
    <xf numFmtId="0" fontId="37" fillId="3" borderId="0" xfId="29" applyFont="1" applyFill="1" applyAlignment="1">
      <alignment horizontal="left" vertical="center"/>
    </xf>
    <xf numFmtId="9" fontId="37" fillId="3" borderId="0" xfId="35" applyNumberFormat="1" applyFont="1" applyFill="1" applyAlignment="1">
      <alignment horizontal="left" vertical="center" wrapText="1"/>
    </xf>
    <xf numFmtId="0" fontId="75" fillId="30" borderId="0" xfId="0" applyFont="1" applyFill="1" applyAlignment="1">
      <alignment horizontal="left" vertical="center" wrapText="1"/>
    </xf>
    <xf numFmtId="0" fontId="75" fillId="30" borderId="0" xfId="0" applyFont="1" applyFill="1" applyAlignment="1">
      <alignment horizontal="left" vertical="center"/>
    </xf>
    <xf numFmtId="0" fontId="70" fillId="30" borderId="0" xfId="0" applyFont="1" applyFill="1" applyAlignment="1">
      <alignment horizontal="left" vertical="center" wrapText="1"/>
    </xf>
    <xf numFmtId="0" fontId="35" fillId="0" borderId="116" xfId="0" applyFont="1" applyBorder="1" applyAlignment="1">
      <alignment horizontal="left" vertical="center"/>
    </xf>
    <xf numFmtId="0" fontId="35" fillId="0" borderId="137" xfId="0" applyFont="1" applyBorder="1" applyAlignment="1">
      <alignment horizontal="left" vertical="center" wrapText="1"/>
    </xf>
    <xf numFmtId="0" fontId="35" fillId="0" borderId="138" xfId="0" applyFont="1" applyBorder="1" applyAlignment="1">
      <alignment horizontal="left" vertical="center" wrapText="1"/>
    </xf>
    <xf numFmtId="0" fontId="26" fillId="3" borderId="107" xfId="0" applyFont="1" applyFill="1" applyBorder="1" applyAlignment="1">
      <alignment horizontal="left" vertical="center" wrapText="1"/>
    </xf>
    <xf numFmtId="0" fontId="26" fillId="3" borderId="99" xfId="0" applyFont="1" applyFill="1" applyBorder="1" applyAlignment="1">
      <alignment horizontal="left" vertical="center" wrapText="1"/>
    </xf>
    <xf numFmtId="0" fontId="26" fillId="3" borderId="114" xfId="0" applyFont="1" applyFill="1" applyBorder="1" applyAlignment="1">
      <alignment horizontal="left" vertical="center" wrapText="1"/>
    </xf>
    <xf numFmtId="0" fontId="26" fillId="3" borderId="121" xfId="0" applyFont="1" applyFill="1" applyBorder="1" applyAlignment="1">
      <alignment horizontal="left" vertical="center" wrapText="1"/>
    </xf>
    <xf numFmtId="0" fontId="26" fillId="3" borderId="81" xfId="0" applyFont="1" applyFill="1" applyBorder="1" applyAlignment="1">
      <alignment horizontal="left" vertical="center" wrapText="1"/>
    </xf>
    <xf numFmtId="0" fontId="26" fillId="3" borderId="83" xfId="0" applyFont="1" applyFill="1" applyBorder="1" applyAlignment="1">
      <alignment horizontal="left" vertical="center" wrapText="1"/>
    </xf>
    <xf numFmtId="0" fontId="114" fillId="3" borderId="25" xfId="0" applyFont="1" applyFill="1" applyBorder="1" applyAlignment="1">
      <alignment horizontal="left" vertical="center" wrapText="1"/>
    </xf>
    <xf numFmtId="0" fontId="110" fillId="3" borderId="139" xfId="0" applyFont="1" applyFill="1" applyBorder="1" applyAlignment="1">
      <alignment horizontal="left" vertical="center" wrapText="1"/>
    </xf>
    <xf numFmtId="0" fontId="110" fillId="27" borderId="139" xfId="0" applyFont="1" applyFill="1" applyBorder="1" applyAlignment="1">
      <alignment horizontal="left" vertical="center" wrapText="1"/>
    </xf>
    <xf numFmtId="0" fontId="110" fillId="3" borderId="148" xfId="0" applyFont="1" applyFill="1" applyBorder="1" applyAlignment="1">
      <alignment horizontal="left" vertical="center" wrapText="1"/>
    </xf>
    <xf numFmtId="0" fontId="110" fillId="27" borderId="182" xfId="0" applyFont="1" applyFill="1" applyBorder="1" applyAlignment="1">
      <alignment horizontal="left" vertical="center" wrapText="1"/>
    </xf>
    <xf numFmtId="0" fontId="110" fillId="3" borderId="149" xfId="0" applyFont="1" applyFill="1" applyBorder="1" applyAlignment="1">
      <alignment horizontal="left" vertical="center" wrapText="1"/>
    </xf>
    <xf numFmtId="0" fontId="110" fillId="3" borderId="104" xfId="0" applyFont="1" applyFill="1" applyBorder="1" applyAlignment="1">
      <alignment horizontal="left" vertical="center" wrapText="1"/>
    </xf>
    <xf numFmtId="0" fontId="110" fillId="0" borderId="116" xfId="0" applyFont="1" applyBorder="1" applyAlignment="1">
      <alignment horizontal="left" vertical="center" wrapText="1"/>
    </xf>
    <xf numFmtId="0" fontId="40" fillId="0" borderId="39" xfId="35" applyFont="1" applyBorder="1" applyAlignment="1">
      <alignment horizontal="left" vertical="center" wrapText="1"/>
    </xf>
    <xf numFmtId="0" fontId="40" fillId="3" borderId="41" xfId="35" applyFont="1" applyFill="1" applyBorder="1" applyAlignment="1">
      <alignment horizontal="left" vertical="center" wrapText="1"/>
    </xf>
    <xf numFmtId="0" fontId="40" fillId="3" borderId="42" xfId="35" applyFont="1" applyFill="1" applyBorder="1" applyAlignment="1">
      <alignment horizontal="left" vertical="center" wrapText="1"/>
    </xf>
    <xf numFmtId="0" fontId="40" fillId="3" borderId="50" xfId="35" applyFont="1" applyFill="1" applyBorder="1" applyAlignment="1">
      <alignment horizontal="left" vertical="center" wrapText="1"/>
    </xf>
    <xf numFmtId="0" fontId="40" fillId="3" borderId="51" xfId="35" applyFont="1" applyFill="1" applyBorder="1" applyAlignment="1">
      <alignment horizontal="left" vertical="center" wrapText="1"/>
    </xf>
    <xf numFmtId="0" fontId="40" fillId="3" borderId="0" xfId="29" applyFont="1" applyFill="1" applyAlignment="1">
      <alignment horizontal="left" vertical="center" wrapText="1"/>
    </xf>
    <xf numFmtId="0" fontId="75" fillId="0" borderId="39" xfId="0" applyFont="1" applyBorder="1" applyAlignment="1">
      <alignment vertical="center" wrapText="1"/>
    </xf>
    <xf numFmtId="0" fontId="75" fillId="27" borderId="41" xfId="0" applyFont="1" applyFill="1" applyBorder="1" applyAlignment="1">
      <alignment vertical="center" wrapText="1"/>
    </xf>
    <xf numFmtId="0" fontId="75" fillId="27" borderId="46" xfId="0" applyFont="1" applyFill="1" applyBorder="1" applyAlignment="1">
      <alignment vertical="center" wrapText="1"/>
    </xf>
    <xf numFmtId="0" fontId="75" fillId="0" borderId="41" xfId="0" applyFont="1" applyBorder="1" applyAlignment="1">
      <alignment vertical="center" wrapText="1"/>
    </xf>
    <xf numFmtId="0" fontId="110" fillId="0" borderId="55" xfId="0" applyFont="1" applyBorder="1" applyAlignment="1">
      <alignment vertical="center"/>
    </xf>
    <xf numFmtId="0" fontId="75" fillId="28" borderId="0" xfId="0" applyFont="1" applyFill="1" applyAlignment="1">
      <alignment horizontal="left" vertical="center" wrapText="1"/>
    </xf>
    <xf numFmtId="0" fontId="75" fillId="28" borderId="97" xfId="0" applyFont="1" applyFill="1" applyBorder="1" applyAlignment="1">
      <alignment horizontal="left" vertical="center" wrapText="1"/>
    </xf>
    <xf numFmtId="0" fontId="106" fillId="0" borderId="55" xfId="0" applyFont="1" applyBorder="1" applyAlignment="1">
      <alignment horizontal="left" vertical="center"/>
    </xf>
    <xf numFmtId="0" fontId="70" fillId="27" borderId="182" xfId="0" applyFont="1" applyFill="1" applyBorder="1" applyAlignment="1">
      <alignment horizontal="left" vertical="center" wrapText="1"/>
    </xf>
    <xf numFmtId="0" fontId="26" fillId="53" borderId="106" xfId="29" applyFont="1" applyFill="1" applyBorder="1"/>
    <xf numFmtId="0" fontId="40" fillId="0" borderId="179" xfId="29" applyFont="1" applyBorder="1" applyAlignment="1">
      <alignment horizontal="left" vertical="center" wrapText="1"/>
    </xf>
    <xf numFmtId="0" fontId="40" fillId="3" borderId="13" xfId="29" applyFont="1" applyFill="1" applyBorder="1" applyAlignment="1">
      <alignment horizontal="left" vertical="center" wrapText="1"/>
    </xf>
    <xf numFmtId="0" fontId="40" fillId="0" borderId="10" xfId="29" applyFont="1" applyBorder="1" applyAlignment="1">
      <alignment horizontal="left" vertical="center" wrapText="1"/>
    </xf>
    <xf numFmtId="0" fontId="40" fillId="0" borderId="13" xfId="29" applyFont="1" applyBorder="1" applyAlignment="1">
      <alignment horizontal="left" vertical="center" wrapText="1"/>
    </xf>
    <xf numFmtId="0" fontId="40" fillId="0" borderId="13" xfId="29" applyFont="1" applyBorder="1" applyAlignment="1">
      <alignment horizontal="left" vertical="center"/>
    </xf>
    <xf numFmtId="0" fontId="40" fillId="3" borderId="42" xfId="0" applyFont="1" applyFill="1" applyBorder="1" applyAlignment="1">
      <alignment horizontal="left" vertical="center" wrapText="1"/>
    </xf>
    <xf numFmtId="2" fontId="75" fillId="0" borderId="0" xfId="0" applyNumberFormat="1" applyFont="1" applyAlignment="1">
      <alignment horizontal="left" vertical="center" wrapText="1"/>
    </xf>
    <xf numFmtId="1" fontId="75" fillId="0" borderId="0" xfId="0" applyNumberFormat="1" applyFont="1" applyAlignment="1">
      <alignment horizontal="left" vertical="center" wrapText="1"/>
    </xf>
    <xf numFmtId="2" fontId="70" fillId="0" borderId="0" xfId="0" applyNumberFormat="1" applyFont="1" applyAlignment="1">
      <alignment horizontal="left" vertical="center" wrapText="1"/>
    </xf>
    <xf numFmtId="0" fontId="75" fillId="3" borderId="1" xfId="0" applyFont="1" applyFill="1" applyBorder="1" applyAlignment="1">
      <alignment vertical="center" wrapText="1"/>
    </xf>
    <xf numFmtId="0" fontId="37" fillId="3" borderId="149" xfId="0" applyFont="1" applyFill="1" applyBorder="1" applyAlignment="1">
      <alignment horizontal="left" vertical="center"/>
    </xf>
    <xf numFmtId="0" fontId="37" fillId="3" borderId="149" xfId="35" applyFont="1" applyFill="1" applyBorder="1" applyAlignment="1">
      <alignment horizontal="left" vertical="center"/>
    </xf>
    <xf numFmtId="0" fontId="40" fillId="3" borderId="205" xfId="0" applyFont="1" applyFill="1" applyBorder="1" applyAlignment="1">
      <alignment vertical="center" wrapText="1"/>
    </xf>
    <xf numFmtId="0" fontId="40" fillId="0" borderId="205" xfId="0" applyFont="1" applyBorder="1" applyAlignment="1">
      <alignment vertical="center" wrapText="1"/>
    </xf>
    <xf numFmtId="0" fontId="40" fillId="3" borderId="25" xfId="0" applyFont="1" applyFill="1" applyBorder="1" applyAlignment="1">
      <alignment vertical="center" wrapText="1"/>
    </xf>
    <xf numFmtId="0" fontId="70" fillId="27" borderId="186" xfId="0" applyFont="1" applyFill="1" applyBorder="1" applyAlignment="1">
      <alignment horizontal="left" vertical="center" wrapText="1"/>
    </xf>
    <xf numFmtId="0" fontId="70" fillId="27" borderId="0" xfId="0" applyFont="1" applyFill="1" applyAlignment="1">
      <alignment vertical="center"/>
    </xf>
    <xf numFmtId="0" fontId="110" fillId="0" borderId="183" xfId="0" applyFont="1" applyBorder="1" applyAlignment="1">
      <alignment horizontal="left" vertical="center"/>
    </xf>
    <xf numFmtId="0" fontId="75" fillId="27" borderId="107" xfId="0" applyFont="1" applyFill="1" applyBorder="1" applyAlignment="1">
      <alignment horizontal="left" vertical="center"/>
    </xf>
    <xf numFmtId="0" fontId="90" fillId="53" borderId="222" xfId="0" applyFont="1" applyFill="1" applyBorder="1" applyAlignment="1">
      <alignment horizontal="left" vertical="center"/>
    </xf>
    <xf numFmtId="0" fontId="113" fillId="53" borderId="183" xfId="0" applyFont="1" applyFill="1" applyBorder="1" applyAlignment="1">
      <alignment horizontal="left" vertical="center" wrapText="1"/>
    </xf>
    <xf numFmtId="0" fontId="75" fillId="0" borderId="182" xfId="0" applyFont="1" applyBorder="1" applyAlignment="1">
      <alignment horizontal="left" vertical="center"/>
    </xf>
    <xf numFmtId="0" fontId="70" fillId="27" borderId="107" xfId="0" applyFont="1" applyFill="1" applyBorder="1" applyAlignment="1">
      <alignment vertical="center" wrapText="1"/>
    </xf>
    <xf numFmtId="0" fontId="70" fillId="27" borderId="114" xfId="0" applyFont="1" applyFill="1" applyBorder="1" applyAlignment="1">
      <alignment vertical="center" wrapText="1"/>
    </xf>
    <xf numFmtId="0" fontId="70" fillId="27" borderId="182" xfId="0" applyFont="1" applyFill="1" applyBorder="1" applyAlignment="1">
      <alignment vertical="center" wrapText="1"/>
    </xf>
    <xf numFmtId="0" fontId="70" fillId="27" borderId="0" xfId="0" applyFont="1" applyFill="1" applyAlignment="1">
      <alignment vertical="center" wrapText="1"/>
    </xf>
    <xf numFmtId="0" fontId="70" fillId="27" borderId="121" xfId="0" applyFont="1" applyFill="1" applyBorder="1" applyAlignment="1">
      <alignment vertical="center" wrapText="1"/>
    </xf>
    <xf numFmtId="0" fontId="70" fillId="27" borderId="83" xfId="0" applyFont="1" applyFill="1" applyBorder="1" applyAlignment="1">
      <alignment vertical="center" wrapText="1"/>
    </xf>
    <xf numFmtId="0" fontId="71" fillId="27" borderId="81" xfId="0" applyFont="1" applyFill="1" applyBorder="1" applyAlignment="1">
      <alignment horizontal="left" vertical="center"/>
    </xf>
    <xf numFmtId="0" fontId="75" fillId="27" borderId="82" xfId="0" applyFont="1" applyFill="1" applyBorder="1" applyAlignment="1">
      <alignment horizontal="left" vertical="center" wrapText="1"/>
    </xf>
    <xf numFmtId="0" fontId="75" fillId="27" borderId="125" xfId="0" applyFont="1" applyFill="1" applyBorder="1" applyAlignment="1">
      <alignment horizontal="left" vertical="center" wrapText="1"/>
    </xf>
    <xf numFmtId="0" fontId="75" fillId="0" borderId="109" xfId="0" applyFont="1" applyBorder="1" applyAlignment="1">
      <alignment horizontal="left" vertical="center" wrapText="1"/>
    </xf>
    <xf numFmtId="0" fontId="75" fillId="27" borderId="84" xfId="0" applyFont="1" applyFill="1" applyBorder="1" applyAlignment="1">
      <alignment horizontal="left" vertical="center" wrapText="1"/>
    </xf>
    <xf numFmtId="0" fontId="110" fillId="0" borderId="84" xfId="0" applyFont="1" applyBorder="1" applyAlignment="1">
      <alignment horizontal="left" vertical="center" wrapText="1"/>
    </xf>
    <xf numFmtId="0" fontId="106" fillId="0" borderId="120" xfId="0" applyFont="1" applyBorder="1" applyAlignment="1">
      <alignment horizontal="left" vertical="center"/>
    </xf>
    <xf numFmtId="0" fontId="156" fillId="27" borderId="41" xfId="0" applyFont="1" applyFill="1" applyBorder="1" applyAlignment="1">
      <alignment horizontal="left" vertical="center" wrapText="1"/>
    </xf>
    <xf numFmtId="0" fontId="156" fillId="27" borderId="42" xfId="0" applyFont="1" applyFill="1" applyBorder="1" applyAlignment="1">
      <alignment horizontal="left" vertical="center" wrapText="1"/>
    </xf>
    <xf numFmtId="0" fontId="71" fillId="27" borderId="127" xfId="0" applyFont="1" applyFill="1" applyBorder="1" applyAlignment="1">
      <alignment horizontal="left" vertical="center"/>
    </xf>
    <xf numFmtId="0" fontId="71" fillId="27" borderId="12" xfId="0" applyFont="1" applyFill="1" applyBorder="1" applyAlignment="1">
      <alignment vertical="center" wrapText="1"/>
    </xf>
    <xf numFmtId="0" fontId="156" fillId="27" borderId="24" xfId="0" applyFont="1" applyFill="1" applyBorder="1" applyAlignment="1">
      <alignment vertical="center" wrapText="1"/>
    </xf>
    <xf numFmtId="0" fontId="156" fillId="27" borderId="127" xfId="0" applyFont="1" applyFill="1" applyBorder="1" applyAlignment="1">
      <alignment horizontal="left" vertical="center" wrapText="1"/>
    </xf>
    <xf numFmtId="0" fontId="156" fillId="0" borderId="106" xfId="0" applyFont="1" applyBorder="1" applyAlignment="1">
      <alignment horizontal="left" vertical="center" wrapText="1"/>
    </xf>
    <xf numFmtId="0" fontId="156" fillId="27" borderId="205" xfId="0" applyFont="1" applyFill="1" applyBorder="1" applyAlignment="1">
      <alignment horizontal="left" vertical="center" wrapText="1"/>
    </xf>
    <xf numFmtId="0" fontId="156" fillId="27" borderId="194" xfId="0" applyFont="1" applyFill="1" applyBorder="1" applyAlignment="1">
      <alignment horizontal="left" vertical="center" wrapText="1"/>
    </xf>
    <xf numFmtId="0" fontId="156" fillId="0" borderId="113" xfId="0" applyFont="1" applyBorder="1" applyAlignment="1">
      <alignment horizontal="left" vertical="center" wrapText="1"/>
    </xf>
    <xf numFmtId="0" fontId="156" fillId="0" borderId="194" xfId="0" applyFont="1" applyBorder="1" applyAlignment="1">
      <alignment horizontal="left" vertical="center" wrapText="1"/>
    </xf>
    <xf numFmtId="0" fontId="156" fillId="0" borderId="194" xfId="0" applyFont="1" applyBorder="1" applyAlignment="1">
      <alignment horizontal="left" vertical="center"/>
    </xf>
    <xf numFmtId="0" fontId="156" fillId="0" borderId="137" xfId="0" applyFont="1" applyBorder="1" applyAlignment="1">
      <alignment horizontal="left" vertical="center" wrapText="1"/>
    </xf>
    <xf numFmtId="0" fontId="156" fillId="27" borderId="138" xfId="0" applyFont="1" applyFill="1" applyBorder="1" applyAlignment="1">
      <alignment horizontal="left" vertical="center" wrapText="1"/>
    </xf>
    <xf numFmtId="0" fontId="156" fillId="27" borderId="139" xfId="0" applyFont="1" applyFill="1" applyBorder="1" applyAlignment="1">
      <alignment horizontal="left" vertical="center" wrapText="1"/>
    </xf>
    <xf numFmtId="0" fontId="156" fillId="27" borderId="234" xfId="0" applyFont="1" applyFill="1" applyBorder="1" applyAlignment="1">
      <alignment horizontal="left" vertical="center" wrapText="1"/>
    </xf>
    <xf numFmtId="0" fontId="156" fillId="27" borderId="121" xfId="0" applyFont="1" applyFill="1" applyBorder="1" applyAlignment="1">
      <alignment horizontal="left" vertical="center" wrapText="1"/>
    </xf>
    <xf numFmtId="0" fontId="156" fillId="0" borderId="117" xfId="0" applyFont="1" applyBorder="1" applyAlignment="1">
      <alignment horizontal="left" vertical="center" wrapText="1"/>
    </xf>
    <xf numFmtId="0" fontId="156" fillId="0" borderId="116" xfId="0" applyFont="1" applyBorder="1" applyAlignment="1">
      <alignment horizontal="left" vertical="center" wrapText="1"/>
    </xf>
    <xf numFmtId="0" fontId="156" fillId="0" borderId="139" xfId="0" applyFont="1" applyBorder="1" applyAlignment="1">
      <alignment horizontal="left" vertical="center" wrapText="1"/>
    </xf>
    <xf numFmtId="0" fontId="156" fillId="0" borderId="139" xfId="0" applyFont="1" applyBorder="1" applyAlignment="1">
      <alignment horizontal="left" vertical="center"/>
    </xf>
    <xf numFmtId="0" fontId="71" fillId="0" borderId="116" xfId="0" applyFont="1" applyBorder="1"/>
    <xf numFmtId="0" fontId="71" fillId="27" borderId="104" xfId="0" applyFont="1" applyFill="1" applyBorder="1" applyAlignment="1">
      <alignment vertical="center" wrapText="1"/>
    </xf>
    <xf numFmtId="0" fontId="113" fillId="0" borderId="162" xfId="0" applyFont="1" applyBorder="1" applyAlignment="1">
      <alignment horizontal="left" vertical="center" wrapText="1"/>
    </xf>
    <xf numFmtId="0" fontId="113" fillId="27" borderId="201" xfId="0" applyFont="1" applyFill="1" applyBorder="1" applyAlignment="1">
      <alignment horizontal="left" vertical="center" wrapText="1"/>
    </xf>
    <xf numFmtId="0" fontId="113" fillId="0" borderId="201" xfId="0" applyFont="1" applyBorder="1" applyAlignment="1">
      <alignment horizontal="left" vertical="center" wrapText="1"/>
    </xf>
    <xf numFmtId="0" fontId="78" fillId="27" borderId="0" xfId="0" applyFont="1" applyFill="1" applyAlignment="1">
      <alignment horizontal="left" vertical="center"/>
    </xf>
    <xf numFmtId="0" fontId="78" fillId="27" borderId="0" xfId="0" applyFont="1" applyFill="1" applyAlignment="1">
      <alignment horizontal="left" vertical="center" wrapText="1"/>
    </xf>
    <xf numFmtId="0" fontId="78" fillId="27" borderId="97" xfId="0" applyFont="1" applyFill="1" applyBorder="1" applyAlignment="1">
      <alignment horizontal="left" vertical="center" wrapText="1"/>
    </xf>
    <xf numFmtId="0" fontId="78" fillId="27" borderId="98" xfId="0" applyFont="1" applyFill="1" applyBorder="1" applyAlignment="1">
      <alignment horizontal="left" vertical="center" wrapText="1"/>
    </xf>
    <xf numFmtId="0" fontId="78" fillId="27" borderId="97" xfId="0" applyFont="1" applyFill="1" applyBorder="1" applyAlignment="1">
      <alignment horizontal="left" vertical="center"/>
    </xf>
    <xf numFmtId="0" fontId="113" fillId="27" borderId="0" xfId="0" applyFont="1" applyFill="1" applyAlignment="1">
      <alignment horizontal="left" vertical="center"/>
    </xf>
    <xf numFmtId="0" fontId="70" fillId="28" borderId="99" xfId="0" applyFont="1" applyFill="1" applyBorder="1" applyAlignment="1">
      <alignment wrapText="1"/>
    </xf>
    <xf numFmtId="0" fontId="70" fillId="28" borderId="0" xfId="0" applyFont="1" applyFill="1" applyAlignment="1">
      <alignment wrapText="1"/>
    </xf>
    <xf numFmtId="0" fontId="78" fillId="28" borderId="0" xfId="0" applyFont="1" applyFill="1"/>
    <xf numFmtId="0" fontId="167" fillId="28" borderId="139" xfId="0" applyFont="1" applyFill="1" applyBorder="1" applyAlignment="1">
      <alignment horizontal="left" vertical="center" wrapText="1"/>
    </xf>
    <xf numFmtId="0" fontId="106" fillId="0" borderId="116" xfId="0" applyFont="1" applyBorder="1" applyAlignment="1">
      <alignment horizontal="left" vertical="center" wrapText="1"/>
    </xf>
    <xf numFmtId="0" fontId="70" fillId="28" borderId="107" xfId="0" applyFont="1" applyFill="1" applyBorder="1" applyAlignment="1">
      <alignment wrapText="1"/>
    </xf>
    <xf numFmtId="0" fontId="70" fillId="28" borderId="114" xfId="0" applyFont="1" applyFill="1" applyBorder="1" applyAlignment="1">
      <alignment wrapText="1"/>
    </xf>
    <xf numFmtId="0" fontId="70" fillId="28" borderId="121" xfId="0" applyFont="1" applyFill="1" applyBorder="1" applyAlignment="1">
      <alignment wrapText="1"/>
    </xf>
    <xf numFmtId="0" fontId="70" fillId="28" borderId="104" xfId="0" applyFont="1" applyFill="1" applyBorder="1" applyAlignment="1">
      <alignment wrapText="1"/>
    </xf>
    <xf numFmtId="0" fontId="70" fillId="28" borderId="139" xfId="0" applyFont="1" applyFill="1" applyBorder="1" applyAlignment="1">
      <alignment wrapText="1"/>
    </xf>
    <xf numFmtId="0" fontId="70" fillId="28" borderId="140" xfId="0" applyFont="1" applyFill="1" applyBorder="1" applyAlignment="1">
      <alignment wrapText="1"/>
    </xf>
    <xf numFmtId="0" fontId="75" fillId="28" borderId="104" xfId="0" applyFont="1" applyFill="1" applyBorder="1" applyAlignment="1">
      <alignment wrapText="1"/>
    </xf>
    <xf numFmtId="0" fontId="75" fillId="28" borderId="0" xfId="0" applyFont="1" applyFill="1" applyAlignment="1">
      <alignment wrapText="1"/>
    </xf>
    <xf numFmtId="0" fontId="70" fillId="28" borderId="114" xfId="0" applyFont="1" applyFill="1" applyBorder="1" applyAlignment="1">
      <alignment horizontal="left" vertical="center" wrapText="1"/>
    </xf>
    <xf numFmtId="0" fontId="78" fillId="28" borderId="97" xfId="0" applyFont="1" applyFill="1" applyBorder="1"/>
    <xf numFmtId="0" fontId="75" fillId="28" borderId="25" xfId="0" applyFont="1" applyFill="1" applyBorder="1" applyAlignment="1">
      <alignment wrapText="1"/>
    </xf>
    <xf numFmtId="0" fontId="71" fillId="53" borderId="106" xfId="0" applyFont="1" applyFill="1" applyBorder="1"/>
    <xf numFmtId="0" fontId="156" fillId="53" borderId="221" xfId="0" applyFont="1" applyFill="1" applyBorder="1" applyAlignment="1">
      <alignment horizontal="left" vertical="center" wrapText="1"/>
    </xf>
    <xf numFmtId="0" fontId="156" fillId="0" borderId="39" xfId="0" applyFont="1" applyBorder="1" applyAlignment="1">
      <alignment horizontal="left" vertical="center" wrapText="1"/>
    </xf>
    <xf numFmtId="0" fontId="156" fillId="0" borderId="41" xfId="0" applyFont="1" applyBorder="1" applyAlignment="1">
      <alignment horizontal="left" vertical="center" wrapText="1"/>
    </xf>
    <xf numFmtId="0" fontId="71" fillId="0" borderId="55" xfId="0" applyFont="1" applyBorder="1" applyAlignment="1">
      <alignment horizontal="left" vertical="center"/>
    </xf>
    <xf numFmtId="0" fontId="156" fillId="27" borderId="25" xfId="0" applyFont="1" applyFill="1" applyBorder="1" applyAlignment="1">
      <alignment horizontal="left" vertical="center" wrapText="1"/>
    </xf>
    <xf numFmtId="0" fontId="156" fillId="0" borderId="50" xfId="0" applyFont="1" applyBorder="1" applyAlignment="1">
      <alignment vertical="center" wrapText="1"/>
    </xf>
    <xf numFmtId="0" fontId="71" fillId="27" borderId="87" xfId="0" applyFont="1" applyFill="1" applyBorder="1" applyAlignment="1">
      <alignment vertical="center" wrapText="1"/>
    </xf>
    <xf numFmtId="0" fontId="71" fillId="53" borderId="106" xfId="0" applyFont="1" applyFill="1" applyBorder="1" applyAlignment="1">
      <alignment horizontal="left" vertical="center"/>
    </xf>
    <xf numFmtId="0" fontId="156" fillId="28" borderId="259" xfId="0" applyFont="1" applyFill="1" applyBorder="1" applyAlignment="1">
      <alignment horizontal="left" vertical="center" wrapText="1"/>
    </xf>
    <xf numFmtId="0" fontId="156" fillId="0" borderId="78" xfId="0" applyFont="1" applyBorder="1" applyAlignment="1">
      <alignment horizontal="left" vertical="center" wrapText="1"/>
    </xf>
    <xf numFmtId="0" fontId="156" fillId="0" borderId="205" xfId="0" applyFont="1" applyBorder="1" applyAlignment="1">
      <alignment horizontal="left" vertical="center" wrapText="1"/>
    </xf>
    <xf numFmtId="0" fontId="156" fillId="0" borderId="118" xfId="0" applyFont="1" applyBorder="1" applyAlignment="1">
      <alignment horizontal="left" vertical="center"/>
    </xf>
    <xf numFmtId="0" fontId="75" fillId="0" borderId="115" xfId="0" applyFont="1" applyBorder="1" applyAlignment="1">
      <alignment horizontal="left" vertical="center"/>
    </xf>
    <xf numFmtId="0" fontId="156" fillId="0" borderId="29" xfId="0" applyFont="1" applyBorder="1" applyAlignment="1">
      <alignment horizontal="left" vertical="center" wrapText="1"/>
    </xf>
    <xf numFmtId="0" fontId="156" fillId="27" borderId="8" xfId="0" applyFont="1" applyFill="1" applyBorder="1" applyAlignment="1">
      <alignment horizontal="left" vertical="center" wrapText="1"/>
    </xf>
    <xf numFmtId="0" fontId="156" fillId="27" borderId="46" xfId="0" applyFont="1" applyFill="1" applyBorder="1" applyAlignment="1">
      <alignment horizontal="left" vertical="center" wrapText="1"/>
    </xf>
    <xf numFmtId="0" fontId="156" fillId="0" borderId="8" xfId="0" applyFont="1" applyBorder="1" applyAlignment="1">
      <alignment horizontal="left" vertical="center" wrapText="1"/>
    </xf>
    <xf numFmtId="0" fontId="71" fillId="0" borderId="58" xfId="0" applyFont="1" applyBorder="1" applyAlignment="1">
      <alignment horizontal="left" vertical="center"/>
    </xf>
    <xf numFmtId="0" fontId="71" fillId="0" borderId="118" xfId="0" applyFont="1" applyBorder="1" applyAlignment="1">
      <alignment horizontal="left" vertical="center"/>
    </xf>
    <xf numFmtId="0" fontId="156" fillId="0" borderId="138" xfId="0" applyFont="1" applyBorder="1" applyAlignment="1">
      <alignment horizontal="left" vertical="center" wrapText="1"/>
    </xf>
    <xf numFmtId="0" fontId="71" fillId="0" borderId="116" xfId="0" applyFont="1" applyBorder="1" applyAlignment="1">
      <alignment horizontal="left" vertical="center"/>
    </xf>
    <xf numFmtId="0" fontId="160" fillId="27" borderId="25" xfId="0" applyFont="1" applyFill="1" applyBorder="1" applyAlignment="1">
      <alignment horizontal="left" vertical="center" wrapText="1"/>
    </xf>
    <xf numFmtId="0" fontId="156" fillId="0" borderId="58" xfId="0" applyFont="1" applyBorder="1" applyAlignment="1">
      <alignment horizontal="left" vertical="center"/>
    </xf>
    <xf numFmtId="0" fontId="156" fillId="0" borderId="116" xfId="0" applyFont="1" applyBorder="1" applyAlignment="1">
      <alignment horizontal="left" vertical="center"/>
    </xf>
    <xf numFmtId="0" fontId="40" fillId="53" borderId="223" xfId="35" applyFont="1" applyFill="1" applyBorder="1" applyAlignment="1">
      <alignment horizontal="left" vertical="center" wrapText="1"/>
    </xf>
    <xf numFmtId="0" fontId="40" fillId="0" borderId="50" xfId="35" applyFont="1" applyBorder="1" applyAlignment="1">
      <alignment horizontal="left" vertical="center"/>
    </xf>
    <xf numFmtId="0" fontId="40" fillId="0" borderId="0" xfId="29" applyFont="1" applyAlignment="1">
      <alignment horizontal="left" vertical="center"/>
    </xf>
    <xf numFmtId="0" fontId="40" fillId="0" borderId="7" xfId="35" applyFont="1" applyBorder="1" applyAlignment="1">
      <alignment horizontal="left" vertical="center" wrapText="1"/>
    </xf>
    <xf numFmtId="0" fontId="156" fillId="53" borderId="150" xfId="35" applyFont="1" applyFill="1" applyBorder="1" applyAlignment="1">
      <alignment horizontal="left" vertical="center" wrapText="1"/>
    </xf>
    <xf numFmtId="0" fontId="71" fillId="3" borderId="0" xfId="35" applyFont="1" applyFill="1" applyAlignment="1">
      <alignment horizontal="left" vertical="center" wrapText="1"/>
    </xf>
    <xf numFmtId="0" fontId="156" fillId="0" borderId="106" xfId="35" applyFont="1" applyBorder="1" applyAlignment="1">
      <alignment horizontal="left" vertical="center" wrapText="1"/>
    </xf>
    <xf numFmtId="0" fontId="156" fillId="3" borderId="205" xfId="35" applyFont="1" applyFill="1" applyBorder="1" applyAlignment="1">
      <alignment horizontal="left" vertical="center" wrapText="1"/>
    </xf>
    <xf numFmtId="0" fontId="156" fillId="3" borderId="194" xfId="35" applyFont="1" applyFill="1" applyBorder="1" applyAlignment="1">
      <alignment horizontal="left" vertical="center" wrapText="1"/>
    </xf>
    <xf numFmtId="0" fontId="156" fillId="3" borderId="193" xfId="35" applyFont="1" applyFill="1" applyBorder="1" applyAlignment="1">
      <alignment horizontal="left" vertical="center" wrapText="1"/>
    </xf>
    <xf numFmtId="0" fontId="156" fillId="0" borderId="205" xfId="35" applyFont="1" applyBorder="1" applyAlignment="1">
      <alignment horizontal="left" vertical="center" wrapText="1"/>
    </xf>
    <xf numFmtId="0" fontId="156" fillId="3" borderId="113" xfId="35" applyFont="1" applyFill="1" applyBorder="1" applyAlignment="1">
      <alignment horizontal="left" vertical="center" wrapText="1"/>
    </xf>
    <xf numFmtId="0" fontId="71" fillId="0" borderId="118" xfId="29" applyFont="1" applyBorder="1" applyAlignment="1">
      <alignment horizontal="left" vertical="center"/>
    </xf>
    <xf numFmtId="0" fontId="156" fillId="0" borderId="205" xfId="35" applyFont="1" applyBorder="1" applyAlignment="1">
      <alignment horizontal="left" vertical="center"/>
    </xf>
    <xf numFmtId="0" fontId="71" fillId="0" borderId="138" xfId="35" applyFont="1" applyBorder="1" applyAlignment="1">
      <alignment horizontal="left" vertical="center" wrapText="1"/>
    </xf>
    <xf numFmtId="0" fontId="71" fillId="3" borderId="87" xfId="35" applyFont="1" applyFill="1" applyBorder="1" applyAlignment="1">
      <alignment horizontal="left" vertical="center" wrapText="1"/>
    </xf>
    <xf numFmtId="0" fontId="71" fillId="3" borderId="138" xfId="35" applyFont="1" applyFill="1" applyBorder="1" applyAlignment="1">
      <alignment horizontal="left" vertical="center" wrapText="1"/>
    </xf>
    <xf numFmtId="0" fontId="71" fillId="3" borderId="138" xfId="35" applyFont="1" applyFill="1" applyBorder="1" applyAlignment="1">
      <alignment horizontal="left" vertical="center"/>
    </xf>
    <xf numFmtId="0" fontId="71" fillId="3" borderId="149" xfId="0" applyFont="1" applyFill="1" applyBorder="1" applyAlignment="1">
      <alignment horizontal="left" vertical="center"/>
    </xf>
    <xf numFmtId="0" fontId="71" fillId="3" borderId="92" xfId="0" applyFont="1" applyFill="1" applyBorder="1" applyAlignment="1">
      <alignment horizontal="left" vertical="center"/>
    </xf>
    <xf numFmtId="0" fontId="71" fillId="3" borderId="139" xfId="0" applyFont="1" applyFill="1" applyBorder="1" applyAlignment="1">
      <alignment horizontal="left" vertical="center"/>
    </xf>
    <xf numFmtId="0" fontId="71" fillId="3" borderId="149" xfId="35" applyFont="1" applyFill="1" applyBorder="1" applyAlignment="1">
      <alignment horizontal="left" vertical="center"/>
    </xf>
    <xf numFmtId="0" fontId="71" fillId="3" borderId="92" xfId="35" applyFont="1" applyFill="1" applyBorder="1" applyAlignment="1">
      <alignment horizontal="left" vertical="center" wrapText="1"/>
    </xf>
    <xf numFmtId="0" fontId="71" fillId="3" borderId="104" xfId="35" applyFont="1" applyFill="1" applyBorder="1" applyAlignment="1">
      <alignment horizontal="left" vertical="center"/>
    </xf>
    <xf numFmtId="0" fontId="71" fillId="3" borderId="97" xfId="35" applyFont="1" applyFill="1" applyBorder="1" applyAlignment="1">
      <alignment horizontal="left" vertical="center" wrapText="1"/>
    </xf>
    <xf numFmtId="0" fontId="71" fillId="3" borderId="104" xfId="54" applyFont="1" applyFill="1" applyBorder="1" applyAlignment="1" applyProtection="1">
      <alignment horizontal="left" vertical="center" wrapText="1"/>
    </xf>
    <xf numFmtId="0" fontId="71" fillId="3" borderId="97" xfId="54" applyFont="1" applyFill="1" applyBorder="1" applyAlignment="1" applyProtection="1">
      <alignment horizontal="left" vertical="center" wrapText="1"/>
    </xf>
    <xf numFmtId="0" fontId="71" fillId="3" borderId="98" xfId="29" applyFont="1" applyFill="1" applyBorder="1" applyAlignment="1">
      <alignment horizontal="left" vertical="center"/>
    </xf>
    <xf numFmtId="0" fontId="71" fillId="3" borderId="139" xfId="54" applyFont="1" applyFill="1" applyBorder="1" applyAlignment="1" applyProtection="1">
      <alignment horizontal="left" vertical="center" wrapText="1"/>
    </xf>
    <xf numFmtId="0" fontId="71" fillId="3" borderId="98" xfId="54" applyFont="1" applyFill="1" applyBorder="1" applyAlignment="1" applyProtection="1">
      <alignment horizontal="left" vertical="center" wrapText="1"/>
    </xf>
    <xf numFmtId="0" fontId="71" fillId="3" borderId="149" xfId="54" applyFont="1" applyFill="1" applyBorder="1" applyAlignment="1" applyProtection="1">
      <alignment horizontal="left" vertical="center" wrapText="1"/>
    </xf>
    <xf numFmtId="0" fontId="71" fillId="3" borderId="92" xfId="54" applyFont="1" applyFill="1" applyBorder="1" applyAlignment="1" applyProtection="1">
      <alignment horizontal="left" vertical="center" wrapText="1"/>
    </xf>
    <xf numFmtId="0" fontId="71" fillId="3" borderId="140" xfId="54" applyFont="1" applyFill="1" applyBorder="1" applyAlignment="1" applyProtection="1">
      <alignment horizontal="left" vertical="center" wrapText="1"/>
    </xf>
    <xf numFmtId="49" fontId="156" fillId="3" borderId="149" xfId="35" applyNumberFormat="1" applyFont="1" applyFill="1" applyBorder="1" applyAlignment="1">
      <alignment horizontal="left" vertical="center"/>
    </xf>
    <xf numFmtId="49" fontId="156" fillId="3" borderId="0" xfId="35" applyNumberFormat="1" applyFont="1" applyFill="1" applyAlignment="1">
      <alignment horizontal="left" vertical="center"/>
    </xf>
    <xf numFmtId="0" fontId="71" fillId="3" borderId="149" xfId="35" applyFont="1" applyFill="1" applyBorder="1" applyAlignment="1">
      <alignment horizontal="left" vertical="center" wrapText="1"/>
    </xf>
    <xf numFmtId="0" fontId="71" fillId="3" borderId="104" xfId="35" applyFont="1" applyFill="1" applyBorder="1" applyAlignment="1">
      <alignment horizontal="left" vertical="center" wrapText="1"/>
    </xf>
    <xf numFmtId="9" fontId="71" fillId="3" borderId="0" xfId="35" applyNumberFormat="1" applyFont="1" applyFill="1" applyAlignment="1">
      <alignment horizontal="left" vertical="center" wrapText="1"/>
    </xf>
    <xf numFmtId="0" fontId="71" fillId="3" borderId="139" xfId="35" applyFont="1" applyFill="1" applyBorder="1" applyAlignment="1">
      <alignment horizontal="left" vertical="center" wrapText="1"/>
    </xf>
    <xf numFmtId="0" fontId="71" fillId="3" borderId="98" xfId="35" applyFont="1" applyFill="1" applyBorder="1" applyAlignment="1">
      <alignment horizontal="left" vertical="center" wrapText="1"/>
    </xf>
    <xf numFmtId="0" fontId="71" fillId="3" borderId="104" xfId="0" applyFont="1" applyFill="1" applyBorder="1" applyAlignment="1">
      <alignment horizontal="left" vertical="center"/>
    </xf>
    <xf numFmtId="0" fontId="156" fillId="0" borderId="7" xfId="35" applyFont="1" applyBorder="1" applyAlignment="1">
      <alignment horizontal="left" vertical="center" wrapText="1"/>
    </xf>
    <xf numFmtId="0" fontId="40" fillId="0" borderId="176" xfId="35" applyFont="1" applyBorder="1" applyAlignment="1">
      <alignment horizontal="left" vertical="center" wrapText="1"/>
    </xf>
    <xf numFmtId="0" fontId="40" fillId="3" borderId="161" xfId="35" applyFont="1" applyFill="1" applyBorder="1" applyAlignment="1">
      <alignment horizontal="left" vertical="center" wrapText="1"/>
    </xf>
    <xf numFmtId="0" fontId="40" fillId="3" borderId="159" xfId="35" applyFont="1" applyFill="1" applyBorder="1" applyAlignment="1">
      <alignment horizontal="left" vertical="center" wrapText="1"/>
    </xf>
    <xf numFmtId="0" fontId="40" fillId="3" borderId="158" xfId="35" applyFont="1" applyFill="1" applyBorder="1" applyAlignment="1">
      <alignment horizontal="left" vertical="center" wrapText="1"/>
    </xf>
    <xf numFmtId="0" fontId="40" fillId="0" borderId="161" xfId="35" applyFont="1" applyBorder="1" applyAlignment="1">
      <alignment horizontal="left" vertical="center" wrapText="1"/>
    </xf>
    <xf numFmtId="0" fontId="40" fillId="0" borderId="161" xfId="35" applyFont="1" applyBorder="1" applyAlignment="1">
      <alignment horizontal="left" vertical="center"/>
    </xf>
    <xf numFmtId="0" fontId="26" fillId="0" borderId="175" xfId="29" applyFont="1" applyBorder="1" applyAlignment="1">
      <alignment horizontal="left" vertical="center"/>
    </xf>
    <xf numFmtId="0" fontId="71" fillId="53" borderId="106" xfId="34" applyFont="1" applyFill="1" applyBorder="1" applyAlignment="1">
      <alignment vertical="center"/>
    </xf>
    <xf numFmtId="0" fontId="156" fillId="53" borderId="150" xfId="34" applyFont="1" applyFill="1" applyBorder="1" applyAlignment="1">
      <alignment horizontal="left" vertical="center" wrapText="1"/>
    </xf>
    <xf numFmtId="0" fontId="156" fillId="3" borderId="7" xfId="34" applyFont="1" applyFill="1" applyBorder="1" applyAlignment="1">
      <alignment horizontal="left" vertical="center" wrapText="1"/>
    </xf>
    <xf numFmtId="0" fontId="26" fillId="53" borderId="176" xfId="29" applyFont="1" applyFill="1" applyBorder="1" applyAlignment="1">
      <alignment vertical="center"/>
    </xf>
    <xf numFmtId="0" fontId="37" fillId="3" borderId="97" xfId="22" applyFont="1" applyFill="1" applyBorder="1" applyAlignment="1" applyProtection="1">
      <alignment horizontal="left" vertical="center" wrapText="1"/>
    </xf>
    <xf numFmtId="0" fontId="37" fillId="3" borderId="98" xfId="22" applyFont="1" applyFill="1" applyBorder="1" applyAlignment="1" applyProtection="1">
      <alignment horizontal="left" vertical="center" wrapText="1"/>
    </xf>
    <xf numFmtId="0" fontId="37" fillId="3" borderId="92" xfId="22" applyFont="1" applyFill="1" applyBorder="1" applyAlignment="1" applyProtection="1">
      <alignment horizontal="left" vertical="center" wrapText="1"/>
    </xf>
    <xf numFmtId="0" fontId="40" fillId="3" borderId="8" xfId="35" applyFont="1" applyFill="1" applyBorder="1" applyAlignment="1">
      <alignment horizontal="left" vertical="center" wrapText="1"/>
    </xf>
    <xf numFmtId="0" fontId="26" fillId="0" borderId="105" xfId="29" applyFont="1" applyBorder="1" applyAlignment="1">
      <alignment horizontal="left" vertical="center"/>
    </xf>
    <xf numFmtId="0" fontId="71" fillId="53" borderId="106" xfId="0" applyFont="1" applyFill="1" applyBorder="1" applyAlignment="1">
      <alignment vertical="center"/>
    </xf>
    <xf numFmtId="0" fontId="156" fillId="53" borderId="150" xfId="0" applyFont="1" applyFill="1" applyBorder="1" applyAlignment="1">
      <alignment vertical="center" wrapText="1"/>
    </xf>
    <xf numFmtId="0" fontId="156" fillId="0" borderId="210" xfId="0" applyFont="1" applyBorder="1" applyAlignment="1">
      <alignment horizontal="left" vertical="center" wrapText="1"/>
    </xf>
    <xf numFmtId="0" fontId="156" fillId="3" borderId="194" xfId="0" applyFont="1" applyFill="1" applyBorder="1" applyAlignment="1">
      <alignment horizontal="left" vertical="center" wrapText="1"/>
    </xf>
    <xf numFmtId="0" fontId="156" fillId="3" borderId="25" xfId="0" applyFont="1" applyFill="1" applyBorder="1" applyAlignment="1">
      <alignment horizontal="left" vertical="center" wrapText="1"/>
    </xf>
    <xf numFmtId="0" fontId="71" fillId="3" borderId="220" xfId="0" applyFont="1" applyFill="1" applyBorder="1" applyAlignment="1">
      <alignment horizontal="left" vertical="center" wrapText="1"/>
    </xf>
    <xf numFmtId="0" fontId="71" fillId="0" borderId="156" xfId="0" applyFont="1" applyBorder="1" applyAlignment="1">
      <alignment horizontal="left" vertical="center" wrapText="1"/>
    </xf>
    <xf numFmtId="0" fontId="71" fillId="3" borderId="104" xfId="0" applyFont="1" applyFill="1" applyBorder="1" applyAlignment="1">
      <alignment horizontal="left" vertical="center" wrapText="1"/>
    </xf>
    <xf numFmtId="0" fontId="71" fillId="3" borderId="139" xfId="0" applyFont="1" applyFill="1" applyBorder="1" applyAlignment="1">
      <alignment horizontal="left" vertical="center" wrapText="1"/>
    </xf>
    <xf numFmtId="0" fontId="71" fillId="3" borderId="140" xfId="0" applyFont="1" applyFill="1" applyBorder="1" applyAlignment="1">
      <alignment horizontal="left" vertical="center" wrapText="1"/>
    </xf>
    <xf numFmtId="0" fontId="71" fillId="28" borderId="0" xfId="0" applyFont="1" applyFill="1" applyAlignment="1">
      <alignment horizontal="left" vertical="center" wrapText="1"/>
    </xf>
    <xf numFmtId="0" fontId="71" fillId="28" borderId="0" xfId="0" applyFont="1" applyFill="1" applyAlignment="1">
      <alignment horizontal="left" vertical="center"/>
    </xf>
    <xf numFmtId="0" fontId="156" fillId="3" borderId="104" xfId="0" applyFont="1" applyFill="1" applyBorder="1" applyAlignment="1">
      <alignment horizontal="left" vertical="center"/>
    </xf>
    <xf numFmtId="0" fontId="22" fillId="27" borderId="83" xfId="0" applyFont="1" applyFill="1" applyBorder="1" applyAlignment="1">
      <alignment horizontal="left" vertical="center"/>
    </xf>
    <xf numFmtId="0" fontId="75" fillId="27" borderId="13" xfId="0" applyFont="1" applyFill="1" applyBorder="1" applyAlignment="1">
      <alignment vertical="center"/>
    </xf>
    <xf numFmtId="0" fontId="106" fillId="51" borderId="176" xfId="0" applyFont="1" applyFill="1" applyBorder="1" applyAlignment="1">
      <alignment horizontal="left" vertical="center"/>
    </xf>
    <xf numFmtId="0" fontId="75" fillId="27" borderId="15" xfId="0" applyFont="1" applyFill="1" applyBorder="1" applyAlignment="1">
      <alignment horizontal="left" vertical="center"/>
    </xf>
    <xf numFmtId="0" fontId="75" fillId="27" borderId="161" xfId="0" applyFont="1" applyFill="1" applyBorder="1" applyAlignment="1">
      <alignment vertical="center" wrapText="1"/>
    </xf>
    <xf numFmtId="0" fontId="75" fillId="27" borderId="159" xfId="0" applyFont="1" applyFill="1" applyBorder="1" applyAlignment="1">
      <alignment vertical="center" wrapText="1"/>
    </xf>
    <xf numFmtId="0" fontId="75" fillId="27" borderId="173" xfId="0" applyFont="1" applyFill="1" applyBorder="1" applyAlignment="1">
      <alignment vertical="center" wrapText="1"/>
    </xf>
    <xf numFmtId="0" fontId="75" fillId="27" borderId="0" xfId="0" applyFont="1" applyFill="1" applyAlignment="1">
      <alignment vertical="center"/>
    </xf>
    <xf numFmtId="0" fontId="75" fillId="0" borderId="161" xfId="0" applyFont="1" applyBorder="1" applyAlignment="1">
      <alignment horizontal="left" vertical="center" wrapText="1"/>
    </xf>
    <xf numFmtId="0" fontId="75" fillId="0" borderId="176" xfId="0" applyFont="1" applyBorder="1" applyAlignment="1">
      <alignment vertical="center" wrapText="1"/>
    </xf>
    <xf numFmtId="0" fontId="75" fillId="0" borderId="161" xfId="0" applyFont="1" applyBorder="1" applyAlignment="1">
      <alignment vertical="center" wrapText="1"/>
    </xf>
    <xf numFmtId="0" fontId="75" fillId="0" borderId="159" xfId="0" applyFont="1" applyBorder="1" applyAlignment="1">
      <alignment vertical="center" wrapText="1"/>
    </xf>
    <xf numFmtId="9" fontId="74" fillId="27" borderId="11" xfId="0" applyNumberFormat="1" applyFont="1" applyFill="1" applyBorder="1" applyAlignment="1">
      <alignment vertical="center" wrapText="1"/>
    </xf>
    <xf numFmtId="0" fontId="70" fillId="0" borderId="4" xfId="0" applyFont="1" applyBorder="1" applyAlignment="1">
      <alignment vertical="center" wrapText="1"/>
    </xf>
    <xf numFmtId="0" fontId="75" fillId="0" borderId="159" xfId="0" applyFont="1" applyBorder="1" applyAlignment="1">
      <alignment vertical="center"/>
    </xf>
    <xf numFmtId="0" fontId="106" fillId="0" borderId="175" xfId="0" applyFont="1" applyBorder="1" applyAlignment="1">
      <alignment vertical="center"/>
    </xf>
    <xf numFmtId="0" fontId="26" fillId="53" borderId="176" xfId="29" applyFont="1" applyFill="1" applyBorder="1" applyAlignment="1">
      <alignment horizontal="left" vertical="center"/>
    </xf>
    <xf numFmtId="0" fontId="37" fillId="28" borderId="11" xfId="0" applyFont="1" applyFill="1" applyBorder="1" applyAlignment="1">
      <alignment horizontal="left" vertical="center"/>
    </xf>
    <xf numFmtId="0" fontId="44" fillId="3" borderId="4" xfId="54" applyNumberFormat="1" applyFont="1" applyFill="1" applyBorder="1" applyAlignment="1" applyProtection="1">
      <alignment horizontal="left" vertical="center" wrapText="1"/>
    </xf>
    <xf numFmtId="0" fontId="40" fillId="0" borderId="39" xfId="35" applyFont="1" applyBorder="1" applyAlignment="1">
      <alignment vertical="center" wrapText="1"/>
    </xf>
    <xf numFmtId="0" fontId="40" fillId="3" borderId="41" xfId="35" applyFont="1" applyFill="1" applyBorder="1" applyAlignment="1">
      <alignment vertical="center" wrapText="1"/>
    </xf>
    <xf numFmtId="0" fontId="40" fillId="0" borderId="42" xfId="35" applyFont="1" applyBorder="1" applyAlignment="1">
      <alignment vertical="center" wrapText="1"/>
    </xf>
    <xf numFmtId="0" fontId="40" fillId="3" borderId="42" xfId="35" applyFont="1" applyFill="1" applyBorder="1" applyAlignment="1">
      <alignment vertical="center" wrapText="1"/>
    </xf>
    <xf numFmtId="0" fontId="40" fillId="0" borderId="41" xfId="35" applyFont="1" applyBorder="1" applyAlignment="1">
      <alignment vertical="center" wrapText="1"/>
    </xf>
    <xf numFmtId="0" fontId="37" fillId="0" borderId="41" xfId="35" applyFont="1" applyBorder="1" applyAlignment="1">
      <alignment vertical="center"/>
    </xf>
    <xf numFmtId="0" fontId="26" fillId="0" borderId="105" xfId="29" applyFont="1" applyBorder="1" applyAlignment="1">
      <alignment vertical="center"/>
    </xf>
    <xf numFmtId="0" fontId="75" fillId="27" borderId="236" xfId="0" applyFont="1" applyFill="1" applyBorder="1" applyAlignment="1">
      <alignment horizontal="left" vertical="center" wrapText="1"/>
    </xf>
    <xf numFmtId="0" fontId="75" fillId="27" borderId="265" xfId="0" applyFont="1" applyFill="1" applyBorder="1" applyAlignment="1">
      <alignment horizontal="left" vertical="center" wrapText="1"/>
    </xf>
    <xf numFmtId="0" fontId="156" fillId="0" borderId="252" xfId="0" applyFont="1" applyBorder="1" applyAlignment="1">
      <alignment horizontal="left" vertical="center" wrapText="1"/>
    </xf>
    <xf numFmtId="0" fontId="156" fillId="0" borderId="111" xfId="0" applyFont="1" applyBorder="1" applyAlignment="1">
      <alignment horizontal="left" vertical="center"/>
    </xf>
    <xf numFmtId="0" fontId="156" fillId="0" borderId="110" xfId="0" applyFont="1" applyBorder="1" applyAlignment="1">
      <alignment horizontal="left" vertical="center"/>
    </xf>
    <xf numFmtId="0" fontId="75" fillId="0" borderId="267" xfId="0" applyFont="1" applyBorder="1" applyAlignment="1">
      <alignment horizontal="left" vertical="center" wrapText="1"/>
    </xf>
    <xf numFmtId="0" fontId="75" fillId="27" borderId="264" xfId="0" applyFont="1" applyFill="1" applyBorder="1" applyAlignment="1">
      <alignment horizontal="left" vertical="center" wrapText="1"/>
    </xf>
    <xf numFmtId="0" fontId="75" fillId="27" borderId="269" xfId="0" applyFont="1" applyFill="1" applyBorder="1" applyAlignment="1">
      <alignment horizontal="left" vertical="center" wrapText="1"/>
    </xf>
    <xf numFmtId="0" fontId="75" fillId="0" borderId="264" xfId="0" applyFont="1" applyBorder="1" applyAlignment="1">
      <alignment horizontal="left" vertical="center" wrapText="1"/>
    </xf>
    <xf numFmtId="0" fontId="75" fillId="0" borderId="265" xfId="0" applyFont="1" applyBorder="1" applyAlignment="1">
      <alignment horizontal="left" vertical="center" wrapText="1"/>
    </xf>
    <xf numFmtId="0" fontId="71" fillId="27" borderId="13" xfId="0" applyFont="1" applyFill="1" applyBorder="1" applyAlignment="1">
      <alignment vertical="center" wrapText="1"/>
    </xf>
    <xf numFmtId="0" fontId="71" fillId="27" borderId="16" xfId="0" applyFont="1" applyFill="1" applyBorder="1" applyAlignment="1">
      <alignment vertical="center" wrapText="1"/>
    </xf>
    <xf numFmtId="0" fontId="71" fillId="0" borderId="14" xfId="0" applyFont="1" applyBorder="1" applyAlignment="1">
      <alignment vertical="center"/>
    </xf>
    <xf numFmtId="0" fontId="71" fillId="27" borderId="14" xfId="0" applyFont="1" applyFill="1" applyBorder="1" applyAlignment="1">
      <alignment vertical="center" wrapText="1"/>
    </xf>
    <xf numFmtId="0" fontId="71" fillId="27" borderId="98" xfId="0" applyFont="1" applyFill="1" applyBorder="1" applyAlignment="1">
      <alignment vertical="center" wrapText="1"/>
    </xf>
    <xf numFmtId="0" fontId="71" fillId="27" borderId="97" xfId="0" applyFont="1" applyFill="1" applyBorder="1" applyAlignment="1">
      <alignment vertical="center" wrapText="1"/>
    </xf>
    <xf numFmtId="0" fontId="71" fillId="27" borderId="0" xfId="0" applyFont="1" applyFill="1" applyAlignment="1">
      <alignment vertical="center"/>
    </xf>
    <xf numFmtId="0" fontId="71" fillId="27" borderId="25" xfId="0" applyFont="1" applyFill="1" applyBorder="1" applyAlignment="1">
      <alignment vertical="center"/>
    </xf>
    <xf numFmtId="0" fontId="156" fillId="27" borderId="25" xfId="0" applyFont="1" applyFill="1" applyBorder="1" applyAlignment="1">
      <alignment vertical="center" wrapText="1"/>
    </xf>
    <xf numFmtId="0" fontId="71" fillId="27" borderId="12" xfId="0" applyFont="1" applyFill="1" applyBorder="1" applyAlignment="1">
      <alignment vertical="center"/>
    </xf>
    <xf numFmtId="0" fontId="71" fillId="27" borderId="97" xfId="0" applyFont="1" applyFill="1" applyBorder="1" applyAlignment="1">
      <alignment vertical="center"/>
    </xf>
    <xf numFmtId="0" fontId="71" fillId="27" borderId="13" xfId="0" applyFont="1" applyFill="1" applyBorder="1" applyAlignment="1">
      <alignment vertical="center"/>
    </xf>
    <xf numFmtId="0" fontId="71" fillId="27" borderId="98" xfId="0" applyFont="1" applyFill="1" applyBorder="1" applyAlignment="1">
      <alignment vertical="center"/>
    </xf>
    <xf numFmtId="0" fontId="71" fillId="27" borderId="15" xfId="0" applyFont="1" applyFill="1" applyBorder="1" applyAlignment="1">
      <alignment vertical="center" wrapText="1"/>
    </xf>
    <xf numFmtId="0" fontId="71" fillId="27" borderId="4" xfId="0" applyFont="1" applyFill="1" applyBorder="1" applyAlignment="1">
      <alignment vertical="center" wrapText="1"/>
    </xf>
    <xf numFmtId="0" fontId="71" fillId="27" borderId="15" xfId="0" applyFont="1" applyFill="1" applyBorder="1" applyAlignment="1">
      <alignment vertical="center"/>
    </xf>
    <xf numFmtId="0" fontId="71" fillId="27" borderId="25" xfId="0" applyFont="1" applyFill="1" applyBorder="1" applyAlignment="1">
      <alignment vertical="center" wrapText="1"/>
    </xf>
    <xf numFmtId="0" fontId="156" fillId="27" borderId="0" xfId="0" applyFont="1" applyFill="1" applyAlignment="1">
      <alignment vertical="center"/>
    </xf>
    <xf numFmtId="0" fontId="156" fillId="27" borderId="4" xfId="0" applyFont="1" applyFill="1" applyBorder="1" applyAlignment="1">
      <alignment vertical="center"/>
    </xf>
    <xf numFmtId="0" fontId="71" fillId="27" borderId="4" xfId="0" applyFont="1" applyFill="1" applyBorder="1" applyAlignment="1">
      <alignment vertical="center"/>
    </xf>
    <xf numFmtId="0" fontId="156" fillId="3" borderId="15" xfId="54" applyFont="1" applyFill="1" applyBorder="1" applyAlignment="1">
      <alignment horizontal="left" vertical="center" wrapText="1"/>
    </xf>
    <xf numFmtId="14" fontId="70" fillId="28" borderId="4" xfId="0" applyNumberFormat="1" applyFont="1" applyFill="1" applyBorder="1" applyAlignment="1">
      <alignment horizontal="left" vertical="center"/>
    </xf>
    <xf numFmtId="0" fontId="35" fillId="53" borderId="0" xfId="29" applyFont="1" applyFill="1" applyAlignment="1">
      <alignment horizontal="left" vertical="center" wrapText="1"/>
    </xf>
    <xf numFmtId="0" fontId="35" fillId="53" borderId="13" xfId="29" applyFont="1" applyFill="1" applyBorder="1" applyAlignment="1">
      <alignment horizontal="left" vertical="center" wrapText="1"/>
    </xf>
    <xf numFmtId="0" fontId="40" fillId="3" borderId="40" xfId="0" applyFont="1" applyFill="1" applyBorder="1" applyAlignment="1">
      <alignment horizontal="left" vertical="center" wrapText="1"/>
    </xf>
    <xf numFmtId="0" fontId="40" fillId="3" borderId="55" xfId="0" applyFont="1" applyFill="1" applyBorder="1" applyAlignment="1">
      <alignment horizontal="left" vertical="center" wrapText="1"/>
    </xf>
    <xf numFmtId="0" fontId="75" fillId="3" borderId="7" xfId="54" applyFont="1" applyFill="1" applyBorder="1" applyAlignment="1" applyProtection="1">
      <alignment horizontal="left" vertical="center" wrapText="1"/>
    </xf>
    <xf numFmtId="0" fontId="156" fillId="3" borderId="15" xfId="0" applyFont="1" applyFill="1" applyBorder="1" applyAlignment="1">
      <alignment horizontal="left" vertical="center" wrapText="1"/>
    </xf>
    <xf numFmtId="0" fontId="145" fillId="0" borderId="4" xfId="99" applyFont="1" applyFill="1" applyBorder="1" applyAlignment="1">
      <alignment horizontal="left" vertical="center" wrapText="1"/>
    </xf>
    <xf numFmtId="0" fontId="145" fillId="28" borderId="4" xfId="54" applyFont="1" applyFill="1" applyBorder="1" applyAlignment="1">
      <alignment horizontal="left" vertical="center" wrapText="1"/>
    </xf>
    <xf numFmtId="166" fontId="7" fillId="0" borderId="0" xfId="111" applyFont="1" applyAlignment="1">
      <alignment horizontal="left" vertical="center"/>
    </xf>
    <xf numFmtId="166" fontId="7" fillId="0" borderId="0" xfId="111" applyFont="1" applyFill="1" applyAlignment="1">
      <alignment horizontal="left" vertical="center"/>
    </xf>
    <xf numFmtId="207" fontId="7" fillId="0" borderId="0" xfId="0" applyNumberFormat="1" applyFont="1" applyAlignment="1">
      <alignment horizontal="left" vertical="center"/>
    </xf>
    <xf numFmtId="192" fontId="7" fillId="0" borderId="0" xfId="112" applyNumberFormat="1" applyFont="1" applyAlignment="1">
      <alignment horizontal="left" vertical="center"/>
    </xf>
    <xf numFmtId="0" fontId="145" fillId="0" borderId="43" xfId="54" applyFont="1" applyFill="1" applyBorder="1" applyAlignment="1">
      <alignment horizontal="left" vertical="center" wrapText="1" readingOrder="1"/>
    </xf>
    <xf numFmtId="0" fontId="145" fillId="0" borderId="43" xfId="0" applyFont="1" applyBorder="1" applyAlignment="1">
      <alignment horizontal="left" vertical="center" wrapText="1"/>
    </xf>
    <xf numFmtId="0" fontId="145" fillId="0" borderId="43" xfId="114" applyFont="1" applyFill="1" applyBorder="1" applyAlignment="1">
      <alignment horizontal="left" vertical="center" wrapText="1"/>
    </xf>
    <xf numFmtId="0" fontId="145" fillId="0" borderId="43" xfId="54" applyFont="1" applyFill="1" applyBorder="1" applyAlignment="1">
      <alignment horizontal="left" vertical="center" wrapText="1"/>
    </xf>
    <xf numFmtId="0" fontId="145" fillId="28" borderId="43" xfId="0" applyFont="1" applyFill="1" applyBorder="1" applyAlignment="1">
      <alignment horizontal="left" vertical="center" wrapText="1"/>
    </xf>
    <xf numFmtId="0" fontId="145" fillId="28" borderId="43" xfId="54" applyFont="1" applyFill="1" applyBorder="1" applyAlignment="1">
      <alignment horizontal="left" vertical="center" wrapText="1"/>
    </xf>
    <xf numFmtId="0" fontId="145" fillId="0" borderId="4" xfId="54" applyFont="1" applyBorder="1" applyAlignment="1">
      <alignment horizontal="left" vertical="center" wrapText="1"/>
    </xf>
    <xf numFmtId="0" fontId="146" fillId="0" borderId="4" xfId="0" applyFont="1" applyBorder="1" applyAlignment="1">
      <alignment horizontal="left" vertical="center" wrapText="1"/>
    </xf>
    <xf numFmtId="0" fontId="145" fillId="26" borderId="4" xfId="62" applyFont="1" applyFill="1" applyBorder="1" applyAlignment="1" applyProtection="1">
      <alignment horizontal="left" vertical="center" wrapText="1"/>
    </xf>
    <xf numFmtId="9" fontId="146" fillId="0" borderId="4" xfId="0" applyNumberFormat="1" applyFont="1" applyBorder="1" applyAlignment="1">
      <alignment horizontal="left" vertical="center" wrapText="1"/>
    </xf>
    <xf numFmtId="0" fontId="146" fillId="0" borderId="4" xfId="0" applyFont="1" applyBorder="1" applyAlignment="1">
      <alignment horizontal="left" vertical="center"/>
    </xf>
    <xf numFmtId="9" fontId="146" fillId="0" borderId="4" xfId="0" applyNumberFormat="1" applyFont="1" applyBorder="1" applyAlignment="1">
      <alignment horizontal="left" vertical="center"/>
    </xf>
    <xf numFmtId="0" fontId="145" fillId="0" borderId="43" xfId="54" applyFont="1" applyBorder="1" applyAlignment="1">
      <alignment horizontal="left" vertical="center" wrapText="1"/>
    </xf>
    <xf numFmtId="0" fontId="145" fillId="27" borderId="43" xfId="0" applyFont="1" applyFill="1" applyBorder="1" applyAlignment="1">
      <alignment horizontal="left" vertical="center"/>
    </xf>
    <xf numFmtId="0" fontId="146" fillId="26" borderId="35" xfId="0" applyFont="1" applyFill="1" applyBorder="1" applyAlignment="1">
      <alignment horizontal="left" vertical="center" wrapText="1"/>
    </xf>
    <xf numFmtId="0" fontId="145" fillId="0" borderId="35" xfId="0" applyFont="1" applyBorder="1" applyAlignment="1">
      <alignment horizontal="left" vertical="center" wrapText="1" readingOrder="1"/>
    </xf>
    <xf numFmtId="0" fontId="145" fillId="0" borderId="57" xfId="54" applyFont="1" applyFill="1" applyBorder="1" applyAlignment="1">
      <alignment horizontal="left" vertical="center" wrapText="1" readingOrder="1"/>
    </xf>
    <xf numFmtId="0" fontId="146" fillId="54" borderId="4" xfId="0" applyFont="1" applyFill="1" applyBorder="1" applyAlignment="1">
      <alignment horizontal="left" vertical="center" wrapText="1"/>
    </xf>
    <xf numFmtId="0" fontId="146" fillId="0" borderId="244" xfId="28" applyFont="1" applyBorder="1" applyAlignment="1">
      <alignment horizontal="left" vertical="center" wrapText="1"/>
    </xf>
    <xf numFmtId="0" fontId="70" fillId="27" borderId="214" xfId="0" applyFont="1" applyFill="1" applyBorder="1" applyAlignment="1">
      <alignment horizontal="left"/>
    </xf>
    <xf numFmtId="0" fontId="70" fillId="27" borderId="107" xfId="0" applyFont="1" applyFill="1" applyBorder="1" applyAlignment="1">
      <alignment horizontal="left"/>
    </xf>
    <xf numFmtId="0" fontId="70" fillId="27" borderId="99" xfId="0" applyFont="1" applyFill="1" applyBorder="1" applyAlignment="1">
      <alignment horizontal="left"/>
    </xf>
    <xf numFmtId="0" fontId="70" fillId="27" borderId="114" xfId="0" applyFont="1" applyFill="1" applyBorder="1" applyAlignment="1">
      <alignment horizontal="left"/>
    </xf>
    <xf numFmtId="0" fontId="70" fillId="27" borderId="0" xfId="0" applyFont="1" applyFill="1" applyAlignment="1">
      <alignment horizontal="left"/>
    </xf>
    <xf numFmtId="0" fontId="70" fillId="27" borderId="104" xfId="0" applyFont="1" applyFill="1" applyBorder="1" applyAlignment="1">
      <alignment horizontal="left"/>
    </xf>
    <xf numFmtId="0" fontId="70" fillId="27" borderId="97" xfId="0" applyFont="1" applyFill="1" applyBorder="1" applyAlignment="1">
      <alignment horizontal="left"/>
    </xf>
    <xf numFmtId="0" fontId="70" fillId="27" borderId="81" xfId="0" applyFont="1" applyFill="1" applyBorder="1" applyAlignment="1">
      <alignment horizontal="left"/>
    </xf>
    <xf numFmtId="0" fontId="70" fillId="27" borderId="83" xfId="0" applyFont="1" applyFill="1" applyBorder="1" applyAlignment="1">
      <alignment horizontal="left"/>
    </xf>
    <xf numFmtId="0" fontId="75" fillId="51" borderId="58" xfId="0" applyFont="1" applyFill="1" applyBorder="1" applyAlignment="1">
      <alignment horizontal="left" vertical="center" wrapText="1"/>
    </xf>
    <xf numFmtId="0" fontId="70" fillId="28" borderId="25" xfId="0" applyFont="1" applyFill="1" applyBorder="1" applyAlignment="1">
      <alignment vertical="center" wrapText="1"/>
    </xf>
    <xf numFmtId="0" fontId="176" fillId="0" borderId="4" xfId="0" applyFont="1" applyBorder="1" applyAlignment="1">
      <alignment horizontal="left" vertical="center" wrapText="1"/>
    </xf>
    <xf numFmtId="10" fontId="176" fillId="0" borderId="4" xfId="0" applyNumberFormat="1" applyFont="1" applyBorder="1" applyAlignment="1">
      <alignment horizontal="left" vertical="center" wrapText="1"/>
    </xf>
    <xf numFmtId="3" fontId="176" fillId="0" borderId="4" xfId="0" applyNumberFormat="1" applyFont="1" applyBorder="1" applyAlignment="1">
      <alignment horizontal="left" vertical="center" wrapText="1"/>
    </xf>
    <xf numFmtId="14" fontId="176" fillId="0" borderId="4" xfId="0" applyNumberFormat="1" applyFont="1" applyBorder="1" applyAlignment="1">
      <alignment horizontal="left" vertical="center" wrapText="1"/>
    </xf>
    <xf numFmtId="14" fontId="176" fillId="0" borderId="4" xfId="28" applyNumberFormat="1" applyFont="1" applyBorder="1" applyAlignment="1">
      <alignment horizontal="left" vertical="center" wrapText="1"/>
    </xf>
    <xf numFmtId="1" fontId="176" fillId="0" borderId="4" xfId="28" applyNumberFormat="1" applyFont="1" applyBorder="1" applyAlignment="1">
      <alignment horizontal="left" vertical="center" wrapText="1"/>
    </xf>
    <xf numFmtId="10" fontId="176" fillId="28" borderId="4" xfId="0" applyNumberFormat="1" applyFont="1" applyFill="1" applyBorder="1" applyAlignment="1">
      <alignment horizontal="left" vertical="center" wrapText="1"/>
    </xf>
    <xf numFmtId="0" fontId="176" fillId="0" borderId="4" xfId="28" applyFont="1" applyBorder="1" applyAlignment="1">
      <alignment horizontal="left" vertical="center" wrapText="1"/>
    </xf>
    <xf numFmtId="0" fontId="176" fillId="28" borderId="4" xfId="0" applyFont="1" applyFill="1" applyBorder="1" applyAlignment="1">
      <alignment horizontal="left" vertical="center" wrapText="1"/>
    </xf>
    <xf numFmtId="9" fontId="68" fillId="0" borderId="4" xfId="112" applyFont="1" applyBorder="1" applyAlignment="1">
      <alignment horizontal="left" vertical="center" wrapText="1"/>
    </xf>
    <xf numFmtId="0" fontId="68" fillId="0" borderId="4" xfId="0" applyFont="1" applyBorder="1" applyAlignment="1">
      <alignment horizontal="left" vertical="center" wrapText="1"/>
    </xf>
    <xf numFmtId="9" fontId="68" fillId="0" borderId="4" xfId="0" applyNumberFormat="1" applyFont="1" applyBorder="1" applyAlignment="1">
      <alignment horizontal="left" vertical="center" wrapText="1"/>
    </xf>
    <xf numFmtId="1" fontId="68" fillId="0" borderId="4" xfId="0" applyNumberFormat="1" applyFont="1" applyBorder="1" applyAlignment="1">
      <alignment horizontal="left" vertical="center" wrapText="1"/>
    </xf>
    <xf numFmtId="9" fontId="68" fillId="28" borderId="4" xfId="0" applyNumberFormat="1" applyFont="1" applyFill="1" applyBorder="1" applyAlignment="1">
      <alignment horizontal="left" vertical="center" wrapText="1"/>
    </xf>
    <xf numFmtId="0" fontId="178" fillId="27" borderId="4" xfId="0" applyFont="1" applyFill="1" applyBorder="1" applyAlignment="1">
      <alignment horizontal="left" vertical="center" wrapText="1"/>
    </xf>
    <xf numFmtId="0" fontId="106" fillId="51" borderId="137" xfId="0" applyFont="1" applyFill="1" applyBorder="1"/>
    <xf numFmtId="10" fontId="0" fillId="0" borderId="4" xfId="0" applyNumberFormat="1" applyBorder="1" applyAlignment="1">
      <alignment horizontal="left" vertical="center" wrapText="1"/>
    </xf>
    <xf numFmtId="0" fontId="0" fillId="0" borderId="4" xfId="0" applyBorder="1" applyAlignment="1">
      <alignment horizontal="left" vertical="center" wrapText="1"/>
    </xf>
    <xf numFmtId="0" fontId="94" fillId="0" borderId="6" xfId="0" applyFont="1" applyBorder="1" applyAlignment="1">
      <alignment horizontal="left" vertical="center" wrapText="1"/>
    </xf>
    <xf numFmtId="0" fontId="94" fillId="0" borderId="4" xfId="0" applyFont="1" applyBorder="1" applyAlignment="1">
      <alignment horizontal="left" vertical="center" wrapText="1"/>
    </xf>
    <xf numFmtId="9" fontId="0" fillId="0" borderId="4" xfId="0" applyNumberFormat="1" applyBorder="1" applyAlignment="1">
      <alignment horizontal="left" vertical="center"/>
    </xf>
    <xf numFmtId="14" fontId="0" fillId="0" borderId="4" xfId="0" applyNumberFormat="1" applyBorder="1" applyAlignment="1">
      <alignment horizontal="left" vertical="center"/>
    </xf>
    <xf numFmtId="2" fontId="81" fillId="0" borderId="4" xfId="28" applyNumberFormat="1" applyFont="1" applyBorder="1" applyAlignment="1">
      <alignment horizontal="left" vertical="center" wrapText="1"/>
    </xf>
    <xf numFmtId="0" fontId="81" fillId="0" borderId="4" xfId="28" applyFont="1" applyBorder="1" applyAlignment="1">
      <alignment horizontal="left" vertical="center"/>
    </xf>
    <xf numFmtId="206" fontId="81" fillId="0" borderId="4" xfId="28" applyNumberFormat="1" applyFont="1" applyBorder="1" applyAlignment="1">
      <alignment horizontal="left" vertical="center"/>
    </xf>
    <xf numFmtId="14" fontId="81" fillId="0" borderId="4" xfId="28" applyNumberFormat="1" applyFont="1" applyBorder="1" applyAlignment="1">
      <alignment horizontal="left" vertical="center" wrapText="1"/>
    </xf>
    <xf numFmtId="0" fontId="81" fillId="0" borderId="4" xfId="28" applyFont="1" applyBorder="1" applyAlignment="1">
      <alignment horizontal="left" vertical="center" wrapText="1"/>
    </xf>
    <xf numFmtId="0" fontId="71" fillId="28" borderId="13" xfId="0" applyFont="1" applyFill="1" applyBorder="1" applyAlignment="1">
      <alignment horizontal="left" vertical="center" wrapText="1"/>
    </xf>
    <xf numFmtId="0" fontId="71" fillId="28" borderId="16" xfId="0" applyFont="1" applyFill="1" applyBorder="1" applyAlignment="1">
      <alignment horizontal="left" vertical="center" wrapText="1"/>
    </xf>
    <xf numFmtId="0" fontId="71" fillId="28" borderId="14" xfId="0" applyFont="1" applyFill="1" applyBorder="1" applyAlignment="1">
      <alignment horizontal="left" vertical="center"/>
    </xf>
    <xf numFmtId="0" fontId="71" fillId="28" borderId="14" xfId="0" applyFont="1" applyFill="1" applyBorder="1" applyAlignment="1">
      <alignment horizontal="left" vertical="center" wrapText="1"/>
    </xf>
    <xf numFmtId="0" fontId="71" fillId="28" borderId="25" xfId="0" applyFont="1" applyFill="1" applyBorder="1" applyAlignment="1">
      <alignment horizontal="left" vertical="center"/>
    </xf>
    <xf numFmtId="0" fontId="156" fillId="28" borderId="25" xfId="0" applyFont="1" applyFill="1" applyBorder="1" applyAlignment="1">
      <alignment horizontal="left" vertical="center" wrapText="1"/>
    </xf>
    <xf numFmtId="0" fontId="75" fillId="51" borderId="17" xfId="0" applyFont="1" applyFill="1" applyBorder="1" applyAlignment="1">
      <alignment wrapText="1"/>
    </xf>
    <xf numFmtId="0" fontId="140" fillId="0" borderId="4" xfId="114" applyFill="1" applyBorder="1" applyAlignment="1">
      <alignment horizontal="left" vertical="center" wrapText="1" readingOrder="1"/>
    </xf>
    <xf numFmtId="10" fontId="44" fillId="3" borderId="4" xfId="54" applyNumberFormat="1" applyFont="1" applyFill="1" applyBorder="1" applyAlignment="1" applyProtection="1">
      <alignment horizontal="left" vertical="center" wrapText="1"/>
    </xf>
    <xf numFmtId="0" fontId="95" fillId="0" borderId="4" xfId="0" applyFont="1" applyBorder="1" applyAlignment="1">
      <alignment horizontal="left" vertical="center" wrapText="1"/>
    </xf>
    <xf numFmtId="0" fontId="0" fillId="26" borderId="0" xfId="0" applyFill="1"/>
    <xf numFmtId="0" fontId="90" fillId="0" borderId="0" xfId="29" applyFont="1"/>
    <xf numFmtId="0" fontId="75" fillId="0" borderId="176" xfId="29" applyFont="1" applyBorder="1" applyAlignment="1">
      <alignment wrapText="1"/>
    </xf>
    <xf numFmtId="0" fontId="90" fillId="0" borderId="0" xfId="29" applyFont="1" applyAlignment="1">
      <alignment vertical="center"/>
    </xf>
    <xf numFmtId="0" fontId="75" fillId="27" borderId="161" xfId="29" applyFont="1" applyFill="1" applyBorder="1" applyAlignment="1">
      <alignment wrapText="1"/>
    </xf>
    <xf numFmtId="0" fontId="90" fillId="0" borderId="0" xfId="29" applyFont="1" applyAlignment="1">
      <alignment wrapText="1"/>
    </xf>
    <xf numFmtId="0" fontId="75" fillId="0" borderId="159" xfId="29" applyFont="1" applyBorder="1" applyAlignment="1">
      <alignment wrapText="1"/>
    </xf>
    <xf numFmtId="0" fontId="75" fillId="27" borderId="159" xfId="29" applyFont="1" applyFill="1" applyBorder="1" applyAlignment="1">
      <alignment wrapText="1"/>
    </xf>
    <xf numFmtId="0" fontId="110" fillId="0" borderId="175" xfId="29" applyFont="1" applyBorder="1" applyAlignment="1">
      <alignment wrapText="1"/>
    </xf>
    <xf numFmtId="0" fontId="70" fillId="0" borderId="13" xfId="29" applyFont="1" applyBorder="1" applyAlignment="1">
      <alignment horizontal="left" vertical="center" wrapText="1"/>
    </xf>
    <xf numFmtId="0" fontId="70" fillId="27" borderId="220" xfId="29" applyFont="1" applyFill="1" applyBorder="1" applyAlignment="1">
      <alignment horizontal="left" vertical="center" wrapText="1"/>
    </xf>
    <xf numFmtId="0" fontId="70" fillId="27" borderId="11" xfId="29" applyFont="1" applyFill="1" applyBorder="1" applyAlignment="1">
      <alignment horizontal="left" vertical="center" wrapText="1"/>
    </xf>
    <xf numFmtId="0" fontId="70" fillId="27" borderId="14" xfId="29" applyFont="1" applyFill="1" applyBorder="1" applyAlignment="1">
      <alignment horizontal="left" vertical="center" wrapText="1"/>
    </xf>
    <xf numFmtId="0" fontId="70" fillId="27" borderId="140" xfId="29" applyFont="1" applyFill="1" applyBorder="1" applyAlignment="1">
      <alignment horizontal="left" vertical="center" wrapText="1"/>
    </xf>
    <xf numFmtId="0" fontId="70" fillId="27" borderId="260" xfId="29" applyFont="1" applyFill="1" applyBorder="1" applyAlignment="1">
      <alignment horizontal="left" vertical="center"/>
    </xf>
    <xf numFmtId="0" fontId="75" fillId="0" borderId="260" xfId="29" applyFont="1" applyBorder="1" applyAlignment="1">
      <alignment horizontal="left" vertical="center" wrapText="1"/>
    </xf>
    <xf numFmtId="0" fontId="70" fillId="27" borderId="99" xfId="29" applyFont="1" applyFill="1" applyBorder="1" applyAlignment="1">
      <alignment horizontal="left" vertical="center"/>
    </xf>
    <xf numFmtId="0" fontId="70" fillId="27" borderId="114" xfId="29" applyFont="1" applyFill="1" applyBorder="1" applyAlignment="1">
      <alignment horizontal="left" vertical="center"/>
    </xf>
    <xf numFmtId="0" fontId="70" fillId="27" borderId="107" xfId="29" applyFont="1" applyFill="1" applyBorder="1" applyAlignment="1">
      <alignment horizontal="left" vertical="center"/>
    </xf>
    <xf numFmtId="0" fontId="70" fillId="27" borderId="13" xfId="29" applyFont="1" applyFill="1" applyBorder="1" applyAlignment="1">
      <alignment horizontal="left" vertical="center" wrapText="1"/>
    </xf>
    <xf numFmtId="0" fontId="70" fillId="27" borderId="98" xfId="29" applyFont="1" applyFill="1" applyBorder="1" applyAlignment="1">
      <alignment horizontal="left" vertical="center" wrapText="1"/>
    </xf>
    <xf numFmtId="0" fontId="70" fillId="27" borderId="104" xfId="29" applyFont="1" applyFill="1" applyBorder="1" applyAlignment="1">
      <alignment horizontal="left" vertical="center"/>
    </xf>
    <xf numFmtId="0" fontId="70" fillId="27" borderId="97" xfId="29" applyFont="1" applyFill="1" applyBorder="1" applyAlignment="1">
      <alignment horizontal="left" vertical="center"/>
    </xf>
    <xf numFmtId="0" fontId="75" fillId="0" borderId="15" xfId="29" applyFont="1" applyBorder="1" applyAlignment="1">
      <alignment horizontal="left" vertical="center" wrapText="1"/>
    </xf>
    <xf numFmtId="0" fontId="70" fillId="27" borderId="97" xfId="29" applyFont="1" applyFill="1" applyBorder="1" applyAlignment="1">
      <alignment horizontal="left" vertical="center" wrapText="1"/>
    </xf>
    <xf numFmtId="0" fontId="70" fillId="27" borderId="104" xfId="29" applyFont="1" applyFill="1" applyBorder="1" applyAlignment="1">
      <alignment horizontal="left" vertical="center" wrapText="1"/>
    </xf>
    <xf numFmtId="0" fontId="70" fillId="27" borderId="15" xfId="29" applyFont="1" applyFill="1" applyBorder="1" applyAlignment="1">
      <alignment horizontal="left" vertical="center" wrapText="1"/>
    </xf>
    <xf numFmtId="0" fontId="70" fillId="27" borderId="13" xfId="29" applyFont="1" applyFill="1" applyBorder="1" applyAlignment="1">
      <alignment horizontal="left" vertical="center"/>
    </xf>
    <xf numFmtId="0" fontId="70" fillId="27" borderId="98" xfId="29" applyFont="1" applyFill="1" applyBorder="1" applyAlignment="1">
      <alignment horizontal="left" vertical="center"/>
    </xf>
    <xf numFmtId="0" fontId="70" fillId="27" borderId="139" xfId="29" applyFont="1" applyFill="1" applyBorder="1" applyAlignment="1">
      <alignment horizontal="left" vertical="center" wrapText="1"/>
    </xf>
    <xf numFmtId="0" fontId="70" fillId="27" borderId="4" xfId="29" applyFont="1" applyFill="1" applyBorder="1" applyAlignment="1">
      <alignment horizontal="left" vertical="center" wrapText="1"/>
    </xf>
    <xf numFmtId="0" fontId="70" fillId="27" borderId="15" xfId="29" applyFont="1" applyFill="1" applyBorder="1" applyAlignment="1">
      <alignment horizontal="left" vertical="center"/>
    </xf>
    <xf numFmtId="0" fontId="75" fillId="27" borderId="104" xfId="29" applyFont="1" applyFill="1" applyBorder="1" applyAlignment="1">
      <alignment horizontal="left" vertical="center"/>
    </xf>
    <xf numFmtId="0" fontId="75" fillId="27" borderId="4" xfId="29" applyFont="1" applyFill="1" applyBorder="1" applyAlignment="1">
      <alignment horizontal="left" vertical="center"/>
    </xf>
    <xf numFmtId="0" fontId="75" fillId="27" borderId="13" xfId="29" applyFont="1" applyFill="1" applyBorder="1" applyAlignment="1">
      <alignment horizontal="left" vertical="center"/>
    </xf>
    <xf numFmtId="0" fontId="70" fillId="27" borderId="4" xfId="29" applyFont="1" applyFill="1" applyBorder="1" applyAlignment="1">
      <alignment horizontal="left" vertical="center"/>
    </xf>
    <xf numFmtId="0" fontId="70" fillId="27" borderId="139" xfId="29" applyFont="1" applyFill="1" applyBorder="1" applyAlignment="1">
      <alignment horizontal="left" vertical="center"/>
    </xf>
    <xf numFmtId="0" fontId="40" fillId="53" borderId="150" xfId="29" applyFont="1" applyFill="1" applyBorder="1" applyAlignment="1">
      <alignment horizontal="left" vertical="center" wrapText="1"/>
    </xf>
    <xf numFmtId="0" fontId="75" fillId="51" borderId="116" xfId="0" applyFont="1" applyFill="1" applyBorder="1" applyAlignment="1">
      <alignment horizontal="left" vertical="center" wrapText="1"/>
    </xf>
    <xf numFmtId="0" fontId="70" fillId="28" borderId="16" xfId="0" applyFont="1" applyFill="1" applyBorder="1" applyAlignment="1">
      <alignment horizontal="left" vertical="center" wrapText="1"/>
    </xf>
    <xf numFmtId="0" fontId="156" fillId="0" borderId="104" xfId="0" applyFont="1" applyBorder="1" applyAlignment="1">
      <alignment horizontal="left" vertical="center" wrapText="1"/>
    </xf>
    <xf numFmtId="0" fontId="40" fillId="3" borderId="121" xfId="0" applyFont="1" applyFill="1" applyBorder="1" applyAlignment="1">
      <alignment horizontal="left" vertical="center" wrapText="1"/>
    </xf>
    <xf numFmtId="0" fontId="40" fillId="3" borderId="76" xfId="0" applyFont="1" applyFill="1" applyBorder="1" applyAlignment="1">
      <alignment horizontal="left" vertical="center" wrapText="1"/>
    </xf>
    <xf numFmtId="0" fontId="70" fillId="27" borderId="12" xfId="29" applyFont="1" applyFill="1" applyBorder="1" applyAlignment="1">
      <alignment horizontal="left" vertical="center" wrapText="1"/>
    </xf>
    <xf numFmtId="0" fontId="70" fillId="27" borderId="25" xfId="29" applyFont="1" applyFill="1" applyBorder="1" applyAlignment="1">
      <alignment horizontal="left" vertical="center" wrapText="1"/>
    </xf>
    <xf numFmtId="0" fontId="41" fillId="0" borderId="48" xfId="0" applyFont="1" applyBorder="1" applyAlignment="1">
      <alignment horizontal="left" vertical="top" wrapText="1"/>
    </xf>
    <xf numFmtId="0" fontId="75" fillId="27" borderId="50" xfId="0" applyFont="1" applyFill="1" applyBorder="1" applyAlignment="1">
      <alignment horizontal="left" vertical="center" wrapText="1"/>
    </xf>
    <xf numFmtId="0" fontId="176" fillId="27" borderId="4" xfId="0" applyFont="1" applyFill="1" applyBorder="1" applyAlignment="1">
      <alignment horizontal="left" vertical="center" wrapText="1"/>
    </xf>
    <xf numFmtId="0" fontId="75" fillId="27" borderId="0" xfId="29" applyFont="1" applyFill="1" applyAlignment="1">
      <alignment horizontal="left" vertical="center" wrapText="1"/>
    </xf>
    <xf numFmtId="0" fontId="70" fillId="27" borderId="0" xfId="29" applyFont="1" applyFill="1" applyAlignment="1">
      <alignment horizontal="left" vertical="center" wrapText="1"/>
    </xf>
    <xf numFmtId="0" fontId="145" fillId="52" borderId="43" xfId="0" applyFont="1" applyFill="1" applyBorder="1" applyAlignment="1">
      <alignment horizontal="left" vertical="center" wrapText="1"/>
    </xf>
    <xf numFmtId="10" fontId="176" fillId="28" borderId="35" xfId="0" applyNumberFormat="1" applyFont="1" applyFill="1" applyBorder="1" applyAlignment="1">
      <alignment horizontal="left" vertical="center" wrapText="1"/>
    </xf>
    <xf numFmtId="0" fontId="146" fillId="54" borderId="7" xfId="28" applyFont="1" applyFill="1" applyBorder="1" applyAlignment="1">
      <alignment horizontal="left" vertical="center" wrapText="1"/>
    </xf>
    <xf numFmtId="0" fontId="146" fillId="54" borderId="7" xfId="0" applyFont="1" applyFill="1" applyBorder="1" applyAlignment="1">
      <alignment horizontal="left" vertical="center" wrapText="1"/>
    </xf>
    <xf numFmtId="14" fontId="146" fillId="54" borderId="7" xfId="28" applyNumberFormat="1" applyFont="1" applyFill="1" applyBorder="1" applyAlignment="1">
      <alignment horizontal="left" vertical="center" wrapText="1"/>
    </xf>
    <xf numFmtId="166" fontId="146" fillId="54" borderId="7" xfId="111" applyFont="1" applyFill="1" applyBorder="1" applyAlignment="1">
      <alignment horizontal="left" vertical="center" wrapText="1"/>
    </xf>
    <xf numFmtId="0" fontId="146" fillId="57" borderId="7" xfId="0" applyFont="1" applyFill="1" applyBorder="1" applyAlignment="1">
      <alignment horizontal="left" vertical="center" wrapText="1"/>
    </xf>
    <xf numFmtId="10" fontId="94" fillId="0" borderId="4" xfId="0" applyNumberFormat="1" applyFont="1" applyBorder="1" applyAlignment="1">
      <alignment horizontal="left" vertical="center" wrapText="1"/>
    </xf>
    <xf numFmtId="0" fontId="94" fillId="27" borderId="4" xfId="0" applyFont="1" applyFill="1" applyBorder="1" applyAlignment="1">
      <alignment horizontal="left" vertical="center" wrapText="1"/>
    </xf>
    <xf numFmtId="0" fontId="178" fillId="28" borderId="4" xfId="0" applyFont="1" applyFill="1" applyBorder="1" applyAlignment="1">
      <alignment horizontal="left" vertical="center" wrapText="1"/>
    </xf>
    <xf numFmtId="14" fontId="178" fillId="28" borderId="4" xfId="0" applyNumberFormat="1" applyFont="1" applyFill="1" applyBorder="1" applyAlignment="1">
      <alignment horizontal="left" vertical="center" wrapText="1"/>
    </xf>
    <xf numFmtId="9" fontId="178" fillId="28" borderId="4" xfId="0" applyNumberFormat="1" applyFont="1" applyFill="1" applyBorder="1" applyAlignment="1">
      <alignment horizontal="left" vertical="center" wrapText="1"/>
    </xf>
    <xf numFmtId="206" fontId="178" fillId="28" borderId="4" xfId="0" applyNumberFormat="1" applyFont="1" applyFill="1" applyBorder="1" applyAlignment="1">
      <alignment horizontal="left" vertical="center" wrapText="1"/>
    </xf>
    <xf numFmtId="0" fontId="67" fillId="28" borderId="4" xfId="114" applyFont="1" applyFill="1" applyBorder="1" applyAlignment="1">
      <alignment horizontal="left" vertical="center" wrapText="1"/>
    </xf>
    <xf numFmtId="0" fontId="68" fillId="28" borderId="4" xfId="0" applyFont="1" applyFill="1" applyBorder="1" applyAlignment="1">
      <alignment horizontal="left" vertical="center" wrapText="1"/>
    </xf>
    <xf numFmtId="0" fontId="68" fillId="28" borderId="4" xfId="0" applyFont="1" applyFill="1" applyBorder="1" applyAlignment="1">
      <alignment horizontal="left" vertical="center"/>
    </xf>
    <xf numFmtId="0" fontId="179" fillId="0" borderId="4" xfId="0" applyFont="1" applyBorder="1" applyAlignment="1">
      <alignment horizontal="left" vertical="center" wrapText="1"/>
    </xf>
    <xf numFmtId="0" fontId="176" fillId="0" borderId="4" xfId="0" applyFont="1" applyBorder="1"/>
    <xf numFmtId="9" fontId="94" fillId="27" borderId="4" xfId="0" applyNumberFormat="1" applyFont="1" applyFill="1" applyBorder="1" applyAlignment="1">
      <alignment horizontal="left" vertical="center" wrapText="1"/>
    </xf>
    <xf numFmtId="14" fontId="94" fillId="0" borderId="4" xfId="0" applyNumberFormat="1" applyFont="1" applyBorder="1" applyAlignment="1">
      <alignment horizontal="left" vertical="center" wrapText="1"/>
    </xf>
    <xf numFmtId="206" fontId="94" fillId="0" borderId="4" xfId="0" applyNumberFormat="1" applyFont="1" applyBorder="1" applyAlignment="1">
      <alignment horizontal="left" vertical="center"/>
    </xf>
    <xf numFmtId="0" fontId="94" fillId="0" borderId="4" xfId="0" applyFont="1" applyBorder="1" applyAlignment="1">
      <alignment horizontal="left" vertical="center"/>
    </xf>
    <xf numFmtId="206" fontId="94" fillId="0" borderId="4" xfId="0" applyNumberFormat="1" applyFont="1" applyBorder="1" applyAlignment="1">
      <alignment horizontal="left" vertical="center" readingOrder="1"/>
    </xf>
    <xf numFmtId="10" fontId="94" fillId="27" borderId="4" xfId="0" applyNumberFormat="1" applyFont="1" applyFill="1" applyBorder="1" applyAlignment="1">
      <alignment horizontal="left" vertical="center" wrapText="1"/>
    </xf>
    <xf numFmtId="0" fontId="94" fillId="26" borderId="4" xfId="0" applyFont="1" applyFill="1" applyBorder="1" applyAlignment="1">
      <alignment horizontal="left" vertical="center" wrapText="1"/>
    </xf>
    <xf numFmtId="0" fontId="94" fillId="27" borderId="4" xfId="0" applyFont="1" applyFill="1" applyBorder="1" applyAlignment="1">
      <alignment horizontal="left" vertical="center"/>
    </xf>
    <xf numFmtId="206" fontId="94" fillId="27" borderId="4" xfId="0" applyNumberFormat="1" applyFont="1" applyFill="1" applyBorder="1" applyAlignment="1">
      <alignment horizontal="left" vertical="center"/>
    </xf>
    <xf numFmtId="207" fontId="94" fillId="27" borderId="4" xfId="0" applyNumberFormat="1" applyFont="1" applyFill="1" applyBorder="1" applyAlignment="1">
      <alignment horizontal="left" vertical="center"/>
    </xf>
    <xf numFmtId="207" fontId="94" fillId="0" borderId="4" xfId="0" applyNumberFormat="1" applyFont="1" applyBorder="1" applyAlignment="1">
      <alignment horizontal="left" vertical="center" readingOrder="1"/>
    </xf>
    <xf numFmtId="207" fontId="94" fillId="27" borderId="4" xfId="0" applyNumberFormat="1" applyFont="1" applyFill="1" applyBorder="1" applyAlignment="1">
      <alignment horizontal="left" vertical="center" wrapText="1"/>
    </xf>
    <xf numFmtId="0" fontId="94" fillId="0" borderId="4" xfId="0" applyFont="1" applyBorder="1" applyAlignment="1">
      <alignment vertical="center" wrapText="1"/>
    </xf>
    <xf numFmtId="9" fontId="94" fillId="27" borderId="4" xfId="0" applyNumberFormat="1" applyFont="1" applyFill="1" applyBorder="1" applyAlignment="1">
      <alignment vertical="center" wrapText="1"/>
    </xf>
    <xf numFmtId="10" fontId="94" fillId="0" borderId="4" xfId="0" applyNumberFormat="1" applyFont="1" applyBorder="1" applyAlignment="1">
      <alignment vertical="center" wrapText="1"/>
    </xf>
    <xf numFmtId="14" fontId="94" fillId="0" borderId="4" xfId="0" applyNumberFormat="1" applyFont="1" applyBorder="1" applyAlignment="1">
      <alignment vertical="center" wrapText="1"/>
    </xf>
    <xf numFmtId="206" fontId="94" fillId="0" borderId="4" xfId="0" applyNumberFormat="1" applyFont="1" applyBorder="1" applyAlignment="1">
      <alignment vertical="center"/>
    </xf>
    <xf numFmtId="0" fontId="94" fillId="27" borderId="4" xfId="0" applyFont="1" applyFill="1" applyBorder="1" applyAlignment="1">
      <alignment vertical="center"/>
    </xf>
    <xf numFmtId="206" fontId="94" fillId="27" borderId="4" xfId="0" applyNumberFormat="1" applyFont="1" applyFill="1" applyBorder="1" applyAlignment="1">
      <alignment vertical="center"/>
    </xf>
    <xf numFmtId="207" fontId="94" fillId="27" borderId="4" xfId="0" applyNumberFormat="1" applyFont="1" applyFill="1" applyBorder="1" applyAlignment="1">
      <alignment vertical="center"/>
    </xf>
    <xf numFmtId="207" fontId="94" fillId="0" borderId="4" xfId="0" applyNumberFormat="1" applyFont="1" applyBorder="1" applyAlignment="1">
      <alignment vertical="center" readingOrder="1"/>
    </xf>
    <xf numFmtId="207" fontId="94" fillId="27" borderId="4" xfId="0" applyNumberFormat="1" applyFont="1" applyFill="1" applyBorder="1" applyAlignment="1">
      <alignment vertical="center" wrapText="1"/>
    </xf>
    <xf numFmtId="0" fontId="140" fillId="0" borderId="4" xfId="114" applyFill="1" applyBorder="1" applyAlignment="1">
      <alignment vertical="center" wrapText="1"/>
    </xf>
    <xf numFmtId="206" fontId="94" fillId="28" borderId="4" xfId="0" applyNumberFormat="1" applyFont="1" applyFill="1" applyBorder="1" applyAlignment="1">
      <alignment vertical="center" wrapText="1"/>
    </xf>
    <xf numFmtId="0" fontId="94" fillId="28" borderId="4" xfId="0" applyFont="1" applyFill="1" applyBorder="1" applyAlignment="1">
      <alignment vertical="center" wrapText="1"/>
    </xf>
    <xf numFmtId="207" fontId="94" fillId="28" borderId="4" xfId="0" applyNumberFormat="1" applyFont="1" applyFill="1" applyBorder="1" applyAlignment="1">
      <alignment vertical="top" wrapText="1"/>
    </xf>
    <xf numFmtId="0" fontId="94" fillId="28" borderId="4" xfId="0" applyFont="1" applyFill="1" applyBorder="1" applyAlignment="1">
      <alignment vertical="top" wrapText="1"/>
    </xf>
    <xf numFmtId="206" fontId="94" fillId="28" borderId="4" xfId="0" applyNumberFormat="1" applyFont="1" applyFill="1" applyBorder="1" applyAlignment="1">
      <alignment vertical="top" wrapText="1"/>
    </xf>
    <xf numFmtId="0" fontId="177" fillId="28" borderId="43" xfId="0" applyFont="1" applyFill="1" applyBorder="1" applyAlignment="1">
      <alignment horizontal="left" vertical="center"/>
    </xf>
    <xf numFmtId="0" fontId="94" fillId="0" borderId="43" xfId="0" applyFont="1" applyBorder="1" applyAlignment="1">
      <alignment horizontal="left" vertical="center" wrapText="1"/>
    </xf>
    <xf numFmtId="0" fontId="94" fillId="0" borderId="6" xfId="0" applyFont="1" applyBorder="1" applyAlignment="1">
      <alignment vertical="center" wrapText="1"/>
    </xf>
    <xf numFmtId="0" fontId="94" fillId="0" borderId="43" xfId="0" applyFont="1" applyBorder="1" applyAlignment="1">
      <alignment vertical="center" wrapText="1"/>
    </xf>
    <xf numFmtId="0" fontId="106" fillId="59" borderId="176" xfId="0" applyFont="1" applyFill="1" applyBorder="1"/>
    <xf numFmtId="0" fontId="75" fillId="59" borderId="150" xfId="0" applyFont="1" applyFill="1" applyBorder="1" applyAlignment="1">
      <alignment vertical="center" wrapText="1"/>
    </xf>
    <xf numFmtId="0" fontId="110" fillId="0" borderId="55" xfId="0" applyFont="1" applyBorder="1" applyAlignment="1">
      <alignment horizontal="left" vertical="center"/>
    </xf>
    <xf numFmtId="0" fontId="183" fillId="0" borderId="0" xfId="0" applyFont="1"/>
    <xf numFmtId="0" fontId="75" fillId="0" borderId="66" xfId="0" applyFont="1" applyBorder="1" applyAlignment="1">
      <alignment horizontal="left" vertical="center" wrapText="1"/>
    </xf>
    <xf numFmtId="0" fontId="75" fillId="51" borderId="150" xfId="29" applyFont="1" applyFill="1" applyBorder="1" applyAlignment="1">
      <alignment horizontal="left" vertical="center" wrapText="1"/>
    </xf>
    <xf numFmtId="0" fontId="75" fillId="27" borderId="24" xfId="29" applyFont="1" applyFill="1" applyBorder="1" applyAlignment="1">
      <alignment horizontal="left" vertical="center" wrapText="1"/>
    </xf>
    <xf numFmtId="9" fontId="70" fillId="0" borderId="11" xfId="29" applyNumberFormat="1" applyFont="1" applyBorder="1" applyAlignment="1">
      <alignment horizontal="left" vertical="center" wrapText="1"/>
    </xf>
    <xf numFmtId="0" fontId="70" fillId="0" borderId="4" xfId="29" applyFont="1" applyBorder="1" applyAlignment="1">
      <alignment horizontal="left" vertical="center" wrapText="1"/>
    </xf>
    <xf numFmtId="0" fontId="70" fillId="27" borderId="0" xfId="29" applyFont="1" applyFill="1" applyAlignment="1">
      <alignment horizontal="left" vertical="center"/>
    </xf>
    <xf numFmtId="0" fontId="106" fillId="51" borderId="137" xfId="29" applyFont="1" applyFill="1" applyBorder="1" applyAlignment="1">
      <alignment wrapText="1"/>
    </xf>
    <xf numFmtId="0" fontId="26" fillId="59" borderId="106" xfId="0" applyFont="1" applyFill="1" applyBorder="1" applyAlignment="1">
      <alignment horizontal="left" vertical="center" wrapText="1"/>
    </xf>
    <xf numFmtId="0" fontId="40" fillId="59" borderId="221" xfId="0" applyFont="1" applyFill="1" applyBorder="1" applyAlignment="1">
      <alignment horizontal="left" vertical="center" wrapText="1"/>
    </xf>
    <xf numFmtId="0" fontId="0" fillId="59" borderId="0" xfId="0" applyFill="1"/>
    <xf numFmtId="0" fontId="106" fillId="59" borderId="39" xfId="0" applyFont="1" applyFill="1" applyBorder="1" applyAlignment="1">
      <alignment horizontal="left" vertical="center"/>
    </xf>
    <xf numFmtId="0" fontId="75" fillId="59" borderId="17" xfId="0" applyFont="1" applyFill="1" applyBorder="1" applyAlignment="1">
      <alignment horizontal="left" vertical="center" wrapText="1"/>
    </xf>
    <xf numFmtId="0" fontId="185" fillId="0" borderId="0" xfId="0" applyFont="1"/>
    <xf numFmtId="0" fontId="70" fillId="28" borderId="46" xfId="0" applyFont="1" applyFill="1" applyBorder="1" applyAlignment="1">
      <alignment horizontal="left" vertical="center" wrapText="1"/>
    </xf>
    <xf numFmtId="0" fontId="70" fillId="28" borderId="14" xfId="0" applyFont="1" applyFill="1" applyBorder="1" applyAlignment="1">
      <alignment horizontal="left" vertical="center"/>
    </xf>
    <xf numFmtId="0" fontId="70" fillId="28" borderId="25" xfId="0" applyFont="1" applyFill="1" applyBorder="1" applyAlignment="1">
      <alignment horizontal="left" vertical="center"/>
    </xf>
    <xf numFmtId="0" fontId="70" fillId="28" borderId="48" xfId="0" applyFont="1" applyFill="1" applyBorder="1" applyAlignment="1">
      <alignment horizontal="left" vertical="center"/>
    </xf>
    <xf numFmtId="0" fontId="70" fillId="28" borderId="49" xfId="0" applyFont="1" applyFill="1" applyBorder="1" applyAlignment="1">
      <alignment horizontal="left" vertical="center"/>
    </xf>
    <xf numFmtId="0" fontId="70" fillId="28" borderId="46" xfId="0" applyFont="1" applyFill="1" applyBorder="1" applyAlignment="1">
      <alignment horizontal="left" vertical="center"/>
    </xf>
    <xf numFmtId="0" fontId="70" fillId="28" borderId="47" xfId="0" applyFont="1" applyFill="1" applyBorder="1" applyAlignment="1">
      <alignment horizontal="left" vertical="center"/>
    </xf>
    <xf numFmtId="0" fontId="75" fillId="28" borderId="15" xfId="0" applyFont="1" applyFill="1" applyBorder="1" applyAlignment="1">
      <alignment horizontal="left" vertical="center" wrapText="1"/>
    </xf>
    <xf numFmtId="0" fontId="94" fillId="28" borderId="48" xfId="0" applyFont="1" applyFill="1" applyBorder="1" applyAlignment="1">
      <alignment horizontal="left" vertical="center"/>
    </xf>
    <xf numFmtId="0" fontId="70" fillId="28" borderId="49" xfId="0" applyFont="1" applyFill="1" applyBorder="1" applyAlignment="1">
      <alignment horizontal="left" vertical="center" wrapText="1"/>
    </xf>
    <xf numFmtId="0" fontId="70" fillId="28" borderId="48" xfId="0" applyFont="1" applyFill="1" applyBorder="1" applyAlignment="1">
      <alignment horizontal="left" vertical="center" wrapText="1"/>
    </xf>
    <xf numFmtId="0" fontId="70" fillId="28" borderId="47" xfId="0" applyFont="1" applyFill="1" applyBorder="1" applyAlignment="1">
      <alignment horizontal="left" vertical="center" wrapText="1"/>
    </xf>
    <xf numFmtId="0" fontId="70" fillId="28" borderId="52" xfId="0" applyFont="1" applyFill="1" applyBorder="1" applyAlignment="1">
      <alignment horizontal="left" vertical="center" wrapText="1"/>
    </xf>
    <xf numFmtId="0" fontId="75" fillId="28" borderId="48" xfId="0" applyFont="1" applyFill="1" applyBorder="1" applyAlignment="1">
      <alignment horizontal="left" vertical="center"/>
    </xf>
    <xf numFmtId="0" fontId="75" fillId="28" borderId="13" xfId="0" applyFont="1" applyFill="1" applyBorder="1" applyAlignment="1">
      <alignment horizontal="left" vertical="center"/>
    </xf>
    <xf numFmtId="9" fontId="70" fillId="28" borderId="10" xfId="0" applyNumberFormat="1" applyFont="1" applyFill="1" applyBorder="1" applyAlignment="1">
      <alignment horizontal="left" vertical="center" wrapText="1"/>
    </xf>
    <xf numFmtId="0" fontId="70" fillId="28" borderId="53" xfId="0" applyFont="1" applyFill="1" applyBorder="1" applyAlignment="1">
      <alignment horizontal="left" vertical="center" wrapText="1"/>
    </xf>
    <xf numFmtId="9" fontId="70" fillId="28" borderId="9" xfId="0" applyNumberFormat="1" applyFont="1" applyFill="1" applyBorder="1" applyAlignment="1">
      <alignment horizontal="left" vertical="center" wrapText="1"/>
    </xf>
    <xf numFmtId="0" fontId="75" fillId="28" borderId="48" xfId="0" applyFont="1" applyFill="1" applyBorder="1" applyAlignment="1">
      <alignment horizontal="left" vertical="center" wrapText="1"/>
    </xf>
    <xf numFmtId="0" fontId="75" fillId="28" borderId="8" xfId="0" applyFont="1" applyFill="1" applyBorder="1" applyAlignment="1">
      <alignment horizontal="left" vertical="center" wrapText="1"/>
    </xf>
    <xf numFmtId="0" fontId="75" fillId="28" borderId="46" xfId="0" applyFont="1" applyFill="1" applyBorder="1" applyAlignment="1">
      <alignment horizontal="left" vertical="center" wrapText="1"/>
    </xf>
    <xf numFmtId="0" fontId="106" fillId="28" borderId="58" xfId="0" applyFont="1" applyFill="1" applyBorder="1" applyAlignment="1">
      <alignment horizontal="left" vertical="center"/>
    </xf>
    <xf numFmtId="0" fontId="26" fillId="59" borderId="106" xfId="29" applyFont="1" applyFill="1" applyBorder="1" applyAlignment="1">
      <alignment horizontal="left"/>
    </xf>
    <xf numFmtId="0" fontId="106" fillId="59" borderId="106" xfId="0" applyFont="1" applyFill="1" applyBorder="1" applyAlignment="1">
      <alignment horizontal="left" vertical="center"/>
    </xf>
    <xf numFmtId="0" fontId="75" fillId="59" borderId="150" xfId="0" applyFont="1" applyFill="1" applyBorder="1" applyAlignment="1">
      <alignment horizontal="left" vertical="center" wrapText="1"/>
    </xf>
    <xf numFmtId="0" fontId="106" fillId="27" borderId="10" xfId="0" applyFont="1" applyFill="1" applyBorder="1" applyAlignment="1">
      <alignment horizontal="left" vertical="center" wrapText="1"/>
    </xf>
    <xf numFmtId="0" fontId="110" fillId="27" borderId="13" xfId="0" applyFont="1" applyFill="1" applyBorder="1" applyAlignment="1">
      <alignment horizontal="left" vertical="center" wrapText="1"/>
    </xf>
    <xf numFmtId="0" fontId="106" fillId="27" borderId="14" xfId="0" applyFont="1" applyFill="1" applyBorder="1" applyAlignment="1">
      <alignment horizontal="left" vertical="center"/>
    </xf>
    <xf numFmtId="0" fontId="106" fillId="27" borderId="0" xfId="0" applyFont="1" applyFill="1" applyAlignment="1">
      <alignment horizontal="left" vertical="center"/>
    </xf>
    <xf numFmtId="0" fontId="106" fillId="27" borderId="49" xfId="0" applyFont="1" applyFill="1" applyBorder="1" applyAlignment="1">
      <alignment horizontal="left" vertical="center"/>
    </xf>
    <xf numFmtId="0" fontId="106" fillId="27" borderId="59" xfId="0" applyFont="1" applyFill="1" applyBorder="1" applyAlignment="1">
      <alignment horizontal="left" vertical="center"/>
    </xf>
    <xf numFmtId="0" fontId="106" fillId="27" borderId="13" xfId="0" applyFont="1" applyFill="1" applyBorder="1" applyAlignment="1">
      <alignment horizontal="left" vertical="center"/>
    </xf>
    <xf numFmtId="0" fontId="106" fillId="27" borderId="47" xfId="0" applyFont="1" applyFill="1" applyBorder="1" applyAlignment="1">
      <alignment horizontal="left" vertical="center"/>
    </xf>
    <xf numFmtId="0" fontId="106" fillId="27" borderId="0" xfId="0" applyFont="1" applyFill="1" applyAlignment="1">
      <alignment horizontal="left" vertical="center" wrapText="1"/>
    </xf>
    <xf numFmtId="0" fontId="106" fillId="27" borderId="49" xfId="0" applyFont="1" applyFill="1" applyBorder="1" applyAlignment="1">
      <alignment horizontal="left" vertical="center" wrapText="1"/>
    </xf>
    <xf numFmtId="0" fontId="106" fillId="27" borderId="13" xfId="0" applyFont="1" applyFill="1" applyBorder="1" applyAlignment="1">
      <alignment horizontal="left" vertical="center" wrapText="1"/>
    </xf>
    <xf numFmtId="0" fontId="106" fillId="27" borderId="15" xfId="0" applyFont="1" applyFill="1" applyBorder="1" applyAlignment="1">
      <alignment horizontal="left" vertical="center" wrapText="1"/>
    </xf>
    <xf numFmtId="0" fontId="106" fillId="27" borderId="47" xfId="0" applyFont="1" applyFill="1" applyBorder="1" applyAlignment="1">
      <alignment horizontal="left" vertical="center" wrapText="1"/>
    </xf>
    <xf numFmtId="0" fontId="106" fillId="27" borderId="4" xfId="0" applyFont="1" applyFill="1" applyBorder="1" applyAlignment="1">
      <alignment horizontal="left" vertical="center" wrapText="1"/>
    </xf>
    <xf numFmtId="0" fontId="106" fillId="27" borderId="15" xfId="0" applyFont="1" applyFill="1" applyBorder="1" applyAlignment="1">
      <alignment horizontal="left" vertical="center"/>
    </xf>
    <xf numFmtId="0" fontId="106" fillId="27" borderId="11" xfId="0" applyFont="1" applyFill="1" applyBorder="1" applyAlignment="1">
      <alignment horizontal="left" vertical="center" wrapText="1"/>
    </xf>
    <xf numFmtId="0" fontId="110" fillId="27" borderId="0" xfId="0" applyFont="1" applyFill="1" applyAlignment="1">
      <alignment horizontal="left" vertical="center"/>
    </xf>
    <xf numFmtId="0" fontId="110" fillId="27" borderId="4" xfId="0" applyFont="1" applyFill="1" applyBorder="1" applyAlignment="1">
      <alignment horizontal="left" vertical="center"/>
    </xf>
    <xf numFmtId="0" fontId="110" fillId="27" borderId="13" xfId="0" applyFont="1" applyFill="1" applyBorder="1" applyAlignment="1">
      <alignment horizontal="left" vertical="center"/>
    </xf>
    <xf numFmtId="0" fontId="110" fillId="27" borderId="0" xfId="0" applyFont="1" applyFill="1" applyAlignment="1">
      <alignment horizontal="left" vertical="center" wrapText="1"/>
    </xf>
    <xf numFmtId="0" fontId="110" fillId="27" borderId="49" xfId="0" applyFont="1" applyFill="1" applyBorder="1" applyAlignment="1">
      <alignment horizontal="left" vertical="center" wrapText="1"/>
    </xf>
    <xf numFmtId="0" fontId="106" fillId="27" borderId="9" xfId="0" applyFont="1" applyFill="1" applyBorder="1" applyAlignment="1">
      <alignment horizontal="left" vertical="center" wrapText="1"/>
    </xf>
    <xf numFmtId="0" fontId="106" fillId="27" borderId="53" xfId="0" applyFont="1" applyFill="1" applyBorder="1" applyAlignment="1">
      <alignment horizontal="left" vertical="center" wrapText="1"/>
    </xf>
    <xf numFmtId="0" fontId="106" fillId="27" borderId="16" xfId="0" applyFont="1" applyFill="1" applyBorder="1" applyAlignment="1">
      <alignment horizontal="left" vertical="center" wrapText="1"/>
    </xf>
    <xf numFmtId="0" fontId="106" fillId="27" borderId="14" xfId="0" applyFont="1" applyFill="1" applyBorder="1" applyAlignment="1">
      <alignment horizontal="left" vertical="center" wrapText="1"/>
    </xf>
    <xf numFmtId="0" fontId="106" fillId="27" borderId="25" xfId="0" applyFont="1" applyFill="1" applyBorder="1" applyAlignment="1">
      <alignment horizontal="left" vertical="center" wrapText="1"/>
    </xf>
    <xf numFmtId="0" fontId="106" fillId="27" borderId="4" xfId="0" applyFont="1" applyFill="1" applyBorder="1" applyAlignment="1">
      <alignment horizontal="left" vertical="center"/>
    </xf>
    <xf numFmtId="0" fontId="106" fillId="27" borderId="220" xfId="0" applyFont="1" applyFill="1" applyBorder="1" applyAlignment="1">
      <alignment horizontal="left" vertical="center"/>
    </xf>
    <xf numFmtId="0" fontId="110" fillId="27" borderId="14" xfId="0" applyFont="1" applyFill="1" applyBorder="1" applyAlignment="1">
      <alignment horizontal="left" vertical="center" wrapText="1"/>
    </xf>
    <xf numFmtId="10" fontId="106" fillId="27" borderId="11" xfId="0" applyNumberFormat="1" applyFont="1" applyFill="1" applyBorder="1" applyAlignment="1">
      <alignment horizontal="left" vertical="center" wrapText="1"/>
    </xf>
    <xf numFmtId="9" fontId="106" fillId="27" borderId="11" xfId="0" applyNumberFormat="1" applyFont="1" applyFill="1" applyBorder="1" applyAlignment="1">
      <alignment horizontal="left" vertical="center" wrapText="1"/>
    </xf>
    <xf numFmtId="10" fontId="106" fillId="27" borderId="53" xfId="0" applyNumberFormat="1" applyFont="1" applyFill="1" applyBorder="1" applyAlignment="1">
      <alignment horizontal="left" vertical="center" wrapText="1"/>
    </xf>
    <xf numFmtId="9" fontId="106" fillId="27" borderId="53" xfId="0" applyNumberFormat="1" applyFont="1" applyFill="1" applyBorder="1" applyAlignment="1">
      <alignment horizontal="left" vertical="center" wrapText="1"/>
    </xf>
    <xf numFmtId="9" fontId="106" fillId="27" borderId="14" xfId="0" applyNumberFormat="1" applyFont="1" applyFill="1" applyBorder="1" applyAlignment="1">
      <alignment horizontal="left" vertical="center" wrapText="1"/>
    </xf>
    <xf numFmtId="0" fontId="75" fillId="27" borderId="0" xfId="29" applyFont="1" applyFill="1" applyAlignment="1">
      <alignment horizontal="left" vertical="center"/>
    </xf>
    <xf numFmtId="0" fontId="26" fillId="0" borderId="280" xfId="29" applyFont="1" applyBorder="1" applyAlignment="1">
      <alignment horizontal="left" vertical="center"/>
    </xf>
    <xf numFmtId="0" fontId="40" fillId="0" borderId="222" xfId="0" applyFont="1" applyBorder="1" applyAlignment="1">
      <alignment horizontal="left" vertical="center" wrapText="1"/>
    </xf>
    <xf numFmtId="0" fontId="40" fillId="3" borderId="110" xfId="0" applyFont="1" applyFill="1" applyBorder="1" applyAlignment="1">
      <alignment horizontal="left" vertical="center" wrapText="1"/>
    </xf>
    <xf numFmtId="0" fontId="40" fillId="0" borderId="110" xfId="0" applyFont="1" applyBorder="1" applyAlignment="1">
      <alignment horizontal="left" vertical="center"/>
    </xf>
    <xf numFmtId="0" fontId="26" fillId="0" borderId="223" xfId="0" applyFont="1" applyBorder="1" applyAlignment="1">
      <alignment horizontal="left" vertical="center"/>
    </xf>
    <xf numFmtId="0" fontId="186" fillId="53" borderId="106" xfId="0" applyFont="1" applyFill="1" applyBorder="1"/>
    <xf numFmtId="0" fontId="71" fillId="27" borderId="234" xfId="0" applyFont="1" applyFill="1" applyBorder="1" applyAlignment="1">
      <alignment horizontal="left" vertical="center" wrapText="1"/>
    </xf>
    <xf numFmtId="0" fontId="156" fillId="27" borderId="107" xfId="0" applyFont="1" applyFill="1" applyBorder="1" applyAlignment="1">
      <alignment horizontal="left" vertical="center" wrapText="1"/>
    </xf>
    <xf numFmtId="0" fontId="156" fillId="0" borderId="110" xfId="0" applyFont="1" applyBorder="1" applyAlignment="1">
      <alignment horizontal="left" vertical="center" wrapText="1"/>
    </xf>
    <xf numFmtId="0" fontId="71" fillId="59" borderId="106" xfId="0" applyFont="1" applyFill="1" applyBorder="1" applyAlignment="1">
      <alignment horizontal="left" vertical="center"/>
    </xf>
    <xf numFmtId="0" fontId="37" fillId="3" borderId="96" xfId="54" applyFont="1" applyFill="1" applyBorder="1" applyAlignment="1" applyProtection="1">
      <alignment horizontal="left" vertical="center" wrapText="1"/>
    </xf>
    <xf numFmtId="191" fontId="37" fillId="3" borderId="81" xfId="24" applyNumberFormat="1" applyFont="1" applyFill="1" applyBorder="1" applyAlignment="1" applyProtection="1">
      <alignment horizontal="left" vertical="center" wrapText="1"/>
    </xf>
    <xf numFmtId="49" fontId="40" fillId="3" borderId="81" xfId="35" applyNumberFormat="1" applyFont="1" applyFill="1" applyBorder="1" applyAlignment="1">
      <alignment horizontal="left" vertical="center"/>
    </xf>
    <xf numFmtId="0" fontId="37" fillId="3" borderId="81" xfId="54" applyFont="1" applyFill="1" applyBorder="1" applyAlignment="1" applyProtection="1">
      <alignment horizontal="left" vertical="center"/>
    </xf>
    <xf numFmtId="0" fontId="71" fillId="3" borderId="0" xfId="34" applyFont="1" applyFill="1" applyAlignment="1">
      <alignment horizontal="left" vertical="center" wrapText="1"/>
    </xf>
    <xf numFmtId="0" fontId="71" fillId="3" borderId="0" xfId="34" applyFont="1" applyFill="1" applyAlignment="1">
      <alignment horizontal="left" vertical="center"/>
    </xf>
    <xf numFmtId="49" fontId="156" fillId="3" borderId="0" xfId="34" applyNumberFormat="1" applyFont="1" applyFill="1" applyAlignment="1">
      <alignment horizontal="left" vertical="center"/>
    </xf>
    <xf numFmtId="191" fontId="71" fillId="3" borderId="0" xfId="34" applyNumberFormat="1" applyFont="1" applyFill="1" applyAlignment="1">
      <alignment horizontal="left" vertical="center" wrapText="1"/>
    </xf>
    <xf numFmtId="0" fontId="156" fillId="0" borderId="144" xfId="34" applyFont="1" applyBorder="1" applyAlignment="1">
      <alignment horizontal="left" vertical="center" wrapText="1"/>
    </xf>
    <xf numFmtId="0" fontId="156" fillId="3" borderId="138" xfId="34" applyFont="1" applyFill="1" applyBorder="1" applyAlignment="1">
      <alignment horizontal="left" vertical="center" wrapText="1"/>
    </xf>
    <xf numFmtId="0" fontId="156" fillId="0" borderId="138" xfId="34" applyFont="1" applyBorder="1" applyAlignment="1">
      <alignment horizontal="left" vertical="center" wrapText="1"/>
    </xf>
    <xf numFmtId="0" fontId="156" fillId="3" borderId="149" xfId="34" applyFont="1" applyFill="1" applyBorder="1" applyAlignment="1">
      <alignment horizontal="left" vertical="center" wrapText="1"/>
    </xf>
    <xf numFmtId="0" fontId="156" fillId="0" borderId="138" xfId="0" applyFont="1" applyBorder="1" applyAlignment="1">
      <alignment horizontal="left" vertical="center"/>
    </xf>
    <xf numFmtId="0" fontId="156" fillId="0" borderId="139" xfId="34" applyFont="1" applyBorder="1" applyAlignment="1">
      <alignment horizontal="left" vertical="center" wrapText="1"/>
    </xf>
    <xf numFmtId="0" fontId="156" fillId="0" borderId="104" xfId="34" applyFont="1" applyBorder="1" applyAlignment="1">
      <alignment horizontal="left" vertical="center" wrapText="1"/>
    </xf>
    <xf numFmtId="0" fontId="156" fillId="0" borderId="138" xfId="34" applyFont="1" applyBorder="1" applyAlignment="1">
      <alignment horizontal="left" vertical="center"/>
    </xf>
    <xf numFmtId="0" fontId="71" fillId="0" borderId="141" xfId="34" applyFont="1" applyBorder="1" applyAlignment="1">
      <alignment horizontal="left" vertical="center"/>
    </xf>
    <xf numFmtId="0" fontId="156" fillId="0" borderId="144" xfId="0" applyFont="1" applyBorder="1" applyAlignment="1">
      <alignment horizontal="left" vertical="center" wrapText="1"/>
    </xf>
    <xf numFmtId="0" fontId="156" fillId="3" borderId="139" xfId="0" applyFont="1" applyFill="1" applyBorder="1" applyAlignment="1">
      <alignment horizontal="left" vertical="center" wrapText="1"/>
    </xf>
    <xf numFmtId="0" fontId="156" fillId="0" borderId="104" xfId="0" applyFont="1" applyBorder="1" applyAlignment="1">
      <alignment horizontal="left" vertical="center"/>
    </xf>
    <xf numFmtId="0" fontId="156" fillId="0" borderId="234" xfId="0" applyFont="1" applyBorder="1" applyAlignment="1">
      <alignment horizontal="left" vertical="center"/>
    </xf>
    <xf numFmtId="0" fontId="75" fillId="27" borderId="8" xfId="0" applyFont="1" applyFill="1" applyBorder="1" applyAlignment="1">
      <alignment horizontal="left" vertical="center" wrapText="1"/>
    </xf>
    <xf numFmtId="0" fontId="70" fillId="3" borderId="182" xfId="0" applyFont="1" applyFill="1" applyBorder="1" applyAlignment="1">
      <alignment horizontal="left" vertical="center" wrapText="1"/>
    </xf>
    <xf numFmtId="0" fontId="70" fillId="3" borderId="258" xfId="0" applyFont="1" applyFill="1" applyBorder="1" applyAlignment="1">
      <alignment horizontal="left" vertical="center" wrapText="1"/>
    </xf>
    <xf numFmtId="0" fontId="70" fillId="0" borderId="170" xfId="0" applyFont="1" applyBorder="1" applyAlignment="1">
      <alignment horizontal="left" vertical="center" wrapText="1"/>
    </xf>
    <xf numFmtId="0" fontId="70" fillId="3" borderId="170" xfId="0" applyFont="1" applyFill="1" applyBorder="1" applyAlignment="1">
      <alignment horizontal="left" vertical="center" wrapText="1"/>
    </xf>
    <xf numFmtId="0" fontId="75" fillId="0" borderId="48" xfId="0" applyFont="1" applyBorder="1" applyAlignment="1">
      <alignment horizontal="left" vertical="center" wrapText="1"/>
    </xf>
    <xf numFmtId="0" fontId="75" fillId="27" borderId="48" xfId="0" applyFont="1" applyFill="1" applyBorder="1" applyAlignment="1">
      <alignment horizontal="left" vertical="center" wrapText="1"/>
    </xf>
    <xf numFmtId="0" fontId="75" fillId="0" borderId="8" xfId="0" applyFont="1" applyBorder="1" applyAlignment="1">
      <alignment horizontal="left" vertical="center" wrapText="1"/>
    </xf>
    <xf numFmtId="0" fontId="75" fillId="0" borderId="46" xfId="0" applyFont="1" applyBorder="1" applyAlignment="1">
      <alignment horizontal="left" vertical="center" wrapText="1"/>
    </xf>
    <xf numFmtId="0" fontId="75" fillId="0" borderId="46" xfId="0" applyFont="1" applyBorder="1" applyAlignment="1">
      <alignment horizontal="left" vertical="center"/>
    </xf>
    <xf numFmtId="0" fontId="106" fillId="0" borderId="58" xfId="0" applyFont="1" applyBorder="1" applyAlignment="1">
      <alignment horizontal="left" vertical="center"/>
    </xf>
    <xf numFmtId="0" fontId="106" fillId="0" borderId="100" xfId="0" applyFont="1" applyBorder="1" applyAlignment="1">
      <alignment horizontal="left" vertical="center"/>
    </xf>
    <xf numFmtId="0" fontId="71" fillId="27" borderId="136" xfId="0" applyFont="1" applyFill="1" applyBorder="1" applyAlignment="1">
      <alignment horizontal="left" vertical="center" wrapText="1"/>
    </xf>
    <xf numFmtId="0" fontId="75" fillId="0" borderId="76" xfId="0" applyFont="1" applyBorder="1" applyAlignment="1">
      <alignment horizontal="left" vertical="center" wrapText="1"/>
    </xf>
    <xf numFmtId="0" fontId="70" fillId="27" borderId="80" xfId="0" applyFont="1" applyFill="1" applyBorder="1" applyAlignment="1">
      <alignment horizontal="left" vertical="center"/>
    </xf>
    <xf numFmtId="0" fontId="156" fillId="0" borderId="67" xfId="0" applyFont="1" applyBorder="1" applyAlignment="1">
      <alignment vertical="center" wrapText="1"/>
    </xf>
    <xf numFmtId="0" fontId="156" fillId="0" borderId="53" xfId="0" applyFont="1" applyBorder="1" applyAlignment="1">
      <alignment vertical="center" wrapText="1"/>
    </xf>
    <xf numFmtId="0" fontId="156" fillId="0" borderId="47" xfId="0" applyFont="1" applyBorder="1" applyAlignment="1">
      <alignment vertical="center" wrapText="1"/>
    </xf>
    <xf numFmtId="0" fontId="156" fillId="27" borderId="47" xfId="0" applyFont="1" applyFill="1" applyBorder="1" applyAlignment="1">
      <alignment vertical="center" wrapText="1"/>
    </xf>
    <xf numFmtId="0" fontId="71" fillId="27" borderId="136" xfId="0" applyFont="1" applyFill="1" applyBorder="1" applyAlignment="1">
      <alignment vertical="center" wrapText="1"/>
    </xf>
    <xf numFmtId="0" fontId="71" fillId="27" borderId="168" xfId="0" applyFont="1" applyFill="1" applyBorder="1" applyAlignment="1">
      <alignment vertical="center" wrapText="1"/>
    </xf>
    <xf numFmtId="0" fontId="156" fillId="0" borderId="47" xfId="0" applyFont="1" applyBorder="1" applyAlignment="1">
      <alignment vertical="center"/>
    </xf>
    <xf numFmtId="0" fontId="71" fillId="0" borderId="225" xfId="0" applyFont="1" applyBorder="1" applyAlignment="1">
      <alignment vertical="center"/>
    </xf>
    <xf numFmtId="0" fontId="187" fillId="27" borderId="0" xfId="0" applyFont="1" applyFill="1" applyAlignment="1">
      <alignment horizontal="left" vertical="center" wrapText="1"/>
    </xf>
    <xf numFmtId="0" fontId="106" fillId="53" borderId="222" xfId="0" applyFont="1" applyFill="1" applyBorder="1" applyAlignment="1">
      <alignment horizontal="left" vertical="center"/>
    </xf>
    <xf numFmtId="0" fontId="0" fillId="0" borderId="289" xfId="0" applyBorder="1" applyAlignment="1">
      <alignment readingOrder="1"/>
    </xf>
    <xf numFmtId="0" fontId="0" fillId="0" borderId="290" xfId="0" applyBorder="1" applyAlignment="1">
      <alignment readingOrder="1"/>
    </xf>
    <xf numFmtId="0" fontId="0" fillId="0" borderId="291" xfId="0" applyBorder="1" applyAlignment="1">
      <alignment readingOrder="1"/>
    </xf>
    <xf numFmtId="0" fontId="110" fillId="0" borderId="181" xfId="0" applyFont="1" applyBorder="1" applyAlignment="1">
      <alignment horizontal="left" vertical="center" wrapText="1"/>
    </xf>
    <xf numFmtId="0" fontId="0" fillId="0" borderId="292" xfId="0" applyBorder="1" applyAlignment="1">
      <alignment readingOrder="1"/>
    </xf>
    <xf numFmtId="0" fontId="0" fillId="0" borderId="293" xfId="0" applyBorder="1" applyAlignment="1">
      <alignment readingOrder="1"/>
    </xf>
    <xf numFmtId="0" fontId="0" fillId="0" borderId="294" xfId="0" applyBorder="1" applyAlignment="1">
      <alignment readingOrder="1"/>
    </xf>
    <xf numFmtId="0" fontId="110" fillId="0" borderId="182" xfId="0" applyFont="1" applyBorder="1" applyAlignment="1">
      <alignment horizontal="left" vertical="center" wrapText="1"/>
    </xf>
    <xf numFmtId="0" fontId="0" fillId="28" borderId="186" xfId="0" applyFill="1" applyBorder="1" applyAlignment="1">
      <alignment horizontal="left" vertical="center" readingOrder="1"/>
    </xf>
    <xf numFmtId="0" fontId="110" fillId="0" borderId="107" xfId="0" applyFont="1" applyBorder="1" applyAlignment="1">
      <alignment horizontal="left" vertical="center" wrapText="1"/>
    </xf>
    <xf numFmtId="0" fontId="110" fillId="0" borderId="121" xfId="0" applyFont="1" applyBorder="1" applyAlignment="1">
      <alignment horizontal="left" vertical="center" wrapText="1"/>
    </xf>
    <xf numFmtId="0" fontId="110" fillId="0" borderId="182" xfId="0" applyFont="1" applyBorder="1" applyAlignment="1">
      <alignment horizontal="left" vertical="center"/>
    </xf>
    <xf numFmtId="0" fontId="0" fillId="0" borderId="297" xfId="0" applyBorder="1" applyAlignment="1">
      <alignment readingOrder="1"/>
    </xf>
    <xf numFmtId="0" fontId="0" fillId="0" borderId="298" xfId="0" applyBorder="1" applyAlignment="1">
      <alignment readingOrder="1"/>
    </xf>
    <xf numFmtId="0" fontId="0" fillId="0" borderId="299" xfId="0" applyBorder="1" applyAlignment="1">
      <alignment readingOrder="1"/>
    </xf>
    <xf numFmtId="0" fontId="0" fillId="0" borderId="300" xfId="0" applyBorder="1" applyAlignment="1">
      <alignment readingOrder="1"/>
    </xf>
    <xf numFmtId="0" fontId="0" fillId="0" borderId="301" xfId="0" applyBorder="1" applyAlignment="1">
      <alignment readingOrder="1"/>
    </xf>
    <xf numFmtId="0" fontId="0" fillId="0" borderId="81" xfId="0" applyBorder="1"/>
    <xf numFmtId="0" fontId="0" fillId="0" borderId="82" xfId="0" applyBorder="1"/>
    <xf numFmtId="0" fontId="26" fillId="3" borderId="10" xfId="0" applyFont="1" applyFill="1" applyBorder="1" applyAlignment="1">
      <alignment horizontal="left" vertical="center"/>
    </xf>
    <xf numFmtId="0" fontId="70" fillId="26" borderId="25" xfId="62" applyFont="1" applyFill="1" applyBorder="1" applyAlignment="1" applyProtection="1">
      <alignment horizontal="left" vertical="center" wrapText="1"/>
    </xf>
    <xf numFmtId="0" fontId="70" fillId="26" borderId="1" xfId="0" applyFont="1" applyFill="1" applyBorder="1" applyAlignment="1">
      <alignment horizontal="left" vertical="center"/>
    </xf>
    <xf numFmtId="0" fontId="70" fillId="26" borderId="16" xfId="0" applyFont="1" applyFill="1" applyBorder="1" applyAlignment="1">
      <alignment horizontal="left" vertical="center"/>
    </xf>
    <xf numFmtId="0" fontId="26" fillId="3" borderId="138" xfId="0" applyFont="1" applyFill="1" applyBorder="1" applyAlignment="1">
      <alignment horizontal="left" vertical="center" wrapText="1"/>
    </xf>
    <xf numFmtId="0" fontId="26" fillId="3" borderId="87" xfId="0" applyFont="1" applyFill="1" applyBorder="1" applyAlignment="1">
      <alignment horizontal="left" vertical="center" wrapText="1"/>
    </xf>
    <xf numFmtId="0" fontId="26" fillId="3" borderId="141" xfId="0" applyFont="1" applyFill="1" applyBorder="1" applyAlignment="1">
      <alignment horizontal="left" vertical="center" wrapText="1"/>
    </xf>
    <xf numFmtId="0" fontId="26" fillId="3" borderId="142" xfId="0" applyFont="1" applyFill="1" applyBorder="1" applyAlignment="1">
      <alignment horizontal="left" vertical="center" wrapText="1"/>
    </xf>
    <xf numFmtId="0" fontId="26" fillId="3" borderId="143" xfId="0" applyFont="1" applyFill="1" applyBorder="1" applyAlignment="1">
      <alignment horizontal="left" vertical="center" wrapText="1"/>
    </xf>
    <xf numFmtId="0" fontId="67" fillId="27" borderId="138" xfId="54" applyFill="1" applyBorder="1" applyAlignment="1">
      <alignment horizontal="left" vertical="center"/>
    </xf>
    <xf numFmtId="0" fontId="26" fillId="3" borderId="138" xfId="0" applyFont="1" applyFill="1" applyBorder="1" applyAlignment="1">
      <alignment horizontal="left" vertical="center"/>
    </xf>
    <xf numFmtId="0" fontId="67" fillId="27" borderId="10" xfId="54" applyFill="1" applyBorder="1" applyAlignment="1">
      <alignment horizontal="left" vertical="center"/>
    </xf>
    <xf numFmtId="0" fontId="67" fillId="27" borderId="87" xfId="54" applyFill="1" applyBorder="1" applyAlignment="1">
      <alignment horizontal="left" vertical="center"/>
    </xf>
    <xf numFmtId="0" fontId="70" fillId="26" borderId="1" xfId="57" applyFont="1" applyFill="1" applyBorder="1" applyAlignment="1">
      <alignment horizontal="left" vertical="center" wrapText="1"/>
    </xf>
    <xf numFmtId="0" fontId="70" fillId="26" borderId="37" xfId="57" applyFont="1" applyFill="1" applyBorder="1" applyAlignment="1">
      <alignment horizontal="left" vertical="center" wrapText="1"/>
    </xf>
    <xf numFmtId="0" fontId="70" fillId="26" borderId="16" xfId="57" applyFont="1" applyFill="1" applyBorder="1" applyAlignment="1">
      <alignment horizontal="left" vertical="center" wrapText="1"/>
    </xf>
    <xf numFmtId="0" fontId="70" fillId="26" borderId="14" xfId="57" applyFont="1" applyFill="1" applyBorder="1" applyAlignment="1">
      <alignment horizontal="left" vertical="center" wrapText="1"/>
    </xf>
    <xf numFmtId="0" fontId="70" fillId="52" borderId="59" xfId="0" applyFont="1" applyFill="1" applyBorder="1" applyAlignment="1">
      <alignment vertical="center"/>
    </xf>
    <xf numFmtId="0" fontId="70" fillId="0" borderId="14" xfId="0" applyFont="1" applyBorder="1" applyAlignment="1">
      <alignment horizontal="left" vertical="center" wrapText="1"/>
    </xf>
    <xf numFmtId="0" fontId="75" fillId="3" borderId="149" xfId="35" applyFont="1" applyFill="1" applyBorder="1" applyAlignment="1">
      <alignment vertical="center" wrapText="1"/>
    </xf>
    <xf numFmtId="0" fontId="71" fillId="26" borderId="4" xfId="0" applyFont="1" applyFill="1" applyBorder="1" applyAlignment="1">
      <alignment horizontal="left" vertical="center" wrapText="1"/>
    </xf>
    <xf numFmtId="12" fontId="71" fillId="27" borderId="88" xfId="0" applyNumberFormat="1" applyFont="1" applyFill="1" applyBorder="1" applyAlignment="1">
      <alignment horizontal="left" vertical="center" wrapText="1"/>
    </xf>
    <xf numFmtId="9" fontId="173" fillId="27" borderId="11" xfId="0" applyNumberFormat="1" applyFont="1" applyFill="1" applyBorder="1" applyAlignment="1">
      <alignment horizontal="left" vertical="center" wrapText="1"/>
    </xf>
    <xf numFmtId="9" fontId="70" fillId="27" borderId="11" xfId="29" applyNumberFormat="1" applyFont="1" applyFill="1" applyBorder="1" applyAlignment="1">
      <alignment horizontal="left" vertical="center" wrapText="1"/>
    </xf>
    <xf numFmtId="9" fontId="137" fillId="27" borderId="11" xfId="0" applyNumberFormat="1" applyFont="1" applyFill="1" applyBorder="1" applyAlignment="1">
      <alignment horizontal="left" vertical="center" wrapText="1"/>
    </xf>
    <xf numFmtId="9" fontId="71" fillId="27" borderId="11" xfId="0" applyNumberFormat="1" applyFont="1" applyFill="1" applyBorder="1" applyAlignment="1">
      <alignment horizontal="left" vertical="center" wrapText="1"/>
    </xf>
    <xf numFmtId="0" fontId="70" fillId="26" borderId="107" xfId="0" applyFont="1" applyFill="1" applyBorder="1" applyAlignment="1">
      <alignment horizontal="left" vertical="center" wrapText="1"/>
    </xf>
    <xf numFmtId="0" fontId="70" fillId="26" borderId="104" xfId="0" applyFont="1" applyFill="1" applyBorder="1" applyAlignment="1">
      <alignment horizontal="left" vertical="center" wrapText="1"/>
    </xf>
    <xf numFmtId="0" fontId="75" fillId="3" borderId="12" xfId="35" applyFont="1" applyFill="1" applyBorder="1" applyAlignment="1">
      <alignment horizontal="left" vertical="center" wrapText="1"/>
    </xf>
    <xf numFmtId="0" fontId="70" fillId="3" borderId="138" xfId="54" applyNumberFormat="1" applyFont="1" applyFill="1" applyBorder="1" applyAlignment="1">
      <alignment horizontal="left" vertical="center" wrapText="1"/>
    </xf>
    <xf numFmtId="0" fontId="70" fillId="26" borderId="12" xfId="29" applyFont="1" applyFill="1" applyBorder="1" applyAlignment="1">
      <alignment horizontal="left" vertical="center" wrapText="1"/>
    </xf>
    <xf numFmtId="0" fontId="70" fillId="27" borderId="24" xfId="29" applyFont="1" applyFill="1" applyBorder="1" applyAlignment="1">
      <alignment horizontal="left" vertical="center" wrapText="1"/>
    </xf>
    <xf numFmtId="0" fontId="75" fillId="0" borderId="139" xfId="29" applyFont="1" applyBorder="1" applyAlignment="1">
      <alignment wrapText="1"/>
    </xf>
    <xf numFmtId="0" fontId="70" fillId="26" borderId="92" xfId="29" applyFont="1" applyFill="1" applyBorder="1" applyAlignment="1">
      <alignment horizontal="left" vertical="center" wrapText="1"/>
    </xf>
    <xf numFmtId="0" fontId="70" fillId="26" borderId="0" xfId="29" applyFont="1" applyFill="1" applyAlignment="1">
      <alignment horizontal="left" vertical="center" wrapText="1"/>
    </xf>
    <xf numFmtId="0" fontId="75" fillId="26" borderId="0" xfId="29" applyFont="1" applyFill="1" applyAlignment="1">
      <alignment horizontal="left" vertical="center" wrapText="1"/>
    </xf>
    <xf numFmtId="0" fontId="75" fillId="26" borderId="0" xfId="29" applyFont="1" applyFill="1" applyAlignment="1">
      <alignment vertical="center" wrapText="1"/>
    </xf>
    <xf numFmtId="0" fontId="70" fillId="26" borderId="13" xfId="29" applyFont="1" applyFill="1" applyBorder="1" applyAlignment="1">
      <alignment horizontal="left" vertical="center" wrapText="1"/>
    </xf>
    <xf numFmtId="0" fontId="70" fillId="26" borderId="97" xfId="29" applyFont="1" applyFill="1" applyBorder="1" applyAlignment="1">
      <alignment horizontal="left" vertical="center" wrapText="1"/>
    </xf>
    <xf numFmtId="0" fontId="70" fillId="26" borderId="4" xfId="29" applyFont="1" applyFill="1" applyBorder="1" applyAlignment="1">
      <alignment horizontal="left" vertical="center" wrapText="1"/>
    </xf>
    <xf numFmtId="0" fontId="70" fillId="26" borderId="14" xfId="29" applyFont="1" applyFill="1" applyBorder="1" applyAlignment="1">
      <alignment horizontal="left" vertical="center" wrapText="1"/>
    </xf>
    <xf numFmtId="0" fontId="70" fillId="26" borderId="98" xfId="29" applyFont="1" applyFill="1" applyBorder="1" applyAlignment="1">
      <alignment horizontal="left" vertical="center" wrapText="1"/>
    </xf>
    <xf numFmtId="9" fontId="0" fillId="0" borderId="0" xfId="0" applyNumberFormat="1" applyAlignment="1">
      <alignment horizontal="left" vertical="center"/>
    </xf>
    <xf numFmtId="0" fontId="75" fillId="26" borderId="159" xfId="29" applyFont="1" applyFill="1" applyBorder="1" applyAlignment="1">
      <alignment wrapText="1"/>
    </xf>
    <xf numFmtId="0" fontId="70" fillId="52" borderId="12" xfId="29" applyFont="1" applyFill="1" applyBorder="1" applyAlignment="1">
      <alignment horizontal="left" vertical="center" wrapText="1"/>
    </xf>
    <xf numFmtId="0" fontId="40" fillId="30" borderId="13" xfId="29" applyFont="1" applyFill="1" applyBorder="1" applyAlignment="1">
      <alignment horizontal="left" vertical="center" wrapText="1"/>
    </xf>
    <xf numFmtId="0" fontId="37" fillId="3" borderId="82" xfId="0" applyFont="1" applyFill="1" applyBorder="1" applyAlignment="1">
      <alignment horizontal="left" vertical="center" wrapText="1"/>
    </xf>
    <xf numFmtId="0" fontId="70" fillId="3" borderId="81" xfId="0" applyFont="1" applyFill="1" applyBorder="1" applyAlignment="1">
      <alignment horizontal="left" vertical="center"/>
    </xf>
    <xf numFmtId="0" fontId="40" fillId="30" borderId="10" xfId="29" applyFont="1" applyFill="1" applyBorder="1" applyAlignment="1">
      <alignment horizontal="left" vertical="center" wrapText="1"/>
    </xf>
    <xf numFmtId="10" fontId="37" fillId="3" borderId="11" xfId="0" applyNumberFormat="1" applyFont="1" applyFill="1" applyBorder="1" applyAlignment="1">
      <alignment horizontal="left" vertical="center" wrapText="1"/>
    </xf>
    <xf numFmtId="0" fontId="70" fillId="26" borderId="139" xfId="0" applyFont="1" applyFill="1" applyBorder="1" applyAlignment="1">
      <alignment horizontal="left" vertical="center" wrapText="1"/>
    </xf>
    <xf numFmtId="0" fontId="40" fillId="26" borderId="13" xfId="29" applyFont="1" applyFill="1" applyBorder="1" applyAlignment="1">
      <alignment horizontal="left" vertical="center" wrapText="1"/>
    </xf>
    <xf numFmtId="0" fontId="40" fillId="26" borderId="10" xfId="29" applyFont="1" applyFill="1" applyBorder="1" applyAlignment="1">
      <alignment horizontal="left" vertical="center" wrapText="1"/>
    </xf>
    <xf numFmtId="0" fontId="70" fillId="27" borderId="25" xfId="29" applyFont="1" applyFill="1" applyBorder="1" applyAlignment="1">
      <alignment horizontal="left" vertical="center"/>
    </xf>
    <xf numFmtId="0" fontId="75" fillId="0" borderId="25" xfId="29" applyFont="1" applyBorder="1" applyAlignment="1">
      <alignment horizontal="left" vertical="center" wrapText="1"/>
    </xf>
    <xf numFmtId="0" fontId="40" fillId="0" borderId="109" xfId="29" applyFont="1" applyBorder="1" applyAlignment="1">
      <alignment horizontal="left" vertical="center" wrapText="1"/>
    </xf>
    <xf numFmtId="0" fontId="70" fillId="27" borderId="76" xfId="29" applyFont="1" applyFill="1" applyBorder="1" applyAlignment="1">
      <alignment horizontal="left" vertical="center" wrapText="1"/>
    </xf>
    <xf numFmtId="0" fontId="70" fillId="3" borderId="112" xfId="0" applyFont="1" applyFill="1" applyBorder="1" applyAlignment="1">
      <alignment horizontal="left" vertical="center" wrapText="1"/>
    </xf>
    <xf numFmtId="3" fontId="75" fillId="3" borderId="4" xfId="0" applyNumberFormat="1" applyFont="1" applyFill="1" applyBorder="1" applyAlignment="1">
      <alignment horizontal="left" vertical="center" wrapText="1"/>
    </xf>
    <xf numFmtId="0" fontId="70" fillId="27" borderId="46" xfId="29" applyFont="1" applyFill="1" applyBorder="1" applyAlignment="1">
      <alignment horizontal="left" vertical="center" wrapText="1"/>
    </xf>
    <xf numFmtId="0" fontId="37" fillId="3" borderId="47" xfId="0" applyFont="1" applyFill="1" applyBorder="1" applyAlignment="1">
      <alignment horizontal="left" vertical="center"/>
    </xf>
    <xf numFmtId="0" fontId="37" fillId="3" borderId="47" xfId="0" applyFont="1" applyFill="1" applyBorder="1" applyAlignment="1">
      <alignment horizontal="left" vertical="center" wrapText="1"/>
    </xf>
    <xf numFmtId="0" fontId="37" fillId="3" borderId="46" xfId="0" applyFont="1" applyFill="1" applyBorder="1" applyAlignment="1">
      <alignment horizontal="left" vertical="center" wrapText="1"/>
    </xf>
    <xf numFmtId="0" fontId="70" fillId="27" borderId="48" xfId="0" applyFont="1" applyFill="1" applyBorder="1" applyAlignment="1">
      <alignment horizontal="left" vertical="center" wrapText="1"/>
    </xf>
    <xf numFmtId="0" fontId="37" fillId="26" borderId="0" xfId="0" applyFont="1" applyFill="1" applyAlignment="1">
      <alignment horizontal="left" vertical="center" wrapText="1"/>
    </xf>
    <xf numFmtId="0" fontId="37" fillId="26" borderId="97" xfId="0" applyFont="1" applyFill="1" applyBorder="1" applyAlignment="1">
      <alignment horizontal="left" vertical="center" wrapText="1"/>
    </xf>
    <xf numFmtId="0" fontId="75" fillId="26" borderId="0" xfId="0" applyFont="1" applyFill="1" applyAlignment="1">
      <alignment horizontal="left" vertical="center" wrapText="1"/>
    </xf>
    <xf numFmtId="0" fontId="75" fillId="26" borderId="97" xfId="0" applyFont="1" applyFill="1" applyBorder="1" applyAlignment="1">
      <alignment horizontal="left" vertical="center" wrapText="1"/>
    </xf>
    <xf numFmtId="2" fontId="75" fillId="26" borderId="0" xfId="0" applyNumberFormat="1" applyFont="1" applyFill="1" applyAlignment="1">
      <alignment horizontal="left" vertical="center" wrapText="1"/>
    </xf>
    <xf numFmtId="1" fontId="75" fillId="26" borderId="0" xfId="0" applyNumberFormat="1" applyFont="1" applyFill="1" applyAlignment="1">
      <alignment horizontal="left" vertical="center" wrapText="1"/>
    </xf>
    <xf numFmtId="1" fontId="75" fillId="26" borderId="97" xfId="0" applyNumberFormat="1" applyFont="1" applyFill="1" applyBorder="1" applyAlignment="1">
      <alignment horizontal="left" vertical="center" wrapText="1"/>
    </xf>
    <xf numFmtId="2" fontId="70" fillId="26" borderId="0" xfId="0" applyNumberFormat="1" applyFont="1" applyFill="1" applyAlignment="1">
      <alignment horizontal="left" vertical="center" wrapText="1"/>
    </xf>
    <xf numFmtId="2" fontId="70" fillId="26" borderId="97" xfId="0" applyNumberFormat="1" applyFont="1" applyFill="1" applyBorder="1" applyAlignment="1">
      <alignment horizontal="left" vertical="center" wrapText="1"/>
    </xf>
    <xf numFmtId="0" fontId="37" fillId="26" borderId="13" xfId="0" applyFont="1" applyFill="1" applyBorder="1" applyAlignment="1">
      <alignment vertical="center" wrapText="1"/>
    </xf>
    <xf numFmtId="0" fontId="37" fillId="26" borderId="98" xfId="0" applyFont="1" applyFill="1" applyBorder="1" applyAlignment="1">
      <alignment vertical="center" wrapText="1"/>
    </xf>
    <xf numFmtId="0" fontId="37" fillId="3" borderId="0" xfId="0" applyFont="1" applyFill="1" applyAlignment="1">
      <alignment vertical="center"/>
    </xf>
    <xf numFmtId="0" fontId="40" fillId="3" borderId="0" xfId="0" applyFont="1" applyFill="1" applyAlignment="1">
      <alignment vertical="center"/>
    </xf>
    <xf numFmtId="0" fontId="37" fillId="26" borderId="0" xfId="0" applyFont="1" applyFill="1" applyAlignment="1">
      <alignment vertical="center" wrapText="1"/>
    </xf>
    <xf numFmtId="0" fontId="37" fillId="26" borderId="104" xfId="0" applyFont="1" applyFill="1" applyBorder="1" applyAlignment="1">
      <alignment horizontal="left" vertical="center" wrapText="1"/>
    </xf>
    <xf numFmtId="0" fontId="37" fillId="26" borderId="139" xfId="0" applyFont="1" applyFill="1" applyBorder="1" applyAlignment="1">
      <alignment horizontal="left" vertical="center" wrapText="1"/>
    </xf>
    <xf numFmtId="0" fontId="37" fillId="26" borderId="13" xfId="0" applyFont="1" applyFill="1" applyBorder="1" applyAlignment="1">
      <alignment horizontal="left" vertical="center" wrapText="1"/>
    </xf>
    <xf numFmtId="0" fontId="37" fillId="26" borderId="98" xfId="0" applyFont="1" applyFill="1" applyBorder="1" applyAlignment="1">
      <alignment horizontal="left" vertical="center" wrapText="1"/>
    </xf>
    <xf numFmtId="0" fontId="75" fillId="26" borderId="42" xfId="0" applyFont="1" applyFill="1" applyBorder="1" applyAlignment="1">
      <alignment horizontal="left" vertical="center" wrapText="1"/>
    </xf>
    <xf numFmtId="0" fontId="75" fillId="26" borderId="0" xfId="0" applyFont="1" applyFill="1" applyAlignment="1">
      <alignment horizontal="left" vertical="center"/>
    </xf>
    <xf numFmtId="0" fontId="75" fillId="26" borderId="13" xfId="0" applyFont="1" applyFill="1" applyBorder="1" applyAlignment="1">
      <alignment horizontal="left" vertical="center" wrapText="1"/>
    </xf>
    <xf numFmtId="0" fontId="70" fillId="26" borderId="98" xfId="0" applyFont="1" applyFill="1" applyBorder="1" applyAlignment="1">
      <alignment horizontal="left" vertical="center" wrapText="1"/>
    </xf>
    <xf numFmtId="0" fontId="70" fillId="26" borderId="11" xfId="0" applyFont="1" applyFill="1" applyBorder="1" applyAlignment="1">
      <alignment horizontal="left" vertical="center" wrapText="1"/>
    </xf>
    <xf numFmtId="0" fontId="75" fillId="26" borderId="205" xfId="0" applyFont="1" applyFill="1" applyBorder="1" applyAlignment="1">
      <alignment horizontal="left" vertical="center" wrapText="1"/>
    </xf>
    <xf numFmtId="0" fontId="75" fillId="26" borderId="194" xfId="0" applyFont="1" applyFill="1" applyBorder="1" applyAlignment="1">
      <alignment horizontal="left" vertical="center" wrapText="1"/>
    </xf>
    <xf numFmtId="0" fontId="70" fillId="27" borderId="76" xfId="0" applyFont="1" applyFill="1" applyBorder="1" applyAlignment="1">
      <alignment vertical="center" wrapText="1"/>
    </xf>
    <xf numFmtId="9" fontId="70" fillId="0" borderId="0" xfId="0" applyNumberFormat="1" applyFont="1" applyAlignment="1">
      <alignment horizontal="left" vertical="center" wrapText="1"/>
    </xf>
    <xf numFmtId="0" fontId="70" fillId="27" borderId="46" xfId="0" applyFont="1" applyFill="1" applyBorder="1" applyAlignment="1">
      <alignment horizontal="left" vertical="center" wrapText="1"/>
    </xf>
    <xf numFmtId="0" fontId="70" fillId="27" borderId="48" xfId="0" applyFont="1" applyFill="1" applyBorder="1" applyAlignment="1">
      <alignment horizontal="left" vertical="center"/>
    </xf>
    <xf numFmtId="0" fontId="70" fillId="27" borderId="46" xfId="0" applyFont="1" applyFill="1" applyBorder="1" applyAlignment="1">
      <alignment horizontal="left" vertical="center"/>
    </xf>
    <xf numFmtId="0" fontId="75" fillId="27" borderId="48" xfId="0" applyFont="1" applyFill="1" applyBorder="1" applyAlignment="1">
      <alignment horizontal="left" vertical="center"/>
    </xf>
    <xf numFmtId="0" fontId="70" fillId="26" borderId="44" xfId="29" applyFont="1" applyFill="1" applyBorder="1" applyAlignment="1">
      <alignment horizontal="left" vertical="center" wrapText="1"/>
    </xf>
    <xf numFmtId="0" fontId="70" fillId="26" borderId="45" xfId="29" applyFont="1" applyFill="1" applyBorder="1" applyAlignment="1">
      <alignment horizontal="left" vertical="center" wrapText="1"/>
    </xf>
    <xf numFmtId="0" fontId="70" fillId="26" borderId="48" xfId="29" applyFont="1" applyFill="1" applyBorder="1" applyAlignment="1">
      <alignment horizontal="left" vertical="center" wrapText="1"/>
    </xf>
    <xf numFmtId="0" fontId="75" fillId="26" borderId="49" xfId="29" applyFont="1" applyFill="1" applyBorder="1" applyAlignment="1">
      <alignment vertical="center" wrapText="1"/>
    </xf>
    <xf numFmtId="0" fontId="70" fillId="26" borderId="49" xfId="29" applyFont="1" applyFill="1" applyBorder="1" applyAlignment="1">
      <alignment horizontal="left" vertical="center" wrapText="1"/>
    </xf>
    <xf numFmtId="0" fontId="75" fillId="26" borderId="0" xfId="29" applyFont="1" applyFill="1" applyAlignment="1">
      <alignment horizontal="right" vertical="center" wrapText="1"/>
    </xf>
    <xf numFmtId="0" fontId="75" fillId="26" borderId="49" xfId="29" applyFont="1" applyFill="1" applyBorder="1" applyAlignment="1">
      <alignment horizontal="right" vertical="center" wrapText="1"/>
    </xf>
    <xf numFmtId="3" fontId="75" fillId="27" borderId="4" xfId="0" applyNumberFormat="1" applyFont="1" applyFill="1" applyBorder="1" applyAlignment="1">
      <alignment horizontal="left" vertical="center" wrapText="1"/>
    </xf>
    <xf numFmtId="0" fontId="70" fillId="27" borderId="5" xfId="29" applyFont="1" applyFill="1" applyBorder="1" applyAlignment="1">
      <alignment horizontal="left" vertical="center" wrapText="1"/>
    </xf>
    <xf numFmtId="0" fontId="70" fillId="27" borderId="52" xfId="29" applyFont="1" applyFill="1" applyBorder="1" applyAlignment="1">
      <alignment horizontal="left" vertical="center" wrapText="1"/>
    </xf>
    <xf numFmtId="0" fontId="70" fillId="27" borderId="49" xfId="29" applyFont="1" applyFill="1" applyBorder="1" applyAlignment="1">
      <alignment horizontal="left" vertical="center"/>
    </xf>
    <xf numFmtId="0" fontId="70" fillId="27" borderId="271" xfId="29" applyFont="1" applyFill="1" applyBorder="1" applyAlignment="1">
      <alignment horizontal="left" vertical="center"/>
    </xf>
    <xf numFmtId="0" fontId="70" fillId="27" borderId="251" xfId="29" applyFont="1" applyFill="1" applyBorder="1" applyAlignment="1">
      <alignment horizontal="left" vertical="center"/>
    </xf>
    <xf numFmtId="0" fontId="70" fillId="27" borderId="47" xfId="29" applyFont="1" applyFill="1" applyBorder="1" applyAlignment="1">
      <alignment horizontal="left" vertical="center" wrapText="1"/>
    </xf>
    <xf numFmtId="0" fontId="70" fillId="27" borderId="48" xfId="29" applyFont="1" applyFill="1" applyBorder="1" applyAlignment="1">
      <alignment horizontal="left" vertical="center"/>
    </xf>
    <xf numFmtId="0" fontId="70" fillId="27" borderId="49" xfId="29" applyFont="1" applyFill="1" applyBorder="1" applyAlignment="1">
      <alignment horizontal="left" vertical="center" wrapText="1"/>
    </xf>
    <xf numFmtId="0" fontId="70" fillId="27" borderId="48" xfId="29" applyFont="1" applyFill="1" applyBorder="1" applyAlignment="1">
      <alignment horizontal="left" vertical="center" wrapText="1"/>
    </xf>
    <xf numFmtId="0" fontId="70" fillId="27" borderId="47" xfId="29" applyFont="1" applyFill="1" applyBorder="1" applyAlignment="1">
      <alignment horizontal="left" vertical="center"/>
    </xf>
    <xf numFmtId="0" fontId="75" fillId="27" borderId="48" xfId="29" applyFont="1" applyFill="1" applyBorder="1" applyAlignment="1">
      <alignment horizontal="left" vertical="center"/>
    </xf>
    <xf numFmtId="0" fontId="70" fillId="27" borderId="46" xfId="29" applyFont="1" applyFill="1" applyBorder="1" applyAlignment="1">
      <alignment horizontal="left" vertical="center"/>
    </xf>
    <xf numFmtId="0" fontId="70" fillId="28" borderId="38" xfId="0" applyFont="1" applyFill="1" applyBorder="1" applyAlignment="1">
      <alignment vertical="center" wrapText="1"/>
    </xf>
    <xf numFmtId="0" fontId="75" fillId="3" borderId="38" xfId="0" applyFont="1" applyFill="1" applyBorder="1" applyAlignment="1">
      <alignment vertical="center" wrapText="1"/>
    </xf>
    <xf numFmtId="0" fontId="72" fillId="3" borderId="25" xfId="0" applyFont="1" applyFill="1" applyBorder="1" applyAlignment="1">
      <alignment vertical="center" wrapText="1"/>
    </xf>
    <xf numFmtId="0" fontId="70" fillId="28" borderId="52" xfId="0" applyFont="1" applyFill="1" applyBorder="1" applyAlignment="1">
      <alignment vertical="center" wrapText="1"/>
    </xf>
    <xf numFmtId="0" fontId="70" fillId="3" borderId="46" xfId="0" applyFont="1" applyFill="1" applyBorder="1" applyAlignment="1">
      <alignment horizontal="left" vertical="center" wrapText="1"/>
    </xf>
    <xf numFmtId="0" fontId="70" fillId="3" borderId="48" xfId="0" applyFont="1" applyFill="1" applyBorder="1" applyAlignment="1">
      <alignment horizontal="left" vertical="center"/>
    </xf>
    <xf numFmtId="0" fontId="70" fillId="3" borderId="49" xfId="0" applyFont="1" applyFill="1" applyBorder="1" applyAlignment="1">
      <alignment horizontal="left" vertical="center"/>
    </xf>
    <xf numFmtId="0" fontId="70" fillId="3" borderId="47" xfId="0" applyFont="1" applyFill="1" applyBorder="1" applyAlignment="1">
      <alignment horizontal="left" vertical="center"/>
    </xf>
    <xf numFmtId="0" fontId="37" fillId="3" borderId="45" xfId="0" applyFont="1" applyFill="1" applyBorder="1" applyAlignment="1">
      <alignment horizontal="left" vertical="center"/>
    </xf>
    <xf numFmtId="0" fontId="70" fillId="3" borderId="49" xfId="0" applyFont="1" applyFill="1" applyBorder="1" applyAlignment="1">
      <alignment horizontal="left" vertical="center" wrapText="1"/>
    </xf>
    <xf numFmtId="0" fontId="70" fillId="3" borderId="48" xfId="0" applyFont="1" applyFill="1" applyBorder="1" applyAlignment="1">
      <alignment horizontal="left" vertical="center" wrapText="1"/>
    </xf>
    <xf numFmtId="0" fontId="70" fillId="3" borderId="47" xfId="0" applyFont="1" applyFill="1" applyBorder="1" applyAlignment="1">
      <alignment horizontal="left" vertical="center" wrapText="1"/>
    </xf>
    <xf numFmtId="0" fontId="70" fillId="3" borderId="52" xfId="0" applyFont="1" applyFill="1" applyBorder="1" applyAlignment="1">
      <alignment horizontal="left" vertical="center" wrapText="1"/>
    </xf>
    <xf numFmtId="0" fontId="75" fillId="3" borderId="48" xfId="0" applyFont="1" applyFill="1" applyBorder="1" applyAlignment="1">
      <alignment horizontal="left" vertical="center"/>
    </xf>
    <xf numFmtId="0" fontId="70" fillId="3" borderId="131" xfId="0" applyFont="1" applyFill="1" applyBorder="1" applyAlignment="1">
      <alignment horizontal="left" vertical="center"/>
    </xf>
    <xf numFmtId="0" fontId="70" fillId="3" borderId="132" xfId="0" applyFont="1" applyFill="1" applyBorder="1" applyAlignment="1">
      <alignment horizontal="left" vertical="center" wrapText="1"/>
    </xf>
    <xf numFmtId="0" fontId="37" fillId="3" borderId="49" xfId="0" applyFont="1" applyFill="1" applyBorder="1" applyAlignment="1">
      <alignment horizontal="left" vertical="center"/>
    </xf>
    <xf numFmtId="0" fontId="37" fillId="3" borderId="8" xfId="54" applyFont="1" applyFill="1" applyBorder="1" applyAlignment="1" applyProtection="1">
      <alignment horizontal="left" vertical="center"/>
    </xf>
    <xf numFmtId="0" fontId="37" fillId="3" borderId="53" xfId="0" applyFont="1" applyFill="1" applyBorder="1" applyAlignment="1">
      <alignment horizontal="left" vertical="center"/>
    </xf>
    <xf numFmtId="0" fontId="37" fillId="3" borderId="49" xfId="54" applyFont="1" applyFill="1" applyBorder="1" applyAlignment="1" applyProtection="1">
      <alignment horizontal="left" vertical="center" wrapText="1"/>
    </xf>
    <xf numFmtId="0" fontId="37" fillId="3" borderId="47" xfId="29" applyFont="1" applyFill="1" applyBorder="1" applyAlignment="1">
      <alignment horizontal="left" vertical="center"/>
    </xf>
    <xf numFmtId="0" fontId="37" fillId="3" borderId="47" xfId="54" applyFont="1" applyFill="1" applyBorder="1" applyAlignment="1" applyProtection="1">
      <alignment horizontal="left" vertical="center" wrapText="1"/>
    </xf>
    <xf numFmtId="0" fontId="37" fillId="3" borderId="45" xfId="54" applyFont="1" applyFill="1" applyBorder="1" applyAlignment="1" applyProtection="1">
      <alignment horizontal="left" vertical="center" wrapText="1"/>
    </xf>
    <xf numFmtId="0" fontId="37" fillId="3" borderId="131" xfId="0" applyFont="1" applyFill="1" applyBorder="1" applyAlignment="1">
      <alignment horizontal="left" vertical="center"/>
    </xf>
    <xf numFmtId="0" fontId="37" fillId="3" borderId="132" xfId="0" applyFont="1" applyFill="1" applyBorder="1" applyAlignment="1">
      <alignment horizontal="left" vertical="center" wrapText="1"/>
    </xf>
    <xf numFmtId="0" fontId="70" fillId="26" borderId="4" xfId="0" applyFont="1" applyFill="1" applyBorder="1" applyAlignment="1">
      <alignment horizontal="left" vertical="center" wrapText="1"/>
    </xf>
    <xf numFmtId="0" fontId="70" fillId="26" borderId="83" xfId="0" applyFont="1" applyFill="1" applyBorder="1" applyAlignment="1">
      <alignment horizontal="left" vertical="center"/>
    </xf>
    <xf numFmtId="0" fontId="70" fillId="26" borderId="13" xfId="0" applyFont="1" applyFill="1" applyBorder="1" applyAlignment="1">
      <alignment wrapText="1"/>
    </xf>
    <xf numFmtId="0" fontId="37" fillId="3" borderId="53" xfId="0" applyFont="1" applyFill="1" applyBorder="1" applyAlignment="1">
      <alignment horizontal="left" vertical="center" wrapText="1"/>
    </xf>
    <xf numFmtId="0" fontId="37" fillId="3" borderId="49" xfId="0" applyFont="1" applyFill="1" applyBorder="1" applyAlignment="1">
      <alignment horizontal="left" vertical="center" wrapText="1"/>
    </xf>
    <xf numFmtId="0" fontId="156" fillId="27" borderId="113" xfId="0" applyFont="1" applyFill="1" applyBorder="1" applyAlignment="1">
      <alignment horizontal="left" vertical="center" wrapText="1"/>
    </xf>
    <xf numFmtId="0" fontId="71" fillId="27" borderId="12" xfId="0" applyFont="1" applyFill="1" applyBorder="1" applyAlignment="1">
      <alignment horizontal="left" vertical="center" wrapText="1"/>
    </xf>
    <xf numFmtId="0" fontId="156" fillId="27" borderId="104" xfId="0" applyFont="1" applyFill="1" applyBorder="1" applyAlignment="1">
      <alignment horizontal="left" vertical="center" wrapText="1"/>
    </xf>
    <xf numFmtId="0" fontId="71" fillId="27" borderId="149" xfId="0" applyFont="1" applyFill="1" applyBorder="1" applyAlignment="1">
      <alignment horizontal="left" vertical="center" wrapText="1"/>
    </xf>
    <xf numFmtId="0" fontId="71" fillId="27" borderId="92" xfId="0" applyFont="1" applyFill="1" applyBorder="1" applyAlignment="1">
      <alignment horizontal="left" vertical="center" wrapText="1"/>
    </xf>
    <xf numFmtId="0" fontId="37" fillId="3" borderId="48" xfId="0" applyFont="1" applyFill="1" applyBorder="1" applyAlignment="1">
      <alignment horizontal="left" vertical="center" wrapText="1"/>
    </xf>
    <xf numFmtId="0" fontId="156" fillId="27" borderId="51" xfId="0" applyFont="1" applyFill="1" applyBorder="1" applyAlignment="1">
      <alignment horizontal="left" vertical="center" wrapText="1"/>
    </xf>
    <xf numFmtId="0" fontId="70" fillId="52" borderId="104" xfId="0" applyFont="1" applyFill="1" applyBorder="1" applyAlignment="1">
      <alignment horizontal="left" vertical="center" wrapText="1"/>
    </xf>
    <xf numFmtId="0" fontId="70" fillId="52" borderId="0" xfId="0" applyFont="1" applyFill="1" applyAlignment="1">
      <alignment horizontal="left" vertical="center" wrapText="1"/>
    </xf>
    <xf numFmtId="0" fontId="70" fillId="52" borderId="97" xfId="0" applyFont="1" applyFill="1" applyBorder="1" applyAlignment="1">
      <alignment horizontal="left" vertical="center" wrapText="1"/>
    </xf>
    <xf numFmtId="0" fontId="70" fillId="52" borderId="12" xfId="0" applyFont="1" applyFill="1" applyBorder="1" applyAlignment="1">
      <alignment horizontal="left" vertical="center" wrapText="1"/>
    </xf>
    <xf numFmtId="0" fontId="70" fillId="52" borderId="99" xfId="0" applyFont="1" applyFill="1" applyBorder="1" applyAlignment="1">
      <alignment horizontal="left" vertical="center" wrapText="1"/>
    </xf>
    <xf numFmtId="0" fontId="70" fillId="52" borderId="99" xfId="0" applyFont="1" applyFill="1" applyBorder="1" applyAlignment="1">
      <alignment horizontal="left" vertical="center"/>
    </xf>
    <xf numFmtId="0" fontId="70" fillId="52" borderId="114" xfId="0" applyFont="1" applyFill="1" applyBorder="1" applyAlignment="1">
      <alignment horizontal="left" vertical="center"/>
    </xf>
    <xf numFmtId="0" fontId="70" fillId="52" borderId="85" xfId="0" applyFont="1" applyFill="1" applyBorder="1" applyAlignment="1">
      <alignment horizontal="left" vertical="center" wrapText="1"/>
    </xf>
    <xf numFmtId="0" fontId="70" fillId="52" borderId="112" xfId="0" applyFont="1" applyFill="1" applyBorder="1" applyAlignment="1">
      <alignment horizontal="left" vertical="center"/>
    </xf>
    <xf numFmtId="0" fontId="70" fillId="52" borderId="81" xfId="0" applyFont="1" applyFill="1" applyBorder="1" applyAlignment="1">
      <alignment horizontal="left" vertical="center" wrapText="1"/>
    </xf>
    <xf numFmtId="0" fontId="70" fillId="52" borderId="81" xfId="0" applyFont="1" applyFill="1" applyBorder="1" applyAlignment="1">
      <alignment horizontal="left" vertical="center"/>
    </xf>
    <xf numFmtId="0" fontId="70" fillId="26" borderId="121" xfId="0" applyFont="1" applyFill="1" applyBorder="1" applyAlignment="1">
      <alignment horizontal="left" vertical="center"/>
    </xf>
    <xf numFmtId="0" fontId="70" fillId="26" borderId="81" xfId="0" applyFont="1" applyFill="1" applyBorder="1" applyAlignment="1">
      <alignment horizontal="left" vertical="center"/>
    </xf>
    <xf numFmtId="0" fontId="80" fillId="27" borderId="0" xfId="0" applyFont="1" applyFill="1" applyAlignment="1">
      <alignment horizontal="left"/>
    </xf>
    <xf numFmtId="9" fontId="71" fillId="27" borderId="134" xfId="0" applyNumberFormat="1" applyFont="1" applyFill="1" applyBorder="1" applyAlignment="1">
      <alignment horizontal="left" vertical="center" wrapText="1"/>
    </xf>
    <xf numFmtId="9" fontId="71" fillId="27" borderId="279" xfId="0" applyNumberFormat="1" applyFont="1" applyFill="1" applyBorder="1" applyAlignment="1">
      <alignment horizontal="left" vertical="center" wrapText="1"/>
    </xf>
    <xf numFmtId="0" fontId="71" fillId="27" borderId="305" xfId="0" applyFont="1" applyFill="1" applyBorder="1" applyAlignment="1">
      <alignment horizontal="left" vertical="center" wrapText="1"/>
    </xf>
    <xf numFmtId="9" fontId="71" fillId="27" borderId="136" xfId="0" applyNumberFormat="1" applyFont="1" applyFill="1" applyBorder="1" applyAlignment="1">
      <alignment horizontal="left" vertical="center" wrapText="1"/>
    </xf>
    <xf numFmtId="3" fontId="156" fillId="27" borderId="4" xfId="0" applyNumberFormat="1" applyFont="1" applyFill="1" applyBorder="1" applyAlignment="1">
      <alignment horizontal="left" vertical="center" wrapText="1"/>
    </xf>
    <xf numFmtId="0" fontId="70" fillId="0" borderId="263" xfId="0" applyFont="1" applyBorder="1" applyAlignment="1">
      <alignment horizontal="center" vertical="center" wrapText="1"/>
    </xf>
    <xf numFmtId="0" fontId="70" fillId="0" borderId="259" xfId="0" applyFont="1" applyBorder="1" applyAlignment="1">
      <alignment horizontal="center" vertical="center" wrapText="1"/>
    </xf>
    <xf numFmtId="0" fontId="70" fillId="0" borderId="170" xfId="0" applyFont="1" applyBorder="1" applyAlignment="1">
      <alignment horizontal="center" vertical="center" wrapText="1"/>
    </xf>
    <xf numFmtId="0" fontId="75" fillId="28" borderId="4" xfId="0" applyFont="1" applyFill="1" applyBorder="1" applyAlignment="1">
      <alignment wrapText="1"/>
    </xf>
    <xf numFmtId="0" fontId="137" fillId="27" borderId="0" xfId="0" applyFont="1" applyFill="1" applyAlignment="1">
      <alignment vertical="center" wrapText="1"/>
    </xf>
    <xf numFmtId="0" fontId="137" fillId="27" borderId="0" xfId="0" applyFont="1" applyFill="1" applyAlignment="1">
      <alignment horizontal="center" vertical="center" wrapText="1"/>
    </xf>
    <xf numFmtId="0" fontId="156" fillId="27" borderId="4" xfId="0" applyFont="1" applyFill="1" applyBorder="1" applyAlignment="1">
      <alignment horizontal="left" vertical="center" wrapText="1"/>
    </xf>
    <xf numFmtId="0" fontId="137" fillId="26" borderId="0" xfId="0" applyFont="1" applyFill="1" applyAlignment="1">
      <alignment horizontal="left" vertical="center"/>
    </xf>
    <xf numFmtId="0" fontId="37" fillId="30" borderId="12" xfId="0" applyFont="1" applyFill="1" applyBorder="1" applyAlignment="1">
      <alignment horizontal="left" vertical="center" wrapText="1"/>
    </xf>
    <xf numFmtId="0" fontId="26" fillId="26" borderId="0" xfId="0" applyFont="1" applyFill="1" applyAlignment="1">
      <alignment horizontal="left" vertical="center"/>
    </xf>
    <xf numFmtId="0" fontId="70" fillId="26" borderId="107" xfId="0" applyFont="1" applyFill="1" applyBorder="1" applyAlignment="1">
      <alignment wrapText="1"/>
    </xf>
    <xf numFmtId="0" fontId="70" fillId="26" borderId="99" xfId="0" applyFont="1" applyFill="1" applyBorder="1" applyAlignment="1">
      <alignment wrapText="1"/>
    </xf>
    <xf numFmtId="0" fontId="70" fillId="26" borderId="114" xfId="0" applyFont="1" applyFill="1" applyBorder="1" applyAlignment="1">
      <alignment wrapText="1"/>
    </xf>
    <xf numFmtId="0" fontId="70" fillId="26" borderId="104" xfId="0" applyFont="1" applyFill="1" applyBorder="1" applyAlignment="1">
      <alignment wrapText="1"/>
    </xf>
    <xf numFmtId="9" fontId="70" fillId="26" borderId="9" xfId="0" applyNumberFormat="1" applyFont="1" applyFill="1" applyBorder="1" applyAlignment="1">
      <alignment horizontal="left" vertical="center" wrapText="1"/>
    </xf>
    <xf numFmtId="9" fontId="70" fillId="26" borderId="88" xfId="0" applyNumberFormat="1" applyFont="1" applyFill="1" applyBorder="1" applyAlignment="1">
      <alignment horizontal="left" vertical="center" wrapText="1"/>
    </xf>
    <xf numFmtId="9" fontId="70" fillId="26" borderId="134" xfId="0" applyNumberFormat="1" applyFont="1" applyFill="1" applyBorder="1" applyAlignment="1">
      <alignment horizontal="left" vertical="center" wrapText="1"/>
    </xf>
    <xf numFmtId="9" fontId="70" fillId="26" borderId="87" xfId="0" applyNumberFormat="1" applyFont="1" applyFill="1" applyBorder="1" applyAlignment="1">
      <alignment horizontal="left" vertical="center" wrapText="1"/>
    </xf>
    <xf numFmtId="9" fontId="70" fillId="26" borderId="11" xfId="0" applyNumberFormat="1" applyFont="1" applyFill="1" applyBorder="1" applyAlignment="1">
      <alignment horizontal="left" vertical="center" wrapText="1"/>
    </xf>
    <xf numFmtId="0" fontId="70" fillId="26" borderId="0" xfId="0" applyFont="1" applyFill="1" applyAlignment="1">
      <alignment wrapText="1"/>
    </xf>
    <xf numFmtId="0" fontId="70" fillId="26" borderId="97" xfId="0" applyFont="1" applyFill="1" applyBorder="1" applyAlignment="1">
      <alignment wrapText="1"/>
    </xf>
    <xf numFmtId="0" fontId="70" fillId="26" borderId="4" xfId="0" applyFont="1" applyFill="1" applyBorder="1" applyAlignment="1">
      <alignment wrapText="1"/>
    </xf>
    <xf numFmtId="0" fontId="70" fillId="26" borderId="11" xfId="0" applyFont="1" applyFill="1" applyBorder="1" applyAlignment="1">
      <alignment wrapText="1"/>
    </xf>
    <xf numFmtId="0" fontId="71" fillId="30" borderId="149" xfId="35" applyFont="1" applyFill="1" applyBorder="1" applyAlignment="1">
      <alignment horizontal="left" vertical="center" wrapText="1"/>
    </xf>
    <xf numFmtId="0" fontId="71" fillId="30" borderId="12" xfId="35" applyFont="1" applyFill="1" applyBorder="1" applyAlignment="1">
      <alignment horizontal="left" vertical="center" wrapText="1"/>
    </xf>
    <xf numFmtId="0" fontId="71" fillId="30" borderId="92" xfId="35" applyFont="1" applyFill="1" applyBorder="1" applyAlignment="1">
      <alignment horizontal="left" vertical="center" wrapText="1"/>
    </xf>
    <xf numFmtId="0" fontId="71" fillId="30" borderId="104" xfId="35" applyFont="1" applyFill="1" applyBorder="1" applyAlignment="1">
      <alignment horizontal="left" vertical="center" wrapText="1"/>
    </xf>
    <xf numFmtId="1" fontId="37" fillId="26" borderId="9" xfId="35" applyNumberFormat="1" applyFont="1" applyFill="1" applyBorder="1" applyAlignment="1">
      <alignment horizontal="left" vertical="center" wrapText="1"/>
    </xf>
    <xf numFmtId="2" fontId="37" fillId="26" borderId="11" xfId="35" applyNumberFormat="1" applyFont="1" applyFill="1" applyBorder="1" applyAlignment="1">
      <alignment horizontal="left" vertical="center" wrapText="1"/>
    </xf>
    <xf numFmtId="1" fontId="37" fillId="30" borderId="9" xfId="35" applyNumberFormat="1" applyFont="1" applyFill="1" applyBorder="1" applyAlignment="1">
      <alignment horizontal="left" vertical="center" wrapText="1"/>
    </xf>
    <xf numFmtId="0" fontId="37" fillId="30" borderId="87" xfId="35" applyFont="1" applyFill="1" applyBorder="1" applyAlignment="1">
      <alignment horizontal="left" vertical="center" wrapText="1"/>
    </xf>
    <xf numFmtId="9" fontId="71" fillId="30" borderId="12" xfId="35" applyNumberFormat="1" applyFont="1" applyFill="1" applyBorder="1" applyAlignment="1">
      <alignment horizontal="left" vertical="center" wrapText="1"/>
    </xf>
    <xf numFmtId="2" fontId="37" fillId="26" borderId="12" xfId="35" applyNumberFormat="1" applyFont="1" applyFill="1" applyBorder="1" applyAlignment="1">
      <alignment horizontal="left" vertical="center" wrapText="1"/>
    </xf>
    <xf numFmtId="2" fontId="37" fillId="30" borderId="12" xfId="35" applyNumberFormat="1" applyFont="1" applyFill="1" applyBorder="1" applyAlignment="1">
      <alignment horizontal="left" vertical="center" wrapText="1"/>
    </xf>
    <xf numFmtId="0" fontId="37" fillId="30" borderId="92" xfId="35" applyFont="1" applyFill="1" applyBorder="1" applyAlignment="1">
      <alignment horizontal="left" vertical="center" wrapText="1"/>
    </xf>
    <xf numFmtId="2" fontId="26" fillId="26" borderId="0" xfId="0" applyNumberFormat="1" applyFont="1" applyFill="1" applyAlignment="1">
      <alignment horizontal="left" vertical="center"/>
    </xf>
    <xf numFmtId="2" fontId="37" fillId="26" borderId="0" xfId="35" applyNumberFormat="1" applyFont="1" applyFill="1" applyAlignment="1">
      <alignment horizontal="left" vertical="center" wrapText="1"/>
    </xf>
    <xf numFmtId="2" fontId="37" fillId="30" borderId="0" xfId="35" applyNumberFormat="1" applyFont="1" applyFill="1" applyAlignment="1">
      <alignment horizontal="left" vertical="center" wrapText="1"/>
    </xf>
    <xf numFmtId="0" fontId="37" fillId="30" borderId="97" xfId="35" applyFont="1" applyFill="1" applyBorder="1" applyAlignment="1">
      <alignment horizontal="left" vertical="center" wrapText="1"/>
    </xf>
    <xf numFmtId="0" fontId="26" fillId="26" borderId="87" xfId="0" applyFont="1" applyFill="1" applyBorder="1" applyAlignment="1">
      <alignment horizontal="left" vertical="center"/>
    </xf>
    <xf numFmtId="0" fontId="75" fillId="26" borderId="49" xfId="0" applyFont="1" applyFill="1" applyBorder="1" applyAlignment="1">
      <alignment horizontal="left" vertical="center" wrapText="1"/>
    </xf>
    <xf numFmtId="0" fontId="75" fillId="26" borderId="47" xfId="0" applyFont="1" applyFill="1" applyBorder="1" applyAlignment="1">
      <alignment vertical="center" wrapText="1"/>
    </xf>
    <xf numFmtId="0" fontId="37" fillId="3" borderId="52" xfId="0" applyFont="1" applyFill="1" applyBorder="1" applyAlignment="1">
      <alignment horizontal="left" vertical="center" wrapText="1"/>
    </xf>
    <xf numFmtId="0" fontId="40" fillId="3" borderId="48" xfId="0" applyFont="1" applyFill="1" applyBorder="1" applyAlignment="1">
      <alignment horizontal="left" vertical="center"/>
    </xf>
    <xf numFmtId="0" fontId="37" fillId="30" borderId="44" xfId="0" applyFont="1" applyFill="1" applyBorder="1" applyAlignment="1">
      <alignment horizontal="left" vertical="center" wrapText="1"/>
    </xf>
    <xf numFmtId="0" fontId="37" fillId="30" borderId="45" xfId="0" applyFont="1" applyFill="1" applyBorder="1" applyAlignment="1">
      <alignment horizontal="left" vertical="center" wrapText="1"/>
    </xf>
    <xf numFmtId="0" fontId="37" fillId="30" borderId="48" xfId="0" applyFont="1" applyFill="1" applyBorder="1" applyAlignment="1">
      <alignment horizontal="left" vertical="center" wrapText="1"/>
    </xf>
    <xf numFmtId="0" fontId="37" fillId="26" borderId="49" xfId="0" applyFont="1" applyFill="1" applyBorder="1" applyAlignment="1">
      <alignment horizontal="left" vertical="center" wrapText="1"/>
    </xf>
    <xf numFmtId="0" fontId="37" fillId="30" borderId="46" xfId="0" applyFont="1" applyFill="1" applyBorder="1" applyAlignment="1">
      <alignment horizontal="left" vertical="center" wrapText="1"/>
    </xf>
    <xf numFmtId="0" fontId="37" fillId="30" borderId="47" xfId="0" applyFont="1" applyFill="1" applyBorder="1" applyAlignment="1">
      <alignment horizontal="left" vertical="center" wrapText="1"/>
    </xf>
    <xf numFmtId="0" fontId="37" fillId="3" borderId="6" xfId="0" applyFont="1" applyFill="1" applyBorder="1" applyAlignment="1">
      <alignment horizontal="left" vertical="center" wrapText="1"/>
    </xf>
    <xf numFmtId="9" fontId="37" fillId="26" borderId="9" xfId="112" applyFont="1" applyFill="1" applyBorder="1" applyAlignment="1">
      <alignment horizontal="left" vertical="center" wrapText="1"/>
    </xf>
    <xf numFmtId="9" fontId="37" fillId="26" borderId="11" xfId="112" applyFont="1" applyFill="1" applyBorder="1" applyAlignment="1">
      <alignment horizontal="left" vertical="center" wrapText="1"/>
    </xf>
    <xf numFmtId="9" fontId="37" fillId="30" borderId="9" xfId="112" applyFont="1" applyFill="1" applyBorder="1" applyAlignment="1">
      <alignment horizontal="left" vertical="center" wrapText="1"/>
    </xf>
    <xf numFmtId="9" fontId="26" fillId="26" borderId="87" xfId="112" applyFont="1" applyFill="1" applyBorder="1" applyAlignment="1">
      <alignment horizontal="left" vertical="center"/>
    </xf>
    <xf numFmtId="9" fontId="37" fillId="30" borderId="87" xfId="112" applyFont="1" applyFill="1" applyBorder="1" applyAlignment="1">
      <alignment horizontal="left" vertical="center" wrapText="1"/>
    </xf>
    <xf numFmtId="0" fontId="166" fillId="46" borderId="11" xfId="0" applyFont="1" applyFill="1" applyBorder="1" applyAlignment="1">
      <alignment horizontal="left" vertical="center" wrapText="1"/>
    </xf>
    <xf numFmtId="3" fontId="156" fillId="3" borderId="4" xfId="0" applyNumberFormat="1" applyFont="1" applyFill="1" applyBorder="1" applyAlignment="1">
      <alignment horizontal="left" vertical="center" wrapText="1"/>
    </xf>
    <xf numFmtId="1" fontId="37" fillId="26" borderId="9" xfId="112" applyNumberFormat="1" applyFont="1" applyFill="1" applyBorder="1" applyAlignment="1">
      <alignment horizontal="left" vertical="center" wrapText="1"/>
    </xf>
    <xf numFmtId="1" fontId="37" fillId="26" borderId="11" xfId="112" applyNumberFormat="1" applyFont="1" applyFill="1" applyBorder="1" applyAlignment="1">
      <alignment horizontal="left" vertical="center" wrapText="1"/>
    </xf>
    <xf numFmtId="1" fontId="26" fillId="26" borderId="87" xfId="112" applyNumberFormat="1" applyFont="1" applyFill="1" applyBorder="1" applyAlignment="1">
      <alignment horizontal="left" vertical="center"/>
    </xf>
    <xf numFmtId="0" fontId="37" fillId="26" borderId="9" xfId="112" applyNumberFormat="1" applyFont="1" applyFill="1" applyBorder="1" applyAlignment="1">
      <alignment horizontal="left" vertical="center" wrapText="1"/>
    </xf>
    <xf numFmtId="0" fontId="37" fillId="26" borderId="11" xfId="112" applyNumberFormat="1" applyFont="1" applyFill="1" applyBorder="1" applyAlignment="1">
      <alignment horizontal="left" vertical="center" wrapText="1"/>
    </xf>
    <xf numFmtId="0" fontId="37" fillId="30" borderId="87" xfId="112" applyNumberFormat="1" applyFont="1" applyFill="1" applyBorder="1" applyAlignment="1">
      <alignment horizontal="left" vertical="center" wrapText="1"/>
    </xf>
    <xf numFmtId="0" fontId="71" fillId="26" borderId="0" xfId="0" applyFont="1" applyFill="1" applyAlignment="1">
      <alignment horizontal="left" vertical="center" wrapText="1"/>
    </xf>
    <xf numFmtId="0" fontId="71" fillId="30" borderId="0" xfId="0" applyFont="1" applyFill="1" applyAlignment="1">
      <alignment horizontal="left" vertical="center" wrapText="1"/>
    </xf>
    <xf numFmtId="0" fontId="71" fillId="26" borderId="13" xfId="0" applyFont="1" applyFill="1" applyBorder="1" applyAlignment="1">
      <alignment horizontal="left" vertical="center"/>
    </xf>
    <xf numFmtId="0" fontId="71" fillId="30" borderId="13" xfId="0" applyFont="1" applyFill="1" applyBorder="1" applyAlignment="1">
      <alignment horizontal="left" vertical="center"/>
    </xf>
    <xf numFmtId="0" fontId="70" fillId="3" borderId="4" xfId="24" applyNumberFormat="1" applyFont="1" applyFill="1" applyBorder="1" applyAlignment="1">
      <alignment horizontal="left" vertical="center" wrapText="1"/>
    </xf>
    <xf numFmtId="0" fontId="75" fillId="0" borderId="265" xfId="0" applyFont="1" applyBorder="1" applyAlignment="1">
      <alignment horizontal="left" vertical="center"/>
    </xf>
    <xf numFmtId="0" fontId="75" fillId="26" borderId="51" xfId="0" applyFont="1" applyFill="1" applyBorder="1" applyAlignment="1">
      <alignment horizontal="left" vertical="center" wrapText="1"/>
    </xf>
    <xf numFmtId="0" fontId="70" fillId="26" borderId="25" xfId="0" applyFont="1" applyFill="1" applyBorder="1" applyAlignment="1">
      <alignment horizontal="left" vertical="center" wrapText="1"/>
    </xf>
    <xf numFmtId="0" fontId="70" fillId="26" borderId="14" xfId="0" applyFont="1" applyFill="1" applyBorder="1" applyAlignment="1">
      <alignment horizontal="left" vertical="center" wrapText="1"/>
    </xf>
    <xf numFmtId="0" fontId="75" fillId="26" borderId="41" xfId="0" applyFont="1" applyFill="1" applyBorder="1" applyAlignment="1">
      <alignment horizontal="left" vertical="center" wrapText="1"/>
    </xf>
    <xf numFmtId="0" fontId="75" fillId="26" borderId="265" xfId="0" applyFont="1" applyFill="1" applyBorder="1" applyAlignment="1">
      <alignment horizontal="left" vertical="center"/>
    </xf>
    <xf numFmtId="0" fontId="75" fillId="26" borderId="46" xfId="0" applyFont="1" applyFill="1" applyBorder="1" applyAlignment="1">
      <alignment horizontal="left" vertical="center" wrapText="1"/>
    </xf>
    <xf numFmtId="0" fontId="0" fillId="26" borderId="0" xfId="0" applyFill="1" applyAlignment="1">
      <alignment horizontal="left" vertical="center"/>
    </xf>
    <xf numFmtId="0" fontId="75" fillId="26" borderId="47" xfId="0" applyFont="1" applyFill="1" applyBorder="1" applyAlignment="1">
      <alignment horizontal="left" vertical="center" wrapText="1"/>
    </xf>
    <xf numFmtId="0" fontId="75" fillId="26" borderId="39" xfId="0" applyFont="1" applyFill="1" applyBorder="1" applyAlignment="1">
      <alignment horizontal="left" vertical="center" wrapText="1"/>
    </xf>
    <xf numFmtId="0" fontId="70" fillId="26" borderId="14" xfId="0" applyFont="1" applyFill="1" applyBorder="1" applyAlignment="1">
      <alignment horizontal="left" vertical="center"/>
    </xf>
    <xf numFmtId="0" fontId="70" fillId="26" borderId="15" xfId="0" applyFont="1" applyFill="1" applyBorder="1" applyAlignment="1">
      <alignment horizontal="left" vertical="center" wrapText="1"/>
    </xf>
    <xf numFmtId="0" fontId="70" fillId="26" borderId="15" xfId="0" applyFont="1" applyFill="1" applyBorder="1" applyAlignment="1">
      <alignment horizontal="left" vertical="center"/>
    </xf>
    <xf numFmtId="0" fontId="75" fillId="26" borderId="14" xfId="0" applyFont="1" applyFill="1" applyBorder="1" applyAlignment="1">
      <alignment horizontal="left" vertical="center" wrapText="1"/>
    </xf>
    <xf numFmtId="0" fontId="75" fillId="26" borderId="15" xfId="0" applyFont="1" applyFill="1" applyBorder="1" applyAlignment="1">
      <alignment horizontal="left" vertical="center" wrapText="1"/>
    </xf>
    <xf numFmtId="0" fontId="75" fillId="26" borderId="4" xfId="0" applyFont="1" applyFill="1" applyBorder="1" applyAlignment="1">
      <alignment horizontal="left" vertical="center"/>
    </xf>
    <xf numFmtId="0" fontId="75" fillId="26" borderId="13" xfId="0" applyFont="1" applyFill="1" applyBorder="1" applyAlignment="1">
      <alignment horizontal="left" vertical="center"/>
    </xf>
    <xf numFmtId="9" fontId="70" fillId="26" borderId="0" xfId="35" applyNumberFormat="1" applyFont="1" applyFill="1" applyAlignment="1">
      <alignment horizontal="left" vertical="center" wrapText="1"/>
    </xf>
    <xf numFmtId="0" fontId="70" fillId="26" borderId="0" xfId="35" applyFont="1" applyFill="1" applyAlignment="1">
      <alignment horizontal="left" vertical="center" wrapText="1"/>
    </xf>
    <xf numFmtId="0" fontId="70" fillId="26" borderId="97" xfId="35" applyFont="1" applyFill="1" applyBorder="1" applyAlignment="1">
      <alignment horizontal="left" vertical="center" wrapText="1"/>
    </xf>
    <xf numFmtId="0" fontId="156" fillId="26" borderId="139" xfId="0" applyFont="1" applyFill="1" applyBorder="1" applyAlignment="1">
      <alignment horizontal="left" vertical="center" wrapText="1"/>
    </xf>
    <xf numFmtId="0" fontId="70" fillId="27" borderId="95" xfId="0" applyFont="1" applyFill="1" applyBorder="1" applyAlignment="1">
      <alignment horizontal="left" vertical="center"/>
    </xf>
    <xf numFmtId="0" fontId="70" fillId="27" borderId="124" xfId="0" applyFont="1" applyFill="1" applyBorder="1" applyAlignment="1">
      <alignment horizontal="left" vertical="center"/>
    </xf>
    <xf numFmtId="0" fontId="70" fillId="26" borderId="45" xfId="0" applyFont="1" applyFill="1" applyBorder="1" applyAlignment="1">
      <alignment horizontal="left" vertical="center" wrapText="1"/>
    </xf>
    <xf numFmtId="0" fontId="70" fillId="27" borderId="12" xfId="0" applyFont="1" applyFill="1" applyBorder="1" applyAlignment="1">
      <alignment wrapText="1"/>
    </xf>
    <xf numFmtId="9" fontId="70" fillId="0" borderId="9" xfId="0" applyNumberFormat="1" applyFont="1" applyBorder="1" applyAlignment="1">
      <alignment horizontal="left" vertical="center" wrapText="1"/>
    </xf>
    <xf numFmtId="0" fontId="71" fillId="27" borderId="92" xfId="0" applyFont="1" applyFill="1" applyBorder="1" applyAlignment="1">
      <alignment vertical="center"/>
    </xf>
    <xf numFmtId="0" fontId="71" fillId="27" borderId="44" xfId="0" applyFont="1" applyFill="1" applyBorder="1" applyAlignment="1">
      <alignment vertical="center" wrapText="1"/>
    </xf>
    <xf numFmtId="0" fontId="75" fillId="3" borderId="113" xfId="0" applyFont="1" applyFill="1" applyBorder="1" applyAlignment="1">
      <alignment horizontal="left" vertical="center" wrapText="1"/>
    </xf>
    <xf numFmtId="0" fontId="75" fillId="3" borderId="194" xfId="0" applyFont="1" applyFill="1" applyBorder="1" applyAlignment="1">
      <alignment horizontal="left" vertical="center" wrapText="1"/>
    </xf>
    <xf numFmtId="0" fontId="70" fillId="26" borderId="10" xfId="0" applyFont="1" applyFill="1" applyBorder="1" applyAlignment="1">
      <alignment horizontal="left" vertical="center" wrapText="1"/>
    </xf>
    <xf numFmtId="0" fontId="70" fillId="26" borderId="87" xfId="0" applyFont="1" applyFill="1" applyBorder="1" applyAlignment="1">
      <alignment horizontal="left" vertical="center" wrapText="1"/>
    </xf>
    <xf numFmtId="0" fontId="70" fillId="3" borderId="87" xfId="0" applyFont="1" applyFill="1" applyBorder="1" applyAlignment="1">
      <alignment horizontal="left" vertical="center" wrapText="1"/>
    </xf>
    <xf numFmtId="0" fontId="70" fillId="26" borderId="16" xfId="0" applyFont="1" applyFill="1" applyBorder="1" applyAlignment="1">
      <alignment horizontal="left" vertical="center" wrapText="1"/>
    </xf>
    <xf numFmtId="0" fontId="70" fillId="3" borderId="11" xfId="0" applyFont="1" applyFill="1" applyBorder="1" applyAlignment="1">
      <alignment horizontal="left" vertical="center" wrapText="1"/>
    </xf>
    <xf numFmtId="0" fontId="70" fillId="3" borderId="25" xfId="0" applyFont="1" applyFill="1" applyBorder="1" applyAlignment="1">
      <alignment horizontal="left" vertical="center" wrapText="1"/>
    </xf>
    <xf numFmtId="0" fontId="70" fillId="28" borderId="25" xfId="0" applyFont="1" applyFill="1" applyBorder="1" applyAlignment="1">
      <alignment horizontal="left" vertical="center" wrapText="1"/>
    </xf>
    <xf numFmtId="0" fontId="75" fillId="3" borderId="193" xfId="35" applyFont="1" applyFill="1" applyBorder="1" applyAlignment="1">
      <alignment horizontal="left" vertical="center" wrapText="1"/>
    </xf>
    <xf numFmtId="0" fontId="75" fillId="3" borderId="194" xfId="35" applyFont="1" applyFill="1" applyBorder="1" applyAlignment="1">
      <alignment horizontal="left" vertical="center" wrapText="1"/>
    </xf>
    <xf numFmtId="0" fontId="70" fillId="28" borderId="107" xfId="0" applyFont="1" applyFill="1" applyBorder="1" applyAlignment="1">
      <alignment horizontal="left" vertical="center" wrapText="1"/>
    </xf>
    <xf numFmtId="0" fontId="70" fillId="26" borderId="9" xfId="0" applyFont="1" applyFill="1" applyBorder="1" applyAlignment="1">
      <alignment horizontal="left" vertical="center" wrapText="1"/>
    </xf>
    <xf numFmtId="0" fontId="75" fillId="28" borderId="51" xfId="0" applyFont="1" applyFill="1" applyBorder="1" applyAlignment="1">
      <alignment horizontal="left" vertical="center" wrapText="1"/>
    </xf>
    <xf numFmtId="0" fontId="75" fillId="28" borderId="42" xfId="0" applyFont="1" applyFill="1" applyBorder="1" applyAlignment="1">
      <alignment horizontal="left" vertical="center" wrapText="1"/>
    </xf>
    <xf numFmtId="0" fontId="70" fillId="3" borderId="121" xfId="0" applyFont="1" applyFill="1" applyBorder="1" applyAlignment="1">
      <alignment horizontal="left" vertical="center" wrapText="1"/>
    </xf>
    <xf numFmtId="0" fontId="70" fillId="3" borderId="81" xfId="0" applyFont="1" applyFill="1" applyBorder="1" applyAlignment="1">
      <alignment horizontal="left" vertical="center" wrapText="1"/>
    </xf>
    <xf numFmtId="0" fontId="37" fillId="3" borderId="125" xfId="54" applyFont="1" applyFill="1" applyBorder="1" applyAlignment="1" applyProtection="1">
      <alignment horizontal="left" vertical="center" wrapText="1"/>
    </xf>
    <xf numFmtId="0" fontId="70" fillId="3" borderId="83" xfId="0" applyFont="1" applyFill="1" applyBorder="1" applyAlignment="1">
      <alignment horizontal="left" vertical="center" wrapText="1"/>
    </xf>
    <xf numFmtId="0" fontId="106" fillId="27" borderId="87" xfId="0" applyFont="1" applyFill="1" applyBorder="1" applyAlignment="1">
      <alignment horizontal="left" vertical="center" wrapText="1"/>
    </xf>
    <xf numFmtId="0" fontId="70" fillId="3" borderId="9" xfId="0" applyFont="1" applyFill="1" applyBorder="1" applyAlignment="1">
      <alignment horizontal="left" vertical="center" wrapText="1"/>
    </xf>
    <xf numFmtId="0" fontId="70" fillId="28" borderId="81" xfId="0" applyFont="1" applyFill="1" applyBorder="1" applyAlignment="1">
      <alignment horizontal="left" vertical="center" wrapText="1"/>
    </xf>
    <xf numFmtId="0" fontId="70" fillId="52" borderId="114" xfId="0" applyFont="1" applyFill="1" applyBorder="1" applyAlignment="1">
      <alignment horizontal="left" vertical="center" wrapText="1"/>
    </xf>
    <xf numFmtId="0" fontId="70" fillId="52" borderId="83" xfId="0" applyFont="1" applyFill="1" applyBorder="1" applyAlignment="1">
      <alignment horizontal="left" vertical="center" wrapText="1"/>
    </xf>
    <xf numFmtId="0" fontId="70" fillId="28" borderId="83" xfId="0" applyFont="1" applyFill="1" applyBorder="1" applyAlignment="1">
      <alignment horizontal="left" vertical="center" wrapText="1"/>
    </xf>
    <xf numFmtId="0" fontId="70" fillId="27" borderId="44" xfId="0" applyFont="1" applyFill="1" applyBorder="1" applyAlignment="1">
      <alignment horizontal="left" vertical="center" wrapText="1"/>
    </xf>
    <xf numFmtId="0" fontId="71" fillId="26" borderId="8" xfId="57" applyFont="1" applyFill="1" applyBorder="1" applyAlignment="1">
      <alignment horizontal="left" vertical="center" wrapText="1"/>
    </xf>
    <xf numFmtId="0" fontId="70" fillId="26" borderId="49" xfId="0" applyFont="1" applyFill="1" applyBorder="1" applyAlignment="1">
      <alignment horizontal="left" vertical="center" wrapText="1"/>
    </xf>
    <xf numFmtId="0" fontId="70" fillId="26" borderId="47" xfId="0" applyFont="1" applyFill="1" applyBorder="1" applyAlignment="1">
      <alignment horizontal="left" vertical="center"/>
    </xf>
    <xf numFmtId="0" fontId="70" fillId="26" borderId="8" xfId="62" applyFont="1" applyFill="1" applyBorder="1" applyAlignment="1" applyProtection="1">
      <alignment horizontal="left" vertical="center" wrapText="1"/>
    </xf>
    <xf numFmtId="0" fontId="70" fillId="26" borderId="53" xfId="62" applyFont="1" applyFill="1" applyBorder="1" applyAlignment="1" applyProtection="1">
      <alignment horizontal="left" vertical="center" wrapText="1"/>
    </xf>
    <xf numFmtId="0" fontId="70" fillId="26" borderId="44" xfId="57" applyFont="1" applyFill="1" applyBorder="1" applyAlignment="1">
      <alignment horizontal="left" vertical="center"/>
    </xf>
    <xf numFmtId="0" fontId="70" fillId="26" borderId="45" xfId="57" applyFont="1" applyFill="1" applyBorder="1" applyAlignment="1">
      <alignment horizontal="left" vertical="center" wrapText="1"/>
    </xf>
    <xf numFmtId="0" fontId="70" fillId="26" borderId="48" xfId="57" applyFont="1" applyFill="1" applyBorder="1" applyAlignment="1">
      <alignment horizontal="left" vertical="center"/>
    </xf>
    <xf numFmtId="0" fontId="70" fillId="26" borderId="0" xfId="57" applyFont="1" applyFill="1" applyAlignment="1">
      <alignment horizontal="left" vertical="center" wrapText="1"/>
    </xf>
    <xf numFmtId="0" fontId="70" fillId="26" borderId="49" xfId="57" applyFont="1" applyFill="1" applyBorder="1" applyAlignment="1">
      <alignment horizontal="left" vertical="center" wrapText="1"/>
    </xf>
    <xf numFmtId="0" fontId="70" fillId="26" borderId="48" xfId="62" applyFont="1" applyFill="1" applyBorder="1" applyAlignment="1" applyProtection="1">
      <alignment horizontal="left" vertical="center" wrapText="1"/>
    </xf>
    <xf numFmtId="0" fontId="70" fillId="26" borderId="49" xfId="62" applyFont="1" applyFill="1" applyBorder="1" applyAlignment="1" applyProtection="1">
      <alignment horizontal="left" vertical="center" wrapText="1"/>
    </xf>
    <xf numFmtId="0" fontId="70" fillId="26" borderId="47" xfId="29" applyFont="1" applyFill="1" applyBorder="1" applyAlignment="1">
      <alignment horizontal="left" vertical="center"/>
    </xf>
    <xf numFmtId="0" fontId="70" fillId="26" borderId="46" xfId="62" applyFont="1" applyFill="1" applyBorder="1" applyAlignment="1" applyProtection="1">
      <alignment horizontal="left" vertical="center" wrapText="1"/>
    </xf>
    <xf numFmtId="0" fontId="70" fillId="26" borderId="47" xfId="62" applyFont="1" applyFill="1" applyBorder="1" applyAlignment="1" applyProtection="1">
      <alignment horizontal="left" vertical="center" wrapText="1"/>
    </xf>
    <xf numFmtId="0" fontId="70" fillId="26" borderId="44" xfId="62" applyFont="1" applyFill="1" applyBorder="1" applyAlignment="1" applyProtection="1">
      <alignment horizontal="left" vertical="center" wrapText="1"/>
    </xf>
    <xf numFmtId="0" fontId="70" fillId="26" borderId="45" xfId="0" applyFont="1" applyFill="1" applyBorder="1" applyAlignment="1">
      <alignment horizontal="left" vertical="center"/>
    </xf>
    <xf numFmtId="0" fontId="70" fillId="26" borderId="49" xfId="0" applyFont="1" applyFill="1" applyBorder="1" applyAlignment="1">
      <alignment horizontal="left" vertical="center"/>
    </xf>
    <xf numFmtId="0" fontId="70" fillId="26" borderId="45" xfId="62" applyFont="1" applyFill="1" applyBorder="1" applyAlignment="1" applyProtection="1">
      <alignment horizontal="left" vertical="center" wrapText="1"/>
    </xf>
    <xf numFmtId="0" fontId="70" fillId="26" borderId="52" xfId="62" applyFont="1" applyFill="1" applyBorder="1" applyAlignment="1" applyProtection="1">
      <alignment horizontal="left" vertical="center" wrapText="1"/>
    </xf>
    <xf numFmtId="49" fontId="75" fillId="26" borderId="44" xfId="57" applyNumberFormat="1" applyFont="1" applyFill="1" applyBorder="1" applyAlignment="1">
      <alignment horizontal="left" vertical="center"/>
    </xf>
    <xf numFmtId="49" fontId="75" fillId="26" borderId="0" xfId="57" applyNumberFormat="1" applyFont="1" applyFill="1" applyAlignment="1">
      <alignment horizontal="left" vertical="center"/>
    </xf>
    <xf numFmtId="0" fontId="70" fillId="26" borderId="44" xfId="57" applyFont="1" applyFill="1" applyBorder="1" applyAlignment="1">
      <alignment horizontal="left" vertical="center" wrapText="1"/>
    </xf>
    <xf numFmtId="0" fontId="70" fillId="26" borderId="48" xfId="57" applyFont="1" applyFill="1" applyBorder="1" applyAlignment="1">
      <alignment horizontal="left" vertical="center" wrapText="1"/>
    </xf>
    <xf numFmtId="0" fontId="70" fillId="26" borderId="46" xfId="57" applyFont="1" applyFill="1" applyBorder="1" applyAlignment="1">
      <alignment horizontal="left" vertical="center" wrapText="1"/>
    </xf>
    <xf numFmtId="0" fontId="70" fillId="26" borderId="47" xfId="57" applyFont="1" applyFill="1" applyBorder="1" applyAlignment="1">
      <alignment horizontal="left" vertical="center" wrapText="1"/>
    </xf>
    <xf numFmtId="0" fontId="70" fillId="26" borderId="48" xfId="0" applyFont="1" applyFill="1" applyBorder="1" applyAlignment="1">
      <alignment horizontal="left" vertical="center"/>
    </xf>
    <xf numFmtId="0" fontId="70" fillId="26" borderId="46" xfId="0" applyFont="1" applyFill="1" applyBorder="1" applyAlignment="1">
      <alignment horizontal="left" vertical="center"/>
    </xf>
    <xf numFmtId="205" fontId="75" fillId="26" borderId="4" xfId="60" applyNumberFormat="1" applyFont="1" applyFill="1" applyBorder="1" applyAlignment="1" applyProtection="1">
      <alignment horizontal="left" vertical="center" wrapText="1"/>
    </xf>
    <xf numFmtId="49" fontId="75" fillId="26" borderId="4" xfId="57" applyNumberFormat="1" applyFont="1" applyFill="1" applyBorder="1" applyAlignment="1">
      <alignment horizontal="left" vertical="center"/>
    </xf>
    <xf numFmtId="0" fontId="75" fillId="27" borderId="4" xfId="0" applyFont="1" applyFill="1" applyBorder="1" applyAlignment="1">
      <alignment wrapText="1"/>
    </xf>
    <xf numFmtId="9" fontId="70" fillId="0" borderId="11" xfId="0" applyNumberFormat="1" applyFont="1" applyBorder="1" applyAlignment="1">
      <alignment wrapText="1"/>
    </xf>
    <xf numFmtId="0" fontId="116" fillId="3" borderId="0" xfId="0" applyFont="1" applyFill="1" applyAlignment="1">
      <alignment vertical="center" wrapText="1"/>
    </xf>
    <xf numFmtId="0" fontId="116" fillId="3" borderId="0" xfId="0" applyFont="1" applyFill="1" applyAlignment="1">
      <alignment vertical="center"/>
    </xf>
    <xf numFmtId="0" fontId="116" fillId="27" borderId="25" xfId="0" applyFont="1" applyFill="1" applyBorder="1" applyAlignment="1">
      <alignment vertical="center" wrapText="1"/>
    </xf>
    <xf numFmtId="0" fontId="174" fillId="3" borderId="38" xfId="0" applyFont="1" applyFill="1" applyBorder="1" applyAlignment="1">
      <alignment horizontal="center" vertical="center" wrapText="1"/>
    </xf>
    <xf numFmtId="0" fontId="174" fillId="3" borderId="25" xfId="0" applyFont="1" applyFill="1" applyBorder="1" applyAlignment="1">
      <alignment horizontal="center" vertical="center" wrapText="1"/>
    </xf>
    <xf numFmtId="0" fontId="116" fillId="3" borderId="52" xfId="0" applyFont="1" applyFill="1" applyBorder="1" applyAlignment="1">
      <alignment vertical="center" wrapText="1"/>
    </xf>
    <xf numFmtId="0" fontId="116" fillId="3" borderId="49" xfId="0" applyFont="1" applyFill="1" applyBorder="1" applyAlignment="1">
      <alignment vertical="center" wrapText="1"/>
    </xf>
    <xf numFmtId="0" fontId="116" fillId="3" borderId="6" xfId="0" applyFont="1" applyFill="1" applyBorder="1" applyAlignment="1">
      <alignment horizontal="center" vertical="center" wrapText="1"/>
    </xf>
    <xf numFmtId="0" fontId="116" fillId="3" borderId="44" xfId="0" applyFont="1" applyFill="1" applyBorder="1" applyAlignment="1">
      <alignment vertical="center"/>
    </xf>
    <xf numFmtId="0" fontId="116" fillId="3" borderId="45" xfId="0" applyFont="1" applyFill="1" applyBorder="1" applyAlignment="1">
      <alignment vertical="center"/>
    </xf>
    <xf numFmtId="0" fontId="116" fillId="3" borderId="46" xfId="0" applyFont="1" applyFill="1" applyBorder="1" applyAlignment="1">
      <alignment vertical="center"/>
    </xf>
    <xf numFmtId="0" fontId="116" fillId="3" borderId="49" xfId="0" applyFont="1" applyFill="1" applyBorder="1" applyAlignment="1">
      <alignment vertical="center"/>
    </xf>
    <xf numFmtId="0" fontId="116" fillId="3" borderId="47" xfId="0" applyFont="1" applyFill="1" applyBorder="1" applyAlignment="1">
      <alignment vertical="center"/>
    </xf>
    <xf numFmtId="0" fontId="70" fillId="27" borderId="44" xfId="0" applyFont="1" applyFill="1" applyBorder="1" applyAlignment="1">
      <alignment wrapText="1"/>
    </xf>
    <xf numFmtId="0" fontId="70" fillId="27" borderId="45" xfId="0" applyFont="1" applyFill="1" applyBorder="1" applyAlignment="1">
      <alignment wrapText="1"/>
    </xf>
    <xf numFmtId="0" fontId="70" fillId="27" borderId="48" xfId="0" applyFont="1" applyFill="1" applyBorder="1" applyAlignment="1">
      <alignment wrapText="1"/>
    </xf>
    <xf numFmtId="0" fontId="70" fillId="27" borderId="49" xfId="0" applyFont="1" applyFill="1" applyBorder="1" applyAlignment="1">
      <alignment wrapText="1"/>
    </xf>
    <xf numFmtId="0" fontId="70" fillId="27" borderId="47" xfId="0" applyFont="1" applyFill="1" applyBorder="1" applyAlignment="1">
      <alignment wrapText="1"/>
    </xf>
    <xf numFmtId="0" fontId="70" fillId="27" borderId="271" xfId="0" applyFont="1" applyFill="1" applyBorder="1" applyAlignment="1">
      <alignment wrapText="1"/>
    </xf>
    <xf numFmtId="0" fontId="70" fillId="27" borderId="251" xfId="0" applyFont="1" applyFill="1" applyBorder="1" applyAlignment="1">
      <alignment wrapText="1"/>
    </xf>
    <xf numFmtId="0" fontId="70" fillId="27" borderId="52" xfId="0" applyFont="1" applyFill="1" applyBorder="1" applyAlignment="1">
      <alignment wrapText="1"/>
    </xf>
    <xf numFmtId="0" fontId="70" fillId="27" borderId="96" xfId="0" applyFont="1" applyFill="1" applyBorder="1" applyAlignment="1">
      <alignment wrapText="1"/>
    </xf>
    <xf numFmtId="0" fontId="70" fillId="27" borderId="152" xfId="0" applyFont="1" applyFill="1" applyBorder="1" applyAlignment="1">
      <alignment wrapText="1"/>
    </xf>
    <xf numFmtId="0" fontId="75" fillId="27" borderId="48" xfId="0" applyFont="1" applyFill="1" applyBorder="1" applyAlignment="1">
      <alignment wrapText="1"/>
    </xf>
    <xf numFmtId="0" fontId="70" fillId="26" borderId="271" xfId="0" applyFont="1" applyFill="1" applyBorder="1" applyAlignment="1">
      <alignment wrapText="1"/>
    </xf>
    <xf numFmtId="0" fontId="70" fillId="26" borderId="251" xfId="0" applyFont="1" applyFill="1" applyBorder="1" applyAlignment="1">
      <alignment wrapText="1"/>
    </xf>
    <xf numFmtId="0" fontId="70" fillId="26" borderId="48" xfId="0" applyFont="1" applyFill="1" applyBorder="1" applyAlignment="1">
      <alignment wrapText="1"/>
    </xf>
    <xf numFmtId="9" fontId="70" fillId="26" borderId="53" xfId="0" applyNumberFormat="1" applyFont="1" applyFill="1" applyBorder="1" applyAlignment="1">
      <alignment horizontal="left" vertical="center" wrapText="1"/>
    </xf>
    <xf numFmtId="0" fontId="70" fillId="26" borderId="49" xfId="0" applyFont="1" applyFill="1" applyBorder="1" applyAlignment="1">
      <alignment wrapText="1"/>
    </xf>
    <xf numFmtId="0" fontId="70" fillId="26" borderId="46" xfId="0" applyFont="1" applyFill="1" applyBorder="1" applyAlignment="1">
      <alignment wrapText="1"/>
    </xf>
    <xf numFmtId="0" fontId="70" fillId="26" borderId="47" xfId="0" applyFont="1" applyFill="1" applyBorder="1" applyAlignment="1">
      <alignment wrapText="1"/>
    </xf>
    <xf numFmtId="0" fontId="148" fillId="0" borderId="11" xfId="0" applyFont="1" applyBorder="1" applyAlignment="1">
      <alignment wrapText="1"/>
    </xf>
    <xf numFmtId="0" fontId="70" fillId="27" borderId="151" xfId="0" applyFont="1" applyFill="1" applyBorder="1" applyAlignment="1">
      <alignment horizontal="left" vertical="center" wrapText="1"/>
    </xf>
    <xf numFmtId="0" fontId="75" fillId="28" borderId="113" xfId="0" applyFont="1" applyFill="1" applyBorder="1" applyAlignment="1">
      <alignment horizontal="left" vertical="center" wrapText="1"/>
    </xf>
    <xf numFmtId="0" fontId="75" fillId="28" borderId="194" xfId="0" applyFont="1" applyFill="1" applyBorder="1" applyAlignment="1">
      <alignment horizontal="left" vertical="center" wrapText="1"/>
    </xf>
    <xf numFmtId="0" fontId="75" fillId="28" borderId="10" xfId="0" applyFont="1" applyFill="1" applyBorder="1" applyAlignment="1">
      <alignment horizontal="left" vertical="center" wrapText="1"/>
    </xf>
    <xf numFmtId="0" fontId="70" fillId="28" borderId="182" xfId="0" applyFont="1" applyFill="1" applyBorder="1" applyAlignment="1">
      <alignment horizontal="left" vertical="center" wrapText="1"/>
    </xf>
    <xf numFmtId="0" fontId="70" fillId="26" borderId="88" xfId="0" applyFont="1" applyFill="1" applyBorder="1" applyAlignment="1">
      <alignment horizontal="left" vertical="center" wrapText="1"/>
    </xf>
    <xf numFmtId="0" fontId="70" fillId="0" borderId="182" xfId="0" applyFont="1" applyBorder="1" applyAlignment="1">
      <alignment horizontal="left" vertical="center" wrapText="1"/>
    </xf>
    <xf numFmtId="0" fontId="70" fillId="0" borderId="258" xfId="0" applyFont="1" applyBorder="1" applyAlignment="1">
      <alignment horizontal="left" vertical="center" wrapText="1"/>
    </xf>
    <xf numFmtId="0" fontId="106" fillId="3" borderId="0" xfId="0" applyFont="1" applyFill="1" applyAlignment="1">
      <alignment horizontal="left" vertical="center"/>
    </xf>
    <xf numFmtId="0" fontId="106" fillId="3" borderId="10" xfId="0" applyFont="1" applyFill="1" applyBorder="1" applyAlignment="1">
      <alignment horizontal="left" vertical="center"/>
    </xf>
    <xf numFmtId="0" fontId="106" fillId="3" borderId="12" xfId="0" applyFont="1" applyFill="1" applyBorder="1" applyAlignment="1">
      <alignment horizontal="left" vertical="center"/>
    </xf>
    <xf numFmtId="0" fontId="106" fillId="3" borderId="13" xfId="0" applyFont="1" applyFill="1" applyBorder="1" applyAlignment="1">
      <alignment horizontal="left" vertical="center" wrapText="1"/>
    </xf>
    <xf numFmtId="0" fontId="106" fillId="3" borderId="13" xfId="0" applyFont="1" applyFill="1" applyBorder="1" applyAlignment="1">
      <alignment horizontal="left" vertical="center"/>
    </xf>
    <xf numFmtId="0" fontId="106" fillId="3" borderId="0" xfId="0" applyFont="1" applyFill="1" applyAlignment="1">
      <alignment horizontal="left" vertical="center" wrapText="1"/>
    </xf>
    <xf numFmtId="0" fontId="106" fillId="3" borderId="14" xfId="0" applyFont="1" applyFill="1" applyBorder="1" applyAlignment="1">
      <alignment horizontal="left" vertical="center" wrapText="1"/>
    </xf>
    <xf numFmtId="0" fontId="112" fillId="0" borderId="0" xfId="0" applyFont="1"/>
    <xf numFmtId="0" fontId="192" fillId="0" borderId="0" xfId="0" applyFont="1"/>
    <xf numFmtId="0" fontId="90" fillId="0" borderId="0" xfId="0" applyFont="1" applyAlignment="1">
      <alignment horizontal="left" vertical="center"/>
    </xf>
    <xf numFmtId="0" fontId="90" fillId="51" borderId="106" xfId="0" applyFont="1" applyFill="1" applyBorder="1" applyAlignment="1">
      <alignment horizontal="left" vertical="center"/>
    </xf>
    <xf numFmtId="0" fontId="90" fillId="3" borderId="5" xfId="0" applyFont="1" applyFill="1" applyBorder="1" applyAlignment="1">
      <alignment horizontal="left" vertical="center" wrapText="1"/>
    </xf>
    <xf numFmtId="0" fontId="90" fillId="3" borderId="8" xfId="0" applyFont="1" applyFill="1" applyBorder="1" applyAlignment="1">
      <alignment vertical="center"/>
    </xf>
    <xf numFmtId="0" fontId="90" fillId="3" borderId="10" xfId="0" applyFont="1" applyFill="1" applyBorder="1" applyAlignment="1">
      <alignment vertical="center"/>
    </xf>
    <xf numFmtId="0" fontId="90" fillId="3" borderId="48" xfId="0" applyFont="1" applyFill="1" applyBorder="1" applyAlignment="1">
      <alignment horizontal="left" vertical="center"/>
    </xf>
    <xf numFmtId="0" fontId="90" fillId="3" borderId="49" xfId="0" applyFont="1" applyFill="1" applyBorder="1" applyAlignment="1">
      <alignment horizontal="left" vertical="center"/>
    </xf>
    <xf numFmtId="0" fontId="90" fillId="3" borderId="47" xfId="0" applyFont="1" applyFill="1" applyBorder="1" applyAlignment="1">
      <alignment horizontal="left" vertical="center"/>
    </xf>
    <xf numFmtId="0" fontId="78" fillId="27" borderId="99" xfId="0" applyFont="1" applyFill="1" applyBorder="1" applyAlignment="1">
      <alignment wrapText="1"/>
    </xf>
    <xf numFmtId="0" fontId="78" fillId="27" borderId="13" xfId="0" applyFont="1" applyFill="1" applyBorder="1" applyAlignment="1">
      <alignment wrapText="1"/>
    </xf>
    <xf numFmtId="0" fontId="78" fillId="27" borderId="15" xfId="0" applyFont="1" applyFill="1" applyBorder="1" applyAlignment="1">
      <alignment wrapText="1"/>
    </xf>
    <xf numFmtId="0" fontId="78" fillId="27" borderId="4" xfId="0" applyFont="1" applyFill="1" applyBorder="1" applyAlignment="1">
      <alignment wrapText="1"/>
    </xf>
    <xf numFmtId="0" fontId="78" fillId="0" borderId="11" xfId="0" applyFont="1" applyBorder="1" applyAlignment="1">
      <alignment wrapText="1"/>
    </xf>
    <xf numFmtId="0" fontId="78" fillId="0" borderId="4" xfId="0" applyFont="1" applyBorder="1" applyAlignment="1">
      <alignment wrapText="1"/>
    </xf>
    <xf numFmtId="0" fontId="78" fillId="27" borderId="81" xfId="0" applyFont="1" applyFill="1" applyBorder="1" applyAlignment="1">
      <alignment wrapText="1"/>
    </xf>
    <xf numFmtId="0" fontId="113" fillId="27" borderId="4" xfId="0" applyFont="1" applyFill="1" applyBorder="1" applyAlignment="1">
      <alignment wrapText="1"/>
    </xf>
    <xf numFmtId="0" fontId="78" fillId="26" borderId="271" xfId="0" applyFont="1" applyFill="1" applyBorder="1" applyAlignment="1">
      <alignment wrapText="1"/>
    </xf>
    <xf numFmtId="0" fontId="78" fillId="26" borderId="99" xfId="0" applyFont="1" applyFill="1" applyBorder="1" applyAlignment="1">
      <alignment wrapText="1"/>
    </xf>
    <xf numFmtId="0" fontId="78" fillId="26" borderId="251" xfId="0" applyFont="1" applyFill="1" applyBorder="1" applyAlignment="1">
      <alignment wrapText="1"/>
    </xf>
    <xf numFmtId="0" fontId="78" fillId="26" borderId="48" xfId="0" applyFont="1" applyFill="1" applyBorder="1" applyAlignment="1">
      <alignment wrapText="1"/>
    </xf>
    <xf numFmtId="0" fontId="113" fillId="26" borderId="49" xfId="0" applyFont="1" applyFill="1" applyBorder="1" applyAlignment="1">
      <alignment horizontal="left" vertical="center" wrapText="1"/>
    </xf>
    <xf numFmtId="9" fontId="78" fillId="26" borderId="9" xfId="0" applyNumberFormat="1" applyFont="1" applyFill="1" applyBorder="1" applyAlignment="1">
      <alignment horizontal="left" vertical="center" wrapText="1"/>
    </xf>
    <xf numFmtId="9" fontId="78" fillId="26" borderId="88" xfId="0" applyNumberFormat="1" applyFont="1" applyFill="1" applyBorder="1" applyAlignment="1">
      <alignment horizontal="left" vertical="center" wrapText="1"/>
    </xf>
    <xf numFmtId="9" fontId="78" fillId="26" borderId="53" xfId="0" applyNumberFormat="1" applyFont="1" applyFill="1" applyBorder="1" applyAlignment="1">
      <alignment horizontal="left" vertical="center" wrapText="1"/>
    </xf>
    <xf numFmtId="9" fontId="78" fillId="26" borderId="11" xfId="0" applyNumberFormat="1" applyFont="1" applyFill="1" applyBorder="1" applyAlignment="1">
      <alignment horizontal="left" vertical="center" wrapText="1"/>
    </xf>
    <xf numFmtId="0" fontId="113" fillId="26" borderId="13" xfId="0" applyFont="1" applyFill="1" applyBorder="1" applyAlignment="1">
      <alignment horizontal="left" vertical="center" wrapText="1"/>
    </xf>
    <xf numFmtId="0" fontId="78" fillId="26" borderId="49" xfId="0" applyFont="1" applyFill="1" applyBorder="1" applyAlignment="1">
      <alignment horizontal="left" vertical="center" wrapText="1"/>
    </xf>
    <xf numFmtId="0" fontId="78" fillId="26" borderId="49" xfId="0" applyFont="1" applyFill="1" applyBorder="1" applyAlignment="1">
      <alignment wrapText="1"/>
    </xf>
    <xf numFmtId="0" fontId="90" fillId="46" borderId="4" xfId="0" applyFont="1" applyFill="1" applyBorder="1" applyAlignment="1">
      <alignment horizontal="left" vertical="center"/>
    </xf>
    <xf numFmtId="0" fontId="90" fillId="3" borderId="46" xfId="0" applyFont="1" applyFill="1" applyBorder="1" applyAlignment="1">
      <alignment horizontal="left" vertical="center"/>
    </xf>
    <xf numFmtId="0" fontId="114" fillId="51" borderId="116" xfId="0" applyFont="1" applyFill="1" applyBorder="1" applyAlignment="1">
      <alignment horizontal="left" vertical="center" wrapText="1"/>
    </xf>
    <xf numFmtId="0" fontId="90" fillId="3" borderId="0" xfId="0" applyFont="1" applyFill="1" applyAlignment="1">
      <alignment horizontal="left" vertical="center" wrapText="1"/>
    </xf>
    <xf numFmtId="0" fontId="90" fillId="3" borderId="44" xfId="0" applyFont="1" applyFill="1" applyBorder="1" applyAlignment="1">
      <alignment horizontal="left" vertical="center" wrapText="1"/>
    </xf>
    <xf numFmtId="0" fontId="90" fillId="3" borderId="45" xfId="0" applyFont="1" applyFill="1" applyBorder="1" applyAlignment="1">
      <alignment horizontal="left" vertical="center"/>
    </xf>
    <xf numFmtId="0" fontId="90" fillId="26" borderId="0" xfId="0" applyFont="1" applyFill="1" applyAlignment="1">
      <alignment horizontal="left" vertical="center" wrapText="1"/>
    </xf>
    <xf numFmtId="0" fontId="90" fillId="26" borderId="0" xfId="0" applyFont="1" applyFill="1" applyAlignment="1">
      <alignment horizontal="left" vertical="center"/>
    </xf>
    <xf numFmtId="0" fontId="90" fillId="26" borderId="46" xfId="0" applyFont="1" applyFill="1" applyBorder="1" applyAlignment="1">
      <alignment horizontal="left" vertical="center" wrapText="1"/>
    </xf>
    <xf numFmtId="0" fontId="90" fillId="26" borderId="13" xfId="0" applyFont="1" applyFill="1" applyBorder="1" applyAlignment="1">
      <alignment horizontal="left" vertical="center" wrapText="1"/>
    </xf>
    <xf numFmtId="0" fontId="90" fillId="26" borderId="47" xfId="0" applyFont="1" applyFill="1" applyBorder="1" applyAlignment="1">
      <alignment horizontal="left" vertical="center" wrapText="1"/>
    </xf>
    <xf numFmtId="17" fontId="90" fillId="26" borderId="46" xfId="0" applyNumberFormat="1" applyFont="1" applyFill="1" applyBorder="1" applyAlignment="1">
      <alignment horizontal="left" vertical="center" wrapText="1"/>
    </xf>
    <xf numFmtId="0" fontId="90" fillId="3" borderId="0" xfId="0" applyFont="1" applyFill="1" applyAlignment="1">
      <alignment horizontal="left" vertical="center"/>
    </xf>
    <xf numFmtId="0" fontId="78" fillId="27" borderId="0" xfId="0" applyFont="1" applyFill="1" applyAlignment="1">
      <alignment wrapText="1"/>
    </xf>
    <xf numFmtId="0" fontId="113" fillId="27" borderId="0" xfId="0" applyFont="1" applyFill="1" applyAlignment="1">
      <alignment wrapText="1"/>
    </xf>
    <xf numFmtId="0" fontId="78" fillId="26" borderId="0" xfId="0" applyFont="1" applyFill="1" applyAlignment="1">
      <alignment wrapText="1"/>
    </xf>
    <xf numFmtId="0" fontId="78" fillId="27" borderId="271" xfId="0" applyFont="1" applyFill="1" applyBorder="1" applyAlignment="1">
      <alignment wrapText="1"/>
    </xf>
    <xf numFmtId="0" fontId="78" fillId="27" borderId="251" xfId="0" applyFont="1" applyFill="1" applyBorder="1" applyAlignment="1">
      <alignment wrapText="1"/>
    </xf>
    <xf numFmtId="0" fontId="78" fillId="27" borderId="48" xfId="0" applyFont="1" applyFill="1" applyBorder="1" applyAlignment="1">
      <alignment wrapText="1"/>
    </xf>
    <xf numFmtId="0" fontId="78" fillId="27" borderId="49" xfId="0" applyFont="1" applyFill="1" applyBorder="1" applyAlignment="1">
      <alignment wrapText="1"/>
    </xf>
    <xf numFmtId="0" fontId="78" fillId="27" borderId="47" xfId="0" applyFont="1" applyFill="1" applyBorder="1" applyAlignment="1">
      <alignment wrapText="1"/>
    </xf>
    <xf numFmtId="0" fontId="78" fillId="27" borderId="52" xfId="0" applyFont="1" applyFill="1" applyBorder="1" applyAlignment="1">
      <alignment wrapText="1"/>
    </xf>
    <xf numFmtId="0" fontId="78" fillId="27" borderId="96" xfId="0" applyFont="1" applyFill="1" applyBorder="1" applyAlignment="1">
      <alignment wrapText="1"/>
    </xf>
    <xf numFmtId="0" fontId="78" fillId="27" borderId="152" xfId="0" applyFont="1" applyFill="1" applyBorder="1" applyAlignment="1">
      <alignment wrapText="1"/>
    </xf>
    <xf numFmtId="0" fontId="113" fillId="27" borderId="48" xfId="0" applyFont="1" applyFill="1" applyBorder="1" applyAlignment="1">
      <alignment wrapText="1"/>
    </xf>
    <xf numFmtId="0" fontId="113" fillId="26" borderId="0" xfId="0" applyFont="1" applyFill="1" applyAlignment="1">
      <alignment horizontal="left" vertical="center" wrapText="1"/>
    </xf>
    <xf numFmtId="0" fontId="78" fillId="26" borderId="0" xfId="0" applyFont="1" applyFill="1" applyAlignment="1">
      <alignment horizontal="left" vertical="center" wrapText="1"/>
    </xf>
    <xf numFmtId="0" fontId="114" fillId="27" borderId="29" xfId="0" applyFont="1" applyFill="1" applyBorder="1" applyAlignment="1">
      <alignment horizontal="left" vertical="center" wrapText="1"/>
    </xf>
    <xf numFmtId="0" fontId="114" fillId="3" borderId="46" xfId="0" applyFont="1" applyFill="1" applyBorder="1" applyAlignment="1">
      <alignment horizontal="left" vertical="center" wrapText="1"/>
    </xf>
    <xf numFmtId="0" fontId="114" fillId="27" borderId="48" xfId="0" applyFont="1" applyFill="1" applyBorder="1" applyAlignment="1">
      <alignment horizontal="left" vertical="center" wrapText="1"/>
    </xf>
    <xf numFmtId="0" fontId="114" fillId="27" borderId="46" xfId="0" applyFont="1" applyFill="1" applyBorder="1" applyAlignment="1">
      <alignment horizontal="left" vertical="center" wrapText="1"/>
    </xf>
    <xf numFmtId="0" fontId="114" fillId="3" borderId="287" xfId="0" applyFont="1" applyFill="1" applyBorder="1" applyAlignment="1">
      <alignment horizontal="left" vertical="center" wrapText="1"/>
    </xf>
    <xf numFmtId="0" fontId="114" fillId="27" borderId="96" xfId="0" applyFont="1" applyFill="1" applyBorder="1" applyAlignment="1">
      <alignment horizontal="left" vertical="center" wrapText="1"/>
    </xf>
    <xf numFmtId="0" fontId="114" fillId="27" borderId="8" xfId="0" applyFont="1" applyFill="1" applyBorder="1" applyAlignment="1">
      <alignment horizontal="left" vertical="center" wrapText="1"/>
    </xf>
    <xf numFmtId="0" fontId="114" fillId="27" borderId="46" xfId="0" applyFont="1" applyFill="1" applyBorder="1" applyAlignment="1">
      <alignment horizontal="left" vertical="center"/>
    </xf>
    <xf numFmtId="0" fontId="90" fillId="27" borderId="58" xfId="0" applyFont="1" applyFill="1" applyBorder="1" applyAlignment="1">
      <alignment horizontal="left" vertical="center"/>
    </xf>
    <xf numFmtId="0" fontId="156" fillId="27" borderId="4" xfId="0" applyFont="1" applyFill="1" applyBorder="1" applyAlignment="1">
      <alignment vertical="center" wrapText="1"/>
    </xf>
    <xf numFmtId="0" fontId="71" fillId="52" borderId="104" xfId="0" applyFont="1" applyFill="1" applyBorder="1" applyAlignment="1">
      <alignment horizontal="left" vertical="center"/>
    </xf>
    <xf numFmtId="0" fontId="71" fillId="52" borderId="0" xfId="0" applyFont="1" applyFill="1" applyAlignment="1">
      <alignment horizontal="left" vertical="center"/>
    </xf>
    <xf numFmtId="0" fontId="71" fillId="26" borderId="104" xfId="0" applyFont="1" applyFill="1" applyBorder="1" applyAlignment="1">
      <alignment horizontal="left" vertical="center"/>
    </xf>
    <xf numFmtId="0" fontId="71" fillId="26" borderId="0" xfId="0" applyFont="1" applyFill="1" applyAlignment="1">
      <alignment horizontal="left" vertical="center"/>
    </xf>
    <xf numFmtId="0" fontId="71" fillId="52" borderId="0" xfId="0" applyFont="1" applyFill="1" applyAlignment="1">
      <alignment horizontal="left" vertical="center" wrapText="1"/>
    </xf>
    <xf numFmtId="0" fontId="70" fillId="30" borderId="182" xfId="0" applyFont="1" applyFill="1" applyBorder="1" applyAlignment="1">
      <alignment horizontal="left" vertical="center" wrapText="1"/>
    </xf>
    <xf numFmtId="0" fontId="70" fillId="30" borderId="258" xfId="0" applyFont="1" applyFill="1" applyBorder="1" applyAlignment="1">
      <alignment horizontal="left" vertical="center" wrapText="1"/>
    </xf>
    <xf numFmtId="0" fontId="70" fillId="26" borderId="170" xfId="0" applyFont="1" applyFill="1" applyBorder="1" applyAlignment="1">
      <alignment horizontal="left" vertical="center" wrapText="1"/>
    </xf>
    <xf numFmtId="0" fontId="70" fillId="30" borderId="170" xfId="0" applyFont="1" applyFill="1" applyBorder="1" applyAlignment="1">
      <alignment horizontal="left" vertical="center" wrapText="1"/>
    </xf>
    <xf numFmtId="0" fontId="116" fillId="28" borderId="78" xfId="0" applyFont="1" applyFill="1" applyBorder="1" applyAlignment="1">
      <alignment horizontal="left" vertical="center" readingOrder="1"/>
    </xf>
    <xf numFmtId="0" fontId="70" fillId="52" borderId="107" xfId="0" applyFont="1" applyFill="1" applyBorder="1" applyAlignment="1">
      <alignment horizontal="left" vertical="center" wrapText="1"/>
    </xf>
    <xf numFmtId="0" fontId="70" fillId="52" borderId="121" xfId="0" applyFont="1" applyFill="1" applyBorder="1" applyAlignment="1">
      <alignment horizontal="left" vertical="center" wrapText="1"/>
    </xf>
    <xf numFmtId="0" fontId="110" fillId="3" borderId="0" xfId="0" applyFont="1" applyFill="1" applyAlignment="1">
      <alignment horizontal="left" vertical="center" wrapText="1"/>
    </xf>
    <xf numFmtId="0" fontId="75" fillId="3" borderId="0" xfId="0" applyFont="1" applyFill="1" applyAlignment="1">
      <alignment horizontal="left" vertical="center" wrapText="1"/>
    </xf>
    <xf numFmtId="0" fontId="75" fillId="3" borderId="97" xfId="0" applyFont="1" applyFill="1" applyBorder="1" applyAlignment="1">
      <alignment horizontal="left" vertical="center" wrapText="1"/>
    </xf>
    <xf numFmtId="3" fontId="70" fillId="3" borderId="10" xfId="0" applyNumberFormat="1" applyFont="1" applyFill="1" applyBorder="1" applyAlignment="1">
      <alignment horizontal="left" vertical="center" wrapText="1"/>
    </xf>
    <xf numFmtId="3" fontId="70" fillId="3" borderId="9" xfId="0" applyNumberFormat="1" applyFont="1" applyFill="1" applyBorder="1" applyAlignment="1">
      <alignment horizontal="left" vertical="center" wrapText="1"/>
    </xf>
    <xf numFmtId="0" fontId="75" fillId="3" borderId="13" xfId="0" applyFont="1" applyFill="1" applyBorder="1" applyAlignment="1">
      <alignment horizontal="left" vertical="center" wrapText="1"/>
    </xf>
    <xf numFmtId="3" fontId="70" fillId="3" borderId="16" xfId="0" applyNumberFormat="1" applyFont="1" applyFill="1" applyBorder="1" applyAlignment="1">
      <alignment horizontal="left" vertical="center" wrapText="1"/>
    </xf>
    <xf numFmtId="3" fontId="106" fillId="27" borderId="10" xfId="0" applyNumberFormat="1" applyFont="1" applyFill="1" applyBorder="1" applyAlignment="1">
      <alignment horizontal="left" vertical="center" wrapText="1"/>
    </xf>
    <xf numFmtId="0" fontId="106" fillId="3" borderId="182" xfId="0" applyFont="1" applyFill="1" applyBorder="1" applyAlignment="1">
      <alignment horizontal="left" vertical="center" wrapText="1"/>
    </xf>
    <xf numFmtId="0" fontId="106" fillId="3" borderId="258" xfId="0" applyFont="1" applyFill="1" applyBorder="1" applyAlignment="1">
      <alignment horizontal="left" vertical="center" wrapText="1"/>
    </xf>
    <xf numFmtId="0" fontId="106" fillId="3" borderId="170" xfId="0" applyFont="1" applyFill="1" applyBorder="1" applyAlignment="1">
      <alignment horizontal="left" vertical="center" wrapText="1"/>
    </xf>
    <xf numFmtId="0" fontId="25" fillId="0" borderId="0" xfId="0" applyFont="1" applyAlignment="1">
      <alignment vertical="top" wrapText="1"/>
    </xf>
    <xf numFmtId="0" fontId="106" fillId="3" borderId="138" xfId="0" applyFont="1" applyFill="1" applyBorder="1" applyAlignment="1">
      <alignment horizontal="left" vertical="center"/>
    </xf>
    <xf numFmtId="0" fontId="106" fillId="3" borderId="92" xfId="0" applyFont="1" applyFill="1" applyBorder="1" applyAlignment="1">
      <alignment horizontal="left" vertical="center"/>
    </xf>
    <xf numFmtId="0" fontId="106" fillId="3" borderId="11" xfId="0" applyFont="1" applyFill="1" applyBorder="1" applyAlignment="1">
      <alignment horizontal="left" vertical="center"/>
    </xf>
    <xf numFmtId="0" fontId="110" fillId="3" borderId="11" xfId="0" applyFont="1" applyFill="1" applyBorder="1" applyAlignment="1">
      <alignment horizontal="left" vertical="center" wrapText="1"/>
    </xf>
    <xf numFmtId="0" fontId="106" fillId="3" borderId="97" xfId="0" applyFont="1" applyFill="1" applyBorder="1" applyAlignment="1">
      <alignment horizontal="left" vertical="center"/>
    </xf>
    <xf numFmtId="0" fontId="106" fillId="3" borderId="104" xfId="0" applyFont="1" applyFill="1" applyBorder="1" applyAlignment="1">
      <alignment horizontal="left" vertical="center"/>
    </xf>
    <xf numFmtId="0" fontId="75" fillId="3" borderId="15" xfId="0" applyFont="1" applyFill="1" applyBorder="1" applyAlignment="1">
      <alignment horizontal="left" vertical="center" wrapText="1"/>
    </xf>
    <xf numFmtId="0" fontId="106" fillId="3" borderId="104" xfId="0" applyFont="1" applyFill="1" applyBorder="1" applyAlignment="1">
      <alignment horizontal="left" vertical="center" wrapText="1"/>
    </xf>
    <xf numFmtId="0" fontId="106" fillId="3" borderId="97" xfId="0" applyFont="1" applyFill="1" applyBorder="1" applyAlignment="1">
      <alignment horizontal="left" vertical="center" wrapText="1"/>
    </xf>
    <xf numFmtId="0" fontId="106" fillId="3" borderId="15" xfId="0" applyFont="1" applyFill="1" applyBorder="1" applyAlignment="1">
      <alignment horizontal="left" vertical="center" wrapText="1"/>
    </xf>
    <xf numFmtId="0" fontId="106" fillId="3" borderId="139" xfId="0" applyFont="1" applyFill="1" applyBorder="1" applyAlignment="1">
      <alignment horizontal="left" vertical="center" wrapText="1"/>
    </xf>
    <xf numFmtId="0" fontId="106" fillId="3" borderId="98" xfId="0" applyFont="1" applyFill="1" applyBorder="1" applyAlignment="1">
      <alignment horizontal="left" vertical="center" wrapText="1"/>
    </xf>
    <xf numFmtId="0" fontId="106" fillId="3" borderId="104" xfId="0" applyFont="1" applyFill="1" applyBorder="1" applyAlignment="1">
      <alignment vertical="center" wrapText="1"/>
    </xf>
    <xf numFmtId="0" fontId="106" fillId="3" borderId="0" xfId="0" applyFont="1" applyFill="1" applyAlignment="1">
      <alignment vertical="center" wrapText="1"/>
    </xf>
    <xf numFmtId="0" fontId="106" fillId="3" borderId="0" xfId="0" applyFont="1" applyFill="1" applyAlignment="1">
      <alignment vertical="center"/>
    </xf>
    <xf numFmtId="0" fontId="106" fillId="3" borderId="97" xfId="0" applyFont="1" applyFill="1" applyBorder="1" applyAlignment="1">
      <alignment vertical="center"/>
    </xf>
    <xf numFmtId="0" fontId="106" fillId="3" borderId="4" xfId="0" applyFont="1" applyFill="1" applyBorder="1" applyAlignment="1">
      <alignment vertical="center" wrapText="1"/>
    </xf>
    <xf numFmtId="0" fontId="106" fillId="3" borderId="15" xfId="0" applyFont="1" applyFill="1" applyBorder="1" applyAlignment="1">
      <alignment vertical="center"/>
    </xf>
    <xf numFmtId="0" fontId="106" fillId="3" borderId="15" xfId="0" applyFont="1" applyFill="1" applyBorder="1" applyAlignment="1">
      <alignment vertical="center" wrapText="1"/>
    </xf>
    <xf numFmtId="0" fontId="106" fillId="3" borderId="139" xfId="0" applyFont="1" applyFill="1" applyBorder="1" applyAlignment="1">
      <alignment vertical="center" wrapText="1"/>
    </xf>
    <xf numFmtId="0" fontId="106" fillId="3" borderId="13" xfId="0" applyFont="1" applyFill="1" applyBorder="1" applyAlignment="1">
      <alignment vertical="center" wrapText="1"/>
    </xf>
    <xf numFmtId="0" fontId="106" fillId="3" borderId="13" xfId="0" applyFont="1" applyFill="1" applyBorder="1" applyAlignment="1">
      <alignment vertical="center"/>
    </xf>
    <xf numFmtId="0" fontId="106" fillId="3" borderId="98" xfId="0" applyFont="1" applyFill="1" applyBorder="1" applyAlignment="1">
      <alignment vertical="center"/>
    </xf>
    <xf numFmtId="0" fontId="106" fillId="3" borderId="140" xfId="0" applyFont="1" applyFill="1" applyBorder="1" applyAlignment="1">
      <alignment horizontal="left" vertical="center" wrapText="1"/>
    </xf>
    <xf numFmtId="9" fontId="193" fillId="46" borderId="11" xfId="0" applyNumberFormat="1" applyFont="1" applyFill="1" applyBorder="1" applyAlignment="1">
      <alignment horizontal="left" vertical="center" wrapText="1"/>
    </xf>
    <xf numFmtId="0" fontId="106" fillId="46" borderId="4" xfId="0" applyFont="1" applyFill="1" applyBorder="1" applyAlignment="1">
      <alignment horizontal="left" vertical="center" wrapText="1"/>
    </xf>
    <xf numFmtId="0" fontId="110" fillId="3" borderId="104" xfId="0" applyFont="1" applyFill="1" applyBorder="1" applyAlignment="1">
      <alignment horizontal="left" vertical="center"/>
    </xf>
    <xf numFmtId="0" fontId="110" fillId="3" borderId="0" xfId="0" applyFont="1" applyFill="1" applyAlignment="1">
      <alignment horizontal="left" vertical="center"/>
    </xf>
    <xf numFmtId="0" fontId="110" fillId="3" borderId="4" xfId="0" applyFont="1" applyFill="1" applyBorder="1" applyAlignment="1">
      <alignment horizontal="left" vertical="center"/>
    </xf>
    <xf numFmtId="0" fontId="106" fillId="3" borderId="149" xfId="0" applyFont="1" applyFill="1" applyBorder="1" applyAlignment="1">
      <alignment horizontal="left" vertical="center" wrapText="1"/>
    </xf>
    <xf numFmtId="0" fontId="106" fillId="3" borderId="12" xfId="0" applyFont="1" applyFill="1" applyBorder="1" applyAlignment="1">
      <alignment horizontal="left" vertical="center" wrapText="1"/>
    </xf>
    <xf numFmtId="0" fontId="106" fillId="3" borderId="92" xfId="0" applyFont="1" applyFill="1" applyBorder="1" applyAlignment="1">
      <alignment horizontal="left" vertical="center" wrapText="1"/>
    </xf>
    <xf numFmtId="9" fontId="70" fillId="3" borderId="0" xfId="0" applyNumberFormat="1" applyFont="1" applyFill="1" applyAlignment="1">
      <alignment horizontal="left" vertical="center" wrapText="1"/>
    </xf>
    <xf numFmtId="0" fontId="106" fillId="3" borderId="4" xfId="0" applyFont="1" applyFill="1" applyBorder="1" applyAlignment="1">
      <alignment horizontal="left" vertical="center"/>
    </xf>
    <xf numFmtId="0" fontId="106" fillId="3" borderId="139" xfId="0" applyFont="1" applyFill="1" applyBorder="1" applyAlignment="1">
      <alignment horizontal="left" vertical="center"/>
    </xf>
    <xf numFmtId="0" fontId="70" fillId="3" borderId="0" xfId="54" applyFont="1" applyFill="1" applyBorder="1" applyAlignment="1" applyProtection="1">
      <alignment horizontal="left" vertical="center" wrapText="1"/>
    </xf>
    <xf numFmtId="0" fontId="40" fillId="0" borderId="252" xfId="35" applyFont="1" applyBorder="1" applyAlignment="1">
      <alignment horizontal="left" vertical="center" wrapText="1"/>
    </xf>
    <xf numFmtId="0" fontId="75" fillId="0" borderId="106" xfId="35" applyFont="1" applyBorder="1" applyAlignment="1">
      <alignment horizontal="left" vertical="center" wrapText="1"/>
    </xf>
    <xf numFmtId="0" fontId="75" fillId="3" borderId="205" xfId="35" applyFont="1" applyFill="1" applyBorder="1" applyAlignment="1">
      <alignment horizontal="left" vertical="center" wrapText="1"/>
    </xf>
    <xf numFmtId="0" fontId="70" fillId="28" borderId="237" xfId="35" applyFont="1" applyFill="1" applyBorder="1" applyAlignment="1">
      <alignment horizontal="left" vertical="center" wrapText="1"/>
    </xf>
    <xf numFmtId="0" fontId="106" fillId="28" borderId="218" xfId="35" applyFont="1" applyFill="1" applyBorder="1" applyAlignment="1">
      <alignment horizontal="left" vertical="center" wrapText="1"/>
    </xf>
    <xf numFmtId="0" fontId="106" fillId="28" borderId="151" xfId="35" applyFont="1" applyFill="1" applyBorder="1" applyAlignment="1">
      <alignment horizontal="left" vertical="center" wrapText="1"/>
    </xf>
    <xf numFmtId="0" fontId="70" fillId="28" borderId="248" xfId="35" applyFont="1" applyFill="1" applyBorder="1" applyAlignment="1">
      <alignment horizontal="left" vertical="center" wrapText="1"/>
    </xf>
    <xf numFmtId="0" fontId="70" fillId="28" borderId="149" xfId="35" applyFont="1" applyFill="1" applyBorder="1" applyAlignment="1">
      <alignment horizontal="left" vertical="center" wrapText="1"/>
    </xf>
    <xf numFmtId="0" fontId="70" fillId="28" borderId="12" xfId="35" applyFont="1" applyFill="1" applyBorder="1" applyAlignment="1">
      <alignment horizontal="left" vertical="center" wrapText="1"/>
    </xf>
    <xf numFmtId="0" fontId="70" fillId="28" borderId="37" xfId="35" applyFont="1" applyFill="1" applyBorder="1" applyAlignment="1">
      <alignment horizontal="left" vertical="center" wrapText="1"/>
    </xf>
    <xf numFmtId="0" fontId="75" fillId="28" borderId="7" xfId="35" applyFont="1" applyFill="1" applyBorder="1" applyAlignment="1">
      <alignment horizontal="left" vertical="center" wrapText="1"/>
    </xf>
    <xf numFmtId="0" fontId="75" fillId="28" borderId="7" xfId="54" applyFont="1" applyFill="1" applyBorder="1" applyAlignment="1" applyProtection="1">
      <alignment horizontal="left" vertical="center" wrapText="1"/>
    </xf>
    <xf numFmtId="0" fontId="75" fillId="0" borderId="205" xfId="35" applyFont="1" applyBorder="1" applyAlignment="1">
      <alignment horizontal="left" vertical="center" wrapText="1"/>
    </xf>
    <xf numFmtId="0" fontId="70" fillId="28" borderId="92" xfId="35" applyFont="1" applyFill="1" applyBorder="1" applyAlignment="1">
      <alignment horizontal="left" vertical="center" wrapText="1"/>
    </xf>
    <xf numFmtId="0" fontId="70" fillId="28" borderId="104" xfId="35" applyFont="1" applyFill="1" applyBorder="1" applyAlignment="1">
      <alignment horizontal="left" vertical="center" wrapText="1"/>
    </xf>
    <xf numFmtId="0" fontId="70" fillId="28" borderId="13" xfId="35" applyFont="1" applyFill="1" applyBorder="1" applyAlignment="1">
      <alignment horizontal="left" vertical="center" wrapText="1"/>
    </xf>
    <xf numFmtId="0" fontId="70" fillId="28" borderId="0" xfId="35" applyFont="1" applyFill="1" applyAlignment="1">
      <alignment horizontal="left" vertical="center" wrapText="1"/>
    </xf>
    <xf numFmtId="0" fontId="70" fillId="28" borderId="97" xfId="35" applyFont="1" applyFill="1" applyBorder="1" applyAlignment="1">
      <alignment horizontal="left" vertical="center" wrapText="1"/>
    </xf>
    <xf numFmtId="0" fontId="70" fillId="28" borderId="104" xfId="54" applyFont="1" applyFill="1" applyBorder="1" applyAlignment="1" applyProtection="1">
      <alignment horizontal="left" vertical="center" wrapText="1"/>
    </xf>
    <xf numFmtId="0" fontId="70" fillId="28" borderId="15" xfId="54" applyFont="1" applyFill="1" applyBorder="1" applyAlignment="1" applyProtection="1">
      <alignment horizontal="left" vertical="center" wrapText="1"/>
    </xf>
    <xf numFmtId="0" fontId="70" fillId="28" borderId="0" xfId="54" applyFont="1" applyFill="1" applyBorder="1" applyAlignment="1" applyProtection="1">
      <alignment horizontal="left" vertical="center" wrapText="1"/>
    </xf>
    <xf numFmtId="0" fontId="70" fillId="28" borderId="4" xfId="54" applyFont="1" applyFill="1" applyBorder="1" applyAlignment="1" applyProtection="1">
      <alignment horizontal="left" vertical="center" wrapText="1"/>
    </xf>
    <xf numFmtId="0" fontId="70" fillId="28" borderId="97" xfId="54" applyFont="1" applyFill="1" applyBorder="1" applyAlignment="1" applyProtection="1">
      <alignment horizontal="left" vertical="center" wrapText="1"/>
    </xf>
    <xf numFmtId="0" fontId="70" fillId="28" borderId="13" xfId="29" applyFont="1" applyFill="1" applyBorder="1" applyAlignment="1">
      <alignment horizontal="left" vertical="center" wrapText="1"/>
    </xf>
    <xf numFmtId="0" fontId="70" fillId="28" borderId="98" xfId="29" applyFont="1" applyFill="1" applyBorder="1" applyAlignment="1">
      <alignment horizontal="left" vertical="center" wrapText="1"/>
    </xf>
    <xf numFmtId="0" fontId="70" fillId="28" borderId="139" xfId="54" applyFont="1" applyFill="1" applyBorder="1" applyAlignment="1" applyProtection="1">
      <alignment horizontal="left" vertical="center" wrapText="1"/>
    </xf>
    <xf numFmtId="0" fontId="70" fillId="28" borderId="13" xfId="54" applyFont="1" applyFill="1" applyBorder="1" applyAlignment="1" applyProtection="1">
      <alignment horizontal="left" vertical="center" wrapText="1"/>
    </xf>
    <xf numFmtId="0" fontId="70" fillId="28" borderId="98" xfId="54" applyFont="1" applyFill="1" applyBorder="1" applyAlignment="1" applyProtection="1">
      <alignment horizontal="left" vertical="center" wrapText="1"/>
    </xf>
    <xf numFmtId="0" fontId="70" fillId="28" borderId="149" xfId="54" applyFont="1" applyFill="1" applyBorder="1" applyAlignment="1" applyProtection="1">
      <alignment horizontal="left" vertical="center" wrapText="1"/>
    </xf>
    <xf numFmtId="0" fontId="70" fillId="28" borderId="12" xfId="54" applyFont="1" applyFill="1" applyBorder="1" applyAlignment="1" applyProtection="1">
      <alignment horizontal="left" vertical="center" wrapText="1"/>
    </xf>
    <xf numFmtId="0" fontId="70" fillId="28" borderId="92" xfId="54" applyFont="1" applyFill="1" applyBorder="1" applyAlignment="1" applyProtection="1">
      <alignment horizontal="left" vertical="center" wrapText="1"/>
    </xf>
    <xf numFmtId="0" fontId="70" fillId="28" borderId="140" xfId="54" applyFont="1" applyFill="1" applyBorder="1" applyAlignment="1" applyProtection="1">
      <alignment horizontal="left" vertical="center" wrapText="1"/>
    </xf>
    <xf numFmtId="0" fontId="74" fillId="28" borderId="4" xfId="54" applyFont="1" applyFill="1" applyBorder="1" applyAlignment="1" applyProtection="1">
      <alignment horizontal="left" vertical="center" wrapText="1"/>
    </xf>
    <xf numFmtId="0" fontId="70" fillId="28" borderId="10" xfId="54" applyFont="1" applyFill="1" applyBorder="1" applyAlignment="1" applyProtection="1">
      <alignment horizontal="left" vertical="center" wrapText="1"/>
    </xf>
    <xf numFmtId="0" fontId="70" fillId="28" borderId="11" xfId="54" applyFont="1" applyFill="1" applyBorder="1" applyAlignment="1" applyProtection="1">
      <alignment horizontal="left" vertical="center" wrapText="1"/>
    </xf>
    <xf numFmtId="49" fontId="75" fillId="28" borderId="149" xfId="35" applyNumberFormat="1" applyFont="1" applyFill="1" applyBorder="1" applyAlignment="1">
      <alignment horizontal="left" vertical="center" wrapText="1"/>
    </xf>
    <xf numFmtId="49" fontId="75" fillId="28" borderId="12" xfId="35" applyNumberFormat="1" applyFont="1" applyFill="1" applyBorder="1" applyAlignment="1">
      <alignment horizontal="left" vertical="center" wrapText="1"/>
    </xf>
    <xf numFmtId="49" fontId="75" fillId="28" borderId="0" xfId="35" applyNumberFormat="1" applyFont="1" applyFill="1" applyAlignment="1">
      <alignment horizontal="left" vertical="center" wrapText="1"/>
    </xf>
    <xf numFmtId="49" fontId="75" fillId="28" borderId="4" xfId="35" applyNumberFormat="1" applyFont="1" applyFill="1" applyBorder="1" applyAlignment="1">
      <alignment horizontal="left" vertical="center" wrapText="1"/>
    </xf>
    <xf numFmtId="191" fontId="70" fillId="28" borderId="13" xfId="24" applyNumberFormat="1" applyFont="1" applyFill="1" applyBorder="1" applyAlignment="1" applyProtection="1">
      <alignment horizontal="left" vertical="center" wrapText="1"/>
    </xf>
    <xf numFmtId="49" fontId="75" fillId="28" borderId="13" xfId="35" applyNumberFormat="1" applyFont="1" applyFill="1" applyBorder="1" applyAlignment="1">
      <alignment horizontal="left" vertical="center" wrapText="1"/>
    </xf>
    <xf numFmtId="0" fontId="75" fillId="28" borderId="0" xfId="35" applyFont="1" applyFill="1" applyAlignment="1">
      <alignment horizontal="left" vertical="center" wrapText="1"/>
    </xf>
    <xf numFmtId="0" fontId="75" fillId="28" borderId="0" xfId="29" applyFont="1" applyFill="1" applyAlignment="1">
      <alignment horizontal="left" vertical="center" wrapText="1"/>
    </xf>
    <xf numFmtId="0" fontId="75" fillId="28" borderId="97" xfId="35" applyFont="1" applyFill="1" applyBorder="1" applyAlignment="1">
      <alignment horizontal="left" vertical="center" wrapText="1"/>
    </xf>
    <xf numFmtId="9" fontId="70" fillId="28" borderId="9" xfId="35" applyNumberFormat="1" applyFont="1" applyFill="1" applyBorder="1" applyAlignment="1">
      <alignment horizontal="left" vertical="center" wrapText="1"/>
    </xf>
    <xf numFmtId="0" fontId="70" fillId="28" borderId="11" xfId="35" applyFont="1" applyFill="1" applyBorder="1" applyAlignment="1">
      <alignment horizontal="left" vertical="center" wrapText="1"/>
    </xf>
    <xf numFmtId="0" fontId="70" fillId="28" borderId="87" xfId="35" applyFont="1" applyFill="1" applyBorder="1" applyAlignment="1">
      <alignment horizontal="left" vertical="center" wrapText="1"/>
    </xf>
    <xf numFmtId="9" fontId="75" fillId="28" borderId="10" xfId="35" applyNumberFormat="1" applyFont="1" applyFill="1" applyBorder="1" applyAlignment="1">
      <alignment horizontal="left" vertical="center" wrapText="1"/>
    </xf>
    <xf numFmtId="0" fontId="75" fillId="28" borderId="10" xfId="35" applyFont="1" applyFill="1" applyBorder="1" applyAlignment="1">
      <alignment horizontal="left" vertical="center" wrapText="1"/>
    </xf>
    <xf numFmtId="0" fontId="70" fillId="28" borderId="10" xfId="35" applyFont="1" applyFill="1" applyBorder="1" applyAlignment="1">
      <alignment horizontal="left" vertical="center" wrapText="1"/>
    </xf>
    <xf numFmtId="9" fontId="70" fillId="28" borderId="12" xfId="35" applyNumberFormat="1" applyFont="1" applyFill="1" applyBorder="1" applyAlignment="1">
      <alignment horizontal="left" vertical="center" wrapText="1"/>
    </xf>
    <xf numFmtId="9" fontId="70" fillId="28" borderId="0" xfId="35" applyNumberFormat="1" applyFont="1" applyFill="1" applyAlignment="1">
      <alignment horizontal="left" vertical="center" wrapText="1"/>
    </xf>
    <xf numFmtId="0" fontId="70" fillId="28" borderId="139" xfId="35" applyFont="1" applyFill="1" applyBorder="1" applyAlignment="1">
      <alignment horizontal="left" vertical="center" wrapText="1"/>
    </xf>
    <xf numFmtId="9" fontId="70" fillId="28" borderId="10" xfId="35" applyNumberFormat="1" applyFont="1" applyFill="1" applyBorder="1" applyAlignment="1">
      <alignment horizontal="left" vertical="center" wrapText="1"/>
    </xf>
    <xf numFmtId="9" fontId="70" fillId="28" borderId="13" xfId="35" applyNumberFormat="1" applyFont="1" applyFill="1" applyBorder="1" applyAlignment="1">
      <alignment horizontal="left" vertical="center" wrapText="1"/>
    </xf>
    <xf numFmtId="0" fontId="70" fillId="28" borderId="98" xfId="35" applyFont="1" applyFill="1" applyBorder="1" applyAlignment="1">
      <alignment horizontal="left" vertical="center" wrapText="1"/>
    </xf>
    <xf numFmtId="0" fontId="70" fillId="28" borderId="138" xfId="54" applyFont="1" applyFill="1" applyBorder="1" applyAlignment="1" applyProtection="1">
      <alignment horizontal="left" vertical="center" wrapText="1"/>
    </xf>
    <xf numFmtId="0" fontId="70" fillId="28" borderId="87" xfId="54" applyFont="1" applyFill="1" applyBorder="1" applyAlignment="1" applyProtection="1">
      <alignment horizontal="left" vertical="center" wrapText="1"/>
    </xf>
    <xf numFmtId="0" fontId="106" fillId="0" borderId="118" xfId="29" applyFont="1" applyBorder="1" applyAlignment="1">
      <alignment horizontal="left" vertical="center" wrapText="1"/>
    </xf>
    <xf numFmtId="0" fontId="106" fillId="0" borderId="0" xfId="0" applyFont="1" applyAlignment="1">
      <alignment vertical="top"/>
    </xf>
    <xf numFmtId="0" fontId="196" fillId="0" borderId="0" xfId="0" applyFont="1" applyAlignment="1">
      <alignment vertical="top" wrapText="1"/>
    </xf>
    <xf numFmtId="0" fontId="70" fillId="3" borderId="94" xfId="0" applyFont="1" applyFill="1" applyBorder="1" applyAlignment="1">
      <alignment horizontal="left" vertical="center" wrapText="1"/>
    </xf>
    <xf numFmtId="0" fontId="70" fillId="3" borderId="138" xfId="0" applyFont="1" applyFill="1" applyBorder="1" applyAlignment="1">
      <alignment vertical="center"/>
    </xf>
    <xf numFmtId="0" fontId="70" fillId="3" borderId="10" xfId="0" applyFont="1" applyFill="1" applyBorder="1" applyAlignment="1">
      <alignment vertical="center"/>
    </xf>
    <xf numFmtId="0" fontId="70" fillId="3" borderId="0" xfId="0" applyFont="1" applyFill="1" applyAlignment="1">
      <alignment vertical="center" wrapText="1"/>
    </xf>
    <xf numFmtId="0" fontId="70" fillId="3" borderId="25" xfId="0" applyFont="1" applyFill="1" applyBorder="1" applyAlignment="1">
      <alignment vertical="center" wrapText="1"/>
    </xf>
    <xf numFmtId="0" fontId="75" fillId="3" borderId="182" xfId="0" applyFont="1" applyFill="1" applyBorder="1" applyAlignment="1">
      <alignment horizontal="left" vertical="center" wrapText="1"/>
    </xf>
    <xf numFmtId="0" fontId="75" fillId="3" borderId="127" xfId="0" applyFont="1" applyFill="1" applyBorder="1" applyAlignment="1">
      <alignment horizontal="left" vertical="center" wrapText="1"/>
    </xf>
    <xf numFmtId="3" fontId="70" fillId="3" borderId="4" xfId="0" applyNumberFormat="1" applyFont="1" applyFill="1" applyBorder="1" applyAlignment="1">
      <alignment horizontal="left" vertical="center" wrapText="1"/>
    </xf>
    <xf numFmtId="0" fontId="75" fillId="3" borderId="4" xfId="0" applyFont="1" applyFill="1" applyBorder="1" applyAlignment="1">
      <alignment horizontal="left" vertical="center" wrapText="1"/>
    </xf>
    <xf numFmtId="0" fontId="70" fillId="30" borderId="104" xfId="0" applyFont="1" applyFill="1" applyBorder="1" applyAlignment="1">
      <alignment horizontal="left" vertical="center" wrapText="1"/>
    </xf>
    <xf numFmtId="0" fontId="70" fillId="30" borderId="9" xfId="0" applyFont="1" applyFill="1" applyBorder="1" applyAlignment="1">
      <alignment horizontal="left" vertical="center" wrapText="1"/>
    </xf>
    <xf numFmtId="0" fontId="70" fillId="30" borderId="11" xfId="0" applyFont="1" applyFill="1" applyBorder="1" applyAlignment="1">
      <alignment horizontal="left" vertical="center" wrapText="1"/>
    </xf>
    <xf numFmtId="0" fontId="70" fillId="30" borderId="16" xfId="0" applyFont="1" applyFill="1" applyBorder="1" applyAlignment="1">
      <alignment horizontal="left" vertical="center" wrapText="1"/>
    </xf>
    <xf numFmtId="0" fontId="70" fillId="30" borderId="14" xfId="0" applyFont="1" applyFill="1" applyBorder="1" applyAlignment="1">
      <alignment horizontal="left" vertical="center" wrapText="1"/>
    </xf>
    <xf numFmtId="0" fontId="70" fillId="30" borderId="139" xfId="0" applyFont="1" applyFill="1" applyBorder="1" applyAlignment="1">
      <alignment horizontal="left" vertical="center" wrapText="1"/>
    </xf>
    <xf numFmtId="0" fontId="70" fillId="30" borderId="13" xfId="0" applyFont="1" applyFill="1" applyBorder="1" applyAlignment="1">
      <alignment horizontal="left" vertical="center" wrapText="1"/>
    </xf>
    <xf numFmtId="0" fontId="70" fillId="30" borderId="98" xfId="0" applyFont="1" applyFill="1" applyBorder="1" applyAlignment="1">
      <alignment horizontal="left" vertical="center" wrapText="1"/>
    </xf>
    <xf numFmtId="0" fontId="75" fillId="3" borderId="205" xfId="0" applyFont="1" applyFill="1" applyBorder="1" applyAlignment="1">
      <alignment horizontal="left" vertical="center" wrapText="1"/>
    </xf>
    <xf numFmtId="0" fontId="70" fillId="3" borderId="220" xfId="0" applyFont="1" applyFill="1" applyBorder="1" applyAlignment="1">
      <alignment horizontal="left" vertical="center" wrapText="1"/>
    </xf>
    <xf numFmtId="0" fontId="110" fillId="27" borderId="97" xfId="0" applyFont="1" applyFill="1" applyBorder="1" applyAlignment="1">
      <alignment horizontal="left" vertical="center" wrapText="1"/>
    </xf>
    <xf numFmtId="0" fontId="106" fillId="27" borderId="97" xfId="0" applyFont="1" applyFill="1" applyBorder="1" applyAlignment="1">
      <alignment horizontal="left" vertical="center" wrapText="1"/>
    </xf>
    <xf numFmtId="0" fontId="106" fillId="27" borderId="98" xfId="0" applyFont="1" applyFill="1" applyBorder="1" applyAlignment="1">
      <alignment horizontal="left" vertical="center" wrapText="1"/>
    </xf>
    <xf numFmtId="0" fontId="106" fillId="53" borderId="106" xfId="0" applyFont="1" applyFill="1" applyBorder="1" applyAlignment="1">
      <alignment vertical="center"/>
    </xf>
    <xf numFmtId="0" fontId="106" fillId="26" borderId="0" xfId="0" applyFont="1" applyFill="1" applyAlignment="1">
      <alignment horizontal="left" vertical="center"/>
    </xf>
    <xf numFmtId="0" fontId="75" fillId="3" borderId="81" xfId="0" applyFont="1" applyFill="1" applyBorder="1" applyAlignment="1">
      <alignment horizontal="left" vertical="center" wrapText="1"/>
    </xf>
    <xf numFmtId="0" fontId="75" fillId="53" borderId="118" xfId="0" applyFont="1" applyFill="1" applyBorder="1" applyAlignment="1">
      <alignment vertical="center" wrapText="1"/>
    </xf>
    <xf numFmtId="0" fontId="106" fillId="0" borderId="0" xfId="0" applyFont="1" applyAlignment="1">
      <alignment vertical="center"/>
    </xf>
    <xf numFmtId="0" fontId="80" fillId="3" borderId="4" xfId="0" applyFont="1" applyFill="1" applyBorder="1" applyAlignment="1">
      <alignment horizontal="left" vertical="center" wrapText="1"/>
    </xf>
    <xf numFmtId="0" fontId="106" fillId="3" borderId="4" xfId="0" applyFont="1" applyFill="1" applyBorder="1" applyAlignment="1">
      <alignment horizontal="left" vertical="center" wrapText="1"/>
    </xf>
    <xf numFmtId="0" fontId="197" fillId="0" borderId="0" xfId="0" applyFont="1"/>
    <xf numFmtId="0" fontId="75" fillId="3" borderId="41" xfId="0" applyFont="1" applyFill="1" applyBorder="1" applyAlignment="1">
      <alignment horizontal="left" vertical="center" wrapText="1"/>
    </xf>
    <xf numFmtId="0" fontId="75" fillId="3" borderId="51" xfId="0" applyFont="1" applyFill="1" applyBorder="1" applyAlignment="1">
      <alignment horizontal="left" vertical="center" wrapText="1"/>
    </xf>
    <xf numFmtId="0" fontId="75" fillId="3" borderId="42" xfId="0" applyFont="1" applyFill="1" applyBorder="1" applyAlignment="1">
      <alignment horizontal="left" vertical="center" wrapText="1"/>
    </xf>
    <xf numFmtId="0" fontId="75" fillId="0" borderId="243" xfId="0" applyFont="1" applyBorder="1" applyAlignment="1">
      <alignment horizontal="left" vertical="center" wrapText="1"/>
    </xf>
    <xf numFmtId="0" fontId="106" fillId="0" borderId="55" xfId="0" applyFont="1" applyBorder="1" applyAlignment="1">
      <alignment horizontal="left" vertical="center" wrapText="1"/>
    </xf>
    <xf numFmtId="0" fontId="106" fillId="53" borderId="176" xfId="0" applyFont="1" applyFill="1" applyBorder="1" applyAlignment="1">
      <alignment horizontal="left" vertical="center"/>
    </xf>
    <xf numFmtId="0" fontId="70" fillId="3" borderId="311" xfId="0" applyFont="1" applyFill="1" applyBorder="1" applyAlignment="1">
      <alignment horizontal="left" vertical="center" wrapText="1"/>
    </xf>
    <xf numFmtId="0" fontId="70" fillId="3" borderId="305" xfId="0" applyFont="1" applyFill="1" applyBorder="1" applyAlignment="1">
      <alignment horizontal="left" vertical="center" wrapText="1"/>
    </xf>
    <xf numFmtId="0" fontId="70" fillId="30" borderId="49" xfId="0" applyFont="1" applyFill="1" applyBorder="1" applyAlignment="1">
      <alignment horizontal="left" vertical="center" wrapText="1"/>
    </xf>
    <xf numFmtId="0" fontId="70" fillId="26" borderId="53" xfId="0" applyFont="1" applyFill="1" applyBorder="1" applyAlignment="1">
      <alignment horizontal="left" vertical="center" wrapText="1"/>
    </xf>
    <xf numFmtId="0" fontId="70" fillId="26" borderId="47" xfId="0" applyFont="1" applyFill="1" applyBorder="1" applyAlignment="1">
      <alignment horizontal="left" vertical="center" wrapText="1"/>
    </xf>
    <xf numFmtId="0" fontId="75" fillId="0" borderId="40" xfId="0" applyFont="1" applyBorder="1" applyAlignment="1">
      <alignment horizontal="left" vertical="center" wrapText="1"/>
    </xf>
    <xf numFmtId="0" fontId="75" fillId="0" borderId="56" xfId="0" applyFont="1" applyBorder="1" applyAlignment="1">
      <alignment horizontal="left" vertical="center" wrapText="1"/>
    </xf>
    <xf numFmtId="0" fontId="71" fillId="28" borderId="46" xfId="0" applyFont="1" applyFill="1" applyBorder="1" applyAlignment="1">
      <alignment horizontal="left" vertical="center" wrapText="1"/>
    </xf>
    <xf numFmtId="0" fontId="71" fillId="28" borderId="47" xfId="0" applyFont="1" applyFill="1" applyBorder="1" applyAlignment="1">
      <alignment horizontal="left" vertical="center" wrapText="1"/>
    </xf>
    <xf numFmtId="0" fontId="71" fillId="27" borderId="48" xfId="0" applyFont="1" applyFill="1" applyBorder="1" applyAlignment="1">
      <alignment horizontal="left" vertical="center"/>
    </xf>
    <xf numFmtId="0" fontId="71" fillId="27" borderId="49" xfId="0" applyFont="1" applyFill="1" applyBorder="1" applyAlignment="1">
      <alignment horizontal="left" vertical="center"/>
    </xf>
    <xf numFmtId="0" fontId="71" fillId="27" borderId="46" xfId="0" applyFont="1" applyFill="1" applyBorder="1" applyAlignment="1">
      <alignment horizontal="left" vertical="center"/>
    </xf>
    <xf numFmtId="0" fontId="71" fillId="27" borderId="47" xfId="0" applyFont="1" applyFill="1" applyBorder="1" applyAlignment="1">
      <alignment horizontal="left" vertical="center"/>
    </xf>
    <xf numFmtId="0" fontId="71" fillId="27" borderId="46" xfId="0" applyFont="1" applyFill="1" applyBorder="1" applyAlignment="1">
      <alignment horizontal="left" vertical="center" wrapText="1"/>
    </xf>
    <xf numFmtId="0" fontId="71" fillId="27" borderId="47" xfId="0" applyFont="1" applyFill="1" applyBorder="1" applyAlignment="1">
      <alignment horizontal="left" vertical="center" wrapText="1"/>
    </xf>
    <xf numFmtId="0" fontId="71" fillId="27" borderId="49" xfId="0" applyFont="1" applyFill="1" applyBorder="1" applyAlignment="1">
      <alignment horizontal="left" vertical="center" wrapText="1"/>
    </xf>
    <xf numFmtId="0" fontId="71" fillId="27" borderId="48" xfId="0" applyFont="1" applyFill="1" applyBorder="1" applyAlignment="1">
      <alignment horizontal="left" vertical="center" wrapText="1"/>
    </xf>
    <xf numFmtId="0" fontId="71" fillId="27" borderId="52" xfId="0" applyFont="1" applyFill="1" applyBorder="1" applyAlignment="1">
      <alignment horizontal="left" vertical="center" wrapText="1"/>
    </xf>
    <xf numFmtId="0" fontId="156" fillId="27" borderId="48" xfId="0" applyFont="1" applyFill="1" applyBorder="1" applyAlignment="1">
      <alignment horizontal="left" vertical="center"/>
    </xf>
    <xf numFmtId="1" fontId="75" fillId="26" borderId="49" xfId="0" applyNumberFormat="1" applyFont="1" applyFill="1" applyBorder="1" applyAlignment="1">
      <alignment horizontal="left" vertical="center" wrapText="1"/>
    </xf>
    <xf numFmtId="0" fontId="94" fillId="28" borderId="0" xfId="0" applyFont="1" applyFill="1" applyAlignment="1">
      <alignment horizontal="left" vertical="center"/>
    </xf>
    <xf numFmtId="0" fontId="75" fillId="28" borderId="39" xfId="0" applyFont="1" applyFill="1" applyBorder="1" applyAlignment="1">
      <alignment horizontal="left" vertical="center" wrapText="1"/>
    </xf>
    <xf numFmtId="0" fontId="75" fillId="28" borderId="41" xfId="0" applyFont="1" applyFill="1" applyBorder="1" applyAlignment="1">
      <alignment horizontal="left" vertical="center" wrapText="1"/>
    </xf>
    <xf numFmtId="0" fontId="75" fillId="28" borderId="42" xfId="0" applyFont="1" applyFill="1" applyBorder="1" applyAlignment="1">
      <alignment horizontal="left" vertical="center"/>
    </xf>
    <xf numFmtId="0" fontId="106" fillId="28" borderId="55" xfId="0" applyFont="1" applyFill="1" applyBorder="1" applyAlignment="1">
      <alignment horizontal="left" vertical="center"/>
    </xf>
    <xf numFmtId="0" fontId="75" fillId="28" borderId="4" xfId="0" applyFont="1" applyFill="1" applyBorder="1" applyAlignment="1">
      <alignment horizontal="left" vertical="center" wrapText="1"/>
    </xf>
    <xf numFmtId="0" fontId="70" fillId="27" borderId="45" xfId="0" applyFont="1" applyFill="1" applyBorder="1" applyAlignment="1">
      <alignment horizontal="left" vertical="center" wrapText="1"/>
    </xf>
    <xf numFmtId="0" fontId="70" fillId="28" borderId="83" xfId="0" applyFont="1" applyFill="1" applyBorder="1" applyAlignment="1">
      <alignment horizontal="left" vertical="center"/>
    </xf>
    <xf numFmtId="0" fontId="70" fillId="28" borderId="121" xfId="0" applyFont="1" applyFill="1" applyBorder="1" applyAlignment="1">
      <alignment horizontal="left" vertical="center" wrapText="1"/>
    </xf>
    <xf numFmtId="0" fontId="115" fillId="0" borderId="55" xfId="0" applyFont="1" applyBorder="1" applyAlignment="1">
      <alignment horizontal="left" vertical="center"/>
    </xf>
    <xf numFmtId="0" fontId="70" fillId="52" borderId="13" xfId="0" applyFont="1" applyFill="1" applyBorder="1" applyAlignment="1">
      <alignment horizontal="left" vertical="center" wrapText="1"/>
    </xf>
    <xf numFmtId="0" fontId="70" fillId="52" borderId="98" xfId="0" applyFont="1" applyFill="1" applyBorder="1" applyAlignment="1">
      <alignment horizontal="left" vertical="center" wrapText="1"/>
    </xf>
    <xf numFmtId="0" fontId="70" fillId="52" borderId="0" xfId="0" applyFont="1" applyFill="1" applyAlignment="1">
      <alignment horizontal="left" vertical="center"/>
    </xf>
    <xf numFmtId="0" fontId="70" fillId="52" borderId="97" xfId="0" applyFont="1" applyFill="1" applyBorder="1" applyAlignment="1">
      <alignment horizontal="left" vertical="center"/>
    </xf>
    <xf numFmtId="0" fontId="106" fillId="53" borderId="176" xfId="0" applyFont="1" applyFill="1" applyBorder="1" applyAlignment="1">
      <alignment vertical="center"/>
    </xf>
    <xf numFmtId="0" fontId="75" fillId="53" borderId="150" xfId="0" applyFont="1" applyFill="1" applyBorder="1" applyAlignment="1">
      <alignment vertical="center" wrapText="1"/>
    </xf>
    <xf numFmtId="0" fontId="75" fillId="0" borderId="29" xfId="0" applyFont="1" applyBorder="1" applyAlignment="1">
      <alignment horizontal="left" vertical="center" wrapText="1"/>
    </xf>
    <xf numFmtId="0" fontId="75" fillId="26" borderId="8" xfId="0" applyFont="1" applyFill="1" applyBorder="1" applyAlignment="1">
      <alignment horizontal="left" vertical="center" wrapText="1"/>
    </xf>
    <xf numFmtId="0" fontId="115" fillId="0" borderId="100" xfId="0" applyFont="1" applyBorder="1" applyAlignment="1">
      <alignment horizontal="left" vertical="center"/>
    </xf>
    <xf numFmtId="0" fontId="70" fillId="27" borderId="5" xfId="0" applyFont="1" applyFill="1" applyBorder="1" applyAlignment="1">
      <alignment horizontal="left" vertical="center"/>
    </xf>
    <xf numFmtId="0" fontId="70" fillId="27" borderId="5" xfId="0" applyFont="1" applyFill="1" applyBorder="1" applyAlignment="1">
      <alignment horizontal="left" vertical="center" wrapText="1"/>
    </xf>
    <xf numFmtId="0" fontId="70" fillId="52" borderId="48" xfId="0" applyFont="1" applyFill="1" applyBorder="1" applyAlignment="1">
      <alignment horizontal="left" vertical="center" wrapText="1"/>
    </xf>
    <xf numFmtId="0" fontId="70" fillId="52" borderId="49" xfId="0" applyFont="1" applyFill="1" applyBorder="1" applyAlignment="1">
      <alignment horizontal="left" vertical="center" wrapText="1"/>
    </xf>
    <xf numFmtId="0" fontId="70" fillId="26" borderId="49" xfId="35" applyFont="1" applyFill="1" applyBorder="1" applyAlignment="1">
      <alignment horizontal="left" vertical="center" wrapText="1"/>
    </xf>
    <xf numFmtId="0" fontId="70" fillId="52" borderId="46" xfId="0" applyFont="1" applyFill="1" applyBorder="1" applyAlignment="1">
      <alignment horizontal="left" vertical="center" wrapText="1"/>
    </xf>
    <xf numFmtId="0" fontId="70" fillId="52" borderId="47" xfId="0" applyFont="1" applyFill="1" applyBorder="1" applyAlignment="1">
      <alignment horizontal="left" vertical="center" wrapText="1"/>
    </xf>
    <xf numFmtId="0" fontId="115" fillId="0" borderId="0" xfId="0" applyFont="1" applyAlignment="1">
      <alignment horizontal="left" vertical="center"/>
    </xf>
    <xf numFmtId="0" fontId="70" fillId="52" borderId="104" xfId="0" applyFont="1" applyFill="1" applyBorder="1" applyAlignment="1">
      <alignment horizontal="left" vertical="center"/>
    </xf>
    <xf numFmtId="0" fontId="75" fillId="26" borderId="97" xfId="0" applyFont="1" applyFill="1" applyBorder="1" applyAlignment="1">
      <alignment horizontal="left" vertical="center"/>
    </xf>
    <xf numFmtId="9" fontId="70" fillId="26" borderId="0" xfId="35" applyNumberFormat="1" applyFont="1" applyFill="1" applyAlignment="1">
      <alignment horizontal="left" vertical="center"/>
    </xf>
    <xf numFmtId="0" fontId="70" fillId="26" borderId="0" xfId="35" applyFont="1" applyFill="1" applyAlignment="1">
      <alignment horizontal="left" vertical="center"/>
    </xf>
    <xf numFmtId="0" fontId="70" fillId="26" borderId="97" xfId="35" applyFont="1" applyFill="1" applyBorder="1" applyAlignment="1">
      <alignment horizontal="left" vertical="center"/>
    </xf>
    <xf numFmtId="0" fontId="70" fillId="52" borderId="139" xfId="0" applyFont="1" applyFill="1" applyBorder="1" applyAlignment="1">
      <alignment horizontal="left" vertical="center"/>
    </xf>
    <xf numFmtId="0" fontId="70" fillId="52" borderId="13" xfId="0" applyFont="1" applyFill="1" applyBorder="1" applyAlignment="1">
      <alignment horizontal="left" vertical="center"/>
    </xf>
    <xf numFmtId="0" fontId="70" fillId="52" borderId="98" xfId="0" applyFont="1" applyFill="1" applyBorder="1" applyAlignment="1">
      <alignment horizontal="left" vertical="center"/>
    </xf>
    <xf numFmtId="0" fontId="75" fillId="26" borderId="9" xfId="62" applyFont="1" applyFill="1" applyBorder="1" applyAlignment="1" applyProtection="1">
      <alignment horizontal="left" vertical="center" wrapText="1"/>
    </xf>
    <xf numFmtId="9" fontId="70" fillId="26" borderId="9" xfId="112" applyFont="1" applyFill="1" applyBorder="1" applyAlignment="1">
      <alignment horizontal="left" vertical="center" wrapText="1"/>
    </xf>
    <xf numFmtId="9" fontId="70" fillId="26" borderId="88" xfId="112" applyFont="1" applyFill="1" applyBorder="1" applyAlignment="1">
      <alignment horizontal="left" vertical="center" wrapText="1"/>
    </xf>
    <xf numFmtId="9" fontId="70" fillId="26" borderId="134" xfId="112" applyFont="1" applyFill="1" applyBorder="1" applyAlignment="1">
      <alignment horizontal="left" vertical="center" wrapText="1"/>
    </xf>
    <xf numFmtId="0" fontId="70" fillId="26" borderId="134" xfId="0" applyFont="1" applyFill="1" applyBorder="1" applyAlignment="1">
      <alignment horizontal="left" vertical="center" wrapText="1"/>
    </xf>
    <xf numFmtId="9" fontId="70" fillId="26" borderId="11" xfId="112" applyFont="1" applyFill="1" applyBorder="1" applyAlignment="1">
      <alignment horizontal="left" vertical="center" wrapText="1"/>
    </xf>
    <xf numFmtId="1" fontId="70" fillId="26" borderId="9" xfId="35" applyNumberFormat="1" applyFont="1" applyFill="1" applyBorder="1" applyAlignment="1">
      <alignment horizontal="left" vertical="center" wrapText="1"/>
    </xf>
    <xf numFmtId="1" fontId="70" fillId="26" borderId="11" xfId="35" applyNumberFormat="1" applyFont="1" applyFill="1" applyBorder="1" applyAlignment="1">
      <alignment horizontal="left" vertical="center" wrapText="1"/>
    </xf>
    <xf numFmtId="0" fontId="75" fillId="0" borderId="179" xfId="0" applyFont="1" applyBorder="1" applyAlignment="1">
      <alignment horizontal="left" vertical="center" wrapText="1"/>
    </xf>
    <xf numFmtId="0" fontId="75" fillId="28" borderId="259" xfId="0" applyFont="1" applyFill="1" applyBorder="1" applyAlignment="1">
      <alignment horizontal="left" vertical="center" wrapText="1"/>
    </xf>
    <xf numFmtId="0" fontId="75" fillId="0" borderId="10" xfId="0" applyFont="1" applyBorder="1" applyAlignment="1">
      <alignment horizontal="left" vertical="center" wrapText="1"/>
    </xf>
    <xf numFmtId="0" fontId="106" fillId="0" borderId="129" xfId="0" applyFont="1" applyBorder="1" applyAlignment="1">
      <alignment horizontal="left" vertical="center" wrapText="1"/>
    </xf>
    <xf numFmtId="0" fontId="70" fillId="0" borderId="259" xfId="0" applyFont="1" applyBorder="1" applyAlignment="1">
      <alignment horizontal="left" vertical="center" wrapText="1"/>
    </xf>
    <xf numFmtId="0" fontId="70" fillId="26" borderId="9" xfId="112" applyNumberFormat="1" applyFont="1" applyFill="1" applyBorder="1" applyAlignment="1">
      <alignment horizontal="left" vertical="center" wrapText="1"/>
    </xf>
    <xf numFmtId="0" fontId="70" fillId="26" borderId="88" xfId="112" applyNumberFormat="1" applyFont="1" applyFill="1" applyBorder="1" applyAlignment="1">
      <alignment horizontal="left" vertical="center" wrapText="1"/>
    </xf>
    <xf numFmtId="0" fontId="70" fillId="26" borderId="134" xfId="112" applyNumberFormat="1" applyFont="1" applyFill="1" applyBorder="1" applyAlignment="1">
      <alignment horizontal="left" vertical="center" wrapText="1"/>
    </xf>
    <xf numFmtId="0" fontId="70" fillId="26" borderId="11" xfId="112" applyNumberFormat="1" applyFont="1" applyFill="1" applyBorder="1" applyAlignment="1">
      <alignment horizontal="left" vertical="center" wrapText="1"/>
    </xf>
    <xf numFmtId="0" fontId="70" fillId="28" borderId="81" xfId="0" applyFont="1" applyFill="1" applyBorder="1" applyAlignment="1">
      <alignment horizontal="left" vertical="center"/>
    </xf>
    <xf numFmtId="0" fontId="70" fillId="3" borderId="10" xfId="35" applyFont="1" applyFill="1" applyBorder="1" applyAlignment="1">
      <alignment horizontal="left" vertical="top" wrapText="1"/>
    </xf>
    <xf numFmtId="0" fontId="70" fillId="3" borderId="88" xfId="35" applyFont="1" applyFill="1" applyBorder="1" applyAlignment="1">
      <alignment horizontal="left" vertical="top" wrapText="1"/>
    </xf>
    <xf numFmtId="0" fontId="70" fillId="52" borderId="104" xfId="0" applyFont="1" applyFill="1" applyBorder="1" applyAlignment="1">
      <alignment wrapText="1"/>
    </xf>
    <xf numFmtId="0" fontId="70" fillId="52" borderId="0" xfId="0" applyFont="1" applyFill="1" applyAlignment="1">
      <alignment wrapText="1"/>
    </xf>
    <xf numFmtId="0" fontId="70" fillId="52" borderId="97" xfId="0" applyFont="1" applyFill="1" applyBorder="1" applyAlignment="1">
      <alignment wrapText="1"/>
    </xf>
    <xf numFmtId="0" fontId="75" fillId="26" borderId="0" xfId="0" applyFont="1" applyFill="1" applyAlignment="1">
      <alignment wrapText="1"/>
    </xf>
    <xf numFmtId="0" fontId="75" fillId="26" borderId="97" xfId="0" applyFont="1" applyFill="1" applyBorder="1" applyAlignment="1">
      <alignment wrapText="1"/>
    </xf>
    <xf numFmtId="0" fontId="75" fillId="26" borderId="13" xfId="0" applyFont="1" applyFill="1" applyBorder="1" applyAlignment="1">
      <alignment wrapText="1"/>
    </xf>
    <xf numFmtId="9" fontId="70" fillId="26" borderId="0" xfId="35" applyNumberFormat="1" applyFont="1" applyFill="1" applyAlignment="1">
      <alignment horizontal="center" vertical="top" wrapText="1"/>
    </xf>
    <xf numFmtId="0" fontId="70" fillId="26" borderId="0" xfId="35" applyFont="1" applyFill="1" applyAlignment="1">
      <alignment horizontal="center" vertical="top" wrapText="1"/>
    </xf>
    <xf numFmtId="0" fontId="70" fillId="26" borderId="97" xfId="35" applyFont="1" applyFill="1" applyBorder="1" applyAlignment="1">
      <alignment horizontal="center" vertical="top" wrapText="1"/>
    </xf>
    <xf numFmtId="0" fontId="70" fillId="52" borderId="139" xfId="0" applyFont="1" applyFill="1" applyBorder="1" applyAlignment="1">
      <alignment wrapText="1"/>
    </xf>
    <xf numFmtId="0" fontId="70" fillId="52" borderId="13" xfId="0" applyFont="1" applyFill="1" applyBorder="1" applyAlignment="1">
      <alignment wrapText="1"/>
    </xf>
    <xf numFmtId="0" fontId="70" fillId="52" borderId="98" xfId="0" applyFont="1" applyFill="1" applyBorder="1" applyAlignment="1">
      <alignment wrapText="1"/>
    </xf>
    <xf numFmtId="191" fontId="75" fillId="28" borderId="4" xfId="24" applyNumberFormat="1" applyFont="1" applyFill="1" applyBorder="1" applyAlignment="1">
      <alignment horizontal="left" vertical="center" wrapText="1"/>
    </xf>
    <xf numFmtId="0" fontId="70" fillId="30" borderId="149" xfId="35" applyFont="1" applyFill="1" applyBorder="1" applyAlignment="1">
      <alignment horizontal="left" vertical="center" wrapText="1"/>
    </xf>
    <xf numFmtId="0" fontId="70" fillId="30" borderId="12" xfId="35" applyFont="1" applyFill="1" applyBorder="1" applyAlignment="1">
      <alignment horizontal="left" vertical="center" wrapText="1"/>
    </xf>
    <xf numFmtId="0" fontId="70" fillId="30" borderId="92" xfId="35" applyFont="1" applyFill="1" applyBorder="1" applyAlignment="1">
      <alignment horizontal="left" vertical="center" wrapText="1"/>
    </xf>
    <xf numFmtId="0" fontId="70" fillId="30" borderId="104" xfId="35" applyFont="1" applyFill="1" applyBorder="1" applyAlignment="1">
      <alignment horizontal="left" vertical="center" wrapText="1"/>
    </xf>
    <xf numFmtId="0" fontId="70" fillId="30" borderId="139" xfId="35" applyFont="1" applyFill="1" applyBorder="1" applyAlignment="1">
      <alignment horizontal="left" vertical="center" wrapText="1"/>
    </xf>
    <xf numFmtId="9" fontId="70" fillId="30" borderId="10" xfId="35" applyNumberFormat="1" applyFont="1" applyFill="1" applyBorder="1" applyAlignment="1">
      <alignment horizontal="left" vertical="center" wrapText="1"/>
    </xf>
    <xf numFmtId="0" fontId="70" fillId="30" borderId="10" xfId="35" applyFont="1" applyFill="1" applyBorder="1" applyAlignment="1">
      <alignment horizontal="left" vertical="center" wrapText="1"/>
    </xf>
    <xf numFmtId="9" fontId="70" fillId="30" borderId="13" xfId="35" applyNumberFormat="1" applyFont="1" applyFill="1" applyBorder="1" applyAlignment="1">
      <alignment horizontal="left" vertical="center" wrapText="1"/>
    </xf>
    <xf numFmtId="0" fontId="70" fillId="30" borderId="13" xfId="35" applyFont="1" applyFill="1" applyBorder="1" applyAlignment="1">
      <alignment horizontal="left" vertical="center" wrapText="1"/>
    </xf>
    <xf numFmtId="0" fontId="70" fillId="30" borderId="98" xfId="35" applyFont="1" applyFill="1" applyBorder="1" applyAlignment="1">
      <alignment horizontal="left" vertical="center" wrapText="1"/>
    </xf>
    <xf numFmtId="0" fontId="106" fillId="28" borderId="0" xfId="29" applyFont="1" applyFill="1" applyAlignment="1">
      <alignment horizontal="left" vertical="center"/>
    </xf>
    <xf numFmtId="0" fontId="106" fillId="0" borderId="97" xfId="29" applyFont="1" applyBorder="1" applyAlignment="1">
      <alignment horizontal="left" vertical="center"/>
    </xf>
    <xf numFmtId="0" fontId="106" fillId="28" borderId="97" xfId="29" applyFont="1" applyFill="1" applyBorder="1" applyAlignment="1">
      <alignment horizontal="left" vertical="center"/>
    </xf>
    <xf numFmtId="0" fontId="106" fillId="0" borderId="0" xfId="29" applyFont="1" applyAlignment="1">
      <alignment horizontal="left" vertical="center"/>
    </xf>
    <xf numFmtId="0" fontId="106" fillId="0" borderId="0" xfId="29" applyFont="1" applyAlignment="1">
      <alignment horizontal="left"/>
    </xf>
    <xf numFmtId="0" fontId="75" fillId="28" borderId="182" xfId="0" applyFont="1" applyFill="1" applyBorder="1" applyAlignment="1">
      <alignment horizontal="left" vertical="center" wrapText="1"/>
    </xf>
    <xf numFmtId="0" fontId="70" fillId="26" borderId="149" xfId="0" applyFont="1" applyFill="1" applyBorder="1" applyAlignment="1">
      <alignment horizontal="left" vertical="center" wrapText="1"/>
    </xf>
    <xf numFmtId="0" fontId="75" fillId="28" borderId="205" xfId="0" applyFont="1" applyFill="1" applyBorder="1" applyAlignment="1">
      <alignment horizontal="left" vertical="center" wrapText="1"/>
    </xf>
    <xf numFmtId="0" fontId="70" fillId="28" borderId="170" xfId="0" applyFont="1" applyFill="1" applyBorder="1" applyAlignment="1">
      <alignment horizontal="left" vertical="center" wrapText="1"/>
    </xf>
    <xf numFmtId="0" fontId="75" fillId="28" borderId="110" xfId="0" applyFont="1" applyFill="1" applyBorder="1" applyAlignment="1">
      <alignment horizontal="left" vertical="center" wrapText="1"/>
    </xf>
    <xf numFmtId="0" fontId="106" fillId="28" borderId="11" xfId="0" applyFont="1" applyFill="1" applyBorder="1" applyAlignment="1">
      <alignment horizontal="left" vertical="center" wrapText="1"/>
    </xf>
    <xf numFmtId="0" fontId="106" fillId="28" borderId="4" xfId="0" applyFont="1" applyFill="1" applyBorder="1" applyAlignment="1">
      <alignment horizontal="left" vertical="center" wrapText="1"/>
    </xf>
    <xf numFmtId="0" fontId="80" fillId="0" borderId="0" xfId="29" applyFont="1"/>
    <xf numFmtId="0" fontId="75" fillId="26" borderId="159" xfId="0" applyFont="1" applyFill="1" applyBorder="1" applyAlignment="1">
      <alignment horizontal="left" vertical="center" wrapText="1"/>
    </xf>
    <xf numFmtId="0" fontId="70" fillId="52" borderId="12" xfId="0" applyFont="1" applyFill="1" applyBorder="1" applyAlignment="1">
      <alignment horizontal="left" vertical="center"/>
    </xf>
    <xf numFmtId="0" fontId="110" fillId="26" borderId="182" xfId="0" applyFont="1" applyFill="1" applyBorder="1" applyAlignment="1">
      <alignment horizontal="left" vertical="center" wrapText="1"/>
    </xf>
    <xf numFmtId="0" fontId="137" fillId="52" borderId="0" xfId="0" applyFont="1" applyFill="1" applyAlignment="1">
      <alignment horizontal="left" vertical="center"/>
    </xf>
    <xf numFmtId="0" fontId="81" fillId="26" borderId="13" xfId="0" applyFont="1" applyFill="1" applyBorder="1" applyAlignment="1">
      <alignment vertical="center"/>
    </xf>
    <xf numFmtId="0" fontId="75" fillId="26" borderId="4" xfId="0" applyFont="1" applyFill="1" applyBorder="1" applyAlignment="1">
      <alignment horizontal="left" vertical="center" wrapText="1"/>
    </xf>
    <xf numFmtId="0" fontId="70" fillId="27" borderId="275" xfId="0" applyFont="1" applyFill="1" applyBorder="1" applyAlignment="1">
      <alignment horizontal="left" vertical="center" wrapText="1"/>
    </xf>
    <xf numFmtId="0" fontId="71" fillId="3" borderId="0" xfId="0" applyFont="1" applyFill="1" applyAlignment="1">
      <alignment vertical="center"/>
    </xf>
    <xf numFmtId="0" fontId="71" fillId="3" borderId="13" xfId="0" applyFont="1" applyFill="1" applyBorder="1" applyAlignment="1">
      <alignment vertical="center"/>
    </xf>
    <xf numFmtId="0" fontId="70" fillId="30" borderId="48" xfId="0" applyFont="1" applyFill="1" applyBorder="1" applyAlignment="1">
      <alignment horizontal="left" vertical="center" wrapText="1"/>
    </xf>
    <xf numFmtId="2" fontId="70" fillId="26" borderId="49" xfId="0" applyNumberFormat="1" applyFont="1" applyFill="1" applyBorder="1" applyAlignment="1">
      <alignment horizontal="left" vertical="center" wrapText="1"/>
    </xf>
    <xf numFmtId="0" fontId="70" fillId="30" borderId="46" xfId="0" applyFont="1" applyFill="1" applyBorder="1" applyAlignment="1">
      <alignment horizontal="left" vertical="center" wrapText="1"/>
    </xf>
    <xf numFmtId="0" fontId="70" fillId="30" borderId="47" xfId="0" applyFont="1" applyFill="1" applyBorder="1" applyAlignment="1">
      <alignment horizontal="left" vertical="center" wrapText="1"/>
    </xf>
    <xf numFmtId="0" fontId="70" fillId="27" borderId="92" xfId="29" applyFont="1" applyFill="1" applyBorder="1" applyAlignment="1">
      <alignment horizontal="left" vertical="center"/>
    </xf>
    <xf numFmtId="0" fontId="6" fillId="60" borderId="0" xfId="0" applyFont="1" applyFill="1" applyAlignment="1">
      <alignment horizontal="left" vertical="center"/>
    </xf>
    <xf numFmtId="0" fontId="189" fillId="60" borderId="244" xfId="28" applyFont="1" applyFill="1" applyBorder="1" applyAlignment="1">
      <alignment horizontal="left" vertical="center" wrapText="1"/>
    </xf>
    <xf numFmtId="0" fontId="81" fillId="60" borderId="76" xfId="28" applyFont="1" applyFill="1" applyBorder="1" applyAlignment="1">
      <alignment horizontal="left" vertical="center" wrapText="1"/>
    </xf>
    <xf numFmtId="0" fontId="189" fillId="60" borderId="76" xfId="28" applyFont="1" applyFill="1" applyBorder="1" applyAlignment="1">
      <alignment horizontal="left" vertical="center" wrapText="1"/>
    </xf>
    <xf numFmtId="0" fontId="189" fillId="60" borderId="78" xfId="28" applyFont="1" applyFill="1" applyBorder="1" applyAlignment="1">
      <alignment horizontal="left" vertical="center" wrapText="1"/>
    </xf>
    <xf numFmtId="0" fontId="81" fillId="61" borderId="76" xfId="28" applyFont="1" applyFill="1" applyBorder="1" applyAlignment="1">
      <alignment horizontal="left" vertical="center" wrapText="1"/>
    </xf>
    <xf numFmtId="0" fontId="81" fillId="60" borderId="4" xfId="28" applyFont="1" applyFill="1" applyBorder="1" applyAlignment="1">
      <alignment horizontal="left" vertical="center" wrapText="1"/>
    </xf>
    <xf numFmtId="14" fontId="81" fillId="61" borderId="76" xfId="28" applyNumberFormat="1" applyFont="1" applyFill="1" applyBorder="1" applyAlignment="1">
      <alignment horizontal="left" vertical="center" wrapText="1"/>
    </xf>
    <xf numFmtId="0" fontId="81" fillId="61" borderId="76" xfId="28" applyFont="1" applyFill="1" applyBorder="1" applyAlignment="1">
      <alignment horizontal="center" vertical="center" wrapText="1"/>
    </xf>
    <xf numFmtId="0" fontId="81" fillId="61" borderId="242" xfId="28" applyFont="1" applyFill="1" applyBorder="1" applyAlignment="1">
      <alignment horizontal="left" vertical="center" wrapText="1"/>
    </xf>
    <xf numFmtId="192" fontId="146" fillId="60" borderId="76" xfId="112" applyNumberFormat="1" applyFont="1" applyFill="1" applyBorder="1" applyAlignment="1">
      <alignment horizontal="left" vertical="center" wrapText="1"/>
    </xf>
    <xf numFmtId="0" fontId="81" fillId="60" borderId="0" xfId="0" applyFont="1" applyFill="1" applyAlignment="1">
      <alignment horizontal="left" vertical="center" wrapText="1"/>
    </xf>
    <xf numFmtId="0" fontId="81" fillId="60" borderId="288" xfId="0" applyFont="1" applyFill="1" applyBorder="1" applyAlignment="1">
      <alignment horizontal="left" vertical="center" wrapText="1"/>
    </xf>
    <xf numFmtId="0" fontId="81" fillId="60" borderId="20" xfId="28" applyFont="1" applyFill="1" applyBorder="1" applyAlignment="1">
      <alignment horizontal="left" vertical="center" wrapText="1"/>
    </xf>
    <xf numFmtId="0" fontId="81" fillId="60" borderId="35" xfId="28" applyFont="1" applyFill="1" applyBorder="1" applyAlignment="1">
      <alignment horizontal="left" vertical="center" wrapText="1"/>
    </xf>
    <xf numFmtId="14" fontId="81" fillId="60" borderId="20" xfId="28" applyNumberFormat="1" applyFont="1" applyFill="1" applyBorder="1" applyAlignment="1">
      <alignment horizontal="left" vertical="center" wrapText="1"/>
    </xf>
    <xf numFmtId="14" fontId="81" fillId="60" borderId="4" xfId="28" applyNumberFormat="1" applyFont="1" applyFill="1" applyBorder="1" applyAlignment="1">
      <alignment horizontal="left" vertical="center" wrapText="1"/>
    </xf>
    <xf numFmtId="14" fontId="81" fillId="60" borderId="4" xfId="59" applyNumberFormat="1" applyFont="1" applyFill="1" applyBorder="1" applyAlignment="1">
      <alignment horizontal="left" vertical="center" wrapText="1"/>
    </xf>
    <xf numFmtId="206" fontId="81" fillId="60" borderId="4" xfId="28" applyNumberFormat="1" applyFont="1" applyFill="1" applyBorder="1" applyAlignment="1">
      <alignment horizontal="center" vertical="center"/>
    </xf>
    <xf numFmtId="0" fontId="81" fillId="60" borderId="4" xfId="28" applyFont="1" applyFill="1" applyBorder="1" applyAlignment="1">
      <alignment horizontal="center" vertical="center"/>
    </xf>
    <xf numFmtId="206" fontId="81" fillId="60" borderId="4" xfId="28" applyNumberFormat="1" applyFont="1" applyFill="1" applyBorder="1" applyAlignment="1">
      <alignment horizontal="left" vertical="center"/>
    </xf>
    <xf numFmtId="206" fontId="81" fillId="60" borderId="4" xfId="28" applyNumberFormat="1" applyFont="1" applyFill="1" applyBorder="1" applyAlignment="1">
      <alignment horizontal="left" vertical="center" wrapText="1"/>
    </xf>
    <xf numFmtId="0" fontId="81" fillId="60" borderId="4" xfId="28" applyFont="1" applyFill="1" applyBorder="1" applyAlignment="1">
      <alignment horizontal="left" vertical="center"/>
    </xf>
    <xf numFmtId="0" fontId="145" fillId="60" borderId="4" xfId="54" applyFont="1" applyFill="1" applyBorder="1" applyAlignment="1">
      <alignment horizontal="left" vertical="center" wrapText="1" readingOrder="1"/>
    </xf>
    <xf numFmtId="0" fontId="145" fillId="60" borderId="4" xfId="54" applyFont="1" applyFill="1" applyBorder="1" applyAlignment="1">
      <alignment horizontal="left" vertical="center" wrapText="1"/>
    </xf>
    <xf numFmtId="0" fontId="145" fillId="60" borderId="43" xfId="54" applyFont="1" applyFill="1" applyBorder="1" applyAlignment="1">
      <alignment horizontal="left" vertical="center" wrapText="1"/>
    </xf>
    <xf numFmtId="0" fontId="81" fillId="60" borderId="4" xfId="0" applyFont="1" applyFill="1" applyBorder="1" applyAlignment="1">
      <alignment horizontal="left" vertical="center" wrapText="1"/>
    </xf>
    <xf numFmtId="0" fontId="145" fillId="60" borderId="4" xfId="0" applyFont="1" applyFill="1" applyBorder="1" applyAlignment="1">
      <alignment horizontal="left" vertical="center" wrapText="1"/>
    </xf>
    <xf numFmtId="0" fontId="145" fillId="60" borderId="43" xfId="0" applyFont="1" applyFill="1" applyBorder="1" applyAlignment="1">
      <alignment horizontal="left" vertical="center" wrapText="1"/>
    </xf>
    <xf numFmtId="206" fontId="81" fillId="60" borderId="76" xfId="28" applyNumberFormat="1" applyFont="1" applyFill="1" applyBorder="1" applyAlignment="1">
      <alignment horizontal="center" vertical="center"/>
    </xf>
    <xf numFmtId="206" fontId="81" fillId="60" borderId="15" xfId="28" applyNumberFormat="1" applyFont="1" applyFill="1" applyBorder="1" applyAlignment="1">
      <alignment horizontal="left" vertical="center"/>
    </xf>
    <xf numFmtId="206" fontId="81" fillId="60" borderId="76" xfId="28" applyNumberFormat="1" applyFont="1" applyFill="1" applyBorder="1" applyAlignment="1">
      <alignment horizontal="left" vertical="center" wrapText="1"/>
    </xf>
    <xf numFmtId="206" fontId="81" fillId="60" borderId="76" xfId="28" applyNumberFormat="1" applyFont="1" applyFill="1" applyBorder="1" applyAlignment="1">
      <alignment horizontal="left" vertical="center"/>
    </xf>
    <xf numFmtId="0" fontId="0" fillId="60" borderId="4" xfId="0" applyFill="1" applyBorder="1" applyAlignment="1">
      <alignment horizontal="left" vertical="center" wrapText="1"/>
    </xf>
    <xf numFmtId="0" fontId="146" fillId="60" borderId="4" xfId="0" applyFont="1" applyFill="1" applyBorder="1" applyAlignment="1">
      <alignment horizontal="left" vertical="center" wrapText="1"/>
    </xf>
    <xf numFmtId="10" fontId="146" fillId="60" borderId="4" xfId="0" applyNumberFormat="1" applyFont="1" applyFill="1" applyBorder="1" applyAlignment="1">
      <alignment horizontal="left" vertical="center" wrapText="1"/>
    </xf>
    <xf numFmtId="0" fontId="81" fillId="60" borderId="4" xfId="59" applyFont="1" applyFill="1" applyBorder="1" applyAlignment="1">
      <alignment horizontal="left" vertical="center" wrapText="1"/>
    </xf>
    <xf numFmtId="206" fontId="81" fillId="60" borderId="4" xfId="59" applyNumberFormat="1" applyFont="1" applyFill="1" applyBorder="1" applyAlignment="1">
      <alignment horizontal="left" vertical="center"/>
    </xf>
    <xf numFmtId="187" fontId="81" fillId="60" borderId="4" xfId="59" applyNumberFormat="1" applyFont="1" applyFill="1" applyBorder="1" applyAlignment="1">
      <alignment horizontal="left" vertical="center" wrapText="1"/>
    </xf>
    <xf numFmtId="0" fontId="149" fillId="60" borderId="4" xfId="62" applyFont="1" applyFill="1" applyBorder="1" applyAlignment="1" applyProtection="1">
      <alignment horizontal="left" vertical="center" wrapText="1"/>
    </xf>
    <xf numFmtId="0" fontId="81" fillId="60" borderId="4" xfId="59" applyFont="1" applyFill="1" applyBorder="1" applyAlignment="1">
      <alignment horizontal="left" vertical="center"/>
    </xf>
    <xf numFmtId="0" fontId="81" fillId="60" borderId="43" xfId="59" applyFont="1" applyFill="1" applyBorder="1" applyAlignment="1">
      <alignment horizontal="left" vertical="center"/>
    </xf>
    <xf numFmtId="192" fontId="81" fillId="60" borderId="4" xfId="28" applyNumberFormat="1" applyFont="1" applyFill="1" applyBorder="1" applyAlignment="1">
      <alignment horizontal="left" vertical="center" wrapText="1"/>
    </xf>
    <xf numFmtId="0" fontId="178" fillId="60" borderId="4" xfId="0" applyFont="1" applyFill="1" applyBorder="1" applyAlignment="1">
      <alignment horizontal="left" vertical="center" wrapText="1"/>
    </xf>
    <xf numFmtId="14" fontId="178" fillId="60" borderId="4" xfId="0" applyNumberFormat="1" applyFont="1" applyFill="1" applyBorder="1" applyAlignment="1">
      <alignment horizontal="left" vertical="center" wrapText="1"/>
    </xf>
    <xf numFmtId="9" fontId="178" fillId="60" borderId="4" xfId="0" applyNumberFormat="1" applyFont="1" applyFill="1" applyBorder="1" applyAlignment="1">
      <alignment horizontal="left" vertical="center" wrapText="1"/>
    </xf>
    <xf numFmtId="206" fontId="178" fillId="60" borderId="4" xfId="0" applyNumberFormat="1" applyFont="1" applyFill="1" applyBorder="1" applyAlignment="1">
      <alignment horizontal="left" vertical="center" wrapText="1"/>
    </xf>
    <xf numFmtId="206" fontId="178" fillId="60" borderId="4" xfId="0" applyNumberFormat="1" applyFont="1" applyFill="1" applyBorder="1" applyAlignment="1">
      <alignment horizontal="center" vertical="center" wrapText="1"/>
    </xf>
    <xf numFmtId="0" fontId="67" fillId="60" borderId="4" xfId="54" applyFill="1" applyBorder="1" applyAlignment="1">
      <alignment horizontal="left" vertical="center" wrapText="1"/>
    </xf>
    <xf numFmtId="0" fontId="68" fillId="60" borderId="4" xfId="0" applyFont="1" applyFill="1" applyBorder="1" applyAlignment="1">
      <alignment horizontal="left" vertical="center" wrapText="1"/>
    </xf>
    <xf numFmtId="0" fontId="68" fillId="60" borderId="4" xfId="0" applyFont="1" applyFill="1" applyBorder="1" applyAlignment="1">
      <alignment horizontal="left" vertical="center"/>
    </xf>
    <xf numFmtId="0" fontId="177" fillId="60" borderId="43" xfId="0" applyFont="1" applyFill="1" applyBorder="1" applyAlignment="1">
      <alignment horizontal="left" vertical="center"/>
    </xf>
    <xf numFmtId="206" fontId="81" fillId="60" borderId="4" xfId="59" applyNumberFormat="1" applyFont="1" applyFill="1" applyBorder="1" applyAlignment="1">
      <alignment horizontal="left" vertical="center" wrapText="1"/>
    </xf>
    <xf numFmtId="0" fontId="176" fillId="60" borderId="4" xfId="0" applyFont="1" applyFill="1" applyBorder="1"/>
    <xf numFmtId="0" fontId="145" fillId="60" borderId="43" xfId="0" applyFont="1" applyFill="1" applyBorder="1" applyAlignment="1">
      <alignment horizontal="left" vertical="center"/>
    </xf>
    <xf numFmtId="10" fontId="81" fillId="60" borderId="4" xfId="28" applyNumberFormat="1" applyFont="1" applyFill="1" applyBorder="1" applyAlignment="1">
      <alignment horizontal="left" vertical="center" wrapText="1"/>
    </xf>
    <xf numFmtId="0" fontId="140" fillId="60" borderId="4" xfId="54" applyFont="1" applyFill="1" applyBorder="1" applyAlignment="1">
      <alignment horizontal="left" vertical="center" wrapText="1" readingOrder="1"/>
    </xf>
    <xf numFmtId="0" fontId="136" fillId="60" borderId="4" xfId="0" applyFont="1" applyFill="1" applyBorder="1" applyAlignment="1">
      <alignment horizontal="left" vertical="center" wrapText="1"/>
    </xf>
    <xf numFmtId="10" fontId="188" fillId="60" borderId="4" xfId="0" applyNumberFormat="1" applyFont="1" applyFill="1" applyBorder="1" applyAlignment="1">
      <alignment horizontal="left" vertical="center" wrapText="1"/>
    </xf>
    <xf numFmtId="0" fontId="188" fillId="60" borderId="4" xfId="0" applyFont="1" applyFill="1" applyBorder="1" applyAlignment="1">
      <alignment horizontal="left" vertical="center" wrapText="1"/>
    </xf>
    <xf numFmtId="0" fontId="0" fillId="60" borderId="6" xfId="0" applyFill="1" applyBorder="1" applyAlignment="1">
      <alignment horizontal="left" vertical="center" wrapText="1"/>
    </xf>
    <xf numFmtId="9" fontId="0" fillId="60" borderId="4" xfId="0" applyNumberFormat="1" applyFill="1" applyBorder="1" applyAlignment="1">
      <alignment horizontal="left" vertical="center" wrapText="1"/>
    </xf>
    <xf numFmtId="10" fontId="0" fillId="60" borderId="4" xfId="0" applyNumberFormat="1" applyFill="1" applyBorder="1" applyAlignment="1">
      <alignment horizontal="left" vertical="center" wrapText="1"/>
    </xf>
    <xf numFmtId="0" fontId="0" fillId="60" borderId="76" xfId="0" applyFill="1" applyBorder="1" applyAlignment="1">
      <alignment vertical="center" wrapText="1"/>
    </xf>
    <xf numFmtId="9" fontId="0" fillId="60" borderId="4" xfId="0" applyNumberFormat="1" applyFill="1" applyBorder="1" applyAlignment="1">
      <alignment horizontal="left" vertical="center"/>
    </xf>
    <xf numFmtId="0" fontId="0" fillId="60" borderId="4" xfId="0" applyFill="1" applyBorder="1" applyAlignment="1">
      <alignment horizontal="left" vertical="center"/>
    </xf>
    <xf numFmtId="14" fontId="0" fillId="60" borderId="4" xfId="0" applyNumberFormat="1" applyFill="1" applyBorder="1" applyAlignment="1">
      <alignment horizontal="left" vertical="center"/>
    </xf>
    <xf numFmtId="14" fontId="0" fillId="60" borderId="4" xfId="0" applyNumberFormat="1" applyFill="1" applyBorder="1" applyAlignment="1">
      <alignment horizontal="left" vertical="center" wrapText="1"/>
    </xf>
    <xf numFmtId="206" fontId="0" fillId="60" borderId="4" xfId="0" applyNumberFormat="1" applyFill="1" applyBorder="1" applyAlignment="1">
      <alignment horizontal="left" vertical="center"/>
    </xf>
    <xf numFmtId="0" fontId="0" fillId="60" borderId="4" xfId="0" applyFill="1" applyBorder="1" applyAlignment="1">
      <alignment horizontal="center" vertical="center"/>
    </xf>
    <xf numFmtId="206" fontId="0" fillId="60" borderId="4" xfId="0" applyNumberFormat="1" applyFill="1" applyBorder="1" applyAlignment="1">
      <alignment horizontal="left" vertical="center" readingOrder="1"/>
    </xf>
    <xf numFmtId="0" fontId="0" fillId="60" borderId="43" xfId="0" applyFill="1" applyBorder="1" applyAlignment="1">
      <alignment horizontal="left" vertical="center" wrapText="1"/>
    </xf>
    <xf numFmtId="207" fontId="0" fillId="60" borderId="4" xfId="0" applyNumberFormat="1" applyFill="1" applyBorder="1" applyAlignment="1">
      <alignment horizontal="left" vertical="center" wrapText="1"/>
    </xf>
    <xf numFmtId="0" fontId="0" fillId="60" borderId="6" xfId="0" applyFill="1" applyBorder="1" applyAlignment="1">
      <alignment vertical="center" wrapText="1"/>
    </xf>
    <xf numFmtId="0" fontId="0" fillId="60" borderId="4" xfId="0" applyFill="1" applyBorder="1" applyAlignment="1">
      <alignment vertical="center" wrapText="1"/>
    </xf>
    <xf numFmtId="14" fontId="0" fillId="60" borderId="4" xfId="0" applyNumberFormat="1" applyFill="1" applyBorder="1" applyAlignment="1">
      <alignment vertical="center" wrapText="1"/>
    </xf>
    <xf numFmtId="9" fontId="0" fillId="60" borderId="4" xfId="0" applyNumberFormat="1" applyFill="1" applyBorder="1" applyAlignment="1">
      <alignment vertical="center" wrapText="1"/>
    </xf>
    <xf numFmtId="206" fontId="0" fillId="60" borderId="4" xfId="0" applyNumberFormat="1" applyFill="1" applyBorder="1" applyAlignment="1">
      <alignment vertical="center"/>
    </xf>
    <xf numFmtId="207" fontId="0" fillId="60" borderId="4" xfId="0" applyNumberFormat="1" applyFill="1" applyBorder="1" applyAlignment="1">
      <alignment vertical="center" wrapText="1"/>
    </xf>
    <xf numFmtId="0" fontId="0" fillId="60" borderId="43" xfId="0" applyFill="1" applyBorder="1" applyAlignment="1">
      <alignment vertical="center" wrapText="1"/>
    </xf>
    <xf numFmtId="0" fontId="81" fillId="60" borderId="6" xfId="28" applyFont="1" applyFill="1" applyBorder="1" applyAlignment="1">
      <alignment horizontal="left" vertical="center" wrapText="1"/>
    </xf>
    <xf numFmtId="206" fontId="81" fillId="60" borderId="125" xfId="28" applyNumberFormat="1" applyFont="1" applyFill="1" applyBorder="1" applyAlignment="1">
      <alignment horizontal="left" vertical="center" wrapText="1"/>
    </xf>
    <xf numFmtId="206" fontId="81" fillId="60" borderId="125" xfId="28" applyNumberFormat="1" applyFont="1" applyFill="1" applyBorder="1" applyAlignment="1">
      <alignment horizontal="center" vertical="center"/>
    </xf>
    <xf numFmtId="0" fontId="6" fillId="60" borderId="0" xfId="0" applyFont="1" applyFill="1" applyAlignment="1">
      <alignment horizontal="left" vertical="center" wrapText="1"/>
    </xf>
    <xf numFmtId="9" fontId="146" fillId="60" borderId="4" xfId="0" applyNumberFormat="1" applyFont="1" applyFill="1" applyBorder="1" applyAlignment="1">
      <alignment horizontal="left" vertical="center" wrapText="1"/>
    </xf>
    <xf numFmtId="0" fontId="176" fillId="60" borderId="0" xfId="0" applyFont="1" applyFill="1" applyAlignment="1">
      <alignment horizontal="left" vertical="center" wrapText="1"/>
    </xf>
    <xf numFmtId="9" fontId="146" fillId="60" borderId="4" xfId="0" applyNumberFormat="1" applyFont="1" applyFill="1" applyBorder="1" applyAlignment="1">
      <alignment horizontal="left" vertical="center"/>
    </xf>
    <xf numFmtId="0" fontId="118" fillId="60" borderId="4" xfId="54" applyFont="1" applyFill="1" applyBorder="1" applyAlignment="1">
      <alignment horizontal="left" vertical="center" wrapText="1"/>
    </xf>
    <xf numFmtId="0" fontId="176" fillId="60" borderId="4" xfId="0" applyFont="1" applyFill="1" applyBorder="1" applyAlignment="1">
      <alignment horizontal="left" vertical="center" wrapText="1"/>
    </xf>
    <xf numFmtId="3" fontId="176" fillId="60" borderId="4" xfId="0" applyNumberFormat="1" applyFont="1" applyFill="1" applyBorder="1" applyAlignment="1">
      <alignment horizontal="left" vertical="center" wrapText="1"/>
    </xf>
    <xf numFmtId="14" fontId="176" fillId="60" borderId="4" xfId="0" applyNumberFormat="1" applyFont="1" applyFill="1" applyBorder="1" applyAlignment="1">
      <alignment horizontal="left" vertical="center" wrapText="1"/>
    </xf>
    <xf numFmtId="14" fontId="0" fillId="60" borderId="4" xfId="28" applyNumberFormat="1" applyFont="1" applyFill="1" applyBorder="1" applyAlignment="1">
      <alignment horizontal="left" vertical="center" wrapText="1"/>
    </xf>
    <xf numFmtId="1" fontId="0" fillId="60" borderId="4" xfId="28" applyNumberFormat="1" applyFont="1" applyFill="1" applyBorder="1" applyAlignment="1">
      <alignment horizontal="left" vertical="center" wrapText="1"/>
    </xf>
    <xf numFmtId="10" fontId="176" fillId="60" borderId="4" xfId="0" applyNumberFormat="1" applyFont="1" applyFill="1" applyBorder="1" applyAlignment="1">
      <alignment horizontal="left" vertical="center" wrapText="1"/>
    </xf>
    <xf numFmtId="0" fontId="145" fillId="60" borderId="4" xfId="99" applyFont="1" applyFill="1" applyBorder="1" applyAlignment="1">
      <alignment horizontal="left" vertical="center" wrapText="1"/>
    </xf>
    <xf numFmtId="0" fontId="0" fillId="60" borderId="4" xfId="28" applyFont="1" applyFill="1" applyBorder="1" applyAlignment="1">
      <alignment horizontal="left" vertical="center" wrapText="1"/>
    </xf>
    <xf numFmtId="0" fontId="0" fillId="60" borderId="0" xfId="0" applyFill="1" applyAlignment="1">
      <alignment vertical="center" wrapText="1"/>
    </xf>
    <xf numFmtId="1" fontId="0" fillId="60" borderId="4" xfId="0" applyNumberFormat="1" applyFill="1" applyBorder="1" applyAlignment="1">
      <alignment horizontal="center" vertical="center"/>
    </xf>
    <xf numFmtId="1" fontId="81" fillId="60" borderId="4" xfId="28" applyNumberFormat="1" applyFont="1" applyFill="1" applyBorder="1" applyAlignment="1">
      <alignment horizontal="left" vertical="center" wrapText="1"/>
    </xf>
    <xf numFmtId="0" fontId="118" fillId="60" borderId="43" xfId="54" applyFont="1" applyFill="1" applyBorder="1" applyAlignment="1">
      <alignment horizontal="left" vertical="center" wrapText="1"/>
    </xf>
    <xf numFmtId="0" fontId="0" fillId="60" borderId="76" xfId="0" applyFill="1" applyBorder="1" applyAlignment="1">
      <alignment horizontal="left" vertical="center"/>
    </xf>
    <xf numFmtId="0" fontId="0" fillId="60" borderId="76" xfId="0" applyFill="1" applyBorder="1" applyAlignment="1">
      <alignment horizontal="left" vertical="center" wrapText="1"/>
    </xf>
    <xf numFmtId="9" fontId="176" fillId="60" borderId="4" xfId="0" applyNumberFormat="1" applyFont="1" applyFill="1" applyBorder="1" applyAlignment="1">
      <alignment horizontal="left" vertical="center" wrapText="1"/>
    </xf>
    <xf numFmtId="9" fontId="176" fillId="60" borderId="4" xfId="0" applyNumberFormat="1" applyFont="1" applyFill="1" applyBorder="1" applyAlignment="1">
      <alignment horizontal="left" vertical="center"/>
    </xf>
    <xf numFmtId="0" fontId="176" fillId="60" borderId="81" xfId="0" applyFont="1" applyFill="1" applyBorder="1" applyAlignment="1">
      <alignment horizontal="left" vertical="center" wrapText="1"/>
    </xf>
    <xf numFmtId="0" fontId="106" fillId="60" borderId="0" xfId="0" applyFont="1" applyFill="1" applyAlignment="1">
      <alignment vertical="center" wrapText="1"/>
    </xf>
    <xf numFmtId="206" fontId="0" fillId="60" borderId="4" xfId="0" applyNumberFormat="1" applyFill="1" applyBorder="1" applyAlignment="1">
      <alignment vertical="center" wrapText="1"/>
    </xf>
    <xf numFmtId="0" fontId="0" fillId="60" borderId="4" xfId="0" applyFill="1" applyBorder="1" applyAlignment="1">
      <alignment horizontal="center" vertical="center" wrapText="1"/>
    </xf>
    <xf numFmtId="206" fontId="0" fillId="60" borderId="4" xfId="0" applyNumberFormat="1" applyFill="1" applyBorder="1" applyAlignment="1">
      <alignment horizontal="left" vertical="center" wrapText="1"/>
    </xf>
    <xf numFmtId="206" fontId="0" fillId="60" borderId="4" xfId="0" applyNumberFormat="1" applyFill="1" applyBorder="1" applyAlignment="1">
      <alignment horizontal="center" vertical="center" wrapText="1"/>
    </xf>
    <xf numFmtId="0" fontId="0" fillId="60" borderId="4" xfId="0" applyFill="1" applyBorder="1" applyAlignment="1">
      <alignment vertical="top" wrapText="1"/>
    </xf>
    <xf numFmtId="207" fontId="0" fillId="60" borderId="4" xfId="0" applyNumberFormat="1" applyFill="1" applyBorder="1" applyAlignment="1">
      <alignment vertical="top" wrapText="1"/>
    </xf>
    <xf numFmtId="206" fontId="0" fillId="60" borderId="4" xfId="0" applyNumberFormat="1" applyFill="1" applyBorder="1" applyAlignment="1">
      <alignment vertical="top" wrapText="1"/>
    </xf>
    <xf numFmtId="0" fontId="146" fillId="60" borderId="35" xfId="0" applyFont="1" applyFill="1" applyBorder="1" applyAlignment="1">
      <alignment horizontal="left" vertical="center" wrapText="1"/>
    </xf>
    <xf numFmtId="14" fontId="81" fillId="60" borderId="35" xfId="28" applyNumberFormat="1" applyFont="1" applyFill="1" applyBorder="1" applyAlignment="1">
      <alignment horizontal="left" vertical="center" wrapText="1"/>
    </xf>
    <xf numFmtId="14" fontId="81" fillId="60" borderId="35" xfId="59" applyNumberFormat="1" applyFont="1" applyFill="1" applyBorder="1" applyAlignment="1">
      <alignment horizontal="left" vertical="center" wrapText="1"/>
    </xf>
    <xf numFmtId="206" fontId="81" fillId="60" borderId="35" xfId="28" applyNumberFormat="1" applyFont="1" applyFill="1" applyBorder="1" applyAlignment="1">
      <alignment horizontal="center" vertical="center"/>
    </xf>
    <xf numFmtId="0" fontId="81" fillId="60" borderId="35" xfId="28" applyFont="1" applyFill="1" applyBorder="1" applyAlignment="1">
      <alignment horizontal="center" vertical="center"/>
    </xf>
    <xf numFmtId="206" fontId="81" fillId="60" borderId="35" xfId="28" applyNumberFormat="1" applyFont="1" applyFill="1" applyBorder="1" applyAlignment="1">
      <alignment horizontal="left" vertical="center" wrapText="1"/>
    </xf>
    <xf numFmtId="0" fontId="81" fillId="60" borderId="35" xfId="28" applyFont="1" applyFill="1" applyBorder="1" applyAlignment="1">
      <alignment horizontal="left" vertical="center"/>
    </xf>
    <xf numFmtId="206" fontId="81" fillId="60" borderId="35" xfId="28" applyNumberFormat="1" applyFont="1" applyFill="1" applyBorder="1" applyAlignment="1">
      <alignment horizontal="left" vertical="center"/>
    </xf>
    <xf numFmtId="0" fontId="145" fillId="60" borderId="35" xfId="0" applyFont="1" applyFill="1" applyBorder="1" applyAlignment="1">
      <alignment horizontal="left" vertical="center" wrapText="1" readingOrder="1"/>
    </xf>
    <xf numFmtId="0" fontId="145" fillId="60" borderId="57" xfId="54" applyFont="1" applyFill="1" applyBorder="1" applyAlignment="1">
      <alignment horizontal="left" vertical="center" wrapText="1" readingOrder="1"/>
    </xf>
    <xf numFmtId="207" fontId="6" fillId="60" borderId="0" xfId="0" applyNumberFormat="1" applyFont="1" applyFill="1" applyAlignment="1">
      <alignment horizontal="left" vertical="center"/>
    </xf>
    <xf numFmtId="166" fontId="6" fillId="60" borderId="0" xfId="111" applyFont="1" applyFill="1" applyAlignment="1">
      <alignment horizontal="left" vertical="center"/>
    </xf>
    <xf numFmtId="0" fontId="6" fillId="60" borderId="0" xfId="0" applyFont="1" applyFill="1" applyAlignment="1">
      <alignment horizontal="center" vertical="center"/>
    </xf>
    <xf numFmtId="192" fontId="6" fillId="60" borderId="0" xfId="112" applyNumberFormat="1" applyFont="1" applyFill="1" applyAlignment="1">
      <alignment horizontal="left" vertical="center"/>
    </xf>
    <xf numFmtId="0" fontId="146" fillId="62" borderId="4" xfId="0" applyFont="1" applyFill="1" applyBorder="1" applyAlignment="1">
      <alignment horizontal="left" vertical="center" wrapText="1"/>
    </xf>
    <xf numFmtId="0" fontId="6" fillId="63" borderId="0" xfId="0" applyFont="1" applyFill="1" applyAlignment="1">
      <alignment horizontal="left" vertical="center"/>
    </xf>
    <xf numFmtId="0" fontId="189" fillId="62" borderId="7" xfId="28" applyFont="1" applyFill="1" applyBorder="1" applyAlignment="1">
      <alignment horizontal="left" vertical="center" wrapText="1"/>
    </xf>
    <xf numFmtId="0" fontId="146" fillId="62" borderId="7" xfId="0" applyFont="1" applyFill="1" applyBorder="1" applyAlignment="1">
      <alignment horizontal="left" vertical="center" wrapText="1"/>
    </xf>
    <xf numFmtId="14" fontId="189" fillId="62" borderId="7" xfId="28" applyNumberFormat="1" applyFont="1" applyFill="1" applyBorder="1" applyAlignment="1">
      <alignment horizontal="left" vertical="center" wrapText="1"/>
    </xf>
    <xf numFmtId="166" fontId="146" fillId="62" borderId="7" xfId="111" applyFont="1" applyFill="1" applyBorder="1" applyAlignment="1">
      <alignment horizontal="left" vertical="center" wrapText="1"/>
    </xf>
    <xf numFmtId="0" fontId="146" fillId="62" borderId="7" xfId="0" applyFont="1" applyFill="1" applyBorder="1" applyAlignment="1">
      <alignment horizontal="center" vertical="center" wrapText="1"/>
    </xf>
    <xf numFmtId="0" fontId="146" fillId="65" borderId="7" xfId="0" applyFont="1" applyFill="1" applyBorder="1" applyAlignment="1">
      <alignment horizontal="center" vertical="center" wrapText="1"/>
    </xf>
    <xf numFmtId="0" fontId="146" fillId="65" borderId="7" xfId="0" applyFont="1" applyFill="1" applyBorder="1" applyAlignment="1">
      <alignment horizontal="left" vertical="center" wrapText="1"/>
    </xf>
    <xf numFmtId="10" fontId="78" fillId="26" borderId="9" xfId="0" applyNumberFormat="1" applyFont="1" applyFill="1" applyBorder="1" applyAlignment="1">
      <alignment horizontal="left" vertical="center" wrapText="1"/>
    </xf>
    <xf numFmtId="0" fontId="75" fillId="52" borderId="0" xfId="0" applyFont="1" applyFill="1" applyAlignment="1">
      <alignment horizontal="left" vertical="center" wrapText="1"/>
    </xf>
    <xf numFmtId="0" fontId="75" fillId="52" borderId="49" xfId="0" applyFont="1" applyFill="1" applyBorder="1" applyAlignment="1">
      <alignment horizontal="left" vertical="center" wrapText="1"/>
    </xf>
    <xf numFmtId="0" fontId="70" fillId="27" borderId="149" xfId="29" applyFont="1" applyFill="1" applyBorder="1" applyAlignment="1">
      <alignment horizontal="left" vertical="center" wrapText="1"/>
    </xf>
    <xf numFmtId="0" fontId="70" fillId="27" borderId="12" xfId="29" applyFont="1" applyFill="1" applyBorder="1" applyAlignment="1">
      <alignment horizontal="left" vertical="center"/>
    </xf>
    <xf numFmtId="10" fontId="70" fillId="27" borderId="11" xfId="29" applyNumberFormat="1" applyFont="1" applyFill="1" applyBorder="1" applyAlignment="1">
      <alignment horizontal="left" vertical="center" wrapText="1"/>
    </xf>
    <xf numFmtId="0" fontId="5" fillId="60" borderId="0" xfId="0" applyFont="1" applyFill="1" applyAlignment="1">
      <alignment horizontal="left" vertical="center"/>
    </xf>
    <xf numFmtId="0" fontId="5" fillId="26" borderId="76" xfId="0" applyFont="1" applyFill="1" applyBorder="1" applyAlignment="1">
      <alignment horizontal="left" vertical="center" wrapText="1"/>
    </xf>
    <xf numFmtId="0" fontId="120" fillId="26" borderId="76" xfId="0" applyFont="1" applyFill="1" applyBorder="1" applyAlignment="1">
      <alignment horizontal="left" vertical="center" wrapText="1" readingOrder="1"/>
    </xf>
    <xf numFmtId="0" fontId="37" fillId="26" borderId="44" xfId="35" applyFont="1" applyFill="1" applyBorder="1" applyAlignment="1">
      <alignment horizontal="left" vertical="center" wrapText="1"/>
    </xf>
    <xf numFmtId="0" fontId="37" fillId="26" borderId="12" xfId="35" applyFont="1" applyFill="1" applyBorder="1" applyAlignment="1">
      <alignment horizontal="left" vertical="center" wrapText="1"/>
    </xf>
    <xf numFmtId="0" fontId="37" fillId="26" borderId="45" xfId="35" applyFont="1" applyFill="1" applyBorder="1" applyAlignment="1">
      <alignment horizontal="left" vertical="center" wrapText="1"/>
    </xf>
    <xf numFmtId="0" fontId="37" fillId="26" borderId="48" xfId="35" applyFont="1" applyFill="1" applyBorder="1" applyAlignment="1">
      <alignment horizontal="left" vertical="center" wrapText="1"/>
    </xf>
    <xf numFmtId="0" fontId="37" fillId="26" borderId="46" xfId="35" applyFont="1" applyFill="1" applyBorder="1" applyAlignment="1">
      <alignment horizontal="left" vertical="center" wrapText="1"/>
    </xf>
    <xf numFmtId="9" fontId="37" fillId="26" borderId="13" xfId="35" applyNumberFormat="1" applyFont="1" applyFill="1" applyBorder="1" applyAlignment="1">
      <alignment horizontal="left" vertical="center" wrapText="1"/>
    </xf>
    <xf numFmtId="0" fontId="37" fillId="26" borderId="13" xfId="35" applyFont="1" applyFill="1" applyBorder="1" applyAlignment="1">
      <alignment horizontal="left" vertical="center" wrapText="1"/>
    </xf>
    <xf numFmtId="0" fontId="37" fillId="26" borderId="47" xfId="35" applyFont="1" applyFill="1" applyBorder="1" applyAlignment="1">
      <alignment horizontal="left" vertical="center" wrapText="1"/>
    </xf>
    <xf numFmtId="0" fontId="5" fillId="0" borderId="0" xfId="0" applyFont="1" applyAlignment="1">
      <alignment horizontal="left" vertical="center"/>
    </xf>
    <xf numFmtId="0" fontId="5" fillId="0" borderId="76" xfId="28" applyFont="1" applyBorder="1" applyAlignment="1">
      <alignment horizontal="left" vertical="center" wrapText="1"/>
    </xf>
    <xf numFmtId="0" fontId="5" fillId="3" borderId="76" xfId="28" applyFont="1" applyFill="1" applyBorder="1" applyAlignment="1">
      <alignment horizontal="left" vertical="center" wrapText="1"/>
    </xf>
    <xf numFmtId="0" fontId="5" fillId="0" borderId="4" xfId="28" applyFont="1" applyBorder="1" applyAlignment="1">
      <alignment horizontal="left" vertical="center" wrapText="1"/>
    </xf>
    <xf numFmtId="192" fontId="5" fillId="3" borderId="76" xfId="112" applyNumberFormat="1" applyFont="1" applyFill="1" applyBorder="1" applyAlignment="1">
      <alignment horizontal="left" vertical="center" wrapText="1"/>
    </xf>
    <xf numFmtId="14" fontId="5" fillId="3" borderId="76" xfId="28" applyNumberFormat="1" applyFont="1" applyFill="1" applyBorder="1" applyAlignment="1">
      <alignment horizontal="left" vertical="center" wrapText="1"/>
    </xf>
    <xf numFmtId="166" fontId="5" fillId="3" borderId="76" xfId="111" applyFont="1" applyFill="1" applyBorder="1" applyAlignment="1">
      <alignment horizontal="left" vertical="center" wrapText="1"/>
    </xf>
    <xf numFmtId="166" fontId="5" fillId="0" borderId="76" xfId="111" applyFont="1" applyFill="1" applyBorder="1" applyAlignment="1">
      <alignment horizontal="left" vertical="center" wrapText="1"/>
    </xf>
    <xf numFmtId="0" fontId="5" fillId="3" borderId="242" xfId="28" applyFont="1" applyFill="1" applyBorder="1" applyAlignment="1">
      <alignment horizontal="left" vertical="center" wrapText="1"/>
    </xf>
    <xf numFmtId="0" fontId="5" fillId="26" borderId="73" xfId="0" applyFont="1" applyFill="1" applyBorder="1" applyAlignment="1">
      <alignment horizontal="left" vertical="center" wrapText="1"/>
    </xf>
    <xf numFmtId="9" fontId="5" fillId="26" borderId="70" xfId="2" applyFont="1" applyFill="1" applyBorder="1" applyAlignment="1" applyProtection="1">
      <alignment horizontal="left" vertical="center" wrapText="1"/>
    </xf>
    <xf numFmtId="10" fontId="5" fillId="0" borderId="76" xfId="0" applyNumberFormat="1" applyFont="1" applyBorder="1" applyAlignment="1">
      <alignment horizontal="left" vertical="center" wrapText="1"/>
    </xf>
    <xf numFmtId="0" fontId="5" fillId="26" borderId="288" xfId="0" applyFont="1" applyFill="1" applyBorder="1" applyAlignment="1">
      <alignment horizontal="left" vertical="center" wrapText="1"/>
    </xf>
    <xf numFmtId="0" fontId="5" fillId="26" borderId="20" xfId="28" applyFont="1" applyFill="1" applyBorder="1" applyAlignment="1">
      <alignment horizontal="left" vertical="center" wrapText="1"/>
    </xf>
    <xf numFmtId="0" fontId="5" fillId="26" borderId="20" xfId="0" applyFont="1" applyFill="1" applyBorder="1" applyAlignment="1">
      <alignment horizontal="left" vertical="center" wrapText="1"/>
    </xf>
    <xf numFmtId="14" fontId="5" fillId="26" borderId="20" xfId="0" applyNumberFormat="1" applyFont="1" applyFill="1" applyBorder="1" applyAlignment="1">
      <alignment horizontal="left" vertical="center" wrapText="1"/>
    </xf>
    <xf numFmtId="9" fontId="5" fillId="26" borderId="20" xfId="0" applyNumberFormat="1" applyFont="1" applyFill="1" applyBorder="1" applyAlignment="1">
      <alignment horizontal="left" vertical="center" wrapText="1"/>
    </xf>
    <xf numFmtId="0" fontId="5" fillId="28" borderId="20" xfId="0" applyFont="1" applyFill="1" applyBorder="1" applyAlignment="1">
      <alignment horizontal="left" vertical="center" wrapText="1"/>
    </xf>
    <xf numFmtId="10" fontId="5" fillId="28" borderId="20" xfId="0" applyNumberFormat="1" applyFont="1" applyFill="1" applyBorder="1" applyAlignment="1">
      <alignment horizontal="left" vertical="center" wrapText="1"/>
    </xf>
    <xf numFmtId="0" fontId="5" fillId="0" borderId="20" xfId="0" applyFont="1" applyBorder="1" applyAlignment="1">
      <alignment horizontal="left" vertical="center" wrapText="1"/>
    </xf>
    <xf numFmtId="0" fontId="5" fillId="0" borderId="20" xfId="28" applyFont="1" applyBorder="1" applyAlignment="1">
      <alignment horizontal="left" vertical="center" wrapText="1"/>
    </xf>
    <xf numFmtId="14" fontId="5" fillId="26" borderId="20" xfId="28" applyNumberFormat="1" applyFont="1" applyFill="1" applyBorder="1" applyAlignment="1">
      <alignment horizontal="left" vertical="center" wrapText="1"/>
    </xf>
    <xf numFmtId="3" fontId="5" fillId="26" borderId="20" xfId="0" applyNumberFormat="1" applyFont="1" applyFill="1" applyBorder="1" applyAlignment="1">
      <alignment horizontal="left" vertical="center" wrapText="1"/>
    </xf>
    <xf numFmtId="206" fontId="5" fillId="26" borderId="20" xfId="0" applyNumberFormat="1" applyFont="1" applyFill="1" applyBorder="1" applyAlignment="1">
      <alignment horizontal="left" vertical="center"/>
    </xf>
    <xf numFmtId="0" fontId="5" fillId="26" borderId="20" xfId="0" applyFont="1" applyFill="1" applyBorder="1" applyAlignment="1">
      <alignment horizontal="left" vertical="center"/>
    </xf>
    <xf numFmtId="206" fontId="5" fillId="0" borderId="20" xfId="0" applyNumberFormat="1" applyFont="1" applyBorder="1" applyAlignment="1">
      <alignment horizontal="left" vertical="center"/>
    </xf>
    <xf numFmtId="166" fontId="5" fillId="28" borderId="20" xfId="111" applyFont="1" applyFill="1" applyBorder="1" applyAlignment="1">
      <alignment horizontal="left" vertical="center" wrapText="1"/>
    </xf>
    <xf numFmtId="0" fontId="5" fillId="26" borderId="74" xfId="0" applyFont="1" applyFill="1" applyBorder="1" applyAlignment="1">
      <alignment horizontal="left" vertical="center" wrapText="1"/>
    </xf>
    <xf numFmtId="166" fontId="5" fillId="0" borderId="0" xfId="0" applyNumberFormat="1" applyFont="1" applyAlignment="1">
      <alignment horizontal="left" vertical="center"/>
    </xf>
    <xf numFmtId="0" fontId="5" fillId="26" borderId="6" xfId="0" applyFont="1" applyFill="1" applyBorder="1" applyAlignment="1">
      <alignment horizontal="left" vertical="center" wrapText="1"/>
    </xf>
    <xf numFmtId="9" fontId="5" fillId="26" borderId="9" xfId="2" applyFont="1" applyFill="1" applyBorder="1" applyAlignment="1" applyProtection="1">
      <alignment horizontal="left" vertical="center" wrapText="1"/>
    </xf>
    <xf numFmtId="0" fontId="5" fillId="26" borderId="11" xfId="0" applyFont="1" applyFill="1" applyBorder="1" applyAlignment="1">
      <alignment horizontal="left" vertical="center" wrapText="1"/>
    </xf>
    <xf numFmtId="0" fontId="5" fillId="26" borderId="4" xfId="28" applyFont="1" applyFill="1" applyBorder="1" applyAlignment="1">
      <alignment horizontal="left" vertical="center" wrapText="1"/>
    </xf>
    <xf numFmtId="0" fontId="5" fillId="26" borderId="4" xfId="0" applyFont="1" applyFill="1" applyBorder="1" applyAlignment="1">
      <alignment horizontal="left" vertical="center" wrapText="1"/>
    </xf>
    <xf numFmtId="14" fontId="5" fillId="26" borderId="4" xfId="0" applyNumberFormat="1" applyFont="1" applyFill="1" applyBorder="1" applyAlignment="1">
      <alignment horizontal="left" vertical="center" wrapText="1"/>
    </xf>
    <xf numFmtId="9" fontId="5" fillId="26" borderId="4" xfId="0" applyNumberFormat="1" applyFont="1" applyFill="1" applyBorder="1" applyAlignment="1">
      <alignment horizontal="left" vertical="center" wrapText="1"/>
    </xf>
    <xf numFmtId="10" fontId="5" fillId="28" borderId="4" xfId="0" applyNumberFormat="1" applyFont="1" applyFill="1" applyBorder="1" applyAlignment="1">
      <alignment horizontal="left" vertical="center" wrapText="1"/>
    </xf>
    <xf numFmtId="14" fontId="5" fillId="26" borderId="4" xfId="28" applyNumberFormat="1" applyFont="1" applyFill="1" applyBorder="1" applyAlignment="1">
      <alignment horizontal="left" vertical="center" wrapText="1"/>
    </xf>
    <xf numFmtId="14" fontId="5" fillId="26" borderId="4" xfId="59" applyNumberFormat="1" applyFont="1" applyFill="1" applyBorder="1" applyAlignment="1">
      <alignment horizontal="left" vertical="center" wrapText="1"/>
    </xf>
    <xf numFmtId="3" fontId="5" fillId="26" borderId="4" xfId="0" applyNumberFormat="1" applyFont="1" applyFill="1" applyBorder="1" applyAlignment="1">
      <alignment horizontal="left" vertical="center" wrapText="1"/>
    </xf>
    <xf numFmtId="206" fontId="5" fillId="0" borderId="4" xfId="111" applyNumberFormat="1" applyFont="1" applyFill="1" applyBorder="1" applyAlignment="1">
      <alignment horizontal="left" vertical="center"/>
    </xf>
    <xf numFmtId="206" fontId="5" fillId="0" borderId="4" xfId="111" applyNumberFormat="1" applyFont="1" applyBorder="1" applyAlignment="1">
      <alignment horizontal="left" vertical="center"/>
    </xf>
    <xf numFmtId="206" fontId="5" fillId="26" borderId="4" xfId="28" applyNumberFormat="1" applyFont="1" applyFill="1" applyBorder="1" applyAlignment="1">
      <alignment horizontal="left" vertical="center"/>
    </xf>
    <xf numFmtId="0" fontId="5" fillId="26" borderId="4" xfId="28" applyFont="1" applyFill="1" applyBorder="1" applyAlignment="1">
      <alignment horizontal="left" vertical="center"/>
    </xf>
    <xf numFmtId="206" fontId="5" fillId="26" borderId="4" xfId="111" applyNumberFormat="1" applyFont="1" applyFill="1" applyBorder="1" applyAlignment="1">
      <alignment horizontal="left" vertical="center"/>
    </xf>
    <xf numFmtId="206" fontId="5" fillId="0" borderId="4" xfId="111" applyNumberFormat="1" applyFont="1" applyFill="1" applyBorder="1" applyAlignment="1">
      <alignment horizontal="left" vertical="center" readingOrder="1"/>
    </xf>
    <xf numFmtId="2" fontId="5" fillId="26" borderId="4" xfId="28" applyNumberFormat="1" applyFont="1" applyFill="1" applyBorder="1" applyAlignment="1">
      <alignment horizontal="left" vertical="center" wrapText="1"/>
    </xf>
    <xf numFmtId="166" fontId="5" fillId="28" borderId="4" xfId="111" applyFont="1" applyFill="1" applyBorder="1" applyAlignment="1">
      <alignment horizontal="left" vertical="center" wrapText="1"/>
    </xf>
    <xf numFmtId="0" fontId="5" fillId="26" borderId="4" xfId="0" applyFont="1" applyFill="1" applyBorder="1" applyAlignment="1">
      <alignment horizontal="left" vertical="center" wrapText="1" readingOrder="1"/>
    </xf>
    <xf numFmtId="0" fontId="5" fillId="26" borderId="43" xfId="0" applyFont="1" applyFill="1" applyBorder="1" applyAlignment="1">
      <alignment horizontal="left" vertical="center" wrapText="1"/>
    </xf>
    <xf numFmtId="0" fontId="5" fillId="0" borderId="4" xfId="0" applyFont="1" applyBorder="1" applyAlignment="1">
      <alignment horizontal="left" vertical="center" wrapText="1"/>
    </xf>
    <xf numFmtId="14" fontId="5" fillId="0" borderId="4" xfId="28" applyNumberFormat="1" applyFont="1" applyBorder="1" applyAlignment="1">
      <alignment horizontal="left" vertical="center" wrapText="1"/>
    </xf>
    <xf numFmtId="14" fontId="5" fillId="0" borderId="4" xfId="59" applyNumberFormat="1" applyFont="1" applyBorder="1" applyAlignment="1">
      <alignment horizontal="left" vertical="center" wrapText="1"/>
    </xf>
    <xf numFmtId="0" fontId="5" fillId="0" borderId="4" xfId="111" applyNumberFormat="1" applyFont="1" applyBorder="1" applyAlignment="1">
      <alignment horizontal="left" vertical="center"/>
    </xf>
    <xf numFmtId="206" fontId="5" fillId="0" borderId="4" xfId="111" applyNumberFormat="1" applyFont="1" applyBorder="1" applyAlignment="1">
      <alignment horizontal="left" vertical="center" wrapText="1"/>
    </xf>
    <xf numFmtId="0" fontId="5" fillId="0" borderId="4" xfId="0" applyFont="1" applyBorder="1" applyAlignment="1">
      <alignment horizontal="left" vertical="center" wrapText="1" readingOrder="1"/>
    </xf>
    <xf numFmtId="0" fontId="5" fillId="0" borderId="43" xfId="0" applyFont="1" applyBorder="1" applyAlignment="1">
      <alignment horizontal="left" vertical="center" wrapText="1"/>
    </xf>
    <xf numFmtId="0" fontId="5" fillId="26" borderId="4" xfId="0" applyFont="1" applyFill="1" applyBorder="1" applyAlignment="1">
      <alignment horizontal="left" vertical="center"/>
    </xf>
    <xf numFmtId="0" fontId="5" fillId="26" borderId="43" xfId="0" applyFont="1" applyFill="1" applyBorder="1" applyAlignment="1">
      <alignment horizontal="left" vertical="center"/>
    </xf>
    <xf numFmtId="0" fontId="5" fillId="30" borderId="4" xfId="0" applyFont="1" applyFill="1" applyBorder="1" applyAlignment="1">
      <alignment horizontal="left" vertical="center" wrapText="1"/>
    </xf>
    <xf numFmtId="186" fontId="5" fillId="26" borderId="4" xfId="1" applyNumberFormat="1" applyFont="1" applyFill="1" applyBorder="1" applyAlignment="1" applyProtection="1">
      <alignment horizontal="left" vertical="center" wrapText="1"/>
    </xf>
    <xf numFmtId="0" fontId="5" fillId="0" borderId="4" xfId="0" applyFont="1" applyBorder="1" applyAlignment="1">
      <alignment horizontal="left" vertical="center"/>
    </xf>
    <xf numFmtId="14" fontId="5" fillId="0" borderId="4" xfId="0" applyNumberFormat="1" applyFont="1" applyBorder="1" applyAlignment="1">
      <alignment horizontal="left" vertical="center"/>
    </xf>
    <xf numFmtId="9" fontId="5" fillId="0" borderId="4" xfId="112" applyFont="1" applyBorder="1" applyAlignment="1">
      <alignment horizontal="left" vertical="center"/>
    </xf>
    <xf numFmtId="9" fontId="5" fillId="0" borderId="4" xfId="0" applyNumberFormat="1" applyFont="1" applyBorder="1" applyAlignment="1">
      <alignment horizontal="left" vertical="center"/>
    </xf>
    <xf numFmtId="1" fontId="5" fillId="0" borderId="4" xfId="0" applyNumberFormat="1" applyFont="1" applyBorder="1" applyAlignment="1">
      <alignment horizontal="left" vertical="center"/>
    </xf>
    <xf numFmtId="9" fontId="5" fillId="26" borderId="4" xfId="2" applyFont="1" applyFill="1" applyBorder="1" applyAlignment="1" applyProtection="1">
      <alignment horizontal="left" vertical="center" wrapText="1"/>
    </xf>
    <xf numFmtId="0" fontId="5" fillId="52" borderId="15" xfId="0" applyFont="1" applyFill="1" applyBorder="1" applyAlignment="1">
      <alignment horizontal="left" vertical="center" wrapText="1"/>
    </xf>
    <xf numFmtId="10" fontId="5" fillId="0" borderId="15" xfId="0" applyNumberFormat="1" applyFont="1" applyBorder="1" applyAlignment="1">
      <alignment horizontal="left" vertical="center" wrapText="1"/>
    </xf>
    <xf numFmtId="0" fontId="5" fillId="52" borderId="4" xfId="0" applyFont="1" applyFill="1" applyBorder="1" applyAlignment="1">
      <alignment horizontal="left" vertical="center" wrapText="1"/>
    </xf>
    <xf numFmtId="14" fontId="5" fillId="52" borderId="4" xfId="0" applyNumberFormat="1" applyFont="1" applyFill="1" applyBorder="1" applyAlignment="1">
      <alignment horizontal="left" vertical="center" wrapText="1"/>
    </xf>
    <xf numFmtId="10" fontId="5" fillId="52" borderId="4" xfId="0" applyNumberFormat="1" applyFont="1" applyFill="1" applyBorder="1" applyAlignment="1">
      <alignment horizontal="left" vertical="center" wrapText="1"/>
    </xf>
    <xf numFmtId="186" fontId="5" fillId="26" borderId="4" xfId="1" applyNumberFormat="1" applyFont="1" applyFill="1" applyBorder="1" applyAlignment="1">
      <alignment horizontal="left" vertical="center" wrapText="1"/>
    </xf>
    <xf numFmtId="10" fontId="5" fillId="0" borderId="4" xfId="0" applyNumberFormat="1" applyFont="1" applyBorder="1" applyAlignment="1">
      <alignment horizontal="left" vertical="center" wrapText="1"/>
    </xf>
    <xf numFmtId="0" fontId="5" fillId="31" borderId="4" xfId="0" applyFont="1" applyFill="1" applyBorder="1" applyAlignment="1">
      <alignment horizontal="left" vertical="center" wrapText="1"/>
    </xf>
    <xf numFmtId="10" fontId="5" fillId="26" borderId="4" xfId="0" applyNumberFormat="1" applyFont="1" applyFill="1" applyBorder="1" applyAlignment="1">
      <alignment horizontal="left" vertical="center" wrapText="1"/>
    </xf>
    <xf numFmtId="0" fontId="5" fillId="28" borderId="4" xfId="0" applyFont="1" applyFill="1" applyBorder="1" applyAlignment="1">
      <alignment horizontal="left" vertical="center" wrapText="1"/>
    </xf>
    <xf numFmtId="0" fontId="5" fillId="0" borderId="6" xfId="0" applyFont="1" applyBorder="1" applyAlignment="1">
      <alignment horizontal="left" vertical="center" wrapText="1"/>
    </xf>
    <xf numFmtId="9" fontId="5" fillId="26" borderId="4" xfId="2" applyFont="1" applyFill="1" applyBorder="1" applyAlignment="1">
      <alignment horizontal="left" vertical="center" wrapText="1"/>
    </xf>
    <xf numFmtId="14" fontId="5" fillId="0" borderId="4" xfId="0" applyNumberFormat="1" applyFont="1" applyBorder="1" applyAlignment="1">
      <alignment horizontal="left" vertical="center" wrapText="1"/>
    </xf>
    <xf numFmtId="206" fontId="5" fillId="26" borderId="4" xfId="59" applyNumberFormat="1" applyFont="1" applyFill="1" applyBorder="1" applyAlignment="1">
      <alignment horizontal="left" vertical="center"/>
    </xf>
    <xf numFmtId="206" fontId="5" fillId="26" borderId="4" xfId="0" applyNumberFormat="1" applyFont="1" applyFill="1" applyBorder="1" applyAlignment="1">
      <alignment horizontal="left" vertical="center"/>
    </xf>
    <xf numFmtId="0" fontId="5" fillId="26" borderId="4" xfId="59" applyFont="1" applyFill="1" applyBorder="1" applyAlignment="1">
      <alignment horizontal="left" vertical="center"/>
    </xf>
    <xf numFmtId="0" fontId="5" fillId="26" borderId="4" xfId="59" applyFont="1" applyFill="1" applyBorder="1" applyAlignment="1">
      <alignment horizontal="left" vertical="center" wrapText="1"/>
    </xf>
    <xf numFmtId="187" fontId="5" fillId="28" borderId="4" xfId="59" applyNumberFormat="1" applyFont="1" applyFill="1" applyBorder="1" applyAlignment="1">
      <alignment horizontal="left" vertical="center" wrapText="1"/>
    </xf>
    <xf numFmtId="0" fontId="5" fillId="26" borderId="43" xfId="59" applyFont="1" applyFill="1" applyBorder="1" applyAlignment="1">
      <alignment horizontal="left" vertical="center"/>
    </xf>
    <xf numFmtId="206" fontId="5" fillId="0" borderId="4" xfId="59" applyNumberFormat="1" applyFont="1" applyBorder="1" applyAlignment="1">
      <alignment horizontal="left" vertical="center"/>
    </xf>
    <xf numFmtId="206" fontId="5" fillId="28" borderId="4" xfId="59" applyNumberFormat="1" applyFont="1" applyFill="1" applyBorder="1" applyAlignment="1">
      <alignment horizontal="left" vertical="center" wrapText="1"/>
    </xf>
    <xf numFmtId="1" fontId="5" fillId="0" borderId="4" xfId="0" applyNumberFormat="1" applyFont="1" applyBorder="1" applyAlignment="1">
      <alignment horizontal="left" vertical="center" wrapText="1"/>
    </xf>
    <xf numFmtId="198" fontId="5" fillId="0" borderId="4" xfId="0" applyNumberFormat="1" applyFont="1" applyBorder="1" applyAlignment="1">
      <alignment horizontal="left" vertical="center" wrapText="1"/>
    </xf>
    <xf numFmtId="196" fontId="5" fillId="0" borderId="4" xfId="0" applyNumberFormat="1" applyFont="1" applyBorder="1" applyAlignment="1">
      <alignment horizontal="left" vertical="top" wrapText="1"/>
    </xf>
    <xf numFmtId="0" fontId="5" fillId="0" borderId="4" xfId="0" applyFont="1" applyBorder="1" applyAlignment="1">
      <alignment horizontal="left" vertical="top" wrapText="1"/>
    </xf>
    <xf numFmtId="0" fontId="5" fillId="58" borderId="4" xfId="0" applyFont="1" applyFill="1" applyBorder="1" applyAlignment="1">
      <alignment horizontal="left" vertical="top" wrapText="1"/>
    </xf>
    <xf numFmtId="0" fontId="5" fillId="27" borderId="4" xfId="0" applyFont="1" applyFill="1" applyBorder="1" applyAlignment="1">
      <alignment horizontal="left" vertical="center" wrapText="1"/>
    </xf>
    <xf numFmtId="0" fontId="5" fillId="27" borderId="4" xfId="0" applyFont="1" applyFill="1" applyBorder="1" applyAlignment="1">
      <alignment horizontal="left" vertical="center"/>
    </xf>
    <xf numFmtId="9" fontId="5" fillId="0" borderId="4" xfId="0" applyNumberFormat="1" applyFont="1" applyBorder="1" applyAlignment="1">
      <alignment horizontal="left" vertical="center" wrapText="1"/>
    </xf>
    <xf numFmtId="3" fontId="5" fillId="0" borderId="4" xfId="0" applyNumberFormat="1" applyFont="1" applyBorder="1" applyAlignment="1">
      <alignment horizontal="left" vertical="center" wrapText="1"/>
    </xf>
    <xf numFmtId="10" fontId="5" fillId="0" borderId="4" xfId="28" applyNumberFormat="1" applyFont="1" applyBorder="1" applyAlignment="1">
      <alignment horizontal="left" vertical="center" wrapText="1"/>
    </xf>
    <xf numFmtId="192" fontId="5" fillId="26" borderId="4" xfId="2" applyNumberFormat="1" applyFont="1" applyFill="1" applyBorder="1" applyAlignment="1">
      <alignment horizontal="left" vertical="center" wrapText="1"/>
    </xf>
    <xf numFmtId="0" fontId="5" fillId="28" borderId="4" xfId="28" applyFont="1" applyFill="1" applyBorder="1" applyAlignment="1">
      <alignment horizontal="left" vertical="center" wrapText="1"/>
    </xf>
    <xf numFmtId="192" fontId="5" fillId="0" borderId="4" xfId="28" applyNumberFormat="1" applyFont="1" applyBorder="1" applyAlignment="1">
      <alignment horizontal="left" vertical="center" wrapText="1"/>
    </xf>
    <xf numFmtId="192" fontId="5" fillId="0" borderId="4" xfId="0" applyNumberFormat="1" applyFont="1" applyBorder="1" applyAlignment="1">
      <alignment horizontal="left" vertical="center" wrapText="1"/>
    </xf>
    <xf numFmtId="10" fontId="5" fillId="0" borderId="43" xfId="0" applyNumberFormat="1" applyFont="1" applyBorder="1" applyAlignment="1">
      <alignment horizontal="left" vertical="center" wrapText="1"/>
    </xf>
    <xf numFmtId="0" fontId="5" fillId="0" borderId="4" xfId="28" applyFont="1" applyBorder="1" applyAlignment="1">
      <alignment horizontal="left" vertical="center"/>
    </xf>
    <xf numFmtId="206" fontId="5" fillId="0" borderId="4" xfId="28" applyNumberFormat="1" applyFont="1" applyBorder="1" applyAlignment="1">
      <alignment horizontal="left" vertical="center"/>
    </xf>
    <xf numFmtId="2" fontId="5" fillId="0" borderId="4" xfId="28" applyNumberFormat="1" applyFont="1" applyBorder="1" applyAlignment="1">
      <alignment horizontal="left" vertical="center" wrapText="1"/>
    </xf>
    <xf numFmtId="166" fontId="5" fillId="0" borderId="4" xfId="111" applyFont="1" applyFill="1" applyBorder="1" applyAlignment="1">
      <alignment horizontal="left" vertical="center" wrapText="1"/>
    </xf>
    <xf numFmtId="0" fontId="5" fillId="0" borderId="6" xfId="28" applyFont="1" applyBorder="1" applyAlignment="1">
      <alignment horizontal="left" vertical="center" wrapText="1"/>
    </xf>
    <xf numFmtId="0" fontId="5" fillId="0" borderId="43" xfId="0" applyFont="1" applyBorder="1" applyAlignment="1">
      <alignment horizontal="left" vertical="center"/>
    </xf>
    <xf numFmtId="9" fontId="5" fillId="0" borderId="4" xfId="112" applyFont="1" applyBorder="1" applyAlignment="1">
      <alignment horizontal="left" vertical="center" wrapText="1"/>
    </xf>
    <xf numFmtId="0" fontId="5" fillId="0" borderId="0" xfId="0" applyFont="1" applyAlignment="1">
      <alignment horizontal="left" vertical="center" wrapText="1"/>
    </xf>
    <xf numFmtId="10" fontId="5" fillId="0" borderId="4" xfId="112" applyNumberFormat="1" applyFont="1" applyBorder="1" applyAlignment="1">
      <alignment horizontal="left" vertical="center" wrapText="1"/>
    </xf>
    <xf numFmtId="1" fontId="5" fillId="0" borderId="4" xfId="28" applyNumberFormat="1" applyFont="1" applyBorder="1" applyAlignment="1">
      <alignment horizontal="left" vertical="center" wrapText="1"/>
    </xf>
    <xf numFmtId="0" fontId="5" fillId="0" borderId="43" xfId="111" applyNumberFormat="1" applyFont="1" applyFill="1" applyBorder="1" applyAlignment="1">
      <alignment horizontal="left" vertical="center" wrapText="1"/>
    </xf>
    <xf numFmtId="10" fontId="5" fillId="31" borderId="4" xfId="0" applyNumberFormat="1" applyFont="1" applyFill="1" applyBorder="1" applyAlignment="1">
      <alignment horizontal="left" vertical="center" wrapText="1"/>
    </xf>
    <xf numFmtId="0" fontId="5" fillId="26" borderId="0" xfId="0" applyFont="1" applyFill="1" applyAlignment="1">
      <alignment horizontal="left" vertical="center" wrapText="1"/>
    </xf>
    <xf numFmtId="9" fontId="5" fillId="38" borderId="4" xfId="0" applyNumberFormat="1" applyFont="1" applyFill="1" applyBorder="1" applyAlignment="1">
      <alignment horizontal="left" vertical="center" wrapText="1"/>
    </xf>
    <xf numFmtId="0" fontId="5" fillId="38" borderId="4" xfId="0" applyFont="1" applyFill="1" applyBorder="1" applyAlignment="1">
      <alignment horizontal="left" vertical="center" wrapText="1"/>
    </xf>
    <xf numFmtId="14" fontId="5" fillId="27" borderId="4" xfId="0" applyNumberFormat="1" applyFont="1" applyFill="1" applyBorder="1" applyAlignment="1">
      <alignment horizontal="left" vertical="center" wrapText="1"/>
    </xf>
    <xf numFmtId="0" fontId="5" fillId="38" borderId="4" xfId="0" applyFont="1" applyFill="1" applyBorder="1" applyAlignment="1">
      <alignment horizontal="left" vertical="center"/>
    </xf>
    <xf numFmtId="9" fontId="5" fillId="27" borderId="4" xfId="0" applyNumberFormat="1" applyFont="1" applyFill="1" applyBorder="1" applyAlignment="1">
      <alignment horizontal="left" vertical="center" wrapText="1"/>
    </xf>
    <xf numFmtId="10" fontId="5" fillId="27" borderId="4" xfId="0" applyNumberFormat="1" applyFont="1" applyFill="1" applyBorder="1" applyAlignment="1">
      <alignment horizontal="left" vertical="center" wrapText="1"/>
    </xf>
    <xf numFmtId="9" fontId="5" fillId="27" borderId="4" xfId="0" applyNumberFormat="1" applyFont="1" applyFill="1" applyBorder="1" applyAlignment="1">
      <alignment horizontal="left" vertical="center"/>
    </xf>
    <xf numFmtId="11" fontId="5" fillId="0" borderId="4" xfId="0" applyNumberFormat="1" applyFont="1" applyBorder="1" applyAlignment="1">
      <alignment horizontal="left" vertical="center"/>
    </xf>
    <xf numFmtId="14" fontId="5" fillId="28" borderId="4" xfId="0" applyNumberFormat="1" applyFont="1" applyFill="1" applyBorder="1" applyAlignment="1">
      <alignment horizontal="left" vertical="center" wrapText="1"/>
    </xf>
    <xf numFmtId="9" fontId="5" fillId="28" borderId="4" xfId="0" applyNumberFormat="1" applyFont="1" applyFill="1" applyBorder="1" applyAlignment="1">
      <alignment horizontal="left" vertical="center" wrapText="1"/>
    </xf>
    <xf numFmtId="0" fontId="5" fillId="28" borderId="4" xfId="0" applyFont="1" applyFill="1" applyBorder="1" applyAlignment="1">
      <alignment horizontal="left" vertical="center"/>
    </xf>
    <xf numFmtId="0" fontId="5" fillId="0" borderId="270" xfId="0" applyFont="1" applyBorder="1" applyAlignment="1">
      <alignment horizontal="left" vertical="center" wrapText="1"/>
    </xf>
    <xf numFmtId="9" fontId="5" fillId="0" borderId="35" xfId="0" applyNumberFormat="1" applyFont="1" applyBorder="1" applyAlignment="1">
      <alignment horizontal="left" vertical="center" wrapText="1"/>
    </xf>
    <xf numFmtId="0" fontId="5" fillId="0" borderId="35" xfId="0" applyFont="1" applyBorder="1" applyAlignment="1">
      <alignment horizontal="left" vertical="center" wrapText="1"/>
    </xf>
    <xf numFmtId="14" fontId="5" fillId="0" borderId="35" xfId="0" applyNumberFormat="1" applyFont="1" applyBorder="1" applyAlignment="1">
      <alignment horizontal="left" vertical="center" wrapText="1"/>
    </xf>
    <xf numFmtId="0" fontId="5" fillId="26" borderId="35" xfId="0" applyFont="1" applyFill="1" applyBorder="1" applyAlignment="1">
      <alignment horizontal="left" vertical="center" wrapText="1"/>
    </xf>
    <xf numFmtId="0" fontId="5" fillId="0" borderId="35" xfId="28" applyFont="1" applyBorder="1" applyAlignment="1">
      <alignment horizontal="left" vertical="center" wrapText="1"/>
    </xf>
    <xf numFmtId="0" fontId="5" fillId="28" borderId="35" xfId="0" applyFont="1" applyFill="1" applyBorder="1" applyAlignment="1">
      <alignment horizontal="left" vertical="center" wrapText="1"/>
    </xf>
    <xf numFmtId="14" fontId="5" fillId="0" borderId="35" xfId="28" applyNumberFormat="1" applyFont="1" applyBorder="1" applyAlignment="1">
      <alignment horizontal="left" vertical="center" wrapText="1"/>
    </xf>
    <xf numFmtId="14" fontId="5" fillId="0" borderId="35" xfId="59" applyNumberFormat="1" applyFont="1" applyBorder="1" applyAlignment="1">
      <alignment horizontal="left" vertical="center" wrapText="1"/>
    </xf>
    <xf numFmtId="206" fontId="5" fillId="0" borderId="35" xfId="111" applyNumberFormat="1" applyFont="1" applyFill="1" applyBorder="1" applyAlignment="1">
      <alignment horizontal="left" vertical="center"/>
    </xf>
    <xf numFmtId="206" fontId="5" fillId="0" borderId="35" xfId="111" applyNumberFormat="1" applyFont="1" applyBorder="1" applyAlignment="1">
      <alignment horizontal="left" vertical="center"/>
    </xf>
    <xf numFmtId="206" fontId="5" fillId="26" borderId="35" xfId="28" applyNumberFormat="1" applyFont="1" applyFill="1" applyBorder="1" applyAlignment="1">
      <alignment horizontal="left" vertical="center"/>
    </xf>
    <xf numFmtId="0" fontId="5" fillId="26" borderId="35" xfId="28" applyFont="1" applyFill="1" applyBorder="1" applyAlignment="1">
      <alignment horizontal="left" vertical="center"/>
    </xf>
    <xf numFmtId="206" fontId="5" fillId="26" borderId="35" xfId="111" applyNumberFormat="1" applyFont="1" applyFill="1" applyBorder="1" applyAlignment="1">
      <alignment horizontal="left" vertical="center"/>
    </xf>
    <xf numFmtId="206" fontId="5" fillId="0" borderId="35" xfId="111" applyNumberFormat="1" applyFont="1" applyFill="1" applyBorder="1" applyAlignment="1">
      <alignment horizontal="left" vertical="center" readingOrder="1"/>
    </xf>
    <xf numFmtId="2" fontId="5" fillId="26" borderId="35" xfId="28" applyNumberFormat="1" applyFont="1" applyFill="1" applyBorder="1" applyAlignment="1">
      <alignment horizontal="left" vertical="center" wrapText="1"/>
    </xf>
    <xf numFmtId="0" fontId="5" fillId="26" borderId="35" xfId="28" applyFont="1" applyFill="1" applyBorder="1" applyAlignment="1">
      <alignment horizontal="left" vertical="center" wrapText="1"/>
    </xf>
    <xf numFmtId="166" fontId="5" fillId="28" borderId="35" xfId="111" applyFont="1" applyFill="1" applyBorder="1" applyAlignment="1">
      <alignment horizontal="left" vertical="center" wrapText="1"/>
    </xf>
    <xf numFmtId="0" fontId="5" fillId="0" borderId="35" xfId="0" applyFont="1" applyBorder="1" applyAlignment="1">
      <alignment horizontal="left" vertical="center" wrapText="1" readingOrder="1"/>
    </xf>
    <xf numFmtId="201" fontId="5" fillId="0" borderId="35" xfId="0" applyNumberFormat="1" applyFont="1" applyBorder="1" applyAlignment="1">
      <alignment horizontal="left" vertical="center" wrapText="1" readingOrder="1"/>
    </xf>
    <xf numFmtId="10" fontId="5" fillId="0" borderId="0" xfId="0" applyNumberFormat="1" applyFont="1" applyAlignment="1">
      <alignment horizontal="left" vertical="center" wrapText="1"/>
    </xf>
    <xf numFmtId="166" fontId="5" fillId="0" borderId="0" xfId="111" applyFont="1" applyAlignment="1">
      <alignment horizontal="left" vertical="center"/>
    </xf>
    <xf numFmtId="206" fontId="5" fillId="26" borderId="0" xfId="0" applyNumberFormat="1" applyFont="1" applyFill="1" applyAlignment="1">
      <alignment horizontal="left" vertical="center" wrapText="1"/>
    </xf>
    <xf numFmtId="166" fontId="5" fillId="0" borderId="0" xfId="111" applyFont="1" applyFill="1" applyAlignment="1">
      <alignment horizontal="left" vertical="center"/>
    </xf>
    <xf numFmtId="166" fontId="5" fillId="31" borderId="15" xfId="111" applyFont="1" applyFill="1" applyBorder="1" applyAlignment="1">
      <alignment horizontal="left" vertical="center" wrapText="1"/>
    </xf>
    <xf numFmtId="206" fontId="5" fillId="0" borderId="0" xfId="0" applyNumberFormat="1" applyFont="1" applyAlignment="1">
      <alignment horizontal="left" vertical="center"/>
    </xf>
    <xf numFmtId="207" fontId="5" fillId="0" borderId="0" xfId="0" applyNumberFormat="1" applyFont="1" applyAlignment="1">
      <alignment horizontal="left" vertical="center"/>
    </xf>
    <xf numFmtId="206" fontId="5" fillId="0" borderId="0" xfId="0" applyNumberFormat="1" applyFont="1" applyAlignment="1">
      <alignment horizontal="left" vertical="center" wrapText="1"/>
    </xf>
    <xf numFmtId="192" fontId="5" fillId="61" borderId="76" xfId="112" applyNumberFormat="1" applyFont="1" applyFill="1" applyBorder="1" applyAlignment="1">
      <alignment horizontal="left" vertical="center" wrapText="1"/>
    </xf>
    <xf numFmtId="166" fontId="5" fillId="61" borderId="76" xfId="111" applyFont="1" applyFill="1" applyBorder="1" applyAlignment="1">
      <alignment horizontal="left" vertical="center" wrapText="1"/>
    </xf>
    <xf numFmtId="166" fontId="5" fillId="60" borderId="76" xfId="111" applyFont="1" applyFill="1" applyBorder="1" applyAlignment="1">
      <alignment horizontal="left" vertical="center" wrapText="1"/>
    </xf>
    <xf numFmtId="0" fontId="5" fillId="60" borderId="76" xfId="0" applyFont="1" applyFill="1" applyBorder="1" applyAlignment="1">
      <alignment horizontal="left" vertical="center" wrapText="1"/>
    </xf>
    <xf numFmtId="0" fontId="5" fillId="63" borderId="0" xfId="0" applyFont="1" applyFill="1" applyAlignment="1">
      <alignment horizontal="left" vertical="center"/>
    </xf>
    <xf numFmtId="0" fontId="5" fillId="60" borderId="73" xfId="0" applyFont="1" applyFill="1" applyBorder="1" applyAlignment="1">
      <alignment horizontal="left" vertical="center" wrapText="1"/>
    </xf>
    <xf numFmtId="9" fontId="5" fillId="60" borderId="70" xfId="2" applyFont="1" applyFill="1" applyBorder="1" applyAlignment="1">
      <alignment horizontal="left" vertical="center" wrapText="1"/>
    </xf>
    <xf numFmtId="10" fontId="5" fillId="60" borderId="76" xfId="0" applyNumberFormat="1" applyFont="1" applyFill="1" applyBorder="1" applyAlignment="1">
      <alignment horizontal="left" vertical="center" wrapText="1"/>
    </xf>
    <xf numFmtId="0" fontId="5" fillId="60" borderId="288" xfId="0" applyFont="1" applyFill="1" applyBorder="1" applyAlignment="1">
      <alignment horizontal="left" vertical="center" wrapText="1"/>
    </xf>
    <xf numFmtId="0" fontId="5" fillId="60" borderId="0" xfId="0" applyFont="1" applyFill="1" applyAlignment="1">
      <alignment horizontal="left" vertical="center" wrapText="1"/>
    </xf>
    <xf numFmtId="0" fontId="5" fillId="60" borderId="20" xfId="0" applyFont="1" applyFill="1" applyBorder="1" applyAlignment="1">
      <alignment horizontal="left" vertical="center" wrapText="1"/>
    </xf>
    <xf numFmtId="14" fontId="5" fillId="60" borderId="20" xfId="0" applyNumberFormat="1" applyFont="1" applyFill="1" applyBorder="1" applyAlignment="1">
      <alignment horizontal="left" vertical="center" wrapText="1"/>
    </xf>
    <xf numFmtId="9" fontId="5" fillId="60" borderId="20" xfId="0" applyNumberFormat="1" applyFont="1" applyFill="1" applyBorder="1" applyAlignment="1">
      <alignment horizontal="left" vertical="center" wrapText="1"/>
    </xf>
    <xf numFmtId="10" fontId="5" fillId="60" borderId="20" xfId="0" applyNumberFormat="1" applyFont="1" applyFill="1" applyBorder="1" applyAlignment="1">
      <alignment horizontal="left" vertical="center" wrapText="1"/>
    </xf>
    <xf numFmtId="3" fontId="5" fillId="60" borderId="20" xfId="0" applyNumberFormat="1" applyFont="1" applyFill="1" applyBorder="1" applyAlignment="1">
      <alignment horizontal="left" vertical="center" wrapText="1"/>
    </xf>
    <xf numFmtId="206" fontId="5" fillId="60" borderId="20" xfId="0" applyNumberFormat="1" applyFont="1" applyFill="1" applyBorder="1" applyAlignment="1">
      <alignment horizontal="left" vertical="center"/>
    </xf>
    <xf numFmtId="206" fontId="5" fillId="60" borderId="20" xfId="0" applyNumberFormat="1" applyFont="1" applyFill="1" applyBorder="1" applyAlignment="1">
      <alignment horizontal="center" vertical="center"/>
    </xf>
    <xf numFmtId="0" fontId="5" fillId="60" borderId="20" xfId="0" applyFont="1" applyFill="1" applyBorder="1" applyAlignment="1">
      <alignment horizontal="center" vertical="center"/>
    </xf>
    <xf numFmtId="206" fontId="5" fillId="60" borderId="20" xfId="0" applyNumberFormat="1" applyFont="1" applyFill="1" applyBorder="1" applyAlignment="1">
      <alignment horizontal="left" vertical="center" wrapText="1"/>
    </xf>
    <xf numFmtId="0" fontId="5" fillId="60" borderId="20" xfId="0" applyFont="1" applyFill="1" applyBorder="1" applyAlignment="1">
      <alignment horizontal="left" vertical="center"/>
    </xf>
    <xf numFmtId="166" fontId="5" fillId="60" borderId="20" xfId="111" applyFont="1" applyFill="1" applyBorder="1" applyAlignment="1">
      <alignment horizontal="left" vertical="center" wrapText="1"/>
    </xf>
    <xf numFmtId="0" fontId="5" fillId="60" borderId="74" xfId="0" applyFont="1" applyFill="1" applyBorder="1" applyAlignment="1">
      <alignment horizontal="left" vertical="center" wrapText="1"/>
    </xf>
    <xf numFmtId="166" fontId="5" fillId="60" borderId="0" xfId="0" applyNumberFormat="1" applyFont="1" applyFill="1" applyAlignment="1">
      <alignment horizontal="left" vertical="center"/>
    </xf>
    <xf numFmtId="0" fontId="5" fillId="60" borderId="6" xfId="0" applyFont="1" applyFill="1" applyBorder="1" applyAlignment="1">
      <alignment horizontal="left" vertical="center" wrapText="1"/>
    </xf>
    <xf numFmtId="0" fontId="5" fillId="60" borderId="4" xfId="0" applyFont="1" applyFill="1" applyBorder="1" applyAlignment="1">
      <alignment horizontal="left" vertical="center" wrapText="1"/>
    </xf>
    <xf numFmtId="14" fontId="5" fillId="60" borderId="4" xfId="0" applyNumberFormat="1" applyFont="1" applyFill="1" applyBorder="1" applyAlignment="1">
      <alignment horizontal="left" vertical="center" wrapText="1"/>
    </xf>
    <xf numFmtId="9" fontId="5" fillId="60" borderId="4" xfId="0" applyNumberFormat="1" applyFont="1" applyFill="1" applyBorder="1" applyAlignment="1">
      <alignment horizontal="left" vertical="center" wrapText="1"/>
    </xf>
    <xf numFmtId="3" fontId="5" fillId="60" borderId="4" xfId="0" applyNumberFormat="1" applyFont="1" applyFill="1" applyBorder="1" applyAlignment="1">
      <alignment horizontal="left" vertical="center" wrapText="1"/>
    </xf>
    <xf numFmtId="206" fontId="5" fillId="60" borderId="4" xfId="111" applyNumberFormat="1" applyFont="1" applyFill="1" applyBorder="1" applyAlignment="1">
      <alignment horizontal="left" vertical="center"/>
    </xf>
    <xf numFmtId="206" fontId="5" fillId="60" borderId="4" xfId="111" applyNumberFormat="1" applyFont="1" applyFill="1" applyBorder="1" applyAlignment="1">
      <alignment horizontal="left" vertical="center" readingOrder="1"/>
    </xf>
    <xf numFmtId="166" fontId="5" fillId="60" borderId="4" xfId="111" applyFont="1" applyFill="1" applyBorder="1" applyAlignment="1">
      <alignment horizontal="left" vertical="center" wrapText="1"/>
    </xf>
    <xf numFmtId="0" fontId="5" fillId="60" borderId="4" xfId="0" applyFont="1" applyFill="1" applyBorder="1" applyAlignment="1">
      <alignment horizontal="left" vertical="center" wrapText="1" readingOrder="1"/>
    </xf>
    <xf numFmtId="0" fontId="5" fillId="60" borderId="43" xfId="0" applyFont="1" applyFill="1" applyBorder="1" applyAlignment="1">
      <alignment horizontal="left" vertical="center" wrapText="1"/>
    </xf>
    <xf numFmtId="206" fontId="5" fillId="60" borderId="4" xfId="111" applyNumberFormat="1" applyFont="1" applyFill="1" applyBorder="1" applyAlignment="1">
      <alignment horizontal="left" vertical="center" wrapText="1"/>
    </xf>
    <xf numFmtId="0" fontId="5" fillId="60" borderId="4" xfId="0" applyFont="1" applyFill="1" applyBorder="1" applyAlignment="1">
      <alignment horizontal="left" vertical="center"/>
    </xf>
    <xf numFmtId="0" fontId="5" fillId="60" borderId="43" xfId="0" applyFont="1" applyFill="1" applyBorder="1" applyAlignment="1">
      <alignment horizontal="left" vertical="center"/>
    </xf>
    <xf numFmtId="186" fontId="5" fillId="60" borderId="4" xfId="1" applyNumberFormat="1" applyFont="1" applyFill="1" applyBorder="1" applyAlignment="1">
      <alignment horizontal="left" vertical="center" wrapText="1"/>
    </xf>
    <xf numFmtId="14" fontId="5" fillId="60" borderId="4" xfId="0" applyNumberFormat="1" applyFont="1" applyFill="1" applyBorder="1" applyAlignment="1">
      <alignment horizontal="left" vertical="center"/>
    </xf>
    <xf numFmtId="9" fontId="5" fillId="60" borderId="4" xfId="112" applyFont="1" applyFill="1" applyBorder="1" applyAlignment="1">
      <alignment horizontal="left" vertical="center"/>
    </xf>
    <xf numFmtId="9" fontId="5" fillId="60" borderId="4" xfId="0" applyNumberFormat="1" applyFont="1" applyFill="1" applyBorder="1" applyAlignment="1">
      <alignment horizontal="left" vertical="center"/>
    </xf>
    <xf numFmtId="1" fontId="5" fillId="60" borderId="4" xfId="0" applyNumberFormat="1" applyFont="1" applyFill="1" applyBorder="1" applyAlignment="1">
      <alignment horizontal="left" vertical="center"/>
    </xf>
    <xf numFmtId="0" fontId="5" fillId="60" borderId="15" xfId="0" applyFont="1" applyFill="1" applyBorder="1" applyAlignment="1">
      <alignment horizontal="left" vertical="center" wrapText="1"/>
    </xf>
    <xf numFmtId="10" fontId="5" fillId="60" borderId="4" xfId="0" applyNumberFormat="1" applyFont="1" applyFill="1" applyBorder="1" applyAlignment="1">
      <alignment horizontal="left" vertical="center" wrapText="1"/>
    </xf>
    <xf numFmtId="166" fontId="5" fillId="60" borderId="76" xfId="111" applyFont="1" applyFill="1" applyBorder="1" applyAlignment="1">
      <alignment horizontal="left" vertical="center"/>
    </xf>
    <xf numFmtId="0" fontId="5" fillId="60" borderId="76" xfId="0" applyFont="1" applyFill="1" applyBorder="1" applyAlignment="1">
      <alignment horizontal="center" vertical="center"/>
    </xf>
    <xf numFmtId="0" fontId="5" fillId="60" borderId="76" xfId="0" applyFont="1" applyFill="1" applyBorder="1" applyAlignment="1">
      <alignment horizontal="left" vertical="center"/>
    </xf>
    <xf numFmtId="206" fontId="5" fillId="60" borderId="76" xfId="111" applyNumberFormat="1" applyFont="1" applyFill="1" applyBorder="1" applyAlignment="1">
      <alignment horizontal="left" vertical="center"/>
    </xf>
    <xf numFmtId="10" fontId="5" fillId="60" borderId="4" xfId="0" applyNumberFormat="1" applyFont="1" applyFill="1" applyBorder="1" applyAlignment="1">
      <alignment horizontal="left" vertical="center"/>
    </xf>
    <xf numFmtId="0" fontId="5" fillId="60" borderId="0" xfId="0" applyFont="1" applyFill="1" applyAlignment="1">
      <alignment horizontal="center" vertical="center"/>
    </xf>
    <xf numFmtId="206" fontId="5" fillId="60" borderId="4" xfId="0" applyNumberFormat="1" applyFont="1" applyFill="1" applyBorder="1" applyAlignment="1">
      <alignment horizontal="center" vertical="center"/>
    </xf>
    <xf numFmtId="0" fontId="5" fillId="60" borderId="4" xfId="0" applyFont="1" applyFill="1" applyBorder="1" applyAlignment="1">
      <alignment horizontal="center" vertical="center"/>
    </xf>
    <xf numFmtId="206" fontId="5" fillId="60" borderId="4" xfId="0" applyNumberFormat="1" applyFont="1" applyFill="1" applyBorder="1" applyAlignment="1">
      <alignment horizontal="left" vertical="center" wrapText="1"/>
    </xf>
    <xf numFmtId="192" fontId="5" fillId="60" borderId="4" xfId="0" applyNumberFormat="1" applyFont="1" applyFill="1" applyBorder="1" applyAlignment="1">
      <alignment horizontal="left" vertical="center" wrapText="1"/>
    </xf>
    <xf numFmtId="198" fontId="5" fillId="60" borderId="4" xfId="0" applyNumberFormat="1" applyFont="1" applyFill="1" applyBorder="1" applyAlignment="1">
      <alignment horizontal="left" vertical="center" wrapText="1"/>
    </xf>
    <xf numFmtId="0" fontId="5" fillId="60" borderId="4" xfId="0" applyFont="1" applyFill="1" applyBorder="1" applyAlignment="1">
      <alignment horizontal="center" vertical="center" wrapText="1"/>
    </xf>
    <xf numFmtId="196" fontId="5" fillId="60" borderId="4" xfId="0" applyNumberFormat="1" applyFont="1" applyFill="1" applyBorder="1" applyAlignment="1">
      <alignment horizontal="left" vertical="top" wrapText="1"/>
    </xf>
    <xf numFmtId="0" fontId="5" fillId="60" borderId="4" xfId="0" applyFont="1" applyFill="1" applyBorder="1" applyAlignment="1">
      <alignment horizontal="left" vertical="top" wrapText="1"/>
    </xf>
    <xf numFmtId="9" fontId="5" fillId="60" borderId="4" xfId="112" applyFont="1" applyFill="1" applyBorder="1" applyAlignment="1">
      <alignment horizontal="left" vertical="center" wrapText="1"/>
    </xf>
    <xf numFmtId="192" fontId="5" fillId="60" borderId="4" xfId="2" applyNumberFormat="1" applyFont="1" applyFill="1" applyBorder="1" applyAlignment="1">
      <alignment horizontal="left" vertical="center" wrapText="1"/>
    </xf>
    <xf numFmtId="1" fontId="5" fillId="60" borderId="4" xfId="0" applyNumberFormat="1" applyFont="1" applyFill="1" applyBorder="1" applyAlignment="1">
      <alignment horizontal="left" vertical="center" wrapText="1"/>
    </xf>
    <xf numFmtId="10" fontId="5" fillId="60" borderId="43" xfId="0" applyNumberFormat="1" applyFont="1" applyFill="1" applyBorder="1" applyAlignment="1">
      <alignment horizontal="left" vertical="center" wrapText="1"/>
    </xf>
    <xf numFmtId="206" fontId="5" fillId="60" borderId="7" xfId="111" applyNumberFormat="1" applyFont="1" applyFill="1" applyBorder="1" applyAlignment="1">
      <alignment horizontal="left" vertical="center"/>
    </xf>
    <xf numFmtId="0" fontId="5" fillId="60" borderId="125" xfId="0" applyFont="1" applyFill="1" applyBorder="1" applyAlignment="1">
      <alignment horizontal="center" vertical="center"/>
    </xf>
    <xf numFmtId="9" fontId="5" fillId="60" borderId="4" xfId="2" applyFont="1" applyFill="1" applyBorder="1" applyAlignment="1">
      <alignment horizontal="left" vertical="center" wrapText="1"/>
    </xf>
    <xf numFmtId="0" fontId="5" fillId="60" borderId="7" xfId="0" applyFont="1" applyFill="1" applyBorder="1" applyAlignment="1">
      <alignment horizontal="left" vertical="center" wrapText="1"/>
    </xf>
    <xf numFmtId="0" fontId="5" fillId="60" borderId="11" xfId="0" applyFont="1" applyFill="1" applyBorder="1" applyAlignment="1">
      <alignment horizontal="left" vertical="center" wrapText="1"/>
    </xf>
    <xf numFmtId="11" fontId="5" fillId="60" borderId="4" xfId="0" applyNumberFormat="1" applyFont="1" applyFill="1" applyBorder="1" applyAlignment="1">
      <alignment horizontal="left" vertical="center"/>
    </xf>
    <xf numFmtId="0" fontId="5" fillId="60" borderId="270" xfId="0" applyFont="1" applyFill="1" applyBorder="1" applyAlignment="1">
      <alignment horizontal="left" vertical="center" wrapText="1"/>
    </xf>
    <xf numFmtId="9" fontId="5" fillId="60" borderId="35" xfId="0" applyNumberFormat="1" applyFont="1" applyFill="1" applyBorder="1" applyAlignment="1">
      <alignment horizontal="left" vertical="center" wrapText="1"/>
    </xf>
    <xf numFmtId="0" fontId="5" fillId="60" borderId="35" xfId="0" applyFont="1" applyFill="1" applyBorder="1" applyAlignment="1">
      <alignment horizontal="left" vertical="center" wrapText="1"/>
    </xf>
    <xf numFmtId="14" fontId="5" fillId="60" borderId="35" xfId="0" applyNumberFormat="1" applyFont="1" applyFill="1" applyBorder="1" applyAlignment="1">
      <alignment horizontal="left" vertical="center" wrapText="1"/>
    </xf>
    <xf numFmtId="166" fontId="5" fillId="60" borderId="35" xfId="111" applyFont="1" applyFill="1" applyBorder="1" applyAlignment="1">
      <alignment horizontal="left" vertical="center" wrapText="1"/>
    </xf>
    <xf numFmtId="0" fontId="5" fillId="60" borderId="35" xfId="0" applyFont="1" applyFill="1" applyBorder="1" applyAlignment="1">
      <alignment horizontal="left" vertical="center" wrapText="1" readingOrder="1"/>
    </xf>
    <xf numFmtId="201" fontId="5" fillId="60" borderId="35" xfId="0" applyNumberFormat="1" applyFont="1" applyFill="1" applyBorder="1" applyAlignment="1">
      <alignment horizontal="left" vertical="center" wrapText="1" readingOrder="1"/>
    </xf>
    <xf numFmtId="10" fontId="5" fillId="60" borderId="0" xfId="0" applyNumberFormat="1" applyFont="1" applyFill="1" applyAlignment="1">
      <alignment horizontal="left" vertical="center" wrapText="1"/>
    </xf>
    <xf numFmtId="166" fontId="5" fillId="60" borderId="0" xfId="111" applyFont="1" applyFill="1" applyAlignment="1">
      <alignment horizontal="left" vertical="center"/>
    </xf>
    <xf numFmtId="206" fontId="5" fillId="60" borderId="0" xfId="0" applyNumberFormat="1" applyFont="1" applyFill="1" applyAlignment="1">
      <alignment horizontal="left" vertical="center" wrapText="1"/>
    </xf>
    <xf numFmtId="166" fontId="5" fillId="60" borderId="15" xfId="111" applyFont="1" applyFill="1" applyBorder="1" applyAlignment="1">
      <alignment horizontal="left" vertical="center" wrapText="1"/>
    </xf>
    <xf numFmtId="206" fontId="5" fillId="60" borderId="0" xfId="0" applyNumberFormat="1" applyFont="1" applyFill="1" applyAlignment="1">
      <alignment horizontal="left" vertical="center"/>
    </xf>
    <xf numFmtId="206" fontId="5" fillId="60" borderId="0" xfId="0" applyNumberFormat="1" applyFont="1" applyFill="1" applyAlignment="1">
      <alignment horizontal="center" vertical="center"/>
    </xf>
    <xf numFmtId="207" fontId="5" fillId="60" borderId="0" xfId="0" applyNumberFormat="1" applyFont="1" applyFill="1" applyAlignment="1">
      <alignment horizontal="left" vertical="center"/>
    </xf>
    <xf numFmtId="206" fontId="5" fillId="60" borderId="0" xfId="0" applyNumberFormat="1" applyFont="1" applyFill="1" applyAlignment="1">
      <alignment horizontal="center" vertical="center" wrapText="1"/>
    </xf>
    <xf numFmtId="0" fontId="70" fillId="52" borderId="139" xfId="29" applyFont="1" applyFill="1" applyBorder="1" applyAlignment="1">
      <alignment horizontal="left" vertical="center" wrapText="1"/>
    </xf>
    <xf numFmtId="0" fontId="70" fillId="52" borderId="13" xfId="29" applyFont="1" applyFill="1" applyBorder="1" applyAlignment="1">
      <alignment horizontal="left" vertical="center" wrapText="1"/>
    </xf>
    <xf numFmtId="0" fontId="75" fillId="52" borderId="13" xfId="29" applyFont="1" applyFill="1" applyBorder="1" applyAlignment="1">
      <alignment horizontal="left" vertical="center"/>
    </xf>
    <xf numFmtId="0" fontId="70" fillId="52" borderId="13" xfId="29" applyFont="1" applyFill="1" applyBorder="1" applyAlignment="1">
      <alignment horizontal="left" vertical="center"/>
    </xf>
    <xf numFmtId="0" fontId="70" fillId="52" borderId="98" xfId="29" applyFont="1" applyFill="1" applyBorder="1" applyAlignment="1">
      <alignment horizontal="left" vertical="center"/>
    </xf>
    <xf numFmtId="0" fontId="70" fillId="52" borderId="104" xfId="29" applyFont="1" applyFill="1" applyBorder="1" applyAlignment="1">
      <alignment horizontal="left" vertical="center" wrapText="1"/>
    </xf>
    <xf numFmtId="0" fontId="70" fillId="52" borderId="0" xfId="29" applyFont="1" applyFill="1" applyAlignment="1">
      <alignment horizontal="left" vertical="center" wrapText="1"/>
    </xf>
    <xf numFmtId="0" fontId="70" fillId="52" borderId="97" xfId="29" applyFont="1" applyFill="1" applyBorder="1" applyAlignment="1">
      <alignment horizontal="left" vertical="center" wrapText="1"/>
    </xf>
    <xf numFmtId="0" fontId="75" fillId="26" borderId="97" xfId="29" applyFont="1" applyFill="1" applyBorder="1" applyAlignment="1">
      <alignment horizontal="left" vertical="center" wrapText="1"/>
    </xf>
    <xf numFmtId="0" fontId="75" fillId="26" borderId="13" xfId="29" applyFont="1" applyFill="1" applyBorder="1" applyAlignment="1">
      <alignment horizontal="left" vertical="center" wrapText="1"/>
    </xf>
    <xf numFmtId="0" fontId="70" fillId="52" borderId="98" xfId="29" applyFont="1" applyFill="1" applyBorder="1" applyAlignment="1">
      <alignment horizontal="left" vertical="center" wrapText="1"/>
    </xf>
    <xf numFmtId="0" fontId="200" fillId="27" borderId="13" xfId="0" applyFont="1" applyFill="1" applyBorder="1" applyAlignment="1">
      <alignment horizontal="left" vertical="center" wrapText="1"/>
    </xf>
    <xf numFmtId="0" fontId="200" fillId="27" borderId="118" xfId="0" applyFont="1" applyFill="1" applyBorder="1" applyAlignment="1">
      <alignment horizontal="left" vertical="center"/>
    </xf>
    <xf numFmtId="0" fontId="201" fillId="27" borderId="78" xfId="0" applyFont="1" applyFill="1" applyBorder="1" applyAlignment="1">
      <alignment horizontal="left" vertical="center" wrapText="1"/>
    </xf>
    <xf numFmtId="9" fontId="201" fillId="27" borderId="82" xfId="0" applyNumberFormat="1" applyFont="1" applyFill="1" applyBorder="1" applyAlignment="1">
      <alignment horizontal="left" vertical="center" wrapText="1"/>
    </xf>
    <xf numFmtId="0" fontId="201" fillId="27" borderId="84" xfId="0" applyFont="1" applyFill="1" applyBorder="1" applyAlignment="1">
      <alignment horizontal="left" vertical="center" wrapText="1"/>
    </xf>
    <xf numFmtId="9" fontId="201" fillId="27" borderId="77" xfId="0" applyNumberFormat="1" applyFont="1" applyFill="1" applyBorder="1" applyAlignment="1">
      <alignment horizontal="left" vertical="center" wrapText="1"/>
    </xf>
    <xf numFmtId="9" fontId="201" fillId="27" borderId="102" xfId="0" applyNumberFormat="1" applyFont="1" applyFill="1" applyBorder="1" applyAlignment="1">
      <alignment horizontal="left" vertical="center" wrapText="1"/>
    </xf>
    <xf numFmtId="0" fontId="202" fillId="27" borderId="81" xfId="0" applyFont="1" applyFill="1" applyBorder="1" applyAlignment="1">
      <alignment horizontal="left" vertical="center" wrapText="1"/>
    </xf>
    <xf numFmtId="0" fontId="202" fillId="27" borderId="81" xfId="0" applyFont="1" applyFill="1" applyBorder="1" applyAlignment="1">
      <alignment horizontal="left" vertical="center"/>
    </xf>
    <xf numFmtId="0" fontId="201" fillId="27" borderId="112" xfId="0" applyFont="1" applyFill="1" applyBorder="1" applyAlignment="1">
      <alignment horizontal="left" vertical="center" wrapText="1"/>
    </xf>
    <xf numFmtId="0" fontId="201" fillId="27" borderId="81" xfId="0" applyFont="1" applyFill="1" applyBorder="1" applyAlignment="1">
      <alignment horizontal="left" vertical="center" wrapText="1"/>
    </xf>
    <xf numFmtId="9" fontId="201" fillId="27" borderId="83" xfId="0" applyNumberFormat="1" applyFont="1" applyFill="1" applyBorder="1" applyAlignment="1">
      <alignment horizontal="left" vertical="center" wrapText="1"/>
    </xf>
    <xf numFmtId="0" fontId="201" fillId="27" borderId="77" xfId="0" applyFont="1" applyFill="1" applyBorder="1" applyAlignment="1">
      <alignment horizontal="left" vertical="center" wrapText="1"/>
    </xf>
    <xf numFmtId="0" fontId="201" fillId="27" borderId="102" xfId="0" applyFont="1" applyFill="1" applyBorder="1" applyAlignment="1">
      <alignment horizontal="left" vertical="center" wrapText="1"/>
    </xf>
    <xf numFmtId="0" fontId="201" fillId="27" borderId="82" xfId="0" applyFont="1" applyFill="1" applyBorder="1" applyAlignment="1">
      <alignment horizontal="left" vertical="center" wrapText="1"/>
    </xf>
    <xf numFmtId="0" fontId="201" fillId="27" borderId="83" xfId="0" applyFont="1" applyFill="1" applyBorder="1" applyAlignment="1">
      <alignment horizontal="left" vertical="center" wrapText="1"/>
    </xf>
    <xf numFmtId="3" fontId="201" fillId="27" borderId="84" xfId="0" applyNumberFormat="1" applyFont="1" applyFill="1" applyBorder="1" applyAlignment="1">
      <alignment horizontal="left" vertical="center" wrapText="1"/>
    </xf>
    <xf numFmtId="0" fontId="201" fillId="27" borderId="81" xfId="0" applyFont="1" applyFill="1" applyBorder="1" applyAlignment="1">
      <alignment horizontal="left" vertical="center"/>
    </xf>
    <xf numFmtId="0" fontId="75" fillId="26" borderId="139" xfId="0" applyFont="1" applyFill="1" applyBorder="1" applyAlignment="1">
      <alignment horizontal="left" vertical="center" wrapText="1"/>
    </xf>
    <xf numFmtId="0" fontId="70" fillId="3" borderId="24" xfId="0" applyFont="1" applyFill="1" applyBorder="1" applyAlignment="1">
      <alignment horizontal="left" vertical="center" wrapText="1"/>
    </xf>
    <xf numFmtId="0" fontId="160" fillId="26" borderId="139" xfId="0" applyFont="1" applyFill="1" applyBorder="1" applyAlignment="1">
      <alignment horizontal="left" vertical="center" wrapText="1"/>
    </xf>
    <xf numFmtId="0" fontId="164" fillId="26" borderId="139" xfId="0" applyFont="1" applyFill="1" applyBorder="1" applyAlignment="1">
      <alignment horizontal="left" vertical="center" wrapText="1"/>
    </xf>
    <xf numFmtId="9" fontId="120" fillId="26" borderId="208" xfId="0" applyNumberFormat="1" applyFont="1" applyFill="1" applyBorder="1" applyAlignment="1">
      <alignment horizontal="left" vertical="center" readingOrder="1"/>
    </xf>
    <xf numFmtId="9" fontId="120" fillId="26" borderId="80" xfId="0" applyNumberFormat="1" applyFont="1" applyFill="1" applyBorder="1" applyAlignment="1">
      <alignment horizontal="left" vertical="center" readingOrder="1"/>
    </xf>
    <xf numFmtId="9" fontId="120" fillId="26" borderId="76" xfId="0" applyNumberFormat="1" applyFont="1" applyFill="1" applyBorder="1" applyAlignment="1">
      <alignment horizontal="left" vertical="center" readingOrder="1"/>
    </xf>
    <xf numFmtId="9" fontId="120" fillId="26" borderId="184" xfId="0" applyNumberFormat="1" applyFont="1" applyFill="1" applyBorder="1" applyAlignment="1">
      <alignment horizontal="left" vertical="center" readingOrder="1"/>
    </xf>
    <xf numFmtId="0" fontId="75" fillId="28" borderId="4" xfId="24" applyNumberFormat="1" applyFont="1" applyFill="1" applyBorder="1" applyAlignment="1">
      <alignment horizontal="left" vertical="center" wrapText="1"/>
    </xf>
    <xf numFmtId="0" fontId="70" fillId="52" borderId="139" xfId="0" applyFont="1" applyFill="1" applyBorder="1" applyAlignment="1">
      <alignment horizontal="left" vertical="center" wrapText="1"/>
    </xf>
    <xf numFmtId="0" fontId="75" fillId="28" borderId="43" xfId="0" applyFont="1" applyFill="1" applyBorder="1" applyAlignment="1">
      <alignment horizontal="left" vertical="center" wrapText="1"/>
    </xf>
    <xf numFmtId="191" fontId="75" fillId="28" borderId="4" xfId="24" applyNumberFormat="1" applyFont="1" applyFill="1" applyBorder="1" applyAlignment="1" applyProtection="1">
      <alignment horizontal="left" vertical="center" wrapText="1"/>
    </xf>
    <xf numFmtId="0" fontId="75" fillId="3" borderId="4" xfId="24" applyNumberFormat="1" applyFont="1" applyFill="1" applyBorder="1" applyAlignment="1" applyProtection="1">
      <alignment horizontal="left" vertical="center" wrapText="1"/>
    </xf>
    <xf numFmtId="0" fontId="110" fillId="3" borderId="4" xfId="0" applyFont="1" applyFill="1" applyBorder="1" applyAlignment="1">
      <alignment horizontal="left" vertical="center" wrapText="1"/>
    </xf>
    <xf numFmtId="3" fontId="110" fillId="0" borderId="4" xfId="0" applyNumberFormat="1" applyFont="1" applyBorder="1" applyAlignment="1">
      <alignment horizontal="left" vertical="center" wrapText="1"/>
    </xf>
    <xf numFmtId="0" fontId="70" fillId="52" borderId="48" xfId="29" applyFont="1" applyFill="1" applyBorder="1" applyAlignment="1">
      <alignment horizontal="left" vertical="center" wrapText="1"/>
    </xf>
    <xf numFmtId="0" fontId="70" fillId="52" borderId="49" xfId="29" applyFont="1" applyFill="1" applyBorder="1" applyAlignment="1">
      <alignment horizontal="left" vertical="center" wrapText="1"/>
    </xf>
    <xf numFmtId="0" fontId="75" fillId="26" borderId="49" xfId="29" applyFont="1" applyFill="1" applyBorder="1" applyAlignment="1">
      <alignment horizontal="left" vertical="center" wrapText="1"/>
    </xf>
    <xf numFmtId="0" fontId="70" fillId="52" borderId="46" xfId="29" applyFont="1" applyFill="1" applyBorder="1" applyAlignment="1">
      <alignment horizontal="left" vertical="center" wrapText="1"/>
    </xf>
    <xf numFmtId="0" fontId="70" fillId="52" borderId="47" xfId="29" applyFont="1" applyFill="1" applyBorder="1" applyAlignment="1">
      <alignment horizontal="left" vertical="center" wrapText="1"/>
    </xf>
    <xf numFmtId="0" fontId="75" fillId="3" borderId="253" xfId="0" applyFont="1" applyFill="1" applyBorder="1" applyAlignment="1">
      <alignment horizontal="left" vertical="center" wrapText="1"/>
    </xf>
    <xf numFmtId="0" fontId="70" fillId="3" borderId="38" xfId="0" applyFont="1" applyFill="1" applyBorder="1" applyAlignment="1">
      <alignment vertical="center" wrapText="1"/>
    </xf>
    <xf numFmtId="191" fontId="75" fillId="3" borderId="4" xfId="24" applyNumberFormat="1" applyFont="1" applyFill="1" applyBorder="1" applyAlignment="1" applyProtection="1">
      <alignment horizontal="left" vertical="center" wrapText="1"/>
    </xf>
    <xf numFmtId="3" fontId="75" fillId="3" borderId="4" xfId="0" applyNumberFormat="1" applyFont="1" applyFill="1" applyBorder="1" applyAlignment="1">
      <alignment vertical="center" wrapText="1"/>
    </xf>
    <xf numFmtId="0" fontId="75" fillId="27" borderId="121" xfId="0" applyFont="1" applyFill="1" applyBorder="1" applyAlignment="1">
      <alignment horizontal="left" vertical="center" wrapText="1"/>
    </xf>
    <xf numFmtId="0" fontId="70" fillId="27" borderId="10" xfId="0" applyFont="1" applyFill="1" applyBorder="1" applyAlignment="1">
      <alignment horizontal="left" wrapText="1"/>
    </xf>
    <xf numFmtId="0" fontId="70" fillId="27" borderId="87" xfId="0" applyFont="1" applyFill="1" applyBorder="1" applyAlignment="1">
      <alignment horizontal="left" wrapText="1"/>
    </xf>
    <xf numFmtId="0" fontId="70" fillId="27" borderId="9" xfId="0" applyFont="1" applyFill="1" applyBorder="1" applyAlignment="1">
      <alignment wrapText="1"/>
    </xf>
    <xf numFmtId="0" fontId="70" fillId="27" borderId="10" xfId="0" applyFont="1" applyFill="1" applyBorder="1" applyAlignment="1">
      <alignment wrapText="1"/>
    </xf>
    <xf numFmtId="0" fontId="75" fillId="27" borderId="10" xfId="0" applyFont="1" applyFill="1" applyBorder="1" applyAlignment="1">
      <alignment horizontal="left" vertical="center" wrapText="1"/>
    </xf>
    <xf numFmtId="0" fontId="110" fillId="53" borderId="104" xfId="0" applyFont="1" applyFill="1" applyBorder="1" applyAlignment="1">
      <alignment horizontal="left" vertical="center" wrapText="1"/>
    </xf>
    <xf numFmtId="0" fontId="70" fillId="27" borderId="149" xfId="0" applyFont="1" applyFill="1" applyBorder="1" applyAlignment="1">
      <alignment horizontal="left" vertical="center" wrapText="1"/>
    </xf>
    <xf numFmtId="0" fontId="106" fillId="27" borderId="182" xfId="0" applyFont="1" applyFill="1" applyBorder="1" applyAlignment="1">
      <alignment horizontal="left" vertical="center" wrapText="1"/>
    </xf>
    <xf numFmtId="0" fontId="106" fillId="27" borderId="84" xfId="0" applyFont="1" applyFill="1" applyBorder="1" applyAlignment="1">
      <alignment horizontal="left" vertical="center" wrapText="1"/>
    </xf>
    <xf numFmtId="0" fontId="106" fillId="27" borderId="102" xfId="0" applyFont="1" applyFill="1" applyBorder="1" applyAlignment="1">
      <alignment horizontal="left" vertical="center" wrapText="1"/>
    </xf>
    <xf numFmtId="0" fontId="70" fillId="27" borderId="9" xfId="0" applyFont="1" applyFill="1" applyBorder="1" applyAlignment="1">
      <alignment horizontal="left" vertical="center"/>
    </xf>
    <xf numFmtId="0" fontId="75" fillId="51" borderId="118" xfId="0" applyFont="1" applyFill="1" applyBorder="1" applyAlignment="1">
      <alignment horizontal="left" vertical="center" wrapText="1"/>
    </xf>
    <xf numFmtId="0" fontId="70" fillId="27" borderId="1" xfId="0" applyFont="1" applyFill="1" applyBorder="1" applyAlignment="1">
      <alignment horizontal="left" vertical="center"/>
    </xf>
    <xf numFmtId="0" fontId="70" fillId="27" borderId="45" xfId="0" applyFont="1" applyFill="1" applyBorder="1" applyAlignment="1">
      <alignment horizontal="left" vertical="center"/>
    </xf>
    <xf numFmtId="0" fontId="80" fillId="0" borderId="0" xfId="0" applyFont="1" applyAlignment="1">
      <alignment wrapText="1"/>
    </xf>
    <xf numFmtId="0" fontId="70" fillId="27" borderId="25" xfId="0" applyFont="1" applyFill="1" applyBorder="1" applyAlignment="1">
      <alignment wrapText="1"/>
    </xf>
    <xf numFmtId="0" fontId="70" fillId="27" borderId="92" xfId="0" applyFont="1" applyFill="1" applyBorder="1" applyAlignment="1">
      <alignment horizontal="left" vertical="center"/>
    </xf>
    <xf numFmtId="0" fontId="70" fillId="27" borderId="121" xfId="0" applyFont="1" applyFill="1" applyBorder="1" applyAlignment="1">
      <alignment horizontal="left" vertical="center"/>
    </xf>
    <xf numFmtId="0" fontId="70" fillId="27" borderId="149" xfId="0" applyFont="1" applyFill="1" applyBorder="1" applyAlignment="1">
      <alignment horizontal="left" vertical="center"/>
    </xf>
    <xf numFmtId="0" fontId="70" fillId="27" borderId="82" xfId="0" applyFont="1" applyFill="1" applyBorder="1" applyAlignment="1">
      <alignment horizontal="left" vertical="center" wrapText="1"/>
    </xf>
    <xf numFmtId="0" fontId="70" fillId="27" borderId="84" xfId="0" applyFont="1" applyFill="1" applyBorder="1" applyAlignment="1">
      <alignment horizontal="left" vertical="center" wrapText="1"/>
    </xf>
    <xf numFmtId="0" fontId="70" fillId="27" borderId="102" xfId="0" applyFont="1" applyFill="1" applyBorder="1" applyAlignment="1">
      <alignment horizontal="left" vertical="center" wrapText="1"/>
    </xf>
    <xf numFmtId="0" fontId="70" fillId="27" borderId="80" xfId="0" applyFont="1" applyFill="1" applyBorder="1" applyAlignment="1">
      <alignment horizontal="left" vertical="center" wrapText="1"/>
    </xf>
    <xf numFmtId="0" fontId="70" fillId="27" borderId="112" xfId="0" applyFont="1" applyFill="1" applyBorder="1" applyAlignment="1">
      <alignment horizontal="left" vertical="center" wrapText="1"/>
    </xf>
    <xf numFmtId="0" fontId="70" fillId="27" borderId="82" xfId="0" applyFont="1" applyFill="1" applyBorder="1" applyAlignment="1">
      <alignment horizontal="left" vertical="center"/>
    </xf>
    <xf numFmtId="0" fontId="4" fillId="0" borderId="0" xfId="0" applyFont="1" applyAlignment="1">
      <alignment horizontal="left" vertical="center"/>
    </xf>
    <xf numFmtId="0" fontId="205" fillId="0" borderId="244" xfId="28" applyFont="1" applyBorder="1" applyAlignment="1">
      <alignment horizontal="left" vertical="center" wrapText="1"/>
    </xf>
    <xf numFmtId="0" fontId="135" fillId="3" borderId="78" xfId="28" applyFont="1" applyFill="1" applyBorder="1" applyAlignment="1">
      <alignment horizontal="left" vertical="center" wrapText="1"/>
    </xf>
    <xf numFmtId="0" fontId="205" fillId="0" borderId="78" xfId="28" applyFont="1" applyBorder="1" applyAlignment="1">
      <alignment horizontal="left" vertical="center" wrapText="1"/>
    </xf>
    <xf numFmtId="0" fontId="4" fillId="60" borderId="0" xfId="0" applyFont="1" applyFill="1" applyAlignment="1">
      <alignment horizontal="left" vertical="center"/>
    </xf>
    <xf numFmtId="0" fontId="206" fillId="60" borderId="76" xfId="28" applyFont="1" applyFill="1" applyBorder="1" applyAlignment="1">
      <alignment horizontal="left" vertical="center" wrapText="1"/>
    </xf>
    <xf numFmtId="0" fontId="205" fillId="0" borderId="76" xfId="28" applyFont="1" applyBorder="1" applyAlignment="1">
      <alignment horizontal="left" vertical="center" wrapText="1"/>
    </xf>
    <xf numFmtId="192" fontId="205" fillId="0" borderId="76" xfId="112" applyNumberFormat="1" applyFont="1" applyBorder="1" applyAlignment="1">
      <alignment horizontal="left" vertical="center" wrapText="1"/>
    </xf>
    <xf numFmtId="0" fontId="205" fillId="54" borderId="20" xfId="0" applyFont="1" applyFill="1" applyBorder="1" applyAlignment="1">
      <alignment horizontal="left" vertical="center" wrapText="1"/>
    </xf>
    <xf numFmtId="0" fontId="205" fillId="54" borderId="7" xfId="28" applyFont="1" applyFill="1" applyBorder="1" applyAlignment="1">
      <alignment horizontal="left" vertical="center" wrapText="1"/>
    </xf>
    <xf numFmtId="0" fontId="205" fillId="54" borderId="7" xfId="0" applyFont="1" applyFill="1" applyBorder="1" applyAlignment="1">
      <alignment horizontal="left" vertical="center" wrapText="1"/>
    </xf>
    <xf numFmtId="14" fontId="205" fillId="54" borderId="7" xfId="28" applyNumberFormat="1" applyFont="1" applyFill="1" applyBorder="1" applyAlignment="1">
      <alignment horizontal="left" vertical="center" wrapText="1"/>
    </xf>
    <xf numFmtId="166" fontId="205" fillId="54" borderId="7" xfId="111" applyFont="1" applyFill="1" applyBorder="1" applyAlignment="1">
      <alignment horizontal="left" vertical="center" wrapText="1"/>
    </xf>
    <xf numFmtId="0" fontId="205" fillId="57" borderId="7" xfId="0" applyFont="1" applyFill="1" applyBorder="1" applyAlignment="1">
      <alignment horizontal="left" vertical="center" wrapText="1"/>
    </xf>
    <xf numFmtId="0" fontId="130" fillId="26" borderId="208" xfId="0" applyFont="1" applyFill="1" applyBorder="1" applyAlignment="1">
      <alignment horizontal="left" vertical="center" wrapText="1"/>
    </xf>
    <xf numFmtId="0" fontId="135" fillId="26" borderId="208" xfId="28" applyFont="1" applyFill="1" applyBorder="1" applyAlignment="1">
      <alignment horizontal="left" vertical="center" wrapText="1"/>
    </xf>
    <xf numFmtId="0" fontId="194" fillId="26" borderId="209" xfId="54" applyFont="1" applyFill="1" applyBorder="1" applyAlignment="1">
      <alignment horizontal="left" vertical="center" wrapText="1"/>
    </xf>
    <xf numFmtId="0" fontId="135" fillId="26" borderId="80" xfId="28" applyFont="1" applyFill="1" applyBorder="1" applyAlignment="1">
      <alignment horizontal="left" vertical="center" wrapText="1"/>
    </xf>
    <xf numFmtId="0" fontId="207" fillId="26" borderId="80" xfId="54" applyFont="1" applyFill="1" applyBorder="1" applyAlignment="1">
      <alignment horizontal="left" vertical="center" wrapText="1" readingOrder="1"/>
    </xf>
    <xf numFmtId="0" fontId="135" fillId="26" borderId="76" xfId="28" applyFont="1" applyFill="1" applyBorder="1" applyAlignment="1">
      <alignment horizontal="left" vertical="center" wrapText="1"/>
    </xf>
    <xf numFmtId="0" fontId="207" fillId="26" borderId="76" xfId="54" applyFont="1" applyFill="1" applyBorder="1" applyAlignment="1">
      <alignment horizontal="left" vertical="center" wrapText="1" readingOrder="1"/>
    </xf>
    <xf numFmtId="0" fontId="194" fillId="26" borderId="188" xfId="54" applyFont="1" applyFill="1" applyBorder="1" applyAlignment="1">
      <alignment horizontal="left" vertical="center" wrapText="1"/>
    </xf>
    <xf numFmtId="0" fontId="207" fillId="26" borderId="76" xfId="54" applyFont="1" applyFill="1" applyBorder="1" applyAlignment="1">
      <alignment horizontal="left" vertical="center" wrapText="1"/>
    </xf>
    <xf numFmtId="0" fontId="207" fillId="26" borderId="188" xfId="54" applyFont="1" applyFill="1" applyBorder="1" applyAlignment="1">
      <alignment horizontal="left" vertical="center" wrapText="1"/>
    </xf>
    <xf numFmtId="0" fontId="130" fillId="26" borderId="76" xfId="0" applyFont="1" applyFill="1" applyBorder="1" applyAlignment="1">
      <alignment horizontal="left" vertical="center" wrapText="1"/>
    </xf>
    <xf numFmtId="0" fontId="207" fillId="26" borderId="76" xfId="0" applyFont="1" applyFill="1" applyBorder="1" applyAlignment="1">
      <alignment horizontal="left" vertical="center" wrapText="1"/>
    </xf>
    <xf numFmtId="0" fontId="207" fillId="26" borderId="188" xfId="0" applyFont="1" applyFill="1" applyBorder="1" applyAlignment="1">
      <alignment horizontal="left" vertical="center" wrapText="1"/>
    </xf>
    <xf numFmtId="0" fontId="135" fillId="26" borderId="76" xfId="0" applyFont="1" applyFill="1" applyBorder="1" applyAlignment="1">
      <alignment horizontal="left" vertical="center" wrapText="1"/>
    </xf>
    <xf numFmtId="0" fontId="208" fillId="26" borderId="76" xfId="0" applyFont="1" applyFill="1" applyBorder="1" applyAlignment="1">
      <alignment horizontal="left" vertical="center" wrapText="1"/>
    </xf>
    <xf numFmtId="14" fontId="208" fillId="26" borderId="76" xfId="0" applyNumberFormat="1" applyFont="1" applyFill="1" applyBorder="1" applyAlignment="1">
      <alignment horizontal="left" vertical="center" wrapText="1"/>
    </xf>
    <xf numFmtId="9" fontId="208" fillId="26" borderId="76" xfId="0" applyNumberFormat="1" applyFont="1" applyFill="1" applyBorder="1" applyAlignment="1">
      <alignment horizontal="left" vertical="center" wrapText="1"/>
    </xf>
    <xf numFmtId="0" fontId="194" fillId="26" borderId="76" xfId="114" applyFont="1" applyFill="1" applyBorder="1" applyAlignment="1">
      <alignment horizontal="left" vertical="center" wrapText="1"/>
    </xf>
    <xf numFmtId="0" fontId="204" fillId="26" borderId="76" xfId="0" applyFont="1" applyFill="1" applyBorder="1" applyAlignment="1">
      <alignment horizontal="left" vertical="center" wrapText="1"/>
    </xf>
    <xf numFmtId="0" fontId="204" fillId="26" borderId="76" xfId="0" applyFont="1" applyFill="1" applyBorder="1" applyAlignment="1">
      <alignment horizontal="left" vertical="center"/>
    </xf>
    <xf numFmtId="0" fontId="209" fillId="26" borderId="188" xfId="0" applyFont="1" applyFill="1" applyBorder="1" applyAlignment="1">
      <alignment horizontal="left" vertical="center"/>
    </xf>
    <xf numFmtId="0" fontId="207" fillId="31" borderId="188" xfId="0" applyFont="1" applyFill="1" applyBorder="1" applyAlignment="1">
      <alignment horizontal="left" vertical="center"/>
    </xf>
    <xf numFmtId="0" fontId="207" fillId="26" borderId="76" xfId="114" applyFont="1" applyFill="1" applyBorder="1" applyAlignment="1">
      <alignment horizontal="left" vertical="center" wrapText="1" readingOrder="1"/>
    </xf>
    <xf numFmtId="0" fontId="205" fillId="26" borderId="76" xfId="0" applyFont="1" applyFill="1" applyBorder="1" applyAlignment="1">
      <alignment horizontal="left" vertical="center" wrapText="1"/>
    </xf>
    <xf numFmtId="0" fontId="194" fillId="26" borderId="76" xfId="54" applyFont="1" applyFill="1" applyBorder="1" applyAlignment="1">
      <alignment horizontal="left" vertical="center" wrapText="1"/>
    </xf>
    <xf numFmtId="0" fontId="120" fillId="26" borderId="76" xfId="0" applyFont="1" applyFill="1" applyBorder="1" applyAlignment="1">
      <alignment horizontal="left" vertical="center" wrapText="1"/>
    </xf>
    <xf numFmtId="10" fontId="210" fillId="26" borderId="76" xfId="0" applyNumberFormat="1" applyFont="1" applyFill="1" applyBorder="1" applyAlignment="1">
      <alignment horizontal="left" vertical="center" wrapText="1"/>
    </xf>
    <xf numFmtId="0" fontId="210" fillId="26" borderId="76" xfId="0" applyFont="1" applyFill="1" applyBorder="1" applyAlignment="1">
      <alignment horizontal="left" vertical="center" wrapText="1"/>
    </xf>
    <xf numFmtId="0" fontId="207" fillId="26" borderId="76" xfId="114" applyFont="1" applyFill="1" applyBorder="1" applyAlignment="1">
      <alignment horizontal="left" vertical="center" wrapText="1"/>
    </xf>
    <xf numFmtId="0" fontId="120" fillId="26" borderId="186" xfId="0" applyFont="1" applyFill="1" applyBorder="1" applyAlignment="1">
      <alignment horizontal="left" vertical="center" wrapText="1"/>
    </xf>
    <xf numFmtId="9" fontId="120" fillId="26" borderId="76" xfId="0" applyNumberFormat="1" applyFont="1" applyFill="1" applyBorder="1" applyAlignment="1">
      <alignment horizontal="left" vertical="center" wrapText="1"/>
    </xf>
    <xf numFmtId="0" fontId="25" fillId="26" borderId="76" xfId="0" applyFont="1" applyFill="1" applyBorder="1" applyAlignment="1">
      <alignment horizontal="left" vertical="center" wrapText="1"/>
    </xf>
    <xf numFmtId="10" fontId="25" fillId="26" borderId="76" xfId="0" applyNumberFormat="1" applyFont="1" applyFill="1" applyBorder="1" applyAlignment="1">
      <alignment horizontal="left" vertical="center" wrapText="1"/>
    </xf>
    <xf numFmtId="9" fontId="25" fillId="26" borderId="76" xfId="0" applyNumberFormat="1" applyFont="1" applyFill="1" applyBorder="1" applyAlignment="1">
      <alignment horizontal="left" vertical="center"/>
    </xf>
    <xf numFmtId="0" fontId="25" fillId="26" borderId="76" xfId="0" applyFont="1" applyFill="1" applyBorder="1" applyAlignment="1">
      <alignment horizontal="left" vertical="center"/>
    </xf>
    <xf numFmtId="14" fontId="25" fillId="26" borderId="76" xfId="0" applyNumberFormat="1" applyFont="1" applyFill="1" applyBorder="1" applyAlignment="1">
      <alignment horizontal="left" vertical="center"/>
    </xf>
    <xf numFmtId="14" fontId="120" fillId="26" borderId="76" xfId="0" applyNumberFormat="1" applyFont="1" applyFill="1" applyBorder="1" applyAlignment="1">
      <alignment horizontal="left" vertical="center" wrapText="1"/>
    </xf>
    <xf numFmtId="0" fontId="120" fillId="26" borderId="188" xfId="0" applyFont="1" applyFill="1" applyBorder="1" applyAlignment="1">
      <alignment horizontal="left" vertical="center" wrapText="1"/>
    </xf>
    <xf numFmtId="9" fontId="25" fillId="26" borderId="76" xfId="0" applyNumberFormat="1" applyFont="1" applyFill="1" applyBorder="1" applyAlignment="1">
      <alignment horizontal="left" vertical="center" wrapText="1"/>
    </xf>
    <xf numFmtId="10" fontId="120" fillId="26" borderId="76" xfId="0" applyNumberFormat="1" applyFont="1" applyFill="1" applyBorder="1" applyAlignment="1">
      <alignment horizontal="left" vertical="center" wrapText="1"/>
    </xf>
    <xf numFmtId="0" fontId="4" fillId="0" borderId="0" xfId="0" applyFont="1" applyAlignment="1">
      <alignment horizontal="left" vertical="center" wrapText="1"/>
    </xf>
    <xf numFmtId="0" fontId="211" fillId="26" borderId="76" xfId="28" applyFont="1" applyFill="1" applyBorder="1" applyAlignment="1">
      <alignment horizontal="left" vertical="center" wrapText="1"/>
    </xf>
    <xf numFmtId="9" fontId="205" fillId="26" borderId="76" xfId="0" applyNumberFormat="1" applyFont="1" applyFill="1" applyBorder="1" applyAlignment="1">
      <alignment horizontal="left" vertical="center" wrapText="1"/>
    </xf>
    <xf numFmtId="0" fontId="212" fillId="31" borderId="76" xfId="0" applyFont="1" applyFill="1" applyBorder="1" applyAlignment="1">
      <alignment horizontal="left" vertical="center" wrapText="1"/>
    </xf>
    <xf numFmtId="0" fontId="194" fillId="31" borderId="76" xfId="54" applyFont="1" applyFill="1" applyBorder="1" applyAlignment="1">
      <alignment horizontal="left" vertical="center" wrapText="1"/>
    </xf>
    <xf numFmtId="9" fontId="205" fillId="26" borderId="76" xfId="0" applyNumberFormat="1" applyFont="1" applyFill="1" applyBorder="1" applyAlignment="1">
      <alignment horizontal="left" vertical="center"/>
    </xf>
    <xf numFmtId="0" fontId="25" fillId="26" borderId="0" xfId="0" applyFont="1" applyFill="1" applyAlignment="1">
      <alignment horizontal="left" vertical="center" wrapText="1"/>
    </xf>
    <xf numFmtId="0" fontId="151" fillId="26" borderId="76" xfId="54" applyFont="1" applyFill="1" applyBorder="1" applyAlignment="1">
      <alignment horizontal="left" vertical="center" wrapText="1"/>
    </xf>
    <xf numFmtId="0" fontId="210" fillId="0" borderId="76" xfId="0" applyFont="1" applyBorder="1" applyAlignment="1">
      <alignment horizontal="left" vertical="center" wrapText="1"/>
    </xf>
    <xf numFmtId="10" fontId="25" fillId="0" borderId="76" xfId="0" applyNumberFormat="1" applyFont="1" applyBorder="1" applyAlignment="1">
      <alignment horizontal="left" vertical="center" wrapText="1"/>
    </xf>
    <xf numFmtId="3" fontId="210" fillId="0" borderId="76" xfId="0" applyNumberFormat="1" applyFont="1" applyBorder="1" applyAlignment="1">
      <alignment horizontal="left" vertical="center" wrapText="1"/>
    </xf>
    <xf numFmtId="14" fontId="210" fillId="0" borderId="76" xfId="0" applyNumberFormat="1" applyFont="1" applyBorder="1" applyAlignment="1">
      <alignment horizontal="left" vertical="center" wrapText="1"/>
    </xf>
    <xf numFmtId="14" fontId="210" fillId="0" borderId="76" xfId="28" applyNumberFormat="1" applyFont="1" applyBorder="1" applyAlignment="1">
      <alignment horizontal="left" vertical="center" wrapText="1"/>
    </xf>
    <xf numFmtId="1" fontId="210" fillId="0" borderId="76" xfId="28" applyNumberFormat="1" applyFont="1" applyBorder="1" applyAlignment="1">
      <alignment horizontal="left" vertical="center" wrapText="1"/>
    </xf>
    <xf numFmtId="10" fontId="210" fillId="0" borderId="76" xfId="0" applyNumberFormat="1" applyFont="1" applyBorder="1" applyAlignment="1">
      <alignment horizontal="left" vertical="center" wrapText="1"/>
    </xf>
    <xf numFmtId="0" fontId="135" fillId="0" borderId="76" xfId="28" applyFont="1" applyBorder="1" applyAlignment="1">
      <alignment horizontal="left" vertical="center" wrapText="1"/>
    </xf>
    <xf numFmtId="0" fontId="207" fillId="0" borderId="76" xfId="99" applyFont="1" applyFill="1" applyBorder="1" applyAlignment="1">
      <alignment horizontal="left" vertical="center" wrapText="1"/>
    </xf>
    <xf numFmtId="0" fontId="151" fillId="26" borderId="188" xfId="54" applyFont="1" applyFill="1" applyBorder="1" applyAlignment="1">
      <alignment horizontal="left" vertical="center" wrapText="1"/>
    </xf>
    <xf numFmtId="9" fontId="210" fillId="26" borderId="76" xfId="0" applyNumberFormat="1" applyFont="1" applyFill="1" applyBorder="1" applyAlignment="1">
      <alignment horizontal="left" vertical="center" wrapText="1"/>
    </xf>
    <xf numFmtId="0" fontId="210" fillId="31" borderId="76" xfId="0" applyFont="1" applyFill="1" applyBorder="1" applyAlignment="1">
      <alignment horizontal="left" vertical="center" wrapText="1"/>
    </xf>
    <xf numFmtId="10" fontId="25" fillId="31" borderId="76" xfId="0" applyNumberFormat="1" applyFont="1" applyFill="1" applyBorder="1" applyAlignment="1">
      <alignment horizontal="left" vertical="center" wrapText="1"/>
    </xf>
    <xf numFmtId="0" fontId="25" fillId="31" borderId="76" xfId="0" applyFont="1" applyFill="1" applyBorder="1" applyAlignment="1">
      <alignment horizontal="left" vertical="center" wrapText="1"/>
    </xf>
    <xf numFmtId="0" fontId="135" fillId="31" borderId="76" xfId="28" applyFont="1" applyFill="1" applyBorder="1" applyAlignment="1">
      <alignment horizontal="left" vertical="center" wrapText="1"/>
    </xf>
    <xf numFmtId="0" fontId="207" fillId="31" borderId="76" xfId="54" applyFont="1" applyFill="1" applyBorder="1" applyAlignment="1">
      <alignment horizontal="left" vertical="center" wrapText="1"/>
    </xf>
    <xf numFmtId="0" fontId="4" fillId="31" borderId="0" xfId="0" applyFont="1" applyFill="1" applyAlignment="1">
      <alignment horizontal="left" vertical="center"/>
    </xf>
    <xf numFmtId="0" fontId="135" fillId="26" borderId="4" xfId="28" applyFont="1" applyFill="1" applyBorder="1" applyAlignment="1">
      <alignment horizontal="left" vertical="center" wrapText="1"/>
    </xf>
    <xf numFmtId="206" fontId="135" fillId="26" borderId="4" xfId="28" applyNumberFormat="1" applyFont="1" applyFill="1" applyBorder="1" applyAlignment="1">
      <alignment horizontal="left" vertical="center"/>
    </xf>
    <xf numFmtId="0" fontId="135" fillId="26" borderId="4" xfId="28" applyFont="1" applyFill="1" applyBorder="1" applyAlignment="1">
      <alignment horizontal="left" vertical="center"/>
    </xf>
    <xf numFmtId="206" fontId="135" fillId="26" borderId="4" xfId="28" applyNumberFormat="1" applyFont="1" applyFill="1" applyBorder="1" applyAlignment="1">
      <alignment horizontal="left" vertical="center" wrapText="1"/>
    </xf>
    <xf numFmtId="0" fontId="207" fillId="26" borderId="4" xfId="54" applyFont="1" applyFill="1" applyBorder="1" applyAlignment="1">
      <alignment horizontal="left" vertical="center" wrapText="1"/>
    </xf>
    <xf numFmtId="0" fontId="207" fillId="26" borderId="4" xfId="0" applyFont="1" applyFill="1" applyBorder="1" applyAlignment="1">
      <alignment horizontal="left" vertical="center" wrapText="1"/>
    </xf>
    <xf numFmtId="0" fontId="4" fillId="26" borderId="0" xfId="0" applyFont="1" applyFill="1" applyAlignment="1">
      <alignment horizontal="left" vertical="center" wrapText="1"/>
    </xf>
    <xf numFmtId="0" fontId="25" fillId="26" borderId="4" xfId="0" applyFont="1" applyFill="1" applyBorder="1" applyAlignment="1">
      <alignment horizontal="left" vertical="center" wrapText="1"/>
    </xf>
    <xf numFmtId="0" fontId="135" fillId="26" borderId="4" xfId="0" applyFont="1" applyFill="1" applyBorder="1" applyAlignment="1">
      <alignment horizontal="left" vertical="center" wrapText="1"/>
    </xf>
    <xf numFmtId="14" fontId="213" fillId="26" borderId="4" xfId="0" applyNumberFormat="1" applyFont="1" applyFill="1" applyBorder="1" applyAlignment="1">
      <alignment horizontal="left" vertical="center" wrapText="1"/>
    </xf>
    <xf numFmtId="0" fontId="194" fillId="26" borderId="4" xfId="54" applyFont="1" applyFill="1" applyBorder="1" applyAlignment="1">
      <alignment horizontal="left" vertical="center" wrapText="1"/>
    </xf>
    <xf numFmtId="0" fontId="210" fillId="26" borderId="4" xfId="0" applyFont="1" applyFill="1" applyBorder="1" applyAlignment="1">
      <alignment horizontal="left" vertical="center" wrapText="1"/>
    </xf>
    <xf numFmtId="0" fontId="25" fillId="26" borderId="184" xfId="0" applyFont="1" applyFill="1" applyBorder="1" applyAlignment="1">
      <alignment horizontal="left" vertical="center" wrapText="1"/>
    </xf>
    <xf numFmtId="0" fontId="205" fillId="26" borderId="184" xfId="0" applyFont="1" applyFill="1" applyBorder="1" applyAlignment="1">
      <alignment horizontal="left" vertical="center" wrapText="1"/>
    </xf>
    <xf numFmtId="10" fontId="210" fillId="26" borderId="184" xfId="0" applyNumberFormat="1" applyFont="1" applyFill="1" applyBorder="1" applyAlignment="1">
      <alignment horizontal="left" vertical="center" wrapText="1"/>
    </xf>
    <xf numFmtId="0" fontId="207" fillId="26" borderId="184" xfId="0" applyFont="1" applyFill="1" applyBorder="1" applyAlignment="1">
      <alignment horizontal="left" vertical="center" wrapText="1" readingOrder="1"/>
    </xf>
    <xf numFmtId="0" fontId="207" fillId="26" borderId="185" xfId="54" applyFont="1" applyFill="1" applyBorder="1" applyAlignment="1">
      <alignment horizontal="left" vertical="center" wrapText="1" readingOrder="1"/>
    </xf>
    <xf numFmtId="166" fontId="4" fillId="0" borderId="0" xfId="111" applyFont="1" applyAlignment="1">
      <alignment horizontal="left" vertical="center"/>
    </xf>
    <xf numFmtId="166" fontId="4" fillId="0" borderId="0" xfId="111" applyFont="1" applyFill="1" applyAlignment="1">
      <alignment horizontal="left" vertical="center"/>
    </xf>
    <xf numFmtId="207" fontId="4" fillId="0" borderId="0" xfId="0" applyNumberFormat="1" applyFont="1" applyAlignment="1">
      <alignment horizontal="left" vertical="center"/>
    </xf>
    <xf numFmtId="192" fontId="4" fillId="0" borderId="0" xfId="112" applyNumberFormat="1" applyFont="1" applyAlignment="1">
      <alignment horizontal="left" vertical="center"/>
    </xf>
    <xf numFmtId="0" fontId="5" fillId="0" borderId="0" xfId="0" applyFont="1" applyAlignment="1">
      <alignment vertical="center" wrapText="1"/>
    </xf>
    <xf numFmtId="0" fontId="70" fillId="27" borderId="131" xfId="0" applyFont="1" applyFill="1" applyBorder="1" applyAlignment="1">
      <alignment wrapText="1"/>
    </xf>
    <xf numFmtId="0" fontId="70" fillId="27" borderId="246" xfId="0" applyFont="1" applyFill="1" applyBorder="1" applyAlignment="1">
      <alignment wrapText="1"/>
    </xf>
    <xf numFmtId="0" fontId="70" fillId="26" borderId="8" xfId="0" applyFont="1" applyFill="1" applyBorder="1" applyAlignment="1">
      <alignment horizontal="left" wrapText="1"/>
    </xf>
    <xf numFmtId="0" fontId="70" fillId="26" borderId="53" xfId="0" applyFont="1" applyFill="1" applyBorder="1" applyAlignment="1">
      <alignment wrapText="1"/>
    </xf>
    <xf numFmtId="0" fontId="70" fillId="0" borderId="46" xfId="0" applyFont="1" applyBorder="1" applyAlignment="1">
      <alignment wrapText="1"/>
    </xf>
    <xf numFmtId="0" fontId="75" fillId="27" borderId="106" xfId="0" applyFont="1" applyFill="1" applyBorder="1" applyAlignment="1">
      <alignment horizontal="left" vertical="center" wrapText="1"/>
    </xf>
    <xf numFmtId="0" fontId="75" fillId="27" borderId="205" xfId="0" applyFont="1" applyFill="1" applyBorder="1" applyAlignment="1">
      <alignment horizontal="left" vertical="center" wrapText="1"/>
    </xf>
    <xf numFmtId="0" fontId="70" fillId="27" borderId="170" xfId="0" applyFont="1" applyFill="1" applyBorder="1" applyAlignment="1">
      <alignment horizontal="left" wrapText="1"/>
    </xf>
    <xf numFmtId="0" fontId="70" fillId="27" borderId="104" xfId="0" applyFont="1" applyFill="1" applyBorder="1" applyAlignment="1">
      <alignment horizontal="left" wrapText="1"/>
    </xf>
    <xf numFmtId="0" fontId="70" fillId="27" borderId="0" xfId="0" applyFont="1" applyFill="1" applyAlignment="1">
      <alignment horizontal="left" wrapText="1"/>
    </xf>
    <xf numFmtId="0" fontId="70" fillId="27" borderId="97" xfId="0" applyFont="1" applyFill="1" applyBorder="1" applyAlignment="1">
      <alignment horizontal="left" wrapText="1"/>
    </xf>
    <xf numFmtId="0" fontId="70" fillId="27" borderId="25" xfId="0" applyFont="1" applyFill="1" applyBorder="1" applyAlignment="1">
      <alignment horizontal="left"/>
    </xf>
    <xf numFmtId="0" fontId="75" fillId="27" borderId="25" xfId="0" applyFont="1" applyFill="1" applyBorder="1" applyAlignment="1">
      <alignment horizontal="left" wrapText="1"/>
    </xf>
    <xf numFmtId="0" fontId="70" fillId="27" borderId="12" xfId="0" applyFont="1" applyFill="1" applyBorder="1" applyAlignment="1">
      <alignment horizontal="left"/>
    </xf>
    <xf numFmtId="0" fontId="106" fillId="27" borderId="0" xfId="0" applyFont="1" applyFill="1" applyAlignment="1">
      <alignment horizontal="left"/>
    </xf>
    <xf numFmtId="0" fontId="106" fillId="27" borderId="97" xfId="0" applyFont="1" applyFill="1" applyBorder="1" applyAlignment="1">
      <alignment horizontal="left"/>
    </xf>
    <xf numFmtId="0" fontId="70" fillId="27" borderId="139" xfId="0" applyFont="1" applyFill="1" applyBorder="1" applyAlignment="1">
      <alignment horizontal="left" wrapText="1"/>
    </xf>
    <xf numFmtId="0" fontId="70" fillId="27" borderId="13" xfId="0" applyFont="1" applyFill="1" applyBorder="1" applyAlignment="1">
      <alignment horizontal="left" wrapText="1"/>
    </xf>
    <xf numFmtId="0" fontId="70" fillId="27" borderId="98" xfId="0" applyFont="1" applyFill="1" applyBorder="1" applyAlignment="1">
      <alignment horizontal="left" wrapText="1"/>
    </xf>
    <xf numFmtId="0" fontId="70" fillId="27" borderId="13" xfId="0" applyFont="1" applyFill="1" applyBorder="1" applyAlignment="1">
      <alignment horizontal="left"/>
    </xf>
    <xf numFmtId="0" fontId="70" fillId="27" borderId="98" xfId="0" applyFont="1" applyFill="1" applyBorder="1" applyAlignment="1">
      <alignment horizontal="left"/>
    </xf>
    <xf numFmtId="0" fontId="70" fillId="27" borderId="15" xfId="0" applyFont="1" applyFill="1" applyBorder="1" applyAlignment="1">
      <alignment horizontal="left" wrapText="1"/>
    </xf>
    <xf numFmtId="0" fontId="70" fillId="27" borderId="4" xfId="0" applyFont="1" applyFill="1" applyBorder="1" applyAlignment="1">
      <alignment horizontal="left" wrapText="1"/>
    </xf>
    <xf numFmtId="0" fontId="70" fillId="27" borderId="15" xfId="0" applyFont="1" applyFill="1" applyBorder="1" applyAlignment="1">
      <alignment horizontal="left"/>
    </xf>
    <xf numFmtId="0" fontId="70" fillId="27" borderId="12" xfId="0" applyFont="1" applyFill="1" applyBorder="1" applyAlignment="1">
      <alignment horizontal="left" wrapText="1"/>
    </xf>
    <xf numFmtId="0" fontId="70" fillId="27" borderId="140" xfId="0" applyFont="1" applyFill="1" applyBorder="1" applyAlignment="1">
      <alignment horizontal="left" wrapText="1"/>
    </xf>
    <xf numFmtId="0" fontId="74" fillId="27" borderId="11" xfId="0" applyFont="1" applyFill="1" applyBorder="1" applyAlignment="1">
      <alignment horizontal="left" wrapText="1"/>
    </xf>
    <xf numFmtId="0" fontId="70" fillId="27" borderId="9" xfId="0" applyFont="1" applyFill="1" applyBorder="1" applyAlignment="1">
      <alignment horizontal="left" wrapText="1"/>
    </xf>
    <xf numFmtId="0" fontId="70" fillId="27" borderId="11" xfId="0" applyFont="1" applyFill="1" applyBorder="1" applyAlignment="1">
      <alignment horizontal="left" wrapText="1"/>
    </xf>
    <xf numFmtId="0" fontId="75" fillId="27" borderId="104" xfId="0" applyFont="1" applyFill="1" applyBorder="1" applyAlignment="1">
      <alignment horizontal="left"/>
    </xf>
    <xf numFmtId="0" fontId="75" fillId="27" borderId="0" xfId="0" applyFont="1" applyFill="1" applyAlignment="1">
      <alignment horizontal="left"/>
    </xf>
    <xf numFmtId="0" fontId="70" fillId="27" borderId="4" xfId="0" applyFont="1" applyFill="1" applyBorder="1" applyAlignment="1">
      <alignment horizontal="left"/>
    </xf>
    <xf numFmtId="0" fontId="70" fillId="27" borderId="149" xfId="0" applyFont="1" applyFill="1" applyBorder="1" applyAlignment="1">
      <alignment horizontal="left" wrapText="1"/>
    </xf>
    <xf numFmtId="0" fontId="70" fillId="27" borderId="92" xfId="0" applyFont="1" applyFill="1" applyBorder="1" applyAlignment="1">
      <alignment horizontal="left" wrapText="1"/>
    </xf>
    <xf numFmtId="0" fontId="75" fillId="27" borderId="0" xfId="0" applyFont="1" applyFill="1" applyAlignment="1">
      <alignment horizontal="left" wrapText="1"/>
    </xf>
    <xf numFmtId="0" fontId="75" fillId="27" borderId="13" xfId="0" applyFont="1" applyFill="1" applyBorder="1" applyAlignment="1">
      <alignment horizontal="left" wrapText="1"/>
    </xf>
    <xf numFmtId="0" fontId="70" fillId="27" borderId="14" xfId="0" applyFont="1" applyFill="1" applyBorder="1" applyAlignment="1">
      <alignment horizontal="left" wrapText="1"/>
    </xf>
    <xf numFmtId="0" fontId="70" fillId="27" borderId="25" xfId="0" applyFont="1" applyFill="1" applyBorder="1" applyAlignment="1">
      <alignment horizontal="left" wrapText="1"/>
    </xf>
    <xf numFmtId="0" fontId="70" fillId="27" borderId="82" xfId="0" applyFont="1" applyFill="1" applyBorder="1" applyAlignment="1">
      <alignment horizontal="left" wrapText="1"/>
    </xf>
    <xf numFmtId="0" fontId="70" fillId="27" borderId="139" xfId="0" applyFont="1" applyFill="1" applyBorder="1" applyAlignment="1">
      <alignment horizontal="left"/>
    </xf>
    <xf numFmtId="0" fontId="75" fillId="27" borderId="194" xfId="0" applyFont="1" applyFill="1" applyBorder="1" applyAlignment="1">
      <alignment horizontal="left" vertical="center"/>
    </xf>
    <xf numFmtId="0" fontId="106" fillId="27" borderId="118" xfId="0" applyFont="1" applyFill="1" applyBorder="1" applyAlignment="1">
      <alignment horizontal="left" vertical="center"/>
    </xf>
    <xf numFmtId="0" fontId="106" fillId="51" borderId="106" xfId="0" applyFont="1" applyFill="1" applyBorder="1" applyAlignment="1">
      <alignment vertical="center"/>
    </xf>
    <xf numFmtId="0" fontId="75" fillId="27" borderId="137" xfId="0" applyFont="1" applyFill="1" applyBorder="1" applyAlignment="1">
      <alignment horizontal="left" vertical="center" wrapText="1"/>
    </xf>
    <xf numFmtId="9" fontId="70" fillId="27" borderId="11" xfId="0" applyNumberFormat="1" applyFont="1" applyFill="1" applyBorder="1" applyAlignment="1">
      <alignment horizontal="left" vertical="center" wrapText="1"/>
    </xf>
    <xf numFmtId="0" fontId="75" fillId="27" borderId="121" xfId="0" applyFont="1" applyFill="1" applyBorder="1" applyAlignment="1">
      <alignment horizontal="left" vertical="center"/>
    </xf>
    <xf numFmtId="0" fontId="75" fillId="27" borderId="139" xfId="0" applyFont="1" applyFill="1" applyBorder="1" applyAlignment="1">
      <alignment horizontal="left" vertical="center"/>
    </xf>
    <xf numFmtId="0" fontId="75" fillId="51" borderId="221" xfId="0" applyFont="1" applyFill="1" applyBorder="1" applyAlignment="1">
      <alignment vertical="center" wrapText="1"/>
    </xf>
    <xf numFmtId="0" fontId="70" fillId="27" borderId="116" xfId="0" applyFont="1" applyFill="1" applyBorder="1" applyAlignment="1">
      <alignment horizontal="left" vertical="center"/>
    </xf>
    <xf numFmtId="0" fontId="106" fillId="59" borderId="106" xfId="0" applyFont="1" applyFill="1" applyBorder="1"/>
    <xf numFmtId="0" fontId="106" fillId="59" borderId="0" xfId="0" applyFont="1" applyFill="1"/>
    <xf numFmtId="0" fontId="75" fillId="27" borderId="11" xfId="0" applyFont="1" applyFill="1" applyBorder="1" applyAlignment="1">
      <alignment horizontal="left" wrapText="1"/>
    </xf>
    <xf numFmtId="0" fontId="75" fillId="27" borderId="97" xfId="0" applyFont="1" applyFill="1" applyBorder="1" applyAlignment="1">
      <alignment horizontal="left" wrapText="1"/>
    </xf>
    <xf numFmtId="9" fontId="70" fillId="27" borderId="11" xfId="0" applyNumberFormat="1" applyFont="1" applyFill="1" applyBorder="1" applyAlignment="1">
      <alignment horizontal="left" wrapText="1"/>
    </xf>
    <xf numFmtId="9" fontId="70" fillId="27" borderId="87" xfId="0" applyNumberFormat="1" applyFont="1" applyFill="1" applyBorder="1" applyAlignment="1">
      <alignment horizontal="left" wrapText="1"/>
    </xf>
    <xf numFmtId="9" fontId="70" fillId="27" borderId="14" xfId="0" applyNumberFormat="1" applyFont="1" applyFill="1" applyBorder="1" applyAlignment="1">
      <alignment horizontal="left" wrapText="1"/>
    </xf>
    <xf numFmtId="0" fontId="70" fillId="27" borderId="118" xfId="0" applyFont="1" applyFill="1" applyBorder="1" applyAlignment="1">
      <alignment horizontal="left" vertical="center"/>
    </xf>
    <xf numFmtId="0" fontId="75" fillId="27" borderId="103" xfId="0" applyFont="1" applyFill="1" applyBorder="1" applyAlignment="1">
      <alignment horizontal="left" vertical="center" wrapText="1"/>
    </xf>
    <xf numFmtId="0" fontId="106" fillId="27" borderId="116" xfId="0" applyFont="1" applyFill="1" applyBorder="1" applyAlignment="1">
      <alignment horizontal="left" vertical="center"/>
    </xf>
    <xf numFmtId="0" fontId="70" fillId="27" borderId="129" xfId="0" applyFont="1" applyFill="1" applyBorder="1" applyAlignment="1">
      <alignment horizontal="left" vertical="center" wrapText="1"/>
    </xf>
    <xf numFmtId="0" fontId="70" fillId="27" borderId="130" xfId="0" applyFont="1" applyFill="1" applyBorder="1" applyAlignment="1">
      <alignment horizontal="left" vertical="center" wrapText="1"/>
    </xf>
    <xf numFmtId="0" fontId="106" fillId="51" borderId="106" xfId="0" applyFont="1" applyFill="1" applyBorder="1" applyAlignment="1">
      <alignment horizontal="left" vertical="center"/>
    </xf>
    <xf numFmtId="0" fontId="70" fillId="27" borderId="25" xfId="0" applyFont="1" applyFill="1" applyBorder="1"/>
    <xf numFmtId="0" fontId="75" fillId="27" borderId="25" xfId="0" applyFont="1" applyFill="1" applyBorder="1" applyAlignment="1">
      <alignment wrapText="1"/>
    </xf>
    <xf numFmtId="0" fontId="70" fillId="27" borderId="12" xfId="0" applyFont="1" applyFill="1" applyBorder="1"/>
    <xf numFmtId="0" fontId="75" fillId="27" borderId="15" xfId="0" applyFont="1" applyFill="1" applyBorder="1" applyAlignment="1">
      <alignment wrapText="1"/>
    </xf>
    <xf numFmtId="0" fontId="70" fillId="27" borderId="78" xfId="0" applyFont="1" applyFill="1" applyBorder="1" applyAlignment="1">
      <alignment wrapText="1"/>
    </xf>
    <xf numFmtId="0" fontId="70" fillId="27" borderId="155" xfId="0" applyFont="1" applyFill="1" applyBorder="1" applyAlignment="1">
      <alignment wrapText="1"/>
    </xf>
    <xf numFmtId="0" fontId="75" fillId="27" borderId="252" xfId="0" applyFont="1" applyFill="1" applyBorder="1" applyAlignment="1">
      <alignment horizontal="left" vertical="center"/>
    </xf>
    <xf numFmtId="0" fontId="75" fillId="27" borderId="111" xfId="0" applyFont="1" applyFill="1" applyBorder="1" applyAlignment="1">
      <alignment horizontal="left" vertical="center"/>
    </xf>
    <xf numFmtId="0" fontId="75" fillId="27" borderId="118" xfId="0" applyFont="1" applyFill="1" applyBorder="1" applyAlignment="1">
      <alignment horizontal="left" vertical="center"/>
    </xf>
    <xf numFmtId="0" fontId="75" fillId="27" borderId="39" xfId="0" applyFont="1" applyFill="1" applyBorder="1" applyAlignment="1">
      <alignment horizontal="left" vertical="center" wrapText="1"/>
    </xf>
    <xf numFmtId="0" fontId="75" fillId="27" borderId="95" xfId="0" applyFont="1" applyFill="1" applyBorder="1" applyAlignment="1">
      <alignment horizontal="left" vertical="center" wrapText="1"/>
    </xf>
    <xf numFmtId="0" fontId="75" fillId="27" borderId="46" xfId="0" applyFont="1" applyFill="1" applyBorder="1" applyAlignment="1">
      <alignment horizontal="left" vertical="center"/>
    </xf>
    <xf numFmtId="0" fontId="75" fillId="27" borderId="42" xfId="0" applyFont="1" applyFill="1" applyBorder="1" applyAlignment="1">
      <alignment horizontal="left" vertical="center"/>
    </xf>
    <xf numFmtId="0" fontId="70" fillId="27" borderId="105" xfId="0" applyFont="1" applyFill="1" applyBorder="1" applyAlignment="1">
      <alignment horizontal="left" vertical="center"/>
    </xf>
    <xf numFmtId="0" fontId="70" fillId="27" borderId="105" xfId="0" applyFont="1" applyFill="1" applyBorder="1"/>
    <xf numFmtId="0" fontId="106" fillId="51" borderId="106" xfId="0" applyFont="1" applyFill="1" applyBorder="1" applyAlignment="1">
      <alignment horizontal="left" vertical="center" wrapText="1"/>
    </xf>
    <xf numFmtId="0" fontId="75" fillId="27" borderId="222" xfId="0" applyFont="1" applyFill="1" applyBorder="1" applyAlignment="1">
      <alignment horizontal="left" vertical="center" wrapText="1"/>
    </xf>
    <xf numFmtId="0" fontId="75" fillId="27" borderId="4" xfId="0" applyFont="1" applyFill="1" applyBorder="1" applyAlignment="1">
      <alignment horizontal="left" vertical="center" wrapText="1"/>
    </xf>
    <xf numFmtId="0" fontId="75" fillId="27" borderId="223" xfId="0" applyFont="1" applyFill="1" applyBorder="1" applyAlignment="1">
      <alignment horizontal="left" vertical="center" wrapText="1"/>
    </xf>
    <xf numFmtId="0" fontId="75" fillId="27" borderId="41" xfId="0" applyFont="1" applyFill="1" applyBorder="1" applyAlignment="1">
      <alignment wrapText="1"/>
    </xf>
    <xf numFmtId="0" fontId="75" fillId="27" borderId="42" xfId="0" applyFont="1" applyFill="1" applyBorder="1" applyAlignment="1">
      <alignment wrapText="1"/>
    </xf>
    <xf numFmtId="0" fontId="75" fillId="27" borderId="42" xfId="0" applyFont="1" applyFill="1" applyBorder="1"/>
    <xf numFmtId="0" fontId="70" fillId="27" borderId="55" xfId="0" applyFont="1" applyFill="1" applyBorder="1"/>
    <xf numFmtId="0" fontId="106" fillId="59" borderId="176" xfId="0" applyFont="1" applyFill="1" applyBorder="1" applyAlignment="1">
      <alignment horizontal="left" vertical="center"/>
    </xf>
    <xf numFmtId="0" fontId="70" fillId="27" borderId="55" xfId="0" applyFont="1" applyFill="1" applyBorder="1" applyAlignment="1">
      <alignment horizontal="left" vertical="center"/>
    </xf>
    <xf numFmtId="0" fontId="75" fillId="27" borderId="49" xfId="0" applyFont="1" applyFill="1" applyBorder="1" applyAlignment="1">
      <alignment horizontal="left" vertical="center" wrapText="1"/>
    </xf>
    <xf numFmtId="0" fontId="75" fillId="27" borderId="14" xfId="0" applyFont="1" applyFill="1" applyBorder="1" applyAlignment="1">
      <alignment horizontal="left" vertical="center" wrapText="1"/>
    </xf>
    <xf numFmtId="0" fontId="70" fillId="27" borderId="16" xfId="0" applyFont="1" applyFill="1" applyBorder="1" applyAlignment="1">
      <alignment horizontal="left" vertical="center"/>
    </xf>
    <xf numFmtId="0" fontId="75" fillId="27" borderId="47" xfId="0" applyFont="1" applyFill="1" applyBorder="1" applyAlignment="1">
      <alignment horizontal="left" vertical="center"/>
    </xf>
    <xf numFmtId="0" fontId="75" fillId="27" borderId="55" xfId="0" applyFont="1" applyFill="1" applyBorder="1" applyAlignment="1">
      <alignment horizontal="left" vertical="center"/>
    </xf>
    <xf numFmtId="0" fontId="70" fillId="27" borderId="59" xfId="0" applyFont="1" applyFill="1" applyBorder="1" applyAlignment="1">
      <alignment horizontal="left" vertical="center" wrapText="1"/>
    </xf>
    <xf numFmtId="0" fontId="70" fillId="27" borderId="60" xfId="0" applyFont="1" applyFill="1" applyBorder="1" applyAlignment="1">
      <alignment horizontal="left" vertical="center"/>
    </xf>
    <xf numFmtId="9" fontId="70" fillId="27" borderId="53" xfId="0" applyNumberFormat="1" applyFont="1" applyFill="1" applyBorder="1" applyAlignment="1">
      <alignment horizontal="left" vertical="center" wrapText="1"/>
    </xf>
    <xf numFmtId="0" fontId="75" fillId="27" borderId="12" xfId="0" applyFont="1" applyFill="1" applyBorder="1" applyAlignment="1">
      <alignment horizontal="left" vertical="center" wrapText="1"/>
    </xf>
    <xf numFmtId="10" fontId="70" fillId="27" borderId="11" xfId="0" applyNumberFormat="1" applyFont="1" applyFill="1" applyBorder="1" applyAlignment="1">
      <alignment horizontal="left" vertical="center" wrapText="1"/>
    </xf>
    <xf numFmtId="10" fontId="70" fillId="27" borderId="87" xfId="0" applyNumberFormat="1" applyFont="1" applyFill="1" applyBorder="1" applyAlignment="1">
      <alignment horizontal="left" vertical="center" wrapText="1"/>
    </xf>
    <xf numFmtId="9" fontId="70" fillId="27" borderId="87" xfId="0" applyNumberFormat="1" applyFont="1" applyFill="1" applyBorder="1" applyAlignment="1">
      <alignment horizontal="left" vertical="center" wrapText="1"/>
    </xf>
    <xf numFmtId="9" fontId="70" fillId="27" borderId="14" xfId="0" applyNumberFormat="1" applyFont="1" applyFill="1" applyBorder="1" applyAlignment="1">
      <alignment horizontal="left" vertical="center" wrapText="1"/>
    </xf>
    <xf numFmtId="0" fontId="75" fillId="27" borderId="105" xfId="0" applyFont="1" applyFill="1" applyBorder="1" applyAlignment="1">
      <alignment horizontal="left" vertical="center"/>
    </xf>
    <xf numFmtId="0" fontId="75" fillId="27" borderId="80" xfId="0" applyFont="1" applyFill="1" applyBorder="1" applyAlignment="1">
      <alignment horizontal="left" vertical="center" wrapText="1"/>
    </xf>
    <xf numFmtId="0" fontId="70" fillId="27" borderId="95" xfId="0" applyFont="1" applyFill="1" applyBorder="1" applyAlignment="1">
      <alignment horizontal="left" vertical="center" wrapText="1"/>
    </xf>
    <xf numFmtId="0" fontId="75" fillId="27" borderId="81" xfId="0" applyFont="1" applyFill="1" applyBorder="1" applyAlignment="1">
      <alignment horizontal="left" vertical="center"/>
    </xf>
    <xf numFmtId="17" fontId="70" fillId="27" borderId="81" xfId="0" applyNumberFormat="1" applyFont="1" applyFill="1" applyBorder="1" applyAlignment="1">
      <alignment horizontal="left" vertical="center" wrapText="1"/>
    </xf>
    <xf numFmtId="0" fontId="110" fillId="51" borderId="117" xfId="0" applyFont="1" applyFill="1" applyBorder="1" applyAlignment="1">
      <alignment horizontal="left" vertical="center" wrapText="1"/>
    </xf>
    <xf numFmtId="0" fontId="74" fillId="27" borderId="77" xfId="0" applyFont="1" applyFill="1" applyBorder="1" applyAlignment="1">
      <alignment horizontal="left" vertical="center" wrapText="1"/>
    </xf>
    <xf numFmtId="0" fontId="106" fillId="51" borderId="106" xfId="0" applyFont="1" applyFill="1" applyBorder="1"/>
    <xf numFmtId="0" fontId="70" fillId="27" borderId="236" xfId="0" applyFont="1" applyFill="1" applyBorder="1" applyAlignment="1">
      <alignment horizontal="left" vertical="center" wrapText="1"/>
    </xf>
    <xf numFmtId="0" fontId="75" fillId="27" borderId="182" xfId="0" applyFont="1" applyFill="1" applyBorder="1" applyAlignment="1">
      <alignment horizontal="left" vertical="center"/>
    </xf>
    <xf numFmtId="0" fontId="110" fillId="0" borderId="121" xfId="0" applyFont="1" applyBorder="1" applyAlignment="1">
      <alignment horizontal="left" vertical="center"/>
    </xf>
    <xf numFmtId="0" fontId="110" fillId="53" borderId="117" xfId="0" applyFont="1" applyFill="1" applyBorder="1" applyAlignment="1">
      <alignment horizontal="left" vertical="center" wrapText="1"/>
    </xf>
    <xf numFmtId="0" fontId="75" fillId="27" borderId="176" xfId="0" applyFont="1" applyFill="1" applyBorder="1" applyAlignment="1">
      <alignment horizontal="left" vertical="center" wrapText="1"/>
    </xf>
    <xf numFmtId="0" fontId="75" fillId="27" borderId="159" xfId="0" applyFont="1" applyFill="1" applyBorder="1" applyAlignment="1">
      <alignment horizontal="left" vertical="center"/>
    </xf>
    <xf numFmtId="0" fontId="75" fillId="27" borderId="175" xfId="0" applyFont="1" applyFill="1" applyBorder="1" applyAlignment="1">
      <alignment horizontal="left" vertical="center"/>
    </xf>
    <xf numFmtId="0" fontId="110" fillId="51" borderId="176" xfId="0" applyFont="1" applyFill="1" applyBorder="1" applyAlignment="1">
      <alignment horizontal="left" vertical="center"/>
    </xf>
    <xf numFmtId="0" fontId="70" fillId="27" borderId="175" xfId="0" applyFont="1" applyFill="1" applyBorder="1" applyAlignment="1">
      <alignment horizontal="left" vertical="center"/>
    </xf>
    <xf numFmtId="9" fontId="70" fillId="27" borderId="4" xfId="0" applyNumberFormat="1" applyFont="1" applyFill="1" applyBorder="1" applyAlignment="1">
      <alignment horizontal="left" vertical="center" wrapText="1"/>
    </xf>
    <xf numFmtId="9" fontId="70" fillId="27" borderId="155" xfId="0" applyNumberFormat="1" applyFont="1" applyFill="1" applyBorder="1" applyAlignment="1">
      <alignment horizontal="left" vertical="center" wrapText="1"/>
    </xf>
    <xf numFmtId="9" fontId="70" fillId="27" borderId="155" xfId="0" applyNumberFormat="1" applyFont="1" applyFill="1" applyBorder="1" applyAlignment="1">
      <alignment horizontal="left" vertical="center"/>
    </xf>
    <xf numFmtId="0" fontId="71" fillId="27" borderId="99" xfId="0" applyFont="1" applyFill="1" applyBorder="1" applyAlignment="1">
      <alignment horizontal="left" vertical="center" wrapText="1"/>
    </xf>
    <xf numFmtId="0" fontId="71" fillId="27" borderId="114" xfId="0" applyFont="1" applyFill="1" applyBorder="1" applyAlignment="1">
      <alignment horizontal="left" vertical="center" wrapText="1"/>
    </xf>
    <xf numFmtId="0" fontId="71" fillId="27" borderId="121" xfId="0" applyFont="1" applyFill="1" applyBorder="1" applyAlignment="1">
      <alignment horizontal="left" vertical="center" wrapText="1"/>
    </xf>
    <xf numFmtId="0" fontId="71" fillId="27" borderId="81" xfId="0" applyFont="1" applyFill="1" applyBorder="1" applyAlignment="1">
      <alignment horizontal="left" vertical="center" wrapText="1"/>
    </xf>
    <xf numFmtId="0" fontId="71" fillId="27" borderId="83" xfId="0" applyFont="1" applyFill="1" applyBorder="1" applyAlignment="1">
      <alignment horizontal="left" vertical="center" wrapText="1"/>
    </xf>
    <xf numFmtId="166" fontId="205" fillId="55" borderId="7" xfId="111" applyFont="1" applyFill="1" applyBorder="1" applyAlignment="1">
      <alignment horizontal="left" vertical="center" wrapText="1"/>
    </xf>
    <xf numFmtId="0" fontId="205" fillId="55" borderId="7" xfId="0" applyFont="1" applyFill="1" applyBorder="1" applyAlignment="1">
      <alignment horizontal="left" vertical="center" wrapText="1"/>
    </xf>
    <xf numFmtId="0" fontId="4" fillId="26" borderId="0" xfId="0" applyFont="1" applyFill="1" applyAlignment="1">
      <alignment horizontal="left" vertical="center"/>
    </xf>
    <xf numFmtId="0" fontId="135" fillId="0" borderId="76" xfId="0" applyFont="1" applyBorder="1" applyAlignment="1">
      <alignment horizontal="left" vertical="center" wrapText="1"/>
    </xf>
    <xf numFmtId="9" fontId="120" fillId="0" borderId="76" xfId="0" applyNumberFormat="1" applyFont="1" applyBorder="1" applyAlignment="1">
      <alignment horizontal="left" vertical="center" readingOrder="1"/>
    </xf>
    <xf numFmtId="0" fontId="207" fillId="0" borderId="76" xfId="62" applyFont="1" applyFill="1" applyBorder="1" applyAlignment="1" applyProtection="1">
      <alignment horizontal="left" vertical="center" wrapText="1"/>
    </xf>
    <xf numFmtId="0" fontId="70" fillId="52" borderId="149" xfId="0" applyFont="1" applyFill="1" applyBorder="1" applyAlignment="1">
      <alignment horizontal="left" vertical="center" wrapText="1"/>
    </xf>
    <xf numFmtId="0" fontId="70" fillId="52" borderId="92" xfId="0" applyFont="1" applyFill="1" applyBorder="1" applyAlignment="1">
      <alignment horizontal="left" vertical="center" wrapText="1"/>
    </xf>
    <xf numFmtId="0" fontId="70" fillId="52" borderId="107" xfId="0" applyFont="1" applyFill="1" applyBorder="1" applyAlignment="1">
      <alignment horizontal="left" vertical="center"/>
    </xf>
    <xf numFmtId="0" fontId="71" fillId="26" borderId="121" xfId="0" applyFont="1" applyFill="1" applyBorder="1" applyAlignment="1">
      <alignment horizontal="left" vertical="center"/>
    </xf>
    <xf numFmtId="0" fontId="71" fillId="26" borderId="81" xfId="0" applyFont="1" applyFill="1" applyBorder="1" applyAlignment="1">
      <alignment horizontal="left" vertical="center"/>
    </xf>
    <xf numFmtId="0" fontId="25" fillId="26" borderId="81" xfId="0" applyFont="1" applyFill="1" applyBorder="1" applyAlignment="1">
      <alignment horizontal="left" vertical="center"/>
    </xf>
    <xf numFmtId="0" fontId="71" fillId="27" borderId="24" xfId="0" applyFont="1" applyFill="1" applyBorder="1" applyAlignment="1">
      <alignment horizontal="left" vertical="center" wrapText="1"/>
    </xf>
    <xf numFmtId="0" fontId="71" fillId="27" borderId="314" xfId="0" applyFont="1" applyFill="1" applyBorder="1" applyAlignment="1">
      <alignment horizontal="left" vertical="center" wrapText="1"/>
    </xf>
    <xf numFmtId="0" fontId="71" fillId="27" borderId="107" xfId="0" applyFont="1" applyFill="1" applyBorder="1" applyAlignment="1">
      <alignment horizontal="left" vertical="center"/>
    </xf>
    <xf numFmtId="1" fontId="37" fillId="3" borderId="4" xfId="54" applyNumberFormat="1" applyFont="1" applyFill="1" applyBorder="1" applyAlignment="1" applyProtection="1">
      <alignment horizontal="left" vertical="center" wrapText="1"/>
    </xf>
    <xf numFmtId="0" fontId="26" fillId="26" borderId="81" xfId="0" applyFont="1" applyFill="1" applyBorder="1" applyAlignment="1">
      <alignment horizontal="left" vertical="center"/>
    </xf>
    <xf numFmtId="0" fontId="26" fillId="26" borderId="81" xfId="0" applyFont="1" applyFill="1" applyBorder="1"/>
    <xf numFmtId="0" fontId="71" fillId="3" borderId="0" xfId="34" applyFont="1" applyFill="1" applyAlignment="1">
      <alignment vertical="center"/>
    </xf>
    <xf numFmtId="0" fontId="71" fillId="3" borderId="121" xfId="34" applyFont="1" applyFill="1" applyBorder="1" applyAlignment="1">
      <alignment horizontal="left" vertical="center"/>
    </xf>
    <xf numFmtId="0" fontId="71" fillId="3" borderId="81" xfId="34" applyFont="1" applyFill="1" applyBorder="1" applyAlignment="1">
      <alignment vertical="center"/>
    </xf>
    <xf numFmtId="0" fontId="71" fillId="3" borderId="81" xfId="34" applyFont="1" applyFill="1" applyBorder="1" applyAlignment="1">
      <alignment horizontal="left" vertical="center"/>
    </xf>
    <xf numFmtId="0" fontId="37" fillId="3" borderId="104" xfId="22" applyFont="1" applyFill="1" applyBorder="1" applyAlignment="1" applyProtection="1">
      <alignment horizontal="left" vertical="center" wrapText="1"/>
    </xf>
    <xf numFmtId="0" fontId="37" fillId="3" borderId="139" xfId="22" applyFont="1" applyFill="1" applyBorder="1" applyAlignment="1" applyProtection="1">
      <alignment horizontal="left" vertical="center" wrapText="1"/>
    </xf>
    <xf numFmtId="0" fontId="37" fillId="3" borderId="149" xfId="22" applyFont="1" applyFill="1" applyBorder="1" applyAlignment="1" applyProtection="1">
      <alignment horizontal="left" vertical="center" wrapText="1"/>
    </xf>
    <xf numFmtId="0" fontId="37" fillId="3" borderId="140" xfId="22" applyFont="1" applyFill="1" applyBorder="1" applyAlignment="1" applyProtection="1">
      <alignment horizontal="left" vertical="center" wrapText="1"/>
    </xf>
    <xf numFmtId="0" fontId="173" fillId="3" borderId="0" xfId="0" applyFont="1" applyFill="1" applyAlignment="1">
      <alignment vertical="center"/>
    </xf>
    <xf numFmtId="0" fontId="173" fillId="3" borderId="121" xfId="0" applyFont="1" applyFill="1" applyBorder="1" applyAlignment="1">
      <alignment vertical="center"/>
    </xf>
    <xf numFmtId="0" fontId="173" fillId="3" borderId="81" xfId="0" applyFont="1" applyFill="1" applyBorder="1" applyAlignment="1">
      <alignment vertical="center"/>
    </xf>
    <xf numFmtId="0" fontId="173" fillId="3" borderId="81" xfId="0" applyFont="1" applyFill="1" applyBorder="1" applyAlignment="1">
      <alignment horizontal="left" vertical="center"/>
    </xf>
    <xf numFmtId="0" fontId="71" fillId="3" borderId="81" xfId="0" applyFont="1" applyFill="1" applyBorder="1" applyAlignment="1">
      <alignment horizontal="left" vertical="center"/>
    </xf>
    <xf numFmtId="0" fontId="71" fillId="3" borderId="314" xfId="0" applyFont="1" applyFill="1" applyBorder="1" applyAlignment="1">
      <alignment horizontal="left" vertical="center" wrapText="1"/>
    </xf>
    <xf numFmtId="0" fontId="71" fillId="3" borderId="81" xfId="0" applyFont="1" applyFill="1" applyBorder="1" applyAlignment="1">
      <alignment vertical="center"/>
    </xf>
    <xf numFmtId="0" fontId="173" fillId="3" borderId="121" xfId="0" applyFont="1" applyFill="1" applyBorder="1" applyAlignment="1">
      <alignment horizontal="left" vertical="center"/>
    </xf>
    <xf numFmtId="0" fontId="70" fillId="26" borderId="258" xfId="0" applyFont="1" applyFill="1" applyBorder="1" applyAlignment="1">
      <alignment horizontal="left" vertical="center" wrapText="1"/>
    </xf>
    <xf numFmtId="0" fontId="71" fillId="3" borderId="121" xfId="0" applyFont="1" applyFill="1" applyBorder="1" applyAlignment="1">
      <alignment horizontal="left" vertical="center"/>
    </xf>
    <xf numFmtId="0" fontId="37" fillId="26" borderId="10" xfId="112" applyNumberFormat="1" applyFont="1" applyFill="1" applyBorder="1" applyAlignment="1">
      <alignment horizontal="left" vertical="center" wrapText="1"/>
    </xf>
    <xf numFmtId="9" fontId="70" fillId="0" borderId="78" xfId="0" applyNumberFormat="1" applyFont="1" applyBorder="1" applyAlignment="1">
      <alignment horizontal="left" vertical="center" wrapText="1"/>
    </xf>
    <xf numFmtId="3" fontId="75" fillId="27" borderId="4" xfId="0" applyNumberFormat="1" applyFont="1" applyFill="1" applyBorder="1" applyAlignment="1">
      <alignment vertical="center" wrapText="1"/>
    </xf>
    <xf numFmtId="9" fontId="70" fillId="27" borderId="78" xfId="0" applyNumberFormat="1" applyFont="1" applyFill="1" applyBorder="1" applyAlignment="1">
      <alignment horizontal="left" vertical="center" wrapText="1"/>
    </xf>
    <xf numFmtId="0" fontId="214" fillId="0" borderId="4" xfId="24" applyNumberFormat="1" applyFont="1" applyBorder="1" applyAlignment="1" applyProtection="1">
      <alignment horizontal="left" vertical="center" wrapText="1"/>
    </xf>
    <xf numFmtId="9" fontId="120" fillId="66" borderId="76" xfId="0" applyNumberFormat="1" applyFont="1" applyFill="1" applyBorder="1" applyAlignment="1">
      <alignment horizontal="left" vertical="center" readingOrder="1"/>
    </xf>
    <xf numFmtId="0" fontId="135" fillId="66" borderId="76" xfId="28" applyFont="1" applyFill="1" applyBorder="1" applyAlignment="1">
      <alignment horizontal="left" vertical="center" wrapText="1"/>
    </xf>
    <xf numFmtId="0" fontId="207" fillId="66" borderId="76" xfId="54" applyFont="1" applyFill="1" applyBorder="1" applyAlignment="1">
      <alignment horizontal="left" vertical="center" wrapText="1"/>
    </xf>
    <xf numFmtId="0" fontId="207" fillId="66" borderId="188" xfId="54" applyFont="1" applyFill="1" applyBorder="1" applyAlignment="1">
      <alignment horizontal="left" vertical="center" wrapText="1"/>
    </xf>
    <xf numFmtId="0" fontId="4" fillId="66" borderId="0" xfId="0" applyFont="1" applyFill="1" applyAlignment="1">
      <alignment horizontal="left" vertical="center"/>
    </xf>
    <xf numFmtId="0" fontId="135" fillId="67" borderId="76" xfId="28" applyFont="1" applyFill="1" applyBorder="1" applyAlignment="1">
      <alignment horizontal="left" vertical="center" wrapText="1"/>
    </xf>
    <xf numFmtId="14" fontId="208" fillId="67" borderId="76" xfId="0" applyNumberFormat="1" applyFont="1" applyFill="1" applyBorder="1" applyAlignment="1">
      <alignment horizontal="left" vertical="center" wrapText="1"/>
    </xf>
    <xf numFmtId="0" fontId="151" fillId="67" borderId="76" xfId="114" applyFont="1" applyFill="1" applyBorder="1" applyAlignment="1">
      <alignment horizontal="left" vertical="center" wrapText="1" readingOrder="1"/>
    </xf>
    <xf numFmtId="0" fontId="194" fillId="67" borderId="188" xfId="54" applyFont="1" applyFill="1" applyBorder="1" applyAlignment="1">
      <alignment horizontal="left" vertical="center" wrapText="1"/>
    </xf>
    <xf numFmtId="0" fontId="4" fillId="67" borderId="0" xfId="0" applyFont="1" applyFill="1" applyAlignment="1">
      <alignment horizontal="left" vertical="center"/>
    </xf>
    <xf numFmtId="0" fontId="120" fillId="67" borderId="186" xfId="0" applyFont="1" applyFill="1" applyBorder="1" applyAlignment="1">
      <alignment horizontal="left" vertical="center" wrapText="1"/>
    </xf>
    <xf numFmtId="9" fontId="25" fillId="67" borderId="76" xfId="0" applyNumberFormat="1" applyFont="1" applyFill="1" applyBorder="1" applyAlignment="1">
      <alignment horizontal="left" vertical="center" wrapText="1"/>
    </xf>
    <xf numFmtId="0" fontId="25" fillId="67" borderId="76" xfId="0" applyFont="1" applyFill="1" applyBorder="1" applyAlignment="1">
      <alignment horizontal="left" vertical="center" wrapText="1"/>
    </xf>
    <xf numFmtId="10" fontId="25" fillId="67" borderId="76" xfId="0" applyNumberFormat="1" applyFont="1" applyFill="1" applyBorder="1" applyAlignment="1">
      <alignment horizontal="left" vertical="center" wrapText="1"/>
    </xf>
    <xf numFmtId="0" fontId="120" fillId="67" borderId="76" xfId="0" applyFont="1" applyFill="1" applyBorder="1" applyAlignment="1">
      <alignment horizontal="left" vertical="center" wrapText="1" readingOrder="1"/>
    </xf>
    <xf numFmtId="0" fontId="120" fillId="67" borderId="76" xfId="0" applyFont="1" applyFill="1" applyBorder="1" applyAlignment="1">
      <alignment horizontal="left" vertical="center" wrapText="1"/>
    </xf>
    <xf numFmtId="9" fontId="25" fillId="67" borderId="76" xfId="0" applyNumberFormat="1" applyFont="1" applyFill="1" applyBorder="1" applyAlignment="1">
      <alignment horizontal="left" vertical="center"/>
    </xf>
    <xf numFmtId="0" fontId="25" fillId="67" borderId="76" xfId="0" applyFont="1" applyFill="1" applyBorder="1" applyAlignment="1">
      <alignment horizontal="left" vertical="center"/>
    </xf>
    <xf numFmtId="14" fontId="25" fillId="67" borderId="76" xfId="0" applyNumberFormat="1" applyFont="1" applyFill="1" applyBorder="1" applyAlignment="1">
      <alignment horizontal="left" vertical="center"/>
    </xf>
    <xf numFmtId="9" fontId="120" fillId="67" borderId="76" xfId="0" applyNumberFormat="1" applyFont="1" applyFill="1" applyBorder="1" applyAlignment="1">
      <alignment horizontal="left" vertical="center" wrapText="1"/>
    </xf>
    <xf numFmtId="0" fontId="207" fillId="67" borderId="76" xfId="54" applyFont="1" applyFill="1" applyBorder="1" applyAlignment="1">
      <alignment horizontal="left" vertical="center" wrapText="1"/>
    </xf>
    <xf numFmtId="0" fontId="120" fillId="67" borderId="188" xfId="0" applyFont="1" applyFill="1" applyBorder="1" applyAlignment="1">
      <alignment horizontal="left" vertical="center" wrapText="1"/>
    </xf>
    <xf numFmtId="0" fontId="207" fillId="67" borderId="76" xfId="114" applyFont="1" applyFill="1" applyBorder="1" applyAlignment="1">
      <alignment horizontal="left" vertical="center" wrapText="1" readingOrder="1"/>
    </xf>
    <xf numFmtId="0" fontId="130" fillId="66" borderId="76" xfId="0" applyFont="1" applyFill="1" applyBorder="1" applyAlignment="1">
      <alignment horizontal="left" vertical="center" wrapText="1"/>
    </xf>
    <xf numFmtId="10" fontId="25" fillId="66" borderId="76" xfId="0" applyNumberFormat="1" applyFont="1" applyFill="1" applyBorder="1" applyAlignment="1">
      <alignment horizontal="left" vertical="center" wrapText="1"/>
    </xf>
    <xf numFmtId="0" fontId="120" fillId="66" borderId="76" xfId="0" applyFont="1" applyFill="1" applyBorder="1" applyAlignment="1">
      <alignment horizontal="left" vertical="center" wrapText="1" readingOrder="1"/>
    </xf>
    <xf numFmtId="0" fontId="207" fillId="66" borderId="76" xfId="114" applyFont="1" applyFill="1" applyBorder="1" applyAlignment="1">
      <alignment horizontal="left" vertical="center" wrapText="1"/>
    </xf>
    <xf numFmtId="0" fontId="207" fillId="66" borderId="188" xfId="0" applyFont="1" applyFill="1" applyBorder="1" applyAlignment="1">
      <alignment horizontal="left" vertical="center" wrapText="1"/>
    </xf>
    <xf numFmtId="0" fontId="25" fillId="66" borderId="76" xfId="0" applyFont="1" applyFill="1" applyBorder="1" applyAlignment="1">
      <alignment horizontal="left" vertical="center" wrapText="1"/>
    </xf>
    <xf numFmtId="0" fontId="210" fillId="66" borderId="76" xfId="0" applyFont="1" applyFill="1" applyBorder="1" applyAlignment="1">
      <alignment horizontal="left" vertical="center" wrapText="1"/>
    </xf>
    <xf numFmtId="1" fontId="25" fillId="66" borderId="76" xfId="0" applyNumberFormat="1" applyFont="1" applyFill="1" applyBorder="1" applyAlignment="1">
      <alignment horizontal="left" vertical="center"/>
    </xf>
    <xf numFmtId="1" fontId="135" fillId="66" borderId="76" xfId="28" applyNumberFormat="1" applyFont="1" applyFill="1" applyBorder="1" applyAlignment="1">
      <alignment horizontal="left" vertical="center" wrapText="1"/>
    </xf>
    <xf numFmtId="0" fontId="207" fillId="66" borderId="76" xfId="99" applyFont="1" applyFill="1" applyBorder="1" applyAlignment="1">
      <alignment horizontal="left" vertical="center" wrapText="1"/>
    </xf>
    <xf numFmtId="0" fontId="4" fillId="66" borderId="0" xfId="0" applyFont="1" applyFill="1" applyAlignment="1">
      <alignment horizontal="left" vertical="center" wrapText="1"/>
    </xf>
    <xf numFmtId="206" fontId="204" fillId="67" borderId="76" xfId="0" applyNumberFormat="1" applyFont="1" applyFill="1" applyBorder="1" applyAlignment="1">
      <alignment horizontal="left" vertical="center"/>
    </xf>
    <xf numFmtId="206" fontId="204" fillId="67" borderId="76" xfId="0" applyNumberFormat="1" applyFont="1" applyFill="1" applyBorder="1" applyAlignment="1">
      <alignment horizontal="left" vertical="center" wrapText="1"/>
    </xf>
    <xf numFmtId="0" fontId="204" fillId="67" borderId="76" xfId="0" applyFont="1" applyFill="1" applyBorder="1" applyAlignment="1">
      <alignment horizontal="left" vertical="center"/>
    </xf>
    <xf numFmtId="0" fontId="130" fillId="67" borderId="76" xfId="0" applyFont="1" applyFill="1" applyBorder="1" applyAlignment="1">
      <alignment horizontal="left" vertical="center" wrapText="1"/>
    </xf>
    <xf numFmtId="0" fontId="205" fillId="55" borderId="7" xfId="28" applyFont="1" applyFill="1" applyBorder="1" applyAlignment="1">
      <alignment horizontal="left" vertical="center" wrapText="1"/>
    </xf>
    <xf numFmtId="0" fontId="212" fillId="0" borderId="76" xfId="0" applyFont="1" applyBorder="1" applyAlignment="1">
      <alignment horizontal="left" vertical="center" wrapText="1"/>
    </xf>
    <xf numFmtId="0" fontId="135" fillId="0" borderId="80" xfId="28" applyFont="1" applyBorder="1" applyAlignment="1">
      <alignment horizontal="left" vertical="center" wrapText="1"/>
    </xf>
    <xf numFmtId="0" fontId="135" fillId="0" borderId="76" xfId="59" applyFont="1" applyBorder="1" applyAlignment="1">
      <alignment horizontal="left" vertical="center" wrapText="1"/>
    </xf>
    <xf numFmtId="192" fontId="135" fillId="0" borderId="76" xfId="28" applyNumberFormat="1" applyFont="1" applyBorder="1" applyAlignment="1">
      <alignment horizontal="right" vertical="center" wrapText="1"/>
    </xf>
    <xf numFmtId="14" fontId="135" fillId="0" borderId="76" xfId="28" applyNumberFormat="1" applyFont="1" applyBorder="1" applyAlignment="1">
      <alignment horizontal="left" vertical="center" wrapText="1"/>
    </xf>
    <xf numFmtId="9" fontId="205" fillId="0" borderId="76" xfId="0" applyNumberFormat="1" applyFont="1" applyBorder="1" applyAlignment="1">
      <alignment horizontal="left" vertical="center" wrapText="1"/>
    </xf>
    <xf numFmtId="9" fontId="205" fillId="0" borderId="76" xfId="0" applyNumberFormat="1" applyFont="1" applyBorder="1" applyAlignment="1">
      <alignment horizontal="left" vertical="center"/>
    </xf>
    <xf numFmtId="0" fontId="135" fillId="0" borderId="4" xfId="28" applyFont="1" applyBorder="1" applyAlignment="1">
      <alignment horizontal="left" vertical="center" wrapText="1"/>
    </xf>
    <xf numFmtId="206" fontId="135" fillId="0" borderId="4" xfId="28" applyNumberFormat="1" applyFont="1" applyBorder="1" applyAlignment="1">
      <alignment horizontal="left" vertical="center"/>
    </xf>
    <xf numFmtId="0" fontId="135" fillId="0" borderId="4" xfId="28" applyFont="1" applyBorder="1" applyAlignment="1">
      <alignment horizontal="left" vertical="center"/>
    </xf>
    <xf numFmtId="206" fontId="135" fillId="0" borderId="4" xfId="28" applyNumberFormat="1" applyFont="1" applyBorder="1" applyAlignment="1">
      <alignment horizontal="left" vertical="center" wrapText="1"/>
    </xf>
    <xf numFmtId="0" fontId="207" fillId="0" borderId="80" xfId="54" applyFont="1" applyFill="1" applyBorder="1" applyAlignment="1">
      <alignment horizontal="left" vertical="center" wrapText="1" readingOrder="1"/>
    </xf>
    <xf numFmtId="0" fontId="207" fillId="0" borderId="76" xfId="54" applyFont="1" applyFill="1" applyBorder="1" applyAlignment="1">
      <alignment horizontal="left" vertical="center" wrapText="1" readingOrder="1"/>
    </xf>
    <xf numFmtId="0" fontId="207" fillId="0" borderId="76" xfId="54" applyFont="1" applyFill="1" applyBorder="1" applyAlignment="1">
      <alignment horizontal="left" vertical="center" wrapText="1"/>
    </xf>
    <xf numFmtId="0" fontId="130" fillId="0" borderId="76" xfId="0" applyFont="1" applyBorder="1" applyAlignment="1">
      <alignment horizontal="left" vertical="center" wrapText="1"/>
    </xf>
    <xf numFmtId="0" fontId="207" fillId="0" borderId="76" xfId="0" applyFont="1" applyBorder="1" applyAlignment="1">
      <alignment horizontal="left" vertical="center" wrapText="1"/>
    </xf>
    <xf numFmtId="0" fontId="207" fillId="0" borderId="76" xfId="114" applyFont="1" applyFill="1" applyBorder="1" applyAlignment="1">
      <alignment horizontal="left" vertical="center" wrapText="1" readingOrder="1"/>
    </xf>
    <xf numFmtId="0" fontId="205" fillId="0" borderId="76" xfId="0" applyFont="1" applyBorder="1" applyAlignment="1">
      <alignment horizontal="left" vertical="center" wrapText="1"/>
    </xf>
    <xf numFmtId="0" fontId="207" fillId="0" borderId="76" xfId="114" applyFont="1" applyFill="1" applyBorder="1" applyAlignment="1">
      <alignment horizontal="left" vertical="center" wrapText="1"/>
    </xf>
    <xf numFmtId="0" fontId="211" fillId="0" borderId="76" xfId="28" applyFont="1" applyBorder="1" applyAlignment="1">
      <alignment horizontal="left" vertical="center" wrapText="1"/>
    </xf>
    <xf numFmtId="1" fontId="135" fillId="0" borderId="76" xfId="28" applyNumberFormat="1" applyFont="1" applyBorder="1" applyAlignment="1">
      <alignment horizontal="left" vertical="center" wrapText="1"/>
    </xf>
    <xf numFmtId="0" fontId="207" fillId="0" borderId="4" xfId="54" applyFont="1" applyFill="1" applyBorder="1" applyAlignment="1">
      <alignment horizontal="left" vertical="center" wrapText="1"/>
    </xf>
    <xf numFmtId="0" fontId="207" fillId="0" borderId="4" xfId="0" applyFont="1" applyBorder="1" applyAlignment="1">
      <alignment horizontal="left" vertical="center" wrapText="1"/>
    </xf>
    <xf numFmtId="0" fontId="135" fillId="0" borderId="4" xfId="0" applyFont="1" applyBorder="1" applyAlignment="1">
      <alignment horizontal="left" vertical="center" wrapText="1"/>
    </xf>
    <xf numFmtId="0" fontId="205" fillId="55" borderId="20" xfId="0" applyFont="1" applyFill="1" applyBorder="1" applyAlignment="1">
      <alignment horizontal="left" vertical="center" wrapText="1"/>
    </xf>
    <xf numFmtId="14" fontId="205" fillId="55" borderId="7" xfId="28" applyNumberFormat="1" applyFont="1" applyFill="1" applyBorder="1" applyAlignment="1">
      <alignment horizontal="left" vertical="center" wrapText="1"/>
    </xf>
    <xf numFmtId="0" fontId="135" fillId="0" borderId="316" xfId="28" applyFont="1" applyBorder="1" applyAlignment="1">
      <alignment horizontal="left" vertical="center" wrapText="1"/>
    </xf>
    <xf numFmtId="0" fontId="207" fillId="0" borderId="242" xfId="54" applyFont="1" applyFill="1" applyBorder="1" applyAlignment="1">
      <alignment horizontal="left" vertical="center" wrapText="1"/>
    </xf>
    <xf numFmtId="0" fontId="207" fillId="0" borderId="242" xfId="0" applyFont="1" applyBorder="1" applyAlignment="1">
      <alignment horizontal="left" vertical="center" wrapText="1"/>
    </xf>
    <xf numFmtId="0" fontId="207" fillId="0" borderId="242" xfId="0" applyFont="1" applyBorder="1" applyAlignment="1">
      <alignment horizontal="left" vertical="center"/>
    </xf>
    <xf numFmtId="0" fontId="207" fillId="0" borderId="43" xfId="0" applyFont="1" applyBorder="1" applyAlignment="1">
      <alignment horizontal="left" vertical="center" wrapText="1"/>
    </xf>
    <xf numFmtId="0" fontId="207" fillId="0" borderId="43" xfId="54" applyFont="1" applyFill="1" applyBorder="1" applyAlignment="1">
      <alignment horizontal="left" vertical="center" wrapText="1"/>
    </xf>
    <xf numFmtId="0" fontId="205" fillId="0" borderId="319" xfId="0" applyFont="1" applyBorder="1" applyAlignment="1">
      <alignment horizontal="left" vertical="center" wrapText="1"/>
    </xf>
    <xf numFmtId="0" fontId="207" fillId="0" borderId="319" xfId="0" applyFont="1" applyBorder="1" applyAlignment="1">
      <alignment horizontal="left" vertical="center" wrapText="1" readingOrder="1"/>
    </xf>
    <xf numFmtId="0" fontId="207" fillId="0" borderId="320" xfId="54" applyFont="1" applyFill="1" applyBorder="1" applyAlignment="1">
      <alignment horizontal="left" vertical="center" wrapText="1" readingOrder="1"/>
    </xf>
    <xf numFmtId="0" fontId="3" fillId="0" borderId="0" xfId="0" applyFont="1" applyAlignment="1">
      <alignment horizontal="left" vertical="center"/>
    </xf>
    <xf numFmtId="0" fontId="3" fillId="0" borderId="0" xfId="0" applyFont="1" applyAlignment="1">
      <alignment horizontal="left" vertical="center" wrapText="1"/>
    </xf>
    <xf numFmtId="166" fontId="3" fillId="0" borderId="0" xfId="111" applyFont="1" applyFill="1" applyAlignment="1">
      <alignment horizontal="left" vertical="center"/>
    </xf>
    <xf numFmtId="207" fontId="3" fillId="0" borderId="0" xfId="0" applyNumberFormat="1" applyFont="1" applyAlignment="1">
      <alignment horizontal="left" vertical="center"/>
    </xf>
    <xf numFmtId="0" fontId="205" fillId="0" borderId="246" xfId="28" applyFont="1" applyBorder="1" applyAlignment="1">
      <alignment horizontal="left" vertical="center" wrapText="1"/>
    </xf>
    <xf numFmtId="9" fontId="70" fillId="26" borderId="134" xfId="0" applyNumberFormat="1" applyFont="1" applyFill="1" applyBorder="1" applyAlignment="1">
      <alignment horizontal="center" vertical="center" wrapText="1"/>
    </xf>
    <xf numFmtId="9" fontId="70" fillId="26" borderId="9" xfId="0" applyNumberFormat="1" applyFont="1" applyFill="1" applyBorder="1" applyAlignment="1">
      <alignment horizontal="center" vertical="center" wrapText="1"/>
    </xf>
    <xf numFmtId="9" fontId="70" fillId="26" borderId="88" xfId="0" applyNumberFormat="1" applyFont="1" applyFill="1" applyBorder="1" applyAlignment="1">
      <alignment horizontal="center" vertical="center" wrapText="1"/>
    </xf>
    <xf numFmtId="0" fontId="75" fillId="26" borderId="0" xfId="0" applyFont="1" applyFill="1" applyAlignment="1">
      <alignment horizontal="center" vertical="center" wrapText="1"/>
    </xf>
    <xf numFmtId="9" fontId="70" fillId="26" borderId="11" xfId="0" applyNumberFormat="1" applyFont="1" applyFill="1" applyBorder="1" applyAlignment="1">
      <alignment horizontal="center" vertical="center" wrapText="1"/>
    </xf>
    <xf numFmtId="0" fontId="75" fillId="26" borderId="13" xfId="0" applyFont="1" applyFill="1" applyBorder="1" applyAlignment="1">
      <alignment horizontal="center" vertical="center" wrapText="1"/>
    </xf>
    <xf numFmtId="0" fontId="75" fillId="26" borderId="97" xfId="0" applyFont="1" applyFill="1" applyBorder="1" applyAlignment="1">
      <alignment horizontal="center" vertical="center" wrapText="1"/>
    </xf>
    <xf numFmtId="9" fontId="70" fillId="26" borderId="87" xfId="0" applyNumberFormat="1" applyFont="1" applyFill="1" applyBorder="1" applyAlignment="1">
      <alignment horizontal="center" vertical="center" wrapText="1"/>
    </xf>
    <xf numFmtId="9" fontId="130" fillId="0" borderId="316" xfId="0" applyNumberFormat="1" applyFont="1" applyBorder="1" applyAlignment="1">
      <alignment horizontal="left" vertical="center" readingOrder="1"/>
    </xf>
    <xf numFmtId="0" fontId="207" fillId="0" borderId="317" xfId="54" applyFont="1" applyFill="1" applyBorder="1" applyAlignment="1">
      <alignment horizontal="left" vertical="center" wrapText="1"/>
    </xf>
    <xf numFmtId="9" fontId="130" fillId="0" borderId="80" xfId="0" applyNumberFormat="1" applyFont="1" applyBorder="1" applyAlignment="1">
      <alignment horizontal="left" vertical="center" readingOrder="1"/>
    </xf>
    <xf numFmtId="9" fontId="130" fillId="0" borderId="76" xfId="0" applyNumberFormat="1" applyFont="1" applyBorder="1" applyAlignment="1">
      <alignment horizontal="left" vertical="center" readingOrder="1"/>
    </xf>
    <xf numFmtId="0" fontId="163" fillId="0" borderId="76" xfId="114" applyFont="1" applyFill="1" applyBorder="1" applyAlignment="1">
      <alignment horizontal="left" vertical="center" wrapText="1" readingOrder="1"/>
    </xf>
    <xf numFmtId="0" fontId="130" fillId="0" borderId="244" xfId="0" applyFont="1" applyBorder="1" applyAlignment="1">
      <alignment horizontal="left" vertical="center" wrapText="1"/>
    </xf>
    <xf numFmtId="9" fontId="130" fillId="0" borderId="76" xfId="0" applyNumberFormat="1" applyFont="1" applyBorder="1" applyAlignment="1">
      <alignment horizontal="left" vertical="center" wrapText="1"/>
    </xf>
    <xf numFmtId="10" fontId="135" fillId="0" borderId="76" xfId="0" applyNumberFormat="1" applyFont="1" applyBorder="1" applyAlignment="1">
      <alignment horizontal="left" vertical="center" wrapText="1"/>
    </xf>
    <xf numFmtId="0" fontId="130" fillId="0" borderId="76" xfId="0" applyFont="1" applyBorder="1" applyAlignment="1">
      <alignment horizontal="left" vertical="center" wrapText="1" readingOrder="1"/>
    </xf>
    <xf numFmtId="9" fontId="135" fillId="0" borderId="76" xfId="0" applyNumberFormat="1" applyFont="1" applyBorder="1" applyAlignment="1">
      <alignment horizontal="left" vertical="center"/>
    </xf>
    <xf numFmtId="0" fontId="135" fillId="0" borderId="76" xfId="0" applyFont="1" applyBorder="1" applyAlignment="1">
      <alignment horizontal="left" vertical="center"/>
    </xf>
    <xf numFmtId="14" fontId="135" fillId="0" borderId="76" xfId="0" applyNumberFormat="1" applyFont="1" applyBorder="1" applyAlignment="1">
      <alignment horizontal="left" vertical="center"/>
    </xf>
    <xf numFmtId="14" fontId="130" fillId="0" borderId="76" xfId="0" applyNumberFormat="1" applyFont="1" applyBorder="1" applyAlignment="1">
      <alignment horizontal="left" vertical="center" wrapText="1"/>
    </xf>
    <xf numFmtId="0" fontId="130" fillId="0" borderId="242" xfId="0" applyFont="1" applyBorder="1" applyAlignment="1">
      <alignment horizontal="left" vertical="center" wrapText="1"/>
    </xf>
    <xf numFmtId="9" fontId="135" fillId="0" borderId="76" xfId="0" applyNumberFormat="1" applyFont="1" applyBorder="1" applyAlignment="1">
      <alignment horizontal="left" vertical="center" wrapText="1"/>
    </xf>
    <xf numFmtId="0" fontId="135" fillId="0" borderId="49" xfId="0" applyFont="1" applyBorder="1" applyAlignment="1">
      <alignment horizontal="left" vertical="center" wrapText="1"/>
    </xf>
    <xf numFmtId="0" fontId="163" fillId="0" borderId="76" xfId="54" applyFont="1" applyFill="1" applyBorder="1" applyAlignment="1">
      <alignment horizontal="left" vertical="center" wrapText="1"/>
    </xf>
    <xf numFmtId="1" fontId="135" fillId="0" borderId="76" xfId="0" applyNumberFormat="1" applyFont="1" applyBorder="1" applyAlignment="1">
      <alignment horizontal="left" vertical="center"/>
    </xf>
    <xf numFmtId="0" fontId="163" fillId="0" borderId="242" xfId="54" applyFont="1" applyFill="1" applyBorder="1" applyAlignment="1">
      <alignment horizontal="left" vertical="center" wrapText="1"/>
    </xf>
    <xf numFmtId="0" fontId="135" fillId="0" borderId="319" xfId="0" applyFont="1" applyBorder="1" applyAlignment="1">
      <alignment horizontal="left" vertical="center" wrapText="1"/>
    </xf>
    <xf numFmtId="0" fontId="130" fillId="0" borderId="319" xfId="0" applyFont="1" applyBorder="1" applyAlignment="1">
      <alignment horizontal="left" vertical="center" wrapText="1" readingOrder="1"/>
    </xf>
    <xf numFmtId="192" fontId="3" fillId="0" borderId="0" xfId="112" applyNumberFormat="1" applyFont="1" applyFill="1" applyAlignment="1">
      <alignment horizontal="left" vertical="center"/>
    </xf>
    <xf numFmtId="0" fontId="206" fillId="0" borderId="4" xfId="28" applyFont="1" applyBorder="1" applyAlignment="1">
      <alignment horizontal="center" vertical="center" wrapText="1"/>
    </xf>
    <xf numFmtId="0" fontId="135" fillId="0" borderId="4" xfId="28" applyFont="1" applyBorder="1" applyAlignment="1">
      <alignment horizontal="center" vertical="center" wrapText="1"/>
    </xf>
    <xf numFmtId="0" fontId="135" fillId="0" borderId="85" xfId="28" applyFont="1" applyBorder="1" applyAlignment="1">
      <alignment horizontal="left" vertical="center" wrapText="1"/>
    </xf>
    <xf numFmtId="0" fontId="205" fillId="0" borderId="85" xfId="28" applyFont="1" applyBorder="1" applyAlignment="1">
      <alignment horizontal="left" vertical="center" wrapText="1"/>
    </xf>
    <xf numFmtId="0" fontId="206" fillId="0" borderId="125" xfId="28" applyFont="1" applyBorder="1" applyAlignment="1">
      <alignment horizontal="left" vertical="center" wrapText="1"/>
    </xf>
    <xf numFmtId="0" fontId="205" fillId="0" borderId="4" xfId="28" applyFont="1" applyBorder="1" applyAlignment="1">
      <alignment horizontal="left" vertical="center" wrapText="1"/>
    </xf>
    <xf numFmtId="192" fontId="205" fillId="0" borderId="4" xfId="112" applyNumberFormat="1" applyFont="1" applyFill="1" applyBorder="1" applyAlignment="1">
      <alignment horizontal="left" vertical="center" wrapText="1"/>
    </xf>
    <xf numFmtId="0" fontId="205" fillId="26" borderId="85" xfId="28" applyFont="1" applyFill="1" applyBorder="1" applyAlignment="1">
      <alignment horizontal="left" vertical="center" wrapText="1"/>
    </xf>
    <xf numFmtId="0" fontId="67" fillId="0" borderId="242" xfId="54" applyFill="1" applyBorder="1" applyAlignment="1">
      <alignment horizontal="left" vertical="center" wrapText="1"/>
    </xf>
    <xf numFmtId="0" fontId="67" fillId="0" borderId="242" xfId="54" applyBorder="1" applyAlignment="1">
      <alignment horizontal="left" vertical="center" wrapText="1"/>
    </xf>
    <xf numFmtId="0" fontId="67" fillId="0" borderId="76" xfId="54" applyFill="1" applyBorder="1" applyAlignment="1">
      <alignment horizontal="left" vertical="center" wrapText="1" readingOrder="1"/>
    </xf>
    <xf numFmtId="0" fontId="67" fillId="0" borderId="76" xfId="54" applyFill="1" applyBorder="1" applyAlignment="1">
      <alignment horizontal="left" vertical="center" wrapText="1"/>
    </xf>
    <xf numFmtId="0" fontId="67" fillId="0" borderId="4" xfId="54" applyBorder="1" applyAlignment="1">
      <alignment horizontal="left" vertical="center" wrapText="1"/>
    </xf>
    <xf numFmtId="0" fontId="67" fillId="0" borderId="4" xfId="54" applyFill="1" applyBorder="1" applyAlignment="1">
      <alignment horizontal="left" vertical="center" wrapText="1"/>
    </xf>
    <xf numFmtId="0" fontId="140" fillId="0" borderId="4" xfId="114" applyFill="1" applyBorder="1" applyAlignment="1">
      <alignment horizontal="left" vertical="center" wrapText="1"/>
    </xf>
    <xf numFmtId="3" fontId="137" fillId="0" borderId="0" xfId="0" applyNumberFormat="1" applyFont="1"/>
    <xf numFmtId="203" fontId="26" fillId="0" borderId="0" xfId="0" applyNumberFormat="1" applyFont="1"/>
    <xf numFmtId="204" fontId="137" fillId="0" borderId="0" xfId="0" applyNumberFormat="1" applyFont="1"/>
    <xf numFmtId="0" fontId="75" fillId="0" borderId="264" xfId="0" applyFont="1" applyBorder="1" applyAlignment="1">
      <alignment horizontal="left" vertical="center"/>
    </xf>
    <xf numFmtId="0" fontId="210" fillId="0" borderId="0" xfId="0" applyFont="1"/>
    <xf numFmtId="0" fontId="106" fillId="0" borderId="116" xfId="29" applyFont="1" applyBorder="1" applyAlignment="1">
      <alignment horizontal="left" vertical="center" wrapText="1"/>
    </xf>
    <xf numFmtId="0" fontId="75" fillId="53" borderId="116" xfId="35" applyFont="1" applyFill="1" applyBorder="1" applyAlignment="1">
      <alignment vertical="center" wrapText="1"/>
    </xf>
    <xf numFmtId="0" fontId="70" fillId="3" borderId="10" xfId="0" applyFont="1" applyFill="1" applyBorder="1" applyAlignment="1">
      <alignment horizontal="left" vertical="center" wrapText="1"/>
    </xf>
    <xf numFmtId="0" fontId="70" fillId="3" borderId="10" xfId="0" applyFont="1" applyFill="1" applyBorder="1" applyAlignment="1">
      <alignment horizontal="left" vertical="center"/>
    </xf>
    <xf numFmtId="0" fontId="70" fillId="3" borderId="87" xfId="0" applyFont="1" applyFill="1" applyBorder="1" applyAlignment="1">
      <alignment horizontal="left" vertical="center"/>
    </xf>
    <xf numFmtId="0" fontId="75" fillId="3" borderId="77" xfId="0" applyFont="1" applyFill="1" applyBorder="1" applyAlignment="1">
      <alignment horizontal="left" vertical="center" wrapText="1"/>
    </xf>
    <xf numFmtId="0" fontId="70" fillId="3" borderId="136" xfId="0" applyFont="1" applyFill="1" applyBorder="1" applyAlignment="1">
      <alignment horizontal="left" vertical="center" wrapText="1"/>
    </xf>
    <xf numFmtId="0" fontId="70" fillId="3" borderId="168" xfId="0" applyFont="1" applyFill="1" applyBorder="1" applyAlignment="1">
      <alignment horizontal="left" vertical="center" wrapText="1"/>
    </xf>
    <xf numFmtId="0" fontId="70" fillId="3" borderId="186" xfId="0" applyFont="1" applyFill="1" applyBorder="1" applyAlignment="1">
      <alignment horizontal="left" vertical="center" wrapText="1"/>
    </xf>
    <xf numFmtId="0" fontId="70" fillId="3" borderId="76" xfId="0" applyFont="1" applyFill="1" applyBorder="1" applyAlignment="1">
      <alignment horizontal="left" vertical="center" wrapText="1"/>
    </xf>
    <xf numFmtId="0" fontId="70" fillId="3" borderId="99" xfId="0" applyFont="1" applyFill="1" applyBorder="1" applyAlignment="1">
      <alignment horizontal="left" vertical="center" wrapText="1"/>
    </xf>
    <xf numFmtId="0" fontId="75" fillId="3" borderId="78" xfId="0" applyFont="1" applyFill="1" applyBorder="1" applyAlignment="1">
      <alignment horizontal="left" vertical="center" wrapText="1"/>
    </xf>
    <xf numFmtId="17" fontId="70" fillId="3" borderId="139" xfId="0" applyNumberFormat="1" applyFont="1" applyFill="1" applyBorder="1" applyAlignment="1">
      <alignment horizontal="left" vertical="center" wrapText="1"/>
    </xf>
    <xf numFmtId="0" fontId="67" fillId="53" borderId="204" xfId="54" applyFill="1" applyBorder="1"/>
    <xf numFmtId="0" fontId="135" fillId="0" borderId="4" xfId="28" applyFont="1" applyBorder="1" applyAlignment="1">
      <alignment vertical="center" wrapText="1"/>
    </xf>
    <xf numFmtId="0" fontId="70" fillId="3" borderId="182" xfId="54" applyFont="1" applyFill="1" applyBorder="1" applyAlignment="1">
      <alignment horizontal="left" vertical="center" wrapText="1"/>
    </xf>
    <xf numFmtId="0" fontId="70" fillId="3" borderId="84" xfId="54" applyFont="1" applyFill="1" applyBorder="1" applyAlignment="1">
      <alignment horizontal="left" vertical="center" wrapText="1"/>
    </xf>
    <xf numFmtId="10" fontId="166" fillId="27" borderId="11" xfId="0" applyNumberFormat="1" applyFont="1" applyFill="1" applyBorder="1" applyAlignment="1">
      <alignment vertical="center" wrapText="1"/>
    </xf>
    <xf numFmtId="9" fontId="0" fillId="0" borderId="0" xfId="0" applyNumberFormat="1"/>
    <xf numFmtId="0" fontId="130" fillId="26" borderId="76" xfId="0" applyFont="1" applyFill="1" applyBorder="1" applyAlignment="1">
      <alignment horizontal="left" vertical="center" wrapText="1" readingOrder="1"/>
    </xf>
    <xf numFmtId="0" fontId="71" fillId="28" borderId="4" xfId="54" applyFont="1" applyFill="1" applyBorder="1" applyAlignment="1">
      <alignment horizontal="left" vertical="center" wrapText="1"/>
    </xf>
    <xf numFmtId="10" fontId="0" fillId="0" borderId="0" xfId="0" applyNumberFormat="1"/>
    <xf numFmtId="0" fontId="130" fillId="0" borderId="78" xfId="0" applyFont="1" applyBorder="1" applyAlignment="1">
      <alignment horizontal="left" vertical="center" wrapText="1"/>
    </xf>
    <xf numFmtId="9" fontId="135" fillId="0" borderId="4" xfId="0" applyNumberFormat="1" applyFont="1" applyBorder="1" applyAlignment="1">
      <alignment horizontal="left" vertical="center"/>
    </xf>
    <xf numFmtId="0" fontId="135" fillId="0" borderId="4" xfId="0" applyFont="1" applyBorder="1" applyAlignment="1">
      <alignment horizontal="left" vertical="center"/>
    </xf>
    <xf numFmtId="9" fontId="37" fillId="30" borderId="4" xfId="0" applyNumberFormat="1" applyFont="1" applyFill="1" applyBorder="1" applyAlignment="1">
      <alignment horizontal="left" vertical="center" wrapText="1"/>
    </xf>
    <xf numFmtId="0" fontId="70" fillId="3" borderId="102" xfId="54" applyFont="1" applyFill="1" applyBorder="1" applyAlignment="1">
      <alignment horizontal="left" vertical="center" wrapText="1"/>
    </xf>
    <xf numFmtId="0" fontId="75" fillId="3" borderId="9" xfId="0" applyFont="1" applyFill="1" applyBorder="1" applyAlignment="1">
      <alignment horizontal="left" vertical="center" wrapText="1"/>
    </xf>
    <xf numFmtId="3" fontId="75" fillId="27" borderId="77" xfId="0" applyNumberFormat="1" applyFont="1" applyFill="1" applyBorder="1" applyAlignment="1">
      <alignment horizontal="left" vertical="center" wrapText="1"/>
    </xf>
    <xf numFmtId="0" fontId="75" fillId="27" borderId="77" xfId="0" applyFont="1" applyFill="1" applyBorder="1" applyAlignment="1">
      <alignment horizontal="left" vertical="center"/>
    </xf>
    <xf numFmtId="0" fontId="71" fillId="28" borderId="11" xfId="0" applyFont="1" applyFill="1" applyBorder="1" applyAlignment="1">
      <alignment horizontal="left" vertical="center" wrapText="1"/>
    </xf>
    <xf numFmtId="0" fontId="2" fillId="0" borderId="4" xfId="0" applyFont="1" applyBorder="1" applyAlignment="1">
      <alignment horizontal="left" vertical="center" wrapText="1"/>
    </xf>
    <xf numFmtId="0" fontId="130" fillId="0" borderId="327" xfId="0" applyFont="1" applyBorder="1" applyAlignment="1">
      <alignment horizontal="left" vertical="center" wrapText="1"/>
    </xf>
    <xf numFmtId="0" fontId="135" fillId="0" borderId="78" xfId="0" applyFont="1" applyBorder="1" applyAlignment="1">
      <alignment horizontal="left" vertical="center" wrapText="1"/>
    </xf>
    <xf numFmtId="10" fontId="135" fillId="0" borderId="80" xfId="0" applyNumberFormat="1" applyFont="1" applyBorder="1" applyAlignment="1">
      <alignment horizontal="left" vertical="center" wrapText="1"/>
    </xf>
    <xf numFmtId="0" fontId="71" fillId="46" borderId="4" xfId="0" applyFont="1" applyFill="1" applyBorder="1" applyAlignment="1">
      <alignment horizontal="left" vertical="center" wrapText="1"/>
    </xf>
    <xf numFmtId="0" fontId="2" fillId="0" borderId="0" xfId="0" applyFont="1" applyAlignment="1">
      <alignment horizontal="left" vertical="center"/>
    </xf>
    <xf numFmtId="0" fontId="2" fillId="0" borderId="7" xfId="28" applyFont="1" applyBorder="1" applyAlignment="1">
      <alignment horizontal="left" vertical="center" wrapText="1"/>
    </xf>
    <xf numFmtId="0" fontId="2" fillId="0" borderId="76" xfId="28" applyFont="1" applyBorder="1" applyAlignment="1">
      <alignment horizontal="left" vertical="center" wrapText="1"/>
    </xf>
    <xf numFmtId="0" fontId="2" fillId="0" borderId="242" xfId="28" applyFont="1" applyBorder="1" applyAlignment="1">
      <alignment horizontal="left" vertical="center" wrapText="1"/>
    </xf>
    <xf numFmtId="0" fontId="2" fillId="60" borderId="0" xfId="0" applyFont="1" applyFill="1" applyAlignment="1">
      <alignment horizontal="left" vertical="center"/>
    </xf>
    <xf numFmtId="0" fontId="2" fillId="3" borderId="76" xfId="28" applyFont="1" applyFill="1" applyBorder="1" applyAlignment="1">
      <alignment horizontal="left" vertical="center" wrapText="1"/>
    </xf>
    <xf numFmtId="0" fontId="2" fillId="0" borderId="4" xfId="28" applyFont="1" applyBorder="1" applyAlignment="1">
      <alignment horizontal="left" vertical="center" wrapText="1"/>
    </xf>
    <xf numFmtId="192" fontId="2" fillId="3" borderId="76" xfId="112" applyNumberFormat="1" applyFont="1" applyFill="1" applyBorder="1" applyAlignment="1">
      <alignment horizontal="left" vertical="center" wrapText="1"/>
    </xf>
    <xf numFmtId="14" fontId="2" fillId="3" borderId="76" xfId="28" applyNumberFormat="1" applyFont="1" applyFill="1" applyBorder="1" applyAlignment="1">
      <alignment horizontal="left" vertical="center" wrapText="1"/>
    </xf>
    <xf numFmtId="166" fontId="2" fillId="3" borderId="76" xfId="111" applyFont="1" applyFill="1" applyBorder="1" applyAlignment="1">
      <alignment horizontal="left" vertical="center" wrapText="1"/>
    </xf>
    <xf numFmtId="166" fontId="2" fillId="0" borderId="76" xfId="111" applyFont="1" applyFill="1" applyBorder="1" applyAlignment="1">
      <alignment horizontal="left" vertical="center" wrapText="1"/>
    </xf>
    <xf numFmtId="0" fontId="2" fillId="3" borderId="242" xfId="28" applyFont="1" applyFill="1" applyBorder="1" applyAlignment="1">
      <alignment horizontal="left" vertical="center" wrapText="1"/>
    </xf>
    <xf numFmtId="0" fontId="2" fillId="0" borderId="76" xfId="0" applyFont="1" applyBorder="1" applyAlignment="1">
      <alignment horizontal="left" vertical="center" wrapText="1"/>
    </xf>
    <xf numFmtId="0" fontId="2" fillId="0" borderId="125" xfId="28" applyFont="1" applyBorder="1" applyAlignment="1">
      <alignment horizontal="left" vertical="center" wrapText="1"/>
    </xf>
    <xf numFmtId="0" fontId="2" fillId="26" borderId="207" xfId="0" applyFont="1" applyFill="1" applyBorder="1" applyAlignment="1">
      <alignment horizontal="left" vertical="center" wrapText="1"/>
    </xf>
    <xf numFmtId="9" fontId="2" fillId="26" borderId="208" xfId="2" applyFont="1" applyFill="1" applyBorder="1" applyAlignment="1" applyProtection="1">
      <alignment horizontal="left" vertical="center" wrapText="1"/>
    </xf>
    <xf numFmtId="10" fontId="2" fillId="26" borderId="208" xfId="0" applyNumberFormat="1" applyFont="1" applyFill="1" applyBorder="1" applyAlignment="1">
      <alignment horizontal="left" vertical="center" wrapText="1"/>
    </xf>
    <xf numFmtId="0" fontId="2" fillId="26" borderId="208" xfId="0" applyFont="1" applyFill="1" applyBorder="1" applyAlignment="1">
      <alignment horizontal="left" vertical="center" wrapText="1"/>
    </xf>
    <xf numFmtId="0" fontId="2" fillId="26" borderId="208" xfId="28" applyFont="1" applyFill="1" applyBorder="1" applyAlignment="1">
      <alignment horizontal="left" vertical="center" wrapText="1"/>
    </xf>
    <xf numFmtId="14" fontId="2" fillId="26" borderId="208" xfId="0" applyNumberFormat="1" applyFont="1" applyFill="1" applyBorder="1" applyAlignment="1">
      <alignment horizontal="left" vertical="center" wrapText="1"/>
    </xf>
    <xf numFmtId="9" fontId="2" fillId="26" borderId="208" xfId="0" applyNumberFormat="1" applyFont="1" applyFill="1" applyBorder="1" applyAlignment="1">
      <alignment horizontal="left" vertical="center" wrapText="1"/>
    </xf>
    <xf numFmtId="14" fontId="2" fillId="26" borderId="208" xfId="28" applyNumberFormat="1" applyFont="1" applyFill="1" applyBorder="1" applyAlignment="1">
      <alignment horizontal="left" vertical="center" wrapText="1"/>
    </xf>
    <xf numFmtId="14" fontId="2" fillId="26" borderId="76" xfId="0" applyNumberFormat="1" applyFont="1" applyFill="1" applyBorder="1" applyAlignment="1">
      <alignment horizontal="left" vertical="center" wrapText="1"/>
    </xf>
    <xf numFmtId="3" fontId="2" fillId="26" borderId="208" xfId="0" applyNumberFormat="1" applyFont="1" applyFill="1" applyBorder="1" applyAlignment="1">
      <alignment horizontal="left" vertical="center" wrapText="1"/>
    </xf>
    <xf numFmtId="206" fontId="2" fillId="26" borderId="208" xfId="0" applyNumberFormat="1" applyFont="1" applyFill="1" applyBorder="1" applyAlignment="1">
      <alignment horizontal="left" vertical="center"/>
    </xf>
    <xf numFmtId="0" fontId="2" fillId="26" borderId="208" xfId="0" applyFont="1" applyFill="1" applyBorder="1" applyAlignment="1">
      <alignment horizontal="left" vertical="center"/>
    </xf>
    <xf numFmtId="206" fontId="2" fillId="26" borderId="208" xfId="0" applyNumberFormat="1" applyFont="1" applyFill="1" applyBorder="1" applyAlignment="1">
      <alignment horizontal="left" vertical="center" wrapText="1"/>
    </xf>
    <xf numFmtId="166" fontId="2" fillId="26" borderId="208" xfId="111" applyFont="1" applyFill="1" applyBorder="1" applyAlignment="1">
      <alignment horizontal="left" vertical="center" wrapText="1"/>
    </xf>
    <xf numFmtId="166" fontId="2" fillId="0" borderId="0" xfId="0" applyNumberFormat="1" applyFont="1" applyAlignment="1">
      <alignment horizontal="left" vertical="center"/>
    </xf>
    <xf numFmtId="0" fontId="2" fillId="26" borderId="224" xfId="0" applyFont="1" applyFill="1" applyBorder="1" applyAlignment="1">
      <alignment horizontal="left" vertical="center" wrapText="1"/>
    </xf>
    <xf numFmtId="9" fontId="2" fillId="26" borderId="80" xfId="2" applyFont="1" applyFill="1" applyBorder="1" applyAlignment="1">
      <alignment horizontal="left" vertical="center" wrapText="1"/>
    </xf>
    <xf numFmtId="0" fontId="2" fillId="26" borderId="80" xfId="0" applyFont="1" applyFill="1" applyBorder="1" applyAlignment="1">
      <alignment horizontal="left" vertical="center" wrapText="1"/>
    </xf>
    <xf numFmtId="10" fontId="2" fillId="26" borderId="80" xfId="0" applyNumberFormat="1" applyFont="1" applyFill="1" applyBorder="1" applyAlignment="1">
      <alignment horizontal="left" vertical="center" wrapText="1"/>
    </xf>
    <xf numFmtId="0" fontId="2" fillId="26" borderId="80" xfId="28" applyFont="1" applyFill="1" applyBorder="1" applyAlignment="1">
      <alignment horizontal="left" vertical="center" wrapText="1"/>
    </xf>
    <xf numFmtId="14" fontId="2" fillId="26" borderId="80" xfId="0" applyNumberFormat="1" applyFont="1" applyFill="1" applyBorder="1" applyAlignment="1">
      <alignment horizontal="left" vertical="center" wrapText="1"/>
    </xf>
    <xf numFmtId="9" fontId="2" fillId="26" borderId="80" xfId="0" applyNumberFormat="1" applyFont="1" applyFill="1" applyBorder="1" applyAlignment="1">
      <alignment horizontal="left" vertical="center" wrapText="1"/>
    </xf>
    <xf numFmtId="14" fontId="2" fillId="26" borderId="80" xfId="28" applyNumberFormat="1" applyFont="1" applyFill="1" applyBorder="1" applyAlignment="1">
      <alignment horizontal="left" vertical="center" wrapText="1"/>
    </xf>
    <xf numFmtId="3" fontId="2" fillId="26" borderId="80" xfId="0" applyNumberFormat="1" applyFont="1" applyFill="1" applyBorder="1" applyAlignment="1">
      <alignment horizontal="left" vertical="center" wrapText="1"/>
    </xf>
    <xf numFmtId="206" fontId="2" fillId="26" borderId="80" xfId="0" applyNumberFormat="1" applyFont="1" applyFill="1" applyBorder="1" applyAlignment="1">
      <alignment horizontal="left" vertical="center"/>
    </xf>
    <xf numFmtId="0" fontId="2" fillId="26" borderId="80" xfId="0" applyFont="1" applyFill="1" applyBorder="1" applyAlignment="1">
      <alignment horizontal="left" vertical="center"/>
    </xf>
    <xf numFmtId="206" fontId="2" fillId="26" borderId="80" xfId="0" applyNumberFormat="1" applyFont="1" applyFill="1" applyBorder="1" applyAlignment="1">
      <alignment horizontal="left" vertical="center" wrapText="1"/>
    </xf>
    <xf numFmtId="166" fontId="2" fillId="26" borderId="80" xfId="111" applyFont="1" applyFill="1" applyBorder="1" applyAlignment="1">
      <alignment horizontal="left" vertical="center" wrapText="1"/>
    </xf>
    <xf numFmtId="0" fontId="2" fillId="26" borderId="80" xfId="0" applyFont="1" applyFill="1" applyBorder="1" applyAlignment="1">
      <alignment horizontal="left" vertical="center" wrapText="1" readingOrder="1"/>
    </xf>
    <xf numFmtId="0" fontId="2" fillId="26" borderId="189" xfId="0" applyFont="1" applyFill="1" applyBorder="1" applyAlignment="1">
      <alignment horizontal="left" vertical="center" wrapText="1"/>
    </xf>
    <xf numFmtId="0" fontId="2" fillId="26" borderId="186" xfId="0" applyFont="1" applyFill="1" applyBorder="1" applyAlignment="1">
      <alignment horizontal="left" vertical="center" wrapText="1"/>
    </xf>
    <xf numFmtId="9" fontId="2" fillId="26" borderId="76" xfId="2" applyFont="1" applyFill="1" applyBorder="1" applyAlignment="1">
      <alignment horizontal="left" vertical="center" wrapText="1"/>
    </xf>
    <xf numFmtId="0" fontId="2" fillId="26" borderId="76" xfId="0" applyFont="1" applyFill="1" applyBorder="1" applyAlignment="1">
      <alignment horizontal="left" vertical="center" wrapText="1"/>
    </xf>
    <xf numFmtId="10" fontId="2" fillId="26" borderId="76" xfId="0" applyNumberFormat="1" applyFont="1" applyFill="1" applyBorder="1" applyAlignment="1">
      <alignment horizontal="left" vertical="center" wrapText="1"/>
    </xf>
    <xf numFmtId="0" fontId="2" fillId="26" borderId="76" xfId="28" applyFont="1" applyFill="1" applyBorder="1" applyAlignment="1">
      <alignment horizontal="left" vertical="center" wrapText="1"/>
    </xf>
    <xf numFmtId="9" fontId="2" fillId="26" borderId="76" xfId="0" applyNumberFormat="1" applyFont="1" applyFill="1" applyBorder="1" applyAlignment="1">
      <alignment horizontal="left" vertical="center" wrapText="1"/>
    </xf>
    <xf numFmtId="14" fontId="2" fillId="26" borderId="76" xfId="28" applyNumberFormat="1" applyFont="1" applyFill="1" applyBorder="1" applyAlignment="1">
      <alignment horizontal="left" vertical="center" wrapText="1"/>
    </xf>
    <xf numFmtId="3" fontId="2" fillId="26" borderId="76" xfId="0" applyNumberFormat="1" applyFont="1" applyFill="1" applyBorder="1" applyAlignment="1">
      <alignment horizontal="left" vertical="center" wrapText="1"/>
    </xf>
    <xf numFmtId="206" fontId="2" fillId="26" borderId="76" xfId="0" applyNumberFormat="1" applyFont="1" applyFill="1" applyBorder="1" applyAlignment="1">
      <alignment horizontal="left" vertical="center"/>
    </xf>
    <xf numFmtId="0" fontId="2" fillId="26" borderId="76" xfId="0" applyFont="1" applyFill="1" applyBorder="1" applyAlignment="1">
      <alignment horizontal="left" vertical="center"/>
    </xf>
    <xf numFmtId="206" fontId="2" fillId="26" borderId="76" xfId="0" applyNumberFormat="1" applyFont="1" applyFill="1" applyBorder="1" applyAlignment="1">
      <alignment horizontal="left" vertical="center" wrapText="1"/>
    </xf>
    <xf numFmtId="166" fontId="2" fillId="26" borderId="76" xfId="111" applyFont="1" applyFill="1" applyBorder="1" applyAlignment="1">
      <alignment horizontal="left" vertical="center" wrapText="1"/>
    </xf>
    <xf numFmtId="0" fontId="2" fillId="26" borderId="76" xfId="0" applyFont="1" applyFill="1" applyBorder="1" applyAlignment="1">
      <alignment horizontal="left" vertical="center" wrapText="1" readingOrder="1"/>
    </xf>
    <xf numFmtId="0" fontId="2" fillId="26" borderId="188" xfId="0" applyFont="1" applyFill="1" applyBorder="1" applyAlignment="1">
      <alignment horizontal="left" vertical="center" wrapText="1"/>
    </xf>
    <xf numFmtId="186" fontId="2" fillId="26" borderId="76" xfId="1" applyNumberFormat="1" applyFont="1" applyFill="1" applyBorder="1" applyAlignment="1" applyProtection="1">
      <alignment horizontal="left" vertical="center" wrapText="1"/>
    </xf>
    <xf numFmtId="0" fontId="2" fillId="66" borderId="186" xfId="0" applyFont="1" applyFill="1" applyBorder="1" applyAlignment="1">
      <alignment horizontal="left" vertical="center" wrapText="1"/>
    </xf>
    <xf numFmtId="9" fontId="2" fillId="66" borderId="76" xfId="2" applyFont="1" applyFill="1" applyBorder="1" applyAlignment="1">
      <alignment horizontal="left" vertical="center" wrapText="1"/>
    </xf>
    <xf numFmtId="0" fontId="2" fillId="66" borderId="76" xfId="0" applyFont="1" applyFill="1" applyBorder="1" applyAlignment="1">
      <alignment horizontal="left" vertical="center" wrapText="1"/>
    </xf>
    <xf numFmtId="10" fontId="2" fillId="66" borderId="76" xfId="0" applyNumberFormat="1" applyFont="1" applyFill="1" applyBorder="1" applyAlignment="1">
      <alignment horizontal="left" vertical="center" wrapText="1"/>
    </xf>
    <xf numFmtId="0" fontId="2" fillId="66" borderId="76" xfId="28" applyFont="1" applyFill="1" applyBorder="1" applyAlignment="1">
      <alignment horizontal="left" vertical="center" wrapText="1"/>
    </xf>
    <xf numFmtId="14" fontId="2" fillId="66" borderId="76" xfId="0" applyNumberFormat="1" applyFont="1" applyFill="1" applyBorder="1" applyAlignment="1">
      <alignment horizontal="left" vertical="center" wrapText="1"/>
    </xf>
    <xf numFmtId="9" fontId="2" fillId="66" borderId="76" xfId="0" applyNumberFormat="1" applyFont="1" applyFill="1" applyBorder="1" applyAlignment="1">
      <alignment horizontal="left" vertical="center" wrapText="1"/>
    </xf>
    <xf numFmtId="0" fontId="2" fillId="66" borderId="76" xfId="0" applyFont="1" applyFill="1" applyBorder="1" applyAlignment="1">
      <alignment horizontal="left" vertical="center"/>
    </xf>
    <xf numFmtId="14" fontId="2" fillId="66" borderId="76" xfId="0" applyNumberFormat="1" applyFont="1" applyFill="1" applyBorder="1" applyAlignment="1">
      <alignment horizontal="left" vertical="center"/>
    </xf>
    <xf numFmtId="9" fontId="2" fillId="66" borderId="76" xfId="112" applyFont="1" applyFill="1" applyBorder="1" applyAlignment="1">
      <alignment horizontal="left" vertical="center"/>
    </xf>
    <xf numFmtId="9" fontId="2" fillId="66" borderId="76" xfId="0" applyNumberFormat="1" applyFont="1" applyFill="1" applyBorder="1" applyAlignment="1">
      <alignment horizontal="left" vertical="center"/>
    </xf>
    <xf numFmtId="9" fontId="2" fillId="66" borderId="76" xfId="0" applyNumberFormat="1" applyFont="1" applyFill="1" applyBorder="1" applyAlignment="1">
      <alignment horizontal="right" vertical="center"/>
    </xf>
    <xf numFmtId="206" fontId="2" fillId="66" borderId="76" xfId="0" applyNumberFormat="1" applyFont="1" applyFill="1" applyBorder="1" applyAlignment="1">
      <alignment horizontal="left" vertical="center"/>
    </xf>
    <xf numFmtId="206" fontId="2" fillId="66" borderId="76" xfId="0" applyNumberFormat="1" applyFont="1" applyFill="1" applyBorder="1" applyAlignment="1">
      <alignment horizontal="left" vertical="center" wrapText="1"/>
    </xf>
    <xf numFmtId="166" fontId="2" fillId="66" borderId="76" xfId="111" applyFont="1" applyFill="1" applyBorder="1" applyAlignment="1">
      <alignment horizontal="left" vertical="center" wrapText="1"/>
    </xf>
    <xf numFmtId="1" fontId="2" fillId="66" borderId="76" xfId="0" applyNumberFormat="1" applyFont="1" applyFill="1" applyBorder="1" applyAlignment="1">
      <alignment horizontal="left" vertical="center"/>
    </xf>
    <xf numFmtId="0" fontId="2" fillId="66" borderId="0" xfId="0" applyFont="1" applyFill="1" applyAlignment="1">
      <alignment horizontal="left" vertical="center"/>
    </xf>
    <xf numFmtId="186" fontId="2" fillId="26" borderId="76" xfId="1" applyNumberFormat="1" applyFont="1" applyFill="1" applyBorder="1" applyAlignment="1">
      <alignment horizontal="left" vertical="center" wrapText="1"/>
    </xf>
    <xf numFmtId="0" fontId="2" fillId="26" borderId="0" xfId="0" applyFont="1" applyFill="1" applyAlignment="1">
      <alignment horizontal="left" vertical="center"/>
    </xf>
    <xf numFmtId="10" fontId="2" fillId="26" borderId="76" xfId="0" applyNumberFormat="1" applyFont="1" applyFill="1" applyBorder="1" applyAlignment="1">
      <alignment horizontal="left" vertical="center"/>
    </xf>
    <xf numFmtId="0" fontId="2" fillId="0" borderId="186" xfId="0" applyFont="1" applyBorder="1" applyAlignment="1">
      <alignment horizontal="left" vertical="center" wrapText="1"/>
    </xf>
    <xf numFmtId="9" fontId="2" fillId="0" borderId="76" xfId="2" applyFont="1" applyBorder="1" applyAlignment="1">
      <alignment horizontal="left" vertical="center" wrapText="1"/>
    </xf>
    <xf numFmtId="10" fontId="2" fillId="0" borderId="76" xfId="0" applyNumberFormat="1" applyFont="1" applyBorder="1" applyAlignment="1">
      <alignment horizontal="left" vertical="center" wrapText="1"/>
    </xf>
    <xf numFmtId="14" fontId="2" fillId="0" borderId="76" xfId="0" applyNumberFormat="1" applyFont="1" applyBorder="1" applyAlignment="1">
      <alignment horizontal="left" vertical="center" wrapText="1"/>
    </xf>
    <xf numFmtId="9" fontId="2" fillId="0" borderId="76" xfId="0" applyNumberFormat="1" applyFont="1" applyBorder="1" applyAlignment="1">
      <alignment horizontal="left" vertical="center" wrapText="1"/>
    </xf>
    <xf numFmtId="0" fontId="2" fillId="0" borderId="76" xfId="59" applyFont="1" applyBorder="1" applyAlignment="1">
      <alignment horizontal="left" vertical="center" wrapText="1"/>
    </xf>
    <xf numFmtId="0" fontId="2" fillId="0" borderId="76" xfId="0" applyFont="1" applyBorder="1" applyAlignment="1">
      <alignment horizontal="right" vertical="center" wrapText="1"/>
    </xf>
    <xf numFmtId="206" fontId="2" fillId="0" borderId="76" xfId="0" applyNumberFormat="1" applyFont="1" applyBorder="1" applyAlignment="1">
      <alignment horizontal="left" vertical="center"/>
    </xf>
    <xf numFmtId="0" fontId="2" fillId="0" borderId="76" xfId="0" applyFont="1" applyBorder="1" applyAlignment="1">
      <alignment horizontal="left" vertical="center"/>
    </xf>
    <xf numFmtId="206" fontId="2" fillId="0" borderId="76" xfId="0" applyNumberFormat="1" applyFont="1" applyBorder="1" applyAlignment="1">
      <alignment horizontal="left" vertical="center" wrapText="1"/>
    </xf>
    <xf numFmtId="0" fontId="2" fillId="0" borderId="76" xfId="59" applyFont="1" applyBorder="1" applyAlignment="1">
      <alignment horizontal="left" vertical="center"/>
    </xf>
    <xf numFmtId="0" fontId="2" fillId="0" borderId="188" xfId="59" applyFont="1" applyBorder="1" applyAlignment="1">
      <alignment horizontal="left" vertical="center"/>
    </xf>
    <xf numFmtId="192" fontId="2" fillId="26" borderId="76" xfId="28" applyNumberFormat="1" applyFont="1" applyFill="1" applyBorder="1" applyAlignment="1">
      <alignment horizontal="right" vertical="center" wrapText="1"/>
    </xf>
    <xf numFmtId="0" fontId="2" fillId="31" borderId="76" xfId="0" applyFont="1" applyFill="1" applyBorder="1" applyAlignment="1">
      <alignment horizontal="left" vertical="center" wrapText="1"/>
    </xf>
    <xf numFmtId="0" fontId="2" fillId="31" borderId="188" xfId="0" applyFont="1" applyFill="1" applyBorder="1" applyAlignment="1">
      <alignment horizontal="left" vertical="center" wrapText="1"/>
    </xf>
    <xf numFmtId="0" fontId="2" fillId="31" borderId="76" xfId="0" applyFont="1" applyFill="1" applyBorder="1" applyAlignment="1">
      <alignment horizontal="left" vertical="center"/>
    </xf>
    <xf numFmtId="192" fontId="2" fillId="26" borderId="76" xfId="0" applyNumberFormat="1" applyFont="1" applyFill="1" applyBorder="1" applyAlignment="1">
      <alignment horizontal="left" vertical="center" wrapText="1"/>
    </xf>
    <xf numFmtId="0" fontId="2" fillId="67" borderId="186" xfId="0" applyFont="1" applyFill="1" applyBorder="1" applyAlignment="1">
      <alignment horizontal="left" vertical="center" wrapText="1"/>
    </xf>
    <xf numFmtId="9" fontId="2" fillId="67" borderId="76" xfId="2" applyFont="1" applyFill="1" applyBorder="1" applyAlignment="1">
      <alignment horizontal="left" vertical="center" wrapText="1"/>
    </xf>
    <xf numFmtId="10" fontId="2" fillId="67" borderId="76" xfId="0" applyNumberFormat="1" applyFont="1" applyFill="1" applyBorder="1" applyAlignment="1">
      <alignment horizontal="left" vertical="center" wrapText="1"/>
    </xf>
    <xf numFmtId="0" fontId="2" fillId="67" borderId="76" xfId="0" applyFont="1" applyFill="1" applyBorder="1" applyAlignment="1">
      <alignment horizontal="left" vertical="center" wrapText="1"/>
    </xf>
    <xf numFmtId="9" fontId="2" fillId="67" borderId="76" xfId="0" applyNumberFormat="1" applyFont="1" applyFill="1" applyBorder="1" applyAlignment="1">
      <alignment horizontal="left" vertical="center" wrapText="1"/>
    </xf>
    <xf numFmtId="14" fontId="2" fillId="67" borderId="76" xfId="0" applyNumberFormat="1" applyFont="1" applyFill="1" applyBorder="1" applyAlignment="1">
      <alignment horizontal="left" vertical="center" wrapText="1"/>
    </xf>
    <xf numFmtId="14" fontId="2" fillId="67" borderId="76" xfId="28" applyNumberFormat="1" applyFont="1" applyFill="1" applyBorder="1" applyAlignment="1">
      <alignment horizontal="left" vertical="center" wrapText="1"/>
    </xf>
    <xf numFmtId="3" fontId="2" fillId="67" borderId="76" xfId="0" applyNumberFormat="1" applyFont="1" applyFill="1" applyBorder="1" applyAlignment="1">
      <alignment horizontal="left" vertical="center" wrapText="1"/>
    </xf>
    <xf numFmtId="206" fontId="2" fillId="67" borderId="76" xfId="0" applyNumberFormat="1" applyFont="1" applyFill="1" applyBorder="1" applyAlignment="1">
      <alignment horizontal="left" vertical="center"/>
    </xf>
    <xf numFmtId="0" fontId="2" fillId="67" borderId="76" xfId="0" applyFont="1" applyFill="1" applyBorder="1" applyAlignment="1">
      <alignment horizontal="left" vertical="center"/>
    </xf>
    <xf numFmtId="206" fontId="2" fillId="67" borderId="76" xfId="0" applyNumberFormat="1" applyFont="1" applyFill="1" applyBorder="1" applyAlignment="1">
      <alignment horizontal="left" vertical="center" wrapText="1"/>
    </xf>
    <xf numFmtId="166" fontId="2" fillId="67" borderId="76" xfId="111" applyFont="1" applyFill="1" applyBorder="1" applyAlignment="1">
      <alignment horizontal="left" vertical="center" wrapText="1"/>
    </xf>
    <xf numFmtId="0" fontId="2" fillId="67" borderId="76" xfId="0" applyFont="1" applyFill="1" applyBorder="1" applyAlignment="1">
      <alignment horizontal="left" vertical="center" wrapText="1" readingOrder="1"/>
    </xf>
    <xf numFmtId="0" fontId="2" fillId="67" borderId="188" xfId="0" applyFont="1" applyFill="1" applyBorder="1" applyAlignment="1">
      <alignment horizontal="left" vertical="center" wrapText="1"/>
    </xf>
    <xf numFmtId="0" fontId="2" fillId="67" borderId="0" xfId="0" applyFont="1" applyFill="1" applyAlignment="1">
      <alignment horizontal="left" vertical="center"/>
    </xf>
    <xf numFmtId="0" fontId="2" fillId="67" borderId="76" xfId="28" applyFont="1" applyFill="1" applyBorder="1" applyAlignment="1">
      <alignment horizontal="left" vertical="center" wrapText="1"/>
    </xf>
    <xf numFmtId="10" fontId="2" fillId="67" borderId="76" xfId="28" applyNumberFormat="1" applyFont="1" applyFill="1" applyBorder="1" applyAlignment="1">
      <alignment horizontal="left" vertical="center" wrapText="1"/>
    </xf>
    <xf numFmtId="10" fontId="2" fillId="26" borderId="76" xfId="28" applyNumberFormat="1" applyFont="1" applyFill="1" applyBorder="1" applyAlignment="1">
      <alignment horizontal="left" vertical="center" wrapText="1"/>
    </xf>
    <xf numFmtId="9" fontId="2" fillId="26" borderId="76" xfId="112" applyFont="1" applyFill="1" applyBorder="1" applyAlignment="1">
      <alignment horizontal="left" vertical="center" wrapText="1"/>
    </xf>
    <xf numFmtId="1" fontId="2" fillId="26" borderId="76" xfId="0" applyNumberFormat="1" applyFont="1" applyFill="1" applyBorder="1" applyAlignment="1">
      <alignment horizontal="left" vertical="center" wrapText="1"/>
    </xf>
    <xf numFmtId="10" fontId="2" fillId="26" borderId="188" xfId="0" applyNumberFormat="1" applyFont="1" applyFill="1" applyBorder="1" applyAlignment="1">
      <alignment horizontal="left" vertical="center" wrapText="1"/>
    </xf>
    <xf numFmtId="0" fontId="2" fillId="67" borderId="186" xfId="28" applyFont="1" applyFill="1" applyBorder="1" applyAlignment="1">
      <alignment horizontal="left" vertical="center" wrapText="1"/>
    </xf>
    <xf numFmtId="0" fontId="2" fillId="26" borderId="186" xfId="28" applyFont="1" applyFill="1" applyBorder="1" applyAlignment="1">
      <alignment horizontal="left" vertical="center" wrapText="1"/>
    </xf>
    <xf numFmtId="0" fontId="2" fillId="26" borderId="188" xfId="0" applyFont="1" applyFill="1" applyBorder="1" applyAlignment="1">
      <alignment horizontal="left" vertical="center"/>
    </xf>
    <xf numFmtId="0" fontId="2" fillId="66" borderId="76" xfId="0" applyFont="1" applyFill="1" applyBorder="1" applyAlignment="1">
      <alignment horizontal="right" vertical="center" wrapText="1"/>
    </xf>
    <xf numFmtId="9" fontId="2" fillId="26" borderId="76" xfId="0" applyNumberFormat="1" applyFont="1" applyFill="1" applyBorder="1" applyAlignment="1">
      <alignment horizontal="left" vertical="center"/>
    </xf>
    <xf numFmtId="0" fontId="2" fillId="0" borderId="188" xfId="0" applyFont="1" applyBorder="1" applyAlignment="1">
      <alignment horizontal="left" vertical="center" wrapText="1"/>
    </xf>
    <xf numFmtId="14" fontId="2" fillId="66" borderId="76" xfId="28" applyNumberFormat="1" applyFont="1" applyFill="1" applyBorder="1" applyAlignment="1">
      <alignment horizontal="left" vertical="center" wrapText="1"/>
    </xf>
    <xf numFmtId="1" fontId="2" fillId="66" borderId="76" xfId="0" applyNumberFormat="1" applyFont="1" applyFill="1" applyBorder="1" applyAlignment="1">
      <alignment horizontal="left" vertical="center" wrapText="1"/>
    </xf>
    <xf numFmtId="0" fontId="2" fillId="66" borderId="188" xfId="0" applyFont="1" applyFill="1" applyBorder="1" applyAlignment="1">
      <alignment horizontal="left" vertical="center" wrapText="1"/>
    </xf>
    <xf numFmtId="1" fontId="2" fillId="26" borderId="76" xfId="0" applyNumberFormat="1" applyFont="1" applyFill="1" applyBorder="1" applyAlignment="1">
      <alignment horizontal="left" vertical="center"/>
    </xf>
    <xf numFmtId="1" fontId="2" fillId="26" borderId="76" xfId="28" applyNumberFormat="1" applyFont="1" applyFill="1" applyBorder="1" applyAlignment="1">
      <alignment horizontal="left" vertical="center" wrapText="1"/>
    </xf>
    <xf numFmtId="0" fontId="2" fillId="31" borderId="186" xfId="0" applyFont="1" applyFill="1" applyBorder="1" applyAlignment="1">
      <alignment horizontal="left" vertical="center" wrapText="1"/>
    </xf>
    <xf numFmtId="9" fontId="2" fillId="31" borderId="76" xfId="2" applyFont="1" applyFill="1" applyBorder="1" applyAlignment="1">
      <alignment horizontal="left" vertical="center" wrapText="1"/>
    </xf>
    <xf numFmtId="14" fontId="2" fillId="31" borderId="76" xfId="0" applyNumberFormat="1" applyFont="1" applyFill="1" applyBorder="1" applyAlignment="1">
      <alignment horizontal="left" vertical="center" wrapText="1"/>
    </xf>
    <xf numFmtId="10" fontId="2" fillId="31" borderId="76" xfId="0" applyNumberFormat="1" applyFont="1" applyFill="1" applyBorder="1" applyAlignment="1">
      <alignment horizontal="left" vertical="center" wrapText="1"/>
    </xf>
    <xf numFmtId="9" fontId="2" fillId="31" borderId="76" xfId="0" applyNumberFormat="1" applyFont="1" applyFill="1" applyBorder="1" applyAlignment="1">
      <alignment horizontal="left" vertical="center" wrapText="1"/>
    </xf>
    <xf numFmtId="206" fontId="2" fillId="31" borderId="76" xfId="0" applyNumberFormat="1" applyFont="1" applyFill="1" applyBorder="1" applyAlignment="1">
      <alignment horizontal="left" vertical="center"/>
    </xf>
    <xf numFmtId="206" fontId="2" fillId="31" borderId="76" xfId="0" applyNumberFormat="1" applyFont="1" applyFill="1" applyBorder="1" applyAlignment="1">
      <alignment horizontal="left" vertical="center" wrapText="1"/>
    </xf>
    <xf numFmtId="206" fontId="2" fillId="31" borderId="76" xfId="111" applyNumberFormat="1" applyFont="1" applyFill="1" applyBorder="1" applyAlignment="1">
      <alignment horizontal="left" vertical="center" wrapText="1"/>
    </xf>
    <xf numFmtId="166" fontId="2" fillId="31" borderId="76" xfId="111" applyFont="1" applyFill="1" applyBorder="1" applyAlignment="1">
      <alignment horizontal="left" vertical="center" wrapText="1"/>
    </xf>
    <xf numFmtId="0" fontId="2" fillId="26" borderId="4" xfId="0" applyFont="1" applyFill="1" applyBorder="1" applyAlignment="1">
      <alignment horizontal="left" vertical="center" wrapText="1"/>
    </xf>
    <xf numFmtId="9" fontId="2" fillId="26" borderId="4" xfId="0" applyNumberFormat="1" applyFont="1" applyFill="1" applyBorder="1" applyAlignment="1">
      <alignment horizontal="left" vertical="center" wrapText="1"/>
    </xf>
    <xf numFmtId="10" fontId="2" fillId="26" borderId="4" xfId="0" applyNumberFormat="1" applyFont="1" applyFill="1" applyBorder="1" applyAlignment="1">
      <alignment horizontal="left" vertical="center" wrapText="1"/>
    </xf>
    <xf numFmtId="14" fontId="2" fillId="26" borderId="4" xfId="0" applyNumberFormat="1" applyFont="1" applyFill="1" applyBorder="1" applyAlignment="1">
      <alignment horizontal="left" vertical="center"/>
    </xf>
    <xf numFmtId="14" fontId="2" fillId="26" borderId="4" xfId="0" applyNumberFormat="1" applyFont="1" applyFill="1" applyBorder="1" applyAlignment="1">
      <alignment horizontal="left" vertical="center" wrapText="1"/>
    </xf>
    <xf numFmtId="3" fontId="2" fillId="26" borderId="4" xfId="0" applyNumberFormat="1" applyFont="1" applyFill="1" applyBorder="1" applyAlignment="1">
      <alignment horizontal="left" vertical="center" wrapText="1"/>
    </xf>
    <xf numFmtId="206" fontId="2" fillId="26" borderId="4" xfId="111" applyNumberFormat="1" applyFont="1" applyFill="1" applyBorder="1" applyAlignment="1">
      <alignment horizontal="left" vertical="center"/>
    </xf>
    <xf numFmtId="206" fontId="2" fillId="26" borderId="4" xfId="111" applyNumberFormat="1" applyFont="1" applyFill="1" applyBorder="1" applyAlignment="1">
      <alignment horizontal="left" vertical="center" readingOrder="1"/>
    </xf>
    <xf numFmtId="166" fontId="2" fillId="26" borderId="4" xfId="111" applyFont="1" applyFill="1" applyBorder="1" applyAlignment="1">
      <alignment horizontal="left" vertical="center" wrapText="1"/>
    </xf>
    <xf numFmtId="0" fontId="2" fillId="26" borderId="4" xfId="0" applyFont="1" applyFill="1" applyBorder="1" applyAlignment="1">
      <alignment horizontal="left" vertical="center"/>
    </xf>
    <xf numFmtId="9" fontId="2" fillId="26" borderId="4" xfId="0" applyNumberFormat="1" applyFont="1" applyFill="1" applyBorder="1" applyAlignment="1">
      <alignment horizontal="left" vertical="center"/>
    </xf>
    <xf numFmtId="11" fontId="2" fillId="26" borderId="4" xfId="0" applyNumberFormat="1" applyFont="1" applyFill="1" applyBorder="1" applyAlignment="1">
      <alignment horizontal="left" vertical="center"/>
    </xf>
    <xf numFmtId="9" fontId="2" fillId="26" borderId="4" xfId="112" applyFont="1" applyFill="1" applyBorder="1" applyAlignment="1">
      <alignment horizontal="left" vertical="center" wrapText="1"/>
    </xf>
    <xf numFmtId="0" fontId="2" fillId="26" borderId="190" xfId="0" applyFont="1" applyFill="1" applyBorder="1" applyAlignment="1">
      <alignment horizontal="left" vertical="center" wrapText="1"/>
    </xf>
    <xf numFmtId="9" fontId="2" fillId="26" borderId="184" xfId="0" applyNumberFormat="1" applyFont="1" applyFill="1" applyBorder="1" applyAlignment="1">
      <alignment horizontal="left" vertical="center" wrapText="1"/>
    </xf>
    <xf numFmtId="10" fontId="2" fillId="26" borderId="184" xfId="0" applyNumberFormat="1" applyFont="1" applyFill="1" applyBorder="1" applyAlignment="1">
      <alignment horizontal="left" vertical="center" wrapText="1"/>
    </xf>
    <xf numFmtId="0" fontId="2" fillId="26" borderId="184" xfId="0" applyFont="1" applyFill="1" applyBorder="1" applyAlignment="1">
      <alignment horizontal="left" vertical="center" wrapText="1"/>
    </xf>
    <xf numFmtId="14" fontId="2" fillId="26" borderId="184" xfId="0" applyNumberFormat="1" applyFont="1" applyFill="1" applyBorder="1" applyAlignment="1">
      <alignment horizontal="left" vertical="center" wrapText="1"/>
    </xf>
    <xf numFmtId="0" fontId="2" fillId="26" borderId="184" xfId="28" applyFont="1" applyFill="1" applyBorder="1" applyAlignment="1">
      <alignment horizontal="left" vertical="center" wrapText="1"/>
    </xf>
    <xf numFmtId="14" fontId="2" fillId="26" borderId="184" xfId="28" applyNumberFormat="1" applyFont="1" applyFill="1" applyBorder="1" applyAlignment="1">
      <alignment horizontal="left" vertical="center" wrapText="1"/>
    </xf>
    <xf numFmtId="14" fontId="2" fillId="26" borderId="184" xfId="59" applyNumberFormat="1" applyFont="1" applyFill="1" applyBorder="1" applyAlignment="1">
      <alignment horizontal="left" vertical="center" wrapText="1"/>
    </xf>
    <xf numFmtId="206" fontId="2" fillId="26" borderId="184" xfId="0" applyNumberFormat="1" applyFont="1" applyFill="1" applyBorder="1" applyAlignment="1">
      <alignment horizontal="left" vertical="center"/>
    </xf>
    <xf numFmtId="0" fontId="2" fillId="26" borderId="184" xfId="0" applyFont="1" applyFill="1" applyBorder="1" applyAlignment="1">
      <alignment horizontal="left" vertical="center"/>
    </xf>
    <xf numFmtId="206" fontId="2" fillId="26" borderId="184" xfId="0" applyNumberFormat="1" applyFont="1" applyFill="1" applyBorder="1" applyAlignment="1">
      <alignment horizontal="left" vertical="center" wrapText="1"/>
    </xf>
    <xf numFmtId="166" fontId="2" fillId="26" borderId="184" xfId="111" applyFont="1" applyFill="1" applyBorder="1" applyAlignment="1">
      <alignment horizontal="left" vertical="center" wrapText="1"/>
    </xf>
    <xf numFmtId="0" fontId="2" fillId="26" borderId="184" xfId="0" applyFont="1" applyFill="1" applyBorder="1" applyAlignment="1">
      <alignment horizontal="left" vertical="center" wrapText="1" readingOrder="1"/>
    </xf>
    <xf numFmtId="201" fontId="2" fillId="26" borderId="184" xfId="0" applyNumberFormat="1" applyFont="1" applyFill="1" applyBorder="1" applyAlignment="1">
      <alignment horizontal="left" vertical="center" wrapText="1" readingOrder="1"/>
    </xf>
    <xf numFmtId="10" fontId="2" fillId="0" borderId="0" xfId="0" applyNumberFormat="1" applyFont="1" applyAlignment="1">
      <alignment horizontal="left" vertical="center" wrapText="1"/>
    </xf>
    <xf numFmtId="166" fontId="2" fillId="0" borderId="0" xfId="111" applyFont="1" applyAlignment="1">
      <alignment horizontal="left" vertical="center"/>
    </xf>
    <xf numFmtId="206" fontId="2" fillId="26" borderId="0" xfId="0" applyNumberFormat="1" applyFont="1" applyFill="1" applyAlignment="1">
      <alignment horizontal="left" vertical="center" wrapText="1"/>
    </xf>
    <xf numFmtId="0" fontId="2" fillId="0" borderId="0" xfId="0" applyFont="1" applyAlignment="1">
      <alignment horizontal="left" vertical="center" wrapText="1"/>
    </xf>
    <xf numFmtId="166" fontId="2" fillId="0" borderId="0" xfId="111" applyFont="1" applyFill="1" applyAlignment="1">
      <alignment horizontal="left" vertical="center"/>
    </xf>
    <xf numFmtId="166" fontId="2" fillId="31" borderId="15" xfId="111" applyFont="1" applyFill="1" applyBorder="1" applyAlignment="1">
      <alignment horizontal="left" vertical="center" wrapText="1"/>
    </xf>
    <xf numFmtId="206" fontId="2" fillId="0" borderId="0" xfId="0" applyNumberFormat="1" applyFont="1" applyAlignment="1">
      <alignment horizontal="left" vertical="center"/>
    </xf>
    <xf numFmtId="206" fontId="2" fillId="0" borderId="0" xfId="0" applyNumberFormat="1" applyFont="1" applyAlignment="1">
      <alignment horizontal="left" vertical="center" wrapText="1"/>
    </xf>
    <xf numFmtId="166" fontId="2" fillId="28" borderId="4" xfId="111" applyFont="1" applyFill="1" applyBorder="1" applyAlignment="1">
      <alignment horizontal="left" vertical="center" wrapText="1"/>
    </xf>
    <xf numFmtId="207" fontId="2" fillId="0" borderId="0" xfId="0" applyNumberFormat="1" applyFont="1" applyAlignment="1">
      <alignment horizontal="left" vertical="center"/>
    </xf>
    <xf numFmtId="192" fontId="2" fillId="0" borderId="125" xfId="112" applyNumberFormat="1" applyFont="1" applyFill="1" applyBorder="1" applyAlignment="1">
      <alignment horizontal="left" vertical="center" wrapText="1"/>
    </xf>
    <xf numFmtId="0" fontId="2" fillId="0" borderId="85" xfId="28" applyFont="1" applyBorder="1" applyAlignment="1">
      <alignment horizontal="left" vertical="center" wrapText="1"/>
    </xf>
    <xf numFmtId="14" fontId="2" fillId="0" borderId="7" xfId="28" applyNumberFormat="1" applyFont="1" applyBorder="1" applyAlignment="1">
      <alignment horizontal="left" vertical="center" wrapText="1"/>
    </xf>
    <xf numFmtId="0" fontId="2" fillId="0" borderId="103" xfId="28" applyFont="1" applyBorder="1" applyAlignment="1">
      <alignment horizontal="left" vertical="center" wrapText="1"/>
    </xf>
    <xf numFmtId="0" fontId="2" fillId="0" borderId="4" xfId="28" applyFont="1" applyBorder="1" applyAlignment="1">
      <alignment vertical="center" wrapText="1"/>
    </xf>
    <xf numFmtId="0" fontId="2" fillId="0" borderId="4" xfId="0" applyFont="1" applyBorder="1" applyAlignment="1">
      <alignment horizontal="left" vertical="center"/>
    </xf>
    <xf numFmtId="0" fontId="2" fillId="0" borderId="77" xfId="28" applyFont="1" applyBorder="1" applyAlignment="1">
      <alignment horizontal="left" vertical="center" wrapText="1"/>
    </xf>
    <xf numFmtId="0" fontId="2" fillId="0" borderId="315" xfId="0" applyFont="1" applyBorder="1" applyAlignment="1">
      <alignment horizontal="left" vertical="center" wrapText="1"/>
    </xf>
    <xf numFmtId="9" fontId="2" fillId="0" borderId="316" xfId="2" applyFont="1" applyBorder="1" applyAlignment="1" applyProtection="1">
      <alignment horizontal="left" vertical="center" wrapText="1"/>
    </xf>
    <xf numFmtId="10" fontId="2" fillId="0" borderId="4" xfId="0" applyNumberFormat="1" applyFont="1" applyBorder="1" applyAlignment="1">
      <alignment horizontal="left" vertical="center" wrapText="1"/>
    </xf>
    <xf numFmtId="0" fontId="2" fillId="0" borderId="328" xfId="0" applyFont="1" applyBorder="1" applyAlignment="1">
      <alignment horizontal="left" vertical="center" wrapText="1"/>
    </xf>
    <xf numFmtId="0" fontId="2" fillId="0" borderId="316" xfId="0" applyFont="1" applyBorder="1" applyAlignment="1">
      <alignment horizontal="left" vertical="center" wrapText="1"/>
    </xf>
    <xf numFmtId="0" fontId="2" fillId="0" borderId="316" xfId="28" applyFont="1" applyBorder="1" applyAlignment="1">
      <alignment horizontal="left" vertical="center" wrapText="1"/>
    </xf>
    <xf numFmtId="0" fontId="2" fillId="0" borderId="325" xfId="0" applyFont="1" applyBorder="1" applyAlignment="1">
      <alignment horizontal="left" vertical="center" wrapText="1"/>
    </xf>
    <xf numFmtId="14" fontId="2" fillId="0" borderId="316" xfId="0" applyNumberFormat="1" applyFont="1" applyBorder="1" applyAlignment="1">
      <alignment horizontal="left" vertical="center" wrapText="1"/>
    </xf>
    <xf numFmtId="9" fontId="2" fillId="0" borderId="316" xfId="0" applyNumberFormat="1" applyFont="1" applyBorder="1" applyAlignment="1">
      <alignment horizontal="left" vertical="center" wrapText="1"/>
    </xf>
    <xf numFmtId="10" fontId="2" fillId="0" borderId="316" xfId="0" applyNumberFormat="1" applyFont="1" applyBorder="1" applyAlignment="1">
      <alignment horizontal="left" vertical="center" wrapText="1"/>
    </xf>
    <xf numFmtId="14" fontId="2" fillId="0" borderId="316" xfId="28" applyNumberFormat="1" applyFont="1" applyBorder="1" applyAlignment="1">
      <alignment horizontal="left" vertical="center" wrapText="1"/>
    </xf>
    <xf numFmtId="3" fontId="2" fillId="0" borderId="316" xfId="0" applyNumberFormat="1" applyFont="1" applyBorder="1" applyAlignment="1">
      <alignment horizontal="left" vertical="center" wrapText="1"/>
    </xf>
    <xf numFmtId="206" fontId="2" fillId="0" borderId="316" xfId="0" applyNumberFormat="1" applyFont="1" applyBorder="1" applyAlignment="1">
      <alignment horizontal="left" vertical="center"/>
    </xf>
    <xf numFmtId="0" fontId="2" fillId="0" borderId="316" xfId="0" applyFont="1" applyBorder="1" applyAlignment="1">
      <alignment horizontal="left" vertical="center"/>
    </xf>
    <xf numFmtId="206" fontId="2" fillId="0" borderId="316" xfId="0" applyNumberFormat="1" applyFont="1" applyBorder="1" applyAlignment="1">
      <alignment horizontal="left" vertical="center" wrapText="1"/>
    </xf>
    <xf numFmtId="166" fontId="2" fillId="0" borderId="316" xfId="111" applyFont="1" applyFill="1" applyBorder="1" applyAlignment="1">
      <alignment horizontal="left" vertical="center" wrapText="1"/>
    </xf>
    <xf numFmtId="0" fontId="2" fillId="0" borderId="272" xfId="0" applyFont="1" applyBorder="1" applyAlignment="1">
      <alignment horizontal="left" vertical="center" wrapText="1"/>
    </xf>
    <xf numFmtId="9" fontId="2" fillId="0" borderId="80" xfId="2" applyFont="1" applyBorder="1" applyAlignment="1">
      <alignment horizontal="left" vertical="center" wrapText="1"/>
    </xf>
    <xf numFmtId="0" fontId="2" fillId="0" borderId="112" xfId="0" applyFont="1" applyBorder="1" applyAlignment="1">
      <alignment horizontal="left" vertical="center" wrapText="1"/>
    </xf>
    <xf numFmtId="0" fontId="2" fillId="0" borderId="82" xfId="0" applyFont="1" applyBorder="1" applyAlignment="1">
      <alignment horizontal="left" vertical="center" wrapText="1"/>
    </xf>
    <xf numFmtId="0" fontId="2" fillId="0" borderId="80" xfId="0" applyFont="1" applyBorder="1" applyAlignment="1">
      <alignment horizontal="left" vertical="center" wrapText="1"/>
    </xf>
    <xf numFmtId="0" fontId="2" fillId="0" borderId="80" xfId="28" applyFont="1" applyBorder="1" applyAlignment="1">
      <alignment horizontal="left" vertical="center" wrapText="1"/>
    </xf>
    <xf numFmtId="14" fontId="2" fillId="0" borderId="82" xfId="0" applyNumberFormat="1" applyFont="1" applyBorder="1" applyAlignment="1">
      <alignment horizontal="left" vertical="center" wrapText="1"/>
    </xf>
    <xf numFmtId="14" fontId="2" fillId="0" borderId="80" xfId="0" applyNumberFormat="1" applyFont="1" applyBorder="1" applyAlignment="1">
      <alignment horizontal="left" vertical="center" wrapText="1"/>
    </xf>
    <xf numFmtId="9" fontId="2" fillId="0" borderId="80" xfId="0" applyNumberFormat="1" applyFont="1" applyBorder="1" applyAlignment="1">
      <alignment horizontal="left" vertical="center" wrapText="1"/>
    </xf>
    <xf numFmtId="14" fontId="2" fillId="0" borderId="80" xfId="28" applyNumberFormat="1" applyFont="1" applyBorder="1" applyAlignment="1">
      <alignment horizontal="left" vertical="center" wrapText="1"/>
    </xf>
    <xf numFmtId="3" fontId="2" fillId="0" borderId="80" xfId="0" applyNumberFormat="1" applyFont="1" applyBorder="1" applyAlignment="1">
      <alignment horizontal="left" vertical="center" wrapText="1"/>
    </xf>
    <xf numFmtId="206" fontId="2" fillId="0" borderId="80" xfId="0" applyNumberFormat="1" applyFont="1" applyBorder="1" applyAlignment="1">
      <alignment horizontal="left" vertical="center"/>
    </xf>
    <xf numFmtId="0" fontId="2" fillId="0" borderId="80" xfId="0" applyFont="1" applyBorder="1" applyAlignment="1">
      <alignment horizontal="left" vertical="center"/>
    </xf>
    <xf numFmtId="206" fontId="2" fillId="0" borderId="80" xfId="0" applyNumberFormat="1" applyFont="1" applyBorder="1" applyAlignment="1">
      <alignment horizontal="left" vertical="center" wrapText="1"/>
    </xf>
    <xf numFmtId="166" fontId="2" fillId="0" borderId="80" xfId="111" applyFont="1" applyFill="1" applyBorder="1" applyAlignment="1">
      <alignment horizontal="left" vertical="center" wrapText="1"/>
    </xf>
    <xf numFmtId="0" fontId="2" fillId="0" borderId="80" xfId="0" applyFont="1" applyBorder="1" applyAlignment="1">
      <alignment horizontal="left" vertical="center" wrapText="1" readingOrder="1"/>
    </xf>
    <xf numFmtId="0" fontId="2" fillId="0" borderId="323" xfId="0" applyFont="1" applyBorder="1" applyAlignment="1">
      <alignment horizontal="left" vertical="center" wrapText="1"/>
    </xf>
    <xf numFmtId="0" fontId="2" fillId="0" borderId="244" xfId="0" applyFont="1" applyBorder="1" applyAlignment="1">
      <alignment horizontal="left" vertical="center" wrapText="1"/>
    </xf>
    <xf numFmtId="0" fontId="2" fillId="0" borderId="78" xfId="0" applyFont="1" applyBorder="1" applyAlignment="1">
      <alignment horizontal="left" vertical="center" wrapText="1"/>
    </xf>
    <xf numFmtId="0" fontId="2" fillId="0" borderId="77" xfId="0" applyFont="1" applyBorder="1" applyAlignment="1">
      <alignment horizontal="left" vertical="center" wrapText="1"/>
    </xf>
    <xf numFmtId="14" fontId="2" fillId="0" borderId="76" xfId="28" applyNumberFormat="1" applyFont="1" applyBorder="1" applyAlignment="1">
      <alignment horizontal="left" vertical="center" wrapText="1"/>
    </xf>
    <xf numFmtId="3" fontId="2" fillId="0" borderId="76" xfId="0" applyNumberFormat="1" applyFont="1" applyBorder="1" applyAlignment="1">
      <alignment horizontal="left" vertical="center" wrapText="1"/>
    </xf>
    <xf numFmtId="0" fontId="2" fillId="0" borderId="76" xfId="0" applyFont="1" applyBorder="1" applyAlignment="1">
      <alignment horizontal="left" vertical="center" wrapText="1" readingOrder="1"/>
    </xf>
    <xf numFmtId="0" fontId="2" fillId="0" borderId="242" xfId="0" applyFont="1" applyBorder="1" applyAlignment="1">
      <alignment horizontal="left" vertical="center" wrapText="1"/>
    </xf>
    <xf numFmtId="186" fontId="2" fillId="0" borderId="76" xfId="1" applyNumberFormat="1" applyFont="1" applyBorder="1" applyAlignment="1" applyProtection="1">
      <alignment horizontal="left" vertical="center" wrapText="1"/>
    </xf>
    <xf numFmtId="14" fontId="2" fillId="0" borderId="76" xfId="0" applyNumberFormat="1" applyFont="1" applyBorder="1" applyAlignment="1">
      <alignment horizontal="left" vertical="center"/>
    </xf>
    <xf numFmtId="9" fontId="2" fillId="0" borderId="76" xfId="112" applyFont="1" applyFill="1" applyBorder="1" applyAlignment="1">
      <alignment horizontal="left" vertical="center"/>
    </xf>
    <xf numFmtId="9" fontId="2" fillId="0" borderId="76" xfId="0" applyNumberFormat="1" applyFont="1" applyBorder="1" applyAlignment="1">
      <alignment horizontal="left" vertical="center"/>
    </xf>
    <xf numFmtId="9" fontId="2" fillId="0" borderId="76" xfId="0" applyNumberFormat="1" applyFont="1" applyBorder="1" applyAlignment="1">
      <alignment horizontal="right" vertical="center"/>
    </xf>
    <xf numFmtId="1" fontId="2" fillId="0" borderId="76" xfId="0" applyNumberFormat="1" applyFont="1" applyBorder="1" applyAlignment="1">
      <alignment horizontal="left" vertical="center"/>
    </xf>
    <xf numFmtId="186" fontId="2" fillId="0" borderId="76" xfId="1" applyNumberFormat="1" applyFont="1" applyBorder="1" applyAlignment="1">
      <alignment horizontal="left" vertical="center" wrapText="1"/>
    </xf>
    <xf numFmtId="0" fontId="2" fillId="0" borderId="242" xfId="59" applyFont="1" applyBorder="1" applyAlignment="1">
      <alignment horizontal="left" vertical="center"/>
    </xf>
    <xf numFmtId="192" fontId="2" fillId="0" borderId="76" xfId="0" applyNumberFormat="1" applyFont="1" applyBorder="1" applyAlignment="1">
      <alignment horizontal="left" vertical="center" wrapText="1"/>
    </xf>
    <xf numFmtId="9" fontId="2" fillId="0" borderId="4" xfId="0" applyNumberFormat="1" applyFont="1" applyBorder="1" applyAlignment="1">
      <alignment horizontal="left" vertical="center" wrapText="1"/>
    </xf>
    <xf numFmtId="10" fontId="2" fillId="0" borderId="4" xfId="28" applyNumberFormat="1" applyFont="1" applyBorder="1" applyAlignment="1">
      <alignment horizontal="left" vertical="center" wrapText="1"/>
    </xf>
    <xf numFmtId="10" fontId="2" fillId="0" borderId="76" xfId="28" applyNumberFormat="1" applyFont="1" applyBorder="1" applyAlignment="1">
      <alignment horizontal="left" vertical="center" wrapText="1"/>
    </xf>
    <xf numFmtId="9" fontId="2" fillId="0" borderId="76" xfId="112" applyFont="1" applyFill="1" applyBorder="1" applyAlignment="1">
      <alignment horizontal="left" vertical="center" wrapText="1"/>
    </xf>
    <xf numFmtId="1" fontId="2" fillId="0" borderId="76" xfId="0" applyNumberFormat="1" applyFont="1" applyBorder="1" applyAlignment="1">
      <alignment horizontal="left" vertical="center" wrapText="1"/>
    </xf>
    <xf numFmtId="10" fontId="2" fillId="0" borderId="242" xfId="0" applyNumberFormat="1" applyFont="1" applyBorder="1" applyAlignment="1">
      <alignment horizontal="left" vertical="center" wrapText="1"/>
    </xf>
    <xf numFmtId="0" fontId="2" fillId="0" borderId="244" xfId="28" applyFont="1" applyBorder="1" applyAlignment="1">
      <alignment horizontal="left" vertical="center" wrapText="1"/>
    </xf>
    <xf numFmtId="0" fontId="2" fillId="0" borderId="242" xfId="0" applyFont="1" applyBorder="1" applyAlignment="1">
      <alignment horizontal="left" vertical="center"/>
    </xf>
    <xf numFmtId="3" fontId="2" fillId="0" borderId="4" xfId="0" applyNumberFormat="1" applyFont="1" applyBorder="1" applyAlignment="1">
      <alignment horizontal="left" vertical="center" wrapText="1"/>
    </xf>
    <xf numFmtId="1" fontId="2" fillId="0" borderId="76" xfId="28" applyNumberFormat="1" applyFont="1" applyBorder="1" applyAlignment="1">
      <alignment horizontal="left" vertical="center" wrapText="1"/>
    </xf>
    <xf numFmtId="0" fontId="2" fillId="0" borderId="78" xfId="0" applyFont="1" applyBorder="1" applyAlignment="1">
      <alignment horizontal="left" vertical="center"/>
    </xf>
    <xf numFmtId="1" fontId="2" fillId="0" borderId="4" xfId="0" applyNumberFormat="1" applyFont="1" applyBorder="1" applyAlignment="1">
      <alignment horizontal="left" vertical="center"/>
    </xf>
    <xf numFmtId="14" fontId="2" fillId="0" borderId="77" xfId="0" applyNumberFormat="1" applyFont="1" applyBorder="1" applyAlignment="1">
      <alignment horizontal="left" vertical="center" wrapText="1"/>
    </xf>
    <xf numFmtId="206" fontId="2" fillId="0" borderId="76" xfId="111" applyNumberFormat="1" applyFont="1" applyFill="1" applyBorder="1" applyAlignment="1">
      <alignment horizontal="left" vertical="center" wrapText="1"/>
    </xf>
    <xf numFmtId="0" fontId="2" fillId="0" borderId="6" xfId="0" applyFont="1" applyBorder="1" applyAlignment="1">
      <alignment horizontal="left" vertical="center" wrapText="1"/>
    </xf>
    <xf numFmtId="0" fontId="2" fillId="0" borderId="9" xfId="0" applyFont="1" applyBorder="1" applyAlignment="1">
      <alignment horizontal="left" vertical="center" wrapText="1"/>
    </xf>
    <xf numFmtId="14" fontId="2" fillId="0" borderId="11" xfId="0" applyNumberFormat="1" applyFont="1" applyBorder="1" applyAlignment="1">
      <alignment horizontal="left" vertical="center"/>
    </xf>
    <xf numFmtId="14" fontId="2" fillId="0" borderId="4" xfId="0" applyNumberFormat="1" applyFont="1" applyBorder="1" applyAlignment="1">
      <alignment horizontal="left" vertical="center" wrapText="1"/>
    </xf>
    <xf numFmtId="14" fontId="2" fillId="0" borderId="4" xfId="0" applyNumberFormat="1" applyFont="1" applyBorder="1" applyAlignment="1">
      <alignment horizontal="left" vertical="center"/>
    </xf>
    <xf numFmtId="206" fontId="2" fillId="0" borderId="4" xfId="111" applyNumberFormat="1" applyFont="1" applyFill="1" applyBorder="1" applyAlignment="1">
      <alignment horizontal="left" vertical="center"/>
    </xf>
    <xf numFmtId="206" fontId="2" fillId="0" borderId="4" xfId="111" applyNumberFormat="1" applyFont="1" applyFill="1" applyBorder="1" applyAlignment="1">
      <alignment horizontal="left" vertical="center" readingOrder="1"/>
    </xf>
    <xf numFmtId="166" fontId="2" fillId="0" borderId="4" xfId="111" applyFont="1" applyFill="1" applyBorder="1" applyAlignment="1">
      <alignment horizontal="left" vertical="center" wrapText="1"/>
    </xf>
    <xf numFmtId="0" fontId="2" fillId="0" borderId="43" xfId="0" applyFont="1" applyBorder="1" applyAlignment="1">
      <alignment horizontal="left" vertical="center" wrapText="1"/>
    </xf>
    <xf numFmtId="0" fontId="2" fillId="0" borderId="43" xfId="0" applyFont="1" applyBorder="1" applyAlignment="1">
      <alignment horizontal="left" vertical="center"/>
    </xf>
    <xf numFmtId="9" fontId="2" fillId="0" borderId="4" xfId="0" applyNumberFormat="1" applyFont="1" applyBorder="1" applyAlignment="1">
      <alignment horizontal="left" vertical="center"/>
    </xf>
    <xf numFmtId="11" fontId="2" fillId="0" borderId="4" xfId="0" applyNumberFormat="1" applyFont="1" applyBorder="1" applyAlignment="1">
      <alignment horizontal="left" vertical="center"/>
    </xf>
    <xf numFmtId="9" fontId="2" fillId="0" borderId="4" xfId="112" applyFont="1" applyFill="1" applyBorder="1" applyAlignment="1">
      <alignment horizontal="left" vertical="center" wrapText="1"/>
    </xf>
    <xf numFmtId="0" fontId="2" fillId="0" borderId="318" xfId="0" applyFont="1" applyBorder="1" applyAlignment="1">
      <alignment horizontal="left" vertical="center" wrapText="1"/>
    </xf>
    <xf numFmtId="9" fontId="2" fillId="0" borderId="319" xfId="0" applyNumberFormat="1" applyFont="1" applyBorder="1" applyAlignment="1">
      <alignment horizontal="left" vertical="center" wrapText="1"/>
    </xf>
    <xf numFmtId="0" fontId="2" fillId="0" borderId="319" xfId="0" applyFont="1" applyBorder="1" applyAlignment="1">
      <alignment horizontal="left" vertical="center" wrapText="1"/>
    </xf>
    <xf numFmtId="0" fontId="2" fillId="0" borderId="326" xfId="0" applyFont="1" applyBorder="1" applyAlignment="1">
      <alignment horizontal="left" vertical="center" wrapText="1"/>
    </xf>
    <xf numFmtId="14" fontId="2" fillId="0" borderId="319" xfId="0" applyNumberFormat="1" applyFont="1" applyBorder="1" applyAlignment="1">
      <alignment horizontal="left" vertical="center" wrapText="1"/>
    </xf>
    <xf numFmtId="0" fontId="2" fillId="0" borderId="319" xfId="28" applyFont="1" applyBorder="1" applyAlignment="1">
      <alignment horizontal="left" vertical="center" wrapText="1"/>
    </xf>
    <xf numFmtId="14" fontId="2" fillId="0" borderId="319" xfId="28" applyNumberFormat="1" applyFont="1" applyBorder="1" applyAlignment="1">
      <alignment horizontal="left" vertical="center" wrapText="1"/>
    </xf>
    <xf numFmtId="14" fontId="2" fillId="0" borderId="319" xfId="59" applyNumberFormat="1" applyFont="1" applyBorder="1" applyAlignment="1">
      <alignment horizontal="left" vertical="center" wrapText="1"/>
    </xf>
    <xf numFmtId="206" fontId="2" fillId="0" borderId="319" xfId="0" applyNumberFormat="1" applyFont="1" applyBorder="1" applyAlignment="1">
      <alignment horizontal="left" vertical="center"/>
    </xf>
    <xf numFmtId="0" fontId="2" fillId="0" borderId="319" xfId="0" applyFont="1" applyBorder="1" applyAlignment="1">
      <alignment horizontal="left" vertical="center"/>
    </xf>
    <xf numFmtId="206" fontId="2" fillId="0" borderId="319" xfId="0" applyNumberFormat="1" applyFont="1" applyBorder="1" applyAlignment="1">
      <alignment horizontal="left" vertical="center" wrapText="1"/>
    </xf>
    <xf numFmtId="166" fontId="2" fillId="0" borderId="319" xfId="111" applyFont="1" applyFill="1" applyBorder="1" applyAlignment="1">
      <alignment horizontal="left" vertical="center" wrapText="1"/>
    </xf>
    <xf numFmtId="0" fontId="2" fillId="0" borderId="319" xfId="0" applyFont="1" applyBorder="1" applyAlignment="1">
      <alignment horizontal="left" vertical="center" wrapText="1" readingOrder="1"/>
    </xf>
    <xf numFmtId="201" fontId="2" fillId="0" borderId="319" xfId="0" applyNumberFormat="1" applyFont="1" applyBorder="1" applyAlignment="1">
      <alignment horizontal="left" vertical="center" wrapText="1" readingOrder="1"/>
    </xf>
    <xf numFmtId="9" fontId="2" fillId="0" borderId="0" xfId="0" applyNumberFormat="1" applyFont="1" applyAlignment="1">
      <alignment horizontal="left" vertical="center"/>
    </xf>
    <xf numFmtId="10" fontId="2" fillId="0" borderId="0" xfId="0" applyNumberFormat="1" applyFont="1" applyAlignment="1">
      <alignment horizontal="left" vertical="center"/>
    </xf>
    <xf numFmtId="166" fontId="2" fillId="0" borderId="0" xfId="111" applyFont="1" applyFill="1" applyBorder="1" applyAlignment="1">
      <alignment horizontal="left" vertical="center" wrapText="1"/>
    </xf>
    <xf numFmtId="0" fontId="70" fillId="27" borderId="10" xfId="0" applyFont="1" applyFill="1" applyBorder="1" applyAlignment="1">
      <alignment horizontal="left" vertical="center" wrapText="1"/>
    </xf>
    <xf numFmtId="0" fontId="70" fillId="27" borderId="87" xfId="0" applyFont="1" applyFill="1" applyBorder="1" applyAlignment="1">
      <alignment horizontal="left" vertical="center" wrapText="1"/>
    </xf>
    <xf numFmtId="0" fontId="70" fillId="27" borderId="10" xfId="0" applyFont="1" applyFill="1" applyBorder="1" applyAlignment="1">
      <alignment horizontal="left" vertical="center"/>
    </xf>
    <xf numFmtId="0" fontId="70" fillId="27" borderId="8" xfId="0" applyFont="1" applyFill="1" applyBorder="1" applyAlignment="1">
      <alignment horizontal="left" vertical="center" wrapText="1"/>
    </xf>
    <xf numFmtId="0" fontId="70" fillId="0" borderId="10" xfId="0" applyFont="1" applyBorder="1" applyAlignment="1">
      <alignment horizontal="left" vertical="center" wrapText="1"/>
    </xf>
    <xf numFmtId="0" fontId="70" fillId="0" borderId="87" xfId="0" applyFont="1" applyBorder="1" applyAlignment="1">
      <alignment horizontal="left" vertical="center" wrapText="1"/>
    </xf>
    <xf numFmtId="0" fontId="70" fillId="27" borderId="53" xfId="0" applyFont="1" applyFill="1" applyBorder="1" applyAlignment="1">
      <alignment horizontal="left" vertical="center" wrapText="1"/>
    </xf>
    <xf numFmtId="0" fontId="37" fillId="3" borderId="8" xfId="35" applyFont="1" applyFill="1" applyBorder="1" applyAlignment="1">
      <alignment horizontal="left" vertical="center"/>
    </xf>
    <xf numFmtId="0" fontId="70" fillId="27" borderId="138" xfId="0" applyFont="1" applyFill="1" applyBorder="1" applyAlignment="1">
      <alignment horizontal="left" vertical="center" wrapText="1"/>
    </xf>
    <xf numFmtId="0" fontId="40" fillId="53" borderId="149" xfId="0" applyFont="1" applyFill="1" applyBorder="1" applyAlignment="1">
      <alignment horizontal="left" vertical="center" wrapText="1"/>
    </xf>
    <xf numFmtId="0" fontId="40" fillId="53" borderId="104" xfId="0" applyFont="1" applyFill="1" applyBorder="1" applyAlignment="1">
      <alignment horizontal="left" vertical="center" wrapText="1"/>
    </xf>
    <xf numFmtId="0" fontId="40" fillId="53" borderId="148" xfId="0" applyFont="1" applyFill="1" applyBorder="1" applyAlignment="1">
      <alignment horizontal="left" vertical="center" wrapText="1"/>
    </xf>
    <xf numFmtId="0" fontId="35" fillId="53" borderId="104" xfId="0" applyFont="1" applyFill="1" applyBorder="1" applyAlignment="1">
      <alignment horizontal="left" vertical="center"/>
    </xf>
    <xf numFmtId="0" fontId="40" fillId="0" borderId="113" xfId="0" applyFont="1" applyBorder="1" applyAlignment="1">
      <alignment vertical="center" wrapText="1"/>
    </xf>
    <xf numFmtId="0" fontId="40" fillId="0" borderId="194" xfId="0" applyFont="1" applyBorder="1" applyAlignment="1">
      <alignment vertical="center" wrapText="1"/>
    </xf>
    <xf numFmtId="0" fontId="35" fillId="53" borderId="104" xfId="0" applyFont="1" applyFill="1" applyBorder="1" applyAlignment="1">
      <alignment horizontal="left" vertical="center" wrapText="1"/>
    </xf>
    <xf numFmtId="0" fontId="70" fillId="0" borderId="10" xfId="0" applyFont="1" applyBorder="1" applyAlignment="1">
      <alignment vertical="center" wrapText="1"/>
    </xf>
    <xf numFmtId="0" fontId="70" fillId="0" borderId="87" xfId="0" applyFont="1" applyBorder="1" applyAlignment="1">
      <alignment vertical="center" wrapText="1"/>
    </xf>
    <xf numFmtId="0" fontId="75" fillId="3" borderId="193" xfId="0" applyFont="1" applyFill="1" applyBorder="1" applyAlignment="1">
      <alignment horizontal="left" vertical="center" wrapText="1"/>
    </xf>
    <xf numFmtId="0" fontId="75" fillId="3" borderId="113" xfId="0" applyFont="1" applyFill="1" applyBorder="1" applyAlignment="1">
      <alignment horizontal="left" vertical="center" wrapText="1"/>
    </xf>
    <xf numFmtId="0" fontId="75" fillId="3" borderId="194" xfId="0" applyFont="1" applyFill="1" applyBorder="1" applyAlignment="1">
      <alignment horizontal="left" vertical="center" wrapText="1"/>
    </xf>
    <xf numFmtId="0" fontId="70" fillId="3" borderId="138" xfId="0" applyFont="1" applyFill="1" applyBorder="1" applyAlignment="1">
      <alignment horizontal="left" vertical="center" wrapText="1"/>
    </xf>
    <xf numFmtId="0" fontId="70" fillId="3" borderId="10" xfId="0" applyFont="1" applyFill="1" applyBorder="1" applyAlignment="1">
      <alignment horizontal="left" vertical="center" wrapText="1"/>
    </xf>
    <xf numFmtId="0" fontId="70" fillId="3" borderId="87"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1" xfId="0" applyFont="1" applyFill="1" applyBorder="1" applyAlignment="1">
      <alignment horizontal="left" vertical="center" wrapText="1"/>
    </xf>
    <xf numFmtId="0" fontId="37" fillId="3" borderId="12"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7" fillId="3" borderId="16" xfId="0" applyFont="1" applyFill="1" applyBorder="1" applyAlignment="1">
      <alignment horizontal="left" vertical="center" wrapText="1"/>
    </xf>
    <xf numFmtId="0" fontId="37" fillId="3" borderId="13" xfId="0" applyFont="1" applyFill="1" applyBorder="1" applyAlignment="1">
      <alignment horizontal="left" vertical="center" wrapText="1"/>
    </xf>
    <xf numFmtId="0" fontId="37" fillId="3" borderId="14" xfId="0" applyFont="1" applyFill="1" applyBorder="1" applyAlignment="1">
      <alignment horizontal="left" vertical="center" wrapText="1"/>
    </xf>
    <xf numFmtId="0" fontId="37" fillId="3" borderId="138" xfId="0" applyFont="1" applyFill="1" applyBorder="1" applyAlignment="1">
      <alignment horizontal="left" vertical="center" wrapText="1"/>
    </xf>
    <xf numFmtId="0" fontId="37" fillId="3" borderId="10" xfId="0" applyFont="1" applyFill="1" applyBorder="1" applyAlignment="1">
      <alignment horizontal="left" vertical="center" wrapText="1"/>
    </xf>
    <xf numFmtId="0" fontId="37" fillId="3" borderId="87" xfId="0" applyFont="1" applyFill="1" applyBorder="1" applyAlignment="1">
      <alignment horizontal="left" vertical="center" wrapText="1"/>
    </xf>
    <xf numFmtId="0" fontId="70" fillId="0" borderId="138" xfId="0" applyFont="1" applyBorder="1" applyAlignment="1">
      <alignment horizontal="left" vertical="center" wrapText="1"/>
    </xf>
    <xf numFmtId="0" fontId="70" fillId="27" borderId="88" xfId="0" applyFont="1" applyFill="1" applyBorder="1" applyAlignment="1">
      <alignment horizontal="left" vertical="center" wrapText="1"/>
    </xf>
    <xf numFmtId="0" fontId="70" fillId="27" borderId="0" xfId="0" applyFont="1" applyFill="1" applyAlignment="1">
      <alignment horizontal="left" vertical="center" wrapText="1"/>
    </xf>
    <xf numFmtId="0" fontId="37" fillId="3" borderId="8" xfId="0" applyFont="1" applyFill="1" applyBorder="1" applyAlignment="1">
      <alignment horizontal="left" vertical="center" wrapText="1"/>
    </xf>
    <xf numFmtId="0" fontId="35" fillId="53" borderId="149" xfId="0" applyFont="1" applyFill="1" applyBorder="1" applyAlignment="1">
      <alignment horizontal="left" vertical="center" wrapText="1"/>
    </xf>
    <xf numFmtId="0" fontId="37" fillId="3" borderId="53" xfId="0" applyFont="1" applyFill="1" applyBorder="1" applyAlignment="1">
      <alignment horizontal="left" vertical="center" wrapText="1"/>
    </xf>
    <xf numFmtId="0" fontId="37" fillId="3" borderId="46" xfId="0" applyFont="1" applyFill="1" applyBorder="1" applyAlignment="1">
      <alignment horizontal="left" vertical="center"/>
    </xf>
    <xf numFmtId="0" fontId="37" fillId="3" borderId="13" xfId="0" applyFont="1" applyFill="1" applyBorder="1" applyAlignment="1">
      <alignment horizontal="left" vertical="center"/>
    </xf>
    <xf numFmtId="0" fontId="70" fillId="3" borderId="8" xfId="0" applyFont="1" applyFill="1" applyBorder="1" applyAlignment="1">
      <alignment horizontal="left" vertical="center" wrapText="1"/>
    </xf>
    <xf numFmtId="0" fontId="37" fillId="0" borderId="10" xfId="0" applyFont="1" applyBorder="1" applyAlignment="1">
      <alignment horizontal="left" vertical="center" wrapText="1"/>
    </xf>
    <xf numFmtId="0" fontId="70" fillId="3" borderId="47" xfId="0" applyFont="1" applyFill="1" applyBorder="1" applyAlignment="1">
      <alignment horizontal="left" vertical="center" wrapText="1"/>
    </xf>
    <xf numFmtId="0" fontId="37" fillId="3" borderId="45" xfId="0" applyFont="1" applyFill="1" applyBorder="1" applyAlignment="1">
      <alignment horizontal="left" vertical="center" wrapText="1"/>
    </xf>
    <xf numFmtId="0" fontId="40" fillId="0" borderId="113" xfId="0" applyFont="1" applyBorder="1" applyAlignment="1">
      <alignment horizontal="left" vertical="center" wrapText="1"/>
    </xf>
    <xf numFmtId="0" fontId="40" fillId="0" borderId="194" xfId="0" applyFont="1" applyBorder="1" applyAlignment="1">
      <alignment horizontal="left" vertical="center" wrapText="1"/>
    </xf>
    <xf numFmtId="0" fontId="37" fillId="0" borderId="87" xfId="0" applyFont="1" applyBorder="1" applyAlignment="1">
      <alignment horizontal="left" vertical="center" wrapText="1"/>
    </xf>
    <xf numFmtId="0" fontId="37" fillId="3" borderId="142" xfId="0" applyFont="1" applyFill="1" applyBorder="1" applyAlignment="1">
      <alignment horizontal="left" vertical="center" wrapText="1"/>
    </xf>
    <xf numFmtId="0" fontId="37" fillId="3" borderId="143" xfId="0" applyFont="1" applyFill="1" applyBorder="1" applyAlignment="1">
      <alignment horizontal="left" vertical="center" wrapText="1"/>
    </xf>
    <xf numFmtId="0" fontId="37" fillId="30" borderId="4" xfId="0" applyFont="1" applyFill="1" applyBorder="1" applyAlignment="1">
      <alignment horizontal="left" vertical="center" wrapText="1"/>
    </xf>
    <xf numFmtId="0" fontId="37" fillId="3" borderId="46" xfId="0" applyFont="1" applyFill="1" applyBorder="1" applyAlignment="1">
      <alignment horizontal="left" vertical="center" wrapText="1"/>
    </xf>
    <xf numFmtId="0" fontId="37" fillId="3" borderId="43" xfId="0" applyFont="1" applyFill="1" applyBorder="1" applyAlignment="1">
      <alignment horizontal="left" vertical="center"/>
    </xf>
    <xf numFmtId="0" fontId="37" fillId="3" borderId="41" xfId="35" applyFont="1" applyFill="1" applyBorder="1" applyAlignment="1">
      <alignment horizontal="left" vertical="center" wrapText="1"/>
    </xf>
    <xf numFmtId="0" fontId="37" fillId="3" borderId="65" xfId="0" applyFont="1" applyFill="1" applyBorder="1" applyAlignment="1">
      <alignment horizontal="left" vertical="center" wrapText="1"/>
    </xf>
    <xf numFmtId="0" fontId="70" fillId="3" borderId="13" xfId="0" applyFont="1" applyFill="1" applyBorder="1" applyAlignment="1">
      <alignment horizontal="left" vertical="center" wrapText="1"/>
    </xf>
    <xf numFmtId="0" fontId="70" fillId="3" borderId="11" xfId="0" applyFont="1" applyFill="1" applyBorder="1" applyAlignment="1">
      <alignment horizontal="left" vertical="center" wrapText="1"/>
    </xf>
    <xf numFmtId="0" fontId="70" fillId="30" borderId="102" xfId="0" applyFont="1" applyFill="1" applyBorder="1" applyAlignment="1">
      <alignment horizontal="left" vertical="center" wrapText="1"/>
    </xf>
    <xf numFmtId="0" fontId="70" fillId="27" borderId="10" xfId="0" applyFont="1" applyFill="1" applyBorder="1" applyAlignment="1">
      <alignment vertical="center" wrapText="1"/>
    </xf>
    <xf numFmtId="0" fontId="70" fillId="27" borderId="87" xfId="0" applyFont="1" applyFill="1" applyBorder="1" applyAlignment="1">
      <alignment vertical="center" wrapText="1"/>
    </xf>
    <xf numFmtId="0" fontId="70" fillId="0" borderId="8" xfId="0" applyFont="1" applyBorder="1" applyAlignment="1">
      <alignment horizontal="left" vertical="center" wrapText="1"/>
    </xf>
    <xf numFmtId="0" fontId="70" fillId="0" borderId="53" xfId="0" applyFont="1" applyBorder="1" applyAlignment="1">
      <alignment horizontal="left" vertical="center" wrapText="1"/>
    </xf>
    <xf numFmtId="0" fontId="70" fillId="27" borderId="8" xfId="0" applyFont="1" applyFill="1" applyBorder="1" applyAlignment="1">
      <alignment horizontal="left" vertical="center"/>
    </xf>
    <xf numFmtId="0" fontId="70" fillId="27" borderId="53" xfId="0" applyFont="1" applyFill="1" applyBorder="1" applyAlignment="1">
      <alignment horizontal="left" vertical="center"/>
    </xf>
    <xf numFmtId="0" fontId="70" fillId="28" borderId="159" xfId="54" applyFont="1" applyFill="1" applyBorder="1" applyAlignment="1">
      <alignment horizontal="left" vertical="center" wrapText="1"/>
    </xf>
    <xf numFmtId="0" fontId="70" fillId="28" borderId="42" xfId="54" applyFont="1" applyFill="1" applyBorder="1" applyAlignment="1">
      <alignment horizontal="left" vertical="center" wrapText="1"/>
    </xf>
    <xf numFmtId="0" fontId="70" fillId="28" borderId="201" xfId="54" applyFont="1" applyFill="1" applyBorder="1" applyAlignment="1">
      <alignment horizontal="left" vertical="center" wrapText="1"/>
    </xf>
    <xf numFmtId="0" fontId="70" fillId="3" borderId="13" xfId="54" applyFont="1" applyFill="1" applyBorder="1" applyAlignment="1">
      <alignment horizontal="left" vertical="center" wrapText="1"/>
    </xf>
    <xf numFmtId="0" fontId="70" fillId="3" borderId="98" xfId="54" applyFont="1" applyFill="1" applyBorder="1" applyAlignment="1">
      <alignment horizontal="left" vertical="center" wrapText="1"/>
    </xf>
    <xf numFmtId="0" fontId="70" fillId="3" borderId="138" xfId="54" applyFont="1" applyFill="1" applyBorder="1" applyAlignment="1">
      <alignment horizontal="left" vertical="center" wrapText="1"/>
    </xf>
    <xf numFmtId="0" fontId="70" fillId="3" borderId="8" xfId="54" applyFont="1" applyFill="1" applyBorder="1" applyAlignment="1">
      <alignment horizontal="left" vertical="center" wrapText="1"/>
    </xf>
    <xf numFmtId="0" fontId="70" fillId="3" borderId="41" xfId="35" applyFont="1" applyFill="1" applyBorder="1" applyAlignment="1">
      <alignment horizontal="left" vertical="center" wrapText="1"/>
    </xf>
    <xf numFmtId="0" fontId="70" fillId="3" borderId="162" xfId="35" applyFont="1" applyFill="1" applyBorder="1" applyAlignment="1">
      <alignment horizontal="left" vertical="center" wrapText="1"/>
    </xf>
    <xf numFmtId="0" fontId="70" fillId="3" borderId="10" xfId="54" applyFont="1" applyFill="1" applyBorder="1" applyAlignment="1">
      <alignment horizontal="left" vertical="center" wrapText="1"/>
    </xf>
    <xf numFmtId="0" fontId="70" fillId="3" borderId="87" xfId="54" applyFont="1" applyFill="1" applyBorder="1" applyAlignment="1">
      <alignment horizontal="left" vertical="center" wrapText="1"/>
    </xf>
    <xf numFmtId="0" fontId="75" fillId="3" borderId="193" xfId="35" applyFont="1" applyFill="1" applyBorder="1" applyAlignment="1">
      <alignment horizontal="left" vertical="center" wrapText="1"/>
    </xf>
    <xf numFmtId="0" fontId="75" fillId="3" borderId="113" xfId="35" applyFont="1" applyFill="1" applyBorder="1" applyAlignment="1">
      <alignment horizontal="left" vertical="center" wrapText="1"/>
    </xf>
    <xf numFmtId="0" fontId="75" fillId="3" borderId="194" xfId="35" applyFont="1" applyFill="1" applyBorder="1" applyAlignment="1">
      <alignment horizontal="left" vertical="center" wrapText="1"/>
    </xf>
    <xf numFmtId="0" fontId="70" fillId="28" borderId="76" xfId="35" applyFont="1" applyFill="1" applyBorder="1" applyAlignment="1">
      <alignment horizontal="left" vertical="center" wrapText="1"/>
    </xf>
    <xf numFmtId="0" fontId="70" fillId="28" borderId="188" xfId="35" applyFont="1" applyFill="1" applyBorder="1" applyAlignment="1">
      <alignment horizontal="left" vertical="center" wrapText="1"/>
    </xf>
    <xf numFmtId="0" fontId="70" fillId="3" borderId="186" xfId="54" applyFont="1" applyFill="1" applyBorder="1" applyAlignment="1">
      <alignment horizontal="left" vertical="center" wrapText="1"/>
    </xf>
    <xf numFmtId="0" fontId="70" fillId="3" borderId="76" xfId="54" applyFont="1" applyFill="1" applyBorder="1" applyAlignment="1">
      <alignment horizontal="left" vertical="center" wrapText="1"/>
    </xf>
    <xf numFmtId="0" fontId="70" fillId="3" borderId="188" xfId="54" applyFont="1" applyFill="1" applyBorder="1" applyAlignment="1">
      <alignment horizontal="left" vertical="center" wrapText="1"/>
    </xf>
    <xf numFmtId="0" fontId="75" fillId="3" borderId="149" xfId="35" applyFont="1" applyFill="1" applyBorder="1" applyAlignment="1">
      <alignment horizontal="left" vertical="center" wrapText="1"/>
    </xf>
    <xf numFmtId="0" fontId="70" fillId="3" borderId="46" xfId="54" applyFont="1" applyFill="1" applyBorder="1" applyAlignment="1">
      <alignment horizontal="left" vertical="center" wrapText="1"/>
    </xf>
    <xf numFmtId="0" fontId="71" fillId="27" borderId="12" xfId="0" applyFont="1" applyFill="1" applyBorder="1" applyAlignment="1">
      <alignment horizontal="left" vertical="center" wrapText="1"/>
    </xf>
    <xf numFmtId="0" fontId="71" fillId="27" borderId="13" xfId="0" applyFont="1" applyFill="1" applyBorder="1" applyAlignment="1">
      <alignment horizontal="left" vertical="center" wrapText="1"/>
    </xf>
    <xf numFmtId="0" fontId="40" fillId="30" borderId="4" xfId="0" applyFont="1" applyFill="1" applyBorder="1" applyAlignment="1">
      <alignment horizontal="left" vertical="center" wrapText="1"/>
    </xf>
    <xf numFmtId="0" fontId="70" fillId="30" borderId="9" xfId="0" applyFont="1" applyFill="1" applyBorder="1" applyAlignment="1">
      <alignment horizontal="center" vertical="center" wrapText="1"/>
    </xf>
    <xf numFmtId="0" fontId="70" fillId="30" borderId="10" xfId="0" applyFont="1" applyFill="1" applyBorder="1" applyAlignment="1">
      <alignment horizontal="center" vertical="center" wrapText="1"/>
    </xf>
    <xf numFmtId="0" fontId="70" fillId="30" borderId="87" xfId="0" applyFont="1" applyFill="1" applyBorder="1" applyAlignment="1">
      <alignment horizontal="center" vertical="center" wrapText="1"/>
    </xf>
    <xf numFmtId="0" fontId="37" fillId="3" borderId="229" xfId="0" applyFont="1" applyFill="1" applyBorder="1" applyAlignment="1">
      <alignment horizontal="left" vertical="center" wrapText="1"/>
    </xf>
    <xf numFmtId="0" fontId="37" fillId="3" borderId="192" xfId="0" applyFont="1" applyFill="1" applyBorder="1" applyAlignment="1">
      <alignment horizontal="left" vertical="center" wrapText="1"/>
    </xf>
    <xf numFmtId="0" fontId="37" fillId="30" borderId="161" xfId="0" applyFont="1" applyFill="1" applyBorder="1" applyAlignment="1">
      <alignment horizontal="left" vertical="center" wrapText="1"/>
    </xf>
    <xf numFmtId="0" fontId="37" fillId="30" borderId="53" xfId="0" applyFont="1" applyFill="1" applyBorder="1" applyAlignment="1">
      <alignment horizontal="left" vertical="center" wrapText="1"/>
    </xf>
    <xf numFmtId="0" fontId="37" fillId="30" borderId="87" xfId="0" applyFont="1" applyFill="1" applyBorder="1" applyAlignment="1">
      <alignment horizontal="left" vertical="center" wrapText="1"/>
    </xf>
    <xf numFmtId="0" fontId="37" fillId="30" borderId="132" xfId="0" applyFont="1" applyFill="1" applyBorder="1" applyAlignment="1">
      <alignment horizontal="left" vertical="center" wrapText="1"/>
    </xf>
    <xf numFmtId="0" fontId="37" fillId="30" borderId="102" xfId="0" applyFont="1" applyFill="1" applyBorder="1" applyAlignment="1">
      <alignment horizontal="left" vertical="center" wrapText="1"/>
    </xf>
    <xf numFmtId="0" fontId="70" fillId="3" borderId="44" xfId="54" applyFont="1" applyFill="1" applyBorder="1" applyAlignment="1" applyProtection="1">
      <alignment horizontal="left" vertical="center" wrapText="1"/>
    </xf>
    <xf numFmtId="0" fontId="90" fillId="3" borderId="68" xfId="54" applyFont="1" applyFill="1" applyBorder="1" applyAlignment="1" applyProtection="1">
      <alignment horizontal="left" vertical="center" wrapText="1"/>
    </xf>
    <xf numFmtId="0" fontId="70" fillId="3" borderId="68" xfId="54" applyFont="1" applyFill="1" applyBorder="1" applyAlignment="1" applyProtection="1">
      <alignment horizontal="left" vertical="center" wrapText="1"/>
    </xf>
    <xf numFmtId="0" fontId="70" fillId="3" borderId="157" xfId="54" applyFont="1" applyFill="1" applyBorder="1" applyAlignment="1" applyProtection="1">
      <alignment horizontal="left" vertical="center" wrapText="1"/>
    </xf>
    <xf numFmtId="0" fontId="70" fillId="30" borderId="149" xfId="0" applyFont="1" applyFill="1" applyBorder="1" applyAlignment="1">
      <alignment horizontal="left" vertical="center" wrapText="1"/>
    </xf>
    <xf numFmtId="0" fontId="70" fillId="30" borderId="12" xfId="0" applyFont="1" applyFill="1" applyBorder="1" applyAlignment="1">
      <alignment horizontal="left" vertical="center" wrapText="1"/>
    </xf>
    <xf numFmtId="0" fontId="70" fillId="30" borderId="121" xfId="0" applyFont="1" applyFill="1" applyBorder="1" applyAlignment="1">
      <alignment horizontal="left" vertical="center" wrapText="1"/>
    </xf>
    <xf numFmtId="0" fontId="70" fillId="30" borderId="81" xfId="0" applyFont="1" applyFill="1" applyBorder="1" applyAlignment="1">
      <alignment horizontal="left" vertical="center" wrapText="1"/>
    </xf>
    <xf numFmtId="0" fontId="37" fillId="3" borderId="155" xfId="0" applyFont="1" applyFill="1" applyBorder="1" applyAlignment="1">
      <alignment horizontal="left" vertical="center"/>
    </xf>
    <xf numFmtId="0" fontId="37" fillId="3" borderId="161" xfId="54" applyFont="1" applyFill="1" applyBorder="1" applyAlignment="1" applyProtection="1">
      <alignment horizontal="left" vertical="center" wrapText="1"/>
    </xf>
    <xf numFmtId="0" fontId="37" fillId="3" borderId="41" xfId="54" applyFont="1" applyFill="1" applyBorder="1" applyAlignment="1" applyProtection="1">
      <alignment horizontal="left" vertical="center" wrapText="1"/>
    </xf>
    <xf numFmtId="0" fontId="37" fillId="3" borderId="162" xfId="54" applyFont="1" applyFill="1" applyBorder="1" applyAlignment="1" applyProtection="1">
      <alignment horizontal="left" vertical="center" wrapText="1"/>
    </xf>
    <xf numFmtId="0" fontId="26" fillId="0" borderId="138" xfId="0" applyFont="1" applyBorder="1" applyAlignment="1">
      <alignment horizontal="left" vertical="center"/>
    </xf>
    <xf numFmtId="0" fontId="26" fillId="0" borderId="8" xfId="0" applyFont="1" applyBorder="1" applyAlignment="1">
      <alignment horizontal="left" vertical="center"/>
    </xf>
    <xf numFmtId="0" fontId="26" fillId="0" borderId="162" xfId="0" applyFont="1" applyBorder="1" applyAlignment="1">
      <alignment horizontal="left" vertical="center"/>
    </xf>
    <xf numFmtId="0" fontId="37" fillId="3" borderId="161" xfId="35" applyFont="1" applyFill="1" applyBorder="1" applyAlignment="1">
      <alignment horizontal="left" vertical="center" wrapText="1"/>
    </xf>
    <xf numFmtId="0" fontId="37" fillId="3" borderId="162" xfId="35" applyFont="1" applyFill="1" applyBorder="1" applyAlignment="1">
      <alignment horizontal="left" vertical="center" wrapText="1"/>
    </xf>
    <xf numFmtId="0" fontId="37" fillId="28" borderId="161" xfId="35" applyFont="1" applyFill="1" applyBorder="1" applyAlignment="1">
      <alignment horizontal="left" vertical="center" wrapText="1"/>
    </xf>
    <xf numFmtId="0" fontId="37" fillId="28" borderId="41" xfId="35" applyFont="1" applyFill="1" applyBorder="1" applyAlignment="1">
      <alignment horizontal="left" vertical="center" wrapText="1"/>
    </xf>
    <xf numFmtId="0" fontId="37" fillId="28" borderId="162" xfId="35" applyFont="1" applyFill="1" applyBorder="1" applyAlignment="1">
      <alignment horizontal="left" vertical="center" wrapText="1"/>
    </xf>
    <xf numFmtId="0" fontId="30" fillId="3" borderId="161" xfId="54" applyFont="1" applyFill="1" applyBorder="1" applyAlignment="1" applyProtection="1">
      <alignment horizontal="left" vertical="center" wrapText="1"/>
    </xf>
    <xf numFmtId="0" fontId="30" fillId="3" borderId="41" xfId="54" applyFont="1" applyFill="1" applyBorder="1" applyAlignment="1" applyProtection="1">
      <alignment horizontal="left" vertical="center" wrapText="1"/>
    </xf>
    <xf numFmtId="0" fontId="30" fillId="3" borderId="162" xfId="54" applyFont="1" applyFill="1" applyBorder="1" applyAlignment="1" applyProtection="1">
      <alignment horizontal="left" vertical="center" wrapText="1"/>
    </xf>
    <xf numFmtId="0" fontId="37" fillId="3" borderId="25" xfId="54" applyFont="1" applyFill="1" applyBorder="1" applyAlignment="1" applyProtection="1">
      <alignment horizontal="left" vertical="center" wrapText="1"/>
    </xf>
    <xf numFmtId="0" fontId="37" fillId="3" borderId="4" xfId="35" applyFont="1" applyFill="1" applyBorder="1" applyAlignment="1">
      <alignment horizontal="left" vertical="center" wrapText="1"/>
    </xf>
    <xf numFmtId="0" fontId="40" fillId="53" borderId="193" xfId="35" applyFont="1" applyFill="1" applyBorder="1" applyAlignment="1">
      <alignment horizontal="left" vertical="center" wrapText="1"/>
    </xf>
    <xf numFmtId="0" fontId="40" fillId="53" borderId="238" xfId="35" applyFont="1" applyFill="1" applyBorder="1" applyAlignment="1">
      <alignment horizontal="left" vertical="center" wrapText="1"/>
    </xf>
    <xf numFmtId="0" fontId="35" fillId="53" borderId="205" xfId="29" applyFont="1" applyFill="1" applyBorder="1" applyAlignment="1">
      <alignment horizontal="left" vertical="center" wrapText="1"/>
    </xf>
    <xf numFmtId="0" fontId="35" fillId="53" borderId="193" xfId="29" applyFont="1" applyFill="1" applyBorder="1" applyAlignment="1">
      <alignment horizontal="left" vertical="center" wrapText="1"/>
    </xf>
    <xf numFmtId="0" fontId="37" fillId="3" borderId="227" xfId="54" applyFont="1" applyFill="1" applyBorder="1" applyAlignment="1" applyProtection="1">
      <alignment horizontal="left" vertical="center" wrapText="1"/>
    </xf>
    <xf numFmtId="0" fontId="37" fillId="3" borderId="230" xfId="54" applyFont="1" applyFill="1" applyBorder="1" applyAlignment="1" applyProtection="1">
      <alignment horizontal="left" vertical="center" wrapText="1"/>
    </xf>
    <xf numFmtId="0" fontId="37" fillId="3" borderId="231" xfId="54" applyFont="1" applyFill="1" applyBorder="1" applyAlignment="1" applyProtection="1">
      <alignment horizontal="left" vertical="center" wrapText="1"/>
    </xf>
    <xf numFmtId="0" fontId="35" fillId="53" borderId="194" xfId="29" applyFont="1" applyFill="1" applyBorder="1" applyAlignment="1">
      <alignment horizontal="left" vertical="center"/>
    </xf>
    <xf numFmtId="0" fontId="35" fillId="53" borderId="205" xfId="29" applyFont="1" applyFill="1" applyBorder="1" applyAlignment="1">
      <alignment horizontal="left" vertical="center"/>
    </xf>
    <xf numFmtId="0" fontId="40" fillId="0" borderId="149" xfId="35" applyFont="1" applyBorder="1" applyAlignment="1">
      <alignment horizontal="left" vertical="center" wrapText="1"/>
    </xf>
    <xf numFmtId="0" fontId="40" fillId="0" borderId="104" xfId="35" applyFont="1" applyBorder="1" applyAlignment="1">
      <alignment horizontal="left" vertical="center" wrapText="1"/>
    </xf>
    <xf numFmtId="0" fontId="37" fillId="3" borderId="173" xfId="35" applyFont="1" applyFill="1" applyBorder="1" applyAlignment="1">
      <alignment horizontal="left" vertical="center" wrapText="1"/>
    </xf>
    <xf numFmtId="0" fontId="37" fillId="3" borderId="51" xfId="35" applyFont="1" applyFill="1" applyBorder="1" applyAlignment="1">
      <alignment horizontal="left" vertical="center" wrapText="1"/>
    </xf>
    <xf numFmtId="0" fontId="37" fillId="3" borderId="197" xfId="35" applyFont="1" applyFill="1" applyBorder="1" applyAlignment="1">
      <alignment horizontal="left" vertical="center" wrapText="1"/>
    </xf>
    <xf numFmtId="0" fontId="37" fillId="3" borderId="138" xfId="35" applyFont="1" applyFill="1" applyBorder="1" applyAlignment="1">
      <alignment horizontal="left" vertical="center"/>
    </xf>
    <xf numFmtId="0" fontId="37" fillId="3" borderId="43" xfId="35" applyFont="1" applyFill="1" applyBorder="1" applyAlignment="1">
      <alignment horizontal="left" vertical="center"/>
    </xf>
    <xf numFmtId="0" fontId="37" fillId="3" borderId="155" xfId="35" applyFont="1" applyFill="1" applyBorder="1" applyAlignment="1">
      <alignment horizontal="left" vertical="center"/>
    </xf>
    <xf numFmtId="0" fontId="40" fillId="0" borderId="139" xfId="35" applyFont="1" applyBorder="1" applyAlignment="1">
      <alignment horizontal="left" vertical="center" wrapText="1"/>
    </xf>
    <xf numFmtId="49" fontId="109" fillId="59" borderId="179" xfId="35" applyNumberFormat="1" applyFont="1" applyFill="1" applyBorder="1" applyAlignment="1">
      <alignment horizontal="center" vertical="center"/>
    </xf>
    <xf numFmtId="49" fontId="109" fillId="59" borderId="180" xfId="35" applyNumberFormat="1" applyFont="1" applyFill="1" applyBorder="1" applyAlignment="1">
      <alignment horizontal="center" vertical="center"/>
    </xf>
    <xf numFmtId="9" fontId="37" fillId="3" borderId="4" xfId="35" applyNumberFormat="1" applyFont="1" applyFill="1" applyBorder="1" applyAlignment="1">
      <alignment horizontal="right" vertical="center" wrapText="1"/>
    </xf>
    <xf numFmtId="0" fontId="37" fillId="3" borderId="4" xfId="35" applyFont="1" applyFill="1" applyBorder="1" applyAlignment="1">
      <alignment horizontal="right" vertical="center" wrapText="1"/>
    </xf>
    <xf numFmtId="9" fontId="37" fillId="3" borderId="13" xfId="35" applyNumberFormat="1" applyFont="1" applyFill="1" applyBorder="1" applyAlignment="1">
      <alignment horizontal="left" vertical="center" wrapText="1"/>
    </xf>
    <xf numFmtId="0" fontId="90" fillId="3" borderId="12" xfId="54" applyFont="1" applyFill="1" applyBorder="1" applyAlignment="1" applyProtection="1">
      <alignment horizontal="left" vertical="center" wrapText="1"/>
    </xf>
    <xf numFmtId="0" fontId="40" fillId="0" borderId="138" xfId="35" applyFont="1" applyBorder="1" applyAlignment="1">
      <alignment horizontal="left" vertical="center" wrapText="1"/>
    </xf>
    <xf numFmtId="0" fontId="37" fillId="3" borderId="139" xfId="0" applyFont="1" applyFill="1" applyBorder="1" applyAlignment="1">
      <alignment horizontal="left" vertical="center"/>
    </xf>
    <xf numFmtId="0" fontId="70" fillId="30" borderId="256" xfId="0" applyFont="1" applyFill="1" applyBorder="1" applyAlignment="1">
      <alignment horizontal="left" vertical="center" wrapText="1"/>
    </xf>
    <xf numFmtId="0" fontId="70" fillId="30" borderId="132" xfId="0" applyFont="1" applyFill="1" applyBorder="1" applyAlignment="1">
      <alignment horizontal="left" vertical="center" wrapText="1"/>
    </xf>
    <xf numFmtId="0" fontId="70" fillId="27" borderId="234" xfId="0" applyFont="1" applyFill="1" applyBorder="1" applyAlignment="1">
      <alignment horizontal="left" vertical="center" wrapText="1"/>
    </xf>
    <xf numFmtId="0" fontId="70" fillId="27" borderId="136" xfId="0" applyFont="1" applyFill="1" applyBorder="1" applyAlignment="1">
      <alignment horizontal="left" vertical="center" wrapText="1"/>
    </xf>
    <xf numFmtId="0" fontId="70" fillId="27" borderId="168" xfId="0" applyFont="1" applyFill="1" applyBorder="1" applyAlignment="1">
      <alignment horizontal="left" vertical="center" wrapText="1"/>
    </xf>
    <xf numFmtId="0" fontId="106" fillId="3" borderId="149" xfId="54" applyFont="1" applyFill="1" applyBorder="1" applyAlignment="1" applyProtection="1">
      <alignment horizontal="left" vertical="center" wrapText="1"/>
    </xf>
    <xf numFmtId="0" fontId="106" fillId="3" borderId="249" xfId="54" applyFont="1" applyFill="1" applyBorder="1" applyAlignment="1" applyProtection="1">
      <alignment horizontal="left" vertical="center" wrapText="1"/>
    </xf>
    <xf numFmtId="0" fontId="70" fillId="3" borderId="249" xfId="54" applyFont="1" applyFill="1" applyBorder="1" applyAlignment="1" applyProtection="1">
      <alignment horizontal="left" vertical="center" wrapText="1"/>
    </xf>
    <xf numFmtId="0" fontId="70" fillId="3" borderId="262" xfId="54" applyFont="1" applyFill="1" applyBorder="1" applyAlignment="1" applyProtection="1">
      <alignment horizontal="left" vertical="center" wrapText="1"/>
    </xf>
    <xf numFmtId="0" fontId="37" fillId="3" borderId="214" xfId="54" applyFont="1" applyFill="1" applyBorder="1" applyAlignment="1" applyProtection="1">
      <alignment horizontal="left" vertical="center" wrapText="1"/>
    </xf>
    <xf numFmtId="0" fontId="37" fillId="3" borderId="125" xfId="54" applyFont="1" applyFill="1" applyBorder="1" applyAlignment="1" applyProtection="1">
      <alignment horizontal="left" vertical="center" wrapText="1"/>
    </xf>
    <xf numFmtId="0" fontId="37" fillId="3" borderId="211" xfId="54" applyFont="1" applyFill="1" applyBorder="1" applyAlignment="1" applyProtection="1">
      <alignment horizontal="left" vertical="center" wrapText="1"/>
    </xf>
    <xf numFmtId="0" fontId="40" fillId="0" borderId="110" xfId="35" applyFont="1" applyBorder="1" applyAlignment="1">
      <alignment horizontal="left" vertical="center" wrapText="1"/>
    </xf>
    <xf numFmtId="0" fontId="37" fillId="3" borderId="0" xfId="0" applyFont="1" applyFill="1" applyAlignment="1">
      <alignment horizontal="left" vertical="center"/>
    </xf>
    <xf numFmtId="0" fontId="37" fillId="3" borderId="186" xfId="0" applyFont="1" applyFill="1" applyBorder="1" applyAlignment="1">
      <alignment horizontal="left" vertical="center"/>
    </xf>
    <xf numFmtId="0" fontId="37" fillId="3" borderId="76" xfId="0" applyFont="1" applyFill="1" applyBorder="1" applyAlignment="1">
      <alignment horizontal="left" vertical="center"/>
    </xf>
    <xf numFmtId="0" fontId="70" fillId="30" borderId="186" xfId="0" applyFont="1" applyFill="1" applyBorder="1" applyAlignment="1">
      <alignment horizontal="left" vertical="center" wrapText="1"/>
    </xf>
    <xf numFmtId="0" fontId="70" fillId="30" borderId="78" xfId="0" applyFont="1" applyFill="1" applyBorder="1" applyAlignment="1">
      <alignment horizontal="left" vertical="center" wrapText="1"/>
    </xf>
    <xf numFmtId="0" fontId="70" fillId="30" borderId="214" xfId="0" applyFont="1" applyFill="1" applyBorder="1" applyAlignment="1">
      <alignment horizontal="left" vertical="center" wrapText="1"/>
    </xf>
    <xf numFmtId="0" fontId="70" fillId="30" borderId="85" xfId="0" applyFont="1" applyFill="1" applyBorder="1" applyAlignment="1">
      <alignment horizontal="left" vertical="center" wrapText="1"/>
    </xf>
    <xf numFmtId="0" fontId="70" fillId="3" borderId="190" xfId="0" applyFont="1" applyFill="1" applyBorder="1" applyAlignment="1">
      <alignment horizontal="left" vertical="center" wrapText="1"/>
    </xf>
    <xf numFmtId="0" fontId="70" fillId="3" borderId="184" xfId="0" applyFont="1" applyFill="1" applyBorder="1" applyAlignment="1">
      <alignment horizontal="left" vertical="center" wrapText="1"/>
    </xf>
    <xf numFmtId="0" fontId="70" fillId="3" borderId="185" xfId="0" applyFont="1" applyFill="1" applyBorder="1" applyAlignment="1">
      <alignment horizontal="left" vertical="center" wrapText="1"/>
    </xf>
    <xf numFmtId="0" fontId="37" fillId="3" borderId="188" xfId="0" applyFont="1" applyFill="1" applyBorder="1" applyAlignment="1">
      <alignment horizontal="left" vertical="center"/>
    </xf>
    <xf numFmtId="0" fontId="70" fillId="3" borderId="224" xfId="54" applyFont="1" applyFill="1" applyBorder="1" applyAlignment="1">
      <alignment horizontal="left" vertical="center" wrapText="1"/>
    </xf>
    <xf numFmtId="0" fontId="70" fillId="3" borderId="80" xfId="54" applyFont="1" applyFill="1" applyBorder="1" applyAlignment="1">
      <alignment horizontal="left" vertical="center" wrapText="1"/>
    </xf>
    <xf numFmtId="0" fontId="70" fillId="3" borderId="189" xfId="54" applyFont="1" applyFill="1" applyBorder="1" applyAlignment="1">
      <alignment horizontal="left" vertical="center" wrapText="1"/>
    </xf>
    <xf numFmtId="0" fontId="106" fillId="0" borderId="186" xfId="0" applyFont="1" applyBorder="1" applyAlignment="1">
      <alignment horizontal="left" vertical="center"/>
    </xf>
    <xf numFmtId="0" fontId="106" fillId="0" borderId="76" xfId="0" applyFont="1" applyBorder="1" applyAlignment="1">
      <alignment horizontal="left" vertical="center"/>
    </xf>
    <xf numFmtId="0" fontId="106" fillId="0" borderId="188" xfId="0" applyFont="1" applyBorder="1" applyAlignment="1">
      <alignment horizontal="left" vertical="center"/>
    </xf>
    <xf numFmtId="0" fontId="70" fillId="3" borderId="186" xfId="35" applyFont="1" applyFill="1" applyBorder="1" applyAlignment="1">
      <alignment horizontal="left" vertical="center" wrapText="1"/>
    </xf>
    <xf numFmtId="0" fontId="70" fillId="3" borderId="76" xfId="35" applyFont="1" applyFill="1" applyBorder="1" applyAlignment="1">
      <alignment horizontal="left" vertical="center" wrapText="1"/>
    </xf>
    <xf numFmtId="0" fontId="70" fillId="3" borderId="188" xfId="35" applyFont="1" applyFill="1" applyBorder="1" applyAlignment="1">
      <alignment horizontal="left" vertical="center" wrapText="1"/>
    </xf>
    <xf numFmtId="0" fontId="70" fillId="28" borderId="186" xfId="35" applyFont="1" applyFill="1" applyBorder="1" applyAlignment="1">
      <alignment horizontal="left" vertical="center" wrapText="1"/>
    </xf>
    <xf numFmtId="0" fontId="153" fillId="3" borderId="186" xfId="54" applyFont="1" applyFill="1" applyBorder="1" applyAlignment="1">
      <alignment horizontal="left" vertical="center" wrapText="1"/>
    </xf>
    <xf numFmtId="0" fontId="153" fillId="3" borderId="76" xfId="54" applyFont="1" applyFill="1" applyBorder="1" applyAlignment="1">
      <alignment horizontal="left" vertical="center" wrapText="1"/>
    </xf>
    <xf numFmtId="0" fontId="153" fillId="3" borderId="188" xfId="54" applyFont="1" applyFill="1" applyBorder="1" applyAlignment="1">
      <alignment horizontal="left" vertical="center" wrapText="1"/>
    </xf>
    <xf numFmtId="0" fontId="37" fillId="3" borderId="76" xfId="54" applyFont="1" applyFill="1" applyBorder="1" applyAlignment="1" applyProtection="1">
      <alignment horizontal="left" vertical="center" wrapText="1"/>
    </xf>
    <xf numFmtId="0" fontId="37" fillId="3" borderId="76" xfId="35" applyFont="1" applyFill="1" applyBorder="1" applyAlignment="1">
      <alignment horizontal="left" vertical="center" wrapText="1"/>
    </xf>
    <xf numFmtId="0" fontId="37" fillId="3" borderId="78" xfId="35" applyFont="1" applyFill="1" applyBorder="1" applyAlignment="1">
      <alignment horizontal="left" vertical="center" wrapText="1"/>
    </xf>
    <xf numFmtId="0" fontId="75" fillId="53" borderId="110" xfId="35" applyFont="1" applyFill="1" applyBorder="1" applyAlignment="1">
      <alignment horizontal="left" vertical="center" wrapText="1"/>
    </xf>
    <xf numFmtId="0" fontId="70" fillId="30" borderId="76" xfId="0" applyFont="1" applyFill="1" applyBorder="1" applyAlignment="1">
      <alignment horizontal="left" vertical="center" wrapText="1"/>
    </xf>
    <xf numFmtId="0" fontId="70" fillId="30" borderId="188" xfId="0" applyFont="1" applyFill="1" applyBorder="1" applyAlignment="1">
      <alignment horizontal="left" vertical="center" wrapText="1"/>
    </xf>
    <xf numFmtId="0" fontId="70" fillId="3" borderId="103" xfId="54" applyFont="1" applyFill="1" applyBorder="1" applyAlignment="1" applyProtection="1">
      <alignment horizontal="left" vertical="center" wrapText="1"/>
    </xf>
    <xf numFmtId="0" fontId="70" fillId="3" borderId="125" xfId="54" applyFont="1" applyFill="1" applyBorder="1" applyAlignment="1" applyProtection="1">
      <alignment horizontal="left" vertical="center" wrapText="1"/>
    </xf>
    <xf numFmtId="0" fontId="70" fillId="3" borderId="79" xfId="54" applyFont="1" applyFill="1" applyBorder="1" applyAlignment="1" applyProtection="1">
      <alignment horizontal="left" vertical="center" wrapText="1"/>
    </xf>
    <xf numFmtId="0" fontId="70" fillId="3" borderId="124" xfId="54" applyFont="1" applyFill="1" applyBorder="1" applyAlignment="1" applyProtection="1">
      <alignment horizontal="left" vertical="center" wrapText="1"/>
    </xf>
    <xf numFmtId="9" fontId="37" fillId="30" borderId="76" xfId="0" applyNumberFormat="1" applyFont="1" applyFill="1" applyBorder="1" applyAlignment="1">
      <alignment horizontal="left" vertical="center" wrapText="1"/>
    </xf>
    <xf numFmtId="0" fontId="40" fillId="3" borderId="115" xfId="35" applyFont="1" applyFill="1" applyBorder="1" applyAlignment="1">
      <alignment horizontal="left" vertical="center" wrapText="1"/>
    </xf>
    <xf numFmtId="0" fontId="40" fillId="3" borderId="113" xfId="35" applyFont="1" applyFill="1" applyBorder="1" applyAlignment="1">
      <alignment horizontal="left" vertical="center" wrapText="1"/>
    </xf>
    <xf numFmtId="0" fontId="40" fillId="0" borderId="113" xfId="35" applyFont="1" applyBorder="1" applyAlignment="1">
      <alignment horizontal="left" vertical="center" wrapText="1"/>
    </xf>
    <xf numFmtId="0" fontId="40" fillId="0" borderId="111" xfId="35" applyFont="1" applyBorder="1" applyAlignment="1">
      <alignment horizontal="left" vertical="center" wrapText="1"/>
    </xf>
    <xf numFmtId="0" fontId="70" fillId="3" borderId="182" xfId="54" applyFont="1" applyFill="1" applyBorder="1" applyAlignment="1">
      <alignment horizontal="left" vertical="center" wrapText="1"/>
    </xf>
    <xf numFmtId="0" fontId="70" fillId="3" borderId="84" xfId="54" applyFont="1" applyFill="1" applyBorder="1" applyAlignment="1">
      <alignment horizontal="left" vertical="center" wrapText="1"/>
    </xf>
    <xf numFmtId="0" fontId="70" fillId="3" borderId="77" xfId="54" applyFont="1" applyFill="1" applyBorder="1" applyAlignment="1">
      <alignment horizontal="left" vertical="center" wrapText="1"/>
    </xf>
    <xf numFmtId="9" fontId="37" fillId="30" borderId="0" xfId="0" applyNumberFormat="1" applyFont="1" applyFill="1" applyAlignment="1">
      <alignment horizontal="left" vertical="center" wrapText="1"/>
    </xf>
    <xf numFmtId="0" fontId="35" fillId="53" borderId="115" xfId="29" applyFont="1" applyFill="1" applyBorder="1" applyAlignment="1">
      <alignment horizontal="center" vertical="center" wrapText="1"/>
    </xf>
    <xf numFmtId="0" fontId="35" fillId="53" borderId="113" xfId="29" applyFont="1" applyFill="1" applyBorder="1" applyAlignment="1">
      <alignment horizontal="center" vertical="center" wrapText="1"/>
    </xf>
    <xf numFmtId="0" fontId="35" fillId="53" borderId="111" xfId="29" applyFont="1" applyFill="1" applyBorder="1" applyAlignment="1">
      <alignment horizontal="center" vertical="center" wrapText="1"/>
    </xf>
    <xf numFmtId="49" fontId="109" fillId="53" borderId="219" xfId="35" applyNumberFormat="1" applyFont="1" applyFill="1" applyBorder="1" applyAlignment="1">
      <alignment horizontal="center" vertical="center"/>
    </xf>
    <xf numFmtId="49" fontId="109" fillId="53" borderId="212" xfId="35" applyNumberFormat="1" applyFont="1" applyFill="1" applyBorder="1" applyAlignment="1">
      <alignment horizontal="center" vertical="center"/>
    </xf>
    <xf numFmtId="49" fontId="109" fillId="53" borderId="213" xfId="35" applyNumberFormat="1" applyFont="1" applyFill="1" applyBorder="1" applyAlignment="1">
      <alignment horizontal="center" vertical="center"/>
    </xf>
    <xf numFmtId="9" fontId="37" fillId="3" borderId="0" xfId="35" applyNumberFormat="1" applyFont="1" applyFill="1" applyAlignment="1">
      <alignment horizontal="left" vertical="center" wrapText="1"/>
    </xf>
    <xf numFmtId="0" fontId="37" fillId="3" borderId="207" xfId="54" applyFont="1" applyFill="1" applyBorder="1" applyAlignment="1" applyProtection="1">
      <alignment horizontal="left" vertical="center" wrapText="1"/>
    </xf>
    <xf numFmtId="0" fontId="37" fillId="3" borderId="208" xfId="54" applyFont="1" applyFill="1" applyBorder="1" applyAlignment="1" applyProtection="1">
      <alignment horizontal="left" vertical="center" wrapText="1"/>
    </xf>
    <xf numFmtId="0" fontId="37" fillId="3" borderId="209" xfId="54" applyFont="1" applyFill="1" applyBorder="1" applyAlignment="1" applyProtection="1">
      <alignment horizontal="left" vertical="center" wrapText="1"/>
    </xf>
    <xf numFmtId="0" fontId="110" fillId="53" borderId="182" xfId="29" applyFont="1" applyFill="1" applyBorder="1" applyAlignment="1">
      <alignment vertical="center"/>
    </xf>
    <xf numFmtId="0" fontId="110" fillId="53" borderId="110" xfId="29" applyFont="1" applyFill="1" applyBorder="1" applyAlignment="1">
      <alignment vertical="center"/>
    </xf>
    <xf numFmtId="0" fontId="40" fillId="0" borderId="115" xfId="35" applyFont="1" applyBorder="1" applyAlignment="1">
      <alignment horizontal="left" vertical="center" wrapText="1"/>
    </xf>
    <xf numFmtId="0" fontId="37" fillId="3" borderId="186" xfId="35" applyFont="1" applyFill="1" applyBorder="1" applyAlignment="1">
      <alignment horizontal="left" vertical="center" wrapText="1"/>
    </xf>
    <xf numFmtId="0" fontId="37" fillId="3" borderId="188" xfId="35" applyFont="1" applyFill="1" applyBorder="1" applyAlignment="1">
      <alignment horizontal="left" vertical="center" wrapText="1"/>
    </xf>
    <xf numFmtId="0" fontId="37" fillId="3" borderId="214" xfId="35" applyFont="1" applyFill="1" applyBorder="1" applyAlignment="1">
      <alignment horizontal="left" vertical="center" wrapText="1"/>
    </xf>
    <xf numFmtId="0" fontId="37" fillId="3" borderId="125" xfId="35" applyFont="1" applyFill="1" applyBorder="1" applyAlignment="1">
      <alignment horizontal="left" vertical="center" wrapText="1"/>
    </xf>
    <xf numFmtId="0" fontId="37" fillId="3" borderId="211" xfId="35" applyFont="1" applyFill="1" applyBorder="1" applyAlignment="1">
      <alignment horizontal="left" vertical="center" wrapText="1"/>
    </xf>
    <xf numFmtId="0" fontId="37" fillId="3" borderId="214" xfId="35" applyFont="1" applyFill="1" applyBorder="1" applyAlignment="1">
      <alignment horizontal="left" vertical="center"/>
    </xf>
    <xf numFmtId="0" fontId="37" fillId="3" borderId="85" xfId="35" applyFont="1" applyFill="1" applyBorder="1" applyAlignment="1">
      <alignment horizontal="left" vertical="center"/>
    </xf>
    <xf numFmtId="0" fontId="37" fillId="3" borderId="125" xfId="35" applyFont="1" applyFill="1" applyBorder="1" applyAlignment="1">
      <alignment horizontal="left" vertical="center"/>
    </xf>
    <xf numFmtId="0" fontId="37" fillId="3" borderId="211" xfId="35" applyFont="1" applyFill="1" applyBorder="1" applyAlignment="1">
      <alignment horizontal="left" vertical="center"/>
    </xf>
    <xf numFmtId="0" fontId="70" fillId="3" borderId="186" xfId="0" applyFont="1" applyFill="1" applyBorder="1" applyAlignment="1">
      <alignment horizontal="left" vertical="center" wrapText="1"/>
    </xf>
    <xf numFmtId="0" fontId="70" fillId="3" borderId="76" xfId="0" applyFont="1" applyFill="1" applyBorder="1" applyAlignment="1">
      <alignment horizontal="left" vertical="center" wrapText="1"/>
    </xf>
    <xf numFmtId="0" fontId="70" fillId="3" borderId="188" xfId="0" applyFont="1" applyFill="1" applyBorder="1" applyAlignment="1">
      <alignment horizontal="left" vertical="center" wrapText="1"/>
    </xf>
    <xf numFmtId="0" fontId="75" fillId="27" borderId="51" xfId="0" applyFont="1" applyFill="1" applyBorder="1" applyAlignment="1">
      <alignment vertical="center" wrapText="1"/>
    </xf>
    <xf numFmtId="0" fontId="35" fillId="53" borderId="193" xfId="29" applyFont="1" applyFill="1" applyBorder="1" applyAlignment="1">
      <alignment horizontal="left" vertical="center"/>
    </xf>
    <xf numFmtId="0" fontId="37" fillId="3" borderId="1" xfId="0" applyFont="1" applyFill="1" applyBorder="1" applyAlignment="1">
      <alignment horizontal="left" vertical="center"/>
    </xf>
    <xf numFmtId="0" fontId="37" fillId="3" borderId="92" xfId="0" applyFont="1" applyFill="1" applyBorder="1" applyAlignment="1">
      <alignment horizontal="left" vertical="center"/>
    </xf>
    <xf numFmtId="0" fontId="140" fillId="3" borderId="10" xfId="114" applyFill="1" applyBorder="1" applyAlignment="1">
      <alignment horizontal="left" vertical="center" wrapText="1"/>
    </xf>
    <xf numFmtId="0" fontId="140" fillId="3" borderId="87" xfId="114" applyFill="1" applyBorder="1" applyAlignment="1">
      <alignment horizontal="left" vertical="center" wrapText="1"/>
    </xf>
    <xf numFmtId="0" fontId="40" fillId="3" borderId="113" xfId="0" applyFont="1" applyFill="1" applyBorder="1" applyAlignment="1">
      <alignment horizontal="left" vertical="center" wrapText="1"/>
    </xf>
    <xf numFmtId="0" fontId="37" fillId="3" borderId="98" xfId="0" applyFont="1" applyFill="1" applyBorder="1" applyAlignment="1">
      <alignment horizontal="left" vertical="center"/>
    </xf>
    <xf numFmtId="0" fontId="70" fillId="3" borderId="88" xfId="0" applyFont="1" applyFill="1" applyBorder="1" applyAlignment="1">
      <alignment horizontal="left" vertical="center" wrapText="1"/>
    </xf>
    <xf numFmtId="1" fontId="70" fillId="26" borderId="76" xfId="0" applyNumberFormat="1" applyFont="1" applyFill="1" applyBorder="1" applyAlignment="1">
      <alignment horizontal="left" vertical="center" wrapText="1"/>
    </xf>
    <xf numFmtId="0" fontId="70" fillId="3" borderId="9" xfId="0" applyFont="1" applyFill="1" applyBorder="1" applyAlignment="1">
      <alignment horizontal="left" vertical="center" wrapText="1"/>
    </xf>
    <xf numFmtId="0" fontId="37" fillId="3" borderId="122" xfId="0" applyFont="1" applyFill="1" applyBorder="1" applyAlignment="1">
      <alignment horizontal="left" vertical="center" wrapText="1"/>
    </xf>
    <xf numFmtId="0" fontId="37" fillId="3" borderId="276" xfId="0" applyFont="1" applyFill="1" applyBorder="1" applyAlignment="1">
      <alignment horizontal="left" vertical="center" wrapText="1"/>
    </xf>
    <xf numFmtId="0" fontId="37" fillId="3" borderId="9" xfId="0" applyFont="1" applyFill="1" applyBorder="1" applyAlignment="1">
      <alignment horizontal="left" vertical="center" wrapText="1"/>
    </xf>
    <xf numFmtId="0" fontId="37" fillId="3" borderId="43" xfId="35" applyFont="1" applyFill="1" applyBorder="1" applyAlignment="1">
      <alignment horizontal="left" vertical="center" wrapText="1"/>
    </xf>
    <xf numFmtId="0" fontId="75" fillId="3" borderId="104" xfId="35" applyFont="1" applyFill="1" applyBorder="1" applyAlignment="1">
      <alignment horizontal="left" vertical="center" wrapText="1"/>
    </xf>
    <xf numFmtId="0" fontId="75" fillId="3" borderId="139" xfId="35" applyFont="1" applyFill="1" applyBorder="1" applyAlignment="1">
      <alignment horizontal="left" vertical="center" wrapText="1"/>
    </xf>
    <xf numFmtId="0" fontId="26" fillId="26" borderId="78" xfId="0" applyFont="1" applyFill="1" applyBorder="1" applyAlignment="1">
      <alignment horizontal="center" vertical="center"/>
    </xf>
    <xf numFmtId="0" fontId="26" fillId="26" borderId="77" xfId="0" applyFont="1" applyFill="1" applyBorder="1" applyAlignment="1">
      <alignment horizontal="center" vertical="center"/>
    </xf>
    <xf numFmtId="0" fontId="26" fillId="26" borderId="132" xfId="0" applyFont="1" applyFill="1" applyBorder="1" applyAlignment="1">
      <alignment horizontal="center" vertical="center"/>
    </xf>
    <xf numFmtId="0" fontId="40" fillId="3" borderId="138" xfId="35" applyFont="1" applyFill="1" applyBorder="1" applyAlignment="1">
      <alignment horizontal="left" vertical="center" wrapText="1"/>
    </xf>
    <xf numFmtId="0" fontId="37" fillId="3" borderId="54" xfId="0" applyFont="1" applyFill="1" applyBorder="1" applyAlignment="1">
      <alignment horizontal="left" vertical="center" wrapText="1"/>
    </xf>
    <xf numFmtId="0" fontId="37" fillId="3" borderId="64" xfId="0" applyFont="1" applyFill="1" applyBorder="1" applyAlignment="1">
      <alignment horizontal="left" vertical="center" wrapText="1"/>
    </xf>
    <xf numFmtId="0" fontId="41" fillId="0" borderId="0" xfId="0" applyFont="1" applyAlignment="1">
      <alignment horizontal="center" wrapText="1"/>
    </xf>
    <xf numFmtId="0" fontId="151" fillId="3" borderId="8" xfId="114" applyFont="1" applyFill="1" applyBorder="1" applyAlignment="1">
      <alignment horizontal="left" vertical="center" wrapText="1"/>
    </xf>
    <xf numFmtId="0" fontId="151" fillId="3" borderId="10" xfId="114" applyFont="1" applyFill="1" applyBorder="1" applyAlignment="1">
      <alignment horizontal="left" vertical="center" wrapText="1"/>
    </xf>
    <xf numFmtId="0" fontId="151" fillId="3" borderId="53" xfId="114" applyFont="1" applyFill="1" applyBorder="1" applyAlignment="1">
      <alignment horizontal="left" vertical="center" wrapText="1"/>
    </xf>
    <xf numFmtId="49" fontId="109" fillId="53" borderId="17" xfId="35" applyNumberFormat="1" applyFont="1" applyFill="1" applyBorder="1" applyAlignment="1">
      <alignment horizontal="center" vertical="center"/>
    </xf>
    <xf numFmtId="49" fontId="109" fillId="53" borderId="66" xfId="35" applyNumberFormat="1" applyFont="1" applyFill="1" applyBorder="1" applyAlignment="1">
      <alignment horizontal="center" vertical="center"/>
    </xf>
    <xf numFmtId="49" fontId="109" fillId="53" borderId="67" xfId="35" applyNumberFormat="1" applyFont="1" applyFill="1" applyBorder="1" applyAlignment="1">
      <alignment horizontal="center" vertical="center"/>
    </xf>
    <xf numFmtId="1" fontId="70" fillId="26" borderId="76" xfId="0" applyNumberFormat="1" applyFont="1" applyFill="1" applyBorder="1" applyAlignment="1">
      <alignment horizontal="right" vertical="center" wrapText="1"/>
    </xf>
    <xf numFmtId="0" fontId="35" fillId="53" borderId="149" xfId="29" applyFont="1" applyFill="1" applyBorder="1" applyAlignment="1">
      <alignment horizontal="left" vertical="center" wrapText="1"/>
    </xf>
    <xf numFmtId="0" fontId="37" fillId="3" borderId="275" xfId="0" applyFont="1" applyFill="1" applyBorder="1" applyAlignment="1">
      <alignment horizontal="left" vertical="center" wrapText="1"/>
    </xf>
    <xf numFmtId="0" fontId="70" fillId="3" borderId="61" xfId="54" applyFont="1" applyFill="1" applyBorder="1" applyAlignment="1">
      <alignment horizontal="left" vertical="center"/>
    </xf>
    <xf numFmtId="0" fontId="70" fillId="3" borderId="62" xfId="54" applyFont="1" applyFill="1" applyBorder="1" applyAlignment="1">
      <alignment horizontal="left" vertical="center"/>
    </xf>
    <xf numFmtId="0" fontId="70" fillId="3" borderId="63" xfId="54" applyFont="1" applyFill="1" applyBorder="1" applyAlignment="1">
      <alignment horizontal="left" vertical="center"/>
    </xf>
    <xf numFmtId="0" fontId="70" fillId="3" borderId="6" xfId="0" applyFont="1" applyFill="1" applyBorder="1" applyAlignment="1">
      <alignment horizontal="left" vertical="center" wrapText="1"/>
    </xf>
    <xf numFmtId="0" fontId="70" fillId="3" borderId="4" xfId="0" applyFont="1" applyFill="1" applyBorder="1" applyAlignment="1">
      <alignment horizontal="left" vertical="center" wrapText="1"/>
    </xf>
    <xf numFmtId="0" fontId="70" fillId="3" borderId="43" xfId="0" applyFont="1" applyFill="1" applyBorder="1" applyAlignment="1">
      <alignment horizontal="left" vertical="center" wrapText="1"/>
    </xf>
    <xf numFmtId="0" fontId="37" fillId="3" borderId="84" xfId="0" applyFont="1" applyFill="1" applyBorder="1" applyAlignment="1">
      <alignment horizontal="left" vertical="center" wrapText="1"/>
    </xf>
    <xf numFmtId="0" fontId="37" fillId="3" borderId="102" xfId="0" applyFont="1" applyFill="1" applyBorder="1" applyAlignment="1">
      <alignment horizontal="left" vertical="center" wrapText="1"/>
    </xf>
    <xf numFmtId="9" fontId="26" fillId="26" borderId="78" xfId="0" applyNumberFormat="1" applyFont="1" applyFill="1" applyBorder="1" applyAlignment="1">
      <alignment horizontal="right" vertical="center"/>
    </xf>
    <xf numFmtId="9" fontId="26" fillId="26" borderId="102" xfId="0" applyNumberFormat="1" applyFont="1" applyFill="1" applyBorder="1" applyAlignment="1">
      <alignment horizontal="right" vertical="center"/>
    </xf>
    <xf numFmtId="0" fontId="37" fillId="3" borderId="142" xfId="0" applyFont="1" applyFill="1" applyBorder="1" applyAlignment="1">
      <alignment vertical="center" wrapText="1"/>
    </xf>
    <xf numFmtId="0" fontId="37" fillId="3" borderId="143" xfId="0" applyFont="1" applyFill="1" applyBorder="1" applyAlignment="1">
      <alignment vertical="center" wrapText="1"/>
    </xf>
    <xf numFmtId="0" fontId="37" fillId="3" borderId="10" xfId="0" applyFont="1" applyFill="1" applyBorder="1" applyAlignment="1">
      <alignment vertical="center" wrapText="1"/>
    </xf>
    <xf numFmtId="0" fontId="37" fillId="3" borderId="87" xfId="0" applyFont="1" applyFill="1" applyBorder="1" applyAlignment="1">
      <alignment vertical="center" wrapText="1"/>
    </xf>
    <xf numFmtId="0" fontId="140" fillId="3" borderId="10" xfId="114" applyFill="1" applyBorder="1" applyAlignment="1">
      <alignment vertical="center" wrapText="1"/>
    </xf>
    <xf numFmtId="0" fontId="140" fillId="3" borderId="87" xfId="114" applyFill="1" applyBorder="1" applyAlignment="1">
      <alignment vertical="center" wrapText="1"/>
    </xf>
    <xf numFmtId="0" fontId="35" fillId="53" borderId="149" xfId="0" applyFont="1" applyFill="1" applyBorder="1" applyAlignment="1">
      <alignment horizontal="left" vertical="center"/>
    </xf>
    <xf numFmtId="0" fontId="40" fillId="0" borderId="193" xfId="0" applyFont="1" applyBorder="1" applyAlignment="1">
      <alignment vertical="center" wrapText="1"/>
    </xf>
    <xf numFmtId="0" fontId="37" fillId="3" borderId="25" xfId="0" applyFont="1" applyFill="1" applyBorder="1" applyAlignment="1">
      <alignment vertical="center" wrapText="1"/>
    </xf>
    <xf numFmtId="0" fontId="37" fillId="3" borderId="1" xfId="0" applyFont="1" applyFill="1" applyBorder="1" applyAlignment="1">
      <alignment vertical="center" wrapText="1"/>
    </xf>
    <xf numFmtId="0" fontId="37" fillId="3" borderId="12" xfId="0" applyFont="1" applyFill="1" applyBorder="1" applyAlignment="1">
      <alignment vertical="center" wrapText="1"/>
    </xf>
    <xf numFmtId="0" fontId="37" fillId="3" borderId="37" xfId="0" applyFont="1" applyFill="1" applyBorder="1" applyAlignment="1">
      <alignment vertical="center" wrapText="1"/>
    </xf>
    <xf numFmtId="0" fontId="37" fillId="3" borderId="16" xfId="0" applyFont="1" applyFill="1" applyBorder="1" applyAlignment="1">
      <alignment vertical="center" wrapText="1"/>
    </xf>
    <xf numFmtId="0" fontId="37" fillId="3" borderId="13" xfId="0" applyFont="1" applyFill="1" applyBorder="1" applyAlignment="1">
      <alignment vertical="center" wrapText="1"/>
    </xf>
    <xf numFmtId="0" fontId="37" fillId="3" borderId="14" xfId="0" applyFont="1" applyFill="1" applyBorder="1" applyAlignment="1">
      <alignment vertical="center" wrapText="1"/>
    </xf>
    <xf numFmtId="0" fontId="37" fillId="3" borderId="1" xfId="0" applyFont="1" applyFill="1" applyBorder="1" applyAlignment="1">
      <alignment vertical="center"/>
    </xf>
    <xf numFmtId="0" fontId="37" fillId="3" borderId="92" xfId="0" applyFont="1" applyFill="1" applyBorder="1" applyAlignment="1">
      <alignment vertical="center"/>
    </xf>
    <xf numFmtId="0" fontId="37" fillId="3" borderId="16" xfId="0" applyFont="1" applyFill="1" applyBorder="1" applyAlignment="1">
      <alignment vertical="center"/>
    </xf>
    <xf numFmtId="0" fontId="37" fillId="3" borderId="98" xfId="0" applyFont="1" applyFill="1" applyBorder="1" applyAlignment="1">
      <alignment vertical="center"/>
    </xf>
    <xf numFmtId="0" fontId="35" fillId="53" borderId="149" xfId="0" applyFont="1" applyFill="1" applyBorder="1" applyAlignment="1">
      <alignment vertical="center" wrapText="1"/>
    </xf>
    <xf numFmtId="0" fontId="35" fillId="53" borderId="104" xfId="0" applyFont="1" applyFill="1" applyBorder="1" applyAlignment="1">
      <alignment vertical="center" wrapText="1"/>
    </xf>
    <xf numFmtId="0" fontId="37" fillId="3" borderId="10" xfId="0" applyFont="1" applyFill="1" applyBorder="1" applyAlignment="1">
      <alignment vertical="center"/>
    </xf>
    <xf numFmtId="0" fontId="37" fillId="3" borderId="9" xfId="0" applyFont="1" applyFill="1" applyBorder="1" applyAlignment="1">
      <alignment vertical="center"/>
    </xf>
    <xf numFmtId="0" fontId="37" fillId="3" borderId="87" xfId="0" applyFont="1" applyFill="1" applyBorder="1" applyAlignment="1">
      <alignment vertical="center"/>
    </xf>
    <xf numFmtId="0" fontId="40" fillId="3" borderId="113" xfId="0" applyFont="1" applyFill="1" applyBorder="1" applyAlignment="1">
      <alignment vertical="center" wrapText="1"/>
    </xf>
    <xf numFmtId="0" fontId="40" fillId="3" borderId="194" xfId="0" applyFont="1" applyFill="1" applyBorder="1" applyAlignment="1">
      <alignment vertical="center" wrapText="1"/>
    </xf>
    <xf numFmtId="0" fontId="37" fillId="3" borderId="13" xfId="0" applyFont="1" applyFill="1" applyBorder="1" applyAlignment="1">
      <alignment vertical="center"/>
    </xf>
    <xf numFmtId="0" fontId="70" fillId="3" borderId="77" xfId="0" applyFont="1" applyFill="1" applyBorder="1" applyAlignment="1">
      <alignment horizontal="left" vertical="center" wrapText="1"/>
    </xf>
    <xf numFmtId="0" fontId="37" fillId="3" borderId="145" xfId="0" applyFont="1" applyFill="1" applyBorder="1" applyAlignment="1">
      <alignment vertical="center"/>
    </xf>
    <xf numFmtId="0" fontId="37" fillId="3" borderId="146" xfId="0" applyFont="1" applyFill="1" applyBorder="1" applyAlignment="1">
      <alignment vertical="center"/>
    </xf>
    <xf numFmtId="0" fontId="34" fillId="53" borderId="179" xfId="0" applyFont="1" applyFill="1" applyBorder="1" applyAlignment="1">
      <alignment horizontal="center"/>
    </xf>
    <xf numFmtId="0" fontId="34" fillId="53" borderId="180" xfId="0" applyFont="1" applyFill="1" applyBorder="1" applyAlignment="1">
      <alignment horizontal="center"/>
    </xf>
    <xf numFmtId="9" fontId="70" fillId="26" borderId="76" xfId="0" applyNumberFormat="1" applyFont="1" applyFill="1" applyBorder="1" applyAlignment="1">
      <alignment horizontal="right" vertical="center" wrapText="1"/>
    </xf>
    <xf numFmtId="9" fontId="26" fillId="26" borderId="77" xfId="0" applyNumberFormat="1" applyFont="1" applyFill="1" applyBorder="1" applyAlignment="1">
      <alignment horizontal="right" vertical="center"/>
    </xf>
    <xf numFmtId="0" fontId="41" fillId="0" borderId="48" xfId="0" applyFont="1" applyBorder="1" applyAlignment="1">
      <alignment horizontal="left" vertical="top" wrapText="1"/>
    </xf>
    <xf numFmtId="0" fontId="37" fillId="3" borderId="138" xfId="0" applyFont="1" applyFill="1" applyBorder="1" applyAlignment="1">
      <alignment horizontal="left" vertical="center"/>
    </xf>
    <xf numFmtId="0" fontId="37" fillId="3" borderId="16" xfId="0" applyFont="1" applyFill="1" applyBorder="1" applyAlignment="1">
      <alignment horizontal="left" vertical="center"/>
    </xf>
    <xf numFmtId="0" fontId="40" fillId="3" borderId="194" xfId="0" applyFont="1" applyFill="1" applyBorder="1" applyAlignment="1">
      <alignment horizontal="left" vertical="center" wrapText="1"/>
    </xf>
    <xf numFmtId="0" fontId="37" fillId="0" borderId="138" xfId="0" applyFont="1" applyBorder="1" applyAlignment="1">
      <alignment horizontal="left" vertical="center" wrapText="1"/>
    </xf>
    <xf numFmtId="0" fontId="41" fillId="0" borderId="0" xfId="0" applyFont="1" applyAlignment="1">
      <alignment horizontal="left" vertical="top" wrapText="1"/>
    </xf>
    <xf numFmtId="0" fontId="40" fillId="0" borderId="193" xfId="0" applyFont="1" applyBorder="1" applyAlignment="1">
      <alignment horizontal="left" vertical="center" wrapText="1"/>
    </xf>
    <xf numFmtId="0" fontId="37" fillId="3" borderId="182" xfId="0" applyFont="1" applyFill="1" applyBorder="1" applyAlignment="1">
      <alignment horizontal="left" vertical="center" wrapText="1"/>
    </xf>
    <xf numFmtId="0" fontId="140" fillId="3" borderId="138" xfId="114" applyFill="1" applyBorder="1" applyAlignment="1">
      <alignment horizontal="left" vertical="center" wrapText="1"/>
    </xf>
    <xf numFmtId="0" fontId="37" fillId="3" borderId="141" xfId="0" applyFont="1" applyFill="1" applyBorder="1" applyAlignment="1">
      <alignment horizontal="left" vertical="center" wrapText="1"/>
    </xf>
    <xf numFmtId="0" fontId="155" fillId="53" borderId="125" xfId="0" applyFont="1" applyFill="1" applyBorder="1" applyAlignment="1">
      <alignment horizontal="center"/>
    </xf>
    <xf numFmtId="0" fontId="155" fillId="53" borderId="76" xfId="0" applyFont="1" applyFill="1" applyBorder="1" applyAlignment="1">
      <alignment horizontal="center"/>
    </xf>
    <xf numFmtId="1" fontId="70" fillId="26" borderId="188" xfId="0" applyNumberFormat="1" applyFont="1" applyFill="1" applyBorder="1" applyAlignment="1">
      <alignment horizontal="left" vertical="center" wrapText="1"/>
    </xf>
    <xf numFmtId="0" fontId="37" fillId="3" borderId="11" xfId="0" applyFont="1" applyFill="1" applyBorder="1" applyAlignment="1">
      <alignment horizontal="left" vertical="center" wrapText="1"/>
    </xf>
    <xf numFmtId="0" fontId="70" fillId="3" borderId="10" xfId="0" applyFont="1" applyFill="1" applyBorder="1" applyAlignment="1">
      <alignment vertical="center" wrapText="1"/>
    </xf>
    <xf numFmtId="0" fontId="70" fillId="3" borderId="87" xfId="0" applyFont="1" applyFill="1" applyBorder="1" applyAlignment="1">
      <alignment vertical="center" wrapText="1"/>
    </xf>
    <xf numFmtId="0" fontId="71" fillId="27" borderId="98" xfId="0" applyFont="1" applyFill="1" applyBorder="1" applyAlignment="1">
      <alignment horizontal="left" vertical="center" wrapText="1"/>
    </xf>
    <xf numFmtId="0" fontId="71" fillId="27" borderId="92" xfId="0" applyFont="1" applyFill="1" applyBorder="1" applyAlignment="1">
      <alignment horizontal="left" vertical="center" wrapText="1"/>
    </xf>
    <xf numFmtId="0" fontId="71" fillId="27" borderId="216" xfId="0" applyFont="1" applyFill="1" applyBorder="1" applyAlignment="1">
      <alignment horizontal="left" vertical="center" wrapText="1"/>
    </xf>
    <xf numFmtId="0" fontId="71" fillId="27" borderId="217" xfId="0" applyFont="1" applyFill="1" applyBorder="1" applyAlignment="1">
      <alignment horizontal="left" vertical="center" wrapText="1"/>
    </xf>
    <xf numFmtId="0" fontId="40" fillId="53" borderId="191" xfId="35" applyFont="1" applyFill="1" applyBorder="1" applyAlignment="1">
      <alignment horizontal="left" vertical="center" wrapText="1"/>
    </xf>
    <xf numFmtId="0" fontId="40" fillId="53" borderId="149" xfId="35" applyFont="1" applyFill="1" applyBorder="1" applyAlignment="1">
      <alignment horizontal="left" vertical="center" wrapText="1"/>
    </xf>
    <xf numFmtId="0" fontId="75" fillId="3" borderId="44" xfId="35" applyFont="1" applyFill="1" applyBorder="1" applyAlignment="1">
      <alignment horizontal="left" vertical="center" wrapText="1"/>
    </xf>
    <xf numFmtId="0" fontId="75" fillId="3" borderId="48" xfId="35" applyFont="1" applyFill="1" applyBorder="1" applyAlignment="1">
      <alignment horizontal="left" vertical="center" wrapText="1"/>
    </xf>
    <xf numFmtId="0" fontId="75" fillId="3" borderId="46" xfId="35" applyFont="1" applyFill="1" applyBorder="1" applyAlignment="1">
      <alignment horizontal="left" vertical="center" wrapText="1"/>
    </xf>
    <xf numFmtId="0" fontId="70" fillId="28" borderId="9" xfId="35" applyFont="1" applyFill="1" applyBorder="1" applyAlignment="1">
      <alignment horizontal="center" vertical="center" wrapText="1"/>
    </xf>
    <xf numFmtId="0" fontId="70" fillId="28" borderId="10" xfId="35" applyFont="1" applyFill="1" applyBorder="1" applyAlignment="1">
      <alignment horizontal="center" vertical="center" wrapText="1"/>
    </xf>
    <xf numFmtId="0" fontId="70" fillId="28" borderId="87" xfId="35" applyFont="1" applyFill="1" applyBorder="1" applyAlignment="1">
      <alignment horizontal="center" vertical="center" wrapText="1"/>
    </xf>
    <xf numFmtId="49" fontId="34" fillId="53" borderId="177" xfId="35" applyNumberFormat="1" applyFont="1" applyFill="1" applyBorder="1" applyAlignment="1">
      <alignment horizontal="center" vertical="center" wrapText="1"/>
    </xf>
    <xf numFmtId="49" fontId="34" fillId="53" borderId="171" xfId="35" applyNumberFormat="1" applyFont="1" applyFill="1" applyBorder="1" applyAlignment="1">
      <alignment horizontal="center" vertical="center" wrapText="1"/>
    </xf>
    <xf numFmtId="49" fontId="34" fillId="53" borderId="172" xfId="35" applyNumberFormat="1" applyFont="1" applyFill="1" applyBorder="1" applyAlignment="1">
      <alignment horizontal="center" vertical="center" wrapText="1"/>
    </xf>
    <xf numFmtId="0" fontId="110" fillId="53" borderId="158" xfId="29" applyFont="1" applyFill="1" applyBorder="1" applyAlignment="1">
      <alignment horizontal="left" vertical="center" wrapText="1"/>
    </xf>
    <xf numFmtId="0" fontId="110" fillId="53" borderId="173" xfId="29" applyFont="1" applyFill="1" applyBorder="1" applyAlignment="1">
      <alignment horizontal="left" vertical="center" wrapText="1"/>
    </xf>
    <xf numFmtId="0" fontId="110" fillId="53" borderId="159" xfId="29" applyFont="1" applyFill="1" applyBorder="1" applyAlignment="1">
      <alignment horizontal="left" vertical="center" wrapText="1"/>
    </xf>
    <xf numFmtId="0" fontId="71" fillId="3" borderId="8" xfId="54" applyFont="1" applyFill="1" applyBorder="1" applyAlignment="1">
      <alignment horizontal="left" vertical="center" wrapText="1"/>
    </xf>
    <xf numFmtId="0" fontId="71" fillId="3" borderId="10" xfId="54" applyFont="1" applyFill="1" applyBorder="1" applyAlignment="1">
      <alignment horizontal="left" vertical="center" wrapText="1"/>
    </xf>
    <xf numFmtId="0" fontId="71" fillId="3" borderId="87" xfId="54" applyFont="1" applyFill="1" applyBorder="1" applyAlignment="1">
      <alignment horizontal="left" vertical="center" wrapText="1"/>
    </xf>
    <xf numFmtId="0" fontId="75" fillId="27" borderId="50" xfId="0" applyFont="1" applyFill="1" applyBorder="1" applyAlignment="1">
      <alignment vertical="center" wrapText="1"/>
    </xf>
    <xf numFmtId="0" fontId="40" fillId="28" borderId="4" xfId="28" applyFont="1" applyFill="1" applyBorder="1" applyAlignment="1">
      <alignment horizontal="left" vertical="center" wrapText="1"/>
    </xf>
    <xf numFmtId="0" fontId="37" fillId="28" borderId="51" xfId="35" applyFont="1" applyFill="1" applyBorder="1" applyAlignment="1">
      <alignment horizontal="left" vertical="center" wrapText="1"/>
    </xf>
    <xf numFmtId="0" fontId="37" fillId="28" borderId="197" xfId="35" applyFont="1" applyFill="1" applyBorder="1" applyAlignment="1">
      <alignment horizontal="left" vertical="center" wrapText="1"/>
    </xf>
    <xf numFmtId="0" fontId="40" fillId="0" borderId="41" xfId="35" applyFont="1" applyBorder="1" applyAlignment="1">
      <alignment vertical="center" wrapText="1"/>
    </xf>
    <xf numFmtId="0" fontId="156" fillId="27" borderId="125" xfId="0" applyFont="1" applyFill="1" applyBorder="1" applyAlignment="1">
      <alignment horizontal="left" vertical="center" wrapText="1"/>
    </xf>
    <xf numFmtId="0" fontId="156" fillId="27" borderId="80" xfId="0" applyFont="1" applyFill="1" applyBorder="1" applyAlignment="1">
      <alignment horizontal="left" vertical="center" wrapText="1"/>
    </xf>
    <xf numFmtId="0" fontId="75" fillId="3" borderId="50" xfId="35" applyFont="1" applyFill="1" applyBorder="1" applyAlignment="1">
      <alignment vertical="center" wrapText="1"/>
    </xf>
    <xf numFmtId="0" fontId="75" fillId="3" borderId="51" xfId="35" applyFont="1" applyFill="1" applyBorder="1" applyAlignment="1">
      <alignment vertical="center" wrapText="1"/>
    </xf>
    <xf numFmtId="0" fontId="75" fillId="3" borderId="42" xfId="35" applyFont="1" applyFill="1" applyBorder="1" applyAlignment="1">
      <alignment vertical="center" wrapText="1"/>
    </xf>
    <xf numFmtId="0" fontId="37" fillId="3" borderId="195" xfId="54" applyFont="1" applyFill="1" applyBorder="1" applyAlignment="1" applyProtection="1">
      <alignment horizontal="left" vertical="center" wrapText="1"/>
    </xf>
    <xf numFmtId="0" fontId="37" fillId="3" borderId="196" xfId="54" applyFont="1" applyFill="1" applyBorder="1" applyAlignment="1" applyProtection="1">
      <alignment horizontal="left" vertical="center" wrapText="1"/>
    </xf>
    <xf numFmtId="0" fontId="26" fillId="0" borderId="8" xfId="0" applyFont="1" applyBorder="1" applyAlignment="1">
      <alignment horizontal="left" vertical="center" wrapText="1"/>
    </xf>
    <xf numFmtId="0" fontId="37" fillId="28" borderId="41" xfId="54" applyFont="1" applyFill="1" applyBorder="1" applyAlignment="1" applyProtection="1">
      <alignment horizontal="left" vertical="center" wrapText="1"/>
    </xf>
    <xf numFmtId="0" fontId="37" fillId="28" borderId="162" xfId="54" applyFont="1" applyFill="1" applyBorder="1" applyAlignment="1" applyProtection="1">
      <alignment horizontal="left" vertical="center" wrapText="1"/>
    </xf>
    <xf numFmtId="0" fontId="140" fillId="3" borderId="41" xfId="54" applyFont="1" applyFill="1" applyBorder="1" applyAlignment="1" applyProtection="1">
      <alignment horizontal="left" vertical="center" wrapText="1"/>
    </xf>
    <xf numFmtId="0" fontId="140" fillId="3" borderId="162" xfId="54" applyFont="1" applyFill="1" applyBorder="1" applyAlignment="1" applyProtection="1">
      <alignment horizontal="left" vertical="center" wrapText="1"/>
    </xf>
    <xf numFmtId="0" fontId="35" fillId="53" borderId="138" xfId="29" applyFont="1" applyFill="1" applyBorder="1" applyAlignment="1">
      <alignment horizontal="left" vertical="center"/>
    </xf>
    <xf numFmtId="0" fontId="40" fillId="0" borderId="50" xfId="35" applyFont="1" applyBorder="1" applyAlignment="1">
      <alignment vertical="center" wrapText="1"/>
    </xf>
    <xf numFmtId="0" fontId="40" fillId="0" borderId="51" xfId="35" applyFont="1" applyBorder="1" applyAlignment="1">
      <alignment vertical="center" wrapText="1"/>
    </xf>
    <xf numFmtId="0" fontId="40" fillId="0" borderId="42" xfId="35" applyFont="1" applyBorder="1" applyAlignment="1">
      <alignment vertical="center" wrapText="1"/>
    </xf>
    <xf numFmtId="0" fontId="103" fillId="33" borderId="76" xfId="0" applyFont="1" applyFill="1" applyBorder="1" applyAlignment="1">
      <alignment vertical="center" wrapText="1"/>
    </xf>
    <xf numFmtId="0" fontId="103" fillId="37" borderId="76" xfId="28" applyFont="1" applyFill="1" applyBorder="1" applyAlignment="1">
      <alignment vertical="center" wrapText="1"/>
    </xf>
    <xf numFmtId="0" fontId="95" fillId="26" borderId="0" xfId="0" applyFont="1" applyFill="1" applyAlignment="1">
      <alignment vertical="center" wrapText="1"/>
    </xf>
    <xf numFmtId="0" fontId="103" fillId="34" borderId="76" xfId="28" applyFont="1" applyFill="1" applyBorder="1" applyAlignment="1">
      <alignment vertical="center" wrapText="1"/>
    </xf>
    <xf numFmtId="0" fontId="98" fillId="34" borderId="76" xfId="28" applyFont="1" applyFill="1" applyBorder="1" applyAlignment="1">
      <alignment vertical="center" wrapText="1"/>
    </xf>
    <xf numFmtId="0" fontId="103" fillId="38" borderId="76" xfId="28" applyFont="1" applyFill="1" applyBorder="1" applyAlignment="1">
      <alignment vertical="center" wrapText="1"/>
    </xf>
    <xf numFmtId="0" fontId="103" fillId="33" borderId="76" xfId="28" applyFont="1" applyFill="1" applyBorder="1" applyAlignment="1">
      <alignment vertical="center" wrapText="1"/>
    </xf>
    <xf numFmtId="0" fontId="103" fillId="28" borderId="76" xfId="28" applyFont="1" applyFill="1" applyBorder="1" applyAlignment="1">
      <alignment vertical="center" wrapText="1"/>
    </xf>
    <xf numFmtId="0" fontId="103" fillId="6" borderId="76" xfId="28" applyFont="1" applyFill="1" applyBorder="1" applyAlignment="1">
      <alignment vertical="center" wrapText="1"/>
    </xf>
    <xf numFmtId="0" fontId="103" fillId="6" borderId="76" xfId="0" applyFont="1" applyFill="1" applyBorder="1" applyAlignment="1">
      <alignment vertical="center" wrapText="1"/>
    </xf>
    <xf numFmtId="0" fontId="95" fillId="0" borderId="76" xfId="28" applyFont="1" applyBorder="1" applyAlignment="1">
      <alignment vertical="center" wrapText="1"/>
    </xf>
    <xf numFmtId="0" fontId="95" fillId="3" borderId="76" xfId="28" applyFont="1" applyFill="1" applyBorder="1" applyAlignment="1">
      <alignment vertical="center" wrapText="1"/>
    </xf>
    <xf numFmtId="0" fontId="103" fillId="0" borderId="76" xfId="28" applyFont="1" applyBorder="1" applyAlignment="1">
      <alignment vertical="center" wrapText="1"/>
    </xf>
    <xf numFmtId="0" fontId="102" fillId="6" borderId="76" xfId="28" applyFont="1" applyFill="1" applyBorder="1" applyAlignment="1">
      <alignment vertical="center" wrapText="1"/>
    </xf>
    <xf numFmtId="0" fontId="103" fillId="0" borderId="4" xfId="0" applyFont="1" applyBorder="1" applyAlignment="1">
      <alignment vertical="center" wrapText="1"/>
    </xf>
    <xf numFmtId="0" fontId="103" fillId="0" borderId="4" xfId="28" applyFont="1" applyBorder="1" applyAlignment="1">
      <alignment vertical="center" wrapText="1"/>
    </xf>
    <xf numFmtId="0" fontId="103" fillId="0" borderId="52" xfId="28" applyFont="1" applyBorder="1" applyAlignment="1">
      <alignment vertical="center" wrapText="1"/>
    </xf>
    <xf numFmtId="0" fontId="103" fillId="0" borderId="7" xfId="28" applyFont="1" applyBorder="1" applyAlignment="1">
      <alignment vertical="center" wrapText="1"/>
    </xf>
    <xf numFmtId="0" fontId="103" fillId="3" borderId="76" xfId="28" applyFont="1" applyFill="1" applyBorder="1" applyAlignment="1">
      <alignment vertical="center" wrapText="1"/>
    </xf>
    <xf numFmtId="0" fontId="95" fillId="0" borderId="76" xfId="0" applyFont="1" applyBorder="1" applyAlignment="1">
      <alignment vertical="center" wrapText="1"/>
    </xf>
    <xf numFmtId="0" fontId="103" fillId="36" borderId="76" xfId="28" applyFont="1" applyFill="1" applyBorder="1" applyAlignment="1">
      <alignment vertical="center" wrapText="1"/>
    </xf>
    <xf numFmtId="0" fontId="134" fillId="37" borderId="76" xfId="28" applyFont="1" applyFill="1" applyBorder="1" applyAlignment="1">
      <alignment vertical="center" wrapText="1"/>
    </xf>
    <xf numFmtId="0" fontId="81" fillId="3" borderId="78" xfId="28" applyFont="1" applyFill="1" applyBorder="1" applyAlignment="1">
      <alignment horizontal="center" vertical="center" wrapText="1"/>
    </xf>
    <xf numFmtId="0" fontId="81" fillId="3" borderId="84" xfId="28" applyFont="1" applyFill="1" applyBorder="1" applyAlignment="1">
      <alignment horizontal="center" vertical="center" wrapText="1"/>
    </xf>
    <xf numFmtId="0" fontId="81" fillId="3" borderId="77" xfId="28" applyFont="1" applyFill="1" applyBorder="1" applyAlignment="1">
      <alignment horizontal="center" vertical="center" wrapText="1"/>
    </xf>
    <xf numFmtId="0" fontId="146" fillId="54" borderId="43" xfId="28" applyFont="1" applyFill="1" applyBorder="1" applyAlignment="1">
      <alignment horizontal="left" vertical="center" wrapText="1"/>
    </xf>
    <xf numFmtId="0" fontId="146" fillId="54" borderId="68" xfId="28" applyFont="1" applyFill="1" applyBorder="1" applyAlignment="1">
      <alignment horizontal="left" vertical="center" wrapText="1"/>
    </xf>
    <xf numFmtId="0" fontId="146" fillId="54" borderId="4" xfId="28" applyFont="1" applyFill="1" applyBorder="1" applyAlignment="1">
      <alignment horizontal="left" vertical="center" wrapText="1"/>
    </xf>
    <xf numFmtId="0" fontId="146" fillId="54" borderId="7" xfId="28" applyFont="1" applyFill="1" applyBorder="1" applyAlignment="1">
      <alignment horizontal="left" vertical="center" wrapText="1"/>
    </xf>
    <xf numFmtId="0" fontId="146" fillId="54" borderId="4" xfId="0" applyFont="1" applyFill="1" applyBorder="1" applyAlignment="1">
      <alignment horizontal="left" vertical="center" wrapText="1"/>
    </xf>
    <xf numFmtId="166" fontId="146" fillId="54" borderId="4" xfId="111" applyFont="1" applyFill="1" applyBorder="1" applyAlignment="1">
      <alignment horizontal="left" vertical="center" wrapText="1"/>
    </xf>
    <xf numFmtId="166" fontId="146" fillId="54" borderId="7" xfId="111" applyFont="1" applyFill="1" applyBorder="1" applyAlignment="1">
      <alignment horizontal="left" vertical="center" wrapText="1"/>
    </xf>
    <xf numFmtId="0" fontId="146" fillId="56" borderId="4" xfId="28" applyFont="1" applyFill="1" applyBorder="1" applyAlignment="1">
      <alignment horizontal="left" vertical="center" wrapText="1"/>
    </xf>
    <xf numFmtId="0" fontId="146" fillId="56" borderId="7" xfId="28" applyFont="1" applyFill="1" applyBorder="1" applyAlignment="1">
      <alignment horizontal="left" vertical="center" wrapText="1"/>
    </xf>
    <xf numFmtId="0" fontId="146" fillId="55" borderId="4" xfId="28" applyFont="1" applyFill="1" applyBorder="1" applyAlignment="1">
      <alignment horizontal="left" vertical="center" wrapText="1"/>
    </xf>
    <xf numFmtId="0" fontId="146" fillId="55" borderId="7" xfId="28" applyFont="1" applyFill="1" applyBorder="1" applyAlignment="1">
      <alignment horizontal="left" vertical="center" wrapText="1"/>
    </xf>
    <xf numFmtId="192" fontId="146" fillId="54" borderId="4" xfId="112" applyNumberFormat="1" applyFont="1" applyFill="1" applyBorder="1" applyAlignment="1">
      <alignment horizontal="left" vertical="center" wrapText="1"/>
    </xf>
    <xf numFmtId="192" fontId="146" fillId="54" borderId="7" xfId="112" applyNumberFormat="1" applyFont="1" applyFill="1" applyBorder="1" applyAlignment="1">
      <alignment horizontal="left" vertical="center" wrapText="1"/>
    </xf>
    <xf numFmtId="0" fontId="146" fillId="56" borderId="9" xfId="28" applyFont="1" applyFill="1" applyBorder="1" applyAlignment="1">
      <alignment horizontal="left" vertical="center" wrapText="1"/>
    </xf>
    <xf numFmtId="0" fontId="146" fillId="56" borderId="1" xfId="28" applyFont="1" applyFill="1" applyBorder="1" applyAlignment="1">
      <alignment horizontal="left" vertical="center" wrapText="1"/>
    </xf>
    <xf numFmtId="0" fontId="146" fillId="55" borderId="11" xfId="28" applyFont="1" applyFill="1" applyBorder="1" applyAlignment="1">
      <alignment horizontal="left" vertical="center" wrapText="1"/>
    </xf>
    <xf numFmtId="0" fontId="146" fillId="55" borderId="37" xfId="28" applyFont="1" applyFill="1" applyBorder="1" applyAlignment="1">
      <alignment horizontal="left" vertical="center" wrapText="1"/>
    </xf>
    <xf numFmtId="0" fontId="5" fillId="0" borderId="76" xfId="0" applyFont="1" applyBorder="1" applyAlignment="1">
      <alignment horizontal="left" vertical="center" wrapText="1"/>
    </xf>
    <xf numFmtId="0" fontId="146" fillId="3" borderId="76" xfId="28" applyFont="1" applyFill="1" applyBorder="1" applyAlignment="1">
      <alignment horizontal="left" vertical="center" wrapText="1"/>
    </xf>
    <xf numFmtId="0" fontId="146" fillId="0" borderId="76" xfId="28" applyFont="1" applyBorder="1" applyAlignment="1">
      <alignment horizontal="left" vertical="center" wrapText="1"/>
    </xf>
    <xf numFmtId="0" fontId="146" fillId="55" borderId="246" xfId="28" applyFont="1" applyFill="1" applyBorder="1" applyAlignment="1">
      <alignment horizontal="left" vertical="center" wrapText="1"/>
    </xf>
    <xf numFmtId="0" fontId="146" fillId="55" borderId="125" xfId="28" applyFont="1" applyFill="1" applyBorder="1" applyAlignment="1">
      <alignment horizontal="left" vertical="center" wrapText="1"/>
    </xf>
    <xf numFmtId="0" fontId="5" fillId="55" borderId="125" xfId="28" applyFont="1" applyFill="1" applyBorder="1" applyAlignment="1">
      <alignment horizontal="left" vertical="center" wrapText="1"/>
    </xf>
    <xf numFmtId="0" fontId="146" fillId="55" borderId="245" xfId="28" applyFont="1" applyFill="1" applyBorder="1" applyAlignment="1">
      <alignment horizontal="left" vertical="center" wrapText="1"/>
    </xf>
    <xf numFmtId="0" fontId="146" fillId="54" borderId="6" xfId="28" applyFont="1" applyFill="1" applyBorder="1" applyAlignment="1">
      <alignment horizontal="left" vertical="center" wrapText="1"/>
    </xf>
    <xf numFmtId="0" fontId="146" fillId="54" borderId="278" xfId="28" applyFont="1" applyFill="1" applyBorder="1" applyAlignment="1">
      <alignment horizontal="left" vertical="center" wrapText="1"/>
    </xf>
    <xf numFmtId="0" fontId="5" fillId="54" borderId="4" xfId="28" applyFont="1" applyFill="1" applyBorder="1" applyAlignment="1">
      <alignment horizontal="left" vertical="center" wrapText="1"/>
    </xf>
    <xf numFmtId="0" fontId="5" fillId="3" borderId="76" xfId="28" applyFont="1" applyFill="1" applyBorder="1" applyAlignment="1">
      <alignment horizontal="left" vertical="center" wrapText="1"/>
    </xf>
    <xf numFmtId="0" fontId="180" fillId="0" borderId="73" xfId="28" applyFont="1" applyBorder="1" applyAlignment="1">
      <alignment horizontal="left" vertical="center" wrapText="1"/>
    </xf>
    <xf numFmtId="0" fontId="181" fillId="0" borderId="20" xfId="28" applyFont="1" applyBorder="1" applyAlignment="1">
      <alignment horizontal="left" vertical="center" wrapText="1"/>
    </xf>
    <xf numFmtId="0" fontId="182" fillId="0" borderId="20" xfId="28" applyFont="1" applyBorder="1" applyAlignment="1">
      <alignment horizontal="left" vertical="center" wrapText="1"/>
    </xf>
    <xf numFmtId="0" fontId="181" fillId="0" borderId="74" xfId="28" applyFont="1" applyBorder="1" applyAlignment="1">
      <alignment horizontal="left" vertical="center" wrapText="1"/>
    </xf>
    <xf numFmtId="0" fontId="146" fillId="0" borderId="52" xfId="28" applyFont="1" applyBorder="1" applyAlignment="1">
      <alignment horizontal="left" vertical="center" wrapText="1"/>
    </xf>
    <xf numFmtId="0" fontId="146" fillId="0" borderId="7" xfId="28" applyFont="1" applyBorder="1" applyAlignment="1">
      <alignment horizontal="left" vertical="center" wrapText="1"/>
    </xf>
    <xf numFmtId="0" fontId="5" fillId="0" borderId="7" xfId="28" applyFont="1" applyBorder="1" applyAlignment="1">
      <alignment horizontal="left" vertical="center" wrapText="1"/>
    </xf>
    <xf numFmtId="0" fontId="146" fillId="0" borderId="68" xfId="28" applyFont="1" applyBorder="1" applyAlignment="1">
      <alignment horizontal="left" vertical="center" wrapText="1"/>
    </xf>
    <xf numFmtId="0" fontId="5" fillId="0" borderId="76" xfId="28" applyFont="1" applyBorder="1" applyAlignment="1">
      <alignment horizontal="left" vertical="center" wrapText="1"/>
    </xf>
    <xf numFmtId="0" fontId="5" fillId="0" borderId="242" xfId="28" applyFont="1" applyBorder="1" applyAlignment="1">
      <alignment horizontal="left" vertical="center" wrapText="1"/>
    </xf>
    <xf numFmtId="0" fontId="5" fillId="3" borderId="242" xfId="28" applyFont="1" applyFill="1" applyBorder="1" applyAlignment="1">
      <alignment horizontal="left" vertical="center" wrapText="1"/>
    </xf>
    <xf numFmtId="0" fontId="189" fillId="62" borderId="43" xfId="28" applyFont="1" applyFill="1" applyBorder="1" applyAlignment="1">
      <alignment horizontal="left" vertical="center" wrapText="1"/>
    </xf>
    <xf numFmtId="0" fontId="189" fillId="62" borderId="68" xfId="28" applyFont="1" applyFill="1" applyBorder="1" applyAlignment="1">
      <alignment horizontal="left" vertical="center" wrapText="1"/>
    </xf>
    <xf numFmtId="0" fontId="189" fillId="62" borderId="4" xfId="28" applyFont="1" applyFill="1" applyBorder="1" applyAlignment="1">
      <alignment horizontal="left" vertical="center" wrapText="1"/>
    </xf>
    <xf numFmtId="0" fontId="189" fillId="62" borderId="7" xfId="28" applyFont="1" applyFill="1" applyBorder="1" applyAlignment="1">
      <alignment horizontal="left" vertical="center" wrapText="1"/>
    </xf>
    <xf numFmtId="0" fontId="146" fillId="62" borderId="4" xfId="0" applyFont="1" applyFill="1" applyBorder="1" applyAlignment="1">
      <alignment horizontal="left" vertical="center" wrapText="1"/>
    </xf>
    <xf numFmtId="166" fontId="146" fillId="62" borderId="4" xfId="111" applyFont="1" applyFill="1" applyBorder="1" applyAlignment="1">
      <alignment horizontal="left" vertical="center" wrapText="1"/>
    </xf>
    <xf numFmtId="166" fontId="146" fillId="62" borderId="7" xfId="111" applyFont="1" applyFill="1" applyBorder="1" applyAlignment="1">
      <alignment horizontal="left" vertical="center" wrapText="1"/>
    </xf>
    <xf numFmtId="0" fontId="189" fillId="64" borderId="4" xfId="28" applyFont="1" applyFill="1" applyBorder="1" applyAlignment="1">
      <alignment horizontal="left" vertical="center" wrapText="1"/>
    </xf>
    <xf numFmtId="0" fontId="189" fillId="64" borderId="7" xfId="28" applyFont="1" applyFill="1" applyBorder="1" applyAlignment="1">
      <alignment horizontal="left" vertical="center" wrapText="1"/>
    </xf>
    <xf numFmtId="0" fontId="189" fillId="63" borderId="4" xfId="28" applyFont="1" applyFill="1" applyBorder="1" applyAlignment="1">
      <alignment horizontal="left" vertical="center" wrapText="1"/>
    </xf>
    <xf numFmtId="0" fontId="189" fillId="63" borderId="7" xfId="28" applyFont="1" applyFill="1" applyBorder="1" applyAlignment="1">
      <alignment horizontal="left" vertical="center" wrapText="1"/>
    </xf>
    <xf numFmtId="192" fontId="146" fillId="62" borderId="4" xfId="112" applyNumberFormat="1" applyFont="1" applyFill="1" applyBorder="1" applyAlignment="1">
      <alignment horizontal="left" vertical="center" wrapText="1"/>
    </xf>
    <xf numFmtId="192" fontId="146" fillId="62" borderId="7" xfId="112" applyNumberFormat="1" applyFont="1" applyFill="1" applyBorder="1" applyAlignment="1">
      <alignment horizontal="left" vertical="center" wrapText="1"/>
    </xf>
    <xf numFmtId="0" fontId="189" fillId="64" borderId="9" xfId="28" applyFont="1" applyFill="1" applyBorder="1" applyAlignment="1">
      <alignment horizontal="left" vertical="center" wrapText="1"/>
    </xf>
    <xf numFmtId="0" fontId="189" fillId="64" borderId="1" xfId="28" applyFont="1" applyFill="1" applyBorder="1" applyAlignment="1">
      <alignment horizontal="left" vertical="center" wrapText="1"/>
    </xf>
    <xf numFmtId="0" fontId="189" fillId="63" borderId="11" xfId="28" applyFont="1" applyFill="1" applyBorder="1" applyAlignment="1">
      <alignment horizontal="left" vertical="center" wrapText="1"/>
    </xf>
    <xf numFmtId="0" fontId="189" fillId="63" borderId="37" xfId="28" applyFont="1" applyFill="1" applyBorder="1" applyAlignment="1">
      <alignment horizontal="left" vertical="center" wrapText="1"/>
    </xf>
    <xf numFmtId="0" fontId="189" fillId="60" borderId="76" xfId="28" applyFont="1" applyFill="1" applyBorder="1" applyAlignment="1">
      <alignment horizontal="left" vertical="center" wrapText="1"/>
    </xf>
    <xf numFmtId="0" fontId="81" fillId="61" borderId="76" xfId="28" applyFont="1" applyFill="1" applyBorder="1" applyAlignment="1">
      <alignment horizontal="left" vertical="center" wrapText="1"/>
    </xf>
    <xf numFmtId="0" fontId="81" fillId="61" borderId="242" xfId="28" applyFont="1" applyFill="1" applyBorder="1" applyAlignment="1">
      <alignment horizontal="left" vertical="center" wrapText="1"/>
    </xf>
    <xf numFmtId="0" fontId="189" fillId="60" borderId="246" xfId="28" applyFont="1" applyFill="1" applyBorder="1" applyAlignment="1">
      <alignment horizontal="left" vertical="center" wrapText="1"/>
    </xf>
    <xf numFmtId="0" fontId="189" fillId="60" borderId="125" xfId="28" applyFont="1" applyFill="1" applyBorder="1" applyAlignment="1">
      <alignment horizontal="left" vertical="center" wrapText="1"/>
    </xf>
    <xf numFmtId="0" fontId="81" fillId="60" borderId="125" xfId="28" applyFont="1" applyFill="1" applyBorder="1" applyAlignment="1">
      <alignment horizontal="left" vertical="center" wrapText="1"/>
    </xf>
    <xf numFmtId="0" fontId="189" fillId="60" borderId="245" xfId="28" applyFont="1" applyFill="1" applyBorder="1" applyAlignment="1">
      <alignment horizontal="left" vertical="center" wrapText="1"/>
    </xf>
    <xf numFmtId="0" fontId="189" fillId="62" borderId="6" xfId="28" applyFont="1" applyFill="1" applyBorder="1" applyAlignment="1">
      <alignment horizontal="left" vertical="center" wrapText="1"/>
    </xf>
    <xf numFmtId="0" fontId="189" fillId="62" borderId="278" xfId="28" applyFont="1" applyFill="1" applyBorder="1" applyAlignment="1">
      <alignment horizontal="left" vertical="center" wrapText="1"/>
    </xf>
    <xf numFmtId="0" fontId="81" fillId="62" borderId="4" xfId="28" applyFont="1" applyFill="1" applyBorder="1" applyAlignment="1">
      <alignment horizontal="left" vertical="center" wrapText="1"/>
    </xf>
    <xf numFmtId="0" fontId="189" fillId="61" borderId="76" xfId="28" applyFont="1" applyFill="1" applyBorder="1" applyAlignment="1">
      <alignment horizontal="left" vertical="center" wrapText="1"/>
    </xf>
    <xf numFmtId="0" fontId="5" fillId="60" borderId="76" xfId="0" applyFont="1" applyFill="1" applyBorder="1" applyAlignment="1">
      <alignment horizontal="left" vertical="center" wrapText="1"/>
    </xf>
    <xf numFmtId="0" fontId="81" fillId="61" borderId="78" xfId="28" applyFont="1" applyFill="1" applyBorder="1" applyAlignment="1">
      <alignment horizontal="center" vertical="center" wrapText="1"/>
    </xf>
    <xf numFmtId="0" fontId="81" fillId="61" borderId="84" xfId="28" applyFont="1" applyFill="1" applyBorder="1" applyAlignment="1">
      <alignment horizontal="center" vertical="center" wrapText="1"/>
    </xf>
    <xf numFmtId="0" fontId="81" fillId="61" borderId="77" xfId="28" applyFont="1" applyFill="1" applyBorder="1" applyAlignment="1">
      <alignment horizontal="center" vertical="center" wrapText="1"/>
    </xf>
    <xf numFmtId="0" fontId="81" fillId="60" borderId="76" xfId="28" applyFont="1" applyFill="1" applyBorder="1" applyAlignment="1">
      <alignment horizontal="left" vertical="center" wrapText="1"/>
    </xf>
    <xf numFmtId="0" fontId="81" fillId="60" borderId="242" xfId="28" applyFont="1" applyFill="1" applyBorder="1" applyAlignment="1">
      <alignment horizontal="left" vertical="center" wrapText="1"/>
    </xf>
    <xf numFmtId="0" fontId="190" fillId="60" borderId="73" xfId="28" applyFont="1" applyFill="1" applyBorder="1" applyAlignment="1">
      <alignment horizontal="left" vertical="center" wrapText="1"/>
    </xf>
    <xf numFmtId="0" fontId="190" fillId="60" borderId="20" xfId="28" applyFont="1" applyFill="1" applyBorder="1" applyAlignment="1">
      <alignment horizontal="left" vertical="center" wrapText="1"/>
    </xf>
    <xf numFmtId="0" fontId="191" fillId="60" borderId="20" xfId="28" applyFont="1" applyFill="1" applyBorder="1" applyAlignment="1">
      <alignment horizontal="left" vertical="center" wrapText="1"/>
    </xf>
    <xf numFmtId="0" fontId="190" fillId="60" borderId="74" xfId="28" applyFont="1" applyFill="1" applyBorder="1" applyAlignment="1">
      <alignment horizontal="left" vertical="center" wrapText="1"/>
    </xf>
    <xf numFmtId="0" fontId="189" fillId="60" borderId="52" xfId="28" applyFont="1" applyFill="1" applyBorder="1" applyAlignment="1">
      <alignment horizontal="left" vertical="center" wrapText="1"/>
    </xf>
    <xf numFmtId="0" fontId="189" fillId="60" borderId="7" xfId="28" applyFont="1" applyFill="1" applyBorder="1" applyAlignment="1">
      <alignment horizontal="left" vertical="center" wrapText="1"/>
    </xf>
    <xf numFmtId="0" fontId="81" fillId="60" borderId="7" xfId="28" applyFont="1" applyFill="1" applyBorder="1" applyAlignment="1">
      <alignment horizontal="left" vertical="center" wrapText="1"/>
    </xf>
    <xf numFmtId="0" fontId="189" fillId="60" borderId="68" xfId="28" applyFont="1" applyFill="1" applyBorder="1" applyAlignment="1">
      <alignment horizontal="left" vertical="center" wrapText="1"/>
    </xf>
    <xf numFmtId="0" fontId="205" fillId="54" borderId="4" xfId="28" applyFont="1" applyFill="1" applyBorder="1" applyAlignment="1">
      <alignment horizontal="left" vertical="center" wrapText="1"/>
    </xf>
    <xf numFmtId="0" fontId="205" fillId="54" borderId="7" xfId="28" applyFont="1" applyFill="1" applyBorder="1" applyAlignment="1">
      <alignment horizontal="left" vertical="center" wrapText="1"/>
    </xf>
    <xf numFmtId="0" fontId="205" fillId="54" borderId="43" xfId="28" applyFont="1" applyFill="1" applyBorder="1" applyAlignment="1">
      <alignment horizontal="left" vertical="center" wrapText="1"/>
    </xf>
    <xf numFmtId="0" fontId="205" fillId="54" borderId="68" xfId="28" applyFont="1" applyFill="1" applyBorder="1" applyAlignment="1">
      <alignment horizontal="left" vertical="center" wrapText="1"/>
    </xf>
    <xf numFmtId="0" fontId="205" fillId="54" borderId="4" xfId="0" applyFont="1" applyFill="1" applyBorder="1" applyAlignment="1">
      <alignment horizontal="left" vertical="center" wrapText="1"/>
    </xf>
    <xf numFmtId="166" fontId="205" fillId="54" borderId="4" xfId="111" applyFont="1" applyFill="1" applyBorder="1" applyAlignment="1">
      <alignment horizontal="left" vertical="center" wrapText="1"/>
    </xf>
    <xf numFmtId="166" fontId="205" fillId="54" borderId="7" xfId="111" applyFont="1" applyFill="1" applyBorder="1" applyAlignment="1">
      <alignment horizontal="left" vertical="center" wrapText="1"/>
    </xf>
    <xf numFmtId="0" fontId="205" fillId="56" borderId="4" xfId="28" applyFont="1" applyFill="1" applyBorder="1" applyAlignment="1">
      <alignment horizontal="left" vertical="center" wrapText="1"/>
    </xf>
    <xf numFmtId="0" fontId="205" fillId="56" borderId="7" xfId="28" applyFont="1" applyFill="1" applyBorder="1" applyAlignment="1">
      <alignment horizontal="left" vertical="center" wrapText="1"/>
    </xf>
    <xf numFmtId="0" fontId="205" fillId="54" borderId="20" xfId="28" applyFont="1" applyFill="1" applyBorder="1" applyAlignment="1">
      <alignment horizontal="left" vertical="center" wrapText="1"/>
    </xf>
    <xf numFmtId="0" fontId="205" fillId="54" borderId="20" xfId="0" applyFont="1" applyFill="1" applyBorder="1" applyAlignment="1">
      <alignment horizontal="left" vertical="center" wrapText="1"/>
    </xf>
    <xf numFmtId="0" fontId="205" fillId="54" borderId="74" xfId="28" applyFont="1" applyFill="1" applyBorder="1" applyAlignment="1">
      <alignment horizontal="left" vertical="center" wrapText="1"/>
    </xf>
    <xf numFmtId="0" fontId="206" fillId="54" borderId="4" xfId="28" applyFont="1" applyFill="1" applyBorder="1" applyAlignment="1">
      <alignment horizontal="left" vertical="center" wrapText="1"/>
    </xf>
    <xf numFmtId="0" fontId="206" fillId="54" borderId="7" xfId="28" applyFont="1" applyFill="1" applyBorder="1" applyAlignment="1">
      <alignment horizontal="left" vertical="center" wrapText="1"/>
    </xf>
    <xf numFmtId="0" fontId="206" fillId="62" borderId="4" xfId="28" applyFont="1" applyFill="1" applyBorder="1" applyAlignment="1">
      <alignment horizontal="left" vertical="center" wrapText="1"/>
    </xf>
    <xf numFmtId="0" fontId="206" fillId="62" borderId="7" xfId="28" applyFont="1" applyFill="1" applyBorder="1" applyAlignment="1">
      <alignment horizontal="left" vertical="center" wrapText="1"/>
    </xf>
    <xf numFmtId="0" fontId="205" fillId="55" borderId="4" xfId="28" applyFont="1" applyFill="1" applyBorder="1" applyAlignment="1">
      <alignment horizontal="left" vertical="center" wrapText="1"/>
    </xf>
    <xf numFmtId="0" fontId="205" fillId="55" borderId="7" xfId="28" applyFont="1" applyFill="1" applyBorder="1" applyAlignment="1">
      <alignment horizontal="left" vertical="center" wrapText="1"/>
    </xf>
    <xf numFmtId="192" fontId="205" fillId="54" borderId="4" xfId="112" applyNumberFormat="1" applyFont="1" applyFill="1" applyBorder="1" applyAlignment="1">
      <alignment horizontal="left" vertical="center" wrapText="1"/>
    </xf>
    <xf numFmtId="192" fontId="205" fillId="54" borderId="7" xfId="112" applyNumberFormat="1" applyFont="1" applyFill="1" applyBorder="1" applyAlignment="1">
      <alignment horizontal="left" vertical="center" wrapText="1"/>
    </xf>
    <xf numFmtId="0" fontId="205" fillId="0" borderId="76" xfId="28" applyFont="1" applyBorder="1" applyAlignment="1">
      <alignment horizontal="left" vertical="center" wrapText="1"/>
    </xf>
    <xf numFmtId="0" fontId="2" fillId="3" borderId="76" xfId="28" applyFont="1" applyFill="1" applyBorder="1" applyAlignment="1">
      <alignment horizontal="left" vertical="center" wrapText="1"/>
    </xf>
    <xf numFmtId="0" fontId="2" fillId="3" borderId="242" xfId="28" applyFont="1" applyFill="1" applyBorder="1" applyAlignment="1">
      <alignment horizontal="left" vertical="center" wrapText="1"/>
    </xf>
    <xf numFmtId="0" fontId="205" fillId="0" borderId="246" xfId="28" applyFont="1" applyBorder="1" applyAlignment="1">
      <alignment horizontal="left" vertical="center" wrapText="1"/>
    </xf>
    <xf numFmtId="0" fontId="205" fillId="0" borderId="125" xfId="28" applyFont="1" applyBorder="1" applyAlignment="1">
      <alignment horizontal="left" vertical="center" wrapText="1"/>
    </xf>
    <xf numFmtId="0" fontId="2" fillId="0" borderId="125" xfId="28" applyFont="1" applyBorder="1" applyAlignment="1">
      <alignment horizontal="left" vertical="center" wrapText="1"/>
    </xf>
    <xf numFmtId="0" fontId="205" fillId="0" borderId="245" xfId="28" applyFont="1" applyBorder="1" applyAlignment="1">
      <alignment horizontal="left" vertical="center" wrapText="1"/>
    </xf>
    <xf numFmtId="0" fontId="205" fillId="54" borderId="73" xfId="28" applyFont="1" applyFill="1" applyBorder="1" applyAlignment="1">
      <alignment horizontal="left" vertical="center" wrapText="1"/>
    </xf>
    <xf numFmtId="0" fontId="205" fillId="54" borderId="6" xfId="28" applyFont="1" applyFill="1" applyBorder="1" applyAlignment="1">
      <alignment horizontal="left" vertical="center" wrapText="1"/>
    </xf>
    <xf numFmtId="0" fontId="205" fillId="54" borderId="278" xfId="28" applyFont="1" applyFill="1" applyBorder="1" applyAlignment="1">
      <alignment horizontal="left" vertical="center" wrapText="1"/>
    </xf>
    <xf numFmtId="0" fontId="2" fillId="54" borderId="20" xfId="28" applyFont="1" applyFill="1" applyBorder="1" applyAlignment="1">
      <alignment horizontal="left" vertical="center" wrapText="1"/>
    </xf>
    <xf numFmtId="0" fontId="205" fillId="3" borderId="76" xfId="28" applyFont="1" applyFill="1" applyBorder="1" applyAlignment="1">
      <alignment horizontal="left" vertical="center" wrapText="1"/>
    </xf>
    <xf numFmtId="0" fontId="2" fillId="0" borderId="76" xfId="0" applyFont="1" applyBorder="1" applyAlignment="1">
      <alignment horizontal="left" vertical="center" wrapText="1"/>
    </xf>
    <xf numFmtId="0" fontId="135" fillId="3" borderId="78" xfId="28" applyFont="1" applyFill="1" applyBorder="1" applyAlignment="1">
      <alignment horizontal="left" vertical="center" wrapText="1"/>
    </xf>
    <xf numFmtId="0" fontId="135" fillId="3" borderId="84" xfId="28" applyFont="1" applyFill="1" applyBorder="1" applyAlignment="1">
      <alignment horizontal="left" vertical="center" wrapText="1"/>
    </xf>
    <xf numFmtId="0" fontId="135" fillId="3" borderId="77" xfId="28" applyFont="1" applyFill="1" applyBorder="1" applyAlignment="1">
      <alignment horizontal="left" vertical="center" wrapText="1"/>
    </xf>
    <xf numFmtId="0" fontId="2" fillId="0" borderId="76" xfId="28" applyFont="1" applyBorder="1" applyAlignment="1">
      <alignment horizontal="left" vertical="center" wrapText="1"/>
    </xf>
    <xf numFmtId="0" fontId="2" fillId="0" borderId="242" xfId="28" applyFont="1" applyBorder="1" applyAlignment="1">
      <alignment horizontal="left" vertical="center" wrapText="1"/>
    </xf>
    <xf numFmtId="0" fontId="134" fillId="0" borderId="73" xfId="28" applyFont="1" applyBorder="1" applyAlignment="1">
      <alignment horizontal="left" vertical="center" wrapText="1"/>
    </xf>
    <xf numFmtId="0" fontId="205" fillId="0" borderId="20" xfId="28" applyFont="1" applyBorder="1" applyAlignment="1">
      <alignment horizontal="left" vertical="center" wrapText="1"/>
    </xf>
    <xf numFmtId="0" fontId="2" fillId="0" borderId="20" xfId="28" applyFont="1" applyBorder="1" applyAlignment="1">
      <alignment horizontal="left" vertical="center" wrapText="1"/>
    </xf>
    <xf numFmtId="0" fontId="205" fillId="0" borderId="74" xfId="28" applyFont="1" applyBorder="1" applyAlignment="1">
      <alignment horizontal="left" vertical="center" wrapText="1"/>
    </xf>
    <xf numFmtId="0" fontId="205" fillId="0" borderId="52" xfId="28" applyFont="1" applyBorder="1" applyAlignment="1">
      <alignment horizontal="left" vertical="center" wrapText="1"/>
    </xf>
    <xf numFmtId="0" fontId="205" fillId="0" borderId="7" xfId="28" applyFont="1" applyBorder="1" applyAlignment="1">
      <alignment horizontal="left" vertical="center" wrapText="1"/>
    </xf>
    <xf numFmtId="0" fontId="2" fillId="0" borderId="7" xfId="28" applyFont="1" applyBorder="1" applyAlignment="1">
      <alignment horizontal="left" vertical="center" wrapText="1"/>
    </xf>
    <xf numFmtId="0" fontId="205" fillId="0" borderId="68" xfId="28" applyFont="1" applyBorder="1" applyAlignment="1">
      <alignment horizontal="left" vertical="center" wrapText="1"/>
    </xf>
    <xf numFmtId="0" fontId="205" fillId="55" borderId="20" xfId="28" applyFont="1" applyFill="1" applyBorder="1" applyAlignment="1">
      <alignment horizontal="left" vertical="center" wrapText="1"/>
    </xf>
    <xf numFmtId="0" fontId="205" fillId="55" borderId="74" xfId="28" applyFont="1" applyFill="1" applyBorder="1" applyAlignment="1">
      <alignment horizontal="left" vertical="center" wrapText="1"/>
    </xf>
    <xf numFmtId="0" fontId="206" fillId="55" borderId="4" xfId="28" applyFont="1" applyFill="1" applyBorder="1" applyAlignment="1">
      <alignment horizontal="left" vertical="center" wrapText="1"/>
    </xf>
    <xf numFmtId="0" fontId="206" fillId="55" borderId="7" xfId="28" applyFont="1" applyFill="1" applyBorder="1" applyAlignment="1">
      <alignment horizontal="left" vertical="center" wrapText="1"/>
    </xf>
    <xf numFmtId="0" fontId="205" fillId="55" borderId="4" xfId="0" applyFont="1" applyFill="1" applyBorder="1" applyAlignment="1">
      <alignment horizontal="left" vertical="center" wrapText="1"/>
    </xf>
    <xf numFmtId="0" fontId="205" fillId="55" borderId="43" xfId="28" applyFont="1" applyFill="1" applyBorder="1" applyAlignment="1">
      <alignment horizontal="left" vertical="center" wrapText="1"/>
    </xf>
    <xf numFmtId="0" fontId="205" fillId="55" borderId="68" xfId="28" applyFont="1" applyFill="1" applyBorder="1" applyAlignment="1">
      <alignment horizontal="left" vertical="center" wrapText="1"/>
    </xf>
    <xf numFmtId="0" fontId="205" fillId="55" borderId="20" xfId="0" applyFont="1" applyFill="1" applyBorder="1" applyAlignment="1">
      <alignment horizontal="left" vertical="center" wrapText="1"/>
    </xf>
    <xf numFmtId="192" fontId="205" fillId="55" borderId="4" xfId="112" applyNumberFormat="1" applyFont="1" applyFill="1" applyBorder="1" applyAlignment="1">
      <alignment horizontal="left" vertical="center" wrapText="1"/>
    </xf>
    <xf numFmtId="192" fontId="205" fillId="55" borderId="7" xfId="112" applyNumberFormat="1" applyFont="1" applyFill="1" applyBorder="1" applyAlignment="1">
      <alignment horizontal="left" vertical="center" wrapText="1"/>
    </xf>
    <xf numFmtId="0" fontId="206" fillId="0" borderId="4" xfId="28" applyFont="1" applyBorder="1" applyAlignment="1">
      <alignment horizontal="center" vertical="center" wrapText="1"/>
    </xf>
    <xf numFmtId="0" fontId="135" fillId="0" borderId="4" xfId="28" applyFont="1" applyBorder="1" applyAlignment="1">
      <alignment horizontal="center" vertical="center" wrapText="1"/>
    </xf>
    <xf numFmtId="0" fontId="205" fillId="0" borderId="324" xfId="28" applyFont="1" applyBorder="1" applyAlignment="1">
      <alignment horizontal="left" vertical="center" wrapText="1"/>
    </xf>
    <xf numFmtId="0" fontId="205" fillId="0" borderId="79" xfId="28" applyFont="1" applyBorder="1" applyAlignment="1">
      <alignment horizontal="left" vertical="center" wrapText="1"/>
    </xf>
    <xf numFmtId="0" fontId="2" fillId="0" borderId="79" xfId="28" applyFont="1" applyBorder="1" applyAlignment="1">
      <alignment horizontal="left" vertical="center" wrapText="1"/>
    </xf>
    <xf numFmtId="0" fontId="205" fillId="55" borderId="73" xfId="28" applyFont="1" applyFill="1" applyBorder="1" applyAlignment="1">
      <alignment horizontal="left" vertical="center" wrapText="1"/>
    </xf>
    <xf numFmtId="0" fontId="205" fillId="55" borderId="6" xfId="28" applyFont="1" applyFill="1" applyBorder="1" applyAlignment="1">
      <alignment horizontal="left" vertical="center" wrapText="1"/>
    </xf>
    <xf numFmtId="0" fontId="205" fillId="55" borderId="278" xfId="28" applyFont="1" applyFill="1" applyBorder="1" applyAlignment="1">
      <alignment horizontal="left" vertical="center" wrapText="1"/>
    </xf>
    <xf numFmtId="0" fontId="2" fillId="55" borderId="20" xfId="28" applyFont="1" applyFill="1" applyBorder="1" applyAlignment="1">
      <alignment horizontal="left" vertical="center" wrapText="1"/>
    </xf>
    <xf numFmtId="166" fontId="205" fillId="55" borderId="4" xfId="111" applyFont="1" applyFill="1" applyBorder="1" applyAlignment="1">
      <alignment horizontal="left" vertical="center" wrapText="1"/>
    </xf>
    <xf numFmtId="166" fontId="205" fillId="55" borderId="7" xfId="111" applyFont="1" applyFill="1" applyBorder="1" applyAlignment="1">
      <alignment horizontal="left" vertical="center" wrapText="1"/>
    </xf>
    <xf numFmtId="0" fontId="135" fillId="0" borderId="85" xfId="28" applyFont="1" applyBorder="1" applyAlignment="1">
      <alignment horizontal="left" vertical="center" wrapText="1"/>
    </xf>
    <xf numFmtId="0" fontId="135" fillId="0" borderId="99" xfId="28" applyFont="1" applyBorder="1" applyAlignment="1">
      <alignment horizontal="left" vertical="center" wrapText="1"/>
    </xf>
    <xf numFmtId="0" fontId="135" fillId="0" borderId="103" xfId="28" applyFont="1" applyBorder="1" applyAlignment="1">
      <alignment horizontal="left" vertical="center" wrapText="1"/>
    </xf>
    <xf numFmtId="0" fontId="2" fillId="0" borderId="4" xfId="0" applyFont="1" applyBorder="1" applyAlignment="1">
      <alignment horizontal="center" vertical="center"/>
    </xf>
    <xf numFmtId="0" fontId="2" fillId="0" borderId="4" xfId="0" applyFont="1" applyBorder="1" applyAlignment="1">
      <alignment horizontal="center" vertical="center" wrapText="1"/>
    </xf>
    <xf numFmtId="0" fontId="75" fillId="27" borderId="107" xfId="0" applyFont="1" applyFill="1" applyBorder="1" applyAlignment="1">
      <alignment horizontal="left" vertical="center" wrapText="1"/>
    </xf>
    <xf numFmtId="0" fontId="75" fillId="27" borderId="104" xfId="0" applyFont="1" applyFill="1" applyBorder="1" applyAlignment="1">
      <alignment horizontal="left" vertical="center" wrapText="1"/>
    </xf>
    <xf numFmtId="0" fontId="75" fillId="27" borderId="121" xfId="0" applyFont="1" applyFill="1" applyBorder="1" applyAlignment="1">
      <alignment horizontal="left" vertical="center" wrapText="1"/>
    </xf>
    <xf numFmtId="0" fontId="106" fillId="26" borderId="246" xfId="0" applyFont="1" applyFill="1" applyBorder="1" applyAlignment="1">
      <alignment vertical="center" wrapText="1"/>
    </xf>
    <xf numFmtId="0" fontId="106" fillId="26" borderId="125" xfId="0" applyFont="1" applyFill="1" applyBorder="1" applyAlignment="1">
      <alignment vertical="center" wrapText="1"/>
    </xf>
    <xf numFmtId="0" fontId="106" fillId="26" borderId="245" xfId="0" applyFont="1" applyFill="1" applyBorder="1" applyAlignment="1">
      <alignment vertical="center" wrapText="1"/>
    </xf>
    <xf numFmtId="0" fontId="70" fillId="27" borderId="246" xfId="0" applyFont="1" applyFill="1" applyBorder="1" applyAlignment="1">
      <alignment horizontal="left" vertical="center" wrapText="1"/>
    </xf>
    <xf numFmtId="0" fontId="70" fillId="27" borderId="125" xfId="0" applyFont="1" applyFill="1" applyBorder="1" applyAlignment="1">
      <alignment horizontal="left" vertical="center" wrapText="1"/>
    </xf>
    <xf numFmtId="0" fontId="70" fillId="27" borderId="245" xfId="0" applyFont="1" applyFill="1" applyBorder="1" applyAlignment="1">
      <alignment horizontal="left" vertical="center" wrapText="1"/>
    </xf>
    <xf numFmtId="0" fontId="109" fillId="51" borderId="137" xfId="0" applyFont="1" applyFill="1" applyBorder="1" applyAlignment="1">
      <alignment horizontal="center" vertical="center" wrapText="1"/>
    </xf>
    <xf numFmtId="0" fontId="109" fillId="51" borderId="179" xfId="0" applyFont="1" applyFill="1" applyBorder="1" applyAlignment="1">
      <alignment horizontal="center" vertical="center" wrapText="1"/>
    </xf>
    <xf numFmtId="0" fontId="109" fillId="51" borderId="180" xfId="0" applyFont="1" applyFill="1" applyBorder="1" applyAlignment="1">
      <alignment horizontal="center" vertical="center" wrapText="1"/>
    </xf>
    <xf numFmtId="0" fontId="70" fillId="27" borderId="315" xfId="0" applyFont="1" applyFill="1" applyBorder="1" applyAlignment="1">
      <alignment vertical="center" wrapText="1"/>
    </xf>
    <xf numFmtId="0" fontId="70" fillId="27" borderId="316" xfId="0" applyFont="1" applyFill="1" applyBorder="1" applyAlignment="1">
      <alignment vertical="center" wrapText="1"/>
    </xf>
    <xf numFmtId="0" fontId="70" fillId="27" borderId="317" xfId="0" applyFont="1" applyFill="1" applyBorder="1" applyAlignment="1">
      <alignment vertical="center" wrapText="1"/>
    </xf>
    <xf numFmtId="0" fontId="70" fillId="0" borderId="246" xfId="0" applyFont="1" applyBorder="1" applyAlignment="1">
      <alignment vertical="center" wrapText="1"/>
    </xf>
    <xf numFmtId="0" fontId="70" fillId="0" borderId="125" xfId="0" applyFont="1" applyBorder="1" applyAlignment="1">
      <alignment vertical="center" wrapText="1"/>
    </xf>
    <xf numFmtId="0" fontId="70" fillId="0" borderId="245" xfId="0" applyFont="1" applyBorder="1" applyAlignment="1">
      <alignment vertical="center" wrapText="1"/>
    </xf>
    <xf numFmtId="0" fontId="75" fillId="27" borderId="76" xfId="0" applyFont="1" applyFill="1" applyBorder="1" applyAlignment="1">
      <alignment wrapText="1"/>
    </xf>
    <xf numFmtId="0" fontId="70" fillId="27" borderId="76" xfId="0" applyFont="1" applyFill="1" applyBorder="1" applyAlignment="1">
      <alignment wrapText="1"/>
    </xf>
    <xf numFmtId="0" fontId="70" fillId="27" borderId="242" xfId="0" applyFont="1" applyFill="1" applyBorder="1" applyAlignment="1">
      <alignment wrapText="1"/>
    </xf>
    <xf numFmtId="0" fontId="70" fillId="27" borderId="131" xfId="0" applyFont="1" applyFill="1" applyBorder="1" applyAlignment="1">
      <alignment horizontal="left"/>
    </xf>
    <xf numFmtId="0" fontId="70" fillId="27" borderId="84" xfId="0" applyFont="1" applyFill="1" applyBorder="1" applyAlignment="1">
      <alignment horizontal="left"/>
    </xf>
    <xf numFmtId="0" fontId="70" fillId="27" borderId="77" xfId="0" applyFont="1" applyFill="1" applyBorder="1" applyAlignment="1">
      <alignment horizontal="left"/>
    </xf>
    <xf numFmtId="0" fontId="70" fillId="0" borderId="44" xfId="0" applyFont="1" applyBorder="1" applyAlignment="1">
      <alignment horizontal="left" wrapText="1"/>
    </xf>
    <xf numFmtId="0" fontId="70" fillId="0" borderId="12" xfId="0" applyFont="1" applyBorder="1" applyAlignment="1">
      <alignment horizontal="left" wrapText="1"/>
    </xf>
    <xf numFmtId="0" fontId="70" fillId="0" borderId="45" xfId="0" applyFont="1" applyBorder="1" applyAlignment="1">
      <alignment horizontal="left" wrapText="1"/>
    </xf>
    <xf numFmtId="0" fontId="75" fillId="51" borderId="149" xfId="0" applyFont="1" applyFill="1" applyBorder="1" applyAlignment="1">
      <alignment horizontal="left" vertical="center" wrapText="1"/>
    </xf>
    <xf numFmtId="0" fontId="75" fillId="51" borderId="104" xfId="0" applyFont="1" applyFill="1" applyBorder="1" applyAlignment="1">
      <alignment horizontal="left" vertical="center" wrapText="1"/>
    </xf>
    <xf numFmtId="0" fontId="106" fillId="3" borderId="41" xfId="35" applyFont="1" applyFill="1" applyBorder="1" applyAlignment="1">
      <alignment horizontal="left" vertical="top" wrapText="1"/>
    </xf>
    <xf numFmtId="0" fontId="70" fillId="27" borderId="318" xfId="0" applyFont="1" applyFill="1" applyBorder="1" applyAlignment="1">
      <alignment wrapText="1"/>
    </xf>
    <xf numFmtId="0" fontId="70" fillId="27" borderId="319" xfId="0" applyFont="1" applyFill="1" applyBorder="1" applyAlignment="1">
      <alignment wrapText="1"/>
    </xf>
    <xf numFmtId="0" fontId="70" fillId="27" borderId="320" xfId="0" applyFont="1" applyFill="1" applyBorder="1" applyAlignment="1">
      <alignment wrapText="1"/>
    </xf>
    <xf numFmtId="0" fontId="70" fillId="27" borderId="8" xfId="0" applyFont="1" applyFill="1" applyBorder="1" applyAlignment="1">
      <alignment horizontal="left" wrapText="1"/>
    </xf>
    <xf numFmtId="0" fontId="70" fillId="27" borderId="10" xfId="0" applyFont="1" applyFill="1" applyBorder="1" applyAlignment="1">
      <alignment horizontal="left" wrapText="1"/>
    </xf>
    <xf numFmtId="0" fontId="70" fillId="27" borderId="53" xfId="0" applyFont="1" applyFill="1" applyBorder="1" applyAlignment="1">
      <alignment horizontal="left" wrapText="1"/>
    </xf>
    <xf numFmtId="0" fontId="110" fillId="51" borderId="182" xfId="0" applyFont="1" applyFill="1" applyBorder="1" applyAlignment="1">
      <alignment horizontal="left" vertical="center" wrapText="1"/>
    </xf>
    <xf numFmtId="0" fontId="70" fillId="27" borderId="125" xfId="0" applyFont="1" applyFill="1" applyBorder="1" applyAlignment="1">
      <alignment wrapText="1"/>
    </xf>
    <xf numFmtId="0" fontId="70" fillId="27" borderId="245" xfId="0" applyFont="1" applyFill="1" applyBorder="1" applyAlignment="1">
      <alignment wrapText="1"/>
    </xf>
    <xf numFmtId="0" fontId="110" fillId="51" borderId="104" xfId="0" applyFont="1" applyFill="1" applyBorder="1" applyAlignment="1">
      <alignment horizontal="left" vertical="center" wrapText="1"/>
    </xf>
    <xf numFmtId="0" fontId="110" fillId="51" borderId="121" xfId="0" applyFont="1" applyFill="1" applyBorder="1" applyAlignment="1">
      <alignment horizontal="left" vertical="center" wrapText="1"/>
    </xf>
    <xf numFmtId="0" fontId="75" fillId="0" borderId="182" xfId="0" applyFont="1" applyBorder="1" applyAlignment="1">
      <alignment vertical="center" wrapText="1"/>
    </xf>
    <xf numFmtId="0" fontId="75" fillId="27" borderId="182" xfId="0" applyFont="1" applyFill="1" applyBorder="1" applyAlignment="1">
      <alignment vertical="center" wrapText="1"/>
    </xf>
    <xf numFmtId="0" fontId="70" fillId="27" borderId="9" xfId="0" applyFont="1" applyFill="1" applyBorder="1" applyAlignment="1">
      <alignment wrapText="1"/>
    </xf>
    <xf numFmtId="0" fontId="70" fillId="27" borderId="10" xfId="0" applyFont="1" applyFill="1" applyBorder="1" applyAlignment="1">
      <alignment wrapText="1"/>
    </xf>
    <xf numFmtId="0" fontId="70" fillId="27" borderId="88" xfId="0" applyFont="1" applyFill="1" applyBorder="1" applyAlignment="1">
      <alignment wrapText="1"/>
    </xf>
    <xf numFmtId="0" fontId="70" fillId="27" borderId="48" xfId="0" applyFont="1" applyFill="1" applyBorder="1" applyAlignment="1">
      <alignment vertical="center" wrapText="1"/>
    </xf>
    <xf numFmtId="0" fontId="70" fillId="27" borderId="0" xfId="0" applyFont="1" applyFill="1" applyAlignment="1">
      <alignment vertical="center" wrapText="1"/>
    </xf>
    <xf numFmtId="0" fontId="70" fillId="27" borderId="49" xfId="0" applyFont="1" applyFill="1" applyBorder="1" applyAlignment="1">
      <alignment vertical="center" wrapText="1"/>
    </xf>
    <xf numFmtId="0" fontId="70" fillId="27" borderId="76" xfId="0" applyFont="1" applyFill="1" applyBorder="1"/>
    <xf numFmtId="0" fontId="70" fillId="27" borderId="242" xfId="0" applyFont="1" applyFill="1" applyBorder="1"/>
    <xf numFmtId="0" fontId="70" fillId="26" borderId="46" xfId="0" applyFont="1" applyFill="1" applyBorder="1" applyAlignment="1">
      <alignment wrapText="1"/>
    </xf>
    <xf numFmtId="0" fontId="70" fillId="26" borderId="13" xfId="0" applyFont="1" applyFill="1" applyBorder="1" applyAlignment="1">
      <alignment wrapText="1"/>
    </xf>
    <xf numFmtId="0" fontId="70" fillId="0" borderId="13" xfId="0" applyFont="1" applyBorder="1" applyAlignment="1">
      <alignment wrapText="1"/>
    </xf>
    <xf numFmtId="0" fontId="70" fillId="27" borderId="48" xfId="0" applyFont="1" applyFill="1" applyBorder="1" applyAlignment="1">
      <alignment wrapText="1"/>
    </xf>
    <xf numFmtId="0" fontId="70" fillId="27" borderId="0" xfId="0" applyFont="1" applyFill="1" applyAlignment="1">
      <alignment wrapText="1"/>
    </xf>
    <xf numFmtId="0" fontId="70" fillId="26" borderId="0" xfId="0" applyFont="1" applyFill="1" applyAlignment="1">
      <alignment wrapText="1"/>
    </xf>
    <xf numFmtId="0" fontId="70" fillId="26" borderId="25" xfId="0" applyFont="1" applyFill="1" applyBorder="1" applyAlignment="1">
      <alignment wrapText="1"/>
    </xf>
    <xf numFmtId="0" fontId="70" fillId="26" borderId="1" xfId="0" applyFont="1" applyFill="1" applyBorder="1" applyAlignment="1">
      <alignment wrapText="1"/>
    </xf>
    <xf numFmtId="0" fontId="70" fillId="26" borderId="12" xfId="0" applyFont="1" applyFill="1" applyBorder="1" applyAlignment="1">
      <alignment wrapText="1"/>
    </xf>
    <xf numFmtId="0" fontId="70" fillId="26" borderId="37" xfId="0" applyFont="1" applyFill="1" applyBorder="1" applyAlignment="1">
      <alignment wrapText="1"/>
    </xf>
    <xf numFmtId="0" fontId="70" fillId="26" borderId="16" xfId="0" applyFont="1" applyFill="1" applyBorder="1" applyAlignment="1">
      <alignment wrapText="1"/>
    </xf>
    <xf numFmtId="0" fontId="70" fillId="26" borderId="14" xfId="0" applyFont="1" applyFill="1" applyBorder="1" applyAlignment="1">
      <alignment wrapText="1"/>
    </xf>
    <xf numFmtId="0" fontId="70" fillId="26" borderId="45" xfId="0" applyFont="1" applyFill="1" applyBorder="1" applyAlignment="1">
      <alignment wrapText="1"/>
    </xf>
    <xf numFmtId="0" fontId="70" fillId="26" borderId="91" xfId="0" applyFont="1" applyFill="1" applyBorder="1" applyAlignment="1">
      <alignment wrapText="1"/>
    </xf>
    <xf numFmtId="0" fontId="70" fillId="26" borderId="152" xfId="0" applyFont="1" applyFill="1" applyBorder="1" applyAlignment="1">
      <alignment wrapText="1"/>
    </xf>
    <xf numFmtId="0" fontId="75" fillId="26" borderId="107" xfId="0" applyFont="1" applyFill="1" applyBorder="1" applyAlignment="1">
      <alignment horizontal="left" vertical="center" wrapText="1"/>
    </xf>
    <xf numFmtId="0" fontId="75" fillId="26" borderId="104" xfId="0" applyFont="1" applyFill="1" applyBorder="1" applyAlignment="1">
      <alignment horizontal="left" vertical="center" wrapText="1"/>
    </xf>
    <xf numFmtId="0" fontId="75" fillId="26" borderId="121" xfId="0" applyFont="1" applyFill="1" applyBorder="1" applyAlignment="1">
      <alignment horizontal="left" vertical="center" wrapText="1"/>
    </xf>
    <xf numFmtId="0" fontId="106" fillId="26" borderId="271" xfId="0" applyFont="1" applyFill="1" applyBorder="1" applyAlignment="1">
      <alignment vertical="center" wrapText="1"/>
    </xf>
    <xf numFmtId="0" fontId="70" fillId="26" borderId="99" xfId="0" applyFont="1" applyFill="1" applyBorder="1" applyAlignment="1">
      <alignment vertical="center" wrapText="1"/>
    </xf>
    <xf numFmtId="0" fontId="70" fillId="26" borderId="251" xfId="0" applyFont="1" applyFill="1" applyBorder="1" applyAlignment="1">
      <alignment vertical="center" wrapText="1"/>
    </xf>
    <xf numFmtId="0" fontId="70" fillId="26" borderId="273" xfId="0" applyFont="1" applyFill="1" applyBorder="1" applyAlignment="1">
      <alignment vertical="center" wrapText="1"/>
    </xf>
    <xf numFmtId="0" fontId="70" fillId="26" borderId="136" xfId="0" applyFont="1" applyFill="1" applyBorder="1" applyAlignment="1">
      <alignment vertical="center" wrapText="1"/>
    </xf>
    <xf numFmtId="0" fontId="70" fillId="26" borderId="274" xfId="0" applyFont="1" applyFill="1" applyBorder="1" applyAlignment="1">
      <alignment vertical="center" wrapText="1"/>
    </xf>
    <xf numFmtId="0" fontId="75" fillId="51" borderId="116" xfId="0" applyFont="1" applyFill="1" applyBorder="1" applyAlignment="1">
      <alignment horizontal="left" vertical="center" wrapText="1"/>
    </xf>
    <xf numFmtId="0" fontId="67" fillId="3" borderId="41" xfId="54" applyFill="1" applyBorder="1" applyAlignment="1">
      <alignment horizontal="left" vertical="top" wrapText="1"/>
    </xf>
    <xf numFmtId="0" fontId="48" fillId="3" borderId="41" xfId="23" applyFont="1" applyFill="1" applyBorder="1" applyAlignment="1">
      <alignment horizontal="left" vertical="top" wrapText="1"/>
    </xf>
    <xf numFmtId="0" fontId="70" fillId="27" borderId="186" xfId="0" applyFont="1" applyFill="1" applyBorder="1" applyAlignment="1">
      <alignment horizontal="left" wrapText="1"/>
    </xf>
    <xf numFmtId="0" fontId="70" fillId="27" borderId="76" xfId="0" applyFont="1" applyFill="1" applyBorder="1" applyAlignment="1">
      <alignment horizontal="left" wrapText="1"/>
    </xf>
    <xf numFmtId="0" fontId="70" fillId="27" borderId="188" xfId="0" applyFont="1" applyFill="1" applyBorder="1" applyAlignment="1">
      <alignment horizontal="left" wrapText="1"/>
    </xf>
    <xf numFmtId="0" fontId="70" fillId="26" borderId="92" xfId="0" applyFont="1" applyFill="1" applyBorder="1" applyAlignment="1">
      <alignment wrapText="1"/>
    </xf>
    <xf numFmtId="0" fontId="70" fillId="26" borderId="83" xfId="0" applyFont="1" applyFill="1" applyBorder="1" applyAlignment="1">
      <alignment wrapText="1"/>
    </xf>
    <xf numFmtId="0" fontId="106" fillId="26" borderId="186" xfId="0" applyFont="1" applyFill="1" applyBorder="1" applyAlignment="1">
      <alignment horizontal="left" vertical="top" wrapText="1"/>
    </xf>
    <xf numFmtId="0" fontId="106" fillId="26" borderId="76" xfId="0" applyFont="1" applyFill="1" applyBorder="1" applyAlignment="1">
      <alignment horizontal="left" vertical="top" wrapText="1"/>
    </xf>
    <xf numFmtId="0" fontId="106" fillId="26" borderId="188" xfId="0" applyFont="1" applyFill="1" applyBorder="1" applyAlignment="1">
      <alignment horizontal="left" vertical="top" wrapText="1"/>
    </xf>
    <xf numFmtId="0" fontId="106" fillId="26" borderId="186" xfId="0" applyFont="1" applyFill="1" applyBorder="1" applyAlignment="1">
      <alignment horizontal="left" wrapText="1"/>
    </xf>
    <xf numFmtId="0" fontId="106" fillId="26" borderId="76" xfId="0" applyFont="1" applyFill="1" applyBorder="1" applyAlignment="1">
      <alignment horizontal="left" wrapText="1"/>
    </xf>
    <xf numFmtId="0" fontId="106" fillId="26" borderId="188" xfId="0" applyFont="1" applyFill="1" applyBorder="1" applyAlignment="1">
      <alignment horizontal="left" wrapText="1"/>
    </xf>
    <xf numFmtId="0" fontId="70" fillId="27" borderId="190" xfId="0" applyFont="1" applyFill="1" applyBorder="1" applyAlignment="1">
      <alignment wrapText="1"/>
    </xf>
    <xf numFmtId="0" fontId="70" fillId="27" borderId="184" xfId="0" applyFont="1" applyFill="1" applyBorder="1" applyAlignment="1">
      <alignment wrapText="1"/>
    </xf>
    <xf numFmtId="0" fontId="70" fillId="27" borderId="185" xfId="0" applyFont="1" applyFill="1" applyBorder="1" applyAlignment="1">
      <alignment wrapText="1"/>
    </xf>
    <xf numFmtId="0" fontId="70" fillId="0" borderId="186" xfId="0" applyFont="1" applyBorder="1" applyAlignment="1">
      <alignment horizontal="left" wrapText="1"/>
    </xf>
    <xf numFmtId="0" fontId="70" fillId="0" borderId="76" xfId="0" applyFont="1" applyBorder="1" applyAlignment="1">
      <alignment horizontal="left" wrapText="1"/>
    </xf>
    <xf numFmtId="0" fontId="70" fillId="0" borderId="188" xfId="0" applyFont="1" applyBorder="1" applyAlignment="1">
      <alignment horizontal="left" wrapText="1"/>
    </xf>
    <xf numFmtId="0" fontId="140" fillId="27" borderId="186" xfId="54" applyFont="1" applyFill="1" applyBorder="1" applyAlignment="1">
      <alignment horizontal="left" wrapText="1"/>
    </xf>
    <xf numFmtId="0" fontId="140" fillId="27" borderId="76" xfId="54" applyFont="1" applyFill="1" applyBorder="1" applyAlignment="1">
      <alignment horizontal="left" wrapText="1"/>
    </xf>
    <xf numFmtId="0" fontId="140" fillId="27" borderId="188" xfId="54" applyFont="1" applyFill="1" applyBorder="1" applyAlignment="1">
      <alignment horizontal="left" wrapText="1"/>
    </xf>
    <xf numFmtId="0" fontId="106" fillId="27" borderId="125" xfId="0" applyFont="1" applyFill="1" applyBorder="1" applyAlignment="1">
      <alignment horizontal="left" wrapText="1"/>
    </xf>
    <xf numFmtId="0" fontId="106" fillId="27" borderId="211" xfId="0" applyFont="1" applyFill="1" applyBorder="1" applyAlignment="1">
      <alignment horizontal="left" wrapText="1"/>
    </xf>
    <xf numFmtId="0" fontId="70" fillId="27" borderId="125" xfId="0" applyFont="1" applyFill="1" applyBorder="1" applyAlignment="1">
      <alignment horizontal="left" wrapText="1"/>
    </xf>
    <xf numFmtId="0" fontId="80" fillId="26" borderId="224" xfId="0" applyFont="1" applyFill="1" applyBorder="1" applyAlignment="1">
      <alignment horizontal="left" wrapText="1"/>
    </xf>
    <xf numFmtId="0" fontId="80" fillId="26" borderId="112" xfId="0" applyFont="1" applyFill="1" applyBorder="1" applyAlignment="1">
      <alignment horizontal="left" wrapText="1"/>
    </xf>
    <xf numFmtId="0" fontId="70" fillId="27" borderId="103" xfId="0" applyFont="1" applyFill="1" applyBorder="1" applyAlignment="1">
      <alignment horizontal="left"/>
    </xf>
    <xf numFmtId="0" fontId="70" fillId="27" borderId="211" xfId="0" applyFont="1" applyFill="1" applyBorder="1" applyAlignment="1">
      <alignment horizontal="left"/>
    </xf>
    <xf numFmtId="0" fontId="74" fillId="26" borderId="104" xfId="0" applyFont="1" applyFill="1" applyBorder="1" applyAlignment="1">
      <alignment horizontal="left"/>
    </xf>
    <xf numFmtId="0" fontId="74" fillId="26" borderId="0" xfId="0" applyFont="1" applyFill="1" applyAlignment="1">
      <alignment horizontal="left"/>
    </xf>
    <xf numFmtId="0" fontId="70" fillId="27" borderId="121" xfId="0" applyFont="1" applyFill="1" applyBorder="1" applyAlignment="1">
      <alignment horizontal="left"/>
    </xf>
    <xf numFmtId="0" fontId="70" fillId="27" borderId="81" xfId="0" applyFont="1" applyFill="1" applyBorder="1" applyAlignment="1">
      <alignment horizontal="left"/>
    </xf>
    <xf numFmtId="0" fontId="70" fillId="27" borderId="125" xfId="0" applyFont="1" applyFill="1" applyBorder="1" applyAlignment="1">
      <alignment horizontal="left"/>
    </xf>
    <xf numFmtId="0" fontId="75" fillId="0" borderId="182" xfId="0" applyFont="1" applyBorder="1" applyAlignment="1">
      <alignment horizontal="left" vertical="center" wrapText="1"/>
    </xf>
    <xf numFmtId="0" fontId="75" fillId="0" borderId="107" xfId="0" applyFont="1" applyBorder="1" applyAlignment="1">
      <alignment horizontal="left" vertical="center" wrapText="1"/>
    </xf>
    <xf numFmtId="0" fontId="70" fillId="27" borderId="214" xfId="0" applyFont="1" applyFill="1" applyBorder="1" applyAlignment="1">
      <alignment horizontal="left" wrapText="1"/>
    </xf>
    <xf numFmtId="0" fontId="70" fillId="27" borderId="211" xfId="0" applyFont="1" applyFill="1" applyBorder="1" applyAlignment="1">
      <alignment horizontal="left" wrapText="1"/>
    </xf>
    <xf numFmtId="0" fontId="110" fillId="51" borderId="183" xfId="0" applyFont="1" applyFill="1" applyBorder="1" applyAlignment="1">
      <alignment horizontal="left" vertical="center" wrapText="1"/>
    </xf>
    <xf numFmtId="0" fontId="70" fillId="27" borderId="207" xfId="0" applyFont="1" applyFill="1" applyBorder="1" applyAlignment="1">
      <alignment horizontal="left" vertical="center" wrapText="1"/>
    </xf>
    <xf numFmtId="0" fontId="70" fillId="27" borderId="208" xfId="0" applyFont="1" applyFill="1" applyBorder="1" applyAlignment="1">
      <alignment horizontal="left" vertical="center" wrapText="1"/>
    </xf>
    <xf numFmtId="0" fontId="70" fillId="27" borderId="209" xfId="0" applyFont="1" applyFill="1" applyBorder="1" applyAlignment="1">
      <alignment horizontal="left" vertical="center" wrapText="1"/>
    </xf>
    <xf numFmtId="0" fontId="70" fillId="0" borderId="214" xfId="0" applyFont="1" applyBorder="1" applyAlignment="1">
      <alignment horizontal="left" vertical="center" wrapText="1"/>
    </xf>
    <xf numFmtId="0" fontId="70" fillId="0" borderId="125" xfId="0" applyFont="1" applyBorder="1" applyAlignment="1">
      <alignment horizontal="left" vertical="center" wrapText="1"/>
    </xf>
    <xf numFmtId="0" fontId="70" fillId="0" borderId="211" xfId="0" applyFont="1" applyBorder="1" applyAlignment="1">
      <alignment horizontal="left" vertical="center" wrapText="1"/>
    </xf>
    <xf numFmtId="0" fontId="75" fillId="27" borderId="125" xfId="0" applyFont="1" applyFill="1" applyBorder="1" applyAlignment="1">
      <alignment horizontal="left" wrapText="1"/>
    </xf>
    <xf numFmtId="0" fontId="70" fillId="27" borderId="95" xfId="0" applyFont="1" applyFill="1" applyBorder="1" applyAlignment="1">
      <alignment horizontal="left"/>
    </xf>
    <xf numFmtId="0" fontId="70" fillId="27" borderId="79" xfId="0" applyFont="1" applyFill="1" applyBorder="1" applyAlignment="1">
      <alignment horizontal="left"/>
    </xf>
    <xf numFmtId="0" fontId="70" fillId="27" borderId="235" xfId="0" applyFont="1" applyFill="1" applyBorder="1" applyAlignment="1">
      <alignment horizontal="left"/>
    </xf>
    <xf numFmtId="0" fontId="80" fillId="26" borderId="82" xfId="0" applyFont="1" applyFill="1" applyBorder="1" applyAlignment="1">
      <alignment horizontal="left" wrapText="1"/>
    </xf>
    <xf numFmtId="0" fontId="80" fillId="27" borderId="82" xfId="0" applyFont="1" applyFill="1" applyBorder="1" applyAlignment="1">
      <alignment horizontal="left" wrapText="1"/>
    </xf>
    <xf numFmtId="0" fontId="80" fillId="27" borderId="112" xfId="0" applyFont="1" applyFill="1" applyBorder="1" applyAlignment="1">
      <alignment horizontal="left" wrapText="1"/>
    </xf>
    <xf numFmtId="0" fontId="70" fillId="27" borderId="85" xfId="0" applyFont="1" applyFill="1" applyBorder="1" applyAlignment="1">
      <alignment horizontal="left"/>
    </xf>
    <xf numFmtId="0" fontId="106" fillId="26" borderId="236" xfId="0" applyFont="1" applyFill="1" applyBorder="1" applyAlignment="1">
      <alignment horizontal="left" vertical="top" wrapText="1"/>
    </xf>
    <xf numFmtId="0" fontId="106" fillId="26" borderId="79" xfId="0" applyFont="1" applyFill="1" applyBorder="1" applyAlignment="1">
      <alignment horizontal="left" vertical="top" wrapText="1"/>
    </xf>
    <xf numFmtId="0" fontId="106" fillId="26" borderId="235" xfId="0" applyFont="1" applyFill="1" applyBorder="1" applyAlignment="1">
      <alignment horizontal="left" vertical="top" wrapText="1"/>
    </xf>
    <xf numFmtId="0" fontId="75" fillId="0" borderId="181" xfId="0" applyFont="1" applyBorder="1" applyAlignment="1">
      <alignment horizontal="left" vertical="center" wrapText="1"/>
    </xf>
    <xf numFmtId="0" fontId="75" fillId="0" borderId="183" xfId="0" applyFont="1" applyBorder="1" applyAlignment="1">
      <alignment horizontal="left" vertical="center" wrapText="1"/>
    </xf>
    <xf numFmtId="0" fontId="80" fillId="27" borderId="189" xfId="0" applyFont="1" applyFill="1" applyBorder="1" applyAlignment="1">
      <alignment horizontal="left" wrapText="1"/>
    </xf>
    <xf numFmtId="0" fontId="70" fillId="27" borderId="214" xfId="0" applyFont="1" applyFill="1" applyBorder="1" applyAlignment="1">
      <alignment horizontal="left"/>
    </xf>
    <xf numFmtId="0" fontId="106" fillId="26" borderId="10" xfId="0" applyFont="1" applyFill="1" applyBorder="1" applyAlignment="1">
      <alignment horizontal="left" vertical="center" wrapText="1"/>
    </xf>
    <xf numFmtId="0" fontId="106" fillId="26" borderId="87" xfId="0" applyFont="1" applyFill="1" applyBorder="1" applyAlignment="1">
      <alignment horizontal="left" vertical="center" wrapText="1"/>
    </xf>
    <xf numFmtId="0" fontId="70" fillId="27" borderId="10" xfId="0" applyFont="1" applyFill="1" applyBorder="1" applyAlignment="1">
      <alignment horizontal="left" vertical="center" wrapText="1"/>
    </xf>
    <xf numFmtId="0" fontId="70" fillId="27" borderId="87" xfId="0" applyFont="1" applyFill="1" applyBorder="1" applyAlignment="1">
      <alignment horizontal="left" vertical="center" wrapText="1"/>
    </xf>
    <xf numFmtId="0" fontId="70" fillId="0" borderId="10" xfId="0" applyFont="1" applyBorder="1" applyAlignment="1">
      <alignment horizontal="left" vertical="center" wrapText="1"/>
    </xf>
    <xf numFmtId="0" fontId="70" fillId="0" borderId="87" xfId="0" applyFont="1" applyBorder="1" applyAlignment="1">
      <alignment horizontal="left" vertical="center" wrapText="1"/>
    </xf>
    <xf numFmtId="0" fontId="140" fillId="27" borderId="10" xfId="54" applyFont="1" applyFill="1" applyBorder="1" applyAlignment="1">
      <alignment horizontal="left" vertical="center" wrapText="1"/>
    </xf>
    <xf numFmtId="0" fontId="140" fillId="27" borderId="87" xfId="54" applyFont="1" applyFill="1" applyBorder="1" applyAlignment="1">
      <alignment horizontal="left" vertical="center" wrapText="1"/>
    </xf>
    <xf numFmtId="0" fontId="70" fillId="27" borderId="8" xfId="0" applyFont="1" applyFill="1" applyBorder="1" applyAlignment="1">
      <alignment horizontal="left" vertical="center" wrapText="1"/>
    </xf>
    <xf numFmtId="0" fontId="110" fillId="51" borderId="104" xfId="0" applyFont="1" applyFill="1" applyBorder="1" applyAlignment="1">
      <alignment horizontal="left" vertical="center"/>
    </xf>
    <xf numFmtId="0" fontId="110" fillId="51" borderId="121" xfId="0" applyFont="1" applyFill="1" applyBorder="1" applyAlignment="1">
      <alignment horizontal="left" vertical="center"/>
    </xf>
    <xf numFmtId="0" fontId="106" fillId="26" borderId="10" xfId="0" applyFont="1" applyFill="1" applyBorder="1" applyAlignment="1">
      <alignment horizontal="left" vertical="top" wrapText="1"/>
    </xf>
    <xf numFmtId="0" fontId="106" fillId="26" borderId="87" xfId="0" applyFont="1" applyFill="1" applyBorder="1" applyAlignment="1">
      <alignment horizontal="left" vertical="top" wrapText="1"/>
    </xf>
    <xf numFmtId="0" fontId="109" fillId="51" borderId="137" xfId="0" applyFont="1" applyFill="1" applyBorder="1" applyAlignment="1">
      <alignment horizontal="center" wrapText="1"/>
    </xf>
    <xf numFmtId="0" fontId="109" fillId="51" borderId="179" xfId="0" applyFont="1" applyFill="1" applyBorder="1" applyAlignment="1">
      <alignment horizontal="center" wrapText="1"/>
    </xf>
    <xf numFmtId="0" fontId="109" fillId="51" borderId="180" xfId="0" applyFont="1" applyFill="1" applyBorder="1" applyAlignment="1">
      <alignment horizontal="center" wrapText="1"/>
    </xf>
    <xf numFmtId="0" fontId="110" fillId="51" borderId="137" xfId="0" applyFont="1" applyFill="1" applyBorder="1" applyAlignment="1">
      <alignment horizontal="left" vertical="center" wrapText="1"/>
    </xf>
    <xf numFmtId="0" fontId="70" fillId="27" borderId="145" xfId="0" applyFont="1" applyFill="1" applyBorder="1" applyAlignment="1">
      <alignment horizontal="left" vertical="center" wrapText="1"/>
    </xf>
    <xf numFmtId="0" fontId="70" fillId="27" borderId="146" xfId="0" applyFont="1" applyFill="1" applyBorder="1" applyAlignment="1">
      <alignment horizontal="left" vertical="center" wrapText="1"/>
    </xf>
    <xf numFmtId="0" fontId="106" fillId="0" borderId="10" xfId="0" applyFont="1" applyBorder="1" applyAlignment="1">
      <alignment horizontal="left" vertical="center" wrapText="1"/>
    </xf>
    <xf numFmtId="0" fontId="106" fillId="0" borderId="87" xfId="0" applyFont="1" applyBorder="1" applyAlignment="1">
      <alignment horizontal="left" vertical="center" wrapText="1"/>
    </xf>
    <xf numFmtId="0" fontId="75" fillId="27" borderId="10" xfId="0" applyFont="1" applyFill="1" applyBorder="1" applyAlignment="1">
      <alignment horizontal="left" vertical="center" wrapText="1"/>
    </xf>
    <xf numFmtId="0" fontId="75" fillId="27" borderId="88" xfId="0" applyFont="1" applyFill="1" applyBorder="1" applyAlignment="1">
      <alignment horizontal="left" vertical="center" wrapText="1"/>
    </xf>
    <xf numFmtId="0" fontId="70" fillId="27" borderId="9" xfId="0" applyFont="1" applyFill="1" applyBorder="1" applyAlignment="1">
      <alignment horizontal="left" vertical="center" wrapText="1"/>
    </xf>
    <xf numFmtId="0" fontId="70" fillId="27" borderId="10" xfId="0" applyFont="1" applyFill="1" applyBorder="1" applyAlignment="1">
      <alignment horizontal="left" vertical="center"/>
    </xf>
    <xf numFmtId="0" fontId="70" fillId="27" borderId="87" xfId="0" applyFont="1" applyFill="1" applyBorder="1" applyAlignment="1">
      <alignment horizontal="left" vertical="center"/>
    </xf>
    <xf numFmtId="0" fontId="75" fillId="0" borderId="173" xfId="0" applyFont="1" applyBorder="1" applyAlignment="1">
      <alignment horizontal="left" vertical="center" wrapText="1"/>
    </xf>
    <xf numFmtId="0" fontId="75" fillId="0" borderId="174" xfId="0" applyFont="1" applyBorder="1" applyAlignment="1">
      <alignment horizontal="left" vertical="center" wrapText="1"/>
    </xf>
    <xf numFmtId="0" fontId="80" fillId="0" borderId="13" xfId="0" applyFont="1" applyBorder="1" applyAlignment="1">
      <alignment horizontal="left" vertical="center"/>
    </xf>
    <xf numFmtId="0" fontId="70" fillId="0" borderId="13" xfId="0" applyFont="1" applyBorder="1" applyAlignment="1">
      <alignment horizontal="left" vertical="center"/>
    </xf>
    <xf numFmtId="0" fontId="70" fillId="27" borderId="13" xfId="0" applyFont="1" applyFill="1" applyBorder="1" applyAlignment="1">
      <alignment horizontal="left" vertical="center"/>
    </xf>
    <xf numFmtId="0" fontId="159" fillId="53" borderId="179" xfId="0" applyFont="1" applyFill="1" applyBorder="1" applyAlignment="1">
      <alignment horizontal="center" vertical="center" wrapText="1"/>
    </xf>
    <xf numFmtId="0" fontId="159" fillId="53" borderId="180" xfId="0" applyFont="1" applyFill="1" applyBorder="1" applyAlignment="1">
      <alignment horizontal="center" vertical="center" wrapText="1"/>
    </xf>
    <xf numFmtId="0" fontId="70" fillId="27" borderId="73" xfId="0" applyFont="1" applyFill="1" applyBorder="1" applyAlignment="1">
      <alignment horizontal="left" vertical="center" wrapText="1"/>
    </xf>
    <xf numFmtId="0" fontId="70" fillId="27" borderId="20" xfId="0" applyFont="1" applyFill="1" applyBorder="1" applyAlignment="1">
      <alignment horizontal="left" vertical="center" wrapText="1"/>
    </xf>
    <xf numFmtId="0" fontId="70" fillId="27" borderId="74" xfId="0" applyFont="1" applyFill="1" applyBorder="1" applyAlignment="1">
      <alignment horizontal="left" vertical="center" wrapText="1"/>
    </xf>
    <xf numFmtId="0" fontId="70" fillId="27" borderId="6" xfId="0" applyFont="1" applyFill="1" applyBorder="1" applyAlignment="1">
      <alignment horizontal="left" vertical="center" wrapText="1"/>
    </xf>
    <xf numFmtId="0" fontId="70" fillId="27" borderId="4" xfId="0" applyFont="1" applyFill="1" applyBorder="1" applyAlignment="1">
      <alignment horizontal="left" vertical="center" wrapText="1"/>
    </xf>
    <xf numFmtId="0" fontId="70" fillId="27" borderId="7" xfId="0" applyFont="1" applyFill="1" applyBorder="1" applyAlignment="1">
      <alignment horizontal="left" vertical="center" wrapText="1"/>
    </xf>
    <xf numFmtId="0" fontId="70" fillId="27" borderId="43" xfId="0" applyFont="1" applyFill="1" applyBorder="1" applyAlignment="1">
      <alignment horizontal="left" vertical="center" wrapText="1"/>
    </xf>
    <xf numFmtId="0" fontId="70" fillId="27" borderId="53" xfId="0" applyFont="1" applyFill="1" applyBorder="1" applyAlignment="1">
      <alignment horizontal="left" vertical="center" wrapText="1"/>
    </xf>
    <xf numFmtId="0" fontId="75" fillId="0" borderId="104" xfId="0" applyFont="1" applyBorder="1" applyAlignment="1">
      <alignment horizontal="left" vertical="center" wrapText="1"/>
    </xf>
    <xf numFmtId="0" fontId="75" fillId="0" borderId="121" xfId="0" applyFont="1" applyBorder="1" applyAlignment="1">
      <alignment horizontal="left" vertical="center" wrapText="1"/>
    </xf>
    <xf numFmtId="0" fontId="75" fillId="0" borderId="107" xfId="0" applyFont="1" applyBorder="1" applyAlignment="1">
      <alignment vertical="center" wrapText="1"/>
    </xf>
    <xf numFmtId="0" fontId="75" fillId="0" borderId="104" xfId="0" applyFont="1" applyBorder="1" applyAlignment="1">
      <alignment vertical="center" wrapText="1"/>
    </xf>
    <xf numFmtId="0" fontId="75" fillId="0" borderId="121" xfId="0" applyFont="1" applyBorder="1" applyAlignment="1">
      <alignment vertical="center" wrapText="1"/>
    </xf>
    <xf numFmtId="0" fontId="75" fillId="0" borderId="149" xfId="0" applyFont="1" applyBorder="1" applyAlignment="1">
      <alignment horizontal="left" vertical="center" wrapText="1"/>
    </xf>
    <xf numFmtId="0" fontId="150" fillId="53" borderId="149" xfId="0" applyFont="1" applyFill="1" applyBorder="1" applyAlignment="1">
      <alignment vertical="center" wrapText="1"/>
    </xf>
    <xf numFmtId="0" fontId="150" fillId="53" borderId="104" xfId="0" applyFont="1" applyFill="1" applyBorder="1" applyAlignment="1">
      <alignment vertical="center" wrapText="1"/>
    </xf>
    <xf numFmtId="0" fontId="150" fillId="53" borderId="121" xfId="0" applyFont="1" applyFill="1" applyBorder="1" applyAlignment="1">
      <alignment vertical="center" wrapText="1"/>
    </xf>
    <xf numFmtId="0" fontId="116" fillId="3" borderId="6" xfId="0" applyFont="1" applyFill="1" applyBorder="1" applyAlignment="1">
      <alignment vertical="center" wrapText="1"/>
    </xf>
    <xf numFmtId="0" fontId="116" fillId="3" borderId="4" xfId="0" applyFont="1" applyFill="1" applyBorder="1" applyAlignment="1">
      <alignment vertical="center" wrapText="1"/>
    </xf>
    <xf numFmtId="0" fontId="116" fillId="3" borderId="43" xfId="0" applyFont="1" applyFill="1" applyBorder="1" applyAlignment="1">
      <alignment vertical="center" wrapText="1"/>
    </xf>
    <xf numFmtId="0" fontId="70" fillId="27" borderId="46" xfId="0" applyFont="1" applyFill="1" applyBorder="1" applyAlignment="1">
      <alignment horizontal="left" vertical="center" wrapText="1"/>
    </xf>
    <xf numFmtId="0" fontId="70" fillId="27" borderId="13" xfId="0" applyFont="1" applyFill="1" applyBorder="1" applyAlignment="1">
      <alignment horizontal="left" vertical="center" wrapText="1"/>
    </xf>
    <xf numFmtId="0" fontId="70" fillId="27" borderId="47" xfId="0" applyFont="1" applyFill="1" applyBorder="1" applyAlignment="1">
      <alignment horizontal="left" vertical="center" wrapText="1"/>
    </xf>
    <xf numFmtId="0" fontId="70" fillId="27" borderId="9" xfId="0" applyFont="1" applyFill="1" applyBorder="1" applyAlignment="1">
      <alignment horizontal="center" wrapText="1"/>
    </xf>
    <xf numFmtId="0" fontId="70" fillId="27" borderId="11" xfId="0" applyFont="1" applyFill="1" applyBorder="1" applyAlignment="1">
      <alignment horizontal="center" wrapText="1"/>
    </xf>
    <xf numFmtId="0" fontId="148" fillId="0" borderId="9" xfId="0" applyFont="1" applyBorder="1" applyAlignment="1">
      <alignment horizontal="center"/>
    </xf>
    <xf numFmtId="0" fontId="148" fillId="0" borderId="10" xfId="0" applyFont="1" applyBorder="1" applyAlignment="1">
      <alignment horizontal="center"/>
    </xf>
    <xf numFmtId="0" fontId="148" fillId="0" borderId="9" xfId="0" applyFont="1" applyBorder="1" applyAlignment="1">
      <alignment horizontal="center" wrapText="1"/>
    </xf>
    <xf numFmtId="0" fontId="148" fillId="0" borderId="10" xfId="0" applyFont="1" applyBorder="1" applyAlignment="1">
      <alignment horizontal="center" wrapText="1"/>
    </xf>
    <xf numFmtId="0" fontId="148" fillId="0" borderId="53" xfId="0" applyFont="1" applyBorder="1" applyAlignment="1">
      <alignment horizontal="center" wrapText="1"/>
    </xf>
    <xf numFmtId="0" fontId="116" fillId="3" borderId="54" xfId="0" applyFont="1" applyFill="1" applyBorder="1" applyAlignment="1">
      <alignment horizontal="center" vertical="center" wrapText="1"/>
    </xf>
    <xf numFmtId="0" fontId="116" fillId="3" borderId="64" xfId="0" applyFont="1" applyFill="1" applyBorder="1" applyAlignment="1">
      <alignment horizontal="center" vertical="center" wrapText="1"/>
    </xf>
    <xf numFmtId="0" fontId="116" fillId="3" borderId="65" xfId="0" applyFont="1" applyFill="1" applyBorder="1" applyAlignment="1">
      <alignment horizontal="center" vertical="center" wrapText="1"/>
    </xf>
    <xf numFmtId="0" fontId="70" fillId="0" borderId="0" xfId="0" applyFont="1" applyAlignment="1">
      <alignment horizontal="left" vertical="center" wrapText="1"/>
    </xf>
    <xf numFmtId="0" fontId="116" fillId="0" borderId="0" xfId="0" applyFont="1" applyAlignment="1">
      <alignment vertical="center" wrapText="1"/>
    </xf>
    <xf numFmtId="0" fontId="98" fillId="53" borderId="149" xfId="0" applyFont="1" applyFill="1" applyBorder="1" applyAlignment="1">
      <alignment horizontal="left" vertical="center" wrapText="1"/>
    </xf>
    <xf numFmtId="0" fontId="98" fillId="53" borderId="104" xfId="0" applyFont="1" applyFill="1" applyBorder="1" applyAlignment="1">
      <alignment horizontal="left" vertical="center" wrapText="1"/>
    </xf>
    <xf numFmtId="0" fontId="98" fillId="53" borderId="116" xfId="0" applyFont="1" applyFill="1" applyBorder="1" applyAlignment="1">
      <alignment horizontal="left" vertical="center" wrapText="1"/>
    </xf>
    <xf numFmtId="0" fontId="98" fillId="53" borderId="137" xfId="0" applyFont="1" applyFill="1" applyBorder="1" applyAlignment="1">
      <alignment horizontal="left" vertical="center" wrapText="1"/>
    </xf>
    <xf numFmtId="0" fontId="141" fillId="51" borderId="137" xfId="0" applyFont="1" applyFill="1" applyBorder="1" applyAlignment="1">
      <alignment horizontal="center" vertical="center" wrapText="1"/>
    </xf>
    <xf numFmtId="0" fontId="141" fillId="51" borderId="179" xfId="0" applyFont="1" applyFill="1" applyBorder="1" applyAlignment="1">
      <alignment horizontal="center" vertical="center" wrapText="1"/>
    </xf>
    <xf numFmtId="0" fontId="90" fillId="0" borderId="61" xfId="0" applyFont="1" applyBorder="1" applyAlignment="1">
      <alignment horizontal="left" wrapText="1"/>
    </xf>
    <xf numFmtId="0" fontId="90" fillId="0" borderId="62" xfId="0" applyFont="1" applyBorder="1" applyAlignment="1">
      <alignment horizontal="left" wrapText="1"/>
    </xf>
    <xf numFmtId="0" fontId="90" fillId="0" borderId="63" xfId="0" applyFont="1" applyBorder="1" applyAlignment="1">
      <alignment horizontal="left" wrapText="1"/>
    </xf>
    <xf numFmtId="0" fontId="90" fillId="0" borderId="46" xfId="0" applyFont="1" applyBorder="1" applyAlignment="1">
      <alignment horizontal="left" vertical="center" wrapText="1"/>
    </xf>
    <xf numFmtId="0" fontId="90" fillId="0" borderId="13" xfId="0" applyFont="1" applyBorder="1" applyAlignment="1">
      <alignment horizontal="left" vertical="center" wrapText="1"/>
    </xf>
    <xf numFmtId="0" fontId="90" fillId="0" borderId="47" xfId="0" applyFont="1" applyBorder="1" applyAlignment="1">
      <alignment horizontal="left" vertical="center" wrapText="1"/>
    </xf>
    <xf numFmtId="0" fontId="90" fillId="3" borderId="8" xfId="0" applyFont="1" applyFill="1" applyBorder="1" applyAlignment="1">
      <alignment horizontal="left" vertical="center"/>
    </xf>
    <xf numFmtId="0" fontId="90" fillId="3" borderId="10" xfId="0" applyFont="1" applyFill="1" applyBorder="1" applyAlignment="1">
      <alignment horizontal="left" vertical="center"/>
    </xf>
    <xf numFmtId="0" fontId="90" fillId="3" borderId="8" xfId="0" applyFont="1" applyFill="1" applyBorder="1" applyAlignment="1">
      <alignment horizontal="left" vertical="center" wrapText="1"/>
    </xf>
    <xf numFmtId="0" fontId="90" fillId="3" borderId="10" xfId="0" applyFont="1" applyFill="1" applyBorder="1" applyAlignment="1">
      <alignment horizontal="left" vertical="center" wrapText="1"/>
    </xf>
    <xf numFmtId="0" fontId="90" fillId="3" borderId="53" xfId="0" applyFont="1" applyFill="1" applyBorder="1" applyAlignment="1">
      <alignment horizontal="left" vertical="center" wrapText="1"/>
    </xf>
    <xf numFmtId="0" fontId="90" fillId="3" borderId="46" xfId="0" applyFont="1" applyFill="1" applyBorder="1" applyAlignment="1">
      <alignment horizontal="left" vertical="center" wrapText="1"/>
    </xf>
    <xf numFmtId="0" fontId="90" fillId="3" borderId="13" xfId="0" applyFont="1" applyFill="1" applyBorder="1" applyAlignment="1">
      <alignment horizontal="left" vertical="center" wrapText="1"/>
    </xf>
    <xf numFmtId="0" fontId="90" fillId="3" borderId="13" xfId="0" applyFont="1" applyFill="1" applyBorder="1" applyAlignment="1">
      <alignment horizontal="left" vertical="center"/>
    </xf>
    <xf numFmtId="0" fontId="78" fillId="3" borderId="8" xfId="0" applyFont="1" applyFill="1" applyBorder="1" applyAlignment="1">
      <alignment horizontal="left" vertical="center" wrapText="1"/>
    </xf>
    <xf numFmtId="0" fontId="78" fillId="3" borderId="10" xfId="0" applyFont="1" applyFill="1" applyBorder="1" applyAlignment="1">
      <alignment horizontal="left" vertical="center" wrapText="1"/>
    </xf>
    <xf numFmtId="0" fontId="78" fillId="3" borderId="53" xfId="0" applyFont="1" applyFill="1" applyBorder="1" applyAlignment="1">
      <alignment horizontal="left" vertical="center" wrapText="1"/>
    </xf>
    <xf numFmtId="0" fontId="152" fillId="3" borderId="8" xfId="54" applyFont="1" applyFill="1" applyBorder="1" applyAlignment="1">
      <alignment horizontal="left" vertical="center" wrapText="1"/>
    </xf>
    <xf numFmtId="0" fontId="152" fillId="3" borderId="10" xfId="54" applyFont="1" applyFill="1" applyBorder="1" applyAlignment="1">
      <alignment horizontal="left" vertical="center" wrapText="1"/>
    </xf>
    <xf numFmtId="0" fontId="152" fillId="3" borderId="53" xfId="54" applyFont="1" applyFill="1" applyBorder="1" applyAlignment="1">
      <alignment horizontal="left" vertical="center" wrapText="1"/>
    </xf>
    <xf numFmtId="0" fontId="90" fillId="3" borderId="131" xfId="0" applyFont="1" applyFill="1" applyBorder="1" applyAlignment="1">
      <alignment horizontal="left" vertical="center" wrapText="1"/>
    </xf>
    <xf numFmtId="0" fontId="90" fillId="3" borderId="84" xfId="0" applyFont="1" applyFill="1" applyBorder="1" applyAlignment="1">
      <alignment horizontal="left" vertical="center" wrapText="1"/>
    </xf>
    <xf numFmtId="0" fontId="90" fillId="3" borderId="132" xfId="0" applyFont="1" applyFill="1" applyBorder="1" applyAlignment="1">
      <alignment horizontal="left" vertical="center" wrapText="1"/>
    </xf>
    <xf numFmtId="0" fontId="90" fillId="26" borderId="8" xfId="0" applyFont="1" applyFill="1" applyBorder="1" applyAlignment="1">
      <alignment horizontal="left" vertical="center" wrapText="1"/>
    </xf>
    <xf numFmtId="0" fontId="90" fillId="26" borderId="10" xfId="0" applyFont="1" applyFill="1" applyBorder="1" applyAlignment="1">
      <alignment horizontal="left" vertical="center" wrapText="1"/>
    </xf>
    <xf numFmtId="0" fontId="90" fillId="26" borderId="53" xfId="0" applyFont="1" applyFill="1" applyBorder="1" applyAlignment="1">
      <alignment horizontal="left" vertical="center" wrapText="1"/>
    </xf>
    <xf numFmtId="0" fontId="90" fillId="0" borderId="0" xfId="0" applyFont="1"/>
    <xf numFmtId="0" fontId="114" fillId="27" borderId="44" xfId="0" applyFont="1" applyFill="1" applyBorder="1" applyAlignment="1">
      <alignment horizontal="left" vertical="center" wrapText="1"/>
    </xf>
    <xf numFmtId="0" fontId="114" fillId="27" borderId="48" xfId="0" applyFont="1" applyFill="1" applyBorder="1" applyAlignment="1">
      <alignment horizontal="left" vertical="center" wrapText="1"/>
    </xf>
    <xf numFmtId="0" fontId="90" fillId="3" borderId="246" xfId="0" applyFont="1" applyFill="1" applyBorder="1" applyAlignment="1">
      <alignment horizontal="left" vertical="center" wrapText="1"/>
    </xf>
    <xf numFmtId="0" fontId="90" fillId="3" borderId="272" xfId="0" applyFont="1" applyFill="1" applyBorder="1" applyAlignment="1">
      <alignment horizontal="left" vertical="center" wrapText="1"/>
    </xf>
    <xf numFmtId="0" fontId="90" fillId="3" borderId="125" xfId="0" applyFont="1" applyFill="1" applyBorder="1" applyAlignment="1">
      <alignment horizontal="left" vertical="center" wrapText="1"/>
    </xf>
    <xf numFmtId="0" fontId="90" fillId="3" borderId="80" xfId="0" applyFont="1" applyFill="1" applyBorder="1" applyAlignment="1">
      <alignment horizontal="left" vertical="center" wrapText="1"/>
    </xf>
    <xf numFmtId="0" fontId="90" fillId="27" borderId="125" xfId="0" applyFont="1" applyFill="1" applyBorder="1" applyAlignment="1">
      <alignment horizontal="left" vertical="center" wrapText="1"/>
    </xf>
    <xf numFmtId="0" fontId="90" fillId="27" borderId="80" xfId="0" applyFont="1" applyFill="1" applyBorder="1" applyAlignment="1">
      <alignment horizontal="left" vertical="center" wrapText="1"/>
    </xf>
    <xf numFmtId="0" fontId="114" fillId="3" borderId="85" xfId="0" applyFont="1" applyFill="1" applyBorder="1" applyAlignment="1">
      <alignment horizontal="center" vertical="center" wrapText="1"/>
    </xf>
    <xf numFmtId="0" fontId="114" fillId="3" borderId="103" xfId="0" applyFont="1" applyFill="1" applyBorder="1" applyAlignment="1">
      <alignment horizontal="center" vertical="center" wrapText="1"/>
    </xf>
    <xf numFmtId="0" fontId="114" fillId="3" borderId="112" xfId="0" applyFont="1" applyFill="1" applyBorder="1" applyAlignment="1">
      <alignment horizontal="center" vertical="center" wrapText="1"/>
    </xf>
    <xf numFmtId="0" fontId="114" fillId="3" borderId="82" xfId="0" applyFont="1" applyFill="1" applyBorder="1" applyAlignment="1">
      <alignment horizontal="center" vertical="center" wrapText="1"/>
    </xf>
    <xf numFmtId="0" fontId="90" fillId="3" borderId="85" xfId="0" applyFont="1" applyFill="1" applyBorder="1" applyAlignment="1">
      <alignment horizontal="left" vertical="center" wrapText="1"/>
    </xf>
    <xf numFmtId="0" fontId="90" fillId="3" borderId="99" xfId="0" applyFont="1" applyFill="1" applyBorder="1" applyAlignment="1">
      <alignment horizontal="left" vertical="center" wrapText="1"/>
    </xf>
    <xf numFmtId="0" fontId="90" fillId="3" borderId="251" xfId="0" applyFont="1" applyFill="1" applyBorder="1" applyAlignment="1">
      <alignment horizontal="left" vertical="center" wrapText="1"/>
    </xf>
    <xf numFmtId="0" fontId="90" fillId="3" borderId="112" xfId="0" applyFont="1" applyFill="1" applyBorder="1" applyAlignment="1">
      <alignment horizontal="left" vertical="center" wrapText="1"/>
    </xf>
    <xf numFmtId="0" fontId="90" fillId="3" borderId="81" xfId="0" applyFont="1" applyFill="1" applyBorder="1" applyAlignment="1">
      <alignment horizontal="left" vertical="center" wrapText="1"/>
    </xf>
    <xf numFmtId="0" fontId="90" fillId="3" borderId="152" xfId="0" applyFont="1" applyFill="1" applyBorder="1" applyAlignment="1">
      <alignment horizontal="left" vertical="center" wrapText="1"/>
    </xf>
    <xf numFmtId="0" fontId="114" fillId="51" borderId="149" xfId="0" applyFont="1" applyFill="1" applyBorder="1" applyAlignment="1">
      <alignment horizontal="left" vertical="center" wrapText="1"/>
    </xf>
    <xf numFmtId="0" fontId="114" fillId="51" borderId="104" xfId="0" applyFont="1" applyFill="1" applyBorder="1" applyAlignment="1">
      <alignment horizontal="left" vertical="center" wrapText="1"/>
    </xf>
    <xf numFmtId="0" fontId="114" fillId="3" borderId="44" xfId="0" applyFont="1" applyFill="1" applyBorder="1" applyAlignment="1">
      <alignment horizontal="left" vertical="center" wrapText="1"/>
    </xf>
    <xf numFmtId="0" fontId="114" fillId="3" borderId="46" xfId="0" applyFont="1" applyFill="1" applyBorder="1" applyAlignment="1">
      <alignment horizontal="left" vertical="center" wrapText="1"/>
    </xf>
    <xf numFmtId="0" fontId="90" fillId="3" borderId="273" xfId="0" applyFont="1" applyFill="1" applyBorder="1" applyAlignment="1">
      <alignment horizontal="left" vertical="center" wrapText="1"/>
    </xf>
    <xf numFmtId="0" fontId="90" fillId="3" borderId="136" xfId="0" applyFont="1" applyFill="1" applyBorder="1" applyAlignment="1">
      <alignment horizontal="left" vertical="center" wrapText="1"/>
    </xf>
    <xf numFmtId="0" fontId="90" fillId="3" borderId="274" xfId="0" applyFont="1" applyFill="1" applyBorder="1" applyAlignment="1">
      <alignment horizontal="left" vertical="center" wrapText="1"/>
    </xf>
    <xf numFmtId="0" fontId="90" fillId="3" borderId="9" xfId="0" applyFont="1" applyFill="1" applyBorder="1" applyAlignment="1">
      <alignment horizontal="left" vertical="center" wrapText="1"/>
    </xf>
    <xf numFmtId="0" fontId="90" fillId="3" borderId="9" xfId="0" applyFont="1" applyFill="1" applyBorder="1" applyAlignment="1">
      <alignment horizontal="left" vertical="center"/>
    </xf>
    <xf numFmtId="0" fontId="90" fillId="3" borderId="53" xfId="0" applyFont="1" applyFill="1" applyBorder="1" applyAlignment="1">
      <alignment horizontal="left" vertical="center"/>
    </xf>
    <xf numFmtId="0" fontId="114" fillId="27" borderId="29" xfId="0" applyFont="1" applyFill="1" applyBorder="1" applyAlignment="1">
      <alignment horizontal="left" vertical="center" wrapText="1"/>
    </xf>
    <xf numFmtId="0" fontId="90" fillId="3" borderId="54" xfId="0" applyFont="1" applyFill="1" applyBorder="1" applyAlignment="1">
      <alignment horizontal="left" vertical="center" wrapText="1"/>
    </xf>
    <xf numFmtId="0" fontId="90" fillId="3" borderId="64" xfId="0" applyFont="1" applyFill="1" applyBorder="1" applyAlignment="1">
      <alignment horizontal="left" vertical="center" wrapText="1"/>
    </xf>
    <xf numFmtId="0" fontId="90" fillId="3" borderId="65" xfId="0" applyFont="1" applyFill="1" applyBorder="1" applyAlignment="1">
      <alignment horizontal="left" vertical="center" wrapText="1"/>
    </xf>
    <xf numFmtId="0" fontId="90" fillId="0" borderId="44" xfId="0" applyFont="1" applyBorder="1" applyAlignment="1">
      <alignment horizontal="left" wrapText="1"/>
    </xf>
    <xf numFmtId="0" fontId="90" fillId="0" borderId="12" xfId="0" applyFont="1" applyBorder="1" applyAlignment="1">
      <alignment horizontal="left" wrapText="1"/>
    </xf>
    <xf numFmtId="0" fontId="90" fillId="0" borderId="45" xfId="0" applyFont="1" applyBorder="1" applyAlignment="1">
      <alignment horizontal="left" wrapText="1"/>
    </xf>
    <xf numFmtId="0" fontId="90" fillId="0" borderId="96" xfId="0" applyFont="1" applyBorder="1" applyAlignment="1">
      <alignment horizontal="left" wrapText="1"/>
    </xf>
    <xf numFmtId="0" fontId="90" fillId="0" borderId="81" xfId="0" applyFont="1" applyBorder="1" applyAlignment="1">
      <alignment horizontal="left" wrapText="1"/>
    </xf>
    <xf numFmtId="0" fontId="90" fillId="0" borderId="152" xfId="0" applyFont="1" applyBorder="1" applyAlignment="1">
      <alignment horizontal="left" wrapText="1"/>
    </xf>
    <xf numFmtId="0" fontId="78" fillId="26" borderId="0" xfId="0" applyFont="1" applyFill="1" applyAlignment="1">
      <alignment wrapText="1"/>
    </xf>
    <xf numFmtId="0" fontId="90" fillId="3" borderId="0" xfId="0" applyFont="1" applyFill="1" applyAlignment="1">
      <alignment horizontal="left" vertical="center" wrapText="1"/>
    </xf>
    <xf numFmtId="0" fontId="90" fillId="0" borderId="4" xfId="0" applyFont="1" applyBorder="1" applyAlignment="1">
      <alignment horizontal="left" vertical="center" wrapText="1"/>
    </xf>
    <xf numFmtId="0" fontId="90" fillId="0" borderId="1" xfId="0" applyFont="1" applyBorder="1" applyAlignment="1">
      <alignment horizontal="left" vertical="center"/>
    </xf>
    <xf numFmtId="0" fontId="90" fillId="0" borderId="45" xfId="0" applyFont="1" applyBorder="1" applyAlignment="1">
      <alignment horizontal="left" vertical="center"/>
    </xf>
    <xf numFmtId="0" fontId="90" fillId="0" borderId="16" xfId="0" applyFont="1" applyBorder="1" applyAlignment="1">
      <alignment horizontal="left" vertical="center"/>
    </xf>
    <xf numFmtId="0" fontId="90" fillId="0" borderId="47" xfId="0" applyFont="1" applyBorder="1" applyAlignment="1">
      <alignment horizontal="left" vertical="center"/>
    </xf>
    <xf numFmtId="0" fontId="113" fillId="27" borderId="271" xfId="0" applyFont="1" applyFill="1" applyBorder="1" applyAlignment="1">
      <alignment horizontal="left" vertical="center" wrapText="1"/>
    </xf>
    <xf numFmtId="0" fontId="113" fillId="27" borderId="48" xfId="0" applyFont="1" applyFill="1" applyBorder="1" applyAlignment="1">
      <alignment horizontal="left" vertical="center" wrapText="1"/>
    </xf>
    <xf numFmtId="0" fontId="113" fillId="27" borderId="96" xfId="0" applyFont="1" applyFill="1" applyBorder="1" applyAlignment="1">
      <alignment horizontal="left" vertical="center" wrapText="1"/>
    </xf>
    <xf numFmtId="0" fontId="113" fillId="0" borderId="131" xfId="0" applyFont="1" applyBorder="1" applyAlignment="1">
      <alignment vertical="center" wrapText="1"/>
    </xf>
    <xf numFmtId="0" fontId="113" fillId="0" borderId="271" xfId="0" applyFont="1" applyBorder="1" applyAlignment="1">
      <alignment horizontal="left" vertical="center" wrapText="1"/>
    </xf>
    <xf numFmtId="0" fontId="113" fillId="0" borderId="48" xfId="0" applyFont="1" applyBorder="1" applyAlignment="1">
      <alignment horizontal="left" vertical="center" wrapText="1"/>
    </xf>
    <xf numFmtId="0" fontId="113" fillId="0" borderId="96" xfId="0" applyFont="1" applyBorder="1" applyAlignment="1">
      <alignment horizontal="left" vertical="center" wrapText="1"/>
    </xf>
    <xf numFmtId="0" fontId="114" fillId="51" borderId="104" xfId="0" applyFont="1" applyFill="1" applyBorder="1" applyAlignment="1">
      <alignment horizontal="left" vertical="center"/>
    </xf>
    <xf numFmtId="0" fontId="113" fillId="0" borderId="131" xfId="0" applyFont="1" applyBorder="1" applyAlignment="1">
      <alignment horizontal="left" vertical="center" wrapText="1"/>
    </xf>
    <xf numFmtId="0" fontId="78" fillId="27" borderId="9" xfId="0" applyFont="1" applyFill="1" applyBorder="1" applyAlignment="1">
      <alignment wrapText="1"/>
    </xf>
    <xf numFmtId="0" fontId="78" fillId="27" borderId="10" xfId="0" applyFont="1" applyFill="1" applyBorder="1" applyAlignment="1">
      <alignment wrapText="1"/>
    </xf>
    <xf numFmtId="0" fontId="78" fillId="27" borderId="88" xfId="0" applyFont="1" applyFill="1" applyBorder="1" applyAlignment="1">
      <alignment wrapText="1"/>
    </xf>
    <xf numFmtId="0" fontId="71" fillId="27" borderId="8" xfId="0" applyFont="1" applyFill="1" applyBorder="1" applyAlignment="1">
      <alignment horizontal="left" vertical="center" wrapText="1"/>
    </xf>
    <xf numFmtId="0" fontId="71" fillId="27" borderId="10" xfId="0" applyFont="1" applyFill="1" applyBorder="1" applyAlignment="1">
      <alignment horizontal="left" vertical="center" wrapText="1"/>
    </xf>
    <xf numFmtId="0" fontId="71" fillId="27" borderId="87" xfId="0" applyFont="1" applyFill="1" applyBorder="1" applyAlignment="1">
      <alignment horizontal="left" vertical="center" wrapText="1"/>
    </xf>
    <xf numFmtId="0" fontId="156" fillId="53" borderId="193" xfId="0" applyFont="1" applyFill="1" applyBorder="1" applyAlignment="1">
      <alignment horizontal="left" vertical="center" wrapText="1"/>
    </xf>
    <xf numFmtId="0" fontId="156" fillId="53" borderId="113" xfId="0" applyFont="1" applyFill="1" applyBorder="1" applyAlignment="1">
      <alignment horizontal="left" vertical="center" wrapText="1"/>
    </xf>
    <xf numFmtId="0" fontId="156" fillId="53" borderId="111" xfId="0" applyFont="1" applyFill="1" applyBorder="1" applyAlignment="1">
      <alignment horizontal="left" vertical="center" wrapText="1"/>
    </xf>
    <xf numFmtId="0" fontId="71" fillId="27" borderId="62" xfId="0" applyFont="1" applyFill="1" applyBorder="1" applyAlignment="1">
      <alignment vertical="center" wrapText="1"/>
    </xf>
    <xf numFmtId="0" fontId="71" fillId="27" borderId="86" xfId="0" applyFont="1" applyFill="1" applyBorder="1" applyAlignment="1">
      <alignment vertical="center" wrapText="1"/>
    </xf>
    <xf numFmtId="0" fontId="71" fillId="27" borderId="10" xfId="0" applyFont="1" applyFill="1" applyBorder="1" applyAlignment="1">
      <alignment vertical="center" wrapText="1"/>
    </xf>
    <xf numFmtId="0" fontId="71" fillId="27" borderId="87" xfId="0" applyFont="1" applyFill="1" applyBorder="1" applyAlignment="1">
      <alignment vertical="center" wrapText="1"/>
    </xf>
    <xf numFmtId="0" fontId="156" fillId="27" borderId="10" xfId="0" applyFont="1" applyFill="1" applyBorder="1" applyAlignment="1">
      <alignment vertical="center" wrapText="1"/>
    </xf>
    <xf numFmtId="0" fontId="156" fillId="27" borderId="88" xfId="0" applyFont="1" applyFill="1" applyBorder="1" applyAlignment="1">
      <alignment vertical="center" wrapText="1"/>
    </xf>
    <xf numFmtId="0" fontId="71" fillId="27" borderId="0" xfId="0" applyFont="1" applyFill="1" applyAlignment="1">
      <alignment vertical="center" wrapText="1"/>
    </xf>
    <xf numFmtId="0" fontId="71" fillId="27" borderId="97" xfId="0" applyFont="1" applyFill="1" applyBorder="1" applyAlignment="1">
      <alignment vertical="center" wrapText="1"/>
    </xf>
    <xf numFmtId="0" fontId="71" fillId="27" borderId="10" xfId="0" applyFont="1" applyFill="1" applyBorder="1" applyAlignment="1">
      <alignment vertical="center"/>
    </xf>
    <xf numFmtId="0" fontId="71" fillId="27" borderId="87" xfId="0" applyFont="1" applyFill="1" applyBorder="1" applyAlignment="1">
      <alignment vertical="center"/>
    </xf>
    <xf numFmtId="0" fontId="156" fillId="0" borderId="49" xfId="0" applyFont="1" applyBorder="1" applyAlignment="1">
      <alignment vertical="center" wrapText="1"/>
    </xf>
    <xf numFmtId="0" fontId="156" fillId="0" borderId="152" xfId="0" applyFont="1" applyBorder="1" applyAlignment="1">
      <alignment vertical="center" wrapText="1"/>
    </xf>
    <xf numFmtId="0" fontId="71" fillId="27" borderId="13" xfId="0" applyFont="1" applyFill="1" applyBorder="1" applyAlignment="1">
      <alignment vertical="center"/>
    </xf>
    <xf numFmtId="0" fontId="71" fillId="0" borderId="76" xfId="0" applyFont="1" applyBorder="1" applyAlignment="1">
      <alignment vertical="center" wrapText="1"/>
    </xf>
    <xf numFmtId="0" fontId="71" fillId="0" borderId="188" xfId="0" applyFont="1" applyBorder="1" applyAlignment="1">
      <alignment vertical="center" wrapText="1"/>
    </xf>
    <xf numFmtId="0" fontId="156" fillId="0" borderId="0" xfId="0" applyFont="1" applyAlignment="1">
      <alignment vertical="center" wrapText="1"/>
    </xf>
    <xf numFmtId="0" fontId="71" fillId="27" borderId="25" xfId="0" applyFont="1" applyFill="1" applyBorder="1" applyAlignment="1">
      <alignment vertical="center" wrapText="1"/>
    </xf>
    <xf numFmtId="0" fontId="71" fillId="27" borderId="1" xfId="0" applyFont="1" applyFill="1" applyBorder="1" applyAlignment="1">
      <alignment vertical="center" wrapText="1"/>
    </xf>
    <xf numFmtId="0" fontId="71" fillId="27" borderId="12" xfId="0" applyFont="1" applyFill="1" applyBorder="1" applyAlignment="1">
      <alignment vertical="center" wrapText="1"/>
    </xf>
    <xf numFmtId="0" fontId="71" fillId="27" borderId="37" xfId="0" applyFont="1" applyFill="1" applyBorder="1" applyAlignment="1">
      <alignment vertical="center" wrapText="1"/>
    </xf>
    <xf numFmtId="0" fontId="71" fillId="27" borderId="16" xfId="0" applyFont="1" applyFill="1" applyBorder="1" applyAlignment="1">
      <alignment vertical="center" wrapText="1"/>
    </xf>
    <xf numFmtId="0" fontId="71" fillId="27" borderId="13" xfId="0" applyFont="1" applyFill="1" applyBorder="1" applyAlignment="1">
      <alignment vertical="center" wrapText="1"/>
    </xf>
    <xf numFmtId="0" fontId="71" fillId="27" borderId="14" xfId="0" applyFont="1" applyFill="1" applyBorder="1" applyAlignment="1">
      <alignment vertical="center" wrapText="1"/>
    </xf>
    <xf numFmtId="0" fontId="71" fillId="27" borderId="1" xfId="0" applyFont="1" applyFill="1" applyBorder="1" applyAlignment="1">
      <alignment vertical="center"/>
    </xf>
    <xf numFmtId="0" fontId="71" fillId="27" borderId="92" xfId="0" applyFont="1" applyFill="1" applyBorder="1" applyAlignment="1">
      <alignment vertical="center"/>
    </xf>
    <xf numFmtId="0" fontId="71" fillId="27" borderId="91" xfId="0" applyFont="1" applyFill="1" applyBorder="1" applyAlignment="1">
      <alignment vertical="center"/>
    </xf>
    <xf numFmtId="0" fontId="71" fillId="27" borderId="83" xfId="0" applyFont="1" applyFill="1" applyBorder="1" applyAlignment="1">
      <alignment vertical="center"/>
    </xf>
    <xf numFmtId="0" fontId="156" fillId="53" borderId="118" xfId="0" applyFont="1" applyFill="1" applyBorder="1" applyAlignment="1">
      <alignment horizontal="left" vertical="center" wrapText="1"/>
    </xf>
    <xf numFmtId="0" fontId="156" fillId="27" borderId="158" xfId="0" applyFont="1" applyFill="1" applyBorder="1" applyAlignment="1">
      <alignment horizontal="left" vertical="center" wrapText="1"/>
    </xf>
    <xf numFmtId="0" fontId="156" fillId="27" borderId="173" xfId="0" applyFont="1" applyFill="1" applyBorder="1" applyAlignment="1">
      <alignment horizontal="left" vertical="center" wrapText="1"/>
    </xf>
    <xf numFmtId="0" fontId="156" fillId="27" borderId="159" xfId="0" applyFont="1" applyFill="1" applyBorder="1" applyAlignment="1">
      <alignment horizontal="left" vertical="center" wrapText="1"/>
    </xf>
    <xf numFmtId="0" fontId="156" fillId="53" borderId="113" xfId="0" applyFont="1" applyFill="1" applyBorder="1" applyAlignment="1">
      <alignment horizontal="left" vertical="center"/>
    </xf>
    <xf numFmtId="0" fontId="156" fillId="53" borderId="111" xfId="0" applyFont="1" applyFill="1" applyBorder="1" applyAlignment="1">
      <alignment horizontal="left" vertical="center"/>
    </xf>
    <xf numFmtId="0" fontId="155" fillId="53" borderId="171" xfId="0" applyFont="1" applyFill="1" applyBorder="1" applyAlignment="1">
      <alignment horizontal="center" vertical="center" wrapText="1"/>
    </xf>
    <xf numFmtId="0" fontId="155" fillId="53" borderId="172" xfId="0" applyFont="1" applyFill="1" applyBorder="1" applyAlignment="1">
      <alignment horizontal="center" vertical="center" wrapText="1"/>
    </xf>
    <xf numFmtId="0" fontId="71" fillId="27" borderId="129" xfId="0" applyFont="1" applyFill="1" applyBorder="1" applyAlignment="1">
      <alignment vertical="center" wrapText="1"/>
    </xf>
    <xf numFmtId="0" fontId="71" fillId="27" borderId="130" xfId="0" applyFont="1" applyFill="1" applyBorder="1" applyAlignment="1">
      <alignment vertical="center" wrapText="1"/>
    </xf>
    <xf numFmtId="0" fontId="71" fillId="27" borderId="9" xfId="0" applyFont="1" applyFill="1" applyBorder="1" applyAlignment="1">
      <alignment vertical="center" wrapText="1"/>
    </xf>
    <xf numFmtId="0" fontId="71" fillId="27" borderId="11" xfId="0" applyFont="1" applyFill="1" applyBorder="1" applyAlignment="1">
      <alignment vertical="center" wrapText="1"/>
    </xf>
    <xf numFmtId="0" fontId="71" fillId="27" borderId="8" xfId="0" applyFont="1" applyFill="1" applyBorder="1" applyAlignment="1">
      <alignment vertical="center" wrapText="1"/>
    </xf>
    <xf numFmtId="0" fontId="71" fillId="27" borderId="44" xfId="0" applyFont="1" applyFill="1" applyBorder="1" applyAlignment="1">
      <alignment vertical="center" wrapText="1"/>
    </xf>
    <xf numFmtId="0" fontId="71" fillId="27" borderId="92" xfId="0" applyFont="1" applyFill="1" applyBorder="1" applyAlignment="1">
      <alignment vertical="center" wrapText="1"/>
    </xf>
    <xf numFmtId="0" fontId="166" fillId="0" borderId="76" xfId="54" applyFont="1" applyBorder="1" applyAlignment="1">
      <alignment vertical="center" wrapText="1"/>
    </xf>
    <xf numFmtId="0" fontId="166" fillId="0" borderId="188" xfId="54" applyFont="1" applyBorder="1" applyAlignment="1">
      <alignment vertical="center" wrapText="1"/>
    </xf>
    <xf numFmtId="0" fontId="71" fillId="0" borderId="76" xfId="0" applyFont="1" applyBorder="1" applyAlignment="1">
      <alignment horizontal="left" vertical="center" wrapText="1"/>
    </xf>
    <xf numFmtId="0" fontId="71" fillId="0" borderId="188" xfId="0" applyFont="1" applyBorder="1" applyAlignment="1">
      <alignment horizontal="left" vertical="center" wrapText="1"/>
    </xf>
    <xf numFmtId="0" fontId="40" fillId="6" borderId="44" xfId="35" applyFont="1" applyFill="1" applyBorder="1" applyAlignment="1">
      <alignment horizontal="center" vertical="center" wrapText="1"/>
    </xf>
    <xf numFmtId="0" fontId="37" fillId="3" borderId="8" xfId="35" applyFont="1" applyFill="1" applyBorder="1" applyAlignment="1">
      <alignment horizontal="center" vertical="center" wrapText="1"/>
    </xf>
    <xf numFmtId="0" fontId="37" fillId="3" borderId="10" xfId="35" applyFont="1" applyFill="1" applyBorder="1" applyAlignment="1">
      <alignment horizontal="center" vertical="center" wrapText="1"/>
    </xf>
    <xf numFmtId="0" fontId="37" fillId="3" borderId="53" xfId="35" applyFont="1" applyFill="1" applyBorder="1" applyAlignment="1">
      <alignment horizontal="center" vertical="center" wrapText="1"/>
    </xf>
    <xf numFmtId="0" fontId="37" fillId="3" borderId="54" xfId="54" applyFont="1" applyFill="1" applyBorder="1" applyAlignment="1" applyProtection="1">
      <alignment horizontal="left" vertical="center" wrapText="1"/>
    </xf>
    <xf numFmtId="0" fontId="37" fillId="3" borderId="64" xfId="54" applyFont="1" applyFill="1" applyBorder="1" applyAlignment="1" applyProtection="1">
      <alignment horizontal="left" vertical="center" wrapText="1"/>
    </xf>
    <xf numFmtId="0" fontId="37" fillId="3" borderId="65" xfId="54" applyFont="1" applyFill="1" applyBorder="1" applyAlignment="1" applyProtection="1">
      <alignment horizontal="left" vertical="center" wrapText="1"/>
    </xf>
    <xf numFmtId="0" fontId="40" fillId="6" borderId="54" xfId="35" applyFont="1" applyFill="1" applyBorder="1" applyAlignment="1">
      <alignment horizontal="center" vertical="center" wrapText="1"/>
    </xf>
    <xf numFmtId="0" fontId="35" fillId="6" borderId="8" xfId="29" applyFont="1" applyFill="1" applyBorder="1" applyAlignment="1">
      <alignment horizontal="center" vertical="center"/>
    </xf>
    <xf numFmtId="0" fontId="37" fillId="3" borderId="8" xfId="54" applyFont="1" applyFill="1" applyBorder="1" applyAlignment="1" applyProtection="1">
      <alignment horizontal="center" vertical="center" wrapText="1"/>
    </xf>
    <xf numFmtId="0" fontId="37" fillId="3" borderId="10" xfId="54" applyFont="1" applyFill="1" applyBorder="1" applyAlignment="1" applyProtection="1">
      <alignment horizontal="center" vertical="center" wrapText="1"/>
    </xf>
    <xf numFmtId="0" fontId="36" fillId="0" borderId="50" xfId="35" applyFont="1" applyBorder="1" applyAlignment="1">
      <alignment horizontal="left" vertical="top" wrapText="1"/>
    </xf>
    <xf numFmtId="0" fontId="36" fillId="0" borderId="51" xfId="35" applyFont="1" applyBorder="1" applyAlignment="1">
      <alignment horizontal="left" vertical="top" wrapText="1"/>
    </xf>
    <xf numFmtId="0" fontId="36" fillId="0" borderId="42" xfId="35" applyFont="1" applyBorder="1" applyAlignment="1">
      <alignment horizontal="left" vertical="top" wrapText="1"/>
    </xf>
    <xf numFmtId="0" fontId="37" fillId="3" borderId="11" xfId="54" applyFont="1" applyFill="1" applyBorder="1" applyAlignment="1" applyProtection="1">
      <alignment horizontal="center" vertical="center" wrapText="1"/>
    </xf>
    <xf numFmtId="1" fontId="37" fillId="3" borderId="9" xfId="35" applyNumberFormat="1" applyFont="1" applyFill="1" applyBorder="1" applyAlignment="1">
      <alignment horizontal="center" vertical="top" wrapText="1"/>
    </xf>
    <xf numFmtId="1" fontId="37" fillId="3" borderId="11" xfId="35" applyNumberFormat="1" applyFont="1" applyFill="1" applyBorder="1" applyAlignment="1">
      <alignment horizontal="center" vertical="top" wrapText="1"/>
    </xf>
    <xf numFmtId="1" fontId="37" fillId="13" borderId="9" xfId="35" applyNumberFormat="1" applyFont="1" applyFill="1" applyBorder="1" applyAlignment="1">
      <alignment horizontal="center" vertical="top" wrapText="1"/>
    </xf>
    <xf numFmtId="1" fontId="37" fillId="13" borderId="11" xfId="35" applyNumberFormat="1" applyFont="1" applyFill="1" applyBorder="1" applyAlignment="1">
      <alignment horizontal="center" vertical="top" wrapText="1"/>
    </xf>
    <xf numFmtId="9" fontId="37" fillId="3" borderId="10" xfId="35" applyNumberFormat="1" applyFont="1" applyFill="1" applyBorder="1" applyAlignment="1">
      <alignment horizontal="center" vertical="center" wrapText="1"/>
    </xf>
    <xf numFmtId="0" fontId="37" fillId="3" borderId="25" xfId="54" applyFont="1" applyFill="1" applyBorder="1" applyAlignment="1" applyProtection="1">
      <alignment horizontal="center" vertical="top" wrapText="1"/>
    </xf>
    <xf numFmtId="0" fontId="37" fillId="3" borderId="1" xfId="35" applyFont="1" applyFill="1" applyBorder="1" applyAlignment="1">
      <alignment horizontal="center" vertical="center" wrapText="1"/>
    </xf>
    <xf numFmtId="0" fontId="37" fillId="3" borderId="12" xfId="35" applyFont="1" applyFill="1" applyBorder="1" applyAlignment="1">
      <alignment horizontal="center" vertical="center" wrapText="1"/>
    </xf>
    <xf numFmtId="0" fontId="37" fillId="3" borderId="37" xfId="35" applyFont="1" applyFill="1" applyBorder="1" applyAlignment="1">
      <alignment horizontal="center" vertical="center" wrapText="1"/>
    </xf>
    <xf numFmtId="0" fontId="37" fillId="3" borderId="16" xfId="35" applyFont="1" applyFill="1" applyBorder="1" applyAlignment="1">
      <alignment horizontal="center" vertical="center" wrapText="1"/>
    </xf>
    <xf numFmtId="0" fontId="37" fillId="3" borderId="13" xfId="35" applyFont="1" applyFill="1" applyBorder="1" applyAlignment="1">
      <alignment horizontal="center" vertical="center" wrapText="1"/>
    </xf>
    <xf numFmtId="0" fontId="37" fillId="3" borderId="14" xfId="35" applyFont="1" applyFill="1" applyBorder="1" applyAlignment="1">
      <alignment horizontal="center" vertical="center" wrapText="1"/>
    </xf>
    <xf numFmtId="0" fontId="37" fillId="3" borderId="1" xfId="0" applyFont="1" applyFill="1" applyBorder="1" applyAlignment="1">
      <alignment horizontal="left" vertical="top"/>
    </xf>
    <xf numFmtId="0" fontId="37" fillId="3" borderId="45" xfId="0" applyFont="1" applyFill="1" applyBorder="1" applyAlignment="1">
      <alignment horizontal="left" vertical="top"/>
    </xf>
    <xf numFmtId="0" fontId="37" fillId="3" borderId="16" xfId="0" applyFont="1" applyFill="1" applyBorder="1" applyAlignment="1">
      <alignment horizontal="left" vertical="top"/>
    </xf>
    <xf numFmtId="0" fontId="37" fillId="3" borderId="47" xfId="0" applyFont="1" applyFill="1" applyBorder="1" applyAlignment="1">
      <alignment horizontal="left" vertical="top"/>
    </xf>
    <xf numFmtId="0" fontId="35" fillId="6" borderId="8" xfId="29" applyFont="1" applyFill="1" applyBorder="1" applyAlignment="1">
      <alignment horizontal="center" vertical="center" wrapText="1"/>
    </xf>
    <xf numFmtId="0" fontId="37" fillId="3" borderId="61" xfId="54" applyFont="1" applyFill="1" applyBorder="1" applyAlignment="1" applyProtection="1">
      <alignment horizontal="left" vertical="center" wrapText="1"/>
    </xf>
    <xf numFmtId="0" fontId="37" fillId="3" borderId="62" xfId="54" applyFont="1" applyFill="1" applyBorder="1" applyAlignment="1" applyProtection="1">
      <alignment horizontal="left" vertical="center" wrapText="1"/>
    </xf>
    <xf numFmtId="0" fontId="37" fillId="3" borderId="63" xfId="54" applyFont="1" applyFill="1" applyBorder="1" applyAlignment="1" applyProtection="1">
      <alignment horizontal="left" vertical="center" wrapText="1"/>
    </xf>
    <xf numFmtId="0" fontId="37" fillId="3" borderId="8" xfId="35" applyFont="1" applyFill="1" applyBorder="1" applyAlignment="1">
      <alignment horizontal="left" vertical="center" wrapText="1"/>
    </xf>
    <xf numFmtId="0" fontId="37" fillId="3" borderId="10" xfId="35" applyFont="1" applyFill="1" applyBorder="1" applyAlignment="1">
      <alignment horizontal="left" vertical="center" wrapText="1"/>
    </xf>
    <xf numFmtId="0" fontId="37" fillId="3" borderId="53" xfId="35" applyFont="1" applyFill="1" applyBorder="1" applyAlignment="1">
      <alignment horizontal="left" vertical="center" wrapText="1"/>
    </xf>
    <xf numFmtId="0" fontId="36" fillId="3" borderId="9" xfId="28" applyFont="1" applyFill="1" applyBorder="1" applyAlignment="1">
      <alignment horizontal="left" vertical="center" wrapText="1"/>
    </xf>
    <xf numFmtId="0" fontId="36" fillId="3" borderId="11" xfId="28" applyFont="1" applyFill="1" applyBorder="1" applyAlignment="1">
      <alignment horizontal="left" vertical="center" wrapText="1"/>
    </xf>
    <xf numFmtId="0" fontId="37" fillId="3" borderId="8" xfId="35" applyFont="1" applyFill="1" applyBorder="1" applyAlignment="1">
      <alignment horizontal="left" vertical="center"/>
    </xf>
    <xf numFmtId="0" fontId="37" fillId="3" borderId="10" xfId="35" applyFont="1" applyFill="1" applyBorder="1" applyAlignment="1">
      <alignment horizontal="left" vertical="center"/>
    </xf>
    <xf numFmtId="0" fontId="37" fillId="3" borderId="9" xfId="35" applyFont="1" applyFill="1" applyBorder="1" applyAlignment="1">
      <alignment horizontal="left" vertical="center"/>
    </xf>
    <xf numFmtId="0" fontId="37" fillId="3" borderId="53" xfId="35" applyFont="1" applyFill="1" applyBorder="1" applyAlignment="1">
      <alignment horizontal="left" vertical="center"/>
    </xf>
    <xf numFmtId="0" fontId="37" fillId="3" borderId="46" xfId="0" applyFont="1" applyFill="1" applyBorder="1" applyAlignment="1">
      <alignment horizontal="center"/>
    </xf>
    <xf numFmtId="0" fontId="37" fillId="3" borderId="13" xfId="0" applyFont="1" applyFill="1" applyBorder="1" applyAlignment="1">
      <alignment horizontal="center"/>
    </xf>
    <xf numFmtId="0" fontId="37" fillId="3" borderId="8" xfId="0" applyFont="1" applyFill="1" applyBorder="1" applyAlignment="1">
      <alignment horizontal="center"/>
    </xf>
    <xf numFmtId="0" fontId="37" fillId="3" borderId="10" xfId="0" applyFont="1" applyFill="1" applyBorder="1" applyAlignment="1">
      <alignment horizontal="center"/>
    </xf>
    <xf numFmtId="0" fontId="80" fillId="0" borderId="8" xfId="54" applyFont="1" applyBorder="1" applyAlignment="1" applyProtection="1">
      <alignment horizontal="center" vertical="center" wrapText="1"/>
    </xf>
    <xf numFmtId="0" fontId="37" fillId="0" borderId="10" xfId="54" applyFont="1" applyBorder="1" applyAlignment="1" applyProtection="1">
      <alignment horizontal="center" vertical="center" wrapText="1"/>
    </xf>
    <xf numFmtId="0" fontId="37" fillId="0" borderId="53" xfId="54" applyFont="1" applyBorder="1" applyAlignment="1" applyProtection="1">
      <alignment horizontal="center" vertical="center" wrapText="1"/>
    </xf>
    <xf numFmtId="0" fontId="70" fillId="27" borderId="138" xfId="0" applyFont="1" applyFill="1" applyBorder="1" applyAlignment="1">
      <alignment horizontal="left" vertical="center" wrapText="1"/>
    </xf>
    <xf numFmtId="0" fontId="70" fillId="52" borderId="149" xfId="0" applyFont="1" applyFill="1" applyBorder="1" applyAlignment="1">
      <alignment horizontal="center" vertical="center"/>
    </xf>
    <xf numFmtId="0" fontId="70" fillId="52" borderId="12" xfId="0" applyFont="1" applyFill="1" applyBorder="1" applyAlignment="1">
      <alignment horizontal="center" vertical="center"/>
    </xf>
    <xf numFmtId="0" fontId="70" fillId="52" borderId="139" xfId="0" applyFont="1" applyFill="1" applyBorder="1" applyAlignment="1">
      <alignment horizontal="center" vertical="center"/>
    </xf>
    <xf numFmtId="0" fontId="70" fillId="52" borderId="13" xfId="0" applyFont="1" applyFill="1" applyBorder="1" applyAlignment="1">
      <alignment horizontal="center" vertical="center"/>
    </xf>
    <xf numFmtId="0" fontId="70" fillId="52" borderId="13" xfId="0" applyFont="1" applyFill="1" applyBorder="1" applyAlignment="1">
      <alignment horizontal="left" vertical="center"/>
    </xf>
    <xf numFmtId="0" fontId="75" fillId="53" borderId="149" xfId="0" applyFont="1" applyFill="1" applyBorder="1" applyAlignment="1">
      <alignment horizontal="left" vertical="center" wrapText="1"/>
    </xf>
    <xf numFmtId="0" fontId="75" fillId="53" borderId="104" xfId="0" applyFont="1" applyFill="1" applyBorder="1" applyAlignment="1">
      <alignment horizontal="left" vertical="center" wrapText="1"/>
    </xf>
    <xf numFmtId="0" fontId="70" fillId="0" borderId="186" xfId="0" applyFont="1" applyBorder="1" applyAlignment="1">
      <alignment horizontal="left" vertical="center" wrapText="1"/>
    </xf>
    <xf numFmtId="0" fontId="70" fillId="0" borderId="76" xfId="0" applyFont="1" applyBorder="1" applyAlignment="1">
      <alignment horizontal="left" vertical="center" wrapText="1"/>
    </xf>
    <xf numFmtId="0" fontId="70" fillId="0" borderId="188" xfId="0" applyFont="1" applyBorder="1" applyAlignment="1">
      <alignment horizontal="left" vertical="center" wrapText="1"/>
    </xf>
    <xf numFmtId="0" fontId="106" fillId="26" borderId="138" xfId="0" applyFont="1" applyFill="1" applyBorder="1" applyAlignment="1">
      <alignment horizontal="left" vertical="top" wrapText="1"/>
    </xf>
    <xf numFmtId="0" fontId="70" fillId="26" borderId="10" xfId="0" applyFont="1" applyFill="1" applyBorder="1" applyAlignment="1">
      <alignment horizontal="left" vertical="top" wrapText="1"/>
    </xf>
    <xf numFmtId="0" fontId="70" fillId="26" borderId="87" xfId="0" applyFont="1" applyFill="1" applyBorder="1" applyAlignment="1">
      <alignment horizontal="left" vertical="top" wrapText="1"/>
    </xf>
    <xf numFmtId="0" fontId="110" fillId="53" borderId="104" xfId="0" applyFont="1" applyFill="1" applyBorder="1" applyAlignment="1">
      <alignment horizontal="left" vertical="center"/>
    </xf>
    <xf numFmtId="0" fontId="110" fillId="53" borderId="121" xfId="0" applyFont="1" applyFill="1" applyBorder="1" applyAlignment="1">
      <alignment horizontal="left" vertical="center"/>
    </xf>
    <xf numFmtId="0" fontId="75" fillId="52" borderId="182" xfId="0" applyFont="1" applyFill="1" applyBorder="1" applyAlignment="1">
      <alignment vertical="center" wrapText="1"/>
    </xf>
    <xf numFmtId="0" fontId="70" fillId="27" borderId="141" xfId="0" applyFont="1" applyFill="1" applyBorder="1" applyAlignment="1">
      <alignment horizontal="left" vertical="center" wrapText="1"/>
    </xf>
    <xf numFmtId="0" fontId="70" fillId="27" borderId="142" xfId="0" applyFont="1" applyFill="1" applyBorder="1" applyAlignment="1">
      <alignment horizontal="left" vertical="center" wrapText="1"/>
    </xf>
    <xf numFmtId="0" fontId="70" fillId="27" borderId="143" xfId="0" applyFont="1" applyFill="1" applyBorder="1" applyAlignment="1">
      <alignment horizontal="left" vertical="center" wrapText="1"/>
    </xf>
    <xf numFmtId="0" fontId="75" fillId="53" borderId="116" xfId="0" applyFont="1" applyFill="1" applyBorder="1" applyAlignment="1">
      <alignment horizontal="left" vertical="center" wrapText="1"/>
    </xf>
    <xf numFmtId="0" fontId="118" fillId="0" borderId="186" xfId="54" applyFont="1" applyBorder="1" applyAlignment="1">
      <alignment horizontal="left" vertical="center" wrapText="1"/>
    </xf>
    <xf numFmtId="0" fontId="118" fillId="0" borderId="76" xfId="54" applyFont="1" applyBorder="1" applyAlignment="1">
      <alignment horizontal="left" vertical="center" wrapText="1"/>
    </xf>
    <xf numFmtId="0" fontId="118" fillId="0" borderId="188" xfId="54" applyFont="1" applyBorder="1" applyAlignment="1">
      <alignment horizontal="left" vertical="center" wrapText="1"/>
    </xf>
    <xf numFmtId="0" fontId="109" fillId="53" borderId="179" xfId="0" applyFont="1" applyFill="1" applyBorder="1" applyAlignment="1">
      <alignment horizontal="center" vertical="center" wrapText="1"/>
    </xf>
    <xf numFmtId="0" fontId="109" fillId="53" borderId="171" xfId="0" applyFont="1" applyFill="1" applyBorder="1" applyAlignment="1">
      <alignment horizontal="center" vertical="center" wrapText="1"/>
    </xf>
    <xf numFmtId="0" fontId="109" fillId="53" borderId="172" xfId="0" applyFont="1" applyFill="1" applyBorder="1" applyAlignment="1">
      <alignment horizontal="center" vertical="center" wrapText="1"/>
    </xf>
    <xf numFmtId="0" fontId="110" fillId="53" borderId="149" xfId="0" applyFont="1" applyFill="1" applyBorder="1" applyAlignment="1">
      <alignment horizontal="left" vertical="center" wrapText="1"/>
    </xf>
    <xf numFmtId="0" fontId="110" fillId="53" borderId="104" xfId="0" applyFont="1" applyFill="1" applyBorder="1" applyAlignment="1">
      <alignment horizontal="left" vertical="center" wrapText="1"/>
    </xf>
    <xf numFmtId="0" fontId="110" fillId="53" borderId="121" xfId="0" applyFont="1" applyFill="1" applyBorder="1" applyAlignment="1">
      <alignment horizontal="left" vertical="center" wrapText="1"/>
    </xf>
    <xf numFmtId="0" fontId="70" fillId="27" borderId="144" xfId="0" applyFont="1" applyFill="1" applyBorder="1" applyAlignment="1">
      <alignment horizontal="left" vertical="center" wrapText="1"/>
    </xf>
    <xf numFmtId="0" fontId="71" fillId="27" borderId="138" xfId="0" applyFont="1" applyFill="1" applyBorder="1" applyAlignment="1">
      <alignment horizontal="left" vertical="center" wrapText="1"/>
    </xf>
    <xf numFmtId="0" fontId="70" fillId="27" borderId="309" xfId="0" applyFont="1" applyFill="1" applyBorder="1" applyAlignment="1">
      <alignment horizontal="left" wrapText="1"/>
    </xf>
    <xf numFmtId="0" fontId="70" fillId="27" borderId="310" xfId="0" applyFont="1" applyFill="1" applyBorder="1" applyAlignment="1">
      <alignment horizontal="left" wrapText="1"/>
    </xf>
    <xf numFmtId="0" fontId="70" fillId="27" borderId="138" xfId="0" applyFont="1" applyFill="1" applyBorder="1" applyAlignment="1">
      <alignment horizontal="left" vertical="center"/>
    </xf>
    <xf numFmtId="0" fontId="70" fillId="27" borderId="98" xfId="0" applyFont="1" applyFill="1" applyBorder="1" applyAlignment="1">
      <alignment horizontal="left" vertical="center"/>
    </xf>
    <xf numFmtId="0" fontId="75" fillId="26" borderId="113" xfId="0" applyFont="1" applyFill="1" applyBorder="1" applyAlignment="1">
      <alignment horizontal="left" vertical="center" wrapText="1"/>
    </xf>
    <xf numFmtId="0" fontId="75" fillId="26" borderId="111" xfId="0" applyFont="1" applyFill="1" applyBorder="1" applyAlignment="1">
      <alignment horizontal="left" vertical="center" wrapText="1"/>
    </xf>
    <xf numFmtId="0" fontId="70" fillId="27" borderId="139" xfId="0" applyFont="1" applyFill="1" applyBorder="1" applyAlignment="1">
      <alignment horizontal="left" vertical="center"/>
    </xf>
    <xf numFmtId="0" fontId="70" fillId="27" borderId="149" xfId="0" applyFont="1" applyFill="1" applyBorder="1" applyAlignment="1">
      <alignment horizontal="left" vertical="center" wrapText="1"/>
    </xf>
    <xf numFmtId="0" fontId="70" fillId="27" borderId="12" xfId="0" applyFont="1" applyFill="1" applyBorder="1" applyAlignment="1">
      <alignment horizontal="left" vertical="center" wrapText="1"/>
    </xf>
    <xf numFmtId="0" fontId="70" fillId="26" borderId="138" xfId="0" applyFont="1" applyFill="1" applyBorder="1" applyAlignment="1">
      <alignment horizontal="left" vertical="center" wrapText="1"/>
    </xf>
    <xf numFmtId="0" fontId="70" fillId="26" borderId="10" xfId="0" applyFont="1" applyFill="1" applyBorder="1" applyAlignment="1">
      <alignment horizontal="left" vertical="center" wrapText="1"/>
    </xf>
    <xf numFmtId="0" fontId="70" fillId="26" borderId="87" xfId="0" applyFont="1" applyFill="1" applyBorder="1" applyAlignment="1">
      <alignment horizontal="left" vertical="center" wrapText="1"/>
    </xf>
    <xf numFmtId="0" fontId="110" fillId="51" borderId="193" xfId="0" applyFont="1" applyFill="1" applyBorder="1" applyAlignment="1">
      <alignment vertical="center" wrapText="1"/>
    </xf>
    <xf numFmtId="0" fontId="110" fillId="51" borderId="113" xfId="0" applyFont="1" applyFill="1" applyBorder="1" applyAlignment="1">
      <alignment vertical="center" wrapText="1"/>
    </xf>
    <xf numFmtId="0" fontId="110" fillId="51" borderId="111" xfId="0" applyFont="1" applyFill="1" applyBorder="1" applyAlignment="1">
      <alignment vertical="center" wrapText="1"/>
    </xf>
    <xf numFmtId="0" fontId="106" fillId="27" borderId="182" xfId="0" applyFont="1" applyFill="1" applyBorder="1" applyAlignment="1">
      <alignment horizontal="left" vertical="center" wrapText="1"/>
    </xf>
    <xf numFmtId="0" fontId="106" fillId="27" borderId="84" xfId="0" applyFont="1" applyFill="1" applyBorder="1" applyAlignment="1">
      <alignment horizontal="left" vertical="center" wrapText="1"/>
    </xf>
    <xf numFmtId="0" fontId="106" fillId="27" borderId="102" xfId="0" applyFont="1" applyFill="1" applyBorder="1" applyAlignment="1">
      <alignment horizontal="left" vertical="center" wrapText="1"/>
    </xf>
    <xf numFmtId="0" fontId="70" fillId="0" borderId="46" xfId="0" applyFont="1" applyBorder="1" applyAlignment="1">
      <alignment horizontal="left" vertical="center" wrapText="1"/>
    </xf>
    <xf numFmtId="0" fontId="70" fillId="0" borderId="13" xfId="0" applyFont="1" applyBorder="1" applyAlignment="1">
      <alignment horizontal="left" vertical="center" wrapText="1"/>
    </xf>
    <xf numFmtId="0" fontId="70" fillId="0" borderId="98" xfId="0" applyFont="1" applyBorder="1" applyAlignment="1">
      <alignment horizontal="left" vertical="center" wrapText="1"/>
    </xf>
    <xf numFmtId="0" fontId="75" fillId="27" borderId="9" xfId="0" applyFont="1" applyFill="1" applyBorder="1" applyAlignment="1">
      <alignment horizontal="left" vertical="center" wrapText="1"/>
    </xf>
    <xf numFmtId="0" fontId="75" fillId="27" borderId="11" xfId="0" applyFont="1" applyFill="1" applyBorder="1" applyAlignment="1">
      <alignment horizontal="left" vertical="center" wrapText="1"/>
    </xf>
    <xf numFmtId="0" fontId="106" fillId="27" borderId="8" xfId="0" applyFont="1" applyFill="1" applyBorder="1" applyAlignment="1">
      <alignment wrapText="1"/>
    </xf>
    <xf numFmtId="0" fontId="106" fillId="27" borderId="10" xfId="0" applyFont="1" applyFill="1" applyBorder="1" applyAlignment="1">
      <alignment wrapText="1"/>
    </xf>
    <xf numFmtId="0" fontId="106" fillId="27" borderId="87" xfId="0" applyFont="1" applyFill="1" applyBorder="1" applyAlignment="1">
      <alignment wrapText="1"/>
    </xf>
    <xf numFmtId="0" fontId="70" fillId="27" borderId="9" xfId="0" applyFont="1" applyFill="1" applyBorder="1" applyAlignment="1">
      <alignment horizontal="left" vertical="center"/>
    </xf>
    <xf numFmtId="0" fontId="75" fillId="0" borderId="49" xfId="0" applyFont="1" applyBorder="1" applyAlignment="1">
      <alignment horizontal="left" vertical="center" wrapText="1"/>
    </xf>
    <xf numFmtId="0" fontId="75" fillId="0" borderId="152" xfId="0" applyFont="1" applyBorder="1" applyAlignment="1">
      <alignment horizontal="left" vertical="center" wrapText="1"/>
    </xf>
    <xf numFmtId="0" fontId="70" fillId="52" borderId="10" xfId="0" applyFont="1" applyFill="1" applyBorder="1" applyAlignment="1">
      <alignment horizontal="left" vertical="center" wrapText="1"/>
    </xf>
    <xf numFmtId="0" fontId="70" fillId="52" borderId="87" xfId="0" applyFont="1" applyFill="1" applyBorder="1" applyAlignment="1">
      <alignment horizontal="left" vertical="center" wrapText="1"/>
    </xf>
    <xf numFmtId="0" fontId="70" fillId="0" borderId="8" xfId="0" applyFont="1" applyBorder="1" applyAlignment="1">
      <alignment horizontal="left" wrapText="1"/>
    </xf>
    <xf numFmtId="0" fontId="70" fillId="0" borderId="10" xfId="0" applyFont="1" applyBorder="1" applyAlignment="1">
      <alignment horizontal="left" wrapText="1"/>
    </xf>
    <xf numFmtId="0" fontId="70" fillId="0" borderId="87" xfId="0" applyFont="1" applyBorder="1" applyAlignment="1">
      <alignment horizontal="left" wrapText="1"/>
    </xf>
    <xf numFmtId="0" fontId="109" fillId="51" borderId="171" xfId="0" applyFont="1" applyFill="1" applyBorder="1" applyAlignment="1">
      <alignment horizontal="center" wrapText="1"/>
    </xf>
    <xf numFmtId="0" fontId="70" fillId="27" borderId="88" xfId="0" applyFont="1" applyFill="1" applyBorder="1" applyAlignment="1">
      <alignment horizontal="left" vertical="center"/>
    </xf>
    <xf numFmtId="0" fontId="75" fillId="51" borderId="193" xfId="0" applyFont="1" applyFill="1" applyBorder="1" applyAlignment="1">
      <alignment horizontal="left" vertical="center" wrapText="1"/>
    </xf>
    <xf numFmtId="0" fontId="75" fillId="51" borderId="113" xfId="0" applyFont="1" applyFill="1" applyBorder="1" applyAlignment="1">
      <alignment horizontal="left" vertical="center" wrapText="1"/>
    </xf>
    <xf numFmtId="0" fontId="75" fillId="51" borderId="118" xfId="0" applyFont="1" applyFill="1" applyBorder="1" applyAlignment="1">
      <alignment horizontal="left" vertical="center" wrapText="1"/>
    </xf>
    <xf numFmtId="0" fontId="70" fillId="27" borderId="9" xfId="0" applyFont="1" applyFill="1" applyBorder="1" applyAlignment="1">
      <alignment horizontal="center" vertical="center"/>
    </xf>
    <xf numFmtId="0" fontId="70" fillId="27" borderId="11" xfId="0" applyFont="1" applyFill="1" applyBorder="1" applyAlignment="1">
      <alignment horizontal="center" vertical="center"/>
    </xf>
    <xf numFmtId="0" fontId="110" fillId="51" borderId="113" xfId="0" applyFont="1" applyFill="1" applyBorder="1" applyAlignment="1">
      <alignment vertical="center"/>
    </xf>
    <xf numFmtId="0" fontId="110" fillId="51" borderId="111" xfId="0" applyFont="1" applyFill="1" applyBorder="1" applyAlignment="1">
      <alignment vertical="center"/>
    </xf>
    <xf numFmtId="0" fontId="75" fillId="26" borderId="182" xfId="0" applyFont="1" applyFill="1" applyBorder="1" applyAlignment="1">
      <alignment vertical="center" wrapText="1"/>
    </xf>
    <xf numFmtId="0" fontId="70" fillId="27" borderId="142" xfId="29" applyFont="1" applyFill="1" applyBorder="1" applyAlignment="1">
      <alignment horizontal="left" vertical="center" wrapText="1"/>
    </xf>
    <xf numFmtId="0" fontId="70" fillId="27" borderId="143" xfId="29" applyFont="1" applyFill="1" applyBorder="1" applyAlignment="1">
      <alignment horizontal="left" vertical="center" wrapText="1"/>
    </xf>
    <xf numFmtId="0" fontId="70" fillId="26" borderId="13" xfId="29" applyFont="1" applyFill="1" applyBorder="1" applyAlignment="1">
      <alignment horizontal="left" vertical="center" wrapText="1"/>
    </xf>
    <xf numFmtId="0" fontId="75" fillId="26" borderId="173" xfId="29" applyFont="1" applyFill="1" applyBorder="1" applyAlignment="1">
      <alignment wrapText="1"/>
    </xf>
    <xf numFmtId="0" fontId="75" fillId="26" borderId="174" xfId="29" applyFont="1" applyFill="1" applyBorder="1" applyAlignment="1">
      <alignment wrapText="1"/>
    </xf>
    <xf numFmtId="0" fontId="75" fillId="51" borderId="149" xfId="29" applyFont="1" applyFill="1" applyBorder="1" applyAlignment="1">
      <alignment horizontal="left" vertical="center" wrapText="1"/>
    </xf>
    <xf numFmtId="0" fontId="75" fillId="51" borderId="104" xfId="29" applyFont="1" applyFill="1" applyBorder="1" applyAlignment="1">
      <alignment horizontal="left" vertical="center" wrapText="1"/>
    </xf>
    <xf numFmtId="0" fontId="70" fillId="27" borderId="10" xfId="29" applyFont="1" applyFill="1" applyBorder="1" applyAlignment="1">
      <alignment horizontal="left" vertical="center" wrapText="1"/>
    </xf>
    <xf numFmtId="0" fontId="70" fillId="27" borderId="87" xfId="29" applyFont="1" applyFill="1" applyBorder="1" applyAlignment="1">
      <alignment horizontal="left" vertical="center" wrapText="1"/>
    </xf>
    <xf numFmtId="0" fontId="70" fillId="0" borderId="10" xfId="29" applyFont="1" applyBorder="1" applyAlignment="1">
      <alignment horizontal="left" vertical="center" wrapText="1"/>
    </xf>
    <xf numFmtId="0" fontId="70" fillId="0" borderId="87" xfId="29" applyFont="1" applyBorder="1" applyAlignment="1">
      <alignment horizontal="left" vertical="center" wrapText="1"/>
    </xf>
    <xf numFmtId="0" fontId="70" fillId="26" borderId="25" xfId="29" applyFont="1" applyFill="1" applyBorder="1" applyAlignment="1">
      <alignment horizontal="left" vertical="center" wrapText="1"/>
    </xf>
    <xf numFmtId="0" fontId="70" fillId="26" borderId="1" xfId="29" applyFont="1" applyFill="1" applyBorder="1" applyAlignment="1">
      <alignment horizontal="left" vertical="center" wrapText="1"/>
    </xf>
    <xf numFmtId="0" fontId="70" fillId="26" borderId="12" xfId="29" applyFont="1" applyFill="1" applyBorder="1" applyAlignment="1">
      <alignment horizontal="left" vertical="center" wrapText="1"/>
    </xf>
    <xf numFmtId="0" fontId="70" fillId="26" borderId="90" xfId="29" applyFont="1" applyFill="1" applyBorder="1" applyAlignment="1">
      <alignment horizontal="left" vertical="center" wrapText="1"/>
    </xf>
    <xf numFmtId="0" fontId="70" fillId="26" borderId="91" xfId="29" applyFont="1" applyFill="1" applyBorder="1" applyAlignment="1">
      <alignment horizontal="left" vertical="center" wrapText="1"/>
    </xf>
    <xf numFmtId="0" fontId="70" fillId="26" borderId="81" xfId="29" applyFont="1" applyFill="1" applyBorder="1" applyAlignment="1">
      <alignment horizontal="left" vertical="center" wrapText="1"/>
    </xf>
    <xf numFmtId="0" fontId="70" fillId="26" borderId="82" xfId="29" applyFont="1" applyFill="1" applyBorder="1" applyAlignment="1">
      <alignment horizontal="left" vertical="center" wrapText="1"/>
    </xf>
    <xf numFmtId="0" fontId="70" fillId="26" borderId="92" xfId="29" applyFont="1" applyFill="1" applyBorder="1" applyAlignment="1">
      <alignment horizontal="left" vertical="center" wrapText="1"/>
    </xf>
    <xf numFmtId="0" fontId="70" fillId="26" borderId="83" xfId="29" applyFont="1" applyFill="1" applyBorder="1" applyAlignment="1">
      <alignment horizontal="left" vertical="center" wrapText="1"/>
    </xf>
    <xf numFmtId="0" fontId="106" fillId="26" borderId="10" xfId="29" applyFont="1" applyFill="1" applyBorder="1" applyAlignment="1">
      <alignment horizontal="left" vertical="center" wrapText="1"/>
    </xf>
    <xf numFmtId="0" fontId="70" fillId="26" borderId="10" xfId="29" applyFont="1" applyFill="1" applyBorder="1" applyAlignment="1">
      <alignment horizontal="left" vertical="center" wrapText="1"/>
    </xf>
    <xf numFmtId="0" fontId="70" fillId="26" borderId="87" xfId="29" applyFont="1" applyFill="1" applyBorder="1" applyAlignment="1">
      <alignment horizontal="left" vertical="center" wrapText="1"/>
    </xf>
    <xf numFmtId="0" fontId="75" fillId="51" borderId="116" xfId="29" applyFont="1" applyFill="1" applyBorder="1" applyAlignment="1">
      <alignment horizontal="left" vertical="center" wrapText="1"/>
    </xf>
    <xf numFmtId="0" fontId="67" fillId="27" borderId="10" xfId="54" applyFill="1" applyBorder="1" applyAlignment="1">
      <alignment horizontal="left" vertical="center" wrapText="1"/>
    </xf>
    <xf numFmtId="0" fontId="140" fillId="27" borderId="10" xfId="114" applyFill="1" applyBorder="1" applyAlignment="1">
      <alignment horizontal="left" vertical="center" wrapText="1"/>
    </xf>
    <xf numFmtId="0" fontId="140" fillId="27" borderId="87" xfId="114" applyFill="1" applyBorder="1" applyAlignment="1">
      <alignment horizontal="left" vertical="center" wrapText="1"/>
    </xf>
    <xf numFmtId="0" fontId="110" fillId="51" borderId="104" xfId="29" applyFont="1" applyFill="1" applyBorder="1" applyAlignment="1">
      <alignment horizontal="left" vertical="center" wrapText="1"/>
    </xf>
    <xf numFmtId="0" fontId="110" fillId="51" borderId="121" xfId="29" applyFont="1" applyFill="1" applyBorder="1" applyAlignment="1">
      <alignment horizontal="left" vertical="center" wrapText="1"/>
    </xf>
    <xf numFmtId="0" fontId="75" fillId="0" borderId="173" xfId="29" applyFont="1" applyBorder="1" applyAlignment="1">
      <alignment wrapText="1"/>
    </xf>
    <xf numFmtId="0" fontId="75" fillId="0" borderId="174" xfId="29" applyFont="1" applyBorder="1" applyAlignment="1">
      <alignment wrapText="1"/>
    </xf>
    <xf numFmtId="0" fontId="75" fillId="27" borderId="158" xfId="29" applyFont="1" applyFill="1" applyBorder="1" applyAlignment="1">
      <alignment wrapText="1"/>
    </xf>
    <xf numFmtId="0" fontId="75" fillId="27" borderId="173" xfId="29" applyFont="1" applyFill="1" applyBorder="1" applyAlignment="1">
      <alignment wrapText="1"/>
    </xf>
    <xf numFmtId="0" fontId="75" fillId="27" borderId="174" xfId="29" applyFont="1" applyFill="1" applyBorder="1" applyAlignment="1">
      <alignment wrapText="1"/>
    </xf>
    <xf numFmtId="0" fontId="110" fillId="51" borderId="149" xfId="29" applyFont="1" applyFill="1" applyBorder="1" applyAlignment="1">
      <alignment horizontal="left" vertical="center" wrapText="1"/>
    </xf>
    <xf numFmtId="0" fontId="75" fillId="27" borderId="12" xfId="29" applyFont="1" applyFill="1" applyBorder="1" applyAlignment="1">
      <alignment horizontal="left" vertical="center" wrapText="1"/>
    </xf>
    <xf numFmtId="0" fontId="75" fillId="27" borderId="90" xfId="29" applyFont="1" applyFill="1" applyBorder="1" applyAlignment="1">
      <alignment horizontal="left" vertical="center" wrapText="1"/>
    </xf>
    <xf numFmtId="0" fontId="70" fillId="27" borderId="8" xfId="29" applyFont="1" applyFill="1" applyBorder="1" applyAlignment="1">
      <alignment horizontal="left" vertical="center" wrapText="1"/>
    </xf>
    <xf numFmtId="0" fontId="70" fillId="27" borderId="13" xfId="29" applyFont="1" applyFill="1" applyBorder="1" applyAlignment="1">
      <alignment horizontal="left" vertical="center" wrapText="1"/>
    </xf>
    <xf numFmtId="0" fontId="70" fillId="0" borderId="13" xfId="29" applyFont="1" applyBorder="1" applyAlignment="1">
      <alignment horizontal="left" vertical="center" wrapText="1"/>
    </xf>
    <xf numFmtId="0" fontId="109" fillId="51" borderId="137" xfId="29" applyFont="1" applyFill="1" applyBorder="1" applyAlignment="1">
      <alignment horizontal="center"/>
    </xf>
    <xf numFmtId="0" fontId="109" fillId="51" borderId="179" xfId="29" applyFont="1" applyFill="1" applyBorder="1" applyAlignment="1">
      <alignment horizontal="center"/>
    </xf>
    <xf numFmtId="0" fontId="109" fillId="51" borderId="180" xfId="29" applyFont="1" applyFill="1" applyBorder="1" applyAlignment="1">
      <alignment horizontal="center"/>
    </xf>
    <xf numFmtId="0" fontId="70" fillId="27" borderId="88" xfId="29" applyFont="1" applyFill="1" applyBorder="1" applyAlignment="1">
      <alignment horizontal="left" vertical="center" wrapText="1"/>
    </xf>
    <xf numFmtId="0" fontId="70" fillId="27" borderId="9" xfId="29" applyFont="1" applyFill="1" applyBorder="1" applyAlignment="1">
      <alignment horizontal="left" vertical="center" wrapText="1"/>
    </xf>
    <xf numFmtId="0" fontId="37" fillId="30" borderId="1" xfId="29" applyFont="1" applyFill="1" applyBorder="1" applyAlignment="1">
      <alignment horizontal="left" vertical="center" wrapText="1"/>
    </xf>
    <xf numFmtId="0" fontId="37" fillId="30" borderId="37" xfId="29" applyFont="1" applyFill="1" applyBorder="1" applyAlignment="1">
      <alignment horizontal="left" vertical="center" wrapText="1"/>
    </xf>
    <xf numFmtId="0" fontId="70" fillId="27" borderId="12" xfId="29" applyFont="1" applyFill="1" applyBorder="1" applyAlignment="1">
      <alignment horizontal="left" vertical="center" wrapText="1"/>
    </xf>
    <xf numFmtId="0" fontId="70" fillId="27" borderId="92" xfId="29" applyFont="1" applyFill="1" applyBorder="1" applyAlignment="1">
      <alignment horizontal="left" vertical="center" wrapText="1"/>
    </xf>
    <xf numFmtId="0" fontId="70" fillId="27" borderId="46" xfId="29" applyFont="1" applyFill="1" applyBorder="1" applyAlignment="1">
      <alignment horizontal="left" vertical="center" wrapText="1"/>
    </xf>
    <xf numFmtId="0" fontId="109" fillId="53" borderId="178" xfId="0" applyFont="1" applyFill="1" applyBorder="1" applyAlignment="1">
      <alignment horizontal="center"/>
    </xf>
    <xf numFmtId="0" fontId="109" fillId="53" borderId="179" xfId="0" applyFont="1" applyFill="1" applyBorder="1" applyAlignment="1">
      <alignment horizontal="center"/>
    </xf>
    <xf numFmtId="0" fontId="109" fillId="53" borderId="180" xfId="0" applyFont="1" applyFill="1" applyBorder="1" applyAlignment="1">
      <alignment horizontal="center"/>
    </xf>
    <xf numFmtId="0" fontId="70" fillId="3" borderId="13" xfId="0" applyFont="1" applyFill="1" applyBorder="1"/>
    <xf numFmtId="0" fontId="37" fillId="3" borderId="10" xfId="0" applyFont="1" applyFill="1" applyBorder="1" applyAlignment="1">
      <alignment wrapText="1"/>
    </xf>
    <xf numFmtId="0" fontId="37" fillId="3" borderId="87" xfId="0" applyFont="1" applyFill="1" applyBorder="1" applyAlignment="1">
      <alignment wrapText="1"/>
    </xf>
    <xf numFmtId="0" fontId="70" fillId="3" borderId="10" xfId="0" applyFont="1" applyFill="1" applyBorder="1" applyAlignment="1">
      <alignment wrapText="1"/>
    </xf>
    <xf numFmtId="0" fontId="70" fillId="3" borderId="87" xfId="0" applyFont="1" applyFill="1" applyBorder="1" applyAlignment="1">
      <alignment wrapText="1"/>
    </xf>
    <xf numFmtId="0" fontId="70" fillId="3" borderId="84" xfId="0" applyFont="1" applyFill="1" applyBorder="1" applyAlignment="1">
      <alignment horizontal="left" vertical="center" wrapText="1"/>
    </xf>
    <xf numFmtId="0" fontId="70" fillId="3" borderId="102" xfId="0" applyFont="1" applyFill="1" applyBorder="1" applyAlignment="1">
      <alignment horizontal="left" vertical="center" wrapText="1"/>
    </xf>
    <xf numFmtId="0" fontId="70" fillId="26" borderId="10" xfId="0" applyFont="1" applyFill="1" applyBorder="1" applyAlignment="1">
      <alignment vertical="center" wrapText="1"/>
    </xf>
    <xf numFmtId="0" fontId="70" fillId="26" borderId="87" xfId="0" applyFont="1" applyFill="1" applyBorder="1" applyAlignment="1">
      <alignment vertical="center" wrapText="1"/>
    </xf>
    <xf numFmtId="0" fontId="75" fillId="3" borderId="193" xfId="0" applyFont="1" applyFill="1" applyBorder="1" applyAlignment="1">
      <alignment vertical="center" wrapText="1"/>
    </xf>
    <xf numFmtId="0" fontId="75" fillId="3" borderId="113" xfId="0" applyFont="1" applyFill="1" applyBorder="1" applyAlignment="1">
      <alignment vertical="center" wrapText="1"/>
    </xf>
    <xf numFmtId="0" fontId="75" fillId="3" borderId="194" xfId="0" applyFont="1" applyFill="1" applyBorder="1" applyAlignment="1">
      <alignment vertical="center" wrapText="1"/>
    </xf>
    <xf numFmtId="0" fontId="70" fillId="3" borderId="84" xfId="0" applyFont="1" applyFill="1" applyBorder="1" applyAlignment="1">
      <alignment horizontal="left"/>
    </xf>
    <xf numFmtId="0" fontId="70" fillId="3" borderId="102" xfId="0" applyFont="1" applyFill="1" applyBorder="1" applyAlignment="1">
      <alignment horizontal="left"/>
    </xf>
    <xf numFmtId="0" fontId="75" fillId="3" borderId="193" xfId="0" applyFont="1" applyFill="1" applyBorder="1" applyAlignment="1">
      <alignment horizontal="left" vertical="center" wrapText="1"/>
    </xf>
    <xf numFmtId="0" fontId="75" fillId="3" borderId="113" xfId="0" applyFont="1" applyFill="1" applyBorder="1" applyAlignment="1">
      <alignment horizontal="left" vertical="center" wrapText="1"/>
    </xf>
    <xf numFmtId="0" fontId="75" fillId="3" borderId="194" xfId="0" applyFont="1" applyFill="1" applyBorder="1" applyAlignment="1">
      <alignment horizontal="left" vertical="center" wrapText="1"/>
    </xf>
    <xf numFmtId="0" fontId="70" fillId="3" borderId="138" xfId="0" applyFont="1" applyFill="1" applyBorder="1" applyAlignment="1">
      <alignment horizontal="left" wrapText="1"/>
    </xf>
    <xf numFmtId="0" fontId="70" fillId="3" borderId="10" xfId="0" applyFont="1" applyFill="1" applyBorder="1" applyAlignment="1">
      <alignment horizontal="left" wrapText="1"/>
    </xf>
    <xf numFmtId="0" fontId="70" fillId="3" borderId="87" xfId="0" applyFont="1" applyFill="1" applyBorder="1" applyAlignment="1">
      <alignment horizontal="left" wrapText="1"/>
    </xf>
    <xf numFmtId="0" fontId="37" fillId="3" borderId="142" xfId="0" applyFont="1" applyFill="1" applyBorder="1" applyAlignment="1">
      <alignment wrapText="1"/>
    </xf>
    <xf numFmtId="0" fontId="37" fillId="3" borderId="143" xfId="0" applyFont="1" applyFill="1" applyBorder="1" applyAlignment="1">
      <alignment wrapText="1"/>
    </xf>
    <xf numFmtId="0" fontId="140" fillId="3" borderId="10" xfId="114" applyFill="1" applyBorder="1" applyAlignment="1">
      <alignment wrapText="1"/>
    </xf>
    <xf numFmtId="0" fontId="140" fillId="3" borderId="87" xfId="114" applyFill="1" applyBorder="1" applyAlignment="1">
      <alignment wrapText="1"/>
    </xf>
    <xf numFmtId="0" fontId="37" fillId="3" borderId="10" xfId="0" applyFont="1" applyFill="1" applyBorder="1" applyAlignment="1">
      <alignment horizontal="left" wrapText="1"/>
    </xf>
    <xf numFmtId="0" fontId="37" fillId="3" borderId="87" xfId="0" applyFont="1" applyFill="1" applyBorder="1" applyAlignment="1">
      <alignment horizontal="left" wrapText="1"/>
    </xf>
    <xf numFmtId="0" fontId="35" fillId="53" borderId="137" xfId="0" applyFont="1" applyFill="1" applyBorder="1" applyAlignment="1">
      <alignment horizontal="left" vertical="center" wrapText="1"/>
    </xf>
    <xf numFmtId="0" fontId="35" fillId="53" borderId="104" xfId="0" applyFont="1" applyFill="1" applyBorder="1" applyAlignment="1">
      <alignment horizontal="left" vertical="center" wrapText="1"/>
    </xf>
    <xf numFmtId="0" fontId="35" fillId="53" borderId="139" xfId="0" applyFont="1" applyFill="1" applyBorder="1" applyAlignment="1">
      <alignment horizontal="left" vertical="center" wrapText="1"/>
    </xf>
    <xf numFmtId="0" fontId="40" fillId="3" borderId="99" xfId="0" applyFont="1" applyFill="1" applyBorder="1" applyAlignment="1">
      <alignment horizontal="left" vertical="center" wrapText="1"/>
    </xf>
    <xf numFmtId="0" fontId="40" fillId="3" borderId="103" xfId="0" applyFont="1" applyFill="1" applyBorder="1" applyAlignment="1">
      <alignment horizontal="left" vertical="center" wrapText="1"/>
    </xf>
    <xf numFmtId="0" fontId="37" fillId="0" borderId="99" xfId="0" applyFont="1" applyBorder="1" applyAlignment="1">
      <alignment horizontal="left" vertical="center" wrapText="1"/>
    </xf>
    <xf numFmtId="0" fontId="37" fillId="0" borderId="114" xfId="0" applyFont="1" applyBorder="1" applyAlignment="1">
      <alignment horizontal="left" vertical="center" wrapText="1"/>
    </xf>
    <xf numFmtId="0" fontId="37" fillId="3" borderId="10" xfId="0" applyFont="1" applyFill="1" applyBorder="1"/>
    <xf numFmtId="0" fontId="37" fillId="3" borderId="13" xfId="0" applyFont="1" applyFill="1" applyBorder="1"/>
    <xf numFmtId="0" fontId="37" fillId="3" borderId="87" xfId="0" applyFont="1" applyFill="1" applyBorder="1"/>
    <xf numFmtId="0" fontId="40" fillId="0" borderId="113" xfId="0" applyFont="1" applyBorder="1" applyAlignment="1">
      <alignment wrapText="1"/>
    </xf>
    <xf numFmtId="0" fontId="40" fillId="0" borderId="194" xfId="0" applyFont="1" applyBorder="1" applyAlignment="1">
      <alignment wrapText="1"/>
    </xf>
    <xf numFmtId="0" fontId="70" fillId="0" borderId="10" xfId="0" applyFont="1" applyBorder="1" applyAlignment="1">
      <alignment vertical="center" wrapText="1"/>
    </xf>
    <xf numFmtId="0" fontId="70" fillId="0" borderId="87" xfId="0" applyFont="1" applyBorder="1" applyAlignment="1">
      <alignment vertical="center" wrapText="1"/>
    </xf>
    <xf numFmtId="0" fontId="40" fillId="53" borderId="149" xfId="0" applyFont="1" applyFill="1" applyBorder="1" applyAlignment="1">
      <alignment horizontal="left" vertical="center" wrapText="1"/>
    </xf>
    <xf numFmtId="0" fontId="40" fillId="53" borderId="104" xfId="0" applyFont="1" applyFill="1" applyBorder="1" applyAlignment="1">
      <alignment horizontal="left" vertical="center" wrapText="1"/>
    </xf>
    <xf numFmtId="0" fontId="37" fillId="3" borderId="1" xfId="0" applyFont="1" applyFill="1" applyBorder="1" applyAlignment="1">
      <alignment wrapText="1"/>
    </xf>
    <xf numFmtId="0" fontId="37" fillId="3" borderId="12" xfId="0" applyFont="1" applyFill="1" applyBorder="1" applyAlignment="1">
      <alignment wrapText="1"/>
    </xf>
    <xf numFmtId="0" fontId="37" fillId="3" borderId="37" xfId="0" applyFont="1" applyFill="1" applyBorder="1" applyAlignment="1">
      <alignment wrapText="1"/>
    </xf>
    <xf numFmtId="0" fontId="37" fillId="3" borderId="16" xfId="0" applyFont="1" applyFill="1" applyBorder="1" applyAlignment="1">
      <alignment wrapText="1"/>
    </xf>
    <xf numFmtId="0" fontId="37" fillId="3" borderId="13" xfId="0" applyFont="1" applyFill="1" applyBorder="1" applyAlignment="1">
      <alignment wrapText="1"/>
    </xf>
    <xf numFmtId="0" fontId="37" fillId="3" borderId="14" xfId="0" applyFont="1" applyFill="1" applyBorder="1" applyAlignment="1">
      <alignment wrapText="1"/>
    </xf>
    <xf numFmtId="0" fontId="37" fillId="3" borderId="1" xfId="0" applyFont="1" applyFill="1" applyBorder="1"/>
    <xf numFmtId="0" fontId="37" fillId="3" borderId="92" xfId="0" applyFont="1" applyFill="1" applyBorder="1"/>
    <xf numFmtId="0" fontId="37" fillId="3" borderId="16" xfId="0" applyFont="1" applyFill="1" applyBorder="1"/>
    <xf numFmtId="0" fontId="37" fillId="3" borderId="98" xfId="0" applyFont="1" applyFill="1" applyBorder="1"/>
    <xf numFmtId="0" fontId="70" fillId="3" borderId="84" xfId="0" applyFont="1" applyFill="1" applyBorder="1" applyAlignment="1">
      <alignment wrapText="1"/>
    </xf>
    <xf numFmtId="0" fontId="37" fillId="3" borderId="84" xfId="0" applyFont="1" applyFill="1" applyBorder="1" applyAlignment="1">
      <alignment wrapText="1"/>
    </xf>
    <xf numFmtId="0" fontId="37" fillId="3" borderId="102" xfId="0" applyFont="1" applyFill="1" applyBorder="1" applyAlignment="1">
      <alignment wrapText="1"/>
    </xf>
    <xf numFmtId="0" fontId="40" fillId="53" borderId="148" xfId="0" applyFont="1" applyFill="1" applyBorder="1" applyAlignment="1">
      <alignment horizontal="left" vertical="center" wrapText="1"/>
    </xf>
    <xf numFmtId="0" fontId="35" fillId="53" borderId="104" xfId="0" applyFont="1" applyFill="1" applyBorder="1" applyAlignment="1">
      <alignment horizontal="left" vertical="center"/>
    </xf>
    <xf numFmtId="0" fontId="35" fillId="53" borderId="139" xfId="0" applyFont="1" applyFill="1" applyBorder="1" applyAlignment="1">
      <alignment horizontal="left" vertical="center"/>
    </xf>
    <xf numFmtId="0" fontId="40" fillId="0" borderId="113" xfId="0" applyFont="1" applyBorder="1" applyAlignment="1">
      <alignment vertical="center" wrapText="1"/>
    </xf>
    <xf numFmtId="0" fontId="40" fillId="0" borderId="194" xfId="0" applyFont="1" applyBorder="1" applyAlignment="1">
      <alignment vertical="center" wrapText="1"/>
    </xf>
    <xf numFmtId="0" fontId="37" fillId="3" borderId="11" xfId="0" applyFont="1" applyFill="1" applyBorder="1" applyAlignment="1">
      <alignment wrapText="1"/>
    </xf>
    <xf numFmtId="0" fontId="37" fillId="3" borderId="25" xfId="0" applyFont="1" applyFill="1" applyBorder="1" applyAlignment="1">
      <alignment wrapText="1"/>
    </xf>
    <xf numFmtId="0" fontId="34" fillId="53" borderId="179" xfId="0" applyFont="1" applyFill="1" applyBorder="1" applyAlignment="1">
      <alignment horizontal="center" vertical="center" wrapText="1"/>
    </xf>
    <xf numFmtId="0" fontId="34" fillId="53" borderId="180" xfId="0" applyFont="1" applyFill="1" applyBorder="1" applyAlignment="1">
      <alignment horizontal="center" vertical="center" wrapText="1"/>
    </xf>
    <xf numFmtId="10" fontId="37" fillId="3" borderId="9" xfId="0" applyNumberFormat="1" applyFont="1" applyFill="1" applyBorder="1" applyAlignment="1">
      <alignment horizontal="left" vertical="center" wrapText="1"/>
    </xf>
    <xf numFmtId="10" fontId="37" fillId="3" borderId="11" xfId="0" applyNumberFormat="1" applyFont="1" applyFill="1" applyBorder="1" applyAlignment="1">
      <alignment horizontal="left" vertical="center" wrapText="1"/>
    </xf>
    <xf numFmtId="10" fontId="37" fillId="3" borderId="87" xfId="0" applyNumberFormat="1" applyFont="1" applyFill="1" applyBorder="1" applyAlignment="1">
      <alignment horizontal="left" vertical="center" wrapText="1"/>
    </xf>
    <xf numFmtId="0" fontId="75" fillId="3" borderId="149" xfId="0" applyFont="1" applyFill="1" applyBorder="1" applyAlignment="1">
      <alignment horizontal="left" vertical="center" wrapText="1"/>
    </xf>
    <xf numFmtId="0" fontId="75" fillId="3" borderId="104" xfId="0" applyFont="1" applyFill="1" applyBorder="1" applyAlignment="1">
      <alignment horizontal="left" vertical="center" wrapText="1"/>
    </xf>
    <xf numFmtId="0" fontId="75" fillId="3" borderId="139" xfId="0" applyFont="1" applyFill="1" applyBorder="1" applyAlignment="1">
      <alignment horizontal="left" vertical="center" wrapText="1"/>
    </xf>
    <xf numFmtId="0" fontId="37" fillId="3" borderId="13" xfId="0" applyFont="1" applyFill="1" applyBorder="1" applyAlignment="1">
      <alignment horizontal="left" vertical="center" wrapText="1"/>
    </xf>
    <xf numFmtId="0" fontId="40" fillId="0" borderId="104" xfId="0" applyFont="1" applyBorder="1" applyAlignment="1">
      <alignment horizontal="left" vertical="center" wrapText="1"/>
    </xf>
    <xf numFmtId="0" fontId="40" fillId="0" borderId="139" xfId="0" applyFont="1" applyBorder="1" applyAlignment="1">
      <alignment horizontal="left" vertical="center" wrapText="1"/>
    </xf>
    <xf numFmtId="10" fontId="37" fillId="3" borderId="10" xfId="0" applyNumberFormat="1" applyFont="1" applyFill="1" applyBorder="1" applyAlignment="1">
      <alignment horizontal="left" vertical="center" wrapText="1"/>
    </xf>
    <xf numFmtId="0" fontId="70" fillId="3" borderId="138" xfId="0" applyFont="1" applyFill="1" applyBorder="1" applyAlignment="1">
      <alignment horizontal="left" vertical="center" wrapText="1"/>
    </xf>
    <xf numFmtId="0" fontId="70" fillId="3" borderId="10" xfId="0" applyFont="1" applyFill="1" applyBorder="1" applyAlignment="1">
      <alignment horizontal="left" vertical="center" wrapText="1"/>
    </xf>
    <xf numFmtId="0" fontId="70" fillId="3" borderId="87" xfId="0" applyFont="1" applyFill="1" applyBorder="1" applyAlignment="1">
      <alignment horizontal="left" vertical="center" wrapText="1"/>
    </xf>
    <xf numFmtId="0" fontId="70" fillId="3" borderId="141" xfId="0" applyFont="1" applyFill="1" applyBorder="1" applyAlignment="1">
      <alignment horizontal="left" vertical="center" wrapText="1"/>
    </xf>
    <xf numFmtId="0" fontId="70" fillId="3" borderId="142" xfId="0" applyFont="1" applyFill="1" applyBorder="1" applyAlignment="1">
      <alignment horizontal="left" vertical="center" wrapText="1"/>
    </xf>
    <xf numFmtId="0" fontId="70" fillId="3" borderId="143" xfId="0" applyFont="1" applyFill="1" applyBorder="1" applyAlignment="1">
      <alignment horizontal="left" vertical="center" wrapText="1"/>
    </xf>
    <xf numFmtId="0" fontId="35" fillId="59" borderId="193" xfId="0" applyFont="1" applyFill="1" applyBorder="1" applyAlignment="1">
      <alignment horizontal="left" vertical="center" wrapText="1"/>
    </xf>
    <xf numFmtId="0" fontId="35" fillId="59" borderId="113" xfId="0" applyFont="1" applyFill="1" applyBorder="1" applyAlignment="1">
      <alignment horizontal="left" vertical="center" wrapText="1"/>
    </xf>
    <xf numFmtId="0" fontId="35" fillId="59" borderId="194" xfId="0" applyFont="1" applyFill="1" applyBorder="1" applyAlignment="1">
      <alignment horizontal="left" vertical="center" wrapText="1"/>
    </xf>
    <xf numFmtId="0" fontId="40" fillId="3" borderId="10" xfId="0" applyFont="1" applyFill="1" applyBorder="1" applyAlignment="1">
      <alignment horizontal="left" vertical="center" wrapText="1"/>
    </xf>
    <xf numFmtId="0" fontId="40" fillId="3" borderId="11" xfId="0" applyFont="1" applyFill="1" applyBorder="1" applyAlignment="1">
      <alignment horizontal="left" vertical="center" wrapText="1"/>
    </xf>
    <xf numFmtId="0" fontId="37" fillId="3" borderId="10" xfId="0" applyFont="1" applyFill="1" applyBorder="1" applyAlignment="1">
      <alignment horizontal="left" vertical="center" wrapText="1"/>
    </xf>
    <xf numFmtId="0" fontId="37" fillId="3" borderId="87" xfId="0" applyFont="1" applyFill="1" applyBorder="1" applyAlignment="1">
      <alignment horizontal="left" vertical="center" wrapText="1"/>
    </xf>
    <xf numFmtId="0" fontId="37" fillId="3" borderId="104" xfId="0" applyFont="1" applyFill="1" applyBorder="1" applyAlignment="1">
      <alignment horizontal="left" vertical="center" wrapText="1"/>
    </xf>
    <xf numFmtId="0" fontId="37" fillId="3" borderId="0" xfId="0" applyFont="1" applyFill="1" applyAlignment="1">
      <alignment horizontal="left" vertical="center" wrapText="1"/>
    </xf>
    <xf numFmtId="0" fontId="37" fillId="3" borderId="97" xfId="0" applyFont="1" applyFill="1" applyBorder="1" applyAlignment="1">
      <alignment horizontal="left" vertical="center" wrapText="1"/>
    </xf>
    <xf numFmtId="0" fontId="37" fillId="3" borderId="138" xfId="0" applyFont="1" applyFill="1" applyBorder="1" applyAlignment="1">
      <alignment horizontal="left" vertical="center" wrapText="1"/>
    </xf>
    <xf numFmtId="0" fontId="37" fillId="3" borderId="139" xfId="0" applyFont="1" applyFill="1" applyBorder="1" applyAlignment="1">
      <alignment horizontal="left" vertical="center" wrapText="1"/>
    </xf>
    <xf numFmtId="0" fontId="70" fillId="0" borderId="138" xfId="0" applyFont="1" applyBorder="1" applyAlignment="1">
      <alignment horizontal="left" vertical="center" wrapText="1"/>
    </xf>
    <xf numFmtId="0" fontId="70" fillId="3" borderId="237" xfId="0" applyFont="1" applyFill="1" applyBorder="1" applyAlignment="1">
      <alignment horizontal="left" vertical="center"/>
    </xf>
    <xf numFmtId="0" fontId="70" fillId="3" borderId="122" xfId="0" applyFont="1" applyFill="1" applyBorder="1" applyAlignment="1">
      <alignment horizontal="left" vertical="center"/>
    </xf>
    <xf numFmtId="0" fontId="70" fillId="3" borderId="123" xfId="0" applyFont="1" applyFill="1" applyBorder="1" applyAlignment="1">
      <alignment horizontal="left" vertical="center"/>
    </xf>
    <xf numFmtId="0" fontId="40" fillId="59" borderId="193" xfId="0" applyFont="1" applyFill="1" applyBorder="1" applyAlignment="1">
      <alignment horizontal="left" vertical="center" wrapText="1"/>
    </xf>
    <xf numFmtId="0" fontId="40" fillId="59" borderId="113"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1" xfId="0" applyFont="1" applyFill="1" applyBorder="1" applyAlignment="1">
      <alignment horizontal="left" vertical="center" wrapText="1"/>
    </xf>
    <xf numFmtId="0" fontId="37" fillId="3" borderId="12"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7" fillId="3" borderId="16" xfId="0" applyFont="1" applyFill="1" applyBorder="1" applyAlignment="1">
      <alignment horizontal="left" vertical="center" wrapText="1"/>
    </xf>
    <xf numFmtId="0" fontId="37" fillId="3" borderId="14" xfId="0" applyFont="1" applyFill="1" applyBorder="1" applyAlignment="1">
      <alignment horizontal="left" vertical="center" wrapText="1"/>
    </xf>
    <xf numFmtId="0" fontId="37" fillId="3" borderId="92" xfId="0" applyFont="1" applyFill="1" applyBorder="1" applyAlignment="1">
      <alignment horizontal="left" vertical="center" wrapText="1"/>
    </xf>
    <xf numFmtId="0" fontId="37" fillId="3" borderId="98" xfId="0" applyFont="1" applyFill="1" applyBorder="1" applyAlignment="1">
      <alignment horizontal="left" vertical="center" wrapText="1"/>
    </xf>
    <xf numFmtId="0" fontId="40" fillId="59" borderId="226" xfId="0" applyFont="1" applyFill="1" applyBorder="1" applyAlignment="1">
      <alignment horizontal="left" vertical="center" wrapText="1"/>
    </xf>
    <xf numFmtId="0" fontId="140" fillId="3" borderId="138" xfId="54" applyFont="1" applyFill="1" applyBorder="1" applyAlignment="1">
      <alignment horizontal="left" vertical="center" wrapText="1"/>
    </xf>
    <xf numFmtId="0" fontId="140" fillId="3" borderId="10" xfId="54" applyFont="1" applyFill="1" applyBorder="1" applyAlignment="1">
      <alignment horizontal="left" vertical="center" wrapText="1"/>
    </xf>
    <xf numFmtId="0" fontId="140" fillId="3" borderId="87" xfId="54" applyFont="1" applyFill="1" applyBorder="1" applyAlignment="1">
      <alignment horizontal="left" vertical="center" wrapText="1"/>
    </xf>
    <xf numFmtId="0" fontId="109" fillId="51" borderId="177" xfId="0" applyFont="1" applyFill="1" applyBorder="1" applyAlignment="1">
      <alignment horizontal="center" vertical="center"/>
    </xf>
    <xf numFmtId="0" fontId="109" fillId="51" borderId="171" xfId="0" applyFont="1" applyFill="1" applyBorder="1" applyAlignment="1">
      <alignment horizontal="center" vertical="center"/>
    </xf>
    <xf numFmtId="0" fontId="109" fillId="51" borderId="172" xfId="0" applyFont="1" applyFill="1" applyBorder="1" applyAlignment="1">
      <alignment horizontal="center" vertical="center"/>
    </xf>
    <xf numFmtId="0" fontId="75" fillId="0" borderId="51" xfId="0" applyFont="1" applyBorder="1" applyAlignment="1">
      <alignment horizontal="left" vertical="center" wrapText="1"/>
    </xf>
    <xf numFmtId="0" fontId="75" fillId="0" borderId="89" xfId="0" applyFont="1" applyBorder="1" applyAlignment="1">
      <alignment horizontal="left" vertical="center" wrapText="1"/>
    </xf>
    <xf numFmtId="0" fontId="75" fillId="26" borderId="51" xfId="0" applyFont="1" applyFill="1" applyBorder="1" applyAlignment="1">
      <alignment horizontal="left" vertical="center" wrapText="1"/>
    </xf>
    <xf numFmtId="0" fontId="75" fillId="26" borderId="50" xfId="0" applyFont="1" applyFill="1" applyBorder="1" applyAlignment="1">
      <alignment horizontal="left" vertical="center" wrapText="1"/>
    </xf>
    <xf numFmtId="0" fontId="75" fillId="26" borderId="89" xfId="0" applyFont="1" applyFill="1" applyBorder="1" applyAlignment="1">
      <alignment horizontal="left" vertical="center" wrapText="1"/>
    </xf>
    <xf numFmtId="0" fontId="110" fillId="51" borderId="149" xfId="0" applyFont="1" applyFill="1" applyBorder="1" applyAlignment="1">
      <alignment horizontal="left" vertical="center" wrapText="1"/>
    </xf>
    <xf numFmtId="0" fontId="70" fillId="27" borderId="62" xfId="0" applyFont="1" applyFill="1" applyBorder="1" applyAlignment="1">
      <alignment vertical="center" wrapText="1"/>
    </xf>
    <xf numFmtId="0" fontId="70" fillId="27" borderId="86" xfId="0" applyFont="1" applyFill="1" applyBorder="1" applyAlignment="1">
      <alignment vertical="center" wrapText="1"/>
    </xf>
    <xf numFmtId="0" fontId="70" fillId="27" borderId="0" xfId="0" applyFont="1" applyFill="1" applyAlignment="1">
      <alignment horizontal="left" vertical="center" wrapText="1"/>
    </xf>
    <xf numFmtId="0" fontId="70" fillId="27" borderId="97" xfId="0" applyFont="1" applyFill="1" applyBorder="1" applyAlignment="1">
      <alignment horizontal="left" vertical="center" wrapText="1"/>
    </xf>
    <xf numFmtId="0" fontId="70" fillId="26" borderId="1" xfId="0" applyFont="1" applyFill="1" applyBorder="1" applyAlignment="1">
      <alignment horizontal="left" vertical="center"/>
    </xf>
    <xf numFmtId="0" fontId="70" fillId="26" borderId="92" xfId="0" applyFont="1" applyFill="1" applyBorder="1" applyAlignment="1">
      <alignment horizontal="left" vertical="center"/>
    </xf>
    <xf numFmtId="0" fontId="70" fillId="26" borderId="91" xfId="0" applyFont="1" applyFill="1" applyBorder="1" applyAlignment="1">
      <alignment horizontal="left" vertical="center"/>
    </xf>
    <xf numFmtId="0" fontId="70" fillId="26" borderId="83" xfId="0" applyFont="1" applyFill="1" applyBorder="1" applyAlignment="1">
      <alignment horizontal="left" vertical="center"/>
    </xf>
    <xf numFmtId="0" fontId="152" fillId="27" borderId="10" xfId="54" applyFont="1" applyFill="1" applyBorder="1" applyAlignment="1">
      <alignment horizontal="left" vertical="center" wrapText="1"/>
    </xf>
    <xf numFmtId="0" fontId="152" fillId="27" borderId="87" xfId="54" applyFont="1" applyFill="1" applyBorder="1" applyAlignment="1">
      <alignment horizontal="left" vertical="center" wrapText="1"/>
    </xf>
    <xf numFmtId="0" fontId="70" fillId="26" borderId="25" xfId="0" applyFont="1" applyFill="1" applyBorder="1" applyAlignment="1">
      <alignment horizontal="left" vertical="center" wrapText="1"/>
    </xf>
    <xf numFmtId="0" fontId="70" fillId="26" borderId="1" xfId="0" applyFont="1" applyFill="1" applyBorder="1" applyAlignment="1">
      <alignment horizontal="left" vertical="center" wrapText="1"/>
    </xf>
    <xf numFmtId="0" fontId="70" fillId="26" borderId="12" xfId="0" applyFont="1" applyFill="1" applyBorder="1" applyAlignment="1">
      <alignment horizontal="left" vertical="center" wrapText="1"/>
    </xf>
    <xf numFmtId="0" fontId="70" fillId="26" borderId="37" xfId="0" applyFont="1" applyFill="1" applyBorder="1" applyAlignment="1">
      <alignment horizontal="left" vertical="center" wrapText="1"/>
    </xf>
    <xf numFmtId="0" fontId="70" fillId="26" borderId="16" xfId="0" applyFont="1" applyFill="1" applyBorder="1" applyAlignment="1">
      <alignment horizontal="left" vertical="center" wrapText="1"/>
    </xf>
    <xf numFmtId="0" fontId="70" fillId="26" borderId="13" xfId="0" applyFont="1" applyFill="1" applyBorder="1" applyAlignment="1">
      <alignment horizontal="left" vertical="center" wrapText="1"/>
    </xf>
    <xf numFmtId="0" fontId="70" fillId="26" borderId="14" xfId="0" applyFont="1" applyFill="1" applyBorder="1" applyAlignment="1">
      <alignment horizontal="left" vertical="center" wrapText="1"/>
    </xf>
    <xf numFmtId="0" fontId="70" fillId="27" borderId="88" xfId="0" applyFont="1" applyFill="1" applyBorder="1" applyAlignment="1">
      <alignment horizontal="left" vertical="center" wrapText="1"/>
    </xf>
    <xf numFmtId="0" fontId="160" fillId="27" borderId="10" xfId="0" applyFont="1" applyFill="1" applyBorder="1" applyAlignment="1">
      <alignment horizontal="left" vertical="center" wrapText="1"/>
    </xf>
    <xf numFmtId="0" fontId="160" fillId="27" borderId="88" xfId="0" applyFont="1" applyFill="1" applyBorder="1" applyAlignment="1">
      <alignment horizontal="left" vertical="center" wrapText="1"/>
    </xf>
    <xf numFmtId="0" fontId="137" fillId="27" borderId="104" xfId="0" applyFont="1" applyFill="1" applyBorder="1" applyAlignment="1">
      <alignment horizontal="left" vertical="center" wrapText="1"/>
    </xf>
    <xf numFmtId="0" fontId="137" fillId="27" borderId="0" xfId="0" applyFont="1" applyFill="1" applyAlignment="1">
      <alignment horizontal="left" vertical="center" wrapText="1"/>
    </xf>
    <xf numFmtId="0" fontId="137" fillId="27" borderId="97" xfId="0" applyFont="1" applyFill="1" applyBorder="1" applyAlignment="1">
      <alignment horizontal="left" vertical="center" wrapText="1"/>
    </xf>
    <xf numFmtId="0" fontId="137" fillId="27" borderId="125" xfId="0" applyFont="1" applyFill="1" applyBorder="1" applyAlignment="1">
      <alignment horizontal="left" vertical="center" wrapText="1"/>
    </xf>
    <xf numFmtId="0" fontId="137" fillId="27" borderId="211" xfId="0" applyFont="1" applyFill="1" applyBorder="1" applyAlignment="1">
      <alignment horizontal="left" vertical="center" wrapText="1"/>
    </xf>
    <xf numFmtId="0" fontId="149" fillId="27" borderId="138" xfId="54" applyFont="1" applyFill="1" applyBorder="1" applyAlignment="1">
      <alignment horizontal="left" vertical="center" wrapText="1"/>
    </xf>
    <xf numFmtId="0" fontId="149" fillId="27" borderId="10" xfId="54" applyFont="1" applyFill="1" applyBorder="1" applyAlignment="1">
      <alignment horizontal="left" vertical="center" wrapText="1"/>
    </xf>
    <xf numFmtId="0" fontId="149" fillId="27" borderId="87" xfId="54" applyFont="1" applyFill="1" applyBorder="1" applyAlignment="1">
      <alignment horizontal="left" vertical="center" wrapText="1"/>
    </xf>
    <xf numFmtId="0" fontId="137" fillId="27" borderId="84" xfId="0" applyFont="1" applyFill="1" applyBorder="1" applyAlignment="1">
      <alignment horizontal="left" vertical="center"/>
    </xf>
    <xf numFmtId="0" fontId="137" fillId="27" borderId="102" xfId="0" applyFont="1" applyFill="1" applyBorder="1" applyAlignment="1">
      <alignment horizontal="left" vertical="center"/>
    </xf>
    <xf numFmtId="0" fontId="137" fillId="27" borderId="138" xfId="0" applyFont="1" applyFill="1" applyBorder="1" applyAlignment="1">
      <alignment horizontal="left" vertical="top" wrapText="1"/>
    </xf>
    <xf numFmtId="0" fontId="137" fillId="27" borderId="10" xfId="0" applyFont="1" applyFill="1" applyBorder="1" applyAlignment="1">
      <alignment horizontal="left" vertical="top" wrapText="1"/>
    </xf>
    <xf numFmtId="0" fontId="137" fillId="27" borderId="87" xfId="0" applyFont="1" applyFill="1" applyBorder="1" applyAlignment="1">
      <alignment horizontal="left" vertical="top" wrapText="1"/>
    </xf>
    <xf numFmtId="0" fontId="137" fillId="27" borderId="138" xfId="0" applyFont="1" applyFill="1" applyBorder="1" applyAlignment="1">
      <alignment horizontal="left" vertical="center" wrapText="1"/>
    </xf>
    <xf numFmtId="0" fontId="137" fillId="27" borderId="10" xfId="0" applyFont="1" applyFill="1" applyBorder="1" applyAlignment="1">
      <alignment horizontal="left" vertical="center" wrapText="1"/>
    </xf>
    <xf numFmtId="0" fontId="137" fillId="27" borderId="87" xfId="0" applyFont="1" applyFill="1" applyBorder="1" applyAlignment="1">
      <alignment horizontal="left" vertical="center" wrapText="1"/>
    </xf>
    <xf numFmtId="0" fontId="81" fillId="27" borderId="138" xfId="0" applyFont="1" applyFill="1" applyBorder="1" applyAlignment="1">
      <alignment horizontal="left" vertical="center" wrapText="1"/>
    </xf>
    <xf numFmtId="0" fontId="137" fillId="27" borderId="13" xfId="0" applyFont="1" applyFill="1" applyBorder="1" applyAlignment="1">
      <alignment horizontal="left" vertical="center"/>
    </xf>
    <xf numFmtId="0" fontId="137" fillId="27" borderId="98" xfId="0" applyFont="1" applyFill="1" applyBorder="1" applyAlignment="1">
      <alignment horizontal="left" vertical="center"/>
    </xf>
    <xf numFmtId="0" fontId="137" fillId="27" borderId="9" xfId="0" applyFont="1" applyFill="1" applyBorder="1" applyAlignment="1">
      <alignment horizontal="left" vertical="center" wrapText="1"/>
    </xf>
    <xf numFmtId="0" fontId="137" fillId="27" borderId="88" xfId="0" applyFont="1" applyFill="1" applyBorder="1" applyAlignment="1">
      <alignment horizontal="left" vertical="center" wrapText="1"/>
    </xf>
    <xf numFmtId="0" fontId="137" fillId="27" borderId="11" xfId="0" applyFont="1" applyFill="1" applyBorder="1" applyAlignment="1">
      <alignment horizontal="left" vertical="center" wrapText="1"/>
    </xf>
    <xf numFmtId="0" fontId="137" fillId="27" borderId="182" xfId="0" applyFont="1" applyFill="1" applyBorder="1" applyAlignment="1">
      <alignment horizontal="center" vertical="center" wrapText="1"/>
    </xf>
    <xf numFmtId="0" fontId="137" fillId="27" borderId="84" xfId="0" applyFont="1" applyFill="1" applyBorder="1" applyAlignment="1">
      <alignment horizontal="center" vertical="center" wrapText="1"/>
    </xf>
    <xf numFmtId="0" fontId="149" fillId="26" borderId="104" xfId="0" applyFont="1" applyFill="1" applyBorder="1" applyAlignment="1">
      <alignment horizontal="center" vertical="center"/>
    </xf>
    <xf numFmtId="0" fontId="149" fillId="26" borderId="0" xfId="0" applyFont="1" applyFill="1" applyAlignment="1">
      <alignment horizontal="center" vertical="center"/>
    </xf>
    <xf numFmtId="0" fontId="149" fillId="26" borderId="139" xfId="0" applyFont="1" applyFill="1" applyBorder="1" applyAlignment="1">
      <alignment horizontal="center" vertical="center"/>
    </xf>
    <xf numFmtId="0" fontId="149" fillId="26" borderId="13" xfId="0" applyFont="1" applyFill="1" applyBorder="1" applyAlignment="1">
      <alignment horizontal="center" vertical="center"/>
    </xf>
    <xf numFmtId="0" fontId="155" fillId="53" borderId="0" xfId="0" applyFont="1" applyFill="1" applyAlignment="1">
      <alignment horizontal="center"/>
    </xf>
    <xf numFmtId="0" fontId="155" fillId="53" borderId="97" xfId="0" applyFont="1" applyFill="1" applyBorder="1" applyAlignment="1">
      <alignment horizontal="center"/>
    </xf>
    <xf numFmtId="0" fontId="160" fillId="53" borderId="149" xfId="0" applyFont="1" applyFill="1" applyBorder="1" applyAlignment="1">
      <alignment horizontal="left" vertical="center" wrapText="1"/>
    </xf>
    <xf numFmtId="0" fontId="160" fillId="53" borderId="104" xfId="0" applyFont="1" applyFill="1" applyBorder="1" applyAlignment="1">
      <alignment horizontal="left" vertical="center" wrapText="1"/>
    </xf>
    <xf numFmtId="0" fontId="160" fillId="53" borderId="121" xfId="0" applyFont="1" applyFill="1" applyBorder="1" applyAlignment="1">
      <alignment horizontal="left" vertical="center" wrapText="1"/>
    </xf>
    <xf numFmtId="0" fontId="160" fillId="0" borderId="182" xfId="0" applyFont="1" applyBorder="1" applyAlignment="1">
      <alignment horizontal="left" vertical="center" wrapText="1"/>
    </xf>
    <xf numFmtId="0" fontId="137" fillId="27" borderId="81" xfId="0" applyFont="1" applyFill="1" applyBorder="1" applyAlignment="1">
      <alignment horizontal="left" vertical="center" wrapText="1"/>
    </xf>
    <xf numFmtId="0" fontId="137" fillId="27" borderId="83" xfId="0" applyFont="1" applyFill="1" applyBorder="1" applyAlignment="1">
      <alignment horizontal="left" vertical="center" wrapText="1"/>
    </xf>
    <xf numFmtId="0" fontId="137" fillId="26" borderId="104" xfId="0" applyFont="1" applyFill="1" applyBorder="1" applyAlignment="1">
      <alignment horizontal="left" vertical="center" wrapText="1"/>
    </xf>
    <xf numFmtId="0" fontId="137" fillId="26" borderId="0" xfId="0" applyFont="1" applyFill="1" applyAlignment="1">
      <alignment horizontal="left" vertical="center" wrapText="1"/>
    </xf>
    <xf numFmtId="0" fontId="137" fillId="26" borderId="121" xfId="0" applyFont="1" applyFill="1" applyBorder="1" applyAlignment="1">
      <alignment horizontal="left" vertical="center" wrapText="1"/>
    </xf>
    <xf numFmtId="0" fontId="137" fillId="26" borderId="81" xfId="0" applyFont="1" applyFill="1" applyBorder="1" applyAlignment="1">
      <alignment horizontal="left" vertical="center" wrapText="1"/>
    </xf>
    <xf numFmtId="0" fontId="137" fillId="52" borderId="0" xfId="0" applyFont="1" applyFill="1" applyAlignment="1">
      <alignment horizontal="left" vertical="center" wrapText="1"/>
    </xf>
    <xf numFmtId="0" fontId="137" fillId="52" borderId="81" xfId="0" applyFont="1" applyFill="1" applyBorder="1" applyAlignment="1">
      <alignment horizontal="left" vertical="center" wrapText="1"/>
    </xf>
    <xf numFmtId="0" fontId="137" fillId="27" borderId="139" xfId="0" applyFont="1" applyFill="1" applyBorder="1" applyAlignment="1">
      <alignment horizontal="left" vertical="center"/>
    </xf>
    <xf numFmtId="0" fontId="137" fillId="27" borderId="10" xfId="0" applyFont="1" applyFill="1" applyBorder="1" applyAlignment="1">
      <alignment horizontal="left" vertical="center"/>
    </xf>
    <xf numFmtId="0" fontId="137" fillId="27" borderId="87" xfId="0" applyFont="1" applyFill="1" applyBorder="1" applyAlignment="1">
      <alignment horizontal="left" vertical="center"/>
    </xf>
    <xf numFmtId="0" fontId="137" fillId="27" borderId="144" xfId="0" applyFont="1" applyFill="1" applyBorder="1" applyAlignment="1">
      <alignment horizontal="left" vertical="center" wrapText="1"/>
    </xf>
    <xf numFmtId="0" fontId="137" fillId="27" borderId="145" xfId="0" applyFont="1" applyFill="1" applyBorder="1" applyAlignment="1">
      <alignment horizontal="left" vertical="center" wrapText="1"/>
    </xf>
    <xf numFmtId="0" fontId="137" fillId="27" borderId="146" xfId="0" applyFont="1" applyFill="1" applyBorder="1" applyAlignment="1">
      <alignment horizontal="left" vertical="center" wrapText="1"/>
    </xf>
    <xf numFmtId="0" fontId="160" fillId="0" borderId="104" xfId="0" applyFont="1" applyBorder="1" applyAlignment="1">
      <alignment horizontal="left" vertical="center" wrapText="1"/>
    </xf>
    <xf numFmtId="0" fontId="137" fillId="27" borderId="13" xfId="0" applyFont="1" applyFill="1" applyBorder="1" applyAlignment="1">
      <alignment horizontal="left" vertical="center" wrapText="1"/>
    </xf>
    <xf numFmtId="0" fontId="160" fillId="0" borderId="121" xfId="0" applyFont="1" applyBorder="1" applyAlignment="1">
      <alignment horizontal="left" vertical="center" wrapText="1"/>
    </xf>
    <xf numFmtId="0" fontId="137" fillId="27" borderId="25" xfId="0" applyFont="1" applyFill="1" applyBorder="1" applyAlignment="1">
      <alignment horizontal="left" vertical="center" wrapText="1"/>
    </xf>
    <xf numFmtId="0" fontId="137" fillId="27" borderId="1" xfId="0" applyFont="1" applyFill="1" applyBorder="1" applyAlignment="1">
      <alignment horizontal="left" vertical="center" wrapText="1"/>
    </xf>
    <xf numFmtId="0" fontId="137" fillId="27" borderId="12" xfId="0" applyFont="1" applyFill="1" applyBorder="1" applyAlignment="1">
      <alignment horizontal="left" vertical="center" wrapText="1"/>
    </xf>
    <xf numFmtId="0" fontId="137" fillId="27" borderId="90" xfId="0" applyFont="1" applyFill="1" applyBorder="1" applyAlignment="1">
      <alignment horizontal="left" vertical="center" wrapText="1"/>
    </xf>
    <xf numFmtId="0" fontId="137" fillId="27" borderId="91" xfId="0" applyFont="1" applyFill="1" applyBorder="1" applyAlignment="1">
      <alignment horizontal="left" vertical="center" wrapText="1"/>
    </xf>
    <xf numFmtId="0" fontId="137" fillId="27" borderId="82" xfId="0" applyFont="1" applyFill="1" applyBorder="1" applyAlignment="1">
      <alignment horizontal="left" vertical="center" wrapText="1"/>
    </xf>
    <xf numFmtId="0" fontId="160" fillId="0" borderId="193" xfId="0" applyFont="1" applyBorder="1" applyAlignment="1">
      <alignment horizontal="left" vertical="center" wrapText="1"/>
    </xf>
    <xf numFmtId="0" fontId="160" fillId="0" borderId="113" xfId="0" applyFont="1" applyBorder="1" applyAlignment="1">
      <alignment horizontal="left" vertical="center" wrapText="1"/>
    </xf>
    <xf numFmtId="0" fontId="160" fillId="0" borderId="194" xfId="0" applyFont="1" applyBorder="1" applyAlignment="1">
      <alignment horizontal="left" vertical="center" wrapText="1"/>
    </xf>
    <xf numFmtId="0" fontId="160" fillId="26" borderId="193" xfId="0" applyFont="1" applyFill="1" applyBorder="1" applyAlignment="1">
      <alignment horizontal="left" vertical="center" wrapText="1"/>
    </xf>
    <xf numFmtId="0" fontId="160" fillId="26" borderId="113" xfId="0" applyFont="1" applyFill="1" applyBorder="1" applyAlignment="1">
      <alignment horizontal="left" vertical="center" wrapText="1"/>
    </xf>
    <xf numFmtId="0" fontId="160" fillId="26" borderId="194" xfId="0" applyFont="1" applyFill="1" applyBorder="1" applyAlignment="1">
      <alignment horizontal="left" vertical="center" wrapText="1"/>
    </xf>
    <xf numFmtId="0" fontId="137" fillId="27" borderId="141" xfId="0" applyFont="1" applyFill="1" applyBorder="1" applyAlignment="1">
      <alignment horizontal="left" vertical="center" wrapText="1"/>
    </xf>
    <xf numFmtId="0" fontId="137" fillId="27" borderId="142" xfId="0" applyFont="1" applyFill="1" applyBorder="1" applyAlignment="1">
      <alignment horizontal="left" vertical="center" wrapText="1"/>
    </xf>
    <xf numFmtId="0" fontId="137" fillId="27" borderId="143" xfId="0" applyFont="1" applyFill="1" applyBorder="1" applyAlignment="1">
      <alignment horizontal="left" vertical="center" wrapText="1"/>
    </xf>
    <xf numFmtId="0" fontId="137" fillId="27" borderId="1" xfId="0" applyFont="1" applyFill="1" applyBorder="1" applyAlignment="1">
      <alignment horizontal="left" vertical="center"/>
    </xf>
    <xf numFmtId="0" fontId="137" fillId="27" borderId="92" xfId="0" applyFont="1" applyFill="1" applyBorder="1" applyAlignment="1">
      <alignment horizontal="left" vertical="center"/>
    </xf>
    <xf numFmtId="0" fontId="137" fillId="27" borderId="91" xfId="0" applyFont="1" applyFill="1" applyBorder="1" applyAlignment="1">
      <alignment horizontal="left" vertical="center"/>
    </xf>
    <xf numFmtId="0" fontId="137" fillId="27" borderId="83" xfId="0" applyFont="1" applyFill="1" applyBorder="1" applyAlignment="1">
      <alignment horizontal="left" vertical="center"/>
    </xf>
    <xf numFmtId="0" fontId="160" fillId="53" borderId="116" xfId="0" applyFont="1" applyFill="1" applyBorder="1" applyAlignment="1">
      <alignment horizontal="left" vertical="center" wrapText="1"/>
    </xf>
    <xf numFmtId="0" fontId="160" fillId="53" borderId="104" xfId="0" applyFont="1" applyFill="1" applyBorder="1" applyAlignment="1">
      <alignment horizontal="left" vertical="center"/>
    </xf>
    <xf numFmtId="0" fontId="160" fillId="53" borderId="121" xfId="0" applyFont="1" applyFill="1" applyBorder="1" applyAlignment="1">
      <alignment horizontal="left" vertical="center"/>
    </xf>
    <xf numFmtId="0" fontId="164" fillId="0" borderId="104" xfId="0" applyFont="1" applyBorder="1" applyAlignment="1">
      <alignment horizontal="left" vertical="center" wrapText="1"/>
    </xf>
    <xf numFmtId="0" fontId="90" fillId="26" borderId="186" xfId="0" applyFont="1" applyFill="1" applyBorder="1" applyAlignment="1">
      <alignment horizontal="left" vertical="center" wrapText="1"/>
    </xf>
    <xf numFmtId="0" fontId="90" fillId="26" borderId="76" xfId="0" applyFont="1" applyFill="1" applyBorder="1" applyAlignment="1">
      <alignment horizontal="left" vertical="center" wrapText="1"/>
    </xf>
    <xf numFmtId="0" fontId="90" fillId="26" borderId="188" xfId="0" applyFont="1" applyFill="1" applyBorder="1" applyAlignment="1">
      <alignment horizontal="left" vertical="center" wrapText="1"/>
    </xf>
    <xf numFmtId="0" fontId="164" fillId="26" borderId="149" xfId="0" applyFont="1" applyFill="1" applyBorder="1" applyAlignment="1">
      <alignment horizontal="left" vertical="center" wrapText="1"/>
    </xf>
    <xf numFmtId="0" fontId="164" fillId="26" borderId="104" xfId="0" applyFont="1" applyFill="1" applyBorder="1" applyAlignment="1">
      <alignment horizontal="left" vertical="center" wrapText="1"/>
    </xf>
    <xf numFmtId="0" fontId="164" fillId="26" borderId="121" xfId="0" applyFont="1" applyFill="1" applyBorder="1" applyAlignment="1">
      <alignment horizontal="left" vertical="center" wrapText="1"/>
    </xf>
    <xf numFmtId="0" fontId="137" fillId="27" borderId="186" xfId="0" applyFont="1" applyFill="1" applyBorder="1" applyAlignment="1">
      <alignment horizontal="left" vertical="center" wrapText="1"/>
    </xf>
    <xf numFmtId="0" fontId="137" fillId="27" borderId="76" xfId="0" applyFont="1" applyFill="1" applyBorder="1" applyAlignment="1">
      <alignment horizontal="left" vertical="center" wrapText="1"/>
    </xf>
    <xf numFmtId="0" fontId="137" fillId="27" borderId="188" xfId="0" applyFont="1" applyFill="1" applyBorder="1" applyAlignment="1">
      <alignment horizontal="left" vertical="center" wrapText="1"/>
    </xf>
    <xf numFmtId="0" fontId="173" fillId="27" borderId="9" xfId="0" applyFont="1" applyFill="1" applyBorder="1" applyAlignment="1">
      <alignment horizontal="left" vertical="center" wrapText="1"/>
    </xf>
    <xf numFmtId="0" fontId="173" fillId="27" borderId="10" xfId="0" applyFont="1" applyFill="1" applyBorder="1" applyAlignment="1">
      <alignment horizontal="left" vertical="center" wrapText="1"/>
    </xf>
    <xf numFmtId="0" fontId="173" fillId="27" borderId="88" xfId="0" applyFont="1" applyFill="1" applyBorder="1" applyAlignment="1">
      <alignment horizontal="left" vertical="center" wrapText="1"/>
    </xf>
    <xf numFmtId="0" fontId="164" fillId="0" borderId="121" xfId="0" applyFont="1" applyBorder="1" applyAlignment="1">
      <alignment horizontal="left" vertical="center" wrapText="1"/>
    </xf>
    <xf numFmtId="0" fontId="173" fillId="27" borderId="25" xfId="0" applyFont="1" applyFill="1" applyBorder="1" applyAlignment="1">
      <alignment horizontal="left" vertical="center" wrapText="1"/>
    </xf>
    <xf numFmtId="0" fontId="173" fillId="27" borderId="1" xfId="0" applyFont="1" applyFill="1" applyBorder="1" applyAlignment="1">
      <alignment horizontal="left" vertical="center" wrapText="1"/>
    </xf>
    <xf numFmtId="0" fontId="173" fillId="27" borderId="12" xfId="0" applyFont="1" applyFill="1" applyBorder="1" applyAlignment="1">
      <alignment horizontal="left" vertical="center" wrapText="1"/>
    </xf>
    <xf numFmtId="0" fontId="173" fillId="27" borderId="90" xfId="0" applyFont="1" applyFill="1" applyBorder="1" applyAlignment="1">
      <alignment horizontal="left" vertical="center" wrapText="1"/>
    </xf>
    <xf numFmtId="0" fontId="173" fillId="27" borderId="91" xfId="0" applyFont="1" applyFill="1" applyBorder="1" applyAlignment="1">
      <alignment horizontal="left" vertical="center" wrapText="1"/>
    </xf>
    <xf numFmtId="0" fontId="173" fillId="27" borderId="81" xfId="0" applyFont="1" applyFill="1" applyBorder="1" applyAlignment="1">
      <alignment horizontal="left" vertical="center" wrapText="1"/>
    </xf>
    <xf numFmtId="0" fontId="173" fillId="27" borderId="82" xfId="0" applyFont="1" applyFill="1" applyBorder="1" applyAlignment="1">
      <alignment horizontal="left" vertical="center" wrapText="1"/>
    </xf>
    <xf numFmtId="0" fontId="173" fillId="27" borderId="1" xfId="0" applyFont="1" applyFill="1" applyBorder="1" applyAlignment="1">
      <alignment horizontal="left" vertical="center"/>
    </xf>
    <xf numFmtId="0" fontId="173" fillId="27" borderId="92" xfId="0" applyFont="1" applyFill="1" applyBorder="1" applyAlignment="1">
      <alignment horizontal="left" vertical="center"/>
    </xf>
    <xf numFmtId="0" fontId="173" fillId="27" borderId="91" xfId="0" applyFont="1" applyFill="1" applyBorder="1" applyAlignment="1">
      <alignment horizontal="left" vertical="center"/>
    </xf>
    <xf numFmtId="0" fontId="173" fillId="27" borderId="83" xfId="0" applyFont="1" applyFill="1" applyBorder="1" applyAlignment="1">
      <alignment horizontal="left" vertical="center"/>
    </xf>
    <xf numFmtId="0" fontId="164" fillId="26" borderId="139" xfId="0" applyFont="1" applyFill="1" applyBorder="1" applyAlignment="1">
      <alignment horizontal="left" vertical="center" wrapText="1"/>
    </xf>
    <xf numFmtId="0" fontId="173" fillId="27" borderId="13" xfId="0" applyFont="1" applyFill="1" applyBorder="1" applyAlignment="1">
      <alignment horizontal="left" vertical="center"/>
    </xf>
    <xf numFmtId="0" fontId="103" fillId="53" borderId="104" xfId="0" applyFont="1" applyFill="1" applyBorder="1" applyAlignment="1">
      <alignment horizontal="left" vertical="center" wrapText="1"/>
    </xf>
    <xf numFmtId="0" fontId="103" fillId="53" borderId="116" xfId="0" applyFont="1" applyFill="1" applyBorder="1" applyAlignment="1">
      <alignment horizontal="left" vertical="center" wrapText="1"/>
    </xf>
    <xf numFmtId="0" fontId="103" fillId="53" borderId="149" xfId="0" applyFont="1" applyFill="1" applyBorder="1" applyAlignment="1">
      <alignment horizontal="left" vertical="center" wrapText="1"/>
    </xf>
    <xf numFmtId="0" fontId="103" fillId="53" borderId="104" xfId="0" applyFont="1" applyFill="1" applyBorder="1" applyAlignment="1">
      <alignment horizontal="left" vertical="center"/>
    </xf>
    <xf numFmtId="0" fontId="103" fillId="53" borderId="121" xfId="0" applyFont="1" applyFill="1" applyBorder="1" applyAlignment="1">
      <alignment horizontal="left" vertical="center"/>
    </xf>
    <xf numFmtId="0" fontId="165" fillId="53" borderId="0" xfId="0" applyFont="1" applyFill="1" applyAlignment="1">
      <alignment horizontal="center" wrapText="1"/>
    </xf>
    <xf numFmtId="0" fontId="165" fillId="53" borderId="49" xfId="0" applyFont="1" applyFill="1" applyBorder="1" applyAlignment="1">
      <alignment horizontal="center" wrapText="1"/>
    </xf>
    <xf numFmtId="0" fontId="90" fillId="26" borderId="144" xfId="0" applyFont="1" applyFill="1" applyBorder="1" applyAlignment="1">
      <alignment horizontal="left" vertical="center" wrapText="1"/>
    </xf>
    <xf numFmtId="0" fontId="90" fillId="26" borderId="145" xfId="0" applyFont="1" applyFill="1" applyBorder="1" applyAlignment="1">
      <alignment horizontal="left" vertical="center" wrapText="1"/>
    </xf>
    <xf numFmtId="0" fontId="90" fillId="26" borderId="146" xfId="0" applyFont="1" applyFill="1" applyBorder="1" applyAlignment="1">
      <alignment horizontal="left" vertical="center" wrapText="1"/>
    </xf>
    <xf numFmtId="0" fontId="103" fillId="53" borderId="149" xfId="0" applyFont="1" applyFill="1" applyBorder="1" applyAlignment="1">
      <alignment wrapText="1"/>
    </xf>
    <xf numFmtId="0" fontId="103" fillId="53" borderId="104" xfId="0" applyFont="1" applyFill="1" applyBorder="1" applyAlignment="1">
      <alignment wrapText="1"/>
    </xf>
    <xf numFmtId="0" fontId="103" fillId="53" borderId="121" xfId="0" applyFont="1" applyFill="1" applyBorder="1" applyAlignment="1">
      <alignment wrapText="1"/>
    </xf>
    <xf numFmtId="0" fontId="164" fillId="27" borderId="10" xfId="0" applyFont="1" applyFill="1" applyBorder="1" applyAlignment="1">
      <alignment horizontal="left" vertical="center" wrapText="1"/>
    </xf>
    <xf numFmtId="0" fontId="164" fillId="27" borderId="88" xfId="0" applyFont="1" applyFill="1" applyBorder="1" applyAlignment="1">
      <alignment horizontal="left" vertical="center" wrapText="1"/>
    </xf>
    <xf numFmtId="0" fontId="173" fillId="27" borderId="149" xfId="0" applyFont="1" applyFill="1" applyBorder="1" applyAlignment="1">
      <alignment horizontal="left" vertical="center" wrapText="1"/>
    </xf>
    <xf numFmtId="0" fontId="173" fillId="27" borderId="121" xfId="0" applyFont="1" applyFill="1" applyBorder="1" applyAlignment="1">
      <alignment horizontal="left" vertical="center" wrapText="1"/>
    </xf>
    <xf numFmtId="0" fontId="173" fillId="27" borderId="234" xfId="0" applyFont="1" applyFill="1" applyBorder="1" applyAlignment="1">
      <alignment horizontal="left" vertical="center"/>
    </xf>
    <xf numFmtId="0" fontId="173" fillId="27" borderId="136" xfId="0" applyFont="1" applyFill="1" applyBorder="1" applyAlignment="1">
      <alignment horizontal="left" vertical="center"/>
    </xf>
    <xf numFmtId="0" fontId="173" fillId="27" borderId="10" xfId="0" applyFont="1" applyFill="1" applyBorder="1" applyAlignment="1">
      <alignment horizontal="left" vertical="center"/>
    </xf>
    <xf numFmtId="0" fontId="37" fillId="3" borderId="306" xfId="0" applyFont="1" applyFill="1" applyBorder="1" applyAlignment="1">
      <alignment horizontal="left" vertical="center" wrapText="1"/>
    </xf>
    <xf numFmtId="0" fontId="37" fillId="3" borderId="307" xfId="0" applyFont="1" applyFill="1" applyBorder="1" applyAlignment="1">
      <alignment horizontal="left" vertical="center" wrapText="1"/>
    </xf>
    <xf numFmtId="0" fontId="37" fillId="3" borderId="308" xfId="0" applyFont="1" applyFill="1" applyBorder="1" applyAlignment="1">
      <alignment horizontal="left" vertical="center" wrapText="1"/>
    </xf>
    <xf numFmtId="0" fontId="75" fillId="26" borderId="149" xfId="0" applyFont="1" applyFill="1" applyBorder="1" applyAlignment="1">
      <alignment horizontal="left" vertical="center" wrapText="1"/>
    </xf>
    <xf numFmtId="0" fontId="75" fillId="26" borderId="139" xfId="0" applyFont="1" applyFill="1" applyBorder="1" applyAlignment="1">
      <alignment horizontal="left" vertical="center" wrapText="1"/>
    </xf>
    <xf numFmtId="0" fontId="37" fillId="3" borderId="8" xfId="0" applyFont="1" applyFill="1" applyBorder="1" applyAlignment="1">
      <alignment horizontal="left" vertical="center" wrapText="1"/>
    </xf>
    <xf numFmtId="0" fontId="37" fillId="3" borderId="53" xfId="0" applyFont="1" applyFill="1" applyBorder="1" applyAlignment="1">
      <alignment horizontal="left" vertical="center" wrapText="1"/>
    </xf>
    <xf numFmtId="0" fontId="37" fillId="3" borderId="44" xfId="0" applyFont="1" applyFill="1" applyBorder="1" applyAlignment="1">
      <alignment horizontal="left" vertical="center" wrapText="1"/>
    </xf>
    <xf numFmtId="0" fontId="37" fillId="3" borderId="45" xfId="0" applyFont="1" applyFill="1" applyBorder="1" applyAlignment="1">
      <alignment horizontal="left" vertical="center" wrapText="1"/>
    </xf>
    <xf numFmtId="0" fontId="67" fillId="3" borderId="8" xfId="54" applyFill="1" applyBorder="1" applyAlignment="1">
      <alignment horizontal="left" vertical="center" wrapText="1"/>
    </xf>
    <xf numFmtId="0" fontId="108" fillId="3" borderId="10" xfId="54" applyFont="1" applyFill="1" applyBorder="1" applyAlignment="1">
      <alignment horizontal="left" vertical="center" wrapText="1"/>
    </xf>
    <xf numFmtId="0" fontId="108" fillId="3" borderId="53" xfId="54" applyFont="1" applyFill="1" applyBorder="1" applyAlignment="1">
      <alignment horizontal="left" vertical="center" wrapText="1"/>
    </xf>
    <xf numFmtId="0" fontId="70" fillId="3" borderId="8" xfId="0" applyFont="1" applyFill="1" applyBorder="1" applyAlignment="1">
      <alignment horizontal="left" vertical="center" wrapText="1"/>
    </xf>
    <xf numFmtId="0" fontId="70" fillId="3" borderId="53" xfId="0" applyFont="1" applyFill="1" applyBorder="1" applyAlignment="1">
      <alignment horizontal="left" vertical="center" wrapText="1"/>
    </xf>
    <xf numFmtId="0" fontId="70" fillId="3" borderId="1" xfId="0" applyFont="1" applyFill="1" applyBorder="1" applyAlignment="1">
      <alignment horizontal="left" vertical="center" wrapText="1"/>
    </xf>
    <xf numFmtId="0" fontId="70" fillId="3" borderId="45" xfId="0" applyFont="1" applyFill="1" applyBorder="1" applyAlignment="1">
      <alignment horizontal="left" vertical="center" wrapText="1"/>
    </xf>
    <xf numFmtId="0" fontId="70" fillId="3" borderId="16" xfId="0" applyFont="1" applyFill="1" applyBorder="1" applyAlignment="1">
      <alignment horizontal="left" vertical="center" wrapText="1"/>
    </xf>
    <xf numFmtId="0" fontId="70" fillId="3" borderId="47" xfId="0" applyFont="1" applyFill="1" applyBorder="1" applyAlignment="1">
      <alignment horizontal="left" vertical="center" wrapText="1"/>
    </xf>
    <xf numFmtId="0" fontId="94" fillId="27" borderId="16" xfId="0" applyFont="1" applyFill="1" applyBorder="1" applyAlignment="1">
      <alignment horizontal="left" vertical="center" wrapText="1"/>
    </xf>
    <xf numFmtId="0" fontId="94" fillId="27" borderId="14" xfId="0" applyFont="1" applyFill="1" applyBorder="1" applyAlignment="1">
      <alignment horizontal="left" vertical="center" wrapText="1"/>
    </xf>
    <xf numFmtId="3" fontId="176" fillId="0" borderId="9" xfId="0" applyNumberFormat="1" applyFont="1" applyBorder="1" applyAlignment="1">
      <alignment horizontal="center" vertical="center" wrapText="1"/>
    </xf>
    <xf numFmtId="3" fontId="176" fillId="0" borderId="11" xfId="0" applyNumberFormat="1" applyFont="1" applyBorder="1" applyAlignment="1">
      <alignment horizontal="center" vertical="center" wrapText="1"/>
    </xf>
    <xf numFmtId="3" fontId="176" fillId="0" borderId="53" xfId="0" applyNumberFormat="1" applyFont="1" applyBorder="1" applyAlignment="1">
      <alignment horizontal="center" vertical="center" wrapText="1"/>
    </xf>
    <xf numFmtId="1" fontId="37" fillId="0" borderId="8" xfId="0" applyNumberFormat="1" applyFont="1" applyBorder="1" applyAlignment="1">
      <alignment horizontal="left" vertical="center" wrapText="1"/>
    </xf>
    <xf numFmtId="1" fontId="37" fillId="0" borderId="10" xfId="0" applyNumberFormat="1" applyFont="1" applyBorder="1" applyAlignment="1">
      <alignment horizontal="left" vertical="center" wrapText="1"/>
    </xf>
    <xf numFmtId="1" fontId="37" fillId="0" borderId="53" xfId="0" applyNumberFormat="1" applyFont="1" applyBorder="1" applyAlignment="1">
      <alignment horizontal="left" vertical="center" wrapText="1"/>
    </xf>
    <xf numFmtId="0" fontId="31" fillId="26" borderId="0" xfId="0" applyFont="1" applyFill="1" applyAlignment="1">
      <alignment horizontal="left" vertical="center" wrapText="1"/>
    </xf>
    <xf numFmtId="0" fontId="37" fillId="30" borderId="13" xfId="0" applyFont="1" applyFill="1" applyBorder="1" applyAlignment="1">
      <alignment horizontal="left" vertical="center" wrapText="1"/>
    </xf>
    <xf numFmtId="0" fontId="37" fillId="0" borderId="8" xfId="0" applyFont="1" applyBorder="1" applyAlignment="1">
      <alignment horizontal="left" vertical="center" wrapText="1"/>
    </xf>
    <xf numFmtId="0" fontId="37" fillId="0" borderId="10" xfId="0" applyFont="1" applyBorder="1" applyAlignment="1">
      <alignment horizontal="left" vertical="center" wrapText="1"/>
    </xf>
    <xf numFmtId="0" fontId="37" fillId="0" borderId="53" xfId="0" applyFont="1" applyBorder="1" applyAlignment="1">
      <alignment horizontal="left" vertical="center" wrapText="1"/>
    </xf>
    <xf numFmtId="0" fontId="109" fillId="53" borderId="0" xfId="0" applyFont="1" applyFill="1" applyAlignment="1">
      <alignment horizontal="center"/>
    </xf>
    <xf numFmtId="0" fontId="109" fillId="53" borderId="49" xfId="0" applyFont="1" applyFill="1" applyBorder="1" applyAlignment="1">
      <alignment horizontal="center"/>
    </xf>
    <xf numFmtId="0" fontId="35" fillId="53" borderId="149" xfId="0" applyFont="1" applyFill="1" applyBorder="1" applyAlignment="1">
      <alignment horizontal="left" vertical="center" wrapText="1"/>
    </xf>
    <xf numFmtId="0" fontId="37" fillId="3" borderId="61" xfId="0" applyFont="1" applyFill="1" applyBorder="1" applyAlignment="1">
      <alignment horizontal="left" vertical="center" wrapText="1"/>
    </xf>
    <xf numFmtId="0" fontId="37" fillId="3" borderId="62" xfId="0" applyFont="1" applyFill="1" applyBorder="1" applyAlignment="1">
      <alignment horizontal="left" vertical="center" wrapText="1"/>
    </xf>
    <xf numFmtId="0" fontId="37" fillId="3" borderId="63" xfId="0" applyFont="1" applyFill="1" applyBorder="1" applyAlignment="1">
      <alignment horizontal="left" vertical="center" wrapText="1"/>
    </xf>
    <xf numFmtId="0" fontId="37" fillId="3" borderId="48" xfId="0" applyFont="1" applyFill="1" applyBorder="1" applyAlignment="1">
      <alignment horizontal="left" vertical="center" wrapText="1"/>
    </xf>
    <xf numFmtId="0" fontId="37" fillId="3" borderId="49" xfId="0" applyFont="1" applyFill="1" applyBorder="1" applyAlignment="1">
      <alignment horizontal="left" vertical="center" wrapText="1"/>
    </xf>
    <xf numFmtId="0" fontId="37" fillId="3" borderId="10" xfId="0" applyFont="1" applyFill="1" applyBorder="1" applyAlignment="1">
      <alignment horizontal="left" vertical="center"/>
    </xf>
    <xf numFmtId="0" fontId="37" fillId="3" borderId="53" xfId="0" applyFont="1" applyFill="1" applyBorder="1" applyAlignment="1">
      <alignment horizontal="left" vertical="center"/>
    </xf>
    <xf numFmtId="0" fontId="37" fillId="3" borderId="46" xfId="0" applyFont="1" applyFill="1" applyBorder="1" applyAlignment="1">
      <alignment horizontal="left" vertical="center"/>
    </xf>
    <xf numFmtId="0" fontId="37" fillId="3" borderId="13" xfId="0" applyFont="1" applyFill="1" applyBorder="1" applyAlignment="1">
      <alignment horizontal="left" vertical="center"/>
    </xf>
    <xf numFmtId="0" fontId="37" fillId="3" borderId="142" xfId="0" applyFont="1" applyFill="1" applyBorder="1" applyAlignment="1">
      <alignment horizontal="left" vertical="center" wrapText="1"/>
    </xf>
    <xf numFmtId="0" fontId="37" fillId="3" borderId="143" xfId="0" applyFont="1" applyFill="1" applyBorder="1" applyAlignment="1">
      <alignment horizontal="left" vertical="center" wrapText="1"/>
    </xf>
    <xf numFmtId="0" fontId="67" fillId="3" borderId="10" xfId="54" applyFill="1" applyBorder="1" applyAlignment="1">
      <alignment horizontal="left" vertical="center" wrapText="1"/>
    </xf>
    <xf numFmtId="0" fontId="108" fillId="3" borderId="87" xfId="54" applyFont="1" applyFill="1" applyBorder="1" applyAlignment="1">
      <alignment horizontal="left" vertical="center" wrapText="1"/>
    </xf>
    <xf numFmtId="0" fontId="40" fillId="0" borderId="113" xfId="0" applyFont="1" applyBorder="1" applyAlignment="1">
      <alignment horizontal="left" vertical="center" wrapText="1"/>
    </xf>
    <xf numFmtId="0" fontId="40" fillId="0" borderId="194" xfId="0" applyFont="1" applyBorder="1" applyAlignment="1">
      <alignment horizontal="left" vertical="center" wrapText="1"/>
    </xf>
    <xf numFmtId="0" fontId="45" fillId="3" borderId="1" xfId="0" applyFont="1" applyFill="1" applyBorder="1" applyAlignment="1">
      <alignment horizontal="left" vertical="center" wrapText="1"/>
    </xf>
    <xf numFmtId="0" fontId="184" fillId="3" borderId="92" xfId="0" applyFont="1" applyFill="1" applyBorder="1" applyAlignment="1">
      <alignment horizontal="left" vertical="center" wrapText="1"/>
    </xf>
    <xf numFmtId="0" fontId="45" fillId="3" borderId="16" xfId="0" applyFont="1" applyFill="1" applyBorder="1" applyAlignment="1">
      <alignment horizontal="left" vertical="center" wrapText="1"/>
    </xf>
    <xf numFmtId="0" fontId="184" fillId="3" borderId="98" xfId="0" applyFont="1" applyFill="1" applyBorder="1" applyAlignment="1">
      <alignment horizontal="left" vertical="center" wrapText="1"/>
    </xf>
    <xf numFmtId="0" fontId="106" fillId="3" borderId="10" xfId="0" applyFont="1" applyFill="1" applyBorder="1" applyAlignment="1">
      <alignment horizontal="left" vertical="center" wrapText="1"/>
    </xf>
    <xf numFmtId="0" fontId="37" fillId="0" borderId="87" xfId="0" applyFont="1" applyBorder="1" applyAlignment="1">
      <alignment horizontal="left" vertical="center" wrapText="1"/>
    </xf>
    <xf numFmtId="0" fontId="75" fillId="26" borderId="193" xfId="0" applyFont="1" applyFill="1" applyBorder="1" applyAlignment="1">
      <alignment horizontal="left" vertical="center" wrapText="1"/>
    </xf>
    <xf numFmtId="0" fontId="75" fillId="26" borderId="194" xfId="0" applyFont="1" applyFill="1" applyBorder="1" applyAlignment="1">
      <alignment horizontal="left" vertical="center" wrapText="1"/>
    </xf>
    <xf numFmtId="0" fontId="37" fillId="3" borderId="145" xfId="0" applyFont="1" applyFill="1" applyBorder="1" applyAlignment="1">
      <alignment horizontal="left" vertical="center" wrapText="1"/>
    </xf>
    <xf numFmtId="0" fontId="37" fillId="3" borderId="146" xfId="0" applyFont="1" applyFill="1" applyBorder="1" applyAlignment="1">
      <alignment horizontal="left" vertical="center" wrapText="1"/>
    </xf>
    <xf numFmtId="0" fontId="37" fillId="3" borderId="87" xfId="0" applyFont="1" applyFill="1" applyBorder="1" applyAlignment="1">
      <alignment horizontal="left" vertical="center"/>
    </xf>
    <xf numFmtId="0" fontId="26" fillId="3" borderId="10" xfId="0" applyFont="1" applyFill="1" applyBorder="1" applyAlignment="1">
      <alignment horizontal="left" vertical="center" wrapText="1"/>
    </xf>
    <xf numFmtId="0" fontId="109" fillId="53" borderId="179" xfId="0" applyFont="1" applyFill="1" applyBorder="1" applyAlignment="1">
      <alignment horizontal="center" vertical="center"/>
    </xf>
    <xf numFmtId="0" fontId="109" fillId="53" borderId="180" xfId="0" applyFont="1" applyFill="1" applyBorder="1" applyAlignment="1">
      <alignment horizontal="center" vertical="center"/>
    </xf>
    <xf numFmtId="0" fontId="70" fillId="3" borderId="9" xfId="0" applyFont="1" applyFill="1" applyBorder="1" applyAlignment="1">
      <alignment horizontal="center" vertical="center" wrapText="1"/>
    </xf>
    <xf numFmtId="0" fontId="70" fillId="3" borderId="11" xfId="0" applyFont="1" applyFill="1" applyBorder="1" applyAlignment="1">
      <alignment horizontal="center" vertical="center" wrapText="1"/>
    </xf>
    <xf numFmtId="0" fontId="70" fillId="3" borderId="10" xfId="0" applyFont="1" applyFill="1" applyBorder="1" applyAlignment="1">
      <alignment horizontal="center" vertical="center" wrapText="1"/>
    </xf>
    <xf numFmtId="0" fontId="70" fillId="3" borderId="87" xfId="0" applyFont="1" applyFill="1" applyBorder="1" applyAlignment="1">
      <alignment horizontal="center" vertical="center" wrapText="1"/>
    </xf>
    <xf numFmtId="0" fontId="70" fillId="3" borderId="10" xfId="0" applyFont="1" applyFill="1" applyBorder="1" applyAlignment="1">
      <alignment horizontal="left" vertical="center"/>
    </xf>
    <xf numFmtId="0" fontId="37" fillId="3" borderId="56" xfId="0" applyFont="1" applyFill="1" applyBorder="1" applyAlignment="1">
      <alignment horizontal="left" vertical="center" wrapText="1"/>
    </xf>
    <xf numFmtId="0" fontId="37" fillId="3" borderId="65" xfId="0" applyFont="1" applyFill="1" applyBorder="1" applyAlignment="1">
      <alignment horizontal="left" vertical="center" wrapText="1"/>
    </xf>
    <xf numFmtId="9" fontId="176" fillId="0" borderId="9" xfId="0" applyNumberFormat="1" applyFont="1" applyBorder="1" applyAlignment="1">
      <alignment horizontal="center" vertical="center" wrapText="1"/>
    </xf>
    <xf numFmtId="0" fontId="176" fillId="0" borderId="11" xfId="0" applyFont="1" applyBorder="1" applyAlignment="1">
      <alignment horizontal="center" vertical="center" wrapText="1"/>
    </xf>
    <xf numFmtId="0" fontId="40" fillId="53" borderId="149" xfId="35" applyFont="1" applyFill="1" applyBorder="1" applyAlignment="1">
      <alignment vertical="center" wrapText="1"/>
    </xf>
    <xf numFmtId="0" fontId="78" fillId="27" borderId="8" xfId="0" applyFont="1" applyFill="1" applyBorder="1" applyAlignment="1">
      <alignment horizontal="left" vertical="center" wrapText="1"/>
    </xf>
    <xf numFmtId="0" fontId="78" fillId="27" borderId="10" xfId="0" applyFont="1" applyFill="1" applyBorder="1" applyAlignment="1">
      <alignment horizontal="left" vertical="center" wrapText="1"/>
    </xf>
    <xf numFmtId="0" fontId="78" fillId="27" borderId="53" xfId="0" applyFont="1" applyFill="1" applyBorder="1" applyAlignment="1">
      <alignment horizontal="left" vertical="center" wrapText="1"/>
    </xf>
    <xf numFmtId="0" fontId="40" fillId="53" borderId="191" xfId="35" applyFont="1" applyFill="1" applyBorder="1" applyAlignment="1">
      <alignment vertical="center" wrapText="1"/>
    </xf>
    <xf numFmtId="0" fontId="37" fillId="3" borderId="41" xfId="35" applyFont="1" applyFill="1" applyBorder="1" applyAlignment="1">
      <alignment horizontal="left" vertical="center" wrapText="1"/>
    </xf>
    <xf numFmtId="0" fontId="46" fillId="3" borderId="41" xfId="21" applyFont="1" applyFill="1" applyBorder="1" applyAlignment="1" applyProtection="1">
      <alignment horizontal="left" vertical="center" wrapText="1"/>
    </xf>
    <xf numFmtId="0" fontId="37" fillId="3" borderId="41" xfId="0" applyFont="1" applyFill="1" applyBorder="1" applyAlignment="1">
      <alignment horizontal="left" vertical="center" wrapText="1"/>
    </xf>
    <xf numFmtId="0" fontId="35" fillId="53" borderId="138" xfId="29" applyFont="1" applyFill="1" applyBorder="1" applyAlignment="1">
      <alignment vertical="center"/>
    </xf>
    <xf numFmtId="0" fontId="37" fillId="3" borderId="4" xfId="0" applyFont="1" applyFill="1" applyBorder="1" applyAlignment="1">
      <alignment horizontal="left" vertical="center" wrapText="1"/>
    </xf>
    <xf numFmtId="0" fontId="37" fillId="3" borderId="43" xfId="0" applyFont="1" applyFill="1" applyBorder="1" applyAlignment="1">
      <alignment horizontal="left" vertical="center"/>
    </xf>
    <xf numFmtId="0" fontId="70" fillId="26" borderId="41" xfId="0" applyFont="1" applyFill="1" applyBorder="1" applyAlignment="1">
      <alignment horizontal="left" vertical="center" wrapText="1"/>
    </xf>
    <xf numFmtId="0" fontId="37" fillId="26" borderId="53" xfId="0" applyFont="1" applyFill="1" applyBorder="1" applyAlignment="1">
      <alignment horizontal="left" vertical="center" wrapText="1"/>
    </xf>
    <xf numFmtId="0" fontId="37" fillId="0" borderId="41" xfId="0" applyFont="1" applyBorder="1" applyAlignment="1">
      <alignment horizontal="left" vertical="center" wrapText="1"/>
    </xf>
    <xf numFmtId="0" fontId="37" fillId="3" borderId="9" xfId="0" applyFont="1" applyFill="1" applyBorder="1" applyAlignment="1">
      <alignment horizontal="center" vertical="center" wrapText="1"/>
    </xf>
    <xf numFmtId="0" fontId="37" fillId="3" borderId="10" xfId="0" applyFont="1" applyFill="1" applyBorder="1" applyAlignment="1">
      <alignment horizontal="center" vertical="center" wrapText="1"/>
    </xf>
    <xf numFmtId="0" fontId="37" fillId="3" borderId="53" xfId="0" applyFont="1" applyFill="1" applyBorder="1" applyAlignment="1">
      <alignment horizontal="center" vertical="center" wrapText="1"/>
    </xf>
    <xf numFmtId="0" fontId="37" fillId="28" borderId="41" xfId="0" applyFont="1" applyFill="1" applyBorder="1" applyAlignment="1">
      <alignment horizontal="left" vertical="center" wrapText="1"/>
    </xf>
    <xf numFmtId="0" fontId="37" fillId="28" borderId="53" xfId="0" applyFont="1" applyFill="1" applyBorder="1" applyAlignment="1">
      <alignment horizontal="left" vertical="center" wrapText="1"/>
    </xf>
    <xf numFmtId="0" fontId="35" fillId="53" borderId="138" xfId="29" applyFont="1" applyFill="1" applyBorder="1" applyAlignment="1">
      <alignment vertical="center" wrapText="1"/>
    </xf>
    <xf numFmtId="0" fontId="26" fillId="3" borderId="40" xfId="0" applyFont="1" applyFill="1" applyBorder="1" applyAlignment="1">
      <alignment horizontal="left" vertical="center" wrapText="1"/>
    </xf>
    <xf numFmtId="0" fontId="26" fillId="3" borderId="63" xfId="0" applyFont="1" applyFill="1" applyBorder="1" applyAlignment="1">
      <alignment horizontal="left" vertical="center" wrapText="1"/>
    </xf>
    <xf numFmtId="0" fontId="37" fillId="30" borderId="51" xfId="0" applyFont="1" applyFill="1" applyBorder="1" applyAlignment="1">
      <alignment horizontal="left" vertical="center" wrapText="1"/>
    </xf>
    <xf numFmtId="0" fontId="37" fillId="30" borderId="49" xfId="0" applyFont="1" applyFill="1" applyBorder="1" applyAlignment="1">
      <alignment horizontal="left" vertical="center" wrapText="1"/>
    </xf>
    <xf numFmtId="0" fontId="37" fillId="30" borderId="6" xfId="0" applyFont="1" applyFill="1" applyBorder="1" applyAlignment="1">
      <alignment horizontal="left" vertical="center" wrapText="1"/>
    </xf>
    <xf numFmtId="0" fontId="37" fillId="30" borderId="4" xfId="0" applyFont="1" applyFill="1" applyBorder="1" applyAlignment="1">
      <alignment horizontal="left" vertical="center" wrapText="1"/>
    </xf>
    <xf numFmtId="0" fontId="37" fillId="30" borderId="43" xfId="0" applyFont="1" applyFill="1" applyBorder="1" applyAlignment="1">
      <alignment horizontal="left" vertical="center" wrapText="1"/>
    </xf>
    <xf numFmtId="0" fontId="37" fillId="3" borderId="46" xfId="0" applyFont="1" applyFill="1" applyBorder="1" applyAlignment="1">
      <alignment horizontal="left" vertical="center" wrapText="1"/>
    </xf>
    <xf numFmtId="0" fontId="37" fillId="3" borderId="47" xfId="0" applyFont="1" applyFill="1" applyBorder="1" applyAlignment="1">
      <alignment horizontal="left" vertical="center"/>
    </xf>
    <xf numFmtId="0" fontId="75" fillId="53" borderId="193" xfId="0" applyFont="1" applyFill="1" applyBorder="1" applyAlignment="1">
      <alignment horizontal="left" vertical="center" wrapText="1"/>
    </xf>
    <xf numFmtId="0" fontId="75" fillId="53" borderId="113" xfId="0" applyFont="1" applyFill="1" applyBorder="1" applyAlignment="1">
      <alignment horizontal="left" vertical="center" wrapText="1"/>
    </xf>
    <xf numFmtId="0" fontId="78" fillId="27" borderId="138" xfId="0" applyFont="1" applyFill="1" applyBorder="1" applyAlignment="1">
      <alignment horizontal="left" vertical="center" wrapText="1"/>
    </xf>
    <xf numFmtId="0" fontId="78" fillId="27" borderId="87" xfId="0" applyFont="1" applyFill="1" applyBorder="1" applyAlignment="1">
      <alignment horizontal="left" vertical="center" wrapText="1"/>
    </xf>
    <xf numFmtId="0" fontId="78" fillId="28" borderId="237" xfId="0" applyFont="1" applyFill="1" applyBorder="1" applyAlignment="1">
      <alignment horizontal="left" vertical="center" wrapText="1"/>
    </xf>
    <xf numFmtId="0" fontId="78" fillId="28" borderId="122" xfId="0" applyFont="1" applyFill="1" applyBorder="1" applyAlignment="1">
      <alignment horizontal="left" vertical="center" wrapText="1"/>
    </xf>
    <xf numFmtId="0" fontId="78" fillId="28" borderId="123" xfId="0" applyFont="1" applyFill="1" applyBorder="1" applyAlignment="1">
      <alignment horizontal="left" vertical="center" wrapText="1"/>
    </xf>
    <xf numFmtId="0" fontId="75" fillId="53" borderId="226" xfId="0" applyFont="1" applyFill="1" applyBorder="1" applyAlignment="1">
      <alignment horizontal="left" vertical="center" wrapText="1"/>
    </xf>
    <xf numFmtId="0" fontId="110" fillId="53" borderId="113" xfId="0" applyFont="1" applyFill="1" applyBorder="1" applyAlignment="1">
      <alignment horizontal="left" vertical="center"/>
    </xf>
    <xf numFmtId="0" fontId="110" fillId="53" borderId="194" xfId="0" applyFont="1" applyFill="1" applyBorder="1" applyAlignment="1">
      <alignment horizontal="left" vertical="center"/>
    </xf>
    <xf numFmtId="0" fontId="75" fillId="0" borderId="139" xfId="0" applyFont="1" applyBorder="1" applyAlignment="1">
      <alignment horizontal="left" vertical="center" wrapText="1"/>
    </xf>
    <xf numFmtId="0" fontId="70" fillId="3" borderId="13" xfId="0" applyFont="1" applyFill="1" applyBorder="1" applyAlignment="1">
      <alignment horizontal="left" vertical="center"/>
    </xf>
    <xf numFmtId="0" fontId="70" fillId="3" borderId="98" xfId="0" applyFont="1" applyFill="1" applyBorder="1" applyAlignment="1">
      <alignment horizontal="left" vertical="center"/>
    </xf>
    <xf numFmtId="0" fontId="70" fillId="3" borderId="11" xfId="0" applyFont="1" applyFill="1" applyBorder="1" applyAlignment="1">
      <alignment horizontal="left" vertical="center" wrapText="1"/>
    </xf>
    <xf numFmtId="0" fontId="70" fillId="3" borderId="13" xfId="0" applyFont="1" applyFill="1" applyBorder="1" applyAlignment="1">
      <alignment horizontal="left" vertical="center" wrapText="1"/>
    </xf>
    <xf numFmtId="0" fontId="70" fillId="3" borderId="25" xfId="0" applyFont="1" applyFill="1" applyBorder="1" applyAlignment="1">
      <alignment horizontal="left" vertical="center" wrapText="1"/>
    </xf>
    <xf numFmtId="0" fontId="70" fillId="3" borderId="12" xfId="0" applyFont="1" applyFill="1" applyBorder="1" applyAlignment="1">
      <alignment horizontal="left" vertical="center" wrapText="1"/>
    </xf>
    <xf numFmtId="0" fontId="70" fillId="3" borderId="37" xfId="0" applyFont="1" applyFill="1" applyBorder="1" applyAlignment="1">
      <alignment horizontal="left" vertical="center" wrapText="1"/>
    </xf>
    <xf numFmtId="0" fontId="70" fillId="3" borderId="14" xfId="0" applyFont="1" applyFill="1" applyBorder="1" applyAlignment="1">
      <alignment horizontal="left" vertical="center" wrapText="1"/>
    </xf>
    <xf numFmtId="0" fontId="70" fillId="3" borderId="1" xfId="0" applyFont="1" applyFill="1" applyBorder="1" applyAlignment="1">
      <alignment horizontal="left" vertical="center"/>
    </xf>
    <xf numFmtId="0" fontId="70" fillId="3" borderId="92" xfId="0" applyFont="1" applyFill="1" applyBorder="1" applyAlignment="1">
      <alignment horizontal="left" vertical="center"/>
    </xf>
    <xf numFmtId="0" fontId="70" fillId="3" borderId="16" xfId="0" applyFont="1" applyFill="1" applyBorder="1" applyAlignment="1">
      <alignment horizontal="left" vertical="center"/>
    </xf>
    <xf numFmtId="0" fontId="106" fillId="26" borderId="138" xfId="0" applyFont="1" applyFill="1" applyBorder="1" applyAlignment="1">
      <alignment horizontal="left" vertical="center" wrapText="1"/>
    </xf>
    <xf numFmtId="0" fontId="110" fillId="53" borderId="193" xfId="0" applyFont="1" applyFill="1" applyBorder="1" applyAlignment="1">
      <alignment horizontal="left" vertical="center" wrapText="1"/>
    </xf>
    <xf numFmtId="0" fontId="110" fillId="53" borderId="113" xfId="0" applyFont="1" applyFill="1" applyBorder="1" applyAlignment="1">
      <alignment horizontal="left" vertical="center" wrapText="1"/>
    </xf>
    <xf numFmtId="0" fontId="110" fillId="53" borderId="194" xfId="0" applyFont="1" applyFill="1" applyBorder="1" applyAlignment="1">
      <alignment horizontal="left" vertical="center" wrapText="1"/>
    </xf>
    <xf numFmtId="0" fontId="70" fillId="3" borderId="144" xfId="0" applyFont="1" applyFill="1" applyBorder="1" applyAlignment="1">
      <alignment horizontal="left" vertical="center" wrapText="1"/>
    </xf>
    <xf numFmtId="0" fontId="70" fillId="3" borderId="145" xfId="0" applyFont="1" applyFill="1" applyBorder="1" applyAlignment="1">
      <alignment horizontal="left" vertical="center" wrapText="1"/>
    </xf>
    <xf numFmtId="0" fontId="70" fillId="3" borderId="146" xfId="0" applyFont="1" applyFill="1" applyBorder="1" applyAlignment="1">
      <alignment horizontal="left" vertical="center" wrapText="1"/>
    </xf>
    <xf numFmtId="0" fontId="70" fillId="3" borderId="237" xfId="0" applyFont="1" applyFill="1" applyBorder="1" applyAlignment="1">
      <alignment horizontal="left" vertical="center" wrapText="1"/>
    </xf>
    <xf numFmtId="0" fontId="70" fillId="3" borderId="122" xfId="0" applyFont="1" applyFill="1" applyBorder="1" applyAlignment="1">
      <alignment horizontal="left" vertical="center" wrapText="1"/>
    </xf>
    <xf numFmtId="0" fontId="70" fillId="3" borderId="123" xfId="0" applyFont="1" applyFill="1" applyBorder="1" applyAlignment="1">
      <alignment horizontal="left" vertical="center" wrapText="1"/>
    </xf>
    <xf numFmtId="0" fontId="75" fillId="3" borderId="258" xfId="0" applyFont="1" applyFill="1" applyBorder="1" applyAlignment="1">
      <alignment horizontal="left" vertical="center" wrapText="1"/>
    </xf>
    <xf numFmtId="0" fontId="75" fillId="3" borderId="77" xfId="0" applyFont="1" applyFill="1" applyBorder="1" applyAlignment="1">
      <alignment horizontal="left" vertical="center" wrapText="1"/>
    </xf>
    <xf numFmtId="0" fontId="70" fillId="3" borderId="234" xfId="0" applyFont="1" applyFill="1" applyBorder="1" applyAlignment="1">
      <alignment horizontal="left" vertical="center" wrapText="1"/>
    </xf>
    <xf numFmtId="0" fontId="70" fillId="3" borderId="136" xfId="0" applyFont="1" applyFill="1" applyBorder="1" applyAlignment="1">
      <alignment horizontal="left" vertical="center" wrapText="1"/>
    </xf>
    <xf numFmtId="0" fontId="70" fillId="3" borderId="168" xfId="0" applyFont="1" applyFill="1" applyBorder="1" applyAlignment="1">
      <alignment horizontal="left" vertical="center" wrapText="1"/>
    </xf>
    <xf numFmtId="0" fontId="70" fillId="3" borderId="138" xfId="0" applyFont="1" applyFill="1" applyBorder="1" applyAlignment="1">
      <alignment horizontal="left" vertical="center"/>
    </xf>
    <xf numFmtId="0" fontId="70" fillId="3" borderId="87" xfId="0" applyFont="1" applyFill="1" applyBorder="1" applyAlignment="1">
      <alignment horizontal="left" vertical="center"/>
    </xf>
    <xf numFmtId="0" fontId="70" fillId="3" borderId="139" xfId="0" applyFont="1" applyFill="1" applyBorder="1" applyAlignment="1">
      <alignment horizontal="left" vertical="center" wrapText="1"/>
    </xf>
    <xf numFmtId="0" fontId="70" fillId="3" borderId="139" xfId="0" applyFont="1" applyFill="1" applyBorder="1" applyAlignment="1">
      <alignment horizontal="left" vertical="center"/>
    </xf>
    <xf numFmtId="0" fontId="109" fillId="53" borderId="66" xfId="0" applyFont="1" applyFill="1" applyBorder="1" applyAlignment="1">
      <alignment horizontal="center" wrapText="1"/>
    </xf>
    <xf numFmtId="0" fontId="109" fillId="53" borderId="67" xfId="0" applyFont="1" applyFill="1" applyBorder="1" applyAlignment="1">
      <alignment horizontal="center" wrapText="1"/>
    </xf>
    <xf numFmtId="0" fontId="70" fillId="3" borderId="258" xfId="0" applyFont="1" applyFill="1" applyBorder="1" applyAlignment="1">
      <alignment horizontal="left" vertical="center" wrapText="1"/>
    </xf>
    <xf numFmtId="0" fontId="80" fillId="3" borderId="13" xfId="0" applyFont="1" applyFill="1" applyBorder="1" applyAlignment="1">
      <alignment horizontal="left" vertical="center"/>
    </xf>
    <xf numFmtId="0" fontId="80" fillId="3" borderId="98" xfId="0" applyFont="1" applyFill="1" applyBorder="1" applyAlignment="1">
      <alignment horizontal="left" vertical="center"/>
    </xf>
    <xf numFmtId="0" fontId="118" fillId="3" borderId="138" xfId="54" applyFont="1" applyFill="1" applyBorder="1" applyAlignment="1">
      <alignment horizontal="left" vertical="center" wrapText="1"/>
    </xf>
    <xf numFmtId="0" fontId="118" fillId="3" borderId="10" xfId="54" applyFont="1" applyFill="1" applyBorder="1" applyAlignment="1">
      <alignment horizontal="left" vertical="center" wrapText="1"/>
    </xf>
    <xf numFmtId="0" fontId="118" fillId="3" borderId="87" xfId="54" applyFont="1" applyFill="1" applyBorder="1" applyAlignment="1">
      <alignment horizontal="left" vertical="center" wrapText="1"/>
    </xf>
    <xf numFmtId="0" fontId="75" fillId="0" borderId="193" xfId="0" applyFont="1" applyBorder="1" applyAlignment="1">
      <alignment horizontal="left" vertical="center" wrapText="1"/>
    </xf>
    <xf numFmtId="0" fontId="75" fillId="0" borderId="113" xfId="0" applyFont="1" applyBorder="1" applyAlignment="1">
      <alignment horizontal="left" vertical="center" wrapText="1"/>
    </xf>
    <xf numFmtId="0" fontId="75" fillId="0" borderId="194" xfId="0" applyFont="1" applyBorder="1" applyAlignment="1">
      <alignment horizontal="left" vertical="center" wrapText="1"/>
    </xf>
    <xf numFmtId="0" fontId="75" fillId="26" borderId="10" xfId="0" applyFont="1" applyFill="1" applyBorder="1" applyAlignment="1">
      <alignment horizontal="center" vertical="center" wrapText="1"/>
    </xf>
    <xf numFmtId="9" fontId="70" fillId="26" borderId="134" xfId="0" applyNumberFormat="1" applyFont="1" applyFill="1" applyBorder="1" applyAlignment="1">
      <alignment horizontal="center" vertical="center" wrapText="1"/>
    </xf>
    <xf numFmtId="9" fontId="70" fillId="26" borderId="88" xfId="0" applyNumberFormat="1" applyFont="1" applyFill="1" applyBorder="1" applyAlignment="1">
      <alignment horizontal="center" vertical="center" wrapText="1"/>
    </xf>
    <xf numFmtId="0" fontId="70" fillId="3" borderId="149" xfId="0" applyFont="1" applyFill="1" applyBorder="1" applyAlignment="1">
      <alignment horizontal="left" vertical="center" wrapText="1"/>
    </xf>
    <xf numFmtId="0" fontId="70" fillId="3" borderId="92" xfId="0" applyFont="1" applyFill="1" applyBorder="1" applyAlignment="1">
      <alignment horizontal="left" vertical="center" wrapText="1"/>
    </xf>
    <xf numFmtId="0" fontId="75" fillId="30" borderId="78" xfId="0" applyFont="1" applyFill="1" applyBorder="1" applyAlignment="1">
      <alignment horizontal="left" vertical="center" wrapText="1"/>
    </xf>
    <xf numFmtId="0" fontId="75" fillId="30" borderId="77" xfId="0" applyFont="1" applyFill="1" applyBorder="1" applyAlignment="1">
      <alignment horizontal="left" vertical="center" wrapText="1"/>
    </xf>
    <xf numFmtId="0" fontId="70" fillId="30" borderId="84" xfId="0" applyFont="1" applyFill="1" applyBorder="1" applyAlignment="1">
      <alignment horizontal="left" vertical="center" wrapText="1"/>
    </xf>
    <xf numFmtId="0" fontId="70" fillId="30" borderId="102" xfId="0" applyFont="1" applyFill="1" applyBorder="1" applyAlignment="1">
      <alignment horizontal="left" vertical="center" wrapText="1"/>
    </xf>
    <xf numFmtId="0" fontId="70" fillId="3" borderId="98" xfId="0" applyFont="1" applyFill="1" applyBorder="1" applyAlignment="1">
      <alignment horizontal="left" vertical="center" wrapText="1"/>
    </xf>
    <xf numFmtId="0" fontId="70" fillId="27" borderId="138" xfId="0" applyFont="1" applyFill="1" applyBorder="1" applyAlignment="1">
      <alignment horizontal="left" wrapText="1"/>
    </xf>
    <xf numFmtId="0" fontId="70" fillId="27" borderId="87" xfId="0" applyFont="1" applyFill="1" applyBorder="1" applyAlignment="1">
      <alignment horizontal="left" wrapText="1"/>
    </xf>
    <xf numFmtId="0" fontId="75" fillId="27" borderId="113" xfId="0" applyFont="1" applyFill="1" applyBorder="1" applyAlignment="1">
      <alignment horizontal="left" vertical="center" wrapText="1"/>
    </xf>
    <xf numFmtId="0" fontId="75" fillId="27" borderId="111" xfId="0" applyFont="1" applyFill="1" applyBorder="1" applyAlignment="1">
      <alignment horizontal="left" vertical="center" wrapText="1"/>
    </xf>
    <xf numFmtId="0" fontId="70" fillId="27" borderId="0" xfId="0" applyFont="1" applyFill="1" applyAlignment="1">
      <alignment horizontal="left" wrapText="1"/>
    </xf>
    <xf numFmtId="0" fontId="70" fillId="27" borderId="13" xfId="0" applyFont="1" applyFill="1" applyBorder="1" applyAlignment="1">
      <alignment horizontal="left" wrapText="1"/>
    </xf>
    <xf numFmtId="0" fontId="75" fillId="27" borderId="193" xfId="0" applyFont="1" applyFill="1" applyBorder="1" applyAlignment="1">
      <alignment horizontal="left" vertical="center" wrapText="1"/>
    </xf>
    <xf numFmtId="0" fontId="75" fillId="27" borderId="194" xfId="0" applyFont="1" applyFill="1" applyBorder="1" applyAlignment="1">
      <alignment horizontal="left" vertical="center" wrapText="1"/>
    </xf>
    <xf numFmtId="0" fontId="70" fillId="27" borderId="141" xfId="0" applyFont="1" applyFill="1" applyBorder="1" applyAlignment="1">
      <alignment wrapText="1"/>
    </xf>
    <xf numFmtId="0" fontId="70" fillId="27" borderId="142" xfId="0" applyFont="1" applyFill="1" applyBorder="1" applyAlignment="1">
      <alignment wrapText="1"/>
    </xf>
    <xf numFmtId="0" fontId="70" fillId="27" borderId="143" xfId="0" applyFont="1" applyFill="1" applyBorder="1" applyAlignment="1">
      <alignment wrapText="1"/>
    </xf>
    <xf numFmtId="0" fontId="106" fillId="28" borderId="0" xfId="0" applyFont="1" applyFill="1" applyAlignment="1">
      <alignment wrapText="1"/>
    </xf>
    <xf numFmtId="0" fontId="67" fillId="27" borderId="138" xfId="54" applyFill="1" applyBorder="1" applyAlignment="1">
      <alignment horizontal="left" wrapText="1"/>
    </xf>
    <xf numFmtId="0" fontId="118" fillId="27" borderId="10" xfId="54" applyFont="1" applyFill="1" applyBorder="1" applyAlignment="1">
      <alignment horizontal="left" wrapText="1"/>
    </xf>
    <xf numFmtId="0" fontId="118" fillId="27" borderId="87" xfId="54" applyFont="1" applyFill="1" applyBorder="1" applyAlignment="1">
      <alignment horizontal="left" wrapText="1"/>
    </xf>
    <xf numFmtId="0" fontId="70" fillId="27" borderId="25" xfId="0" applyFont="1" applyFill="1" applyBorder="1" applyAlignment="1">
      <alignment horizontal="left" wrapText="1"/>
    </xf>
    <xf numFmtId="0" fontId="70" fillId="27" borderId="1" xfId="0" applyFont="1" applyFill="1" applyBorder="1" applyAlignment="1">
      <alignment horizontal="left" wrapText="1"/>
    </xf>
    <xf numFmtId="0" fontId="70" fillId="27" borderId="12" xfId="0" applyFont="1" applyFill="1" applyBorder="1" applyAlignment="1">
      <alignment horizontal="left" wrapText="1"/>
    </xf>
    <xf numFmtId="0" fontId="70" fillId="27" borderId="90" xfId="0" applyFont="1" applyFill="1" applyBorder="1" applyAlignment="1">
      <alignment horizontal="left" wrapText="1"/>
    </xf>
    <xf numFmtId="0" fontId="70" fillId="27" borderId="91" xfId="0" applyFont="1" applyFill="1" applyBorder="1" applyAlignment="1">
      <alignment horizontal="left" wrapText="1"/>
    </xf>
    <xf numFmtId="0" fontId="70" fillId="27" borderId="81" xfId="0" applyFont="1" applyFill="1" applyBorder="1" applyAlignment="1">
      <alignment horizontal="left" wrapText="1"/>
    </xf>
    <xf numFmtId="0" fontId="70" fillId="27" borderId="82" xfId="0" applyFont="1" applyFill="1" applyBorder="1" applyAlignment="1">
      <alignment horizontal="left" wrapText="1"/>
    </xf>
    <xf numFmtId="0" fontId="70" fillId="27" borderId="1" xfId="0" applyFont="1" applyFill="1" applyBorder="1" applyAlignment="1">
      <alignment horizontal="left"/>
    </xf>
    <xf numFmtId="0" fontId="70" fillId="27" borderId="92" xfId="0" applyFont="1" applyFill="1" applyBorder="1" applyAlignment="1">
      <alignment horizontal="left"/>
    </xf>
    <xf numFmtId="0" fontId="70" fillId="27" borderId="91" xfId="0" applyFont="1" applyFill="1" applyBorder="1" applyAlignment="1">
      <alignment horizontal="left"/>
    </xf>
    <xf numFmtId="0" fontId="70" fillId="27" borderId="83" xfId="0" applyFont="1" applyFill="1" applyBorder="1" applyAlignment="1">
      <alignment horizontal="left"/>
    </xf>
    <xf numFmtId="0" fontId="70" fillId="27" borderId="138" xfId="0" applyFont="1" applyFill="1" applyBorder="1" applyAlignment="1">
      <alignment vertical="center" wrapText="1"/>
    </xf>
    <xf numFmtId="0" fontId="70" fillId="27" borderId="10" xfId="0" applyFont="1" applyFill="1" applyBorder="1" applyAlignment="1">
      <alignment vertical="center" wrapText="1"/>
    </xf>
    <xf numFmtId="0" fontId="70" fillId="27" borderId="87" xfId="0" applyFont="1" applyFill="1" applyBorder="1" applyAlignment="1">
      <alignment vertical="center" wrapText="1"/>
    </xf>
    <xf numFmtId="0" fontId="80" fillId="28" borderId="0" xfId="0" applyFont="1" applyFill="1" applyAlignment="1">
      <alignment wrapText="1"/>
    </xf>
    <xf numFmtId="0" fontId="70" fillId="27" borderId="139" xfId="0" applyFont="1" applyFill="1" applyBorder="1" applyAlignment="1">
      <alignment horizontal="left" wrapText="1"/>
    </xf>
    <xf numFmtId="0" fontId="70" fillId="27" borderId="98" xfId="0" applyFont="1" applyFill="1" applyBorder="1" applyAlignment="1">
      <alignment horizontal="left" wrapText="1"/>
    </xf>
    <xf numFmtId="0" fontId="109" fillId="51" borderId="171" xfId="0" applyFont="1" applyFill="1" applyBorder="1" applyAlignment="1">
      <alignment horizontal="center"/>
    </xf>
    <xf numFmtId="0" fontId="109" fillId="51" borderId="172" xfId="0" applyFont="1" applyFill="1" applyBorder="1" applyAlignment="1">
      <alignment horizontal="center"/>
    </xf>
    <xf numFmtId="0" fontId="70" fillId="27" borderId="92" xfId="0" applyFont="1" applyFill="1" applyBorder="1" applyAlignment="1">
      <alignment horizontal="left" vertical="center" wrapText="1"/>
    </xf>
    <xf numFmtId="0" fontId="75" fillId="27" borderId="84" xfId="0" applyFont="1" applyFill="1" applyBorder="1" applyAlignment="1">
      <alignment horizontal="left" wrapText="1"/>
    </xf>
    <xf numFmtId="0" fontId="75" fillId="27" borderId="77" xfId="0" applyFont="1" applyFill="1" applyBorder="1" applyAlignment="1">
      <alignment horizontal="left" wrapText="1"/>
    </xf>
    <xf numFmtId="0" fontId="70" fillId="27" borderId="84" xfId="0" applyFont="1" applyFill="1" applyBorder="1" applyAlignment="1">
      <alignment horizontal="left" wrapText="1"/>
    </xf>
    <xf numFmtId="0" fontId="70" fillId="27" borderId="102" xfId="0" applyFont="1" applyFill="1" applyBorder="1" applyAlignment="1">
      <alignment horizontal="left" wrapText="1"/>
    </xf>
    <xf numFmtId="0" fontId="70" fillId="27" borderId="104" xfId="0" applyFont="1" applyFill="1" applyBorder="1" applyAlignment="1">
      <alignment horizontal="left" wrapText="1"/>
    </xf>
    <xf numFmtId="0" fontId="70" fillId="27" borderId="97" xfId="0" applyFont="1" applyFill="1" applyBorder="1" applyAlignment="1">
      <alignment horizontal="left" wrapText="1"/>
    </xf>
    <xf numFmtId="0" fontId="70" fillId="27" borderId="138" xfId="0" applyFont="1" applyFill="1" applyBorder="1" applyAlignment="1">
      <alignment horizontal="left"/>
    </xf>
    <xf numFmtId="0" fontId="70" fillId="27" borderId="10" xfId="0" applyFont="1" applyFill="1" applyBorder="1" applyAlignment="1">
      <alignment horizontal="left"/>
    </xf>
    <xf numFmtId="0" fontId="70" fillId="27" borderId="13" xfId="0" applyFont="1" applyFill="1" applyBorder="1" applyAlignment="1">
      <alignment horizontal="left"/>
    </xf>
    <xf numFmtId="0" fontId="70" fillId="27" borderId="87" xfId="0" applyFont="1" applyFill="1" applyBorder="1" applyAlignment="1">
      <alignment horizontal="left"/>
    </xf>
    <xf numFmtId="0" fontId="70" fillId="27" borderId="78" xfId="0" applyFont="1" applyFill="1" applyBorder="1" applyAlignment="1">
      <alignment horizontal="left" wrapText="1"/>
    </xf>
    <xf numFmtId="0" fontId="70" fillId="27" borderId="77" xfId="0" applyFont="1" applyFill="1" applyBorder="1" applyAlignment="1">
      <alignment horizontal="left" wrapText="1"/>
    </xf>
    <xf numFmtId="0" fontId="75" fillId="51" borderId="193" xfId="0" applyFont="1" applyFill="1" applyBorder="1" applyAlignment="1">
      <alignment vertical="center" wrapText="1"/>
    </xf>
    <xf numFmtId="0" fontId="75" fillId="51" borderId="113" xfId="0" applyFont="1" applyFill="1" applyBorder="1" applyAlignment="1">
      <alignment vertical="center" wrapText="1"/>
    </xf>
    <xf numFmtId="0" fontId="70" fillId="27" borderId="25" xfId="0" applyFont="1" applyFill="1" applyBorder="1" applyAlignment="1">
      <alignment horizontal="left" vertical="center" wrapText="1"/>
    </xf>
    <xf numFmtId="0" fontId="70" fillId="27" borderId="1" xfId="0" applyFont="1" applyFill="1" applyBorder="1" applyAlignment="1">
      <alignment horizontal="left" vertical="center" wrapText="1"/>
    </xf>
    <xf numFmtId="0" fontId="70" fillId="27" borderId="90" xfId="0" applyFont="1" applyFill="1" applyBorder="1" applyAlignment="1">
      <alignment horizontal="left" vertical="center" wrapText="1"/>
    </xf>
    <xf numFmtId="0" fontId="70" fillId="27" borderId="91" xfId="0" applyFont="1" applyFill="1" applyBorder="1" applyAlignment="1">
      <alignment horizontal="left" vertical="center" wrapText="1"/>
    </xf>
    <xf numFmtId="0" fontId="70" fillId="27" borderId="81" xfId="0" applyFont="1" applyFill="1" applyBorder="1" applyAlignment="1">
      <alignment horizontal="left" vertical="center" wrapText="1"/>
    </xf>
    <xf numFmtId="0" fontId="70" fillId="27" borderId="82" xfId="0" applyFont="1" applyFill="1" applyBorder="1" applyAlignment="1">
      <alignment horizontal="left" vertical="center" wrapText="1"/>
    </xf>
    <xf numFmtId="0" fontId="70" fillId="27" borderId="1" xfId="0" applyFont="1" applyFill="1" applyBorder="1" applyAlignment="1">
      <alignment horizontal="left" vertical="center"/>
    </xf>
    <xf numFmtId="0" fontId="70" fillId="27" borderId="92" xfId="0" applyFont="1" applyFill="1" applyBorder="1" applyAlignment="1">
      <alignment horizontal="left" vertical="center"/>
    </xf>
    <xf numFmtId="0" fontId="70" fillId="27" borderId="91" xfId="0" applyFont="1" applyFill="1" applyBorder="1" applyAlignment="1">
      <alignment horizontal="left" vertical="center"/>
    </xf>
    <xf numFmtId="0" fontId="70" fillId="27" borderId="83" xfId="0" applyFont="1" applyFill="1" applyBorder="1" applyAlignment="1">
      <alignment horizontal="left" vertical="center"/>
    </xf>
    <xf numFmtId="0" fontId="75" fillId="51" borderId="118" xfId="0" applyFont="1" applyFill="1" applyBorder="1" applyAlignment="1">
      <alignment vertical="center" wrapText="1"/>
    </xf>
    <xf numFmtId="0" fontId="75" fillId="27" borderId="149" xfId="0" applyFont="1" applyFill="1" applyBorder="1" applyAlignment="1">
      <alignment horizontal="left" vertical="center" wrapText="1"/>
    </xf>
    <xf numFmtId="0" fontId="109" fillId="51" borderId="179" xfId="0" applyFont="1" applyFill="1" applyBorder="1" applyAlignment="1">
      <alignment horizontal="center"/>
    </xf>
    <xf numFmtId="0" fontId="109" fillId="51" borderId="180" xfId="0" applyFont="1" applyFill="1" applyBorder="1" applyAlignment="1">
      <alignment horizontal="center"/>
    </xf>
    <xf numFmtId="0" fontId="70" fillId="27" borderId="139" xfId="0" applyFont="1" applyFill="1" applyBorder="1" applyAlignment="1">
      <alignment horizontal="left" vertical="center" wrapText="1"/>
    </xf>
    <xf numFmtId="0" fontId="70" fillId="27" borderId="98" xfId="0" applyFont="1" applyFill="1" applyBorder="1" applyAlignment="1">
      <alignment horizontal="left" vertical="center" wrapText="1"/>
    </xf>
    <xf numFmtId="0" fontId="70" fillId="27" borderId="78" xfId="0" applyFont="1" applyFill="1" applyBorder="1" applyAlignment="1">
      <alignment horizontal="left" vertical="center" wrapText="1"/>
    </xf>
    <xf numFmtId="0" fontId="70" fillId="27" borderId="77" xfId="0" applyFont="1" applyFill="1" applyBorder="1" applyAlignment="1">
      <alignment horizontal="left" vertical="center" wrapText="1"/>
    </xf>
    <xf numFmtId="0" fontId="106" fillId="0" borderId="0" xfId="0" applyFont="1" applyAlignment="1">
      <alignment wrapText="1"/>
    </xf>
    <xf numFmtId="0" fontId="67" fillId="27" borderId="138" xfId="54" applyFill="1" applyBorder="1" applyAlignment="1">
      <alignment horizontal="left" vertical="center" wrapText="1"/>
    </xf>
    <xf numFmtId="0" fontId="118" fillId="27" borderId="10" xfId="54" applyFont="1" applyFill="1" applyBorder="1" applyAlignment="1">
      <alignment horizontal="left" vertical="center" wrapText="1"/>
    </xf>
    <xf numFmtId="0" fontId="118" fillId="27" borderId="87" xfId="54" applyFont="1" applyFill="1" applyBorder="1" applyAlignment="1">
      <alignment horizontal="left" vertical="center" wrapText="1"/>
    </xf>
    <xf numFmtId="0" fontId="215" fillId="27" borderId="138" xfId="0" applyFont="1" applyFill="1" applyBorder="1" applyAlignment="1">
      <alignment horizontal="left" vertical="center" wrapText="1"/>
    </xf>
    <xf numFmtId="0" fontId="106" fillId="27" borderId="144" xfId="0" applyFont="1" applyFill="1" applyBorder="1" applyAlignment="1">
      <alignment horizontal="left" vertical="center" wrapText="1"/>
    </xf>
    <xf numFmtId="0" fontId="70" fillId="27" borderId="104" xfId="0" applyFont="1" applyFill="1" applyBorder="1" applyAlignment="1">
      <alignment horizontal="left" vertical="center" wrapText="1"/>
    </xf>
    <xf numFmtId="0" fontId="75" fillId="27" borderId="149" xfId="0" applyFont="1" applyFill="1" applyBorder="1" applyAlignment="1">
      <alignment horizontal="left" vertical="center"/>
    </xf>
    <xf numFmtId="0" fontId="75" fillId="27" borderId="104" xfId="0" applyFont="1" applyFill="1" applyBorder="1" applyAlignment="1">
      <alignment horizontal="left" vertical="center"/>
    </xf>
    <xf numFmtId="0" fontId="75" fillId="27" borderId="121" xfId="0" applyFont="1" applyFill="1" applyBorder="1" applyAlignment="1">
      <alignment horizontal="left" vertical="center"/>
    </xf>
    <xf numFmtId="0" fontId="109" fillId="59" borderId="179" xfId="0" applyFont="1" applyFill="1" applyBorder="1" applyAlignment="1">
      <alignment horizontal="center"/>
    </xf>
    <xf numFmtId="0" fontId="109" fillId="59" borderId="180" xfId="0" applyFont="1" applyFill="1" applyBorder="1" applyAlignment="1">
      <alignment horizontal="center"/>
    </xf>
    <xf numFmtId="0" fontId="75" fillId="27" borderId="139" xfId="0" applyFont="1" applyFill="1" applyBorder="1" applyAlignment="1">
      <alignment horizontal="left" vertical="center" wrapText="1"/>
    </xf>
    <xf numFmtId="0" fontId="110" fillId="59" borderId="137" xfId="0" applyFont="1" applyFill="1" applyBorder="1" applyAlignment="1">
      <alignment horizontal="left" vertical="center" wrapText="1"/>
    </xf>
    <xf numFmtId="0" fontId="110" fillId="59" borderId="104" xfId="0" applyFont="1" applyFill="1" applyBorder="1" applyAlignment="1">
      <alignment horizontal="left" vertical="center" wrapText="1"/>
    </xf>
    <xf numFmtId="0" fontId="110" fillId="59" borderId="121" xfId="0" applyFont="1" applyFill="1" applyBorder="1" applyAlignment="1">
      <alignment horizontal="left" vertical="center" wrapText="1"/>
    </xf>
    <xf numFmtId="0" fontId="203" fillId="27" borderId="10" xfId="0" applyFont="1" applyFill="1" applyBorder="1" applyAlignment="1">
      <alignment horizontal="left" vertical="center" wrapText="1"/>
    </xf>
    <xf numFmtId="0" fontId="203" fillId="27" borderId="88" xfId="0" applyFont="1" applyFill="1" applyBorder="1" applyAlignment="1">
      <alignment horizontal="left" vertical="center" wrapText="1"/>
    </xf>
    <xf numFmtId="0" fontId="70" fillId="27" borderId="88" xfId="0" applyFont="1" applyFill="1" applyBorder="1" applyAlignment="1">
      <alignment horizontal="left"/>
    </xf>
    <xf numFmtId="0" fontId="70" fillId="27" borderId="0" xfId="0" applyFont="1" applyFill="1" applyAlignment="1">
      <alignment horizontal="left"/>
    </xf>
    <xf numFmtId="0" fontId="70" fillId="27" borderId="12" xfId="0" applyFont="1" applyFill="1" applyBorder="1" applyAlignment="1">
      <alignment horizontal="left"/>
    </xf>
    <xf numFmtId="0" fontId="109" fillId="51" borderId="66" xfId="0" applyFont="1" applyFill="1" applyBorder="1" applyAlignment="1">
      <alignment horizontal="center"/>
    </xf>
    <xf numFmtId="0" fontId="109" fillId="51" borderId="19" xfId="0" applyFont="1" applyFill="1" applyBorder="1" applyAlignment="1">
      <alignment horizontal="center"/>
    </xf>
    <xf numFmtId="0" fontId="109" fillId="51" borderId="101" xfId="0" applyFont="1" applyFill="1" applyBorder="1" applyAlignment="1">
      <alignment horizontal="center"/>
    </xf>
    <xf numFmtId="0" fontId="70" fillId="27" borderId="88" xfId="0" applyFont="1" applyFill="1" applyBorder="1" applyAlignment="1">
      <alignment horizontal="left" wrapText="1"/>
    </xf>
    <xf numFmtId="0" fontId="70" fillId="27" borderId="83" xfId="0" applyFont="1" applyFill="1" applyBorder="1" applyAlignment="1">
      <alignment horizontal="left" wrapText="1"/>
    </xf>
    <xf numFmtId="0" fontId="80" fillId="0" borderId="0" xfId="0" applyFont="1" applyAlignment="1">
      <alignment wrapText="1"/>
    </xf>
    <xf numFmtId="0" fontId="75" fillId="51" borderId="48" xfId="0" applyFont="1" applyFill="1" applyBorder="1" applyAlignment="1">
      <alignment horizontal="left" vertical="center" wrapText="1"/>
    </xf>
    <xf numFmtId="0" fontId="75" fillId="51" borderId="100" xfId="0" applyFont="1" applyFill="1" applyBorder="1" applyAlignment="1">
      <alignment horizontal="left" vertical="center" wrapText="1"/>
    </xf>
    <xf numFmtId="0" fontId="110" fillId="51" borderId="48" xfId="0" applyFont="1" applyFill="1" applyBorder="1" applyAlignment="1">
      <alignment horizontal="left" vertical="center"/>
    </xf>
    <xf numFmtId="0" fontId="110" fillId="51" borderId="96" xfId="0" applyFont="1" applyFill="1" applyBorder="1" applyAlignment="1">
      <alignment horizontal="left" vertical="center"/>
    </xf>
    <xf numFmtId="0" fontId="75" fillId="27" borderId="115" xfId="0" applyFont="1" applyFill="1" applyBorder="1" applyAlignment="1">
      <alignment horizontal="left" vertical="center" wrapText="1"/>
    </xf>
    <xf numFmtId="0" fontId="110" fillId="51" borderId="44" xfId="0" applyFont="1" applyFill="1" applyBorder="1" applyAlignment="1">
      <alignment horizontal="left" vertical="center" wrapText="1"/>
    </xf>
    <xf numFmtId="0" fontId="110" fillId="51" borderId="48" xfId="0" applyFont="1" applyFill="1" applyBorder="1" applyAlignment="1">
      <alignment horizontal="left" vertical="center" wrapText="1"/>
    </xf>
    <xf numFmtId="0" fontId="110" fillId="51" borderId="96" xfId="0" applyFont="1" applyFill="1" applyBorder="1" applyAlignment="1">
      <alignment horizontal="left" vertical="center" wrapText="1"/>
    </xf>
    <xf numFmtId="0" fontId="70" fillId="27" borderId="122" xfId="0" applyFont="1" applyFill="1" applyBorder="1" applyAlignment="1">
      <alignment horizontal="left" vertical="center" wrapText="1"/>
    </xf>
    <xf numFmtId="0" fontId="70" fillId="27" borderId="123" xfId="0" applyFont="1" applyFill="1" applyBorder="1" applyAlignment="1">
      <alignment horizontal="left" vertical="center" wrapText="1"/>
    </xf>
    <xf numFmtId="0" fontId="75" fillId="27" borderId="10" xfId="0" applyFont="1" applyFill="1" applyBorder="1" applyAlignment="1">
      <alignment horizontal="left" wrapText="1"/>
    </xf>
    <xf numFmtId="0" fontId="75" fillId="27" borderId="88" xfId="0" applyFont="1" applyFill="1" applyBorder="1" applyAlignment="1">
      <alignment horizontal="left" wrapText="1"/>
    </xf>
    <xf numFmtId="0" fontId="109" fillId="53" borderId="179" xfId="0" applyFont="1" applyFill="1" applyBorder="1" applyAlignment="1">
      <alignment horizontal="center" wrapText="1"/>
    </xf>
    <xf numFmtId="0" fontId="109" fillId="53" borderId="180" xfId="0" applyFont="1" applyFill="1" applyBorder="1" applyAlignment="1">
      <alignment horizontal="center" wrapText="1"/>
    </xf>
    <xf numFmtId="0" fontId="110" fillId="53" borderId="149" xfId="0" applyFont="1" applyFill="1" applyBorder="1" applyAlignment="1">
      <alignment vertical="center" wrapText="1"/>
    </xf>
    <xf numFmtId="0" fontId="110" fillId="53" borderId="104" xfId="0" applyFont="1" applyFill="1" applyBorder="1" applyAlignment="1">
      <alignment vertical="center" wrapText="1"/>
    </xf>
    <xf numFmtId="0" fontId="110" fillId="53" borderId="121" xfId="0" applyFont="1" applyFill="1" applyBorder="1" applyAlignment="1">
      <alignment vertical="center" wrapText="1"/>
    </xf>
    <xf numFmtId="0" fontId="70" fillId="27" borderId="61" xfId="0" applyFont="1" applyFill="1" applyBorder="1" applyAlignment="1">
      <alignment horizontal="left" vertical="center" wrapText="1"/>
    </xf>
    <xf numFmtId="0" fontId="70" fillId="27" borderId="62" xfId="0" applyFont="1" applyFill="1" applyBorder="1" applyAlignment="1">
      <alignment horizontal="left" vertical="center" wrapText="1"/>
    </xf>
    <xf numFmtId="0" fontId="70" fillId="27" borderId="63" xfId="0" applyFont="1" applyFill="1" applyBorder="1" applyAlignment="1">
      <alignment horizontal="left" vertical="center" wrapText="1"/>
    </xf>
    <xf numFmtId="0" fontId="70" fillId="26" borderId="44" xfId="0" applyFont="1" applyFill="1" applyBorder="1" applyAlignment="1">
      <alignment horizontal="left" vertical="center" wrapText="1"/>
    </xf>
    <xf numFmtId="0" fontId="70" fillId="26" borderId="45" xfId="0" applyFont="1" applyFill="1" applyBorder="1" applyAlignment="1">
      <alignment horizontal="left" vertical="center" wrapText="1"/>
    </xf>
    <xf numFmtId="0" fontId="75" fillId="27" borderId="122" xfId="0" applyFont="1" applyFill="1" applyBorder="1" applyAlignment="1">
      <alignment horizontal="left" vertical="center" wrapText="1"/>
    </xf>
    <xf numFmtId="0" fontId="75" fillId="27" borderId="240" xfId="0" applyFont="1" applyFill="1" applyBorder="1" applyAlignment="1">
      <alignment horizontal="left" vertical="center" wrapText="1"/>
    </xf>
    <xf numFmtId="0" fontId="70" fillId="27" borderId="218" xfId="0" applyFont="1" applyFill="1" applyBorder="1" applyAlignment="1">
      <alignment horizontal="left" vertical="center" wrapText="1"/>
    </xf>
    <xf numFmtId="0" fontId="70" fillId="27" borderId="276" xfId="0" applyFont="1" applyFill="1" applyBorder="1" applyAlignment="1">
      <alignment horizontal="left" vertical="center" wrapText="1"/>
    </xf>
    <xf numFmtId="0" fontId="70" fillId="27" borderId="8" xfId="0" applyFont="1" applyFill="1" applyBorder="1" applyAlignment="1">
      <alignment horizontal="left" vertical="center"/>
    </xf>
    <xf numFmtId="0" fontId="70" fillId="27" borderId="53" xfId="0" applyFont="1" applyFill="1" applyBorder="1" applyAlignment="1">
      <alignment horizontal="left" vertical="center"/>
    </xf>
    <xf numFmtId="0" fontId="70" fillId="27" borderId="47" xfId="0" applyFont="1" applyFill="1" applyBorder="1" applyAlignment="1">
      <alignment horizontal="left" vertical="center"/>
    </xf>
    <xf numFmtId="0" fontId="70" fillId="27" borderId="46" xfId="0" applyFont="1" applyFill="1" applyBorder="1" applyAlignment="1">
      <alignment horizontal="left" vertical="center"/>
    </xf>
    <xf numFmtId="0" fontId="140" fillId="27" borderId="8" xfId="54" applyFont="1" applyFill="1" applyBorder="1" applyAlignment="1">
      <alignment horizontal="left" vertical="center" wrapText="1"/>
    </xf>
    <xf numFmtId="0" fontId="140" fillId="27" borderId="53" xfId="54" applyFont="1" applyFill="1" applyBorder="1" applyAlignment="1">
      <alignment horizontal="left" vertical="center" wrapText="1"/>
    </xf>
    <xf numFmtId="0" fontId="70" fillId="0" borderId="9" xfId="0" applyFont="1" applyBorder="1" applyAlignment="1">
      <alignment horizontal="left" vertical="center" wrapText="1"/>
    </xf>
    <xf numFmtId="0" fontId="70" fillId="0" borderId="88" xfId="0" applyFont="1" applyBorder="1" applyAlignment="1">
      <alignment horizontal="left" vertical="center" wrapText="1"/>
    </xf>
    <xf numFmtId="0" fontId="70" fillId="0" borderId="8" xfId="0" applyFont="1" applyBorder="1" applyAlignment="1">
      <alignment horizontal="left" vertical="center" wrapText="1"/>
    </xf>
    <xf numFmtId="0" fontId="70" fillId="0" borderId="53" xfId="0" applyFont="1" applyBorder="1" applyAlignment="1">
      <alignment horizontal="left" vertical="center" wrapText="1"/>
    </xf>
    <xf numFmtId="0" fontId="70" fillId="27" borderId="37" xfId="0" applyFont="1" applyFill="1" applyBorder="1" applyAlignment="1">
      <alignment horizontal="left" vertical="center" wrapText="1"/>
    </xf>
    <xf numFmtId="0" fontId="70" fillId="27" borderId="16" xfId="0" applyFont="1" applyFill="1" applyBorder="1" applyAlignment="1">
      <alignment horizontal="left" vertical="center" wrapText="1"/>
    </xf>
    <xf numFmtId="0" fontId="70" fillId="27" borderId="14" xfId="0" applyFont="1" applyFill="1" applyBorder="1" applyAlignment="1">
      <alignment horizontal="left" vertical="center" wrapText="1"/>
    </xf>
    <xf numFmtId="0" fontId="70" fillId="27" borderId="45" xfId="0" applyFont="1" applyFill="1" applyBorder="1" applyAlignment="1">
      <alignment horizontal="left" vertical="center"/>
    </xf>
    <xf numFmtId="0" fontId="70" fillId="27" borderId="152" xfId="0" applyFont="1" applyFill="1" applyBorder="1" applyAlignment="1">
      <alignment horizontal="left" vertical="center"/>
    </xf>
    <xf numFmtId="0" fontId="106" fillId="26" borderId="8" xfId="0" applyFont="1" applyFill="1" applyBorder="1" applyAlignment="1">
      <alignment horizontal="left" vertical="center" wrapText="1"/>
    </xf>
    <xf numFmtId="0" fontId="70" fillId="26" borderId="53" xfId="0" applyFont="1" applyFill="1" applyBorder="1" applyAlignment="1">
      <alignment horizontal="left" vertical="center" wrapText="1"/>
    </xf>
    <xf numFmtId="0" fontId="70" fillId="27" borderId="151" xfId="0" applyFont="1" applyFill="1" applyBorder="1" applyAlignment="1">
      <alignment horizontal="left" vertical="center" wrapText="1"/>
    </xf>
    <xf numFmtId="0" fontId="106" fillId="26" borderId="53" xfId="0" applyFont="1" applyFill="1" applyBorder="1" applyAlignment="1">
      <alignment horizontal="left" vertical="center" wrapText="1"/>
    </xf>
    <xf numFmtId="0" fontId="70" fillId="3" borderId="258" xfId="29" applyFont="1" applyFill="1" applyBorder="1" applyAlignment="1">
      <alignment horizontal="left" vertical="center" wrapText="1"/>
    </xf>
    <xf numFmtId="0" fontId="70" fillId="3" borderId="170" xfId="29" applyFont="1" applyFill="1" applyBorder="1" applyAlignment="1">
      <alignment horizontal="left" vertical="center" wrapText="1"/>
    </xf>
    <xf numFmtId="0" fontId="75" fillId="53" borderId="149" xfId="35" applyFont="1" applyFill="1" applyBorder="1" applyAlignment="1">
      <alignment horizontal="left" vertical="center" wrapText="1"/>
    </xf>
    <xf numFmtId="0" fontId="70" fillId="3" borderId="161" xfId="35" applyFont="1" applyFill="1" applyBorder="1" applyAlignment="1">
      <alignment horizontal="left" vertical="center" wrapText="1"/>
    </xf>
    <xf numFmtId="0" fontId="70" fillId="3" borderId="41" xfId="35" applyFont="1" applyFill="1" applyBorder="1" applyAlignment="1">
      <alignment horizontal="left" vertical="center" wrapText="1"/>
    </xf>
    <xf numFmtId="0" fontId="70" fillId="3" borderId="162" xfId="35" applyFont="1" applyFill="1" applyBorder="1" applyAlignment="1">
      <alignment horizontal="left" vertical="center" wrapText="1"/>
    </xf>
    <xf numFmtId="0" fontId="106" fillId="3" borderId="161" xfId="35" applyFont="1" applyFill="1" applyBorder="1" applyAlignment="1">
      <alignment horizontal="left" vertical="center" wrapText="1"/>
    </xf>
    <xf numFmtId="0" fontId="106" fillId="3" borderId="41" xfId="35" applyFont="1" applyFill="1" applyBorder="1" applyAlignment="1">
      <alignment horizontal="left" vertical="center" wrapText="1"/>
    </xf>
    <xf numFmtId="0" fontId="106" fillId="3" borderId="162" xfId="35" applyFont="1" applyFill="1" applyBorder="1" applyAlignment="1">
      <alignment horizontal="left" vertical="center" wrapText="1"/>
    </xf>
    <xf numFmtId="0" fontId="110" fillId="53" borderId="149" xfId="29" applyFont="1" applyFill="1" applyBorder="1" applyAlignment="1">
      <alignment horizontal="left" vertical="center"/>
    </xf>
    <xf numFmtId="0" fontId="70" fillId="3" borderId="138" xfId="54" applyFont="1" applyFill="1" applyBorder="1" applyAlignment="1">
      <alignment horizontal="left" vertical="center" wrapText="1"/>
    </xf>
    <xf numFmtId="0" fontId="70" fillId="3" borderId="10" xfId="54" applyFont="1" applyFill="1" applyBorder="1" applyAlignment="1">
      <alignment horizontal="left" vertical="center" wrapText="1"/>
    </xf>
    <xf numFmtId="0" fontId="70" fillId="3" borderId="87" xfId="54" applyFont="1" applyFill="1" applyBorder="1" applyAlignment="1">
      <alignment horizontal="left" vertical="center" wrapText="1"/>
    </xf>
    <xf numFmtId="0" fontId="75" fillId="0" borderId="138" xfId="35" applyFont="1" applyBorder="1" applyAlignment="1">
      <alignment vertical="center" wrapText="1"/>
    </xf>
    <xf numFmtId="0" fontId="70" fillId="3" borderId="13" xfId="29" applyFont="1" applyFill="1" applyBorder="1" applyAlignment="1">
      <alignment horizontal="left" vertical="center" wrapText="1"/>
    </xf>
    <xf numFmtId="0" fontId="75" fillId="0" borderId="149" xfId="35" applyFont="1" applyBorder="1" applyAlignment="1">
      <alignment vertical="center" wrapText="1"/>
    </xf>
    <xf numFmtId="0" fontId="70" fillId="26" borderId="88" xfId="0" applyFont="1" applyFill="1" applyBorder="1" applyAlignment="1">
      <alignment horizontal="left" vertical="center" wrapText="1"/>
    </xf>
    <xf numFmtId="0" fontId="70" fillId="3" borderId="25" xfId="54" applyFont="1" applyFill="1" applyBorder="1" applyAlignment="1">
      <alignment horizontal="left" vertical="center" wrapText="1"/>
    </xf>
    <xf numFmtId="0" fontId="70" fillId="3" borderId="229" xfId="54" applyFont="1" applyFill="1" applyBorder="1" applyAlignment="1">
      <alignment horizontal="left" vertical="center" wrapText="1"/>
    </xf>
    <xf numFmtId="0" fontId="70" fillId="3" borderId="195" xfId="54" applyFont="1" applyFill="1" applyBorder="1" applyAlignment="1">
      <alignment horizontal="left" vertical="center" wrapText="1"/>
    </xf>
    <xf numFmtId="0" fontId="70" fillId="3" borderId="196" xfId="54" applyFont="1" applyFill="1" applyBorder="1" applyAlignment="1">
      <alignment horizontal="left" vertical="center" wrapText="1"/>
    </xf>
    <xf numFmtId="0" fontId="75" fillId="53" borderId="191" xfId="35" applyFont="1" applyFill="1" applyBorder="1" applyAlignment="1">
      <alignment horizontal="left" vertical="center" wrapText="1"/>
    </xf>
    <xf numFmtId="0" fontId="158" fillId="3" borderId="161" xfId="54" applyFont="1" applyFill="1" applyBorder="1" applyAlignment="1">
      <alignment horizontal="left" vertical="center" wrapText="1"/>
    </xf>
    <xf numFmtId="0" fontId="193" fillId="3" borderId="41" xfId="23" applyFont="1" applyFill="1" applyBorder="1" applyAlignment="1">
      <alignment horizontal="left" vertical="center" wrapText="1"/>
    </xf>
    <xf numFmtId="0" fontId="193" fillId="3" borderId="162" xfId="23" applyFont="1" applyFill="1" applyBorder="1" applyAlignment="1">
      <alignment horizontal="left" vertical="center" wrapText="1"/>
    </xf>
    <xf numFmtId="0" fontId="70" fillId="3" borderId="256" xfId="54" applyFont="1" applyFill="1" applyBorder="1" applyAlignment="1">
      <alignment horizontal="left" vertical="center" wrapText="1"/>
    </xf>
    <xf numFmtId="0" fontId="70" fillId="3" borderId="243" xfId="54" applyFont="1" applyFill="1" applyBorder="1" applyAlignment="1">
      <alignment horizontal="left" vertical="center" wrapText="1"/>
    </xf>
    <xf numFmtId="0" fontId="70" fillId="3" borderId="257" xfId="54" applyFont="1" applyFill="1" applyBorder="1" applyAlignment="1">
      <alignment horizontal="left" vertical="center" wrapText="1"/>
    </xf>
    <xf numFmtId="0" fontId="70" fillId="3" borderId="159" xfId="54" applyFont="1" applyFill="1" applyBorder="1" applyAlignment="1">
      <alignment horizontal="left" vertical="center" wrapText="1"/>
    </xf>
    <xf numFmtId="0" fontId="70" fillId="3" borderId="42" xfId="54" applyFont="1" applyFill="1" applyBorder="1" applyAlignment="1">
      <alignment horizontal="left" vertical="center" wrapText="1"/>
    </xf>
    <xf numFmtId="0" fontId="70" fillId="3" borderId="201" xfId="54" applyFont="1" applyFill="1" applyBorder="1" applyAlignment="1">
      <alignment horizontal="left" vertical="center" wrapText="1"/>
    </xf>
    <xf numFmtId="0" fontId="70" fillId="26" borderId="9" xfId="0" applyFont="1" applyFill="1" applyBorder="1" applyAlignment="1">
      <alignment horizontal="left" vertical="center" wrapText="1"/>
    </xf>
    <xf numFmtId="0" fontId="80" fillId="0" borderId="0" xfId="29" applyFont="1" applyAlignment="1">
      <alignment horizontal="left" vertical="top" wrapText="1"/>
    </xf>
    <xf numFmtId="0" fontId="80" fillId="0" borderId="48" xfId="29" applyFont="1" applyBorder="1" applyAlignment="1">
      <alignment horizontal="left" vertical="top" wrapText="1"/>
    </xf>
    <xf numFmtId="0" fontId="70" fillId="3" borderId="8" xfId="54" applyFont="1" applyFill="1" applyBorder="1" applyAlignment="1">
      <alignment horizontal="left" vertical="center" wrapText="1"/>
    </xf>
    <xf numFmtId="0" fontId="70" fillId="3" borderId="43" xfId="54" applyFont="1" applyFill="1" applyBorder="1" applyAlignment="1">
      <alignment horizontal="left" vertical="center" wrapText="1"/>
    </xf>
    <xf numFmtId="0" fontId="70" fillId="3" borderId="155" xfId="54" applyFont="1" applyFill="1" applyBorder="1" applyAlignment="1">
      <alignment horizontal="left" vertical="center" wrapText="1"/>
    </xf>
    <xf numFmtId="0" fontId="70" fillId="3" borderId="4" xfId="35" applyFont="1" applyFill="1" applyBorder="1" applyAlignment="1">
      <alignment horizontal="left" vertical="center" wrapText="1"/>
    </xf>
    <xf numFmtId="0" fontId="70" fillId="3" borderId="43" xfId="29" applyFont="1" applyFill="1" applyBorder="1" applyAlignment="1">
      <alignment horizontal="left" vertical="center" wrapText="1"/>
    </xf>
    <xf numFmtId="0" fontId="70" fillId="3" borderId="155" xfId="29" applyFont="1" applyFill="1" applyBorder="1" applyAlignment="1">
      <alignment horizontal="left" vertical="center" wrapText="1"/>
    </xf>
    <xf numFmtId="0" fontId="110" fillId="53" borderId="149" xfId="29" applyFont="1" applyFill="1" applyBorder="1" applyAlignment="1">
      <alignment horizontal="left" vertical="center" wrapText="1"/>
    </xf>
    <xf numFmtId="0" fontId="70" fillId="28" borderId="176" xfId="54" applyFont="1" applyFill="1" applyBorder="1" applyAlignment="1">
      <alignment horizontal="left" vertical="center" wrapText="1"/>
    </xf>
    <xf numFmtId="0" fontId="70" fillId="28" borderId="147" xfId="54" applyFont="1" applyFill="1" applyBorder="1" applyAlignment="1">
      <alignment horizontal="left" vertical="center" wrapText="1"/>
    </xf>
    <xf numFmtId="0" fontId="70" fillId="28" borderId="200" xfId="54" applyFont="1" applyFill="1" applyBorder="1" applyAlignment="1">
      <alignment horizontal="left" vertical="center" wrapText="1"/>
    </xf>
    <xf numFmtId="0" fontId="70" fillId="3" borderId="255" xfId="54" applyFont="1" applyFill="1" applyBorder="1" applyAlignment="1">
      <alignment horizontal="left" vertical="center" wrapText="1"/>
    </xf>
    <xf numFmtId="0" fontId="70" fillId="3" borderId="135" xfId="54" applyFont="1" applyFill="1" applyBorder="1" applyAlignment="1">
      <alignment horizontal="left" vertical="center" wrapText="1"/>
    </xf>
    <xf numFmtId="0" fontId="70" fillId="3" borderId="206" xfId="54" applyFont="1" applyFill="1" applyBorder="1" applyAlignment="1">
      <alignment horizontal="left" vertical="center" wrapText="1"/>
    </xf>
    <xf numFmtId="0" fontId="75" fillId="3" borderId="259" xfId="28" applyFont="1" applyFill="1" applyBorder="1" applyAlignment="1">
      <alignment horizontal="left" vertical="center" wrapText="1"/>
    </xf>
    <xf numFmtId="0" fontId="70" fillId="3" borderId="242" xfId="35" applyFont="1" applyFill="1" applyBorder="1" applyAlignment="1">
      <alignment horizontal="left" vertical="center" wrapText="1"/>
    </xf>
    <xf numFmtId="0" fontId="70" fillId="3" borderId="133" xfId="35" applyFont="1" applyFill="1" applyBorder="1" applyAlignment="1">
      <alignment horizontal="left" vertical="center" wrapText="1"/>
    </xf>
    <xf numFmtId="0" fontId="70" fillId="3" borderId="199" xfId="35" applyFont="1" applyFill="1" applyBorder="1" applyAlignment="1">
      <alignment horizontal="left" vertical="center" wrapText="1"/>
    </xf>
    <xf numFmtId="0" fontId="70" fillId="3" borderId="161" xfId="35" applyFont="1" applyFill="1" applyBorder="1" applyAlignment="1">
      <alignment horizontal="left" vertical="center"/>
    </xf>
    <xf numFmtId="0" fontId="70" fillId="3" borderId="41" xfId="35" applyFont="1" applyFill="1" applyBorder="1" applyAlignment="1">
      <alignment horizontal="left" vertical="center"/>
    </xf>
    <xf numFmtId="0" fontId="70" fillId="3" borderId="162" xfId="35" applyFont="1" applyFill="1" applyBorder="1" applyAlignment="1">
      <alignment horizontal="left" vertical="center"/>
    </xf>
    <xf numFmtId="0" fontId="70" fillId="3" borderId="43" xfId="35" applyFont="1" applyFill="1" applyBorder="1" applyAlignment="1">
      <alignment horizontal="left" vertical="center" wrapText="1"/>
    </xf>
    <xf numFmtId="0" fontId="70" fillId="3" borderId="155" xfId="35" applyFont="1" applyFill="1" applyBorder="1" applyAlignment="1">
      <alignment horizontal="left" vertical="center" wrapText="1"/>
    </xf>
    <xf numFmtId="0" fontId="75" fillId="3" borderId="138" xfId="35" applyFont="1" applyFill="1" applyBorder="1" applyAlignment="1">
      <alignment vertical="center" wrapText="1"/>
    </xf>
    <xf numFmtId="0" fontId="70" fillId="3" borderId="139" xfId="29" applyFont="1" applyFill="1" applyBorder="1" applyAlignment="1">
      <alignment horizontal="left" vertical="center" wrapText="1"/>
    </xf>
    <xf numFmtId="0" fontId="70" fillId="3" borderId="46" xfId="29" applyFont="1" applyFill="1" applyBorder="1" applyAlignment="1">
      <alignment horizontal="left" vertical="center" wrapText="1"/>
    </xf>
    <xf numFmtId="0" fontId="70" fillId="3" borderId="13" xfId="29" applyFont="1" applyFill="1" applyBorder="1" applyAlignment="1">
      <alignment horizontal="left" vertical="center"/>
    </xf>
    <xf numFmtId="49" fontId="109" fillId="53" borderId="179" xfId="35" applyNumberFormat="1" applyFont="1" applyFill="1" applyBorder="1" applyAlignment="1">
      <alignment horizontal="center" vertical="center" wrapText="1"/>
    </xf>
    <xf numFmtId="49" fontId="109" fillId="53" borderId="180" xfId="35" applyNumberFormat="1" applyFont="1" applyFill="1" applyBorder="1" applyAlignment="1">
      <alignment horizontal="center" vertical="center" wrapText="1"/>
    </xf>
    <xf numFmtId="0" fontId="70" fillId="3" borderId="47" xfId="29" applyFont="1" applyFill="1" applyBorder="1" applyAlignment="1">
      <alignment horizontal="left" vertical="center" wrapText="1"/>
    </xf>
    <xf numFmtId="0" fontId="70" fillId="3" borderId="98" xfId="29" applyFont="1" applyFill="1" applyBorder="1" applyAlignment="1">
      <alignment horizontal="left" vertical="center" wrapText="1"/>
    </xf>
    <xf numFmtId="0" fontId="70" fillId="3" borderId="121" xfId="29" applyFont="1" applyFill="1" applyBorder="1" applyAlignment="1">
      <alignment horizontal="left" vertical="center"/>
    </xf>
    <xf numFmtId="0" fontId="70" fillId="3" borderId="96" xfId="29" applyFont="1" applyFill="1" applyBorder="1" applyAlignment="1">
      <alignment horizontal="left" vertical="center"/>
    </xf>
    <xf numFmtId="0" fontId="70" fillId="3" borderId="81" xfId="29" applyFont="1" applyFill="1" applyBorder="1" applyAlignment="1">
      <alignment horizontal="left" vertical="center"/>
    </xf>
    <xf numFmtId="0" fontId="70" fillId="3" borderId="152" xfId="29" applyFont="1" applyFill="1" applyBorder="1" applyAlignment="1">
      <alignment horizontal="left" vertical="center"/>
    </xf>
    <xf numFmtId="0" fontId="70" fillId="3" borderId="83" xfId="29" applyFont="1" applyFill="1" applyBorder="1" applyAlignment="1">
      <alignment horizontal="left" vertical="center"/>
    </xf>
    <xf numFmtId="0" fontId="70" fillId="28" borderId="159" xfId="54" applyFont="1" applyFill="1" applyBorder="1" applyAlignment="1">
      <alignment horizontal="left" vertical="center" wrapText="1"/>
    </xf>
    <xf numFmtId="0" fontId="70" fillId="28" borderId="42" xfId="54" applyFont="1" applyFill="1" applyBorder="1" applyAlignment="1">
      <alignment horizontal="left" vertical="center" wrapText="1"/>
    </xf>
    <xf numFmtId="0" fontId="70" fillId="28" borderId="201" xfId="54" applyFont="1" applyFill="1" applyBorder="1" applyAlignment="1">
      <alignment horizontal="left" vertical="center" wrapText="1"/>
    </xf>
    <xf numFmtId="0" fontId="70" fillId="28" borderId="174" xfId="29" applyFont="1" applyFill="1" applyBorder="1" applyAlignment="1">
      <alignment horizontal="left" vertical="center" wrapText="1"/>
    </xf>
    <xf numFmtId="0" fontId="70" fillId="28" borderId="89" xfId="29" applyFont="1" applyFill="1" applyBorder="1" applyAlignment="1">
      <alignment horizontal="left" vertical="center" wrapText="1"/>
    </xf>
    <xf numFmtId="0" fontId="70" fillId="28" borderId="202" xfId="29" applyFont="1" applyFill="1" applyBorder="1" applyAlignment="1">
      <alignment horizontal="left" vertical="center" wrapText="1"/>
    </xf>
    <xf numFmtId="0" fontId="70" fillId="3" borderId="139" xfId="54" applyFont="1" applyFill="1" applyBorder="1" applyAlignment="1">
      <alignment horizontal="left" vertical="center" wrapText="1"/>
    </xf>
    <xf numFmtId="0" fontId="70" fillId="3" borderId="13" xfId="54" applyFont="1" applyFill="1" applyBorder="1" applyAlignment="1">
      <alignment horizontal="left" vertical="center" wrapText="1"/>
    </xf>
    <xf numFmtId="0" fontId="70" fillId="3" borderId="98" xfId="54" applyFont="1" applyFill="1" applyBorder="1" applyAlignment="1">
      <alignment horizontal="left" vertical="center" wrapText="1"/>
    </xf>
    <xf numFmtId="0" fontId="75" fillId="3" borderId="149" xfId="35" applyFont="1" applyFill="1" applyBorder="1" applyAlignment="1">
      <alignment vertical="center" wrapText="1"/>
    </xf>
    <xf numFmtId="0" fontId="75" fillId="3" borderId="104" xfId="35" applyFont="1" applyFill="1" applyBorder="1" applyAlignment="1">
      <alignment vertical="center" wrapText="1"/>
    </xf>
    <xf numFmtId="0" fontId="75" fillId="3" borderId="139" xfId="35" applyFont="1" applyFill="1" applyBorder="1" applyAlignment="1">
      <alignment vertical="center" wrapText="1"/>
    </xf>
    <xf numFmtId="0" fontId="109" fillId="53" borderId="180" xfId="0" applyFont="1" applyFill="1" applyBorder="1" applyAlignment="1">
      <alignment horizontal="center" vertical="center" wrapText="1"/>
    </xf>
    <xf numFmtId="0" fontId="70" fillId="3" borderId="173" xfId="54" applyFont="1" applyFill="1" applyBorder="1" applyAlignment="1">
      <alignment horizontal="left" vertical="center" wrapText="1"/>
    </xf>
    <xf numFmtId="0" fontId="70" fillId="3" borderId="51" xfId="54" applyFont="1" applyFill="1" applyBorder="1" applyAlignment="1">
      <alignment horizontal="left" vertical="center" wrapText="1"/>
    </xf>
    <xf numFmtId="0" fontId="70" fillId="3" borderId="197" xfId="54" applyFont="1" applyFill="1" applyBorder="1" applyAlignment="1">
      <alignment horizontal="left" vertical="center" wrapText="1"/>
    </xf>
    <xf numFmtId="0" fontId="75" fillId="28" borderId="84" xfId="0" applyFont="1" applyFill="1" applyBorder="1" applyAlignment="1">
      <alignment horizontal="left" vertical="center" wrapText="1"/>
    </xf>
    <xf numFmtId="0" fontId="75" fillId="28" borderId="170" xfId="0" applyFont="1" applyFill="1" applyBorder="1" applyAlignment="1">
      <alignment horizontal="left" vertical="center" wrapText="1"/>
    </xf>
    <xf numFmtId="0" fontId="70" fillId="28" borderId="84" xfId="0" applyFont="1" applyFill="1" applyBorder="1" applyAlignment="1">
      <alignment horizontal="left" vertical="center" wrapText="1"/>
    </xf>
    <xf numFmtId="0" fontId="70" fillId="28" borderId="102" xfId="0" applyFont="1" applyFill="1" applyBorder="1" applyAlignment="1">
      <alignment horizontal="left" vertical="center" wrapText="1"/>
    </xf>
    <xf numFmtId="0" fontId="70" fillId="28" borderId="258" xfId="0" applyFont="1" applyFill="1" applyBorder="1" applyAlignment="1">
      <alignment horizontal="center" vertical="center" wrapText="1"/>
    </xf>
    <xf numFmtId="0" fontId="70" fillId="28" borderId="170" xfId="0" applyFont="1" applyFill="1" applyBorder="1" applyAlignment="1">
      <alignment horizontal="center" vertical="center" wrapText="1"/>
    </xf>
    <xf numFmtId="0" fontId="106" fillId="28" borderId="138" xfId="0" applyFont="1" applyFill="1" applyBorder="1" applyAlignment="1">
      <alignment horizontal="left" vertical="center" wrapText="1"/>
    </xf>
    <xf numFmtId="0" fontId="106" fillId="28" borderId="10" xfId="0" applyFont="1" applyFill="1" applyBorder="1" applyAlignment="1">
      <alignment horizontal="left" vertical="center" wrapText="1"/>
    </xf>
    <xf numFmtId="0" fontId="106" fillId="28" borderId="87" xfId="0" applyFont="1" applyFill="1" applyBorder="1" applyAlignment="1">
      <alignment horizontal="left" vertical="center" wrapText="1"/>
    </xf>
    <xf numFmtId="0" fontId="70" fillId="28" borderId="138" xfId="0" applyFont="1" applyFill="1" applyBorder="1" applyAlignment="1">
      <alignment horizontal="left" vertical="center" wrapText="1"/>
    </xf>
    <xf numFmtId="0" fontId="70" fillId="28" borderId="10" xfId="0" applyFont="1" applyFill="1" applyBorder="1" applyAlignment="1">
      <alignment horizontal="left" vertical="center" wrapText="1"/>
    </xf>
    <xf numFmtId="0" fontId="70" fillId="28" borderId="87" xfId="0" applyFont="1" applyFill="1" applyBorder="1" applyAlignment="1">
      <alignment horizontal="left" vertical="center" wrapText="1"/>
    </xf>
    <xf numFmtId="0" fontId="70" fillId="26" borderId="134" xfId="0" applyFont="1" applyFill="1" applyBorder="1" applyAlignment="1">
      <alignment horizontal="left" vertical="center" wrapText="1"/>
    </xf>
    <xf numFmtId="0" fontId="106" fillId="28" borderId="9" xfId="0" applyFont="1" applyFill="1" applyBorder="1" applyAlignment="1">
      <alignment horizontal="left" vertical="center" wrapText="1"/>
    </xf>
    <xf numFmtId="0" fontId="106" fillId="28" borderId="88" xfId="0" applyFont="1" applyFill="1" applyBorder="1" applyAlignment="1">
      <alignment horizontal="left" vertical="center" wrapText="1"/>
    </xf>
    <xf numFmtId="0" fontId="70" fillId="26" borderId="11" xfId="0" applyFont="1" applyFill="1" applyBorder="1" applyAlignment="1">
      <alignment horizontal="left" vertical="center" wrapText="1"/>
    </xf>
    <xf numFmtId="0" fontId="70" fillId="28" borderId="121" xfId="0" applyFont="1" applyFill="1" applyBorder="1" applyAlignment="1">
      <alignment horizontal="left" vertical="center" wrapText="1"/>
    </xf>
    <xf numFmtId="0" fontId="70" fillId="28" borderId="81" xfId="0" applyFont="1" applyFill="1" applyBorder="1" applyAlignment="1">
      <alignment horizontal="left" vertical="center" wrapText="1"/>
    </xf>
    <xf numFmtId="0" fontId="70" fillId="28" borderId="83" xfId="0" applyFont="1" applyFill="1" applyBorder="1" applyAlignment="1">
      <alignment horizontal="left" vertical="center" wrapText="1"/>
    </xf>
    <xf numFmtId="0" fontId="70" fillId="28" borderId="25" xfId="0" applyFont="1" applyFill="1" applyBorder="1" applyAlignment="1">
      <alignment horizontal="left" vertical="center" wrapText="1"/>
    </xf>
    <xf numFmtId="0" fontId="70" fillId="28" borderId="1" xfId="0" applyFont="1" applyFill="1" applyBorder="1" applyAlignment="1">
      <alignment horizontal="left" vertical="center" wrapText="1"/>
    </xf>
    <xf numFmtId="0" fontId="70" fillId="28" borderId="12" xfId="0" applyFont="1" applyFill="1" applyBorder="1" applyAlignment="1">
      <alignment horizontal="left" vertical="center" wrapText="1"/>
    </xf>
    <xf numFmtId="0" fontId="70" fillId="28" borderId="37" xfId="0" applyFont="1" applyFill="1" applyBorder="1" applyAlignment="1">
      <alignment horizontal="left" vertical="center" wrapText="1"/>
    </xf>
    <xf numFmtId="0" fontId="70" fillId="28" borderId="16" xfId="0" applyFont="1" applyFill="1" applyBorder="1" applyAlignment="1">
      <alignment horizontal="left" vertical="center" wrapText="1"/>
    </xf>
    <xf numFmtId="0" fontId="70" fillId="28" borderId="13" xfId="0" applyFont="1" applyFill="1" applyBorder="1" applyAlignment="1">
      <alignment horizontal="left" vertical="center" wrapText="1"/>
    </xf>
    <xf numFmtId="0" fontId="70" fillId="28" borderId="14" xfId="0" applyFont="1" applyFill="1" applyBorder="1" applyAlignment="1">
      <alignment horizontal="left" vertical="center" wrapText="1"/>
    </xf>
    <xf numFmtId="0" fontId="158" fillId="28" borderId="138" xfId="54" applyFont="1" applyFill="1" applyBorder="1" applyAlignment="1">
      <alignment horizontal="left" vertical="center"/>
    </xf>
    <xf numFmtId="0" fontId="158" fillId="28" borderId="10" xfId="54" applyFont="1" applyFill="1" applyBorder="1" applyAlignment="1">
      <alignment horizontal="left" vertical="center"/>
    </xf>
    <xf numFmtId="0" fontId="158" fillId="28" borderId="87" xfId="54" applyFont="1" applyFill="1" applyBorder="1" applyAlignment="1">
      <alignment horizontal="left" vertical="center"/>
    </xf>
    <xf numFmtId="0" fontId="70" fillId="28" borderId="141" xfId="0" applyFont="1" applyFill="1" applyBorder="1" applyAlignment="1">
      <alignment horizontal="left" vertical="center" wrapText="1"/>
    </xf>
    <xf numFmtId="0" fontId="70" fillId="28" borderId="142" xfId="0" applyFont="1" applyFill="1" applyBorder="1" applyAlignment="1">
      <alignment horizontal="left" vertical="center" wrapText="1"/>
    </xf>
    <xf numFmtId="0" fontId="70" fillId="28" borderId="143" xfId="0" applyFont="1" applyFill="1" applyBorder="1" applyAlignment="1">
      <alignment horizontal="left" vertical="center" wrapText="1"/>
    </xf>
    <xf numFmtId="0" fontId="70" fillId="28" borderId="13" xfId="0" applyFont="1" applyFill="1" applyBorder="1" applyAlignment="1">
      <alignment horizontal="left" vertical="center"/>
    </xf>
    <xf numFmtId="0" fontId="70" fillId="28" borderId="98" xfId="0" applyFont="1" applyFill="1" applyBorder="1" applyAlignment="1">
      <alignment horizontal="left" vertical="center"/>
    </xf>
    <xf numFmtId="0" fontId="70" fillId="28" borderId="1" xfId="0" applyFont="1" applyFill="1" applyBorder="1" applyAlignment="1">
      <alignment horizontal="left" vertical="center"/>
    </xf>
    <xf numFmtId="0" fontId="70" fillId="28" borderId="92" xfId="0" applyFont="1" applyFill="1" applyBorder="1" applyAlignment="1">
      <alignment horizontal="left" vertical="center"/>
    </xf>
    <xf numFmtId="0" fontId="70" fillId="28" borderId="16" xfId="0" applyFont="1" applyFill="1" applyBorder="1" applyAlignment="1">
      <alignment horizontal="left" vertical="center"/>
    </xf>
    <xf numFmtId="0" fontId="110" fillId="53" borderId="115" xfId="0" applyFont="1" applyFill="1" applyBorder="1" applyAlignment="1">
      <alignment horizontal="left" vertical="center" wrapText="1"/>
    </xf>
    <xf numFmtId="0" fontId="110" fillId="53" borderId="111" xfId="0" applyFont="1" applyFill="1" applyBorder="1" applyAlignment="1">
      <alignment horizontal="left" vertical="center" wrapText="1"/>
    </xf>
    <xf numFmtId="0" fontId="70" fillId="28" borderId="139" xfId="0" applyFont="1" applyFill="1" applyBorder="1" applyAlignment="1">
      <alignment horizontal="left" vertical="center" wrapText="1"/>
    </xf>
    <xf numFmtId="0" fontId="70" fillId="28" borderId="98" xfId="0" applyFont="1" applyFill="1" applyBorder="1" applyAlignment="1">
      <alignment horizontal="left" vertical="center" wrapText="1"/>
    </xf>
    <xf numFmtId="0" fontId="70" fillId="28" borderId="138" xfId="0" applyFont="1" applyFill="1" applyBorder="1" applyAlignment="1">
      <alignment horizontal="left" vertical="center"/>
    </xf>
    <xf numFmtId="0" fontId="70" fillId="28" borderId="10" xfId="0" applyFont="1" applyFill="1" applyBorder="1" applyAlignment="1">
      <alignment horizontal="left" vertical="center"/>
    </xf>
    <xf numFmtId="0" fontId="70" fillId="28" borderId="87" xfId="0" applyFont="1" applyFill="1" applyBorder="1" applyAlignment="1">
      <alignment horizontal="left" vertical="center"/>
    </xf>
    <xf numFmtId="0" fontId="80" fillId="28" borderId="13" xfId="0" applyFont="1" applyFill="1" applyBorder="1" applyAlignment="1">
      <alignment horizontal="left" vertical="center"/>
    </xf>
    <xf numFmtId="0" fontId="80" fillId="28" borderId="98" xfId="0" applyFont="1" applyFill="1" applyBorder="1" applyAlignment="1">
      <alignment horizontal="left" vertical="center"/>
    </xf>
    <xf numFmtId="0" fontId="70" fillId="28" borderId="139" xfId="0" applyFont="1" applyFill="1" applyBorder="1" applyAlignment="1">
      <alignment horizontal="left" vertical="center"/>
    </xf>
    <xf numFmtId="0" fontId="75" fillId="28" borderId="193" xfId="0" applyFont="1" applyFill="1" applyBorder="1" applyAlignment="1">
      <alignment horizontal="left" vertical="center" wrapText="1"/>
    </xf>
    <xf numFmtId="0" fontId="75" fillId="28" borderId="113" xfId="0" applyFont="1" applyFill="1" applyBorder="1" applyAlignment="1">
      <alignment horizontal="left" vertical="center" wrapText="1"/>
    </xf>
    <xf numFmtId="0" fontId="75" fillId="28" borderId="194" xfId="0" applyFont="1" applyFill="1" applyBorder="1" applyAlignment="1">
      <alignment horizontal="left" vertical="center" wrapText="1"/>
    </xf>
    <xf numFmtId="0" fontId="106" fillId="0" borderId="138" xfId="0" applyFont="1" applyBorder="1" applyAlignment="1">
      <alignment horizontal="left" vertical="center" wrapText="1"/>
    </xf>
    <xf numFmtId="0" fontId="110" fillId="53" borderId="107" xfId="0" applyFont="1" applyFill="1" applyBorder="1" applyAlignment="1">
      <alignment horizontal="left" vertical="center" wrapText="1"/>
    </xf>
    <xf numFmtId="0" fontId="158" fillId="28" borderId="138" xfId="54" applyFont="1" applyFill="1" applyBorder="1" applyAlignment="1">
      <alignment horizontal="left" vertical="center" wrapText="1"/>
    </xf>
    <xf numFmtId="0" fontId="158" fillId="28" borderId="10" xfId="54" applyFont="1" applyFill="1" applyBorder="1" applyAlignment="1">
      <alignment horizontal="left" vertical="center" wrapText="1"/>
    </xf>
    <xf numFmtId="0" fontId="158" fillId="28" borderId="87" xfId="54" applyFont="1" applyFill="1" applyBorder="1" applyAlignment="1">
      <alignment horizontal="left" vertical="center" wrapText="1"/>
    </xf>
    <xf numFmtId="0" fontId="70" fillId="28" borderId="91" xfId="0" applyFont="1" applyFill="1" applyBorder="1" applyAlignment="1">
      <alignment horizontal="left" vertical="center"/>
    </xf>
    <xf numFmtId="0" fontId="70" fillId="28" borderId="83" xfId="0" applyFont="1" applyFill="1" applyBorder="1" applyAlignment="1">
      <alignment horizontal="left" vertical="center"/>
    </xf>
    <xf numFmtId="0" fontId="106" fillId="0" borderId="138" xfId="0" applyFont="1" applyBorder="1" applyAlignment="1">
      <alignment horizontal="left" vertical="center"/>
    </xf>
    <xf numFmtId="0" fontId="106" fillId="0" borderId="10" xfId="0" applyFont="1" applyBorder="1" applyAlignment="1">
      <alignment horizontal="left" vertical="center"/>
    </xf>
    <xf numFmtId="0" fontId="106" fillId="0" borderId="87" xfId="0" applyFont="1" applyBorder="1" applyAlignment="1">
      <alignment horizontal="left" vertical="center"/>
    </xf>
    <xf numFmtId="0" fontId="70" fillId="28" borderId="149" xfId="0" applyFont="1" applyFill="1" applyBorder="1" applyAlignment="1">
      <alignment horizontal="left" vertical="center" wrapText="1"/>
    </xf>
    <xf numFmtId="0" fontId="70" fillId="28" borderId="92" xfId="0" applyFont="1" applyFill="1" applyBorder="1" applyAlignment="1">
      <alignment horizontal="left" vertical="center" wrapText="1"/>
    </xf>
    <xf numFmtId="0" fontId="70" fillId="28" borderId="11" xfId="0" applyFont="1" applyFill="1" applyBorder="1" applyAlignment="1">
      <alignment horizontal="left" vertical="center"/>
    </xf>
    <xf numFmtId="0" fontId="70" fillId="28" borderId="181" xfId="0" applyFont="1" applyFill="1" applyBorder="1" applyAlignment="1">
      <alignment horizontal="left" vertical="center" wrapText="1"/>
    </xf>
    <xf numFmtId="0" fontId="70" fillId="28" borderId="109" xfId="0" applyFont="1" applyFill="1" applyBorder="1" applyAlignment="1">
      <alignment horizontal="left" vertical="center" wrapText="1"/>
    </xf>
    <xf numFmtId="0" fontId="70" fillId="28" borderId="108" xfId="0" applyFont="1" applyFill="1" applyBorder="1" applyAlignment="1">
      <alignment horizontal="left" vertical="center" wrapText="1"/>
    </xf>
    <xf numFmtId="0" fontId="75" fillId="28" borderId="10" xfId="0" applyFont="1" applyFill="1" applyBorder="1" applyAlignment="1">
      <alignment horizontal="left" vertical="center" wrapText="1"/>
    </xf>
    <xf numFmtId="0" fontId="75" fillId="28" borderId="88" xfId="0" applyFont="1" applyFill="1" applyBorder="1" applyAlignment="1">
      <alignment horizontal="left" vertical="center" wrapText="1"/>
    </xf>
    <xf numFmtId="0" fontId="70" fillId="28" borderId="104" xfId="0" applyFont="1" applyFill="1" applyBorder="1" applyAlignment="1">
      <alignment horizontal="left" vertical="center" wrapText="1"/>
    </xf>
    <xf numFmtId="0" fontId="70" fillId="28" borderId="0" xfId="0" applyFont="1" applyFill="1" applyAlignment="1">
      <alignment horizontal="left" vertical="center" wrapText="1"/>
    </xf>
    <xf numFmtId="0" fontId="70" fillId="28" borderId="97" xfId="0" applyFont="1" applyFill="1" applyBorder="1" applyAlignment="1">
      <alignment horizontal="left" vertical="center" wrapText="1"/>
    </xf>
    <xf numFmtId="0" fontId="70" fillId="28" borderId="9" xfId="0" applyFont="1" applyFill="1" applyBorder="1" applyAlignment="1">
      <alignment horizontal="center" vertical="center" wrapText="1"/>
    </xf>
    <xf numFmtId="0" fontId="70" fillId="28" borderId="10" xfId="0" applyFont="1" applyFill="1" applyBorder="1" applyAlignment="1">
      <alignment horizontal="center" vertical="center" wrapText="1"/>
    </xf>
    <xf numFmtId="0" fontId="70" fillId="28" borderId="87" xfId="0" applyFont="1" applyFill="1" applyBorder="1" applyAlignment="1">
      <alignment horizontal="center" vertical="center" wrapText="1"/>
    </xf>
    <xf numFmtId="0" fontId="70" fillId="28" borderId="134" xfId="0" applyFont="1" applyFill="1" applyBorder="1" applyAlignment="1">
      <alignment horizontal="center" vertical="center" wrapText="1"/>
    </xf>
    <xf numFmtId="0" fontId="70" fillId="28" borderId="11" xfId="0" applyFont="1" applyFill="1" applyBorder="1" applyAlignment="1">
      <alignment horizontal="center" vertical="center" wrapText="1"/>
    </xf>
    <xf numFmtId="0" fontId="70" fillId="28" borderId="182" xfId="0" applyFont="1" applyFill="1" applyBorder="1" applyAlignment="1">
      <alignment horizontal="left" vertical="center" wrapText="1"/>
    </xf>
    <xf numFmtId="0" fontId="70" fillId="28" borderId="9" xfId="0" applyFont="1" applyFill="1" applyBorder="1" applyAlignment="1">
      <alignment horizontal="left" vertical="center"/>
    </xf>
    <xf numFmtId="0" fontId="70" fillId="28" borderId="88" xfId="0" applyFont="1" applyFill="1" applyBorder="1" applyAlignment="1">
      <alignment horizontal="left" vertical="center"/>
    </xf>
    <xf numFmtId="0" fontId="75" fillId="53" borderId="193" xfId="35" applyFont="1" applyFill="1" applyBorder="1" applyAlignment="1">
      <alignment vertical="center" wrapText="1"/>
    </xf>
    <xf numFmtId="1" fontId="70" fillId="26" borderId="0" xfId="35" applyNumberFormat="1" applyFont="1" applyFill="1" applyAlignment="1">
      <alignment horizontal="left" vertical="center" wrapText="1"/>
    </xf>
    <xf numFmtId="0" fontId="75" fillId="0" borderId="10" xfId="35" applyFont="1" applyBorder="1" applyAlignment="1">
      <alignment horizontal="left" vertical="center" wrapText="1"/>
    </xf>
    <xf numFmtId="0" fontId="70" fillId="3" borderId="24" xfId="54" applyFont="1" applyFill="1" applyBorder="1" applyAlignment="1">
      <alignment horizontal="center" vertical="center" wrapText="1"/>
    </xf>
    <xf numFmtId="0" fontId="70" fillId="3" borderId="186" xfId="54" applyFont="1" applyFill="1" applyBorder="1" applyAlignment="1">
      <alignment horizontal="left" vertical="center" wrapText="1"/>
    </xf>
    <xf numFmtId="0" fontId="70" fillId="3" borderId="76" xfId="54" applyFont="1" applyFill="1" applyBorder="1" applyAlignment="1">
      <alignment horizontal="left" vertical="center" wrapText="1"/>
    </xf>
    <xf numFmtId="0" fontId="70" fillId="3" borderId="188" xfId="54" applyFont="1" applyFill="1" applyBorder="1" applyAlignment="1">
      <alignment horizontal="left" vertical="center" wrapText="1"/>
    </xf>
    <xf numFmtId="0" fontId="75" fillId="53" borderId="238" xfId="35" applyFont="1" applyFill="1" applyBorder="1" applyAlignment="1">
      <alignment vertical="center" wrapText="1"/>
    </xf>
    <xf numFmtId="0" fontId="198" fillId="3" borderId="161" xfId="23" applyFont="1" applyFill="1" applyBorder="1" applyAlignment="1">
      <alignment horizontal="left" vertical="center" wrapText="1"/>
    </xf>
    <xf numFmtId="0" fontId="198" fillId="3" borderId="41" xfId="23" applyFont="1" applyFill="1" applyBorder="1" applyAlignment="1">
      <alignment horizontal="left" vertical="center" wrapText="1"/>
    </xf>
    <xf numFmtId="0" fontId="198" fillId="3" borderId="162" xfId="23" applyFont="1" applyFill="1" applyBorder="1" applyAlignment="1">
      <alignment horizontal="left" vertical="center" wrapText="1"/>
    </xf>
    <xf numFmtId="0" fontId="110" fillId="53" borderId="193" xfId="29" applyFont="1" applyFill="1" applyBorder="1" applyAlignment="1">
      <alignment vertical="center"/>
    </xf>
    <xf numFmtId="0" fontId="70" fillId="3" borderId="253" xfId="54" applyFont="1" applyFill="1" applyBorder="1" applyAlignment="1">
      <alignment horizontal="left" vertical="center" wrapText="1"/>
    </xf>
    <xf numFmtId="0" fontId="70" fillId="3" borderId="247" xfId="54" applyFont="1" applyFill="1" applyBorder="1" applyAlignment="1">
      <alignment horizontal="left" vertical="center" wrapText="1"/>
    </xf>
    <xf numFmtId="0" fontId="70" fillId="3" borderId="254" xfId="54" applyFont="1" applyFill="1" applyBorder="1" applyAlignment="1">
      <alignment horizontal="left" vertical="center" wrapText="1"/>
    </xf>
    <xf numFmtId="0" fontId="75" fillId="0" borderId="12" xfId="35" applyFont="1" applyBorder="1" applyAlignment="1">
      <alignment horizontal="left" vertical="center" wrapText="1"/>
    </xf>
    <xf numFmtId="1" fontId="70" fillId="26" borderId="314" xfId="35" applyNumberFormat="1" applyFont="1" applyFill="1" applyBorder="1" applyAlignment="1">
      <alignment horizontal="left" vertical="center" wrapText="1"/>
    </xf>
    <xf numFmtId="1" fontId="70" fillId="26" borderId="4" xfId="35" applyNumberFormat="1" applyFont="1" applyFill="1" applyBorder="1" applyAlignment="1">
      <alignment horizontal="left" vertical="center" wrapText="1"/>
    </xf>
    <xf numFmtId="0" fontId="70" fillId="3" borderId="60" xfId="29" applyFont="1" applyFill="1" applyBorder="1" applyAlignment="1">
      <alignment horizontal="left" vertical="center" wrapText="1"/>
    </xf>
    <xf numFmtId="0" fontId="70" fillId="3" borderId="126" xfId="29" applyFont="1" applyFill="1" applyBorder="1" applyAlignment="1">
      <alignment horizontal="left" vertical="center" wrapText="1"/>
    </xf>
    <xf numFmtId="0" fontId="70" fillId="28" borderId="186" xfId="54" applyFont="1" applyFill="1" applyBorder="1" applyAlignment="1">
      <alignment horizontal="left" vertical="center" wrapText="1"/>
    </xf>
    <xf numFmtId="0" fontId="70" fillId="28" borderId="76" xfId="54" applyFont="1" applyFill="1" applyBorder="1" applyAlignment="1">
      <alignment horizontal="left" vertical="center" wrapText="1"/>
    </xf>
    <xf numFmtId="0" fontId="70" fillId="28" borderId="188" xfId="54" applyFont="1" applyFill="1" applyBorder="1" applyAlignment="1">
      <alignment horizontal="left" vertical="center" wrapText="1"/>
    </xf>
    <xf numFmtId="0" fontId="70" fillId="28" borderId="186" xfId="29" applyFont="1" applyFill="1" applyBorder="1" applyAlignment="1">
      <alignment horizontal="left" vertical="center" wrapText="1"/>
    </xf>
    <xf numFmtId="0" fontId="70" fillId="28" borderId="76" xfId="29" applyFont="1" applyFill="1" applyBorder="1" applyAlignment="1">
      <alignment horizontal="left" vertical="center" wrapText="1"/>
    </xf>
    <xf numFmtId="0" fontId="70" fillId="28" borderId="188" xfId="29" applyFont="1" applyFill="1" applyBorder="1" applyAlignment="1">
      <alignment horizontal="left" vertical="center" wrapText="1"/>
    </xf>
    <xf numFmtId="0" fontId="110" fillId="53" borderId="193" xfId="29" applyFont="1" applyFill="1" applyBorder="1" applyAlignment="1">
      <alignment vertical="center" wrapText="1"/>
    </xf>
    <xf numFmtId="0" fontId="70" fillId="28" borderId="207" xfId="29" applyFont="1" applyFill="1" applyBorder="1" applyAlignment="1">
      <alignment horizontal="left" vertical="center" wrapText="1"/>
    </xf>
    <xf numFmtId="0" fontId="70" fillId="28" borderId="208" xfId="29" applyFont="1" applyFill="1" applyBorder="1" applyAlignment="1">
      <alignment horizontal="left" vertical="center" wrapText="1"/>
    </xf>
    <xf numFmtId="0" fontId="70" fillId="28" borderId="209" xfId="29" applyFont="1" applyFill="1" applyBorder="1" applyAlignment="1">
      <alignment horizontal="left" vertical="center" wrapText="1"/>
    </xf>
    <xf numFmtId="0" fontId="70" fillId="28" borderId="173" xfId="54" applyFont="1" applyFill="1" applyBorder="1" applyAlignment="1">
      <alignment horizontal="left" vertical="center" wrapText="1"/>
    </xf>
    <xf numFmtId="0" fontId="70" fillId="28" borderId="51" xfId="54" applyFont="1" applyFill="1" applyBorder="1" applyAlignment="1">
      <alignment horizontal="left" vertical="center" wrapText="1"/>
    </xf>
    <xf numFmtId="0" fontId="70" fillId="28" borderId="197" xfId="54" applyFont="1" applyFill="1" applyBorder="1" applyAlignment="1">
      <alignment horizontal="left" vertical="center" wrapText="1"/>
    </xf>
    <xf numFmtId="0" fontId="75" fillId="28" borderId="76" xfId="28" applyFont="1" applyFill="1" applyBorder="1" applyAlignment="1">
      <alignment horizontal="left" vertical="center" wrapText="1"/>
    </xf>
    <xf numFmtId="0" fontId="70" fillId="28" borderId="76" xfId="35" applyFont="1" applyFill="1" applyBorder="1" applyAlignment="1">
      <alignment horizontal="left" vertical="center" wrapText="1"/>
    </xf>
    <xf numFmtId="0" fontId="70" fillId="28" borderId="188" xfId="35" applyFont="1" applyFill="1" applyBorder="1" applyAlignment="1">
      <alignment horizontal="left" vertical="center" wrapText="1"/>
    </xf>
    <xf numFmtId="0" fontId="70" fillId="3" borderId="50" xfId="35" applyFont="1" applyFill="1" applyBorder="1" applyAlignment="1">
      <alignment horizontal="left" vertical="center"/>
    </xf>
    <xf numFmtId="0" fontId="70" fillId="3" borderId="198" xfId="35" applyFont="1" applyFill="1" applyBorder="1" applyAlignment="1">
      <alignment horizontal="left" vertical="center"/>
    </xf>
    <xf numFmtId="0" fontId="70" fillId="3" borderId="138" xfId="35" applyFont="1" applyFill="1" applyBorder="1" applyAlignment="1">
      <alignment horizontal="left" vertical="center" wrapText="1"/>
    </xf>
    <xf numFmtId="0" fontId="70" fillId="3" borderId="8" xfId="35" applyFont="1" applyFill="1" applyBorder="1" applyAlignment="1">
      <alignment horizontal="left" vertical="center" wrapText="1"/>
    </xf>
    <xf numFmtId="0" fontId="75" fillId="3" borderId="10" xfId="35" applyFont="1" applyFill="1" applyBorder="1" applyAlignment="1">
      <alignment horizontal="left" vertical="center" wrapText="1"/>
    </xf>
    <xf numFmtId="0" fontId="80" fillId="3" borderId="0" xfId="29" applyFont="1" applyFill="1" applyAlignment="1">
      <alignment horizontal="left" vertical="top" wrapText="1"/>
    </xf>
    <xf numFmtId="49" fontId="109" fillId="53" borderId="66" xfId="35" applyNumberFormat="1" applyFont="1" applyFill="1" applyBorder="1" applyAlignment="1">
      <alignment horizontal="center" vertical="center" wrapText="1"/>
    </xf>
    <xf numFmtId="49" fontId="109" fillId="53" borderId="67" xfId="35" applyNumberFormat="1" applyFont="1" applyFill="1" applyBorder="1" applyAlignment="1">
      <alignment horizontal="center" vertical="center" wrapText="1"/>
    </xf>
    <xf numFmtId="0" fontId="70" fillId="3" borderId="0" xfId="29" applyFont="1" applyFill="1" applyAlignment="1">
      <alignment horizontal="left" vertical="center" wrapText="1"/>
    </xf>
    <xf numFmtId="0" fontId="70" fillId="3" borderId="12" xfId="29" applyFont="1" applyFill="1" applyBorder="1" applyAlignment="1">
      <alignment horizontal="left" vertical="center" wrapText="1"/>
    </xf>
    <xf numFmtId="0" fontId="70" fillId="3" borderId="149" xfId="29" applyFont="1" applyFill="1" applyBorder="1" applyAlignment="1">
      <alignment horizontal="left" vertical="center" wrapText="1"/>
    </xf>
    <xf numFmtId="0" fontId="75" fillId="3" borderId="193" xfId="35" applyFont="1" applyFill="1" applyBorder="1" applyAlignment="1">
      <alignment horizontal="left" vertical="center" wrapText="1"/>
    </xf>
    <xf numFmtId="0" fontId="75" fillId="3" borderId="113" xfId="35" applyFont="1" applyFill="1" applyBorder="1" applyAlignment="1">
      <alignment horizontal="left" vertical="center" wrapText="1"/>
    </xf>
    <xf numFmtId="0" fontId="75" fillId="3" borderId="194" xfId="35" applyFont="1" applyFill="1" applyBorder="1" applyAlignment="1">
      <alignment horizontal="left" vertical="center" wrapText="1"/>
    </xf>
    <xf numFmtId="0" fontId="110" fillId="53" borderId="149" xfId="29" applyFont="1" applyFill="1" applyBorder="1" applyAlignment="1">
      <alignment vertical="center"/>
    </xf>
    <xf numFmtId="0" fontId="70" fillId="3" borderId="161" xfId="54" applyFont="1" applyFill="1" applyBorder="1" applyAlignment="1">
      <alignment horizontal="left" vertical="center" wrapText="1"/>
    </xf>
    <xf numFmtId="0" fontId="70" fillId="3" borderId="41" xfId="54" applyFont="1" applyFill="1" applyBorder="1" applyAlignment="1">
      <alignment horizontal="left" vertical="center" wrapText="1"/>
    </xf>
    <xf numFmtId="0" fontId="70" fillId="3" borderId="162" xfId="54" applyFont="1" applyFill="1" applyBorder="1" applyAlignment="1">
      <alignment horizontal="left" vertical="center" wrapText="1"/>
    </xf>
    <xf numFmtId="0" fontId="75" fillId="0" borderId="138" xfId="35" applyFont="1" applyBorder="1" applyAlignment="1">
      <alignment horizontal="left" vertical="center" wrapText="1"/>
    </xf>
    <xf numFmtId="0" fontId="70" fillId="3" borderId="47" xfId="29" applyFont="1" applyFill="1" applyBorder="1" applyAlignment="1">
      <alignment horizontal="left" vertical="center"/>
    </xf>
    <xf numFmtId="0" fontId="70" fillId="3" borderId="98" xfId="29" applyFont="1" applyFill="1" applyBorder="1" applyAlignment="1">
      <alignment horizontal="left" vertical="center"/>
    </xf>
    <xf numFmtId="0" fontId="70" fillId="3" borderId="4" xfId="54" applyFont="1" applyFill="1" applyBorder="1" applyAlignment="1">
      <alignment horizontal="left" vertical="center" wrapText="1"/>
    </xf>
    <xf numFmtId="0" fontId="75" fillId="0" borderId="149" xfId="35" applyFont="1" applyBorder="1" applyAlignment="1">
      <alignment horizontal="left" vertical="center" wrapText="1"/>
    </xf>
    <xf numFmtId="0" fontId="75" fillId="53" borderId="149" xfId="35" applyFont="1" applyFill="1" applyBorder="1" applyAlignment="1">
      <alignment vertical="center" wrapText="1"/>
    </xf>
    <xf numFmtId="0" fontId="75" fillId="53" borderId="141" xfId="35" applyFont="1" applyFill="1" applyBorder="1" applyAlignment="1">
      <alignment vertical="center" wrapText="1"/>
    </xf>
    <xf numFmtId="0" fontId="75" fillId="53" borderId="191" xfId="35" applyFont="1" applyFill="1" applyBorder="1" applyAlignment="1">
      <alignment vertical="center" wrapText="1"/>
    </xf>
    <xf numFmtId="0" fontId="70" fillId="0" borderId="229" xfId="54" applyFont="1" applyFill="1" applyBorder="1" applyAlignment="1">
      <alignment horizontal="left" vertical="center" wrapText="1"/>
    </xf>
    <xf numFmtId="0" fontId="70" fillId="0" borderId="195" xfId="54" applyFont="1" applyFill="1" applyBorder="1" applyAlignment="1">
      <alignment horizontal="left" vertical="center" wrapText="1"/>
    </xf>
    <xf numFmtId="0" fontId="70" fillId="0" borderId="196" xfId="54" applyFont="1" applyFill="1" applyBorder="1" applyAlignment="1">
      <alignment horizontal="left" vertical="center" wrapText="1"/>
    </xf>
    <xf numFmtId="0" fontId="93" fillId="3" borderId="161" xfId="23" applyFont="1" applyFill="1" applyBorder="1" applyAlignment="1">
      <alignment horizontal="left" vertical="center" wrapText="1"/>
    </xf>
    <xf numFmtId="0" fontId="93" fillId="3" borderId="41" xfId="23" applyFont="1" applyFill="1" applyBorder="1" applyAlignment="1">
      <alignment horizontal="left" vertical="center" wrapText="1"/>
    </xf>
    <xf numFmtId="0" fontId="93" fillId="3" borderId="162" xfId="23" applyFont="1" applyFill="1" applyBorder="1" applyAlignment="1">
      <alignment horizontal="left" vertical="center" wrapText="1"/>
    </xf>
    <xf numFmtId="0" fontId="24" fillId="0" borderId="0" xfId="29" applyFont="1" applyAlignment="1">
      <alignment horizontal="left" vertical="top" wrapText="1"/>
    </xf>
    <xf numFmtId="0" fontId="24" fillId="0" borderId="48" xfId="29" applyFont="1" applyBorder="1" applyAlignment="1">
      <alignment horizontal="left" vertical="top" wrapText="1"/>
    </xf>
    <xf numFmtId="0" fontId="70" fillId="28" borderId="253" xfId="54" applyFont="1" applyFill="1" applyBorder="1" applyAlignment="1">
      <alignment horizontal="left" vertical="center" wrapText="1"/>
    </xf>
    <xf numFmtId="0" fontId="70" fillId="28" borderId="247" xfId="54" applyFont="1" applyFill="1" applyBorder="1" applyAlignment="1">
      <alignment horizontal="left" vertical="center" wrapText="1"/>
    </xf>
    <xf numFmtId="0" fontId="70" fillId="28" borderId="254" xfId="54" applyFont="1" applyFill="1" applyBorder="1" applyAlignment="1">
      <alignment horizontal="left" vertical="center" wrapText="1"/>
    </xf>
    <xf numFmtId="0" fontId="75" fillId="3" borderId="7" xfId="28" applyFont="1" applyFill="1" applyBorder="1" applyAlignment="1">
      <alignment horizontal="left" vertical="center" wrapText="1"/>
    </xf>
    <xf numFmtId="0" fontId="70" fillId="3" borderId="68" xfId="35" applyFont="1" applyFill="1" applyBorder="1" applyAlignment="1">
      <alignment horizontal="left" vertical="center" wrapText="1"/>
    </xf>
    <xf numFmtId="0" fontId="70" fillId="3" borderId="157" xfId="35" applyFont="1" applyFill="1" applyBorder="1" applyAlignment="1">
      <alignment horizontal="left" vertical="center" wrapText="1"/>
    </xf>
    <xf numFmtId="0" fontId="70" fillId="3" borderId="255" xfId="35" applyFont="1" applyFill="1" applyBorder="1" applyAlignment="1">
      <alignment horizontal="left" vertical="center" wrapText="1"/>
    </xf>
    <xf numFmtId="0" fontId="70" fillId="3" borderId="135" xfId="35" applyFont="1" applyFill="1" applyBorder="1" applyAlignment="1">
      <alignment horizontal="left" vertical="center" wrapText="1"/>
    </xf>
    <xf numFmtId="0" fontId="70" fillId="3" borderId="206" xfId="35" applyFont="1" applyFill="1" applyBorder="1" applyAlignment="1">
      <alignment horizontal="left" vertical="center" wrapText="1"/>
    </xf>
    <xf numFmtId="0" fontId="70" fillId="3" borderId="138" xfId="35" applyFont="1" applyFill="1" applyBorder="1" applyAlignment="1">
      <alignment horizontal="left" vertical="center"/>
    </xf>
    <xf numFmtId="0" fontId="70" fillId="3" borderId="8" xfId="35" applyFont="1" applyFill="1" applyBorder="1" applyAlignment="1">
      <alignment horizontal="left" vertical="center"/>
    </xf>
    <xf numFmtId="0" fontId="70" fillId="3" borderId="43" xfId="35" applyFont="1" applyFill="1" applyBorder="1" applyAlignment="1">
      <alignment horizontal="left" vertical="center"/>
    </xf>
    <xf numFmtId="0" fontId="70" fillId="3" borderId="155" xfId="35" applyFont="1" applyFill="1" applyBorder="1" applyAlignment="1">
      <alignment horizontal="left" vertical="center"/>
    </xf>
    <xf numFmtId="0" fontId="75" fillId="3" borderId="138" xfId="35" applyFont="1" applyFill="1" applyBorder="1" applyAlignment="1">
      <alignment horizontal="left" vertical="center" wrapText="1"/>
    </xf>
    <xf numFmtId="0" fontId="75" fillId="3" borderId="149" xfId="35" applyFont="1" applyFill="1" applyBorder="1" applyAlignment="1">
      <alignment horizontal="left" vertical="center" wrapText="1"/>
    </xf>
    <xf numFmtId="0" fontId="70" fillId="0" borderId="149" xfId="29" applyFont="1" applyBorder="1" applyAlignment="1">
      <alignment horizontal="left" vertical="center" wrapText="1"/>
    </xf>
    <xf numFmtId="0" fontId="70" fillId="0" borderId="12" xfId="29" applyFont="1" applyBorder="1" applyAlignment="1">
      <alignment horizontal="left" vertical="center" wrapText="1"/>
    </xf>
    <xf numFmtId="0" fontId="70" fillId="0" borderId="139" xfId="29" applyFont="1" applyBorder="1" applyAlignment="1">
      <alignment horizontal="left" vertical="center" wrapText="1"/>
    </xf>
    <xf numFmtId="49" fontId="109" fillId="53" borderId="179" xfId="35" applyNumberFormat="1" applyFont="1" applyFill="1" applyBorder="1" applyAlignment="1">
      <alignment horizontal="center" vertical="top" wrapText="1"/>
    </xf>
    <xf numFmtId="49" fontId="109" fillId="53" borderId="180" xfId="35" applyNumberFormat="1" applyFont="1" applyFill="1" applyBorder="1" applyAlignment="1">
      <alignment horizontal="center" vertical="top" wrapText="1"/>
    </xf>
    <xf numFmtId="0" fontId="70" fillId="28" borderId="255" xfId="54" applyFont="1" applyFill="1" applyBorder="1" applyAlignment="1">
      <alignment horizontal="left" vertical="center" wrapText="1"/>
    </xf>
    <xf numFmtId="0" fontId="70" fillId="28" borderId="135" xfId="54" applyFont="1" applyFill="1" applyBorder="1" applyAlignment="1">
      <alignment horizontal="left" vertical="center" wrapText="1"/>
    </xf>
    <xf numFmtId="0" fontId="70" fillId="28" borderId="206" xfId="54" applyFont="1" applyFill="1" applyBorder="1" applyAlignment="1">
      <alignment horizontal="left" vertical="center" wrapText="1"/>
    </xf>
    <xf numFmtId="0" fontId="70" fillId="28" borderId="256" xfId="54" applyFont="1" applyFill="1" applyBorder="1" applyAlignment="1">
      <alignment horizontal="left" vertical="center" wrapText="1"/>
    </xf>
    <xf numFmtId="0" fontId="70" fillId="28" borderId="243" xfId="54" applyFont="1" applyFill="1" applyBorder="1" applyAlignment="1">
      <alignment horizontal="left" vertical="center" wrapText="1"/>
    </xf>
    <xf numFmtId="0" fontId="70" fillId="28" borderId="257" xfId="54" applyFont="1" applyFill="1" applyBorder="1" applyAlignment="1">
      <alignment horizontal="left" vertical="center" wrapText="1"/>
    </xf>
    <xf numFmtId="0" fontId="71" fillId="3" borderId="139" xfId="54" applyFont="1" applyFill="1" applyBorder="1" applyAlignment="1">
      <alignment horizontal="left" vertical="center" wrapText="1"/>
    </xf>
    <xf numFmtId="0" fontId="71" fillId="3" borderId="46" xfId="54" applyFont="1" applyFill="1" applyBorder="1" applyAlignment="1">
      <alignment horizontal="left" vertical="center" wrapText="1"/>
    </xf>
    <xf numFmtId="0" fontId="71" fillId="3" borderId="69" xfId="54" applyFont="1" applyFill="1" applyBorder="1" applyAlignment="1">
      <alignment horizontal="left" vertical="center" wrapText="1"/>
    </xf>
    <xf numFmtId="0" fontId="71" fillId="3" borderId="160" xfId="54" applyFont="1" applyFill="1" applyBorder="1" applyAlignment="1">
      <alignment horizontal="left" vertical="center" wrapText="1"/>
    </xf>
    <xf numFmtId="0" fontId="70" fillId="26" borderId="9" xfId="0" applyFont="1" applyFill="1" applyBorder="1" applyAlignment="1">
      <alignment wrapText="1"/>
    </xf>
    <xf numFmtId="0" fontId="70" fillId="26" borderId="88" xfId="0" applyFont="1" applyFill="1" applyBorder="1" applyAlignment="1">
      <alignment wrapText="1"/>
    </xf>
    <xf numFmtId="0" fontId="70" fillId="26" borderId="87" xfId="0" applyFont="1" applyFill="1" applyBorder="1" applyAlignment="1">
      <alignment wrapText="1"/>
    </xf>
    <xf numFmtId="0" fontId="70" fillId="27" borderId="13" xfId="0" applyFont="1" applyFill="1" applyBorder="1" applyAlignment="1">
      <alignment horizontal="center"/>
    </xf>
    <xf numFmtId="0" fontId="70" fillId="3" borderId="161" xfId="35" applyFont="1" applyFill="1" applyBorder="1" applyAlignment="1">
      <alignment horizontal="left" vertical="top" wrapText="1"/>
    </xf>
    <xf numFmtId="0" fontId="70" fillId="3" borderId="41" xfId="35" applyFont="1" applyFill="1" applyBorder="1" applyAlignment="1">
      <alignment horizontal="left" vertical="top" wrapText="1"/>
    </xf>
    <xf numFmtId="0" fontId="70" fillId="3" borderId="162" xfId="35" applyFont="1" applyFill="1" applyBorder="1" applyAlignment="1">
      <alignment horizontal="left" vertical="top" wrapText="1"/>
    </xf>
    <xf numFmtId="0" fontId="110" fillId="53" borderId="149" xfId="0" applyFont="1" applyFill="1" applyBorder="1" applyAlignment="1">
      <alignment horizontal="left" vertical="center"/>
    </xf>
    <xf numFmtId="0" fontId="75" fillId="0" borderId="111" xfId="0" applyFont="1" applyBorder="1" applyAlignment="1">
      <alignment horizontal="left" vertical="center" wrapText="1"/>
    </xf>
    <xf numFmtId="0" fontId="70" fillId="0" borderId="9" xfId="0" applyFont="1" applyBorder="1" applyAlignment="1">
      <alignment wrapText="1"/>
    </xf>
    <xf numFmtId="0" fontId="70" fillId="0" borderId="10" xfId="0" applyFont="1" applyBorder="1" applyAlignment="1">
      <alignment wrapText="1"/>
    </xf>
    <xf numFmtId="0" fontId="70" fillId="0" borderId="88" xfId="0" applyFont="1" applyBorder="1" applyAlignment="1">
      <alignment wrapText="1"/>
    </xf>
    <xf numFmtId="0" fontId="70" fillId="27" borderId="25" xfId="0" applyFont="1" applyFill="1" applyBorder="1" applyAlignment="1">
      <alignment wrapText="1"/>
    </xf>
    <xf numFmtId="0" fontId="70" fillId="27" borderId="1" xfId="0" applyFont="1" applyFill="1" applyBorder="1" applyAlignment="1">
      <alignment wrapText="1"/>
    </xf>
    <xf numFmtId="0" fontId="70" fillId="27" borderId="12" xfId="0" applyFont="1" applyFill="1" applyBorder="1" applyAlignment="1">
      <alignment wrapText="1"/>
    </xf>
    <xf numFmtId="0" fontId="70" fillId="27" borderId="37" xfId="0" applyFont="1" applyFill="1" applyBorder="1" applyAlignment="1">
      <alignment wrapText="1"/>
    </xf>
    <xf numFmtId="0" fontId="70" fillId="27" borderId="16" xfId="0" applyFont="1" applyFill="1" applyBorder="1" applyAlignment="1">
      <alignment wrapText="1"/>
    </xf>
    <xf numFmtId="0" fontId="70" fillId="27" borderId="13" xfId="0" applyFont="1" applyFill="1" applyBorder="1" applyAlignment="1">
      <alignment wrapText="1"/>
    </xf>
    <xf numFmtId="0" fontId="70" fillId="27" borderId="14" xfId="0" applyFont="1" applyFill="1" applyBorder="1" applyAlignment="1">
      <alignment wrapText="1"/>
    </xf>
    <xf numFmtId="1" fontId="70" fillId="26" borderId="0" xfId="35" applyNumberFormat="1" applyFont="1" applyFill="1" applyAlignment="1">
      <alignment horizontal="center" vertical="top" wrapText="1"/>
    </xf>
    <xf numFmtId="1" fontId="70" fillId="26" borderId="314" xfId="35" applyNumberFormat="1" applyFont="1" applyFill="1" applyBorder="1" applyAlignment="1">
      <alignment horizontal="right" vertical="top" wrapText="1"/>
    </xf>
    <xf numFmtId="1" fontId="70" fillId="26" borderId="4" xfId="35" applyNumberFormat="1" applyFont="1" applyFill="1" applyBorder="1" applyAlignment="1">
      <alignment horizontal="right" vertical="top" wrapText="1"/>
    </xf>
    <xf numFmtId="0" fontId="70" fillId="0" borderId="138" xfId="0" applyFont="1" applyBorder="1" applyAlignment="1">
      <alignment wrapText="1"/>
    </xf>
    <xf numFmtId="0" fontId="70" fillId="0" borderId="87" xfId="0" applyFont="1" applyBorder="1" applyAlignment="1">
      <alignment wrapText="1"/>
    </xf>
    <xf numFmtId="0" fontId="70" fillId="28" borderId="229" xfId="54" applyFont="1" applyFill="1" applyBorder="1" applyAlignment="1">
      <alignment horizontal="left" vertical="top" wrapText="1"/>
    </xf>
    <xf numFmtId="0" fontId="70" fillId="28" borderId="195" xfId="54" applyFont="1" applyFill="1" applyBorder="1" applyAlignment="1">
      <alignment horizontal="left" vertical="top" wrapText="1"/>
    </xf>
    <xf numFmtId="0" fontId="70" fillId="28" borderId="196" xfId="54" applyFont="1" applyFill="1" applyBorder="1" applyAlignment="1">
      <alignment horizontal="left" vertical="top" wrapText="1"/>
    </xf>
    <xf numFmtId="17" fontId="70" fillId="27" borderId="138" xfId="0" applyNumberFormat="1" applyFont="1" applyFill="1" applyBorder="1" applyAlignment="1">
      <alignment wrapText="1"/>
    </xf>
    <xf numFmtId="0" fontId="70" fillId="27" borderId="87" xfId="0" applyFont="1" applyFill="1" applyBorder="1" applyAlignment="1">
      <alignment wrapText="1"/>
    </xf>
    <xf numFmtId="0" fontId="93" fillId="3" borderId="161" xfId="23" applyFont="1" applyFill="1" applyBorder="1" applyAlignment="1">
      <alignment horizontal="left" vertical="top" wrapText="1"/>
    </xf>
    <xf numFmtId="0" fontId="93" fillId="3" borderId="41" xfId="23" applyFont="1" applyFill="1" applyBorder="1" applyAlignment="1">
      <alignment horizontal="left" vertical="top" wrapText="1"/>
    </xf>
    <xf numFmtId="0" fontId="93" fillId="3" borderId="162" xfId="23" applyFont="1" applyFill="1" applyBorder="1" applyAlignment="1">
      <alignment horizontal="left" vertical="top" wrapText="1"/>
    </xf>
    <xf numFmtId="0" fontId="70" fillId="27" borderId="1" xfId="0" applyFont="1" applyFill="1" applyBorder="1"/>
    <xf numFmtId="0" fontId="70" fillId="27" borderId="92" xfId="0" applyFont="1" applyFill="1" applyBorder="1"/>
    <xf numFmtId="0" fontId="70" fillId="27" borderId="91" xfId="0" applyFont="1" applyFill="1" applyBorder="1"/>
    <xf numFmtId="0" fontId="70" fillId="27" borderId="83" xfId="0" applyFont="1" applyFill="1" applyBorder="1"/>
    <xf numFmtId="0" fontId="106" fillId="27" borderId="137" xfId="0" applyFont="1" applyFill="1" applyBorder="1" applyAlignment="1">
      <alignment horizontal="left" vertical="center" wrapText="1"/>
    </xf>
    <xf numFmtId="0" fontId="70" fillId="27" borderId="179" xfId="0" applyFont="1" applyFill="1" applyBorder="1" applyAlignment="1">
      <alignment horizontal="left" vertical="center" wrapText="1"/>
    </xf>
    <xf numFmtId="0" fontId="70" fillId="27" borderId="180" xfId="0" applyFont="1" applyFill="1" applyBorder="1" applyAlignment="1">
      <alignment horizontal="left" vertical="center" wrapText="1"/>
    </xf>
    <xf numFmtId="0" fontId="70" fillId="27" borderId="107" xfId="0" applyFont="1" applyFill="1" applyBorder="1" applyAlignment="1">
      <alignment horizontal="left" vertical="center" wrapText="1"/>
    </xf>
    <xf numFmtId="0" fontId="70" fillId="27" borderId="99" xfId="0" applyFont="1" applyFill="1" applyBorder="1" applyAlignment="1">
      <alignment horizontal="left" vertical="center" wrapText="1"/>
    </xf>
    <xf numFmtId="0" fontId="70" fillId="27" borderId="114" xfId="0" applyFont="1" applyFill="1" applyBorder="1" applyAlignment="1">
      <alignment horizontal="left" vertical="center" wrapText="1"/>
    </xf>
    <xf numFmtId="0" fontId="75" fillId="28" borderId="259" xfId="28" applyFont="1" applyFill="1" applyBorder="1" applyAlignment="1">
      <alignment horizontal="left" vertical="center" wrapText="1"/>
    </xf>
    <xf numFmtId="0" fontId="70" fillId="3" borderId="159" xfId="54" applyFont="1" applyFill="1" applyBorder="1" applyAlignment="1">
      <alignment vertical="center" wrapText="1"/>
    </xf>
    <xf numFmtId="0" fontId="70" fillId="3" borderId="42" xfId="54" applyFont="1" applyFill="1" applyBorder="1" applyAlignment="1">
      <alignment vertical="center" wrapText="1"/>
    </xf>
    <xf numFmtId="0" fontId="70" fillId="3" borderId="201" xfId="54" applyFont="1" applyFill="1" applyBorder="1" applyAlignment="1">
      <alignment vertical="center" wrapText="1"/>
    </xf>
    <xf numFmtId="0" fontId="70" fillId="3" borderId="132" xfId="35" applyFont="1" applyFill="1" applyBorder="1" applyAlignment="1">
      <alignment horizontal="left" vertical="top" wrapText="1"/>
    </xf>
    <xf numFmtId="0" fontId="70" fillId="3" borderId="133" xfId="35" applyFont="1" applyFill="1" applyBorder="1" applyAlignment="1">
      <alignment horizontal="left" vertical="top" wrapText="1"/>
    </xf>
    <xf numFmtId="0" fontId="70" fillId="3" borderId="199" xfId="35" applyFont="1" applyFill="1" applyBorder="1" applyAlignment="1">
      <alignment horizontal="left" vertical="top" wrapText="1"/>
    </xf>
    <xf numFmtId="0" fontId="70" fillId="27" borderId="59" xfId="0" applyFont="1" applyFill="1" applyBorder="1"/>
    <xf numFmtId="0" fontId="70" fillId="27" borderId="13" xfId="0" applyFont="1" applyFill="1" applyBorder="1"/>
    <xf numFmtId="0" fontId="70" fillId="27" borderId="139" xfId="0" applyFont="1" applyFill="1" applyBorder="1"/>
    <xf numFmtId="0" fontId="70" fillId="28" borderId="133" xfId="35" applyFont="1" applyFill="1" applyBorder="1" applyAlignment="1">
      <alignment horizontal="left" vertical="center" wrapText="1"/>
    </xf>
    <xf numFmtId="0" fontId="70" fillId="28" borderId="199" xfId="35" applyFont="1" applyFill="1" applyBorder="1" applyAlignment="1">
      <alignment horizontal="left" vertical="center" wrapText="1"/>
    </xf>
    <xf numFmtId="0" fontId="70" fillId="28" borderId="107" xfId="0" applyFont="1" applyFill="1" applyBorder="1" applyAlignment="1">
      <alignment horizontal="left" vertical="center" wrapText="1"/>
    </xf>
    <xf numFmtId="0" fontId="70" fillId="28" borderId="99" xfId="0" applyFont="1" applyFill="1" applyBorder="1" applyAlignment="1">
      <alignment horizontal="left" vertical="center" wrapText="1"/>
    </xf>
    <xf numFmtId="0" fontId="70" fillId="28" borderId="137" xfId="0" applyFont="1" applyFill="1" applyBorder="1" applyAlignment="1">
      <alignment horizontal="left" vertical="center" wrapText="1"/>
    </xf>
    <xf numFmtId="0" fontId="70" fillId="28" borderId="179" xfId="0" applyFont="1" applyFill="1" applyBorder="1" applyAlignment="1">
      <alignment horizontal="left" vertical="center" wrapText="1"/>
    </xf>
    <xf numFmtId="0" fontId="70" fillId="28" borderId="180" xfId="0" applyFont="1" applyFill="1" applyBorder="1" applyAlignment="1">
      <alignment horizontal="left" vertical="center" wrapText="1"/>
    </xf>
    <xf numFmtId="0" fontId="70" fillId="28" borderId="114" xfId="0" applyFont="1" applyFill="1" applyBorder="1" applyAlignment="1">
      <alignment horizontal="left" vertical="center" wrapText="1"/>
    </xf>
    <xf numFmtId="0" fontId="75" fillId="0" borderId="84" xfId="0" applyFont="1" applyBorder="1" applyAlignment="1">
      <alignment horizontal="left" vertical="center" wrapText="1"/>
    </xf>
    <xf numFmtId="0" fontId="75" fillId="0" borderId="170" xfId="0" applyFont="1" applyBorder="1" applyAlignment="1">
      <alignment horizontal="left" vertical="center" wrapText="1"/>
    </xf>
    <xf numFmtId="0" fontId="70" fillId="0" borderId="84" xfId="0" applyFont="1" applyBorder="1" applyAlignment="1">
      <alignment horizontal="left" vertical="center" wrapText="1"/>
    </xf>
    <xf numFmtId="0" fontId="70" fillId="0" borderId="102" xfId="0" applyFont="1" applyBorder="1" applyAlignment="1">
      <alignment horizontal="left" vertical="center" wrapText="1"/>
    </xf>
    <xf numFmtId="0" fontId="70" fillId="0" borderId="182" xfId="0" applyFont="1" applyBorder="1" applyAlignment="1">
      <alignment horizontal="left" vertical="center" wrapText="1"/>
    </xf>
    <xf numFmtId="0" fontId="75" fillId="28" borderId="0" xfId="0" applyFont="1" applyFill="1" applyAlignment="1">
      <alignment horizontal="left" vertical="center" wrapText="1"/>
    </xf>
    <xf numFmtId="0" fontId="75" fillId="28" borderId="13" xfId="0" applyFont="1" applyFill="1" applyBorder="1" applyAlignment="1">
      <alignment horizontal="left" vertical="center" wrapText="1"/>
    </xf>
    <xf numFmtId="0" fontId="106" fillId="28" borderId="84" xfId="0" applyFont="1" applyFill="1" applyBorder="1" applyAlignment="1">
      <alignment horizontal="left" vertical="center" wrapText="1"/>
    </xf>
    <xf numFmtId="0" fontId="70" fillId="28" borderId="237" xfId="0" applyFont="1" applyFill="1" applyBorder="1" applyAlignment="1">
      <alignment horizontal="left" vertical="center" wrapText="1"/>
    </xf>
    <xf numFmtId="0" fontId="70" fillId="28" borderId="122" xfId="0" applyFont="1" applyFill="1" applyBorder="1" applyAlignment="1">
      <alignment horizontal="left" vertical="center" wrapText="1"/>
    </xf>
    <xf numFmtId="0" fontId="70" fillId="28" borderId="123" xfId="0" applyFont="1" applyFill="1" applyBorder="1" applyAlignment="1">
      <alignment horizontal="left" vertical="center" wrapText="1"/>
    </xf>
    <xf numFmtId="0" fontId="75" fillId="0" borderId="0" xfId="0" applyFont="1" applyAlignment="1">
      <alignment horizontal="left" vertical="center" wrapText="1"/>
    </xf>
    <xf numFmtId="0" fontId="75" fillId="0" borderId="13" xfId="0" applyFont="1" applyBorder="1" applyAlignment="1">
      <alignment horizontal="left" vertical="center" wrapText="1"/>
    </xf>
    <xf numFmtId="0" fontId="70" fillId="28" borderId="9" xfId="0" applyFont="1" applyFill="1" applyBorder="1" applyAlignment="1">
      <alignment horizontal="left" vertical="center" wrapText="1"/>
    </xf>
    <xf numFmtId="0" fontId="70" fillId="28" borderId="88" xfId="0" applyFont="1" applyFill="1" applyBorder="1" applyAlignment="1">
      <alignment horizontal="left" vertical="center" wrapText="1"/>
    </xf>
    <xf numFmtId="0" fontId="109" fillId="53" borderId="66" xfId="0" applyFont="1" applyFill="1" applyBorder="1" applyAlignment="1">
      <alignment horizontal="center" vertical="center" wrapText="1"/>
    </xf>
    <xf numFmtId="0" fontId="109" fillId="53" borderId="67" xfId="0" applyFont="1" applyFill="1" applyBorder="1" applyAlignment="1">
      <alignment horizontal="center" vertical="center" wrapText="1"/>
    </xf>
    <xf numFmtId="0" fontId="75" fillId="0" borderId="12" xfId="0" applyFont="1" applyBorder="1" applyAlignment="1">
      <alignment horizontal="left" vertical="center" wrapText="1"/>
    </xf>
    <xf numFmtId="0" fontId="110" fillId="53" borderId="193" xfId="0" applyFont="1" applyFill="1" applyBorder="1" applyAlignment="1">
      <alignment vertical="center"/>
    </xf>
    <xf numFmtId="0" fontId="110" fillId="53" borderId="113" xfId="0" applyFont="1" applyFill="1" applyBorder="1" applyAlignment="1">
      <alignment vertical="center"/>
    </xf>
    <xf numFmtId="0" fontId="70" fillId="0" borderId="139" xfId="0" applyFont="1" applyBorder="1" applyAlignment="1">
      <alignment horizontal="left" vertical="center" wrapText="1"/>
    </xf>
    <xf numFmtId="0" fontId="75" fillId="53" borderId="193" xfId="57" applyFont="1" applyFill="1" applyBorder="1" applyAlignment="1">
      <alignment horizontal="left" vertical="center" wrapText="1"/>
    </xf>
    <xf numFmtId="0" fontId="75" fillId="53" borderId="113" xfId="57" applyFont="1" applyFill="1" applyBorder="1" applyAlignment="1">
      <alignment horizontal="left" vertical="center" wrapText="1"/>
    </xf>
    <xf numFmtId="0" fontId="70" fillId="26" borderId="8" xfId="57" applyFont="1" applyFill="1" applyBorder="1" applyAlignment="1">
      <alignment horizontal="left" vertical="center" wrapText="1"/>
    </xf>
    <xf numFmtId="0" fontId="70" fillId="26" borderId="10" xfId="57" applyFont="1" applyFill="1" applyBorder="1" applyAlignment="1">
      <alignment horizontal="left" vertical="center" wrapText="1"/>
    </xf>
    <xf numFmtId="0" fontId="70" fillId="26" borderId="53" xfId="57" applyFont="1" applyFill="1" applyBorder="1" applyAlignment="1">
      <alignment horizontal="left" vertical="center" wrapText="1"/>
    </xf>
    <xf numFmtId="0" fontId="70" fillId="26" borderId="54" xfId="62" applyFont="1" applyFill="1" applyBorder="1" applyAlignment="1" applyProtection="1">
      <alignment horizontal="left" vertical="center" wrapText="1"/>
    </xf>
    <xf numFmtId="0" fontId="70" fillId="0" borderId="64" xfId="61" applyFont="1" applyBorder="1" applyAlignment="1">
      <alignment horizontal="left" vertical="center"/>
    </xf>
    <xf numFmtId="0" fontId="70" fillId="0" borderId="65" xfId="61" applyFont="1" applyBorder="1" applyAlignment="1">
      <alignment horizontal="left" vertical="center"/>
    </xf>
    <xf numFmtId="49" fontId="155" fillId="53" borderId="66" xfId="57" applyNumberFormat="1" applyFont="1" applyFill="1" applyBorder="1" applyAlignment="1">
      <alignment horizontal="center" vertical="center"/>
    </xf>
    <xf numFmtId="49" fontId="155" fillId="53" borderId="67" xfId="57" applyNumberFormat="1" applyFont="1" applyFill="1" applyBorder="1" applyAlignment="1">
      <alignment horizontal="center" vertical="center"/>
    </xf>
    <xf numFmtId="0" fontId="71" fillId="0" borderId="9" xfId="0" applyFont="1" applyBorder="1" applyAlignment="1">
      <alignment horizontal="left" vertical="center" wrapText="1"/>
    </xf>
    <xf numFmtId="0" fontId="71" fillId="0" borderId="10" xfId="0" applyFont="1" applyBorder="1" applyAlignment="1">
      <alignment horizontal="left" vertical="center" wrapText="1"/>
    </xf>
    <xf numFmtId="0" fontId="71" fillId="0" borderId="53" xfId="0" applyFont="1" applyBorder="1" applyAlignment="1">
      <alignment horizontal="left" vertical="center" wrapText="1"/>
    </xf>
    <xf numFmtId="0" fontId="75" fillId="0" borderId="149" xfId="57" applyFont="1" applyBorder="1" applyAlignment="1">
      <alignment horizontal="left" vertical="center" wrapText="1"/>
    </xf>
    <xf numFmtId="0" fontId="75" fillId="0" borderId="104" xfId="57" applyFont="1" applyBorder="1" applyAlignment="1">
      <alignment horizontal="left" vertical="center" wrapText="1"/>
    </xf>
    <xf numFmtId="0" fontId="75" fillId="0" borderId="139" xfId="57" applyFont="1" applyBorder="1" applyAlignment="1">
      <alignment horizontal="left" vertical="center" wrapText="1"/>
    </xf>
    <xf numFmtId="0" fontId="70" fillId="0" borderId="9" xfId="62" applyFont="1" applyFill="1" applyBorder="1" applyAlignment="1" applyProtection="1">
      <alignment horizontal="left" vertical="center" wrapText="1"/>
    </xf>
    <xf numFmtId="0" fontId="70" fillId="0" borderId="10" xfId="62" applyFont="1" applyFill="1" applyBorder="1" applyAlignment="1" applyProtection="1">
      <alignment horizontal="left" vertical="center" wrapText="1"/>
    </xf>
    <xf numFmtId="0" fontId="70" fillId="0" borderId="11" xfId="62" applyFont="1" applyFill="1" applyBorder="1" applyAlignment="1" applyProtection="1">
      <alignment horizontal="left" vertical="center" wrapText="1"/>
    </xf>
    <xf numFmtId="0" fontId="75" fillId="26" borderId="149" xfId="57" applyFont="1" applyFill="1" applyBorder="1" applyAlignment="1">
      <alignment horizontal="left" vertical="center" wrapText="1"/>
    </xf>
    <xf numFmtId="0" fontId="75" fillId="26" borderId="104" xfId="57" applyFont="1" applyFill="1" applyBorder="1" applyAlignment="1">
      <alignment horizontal="left" vertical="center" wrapText="1"/>
    </xf>
    <xf numFmtId="0" fontId="75" fillId="26" borderId="139" xfId="57" applyFont="1" applyFill="1" applyBorder="1" applyAlignment="1">
      <alignment horizontal="left" vertical="center" wrapText="1"/>
    </xf>
    <xf numFmtId="0" fontId="75" fillId="53" borderId="226" xfId="57" applyFont="1" applyFill="1" applyBorder="1" applyAlignment="1">
      <alignment horizontal="left" vertical="center" wrapText="1"/>
    </xf>
    <xf numFmtId="0" fontId="158" fillId="26" borderId="8" xfId="54" applyFont="1" applyFill="1" applyBorder="1" applyAlignment="1" applyProtection="1">
      <alignment horizontal="left" vertical="center" wrapText="1"/>
    </xf>
    <xf numFmtId="0" fontId="70" fillId="26" borderId="10" xfId="62" applyFont="1" applyFill="1" applyBorder="1" applyAlignment="1" applyProtection="1">
      <alignment horizontal="center" vertical="center" wrapText="1"/>
    </xf>
    <xf numFmtId="0" fontId="70" fillId="26" borderId="53" xfId="62" applyFont="1" applyFill="1" applyBorder="1" applyAlignment="1" applyProtection="1">
      <alignment horizontal="center" vertical="center" wrapText="1"/>
    </xf>
    <xf numFmtId="0" fontId="70" fillId="0" borderId="8" xfId="62" applyFont="1" applyFill="1" applyBorder="1" applyAlignment="1" applyProtection="1">
      <alignment horizontal="left" vertical="center" wrapText="1"/>
    </xf>
    <xf numFmtId="0" fontId="70" fillId="0" borderId="53" xfId="62" applyFont="1" applyFill="1" applyBorder="1" applyAlignment="1" applyProtection="1">
      <alignment horizontal="left" vertical="center" wrapText="1"/>
    </xf>
    <xf numFmtId="0" fontId="70" fillId="3" borderId="46" xfId="54" applyFont="1" applyFill="1" applyBorder="1" applyAlignment="1">
      <alignment horizontal="left" vertical="center" wrapText="1"/>
    </xf>
    <xf numFmtId="0" fontId="70" fillId="3" borderId="47" xfId="54" applyFont="1" applyFill="1" applyBorder="1" applyAlignment="1">
      <alignment horizontal="left" vertical="center" wrapText="1"/>
    </xf>
    <xf numFmtId="0" fontId="70" fillId="26" borderId="8" xfId="62" applyFont="1" applyFill="1" applyBorder="1" applyAlignment="1" applyProtection="1">
      <alignment horizontal="left" vertical="center" wrapText="1"/>
    </xf>
    <xf numFmtId="0" fontId="70" fillId="26" borderId="11" xfId="62" applyFont="1" applyFill="1" applyBorder="1" applyAlignment="1" applyProtection="1">
      <alignment horizontal="left" vertical="center" wrapText="1"/>
    </xf>
    <xf numFmtId="0" fontId="70" fillId="3" borderId="9" xfId="54" applyFont="1" applyFill="1" applyBorder="1" applyAlignment="1">
      <alignment horizontal="left" vertical="center" wrapText="1"/>
    </xf>
    <xf numFmtId="0" fontId="70" fillId="3" borderId="53" xfId="54" applyFont="1" applyFill="1" applyBorder="1" applyAlignment="1">
      <alignment horizontal="left" vertical="center" wrapText="1"/>
    </xf>
    <xf numFmtId="0" fontId="156" fillId="53" borderId="193" xfId="29" applyFont="1" applyFill="1" applyBorder="1" applyAlignment="1">
      <alignment horizontal="left" vertical="center"/>
    </xf>
    <xf numFmtId="0" fontId="156" fillId="53" borderId="113" xfId="29" applyFont="1" applyFill="1" applyBorder="1" applyAlignment="1">
      <alignment horizontal="left" vertical="center"/>
    </xf>
    <xf numFmtId="0" fontId="70" fillId="26" borderId="10" xfId="62" applyFont="1" applyFill="1" applyBorder="1" applyAlignment="1" applyProtection="1">
      <alignment horizontal="left" vertical="center" wrapText="1"/>
    </xf>
    <xf numFmtId="0" fontId="70" fillId="26" borderId="53" xfId="62" applyFont="1" applyFill="1" applyBorder="1" applyAlignment="1" applyProtection="1">
      <alignment horizontal="left" vertical="center" wrapText="1"/>
    </xf>
    <xf numFmtId="0" fontId="70" fillId="26" borderId="13" xfId="29" applyFont="1" applyFill="1" applyBorder="1" applyAlignment="1">
      <alignment horizontal="left" vertical="center"/>
    </xf>
    <xf numFmtId="0" fontId="70" fillId="0" borderId="10" xfId="57" applyFont="1" applyBorder="1" applyAlignment="1">
      <alignment horizontal="left" vertical="center"/>
    </xf>
    <xf numFmtId="0" fontId="70" fillId="26" borderId="46" xfId="0" applyFont="1" applyFill="1" applyBorder="1" applyAlignment="1">
      <alignment horizontal="left" vertical="center" wrapText="1"/>
    </xf>
    <xf numFmtId="0" fontId="70" fillId="26" borderId="8" xfId="0" applyFont="1" applyFill="1" applyBorder="1" applyAlignment="1">
      <alignment horizontal="left" vertical="center"/>
    </xf>
    <xf numFmtId="0" fontId="70" fillId="26" borderId="10" xfId="0" applyFont="1" applyFill="1" applyBorder="1" applyAlignment="1">
      <alignment horizontal="left" vertical="center"/>
    </xf>
    <xf numFmtId="0" fontId="70" fillId="26" borderId="13" xfId="0" applyFont="1" applyFill="1" applyBorder="1" applyAlignment="1">
      <alignment horizontal="left" vertical="center"/>
    </xf>
    <xf numFmtId="0" fontId="156" fillId="53" borderId="193" xfId="29" applyFont="1" applyFill="1" applyBorder="1" applyAlignment="1">
      <alignment horizontal="left" vertical="center" wrapText="1"/>
    </xf>
    <xf numFmtId="0" fontId="156" fillId="53" borderId="113" xfId="29" applyFont="1" applyFill="1" applyBorder="1" applyAlignment="1">
      <alignment horizontal="left" vertical="center" wrapText="1"/>
    </xf>
    <xf numFmtId="0" fontId="70" fillId="26" borderId="61" xfId="62" applyFont="1" applyFill="1" applyBorder="1" applyAlignment="1" applyProtection="1">
      <alignment horizontal="left" vertical="center" wrapText="1"/>
    </xf>
    <xf numFmtId="0" fontId="70" fillId="26" borderId="62" xfId="62" applyFont="1" applyFill="1" applyBorder="1" applyAlignment="1" applyProtection="1">
      <alignment horizontal="left" vertical="center" wrapText="1"/>
    </xf>
    <xf numFmtId="0" fontId="70" fillId="26" borderId="63" xfId="62" applyFont="1" applyFill="1" applyBorder="1" applyAlignment="1" applyProtection="1">
      <alignment horizontal="left" vertical="center" wrapText="1"/>
    </xf>
    <xf numFmtId="0" fontId="80" fillId="26" borderId="8" xfId="57" applyFont="1" applyFill="1" applyBorder="1" applyAlignment="1">
      <alignment horizontal="left" vertical="center" wrapText="1"/>
    </xf>
    <xf numFmtId="0" fontId="80" fillId="26" borderId="10" xfId="57" applyFont="1" applyFill="1" applyBorder="1" applyAlignment="1">
      <alignment horizontal="left" vertical="center" wrapText="1"/>
    </xf>
    <xf numFmtId="0" fontId="80" fillId="26" borderId="53" xfId="57" applyFont="1" applyFill="1" applyBorder="1" applyAlignment="1">
      <alignment horizontal="left" vertical="center" wrapText="1"/>
    </xf>
    <xf numFmtId="0" fontId="156" fillId="26" borderId="9" xfId="59" applyFont="1" applyFill="1" applyBorder="1" applyAlignment="1">
      <alignment horizontal="left" vertical="center" wrapText="1"/>
    </xf>
    <xf numFmtId="0" fontId="156" fillId="26" borderId="11" xfId="59" applyFont="1" applyFill="1" applyBorder="1" applyAlignment="1">
      <alignment horizontal="left" vertical="center" wrapText="1"/>
    </xf>
    <xf numFmtId="0" fontId="71" fillId="26" borderId="8" xfId="57" applyFont="1" applyFill="1" applyBorder="1" applyAlignment="1">
      <alignment horizontal="left" vertical="center" wrapText="1"/>
    </xf>
    <xf numFmtId="0" fontId="71" fillId="26" borderId="10" xfId="57" applyFont="1" applyFill="1" applyBorder="1" applyAlignment="1">
      <alignment horizontal="left" vertical="center" wrapText="1"/>
    </xf>
    <xf numFmtId="0" fontId="71" fillId="26" borderId="53" xfId="57" applyFont="1" applyFill="1" applyBorder="1" applyAlignment="1">
      <alignment horizontal="left" vertical="center" wrapText="1"/>
    </xf>
    <xf numFmtId="0" fontId="71" fillId="0" borderId="8" xfId="0" applyFont="1" applyBorder="1" applyAlignment="1">
      <alignment horizontal="left" vertical="center"/>
    </xf>
    <xf numFmtId="0" fontId="71" fillId="0" borderId="10" xfId="0" applyFont="1" applyBorder="1" applyAlignment="1">
      <alignment horizontal="left" vertical="center"/>
    </xf>
    <xf numFmtId="0" fontId="71" fillId="0" borderId="11" xfId="0" applyFont="1" applyBorder="1" applyAlignment="1">
      <alignment horizontal="left" vertical="center"/>
    </xf>
    <xf numFmtId="0" fontId="71" fillId="26" borderId="9" xfId="57" applyFont="1" applyFill="1" applyBorder="1" applyAlignment="1">
      <alignment horizontal="left" vertical="center"/>
    </xf>
    <xf numFmtId="0" fontId="71" fillId="26" borderId="10" xfId="57" applyFont="1" applyFill="1" applyBorder="1" applyAlignment="1">
      <alignment horizontal="left" vertical="center"/>
    </xf>
    <xf numFmtId="0" fontId="71" fillId="26" borderId="53" xfId="57" applyFont="1" applyFill="1" applyBorder="1" applyAlignment="1">
      <alignment horizontal="left" vertical="center"/>
    </xf>
    <xf numFmtId="0" fontId="71" fillId="26" borderId="8" xfId="62" applyFont="1" applyFill="1" applyBorder="1" applyAlignment="1" applyProtection="1">
      <alignment horizontal="left" vertical="center" wrapText="1"/>
    </xf>
    <xf numFmtId="0" fontId="71" fillId="26" borderId="10" xfId="62" applyFont="1" applyFill="1" applyBorder="1" applyAlignment="1" applyProtection="1">
      <alignment horizontal="left" vertical="center" wrapText="1"/>
    </xf>
    <xf numFmtId="0" fontId="71" fillId="26" borderId="53" xfId="62" applyFont="1" applyFill="1" applyBorder="1" applyAlignment="1" applyProtection="1">
      <alignment horizontal="left" vertical="center" wrapText="1"/>
    </xf>
    <xf numFmtId="0" fontId="75" fillId="27" borderId="141" xfId="0" applyFont="1" applyFill="1" applyBorder="1" applyAlignment="1">
      <alignment horizontal="left" vertical="center"/>
    </xf>
    <xf numFmtId="0" fontId="75" fillId="27" borderId="142" xfId="0" applyFont="1" applyFill="1" applyBorder="1" applyAlignment="1">
      <alignment horizontal="left" vertical="center"/>
    </xf>
    <xf numFmtId="0" fontId="75" fillId="27" borderId="143" xfId="0" applyFont="1" applyFill="1" applyBorder="1" applyAlignment="1">
      <alignment horizontal="left" vertical="center"/>
    </xf>
    <xf numFmtId="0" fontId="75" fillId="53" borderId="149" xfId="0" applyFont="1" applyFill="1" applyBorder="1" applyAlignment="1">
      <alignment wrapText="1"/>
    </xf>
    <xf numFmtId="0" fontId="75" fillId="53" borderId="104" xfId="0" applyFont="1" applyFill="1" applyBorder="1" applyAlignment="1">
      <alignment wrapText="1"/>
    </xf>
    <xf numFmtId="0" fontId="70" fillId="26" borderId="138" xfId="57" applyFont="1" applyFill="1" applyBorder="1" applyAlignment="1">
      <alignment horizontal="left" vertical="center" wrapText="1"/>
    </xf>
    <xf numFmtId="0" fontId="70" fillId="26" borderId="87" xfId="57" applyFont="1" applyFill="1" applyBorder="1" applyAlignment="1">
      <alignment horizontal="left" vertical="center" wrapText="1"/>
    </xf>
    <xf numFmtId="0" fontId="75" fillId="0" borderId="236" xfId="0" applyFont="1" applyBorder="1" applyAlignment="1">
      <alignment horizontal="left" vertical="center" wrapText="1"/>
    </xf>
    <xf numFmtId="0" fontId="75" fillId="0" borderId="224" xfId="0" applyFont="1" applyBorder="1" applyAlignment="1">
      <alignment horizontal="left" vertical="center" wrapText="1"/>
    </xf>
    <xf numFmtId="0" fontId="75" fillId="53" borderId="116" xfId="0" applyFont="1" applyFill="1" applyBorder="1" applyAlignment="1">
      <alignment wrapText="1"/>
    </xf>
    <xf numFmtId="0" fontId="70" fillId="27" borderId="181" xfId="0" applyFont="1" applyFill="1" applyBorder="1" applyAlignment="1">
      <alignment horizontal="left" vertical="center" wrapText="1"/>
    </xf>
    <xf numFmtId="0" fontId="70" fillId="27" borderId="109" xfId="0" applyFont="1" applyFill="1" applyBorder="1" applyAlignment="1">
      <alignment horizontal="left" vertical="center" wrapText="1"/>
    </xf>
    <xf numFmtId="0" fontId="70" fillId="27" borderId="108" xfId="0" applyFont="1" applyFill="1" applyBorder="1" applyAlignment="1">
      <alignment horizontal="left" vertical="center" wrapText="1"/>
    </xf>
    <xf numFmtId="0" fontId="70" fillId="26" borderId="99" xfId="0" applyFont="1" applyFill="1" applyBorder="1" applyAlignment="1">
      <alignment horizontal="left" vertical="center"/>
    </xf>
    <xf numFmtId="0" fontId="70" fillId="26" borderId="114" xfId="0" applyFont="1" applyFill="1" applyBorder="1" applyAlignment="1">
      <alignment horizontal="left" vertical="center"/>
    </xf>
    <xf numFmtId="0" fontId="70" fillId="27" borderId="0" xfId="0" applyFont="1" applyFill="1" applyAlignment="1">
      <alignment horizontal="left" vertical="center"/>
    </xf>
    <xf numFmtId="0" fontId="70" fillId="26" borderId="148" xfId="0" applyFont="1" applyFill="1" applyBorder="1" applyAlignment="1">
      <alignment horizontal="left" vertical="center" wrapText="1"/>
    </xf>
    <xf numFmtId="0" fontId="70" fillId="26" borderId="59" xfId="0" applyFont="1" applyFill="1" applyBorder="1" applyAlignment="1">
      <alignment horizontal="left" vertical="center" wrapText="1"/>
    </xf>
    <xf numFmtId="0" fontId="70" fillId="26" borderId="98" xfId="0" applyFont="1" applyFill="1" applyBorder="1" applyAlignment="1">
      <alignment horizontal="left" vertical="center" wrapText="1"/>
    </xf>
    <xf numFmtId="0" fontId="109" fillId="53" borderId="97" xfId="0" applyFont="1" applyFill="1" applyBorder="1" applyAlignment="1">
      <alignment horizontal="center"/>
    </xf>
    <xf numFmtId="0" fontId="70" fillId="27" borderId="11" xfId="0" applyFont="1" applyFill="1" applyBorder="1" applyAlignment="1">
      <alignment horizontal="left" vertical="center" wrapText="1"/>
    </xf>
    <xf numFmtId="0" fontId="70" fillId="27" borderId="104" xfId="0" applyFont="1" applyFill="1" applyBorder="1" applyAlignment="1">
      <alignment horizontal="left" vertical="center"/>
    </xf>
    <xf numFmtId="0" fontId="75" fillId="0" borderId="266" xfId="0" applyFont="1" applyBorder="1" applyAlignment="1">
      <alignment horizontal="left" vertical="center" wrapText="1"/>
    </xf>
    <xf numFmtId="0" fontId="70" fillId="26" borderId="90" xfId="0" applyFont="1" applyFill="1" applyBorder="1" applyAlignment="1">
      <alignment horizontal="left" vertical="center" wrapText="1"/>
    </xf>
    <xf numFmtId="0" fontId="70" fillId="26" borderId="91" xfId="0" applyFont="1" applyFill="1" applyBorder="1" applyAlignment="1">
      <alignment horizontal="left" vertical="center" wrapText="1"/>
    </xf>
    <xf numFmtId="0" fontId="70" fillId="26" borderId="81" xfId="0" applyFont="1" applyFill="1" applyBorder="1" applyAlignment="1">
      <alignment horizontal="left" vertical="center" wrapText="1"/>
    </xf>
    <xf numFmtId="0" fontId="70" fillId="26" borderId="82" xfId="0" applyFont="1" applyFill="1" applyBorder="1" applyAlignment="1">
      <alignment horizontal="left" vertical="center" wrapText="1"/>
    </xf>
    <xf numFmtId="0" fontId="70" fillId="27" borderId="9" xfId="0" applyFont="1" applyFill="1" applyBorder="1" applyAlignment="1">
      <alignment vertical="center" wrapText="1"/>
    </xf>
    <xf numFmtId="0" fontId="75" fillId="27" borderId="214" xfId="0" applyFont="1" applyFill="1" applyBorder="1" applyAlignment="1">
      <alignment horizontal="left" vertical="center" wrapText="1"/>
    </xf>
    <xf numFmtId="0" fontId="75" fillId="27" borderId="236" xfId="0" applyFont="1" applyFill="1" applyBorder="1" applyAlignment="1">
      <alignment horizontal="left" vertical="center" wrapText="1"/>
    </xf>
    <xf numFmtId="0" fontId="75" fillId="27" borderId="265" xfId="0" applyFont="1" applyFill="1" applyBorder="1" applyAlignment="1">
      <alignment horizontal="left" vertical="center" wrapText="1"/>
    </xf>
    <xf numFmtId="0" fontId="70" fillId="27" borderId="97" xfId="0" applyFont="1" applyFill="1" applyBorder="1" applyAlignment="1">
      <alignment horizontal="left" vertical="center"/>
    </xf>
    <xf numFmtId="0" fontId="70" fillId="26" borderId="139" xfId="0" applyFont="1" applyFill="1" applyBorder="1" applyAlignment="1">
      <alignment horizontal="left" vertical="center"/>
    </xf>
    <xf numFmtId="0" fontId="70" fillId="27" borderId="121" xfId="0" applyFont="1" applyFill="1" applyBorder="1" applyAlignment="1">
      <alignment horizontal="left" vertical="center"/>
    </xf>
    <xf numFmtId="0" fontId="70" fillId="27" borderId="81" xfId="0" applyFont="1" applyFill="1" applyBorder="1" applyAlignment="1">
      <alignment horizontal="left" vertical="center"/>
    </xf>
    <xf numFmtId="0" fontId="75" fillId="27" borderId="268" xfId="0" applyFont="1" applyFill="1" applyBorder="1" applyAlignment="1">
      <alignment horizontal="left" vertical="center" wrapText="1"/>
    </xf>
    <xf numFmtId="0" fontId="75" fillId="27" borderId="269" xfId="0" applyFont="1" applyFill="1" applyBorder="1" applyAlignment="1">
      <alignment horizontal="left" vertical="center" wrapText="1"/>
    </xf>
    <xf numFmtId="0" fontId="70" fillId="26" borderId="9" xfId="0" applyFont="1" applyFill="1" applyBorder="1" applyAlignment="1">
      <alignment horizontal="left" vertical="center"/>
    </xf>
    <xf numFmtId="0" fontId="70" fillId="26" borderId="88" xfId="0" applyFont="1" applyFill="1" applyBorder="1" applyAlignment="1">
      <alignment horizontal="left" vertical="center"/>
    </xf>
    <xf numFmtId="0" fontId="70" fillId="26" borderId="87" xfId="0" applyFont="1" applyFill="1" applyBorder="1" applyAlignment="1">
      <alignment horizontal="left" vertical="center"/>
    </xf>
    <xf numFmtId="1" fontId="70" fillId="26" borderId="4" xfId="35" applyNumberFormat="1" applyFont="1" applyFill="1" applyBorder="1" applyAlignment="1">
      <alignment horizontal="left" vertical="center"/>
    </xf>
    <xf numFmtId="0" fontId="70" fillId="0" borderId="138" xfId="0" applyFont="1" applyBorder="1" applyAlignment="1">
      <alignment horizontal="left" vertical="center"/>
    </xf>
    <xf numFmtId="0" fontId="70" fillId="0" borderId="10" xfId="0" applyFont="1" applyBorder="1" applyAlignment="1">
      <alignment horizontal="left" vertical="center"/>
    </xf>
    <xf numFmtId="0" fontId="70" fillId="0" borderId="87" xfId="0" applyFont="1" applyBorder="1" applyAlignment="1">
      <alignment horizontal="left" vertical="center"/>
    </xf>
    <xf numFmtId="0" fontId="70" fillId="0" borderId="1" xfId="0" applyFont="1" applyBorder="1" applyAlignment="1">
      <alignment horizontal="left" vertical="center"/>
    </xf>
    <xf numFmtId="0" fontId="70" fillId="0" borderId="12" xfId="0" applyFont="1" applyBorder="1" applyAlignment="1">
      <alignment horizontal="left" vertical="center"/>
    </xf>
    <xf numFmtId="0" fontId="70" fillId="0" borderId="90" xfId="0" applyFont="1" applyBorder="1" applyAlignment="1">
      <alignment horizontal="left" vertical="center"/>
    </xf>
    <xf numFmtId="0" fontId="70" fillId="0" borderId="91" xfId="0" applyFont="1" applyBorder="1" applyAlignment="1">
      <alignment horizontal="left" vertical="center"/>
    </xf>
    <xf numFmtId="0" fontId="70" fillId="0" borderId="81" xfId="0" applyFont="1" applyBorder="1" applyAlignment="1">
      <alignment horizontal="left" vertical="center"/>
    </xf>
    <xf numFmtId="0" fontId="70" fillId="0" borderId="82" xfId="0" applyFont="1" applyBorder="1" applyAlignment="1">
      <alignment horizontal="left" vertical="center"/>
    </xf>
    <xf numFmtId="0" fontId="75" fillId="53" borderId="118" xfId="0" applyFont="1" applyFill="1" applyBorder="1" applyAlignment="1">
      <alignment horizontal="left" vertical="center" wrapText="1"/>
    </xf>
    <xf numFmtId="0" fontId="158" fillId="27" borderId="138" xfId="54" applyFont="1" applyFill="1" applyBorder="1" applyAlignment="1">
      <alignment horizontal="left" vertical="center"/>
    </xf>
    <xf numFmtId="0" fontId="158" fillId="27" borderId="10" xfId="54" applyFont="1" applyFill="1" applyBorder="1" applyAlignment="1">
      <alignment horizontal="left" vertical="center"/>
    </xf>
    <xf numFmtId="0" fontId="158" fillId="27" borderId="87" xfId="54" applyFont="1" applyFill="1" applyBorder="1" applyAlignment="1">
      <alignment horizontal="left" vertical="center"/>
    </xf>
    <xf numFmtId="0" fontId="110" fillId="53" borderId="193" xfId="0" applyFont="1" applyFill="1" applyBorder="1" applyAlignment="1">
      <alignment horizontal="left" vertical="center"/>
    </xf>
    <xf numFmtId="0" fontId="70" fillId="27" borderId="149" xfId="0" applyFont="1" applyFill="1" applyBorder="1" applyAlignment="1">
      <alignment horizontal="left" vertical="center"/>
    </xf>
    <xf numFmtId="0" fontId="70" fillId="27" borderId="12" xfId="0" applyFont="1" applyFill="1" applyBorder="1" applyAlignment="1">
      <alignment horizontal="left" vertical="center"/>
    </xf>
    <xf numFmtId="0" fontId="75" fillId="27" borderId="10" xfId="0" applyFont="1" applyFill="1" applyBorder="1" applyAlignment="1">
      <alignment horizontal="left" vertical="center"/>
    </xf>
    <xf numFmtId="0" fontId="75" fillId="27" borderId="11" xfId="0" applyFont="1" applyFill="1" applyBorder="1" applyAlignment="1">
      <alignment horizontal="left" vertical="center"/>
    </xf>
    <xf numFmtId="0" fontId="70" fillId="26" borderId="59" xfId="0" applyFont="1" applyFill="1" applyBorder="1" applyAlignment="1">
      <alignment horizontal="left" vertical="center"/>
    </xf>
    <xf numFmtId="0" fontId="70" fillId="27" borderId="25" xfId="0" applyFont="1" applyFill="1" applyBorder="1" applyAlignment="1">
      <alignment horizontal="left" vertical="center"/>
    </xf>
    <xf numFmtId="0" fontId="70" fillId="27" borderId="11" xfId="0" applyFont="1" applyFill="1" applyBorder="1" applyAlignment="1">
      <alignment horizontal="left" vertical="center"/>
    </xf>
    <xf numFmtId="0" fontId="70" fillId="52" borderId="149" xfId="0" applyFont="1" applyFill="1" applyBorder="1" applyAlignment="1">
      <alignment horizontal="center" vertical="center" wrapText="1"/>
    </xf>
    <xf numFmtId="0" fontId="70" fillId="52" borderId="12" xfId="0" applyFont="1" applyFill="1" applyBorder="1" applyAlignment="1">
      <alignment horizontal="center" vertical="center" wrapText="1"/>
    </xf>
    <xf numFmtId="0" fontId="70" fillId="52" borderId="148" xfId="0" applyFont="1" applyFill="1" applyBorder="1" applyAlignment="1">
      <alignment horizontal="center" vertical="center" wrapText="1"/>
    </xf>
    <xf numFmtId="0" fontId="70" fillId="52" borderId="59" xfId="0" applyFont="1" applyFill="1" applyBorder="1" applyAlignment="1">
      <alignment horizontal="center" vertical="center" wrapText="1"/>
    </xf>
    <xf numFmtId="0" fontId="106" fillId="28" borderId="182" xfId="0" applyFont="1" applyFill="1" applyBorder="1" applyAlignment="1">
      <alignment horizontal="left" vertical="center" wrapText="1"/>
    </xf>
    <xf numFmtId="0" fontId="106" fillId="28" borderId="102" xfId="0" applyFont="1" applyFill="1" applyBorder="1" applyAlignment="1">
      <alignment horizontal="left" vertical="center" wrapText="1"/>
    </xf>
    <xf numFmtId="0" fontId="75" fillId="27" borderId="54" xfId="0" applyFont="1" applyFill="1" applyBorder="1" applyAlignment="1">
      <alignment horizontal="left" vertical="center" wrapText="1"/>
    </xf>
    <xf numFmtId="0" fontId="75" fillId="27" borderId="64" xfId="0" applyFont="1" applyFill="1" applyBorder="1" applyAlignment="1">
      <alignment horizontal="left" vertical="center" wrapText="1"/>
    </xf>
    <xf numFmtId="0" fontId="75" fillId="27" borderId="65" xfId="0" applyFont="1" applyFill="1" applyBorder="1" applyAlignment="1">
      <alignment horizontal="left" vertical="center" wrapText="1"/>
    </xf>
    <xf numFmtId="0" fontId="158" fillId="27" borderId="8" xfId="54" applyFont="1" applyFill="1" applyBorder="1" applyAlignment="1">
      <alignment horizontal="left" vertical="center" wrapText="1"/>
    </xf>
    <xf numFmtId="0" fontId="158" fillId="27" borderId="10" xfId="54" applyFont="1" applyFill="1" applyBorder="1" applyAlignment="1">
      <alignment horizontal="left" vertical="center" wrapText="1"/>
    </xf>
    <xf numFmtId="0" fontId="158" fillId="27" borderId="53" xfId="54" applyFont="1" applyFill="1" applyBorder="1" applyAlignment="1">
      <alignment horizontal="left" vertical="center" wrapText="1"/>
    </xf>
    <xf numFmtId="0" fontId="70" fillId="27" borderId="44" xfId="0" applyFont="1" applyFill="1" applyBorder="1" applyAlignment="1">
      <alignment horizontal="left" vertical="center" wrapText="1"/>
    </xf>
    <xf numFmtId="0" fontId="70" fillId="27" borderId="45" xfId="0" applyFont="1" applyFill="1" applyBorder="1" applyAlignment="1">
      <alignment horizontal="left" vertical="center" wrapText="1"/>
    </xf>
    <xf numFmtId="0" fontId="70" fillId="28" borderId="131" xfId="0" applyFont="1" applyFill="1" applyBorder="1" applyAlignment="1">
      <alignment horizontal="left" vertical="center" wrapText="1"/>
    </xf>
    <xf numFmtId="0" fontId="70" fillId="28" borderId="132" xfId="0" applyFont="1" applyFill="1" applyBorder="1" applyAlignment="1">
      <alignment horizontal="left" vertical="center" wrapText="1"/>
    </xf>
    <xf numFmtId="0" fontId="75" fillId="0" borderId="48" xfId="0" applyFont="1" applyBorder="1" applyAlignment="1">
      <alignment horizontal="left" vertical="center" wrapText="1"/>
    </xf>
    <xf numFmtId="0" fontId="75" fillId="0" borderId="96" xfId="0" applyFont="1" applyBorder="1" applyAlignment="1">
      <alignment horizontal="left" vertical="center" wrapText="1"/>
    </xf>
    <xf numFmtId="0" fontId="75" fillId="26" borderId="48" xfId="0" applyFont="1" applyFill="1" applyBorder="1" applyAlignment="1">
      <alignment horizontal="left" vertical="center" wrapText="1"/>
    </xf>
    <xf numFmtId="0" fontId="75" fillId="26" borderId="96" xfId="0" applyFont="1" applyFill="1" applyBorder="1" applyAlignment="1">
      <alignment horizontal="left" vertical="center" wrapText="1"/>
    </xf>
    <xf numFmtId="0" fontId="75" fillId="26" borderId="271" xfId="0" applyFont="1" applyFill="1" applyBorder="1" applyAlignment="1">
      <alignment horizontal="left" vertical="center" wrapText="1"/>
    </xf>
    <xf numFmtId="0" fontId="75" fillId="26" borderId="46" xfId="0" applyFont="1" applyFill="1" applyBorder="1" applyAlignment="1">
      <alignment horizontal="left" vertical="center" wrapText="1"/>
    </xf>
    <xf numFmtId="0" fontId="75" fillId="26" borderId="44" xfId="0" applyFont="1" applyFill="1" applyBorder="1" applyAlignment="1">
      <alignment horizontal="left" vertical="center" wrapText="1"/>
    </xf>
    <xf numFmtId="0" fontId="70" fillId="28" borderId="8" xfId="0" applyFont="1" applyFill="1" applyBorder="1" applyAlignment="1">
      <alignment horizontal="left" vertical="center" wrapText="1"/>
    </xf>
    <xf numFmtId="0" fontId="70" fillId="28" borderId="53" xfId="0" applyFont="1" applyFill="1" applyBorder="1" applyAlignment="1">
      <alignment horizontal="left" vertical="center" wrapText="1"/>
    </xf>
    <xf numFmtId="9" fontId="70" fillId="26" borderId="9" xfId="0" applyNumberFormat="1" applyFont="1" applyFill="1" applyBorder="1" applyAlignment="1">
      <alignment horizontal="left" vertical="center" wrapText="1"/>
    </xf>
    <xf numFmtId="0" fontId="70" fillId="26" borderId="8" xfId="0" applyFont="1" applyFill="1" applyBorder="1" applyAlignment="1">
      <alignment horizontal="left" vertical="center" wrapText="1"/>
    </xf>
    <xf numFmtId="0" fontId="75" fillId="27" borderId="48" xfId="0" applyFont="1" applyFill="1" applyBorder="1" applyAlignment="1">
      <alignment horizontal="left" vertical="center" wrapText="1"/>
    </xf>
    <xf numFmtId="0" fontId="75" fillId="27" borderId="96" xfId="0" applyFont="1" applyFill="1" applyBorder="1" applyAlignment="1">
      <alignment horizontal="left" vertical="center" wrapText="1"/>
    </xf>
    <xf numFmtId="0" fontId="70" fillId="0" borderId="58" xfId="0" applyFont="1" applyBorder="1" applyAlignment="1">
      <alignment horizontal="left" vertical="center"/>
    </xf>
    <xf numFmtId="0" fontId="70" fillId="0" borderId="59" xfId="0" applyFont="1" applyBorder="1" applyAlignment="1">
      <alignment horizontal="left" vertical="center"/>
    </xf>
    <xf numFmtId="0" fontId="106" fillId="27" borderId="61" xfId="0" applyFont="1" applyFill="1" applyBorder="1" applyAlignment="1">
      <alignment horizontal="left" vertical="center"/>
    </xf>
    <xf numFmtId="0" fontId="70" fillId="27" borderId="62" xfId="0" applyFont="1" applyFill="1" applyBorder="1" applyAlignment="1">
      <alignment horizontal="left" vertical="center"/>
    </xf>
    <xf numFmtId="0" fontId="70" fillId="27" borderId="63" xfId="0" applyFont="1" applyFill="1" applyBorder="1" applyAlignment="1">
      <alignment horizontal="left" vertical="center"/>
    </xf>
    <xf numFmtId="0" fontId="75" fillId="27" borderId="142" xfId="0" applyFont="1" applyFill="1" applyBorder="1" applyAlignment="1">
      <alignment horizontal="left" vertical="center" wrapText="1"/>
    </xf>
    <xf numFmtId="0" fontId="75" fillId="27" borderId="143" xfId="0" applyFont="1" applyFill="1" applyBorder="1" applyAlignment="1">
      <alignment horizontal="left" vertical="center" wrapText="1"/>
    </xf>
    <xf numFmtId="0" fontId="158" fillId="27" borderId="87" xfId="54" applyFont="1" applyFill="1" applyBorder="1" applyAlignment="1">
      <alignment horizontal="left" vertical="center" wrapText="1"/>
    </xf>
    <xf numFmtId="0" fontId="75" fillId="53" borderId="149" xfId="0" applyFont="1" applyFill="1" applyBorder="1" applyAlignment="1">
      <alignment vertical="center" wrapText="1"/>
    </xf>
    <xf numFmtId="0" fontId="75" fillId="53" borderId="104" xfId="0" applyFont="1" applyFill="1" applyBorder="1" applyAlignment="1">
      <alignment vertical="center" wrapText="1"/>
    </xf>
    <xf numFmtId="0" fontId="110" fillId="53" borderId="149" xfId="0" applyFont="1" applyFill="1" applyBorder="1" applyAlignment="1">
      <alignment vertical="center"/>
    </xf>
    <xf numFmtId="0" fontId="110" fillId="53" borderId="104" xfId="0" applyFont="1" applyFill="1" applyBorder="1" applyAlignment="1">
      <alignment vertical="center"/>
    </xf>
    <xf numFmtId="0" fontId="75" fillId="27" borderId="135" xfId="0" applyFont="1" applyFill="1" applyBorder="1" applyAlignment="1">
      <alignment horizontal="left" vertical="center" wrapText="1"/>
    </xf>
    <xf numFmtId="0" fontId="75" fillId="27" borderId="51" xfId="0" applyFont="1" applyFill="1" applyBorder="1" applyAlignment="1">
      <alignment horizontal="left" vertical="center" wrapText="1"/>
    </xf>
    <xf numFmtId="0" fontId="75" fillId="27" borderId="42" xfId="0" applyFont="1" applyFill="1" applyBorder="1" applyAlignment="1">
      <alignment horizontal="left" vertical="center" wrapText="1"/>
    </xf>
    <xf numFmtId="0" fontId="106" fillId="27" borderId="62" xfId="0" applyFont="1" applyFill="1" applyBorder="1" applyAlignment="1">
      <alignment horizontal="left" vertical="center"/>
    </xf>
    <xf numFmtId="0" fontId="70" fillId="27" borderId="86" xfId="0" applyFont="1" applyFill="1" applyBorder="1" applyAlignment="1">
      <alignment horizontal="left" vertical="center"/>
    </xf>
    <xf numFmtId="0" fontId="70" fillId="27" borderId="9" xfId="0" applyFont="1" applyFill="1" applyBorder="1" applyAlignment="1">
      <alignment horizontal="center" vertical="center" wrapText="1"/>
    </xf>
    <xf numFmtId="0" fontId="70" fillId="27" borderId="10" xfId="0" applyFont="1" applyFill="1" applyBorder="1" applyAlignment="1">
      <alignment horizontal="center" vertical="center" wrapText="1"/>
    </xf>
    <xf numFmtId="0" fontId="70" fillId="27" borderId="87" xfId="0" applyFont="1" applyFill="1" applyBorder="1" applyAlignment="1">
      <alignment horizontal="center" vertical="center" wrapText="1"/>
    </xf>
    <xf numFmtId="0" fontId="109" fillId="53" borderId="171" xfId="0" applyFont="1" applyFill="1" applyBorder="1" applyAlignment="1">
      <alignment horizontal="center" wrapText="1"/>
    </xf>
    <xf numFmtId="0" fontId="109" fillId="53" borderId="172" xfId="0" applyFont="1" applyFill="1" applyBorder="1" applyAlignment="1">
      <alignment horizontal="center" wrapText="1"/>
    </xf>
    <xf numFmtId="0" fontId="106" fillId="27" borderId="62" xfId="0" applyFont="1" applyFill="1" applyBorder="1" applyAlignment="1">
      <alignment horizontal="left" vertical="center" wrapText="1"/>
    </xf>
    <xf numFmtId="0" fontId="70" fillId="27" borderId="86" xfId="0" applyFont="1" applyFill="1" applyBorder="1" applyAlignment="1">
      <alignment horizontal="left" vertical="center" wrapText="1"/>
    </xf>
    <xf numFmtId="0" fontId="70" fillId="0" borderId="9" xfId="0" applyFont="1" applyBorder="1" applyAlignment="1">
      <alignment horizontal="center" vertical="center" wrapText="1"/>
    </xf>
    <xf numFmtId="0" fontId="70" fillId="0" borderId="10" xfId="0" applyFont="1" applyBorder="1" applyAlignment="1">
      <alignment horizontal="center" vertical="center" wrapText="1"/>
    </xf>
    <xf numFmtId="0" fontId="70" fillId="0" borderId="87" xfId="0" applyFont="1" applyBorder="1" applyAlignment="1">
      <alignment horizontal="center" vertical="center" wrapText="1"/>
    </xf>
    <xf numFmtId="0" fontId="75" fillId="26" borderId="135" xfId="0" applyFont="1" applyFill="1" applyBorder="1" applyAlignment="1">
      <alignment horizontal="left" vertical="center" wrapText="1"/>
    </xf>
    <xf numFmtId="0" fontId="75" fillId="26" borderId="42" xfId="0" applyFont="1" applyFill="1" applyBorder="1" applyAlignment="1">
      <alignment horizontal="left" vertical="center" wrapText="1"/>
    </xf>
    <xf numFmtId="0" fontId="70" fillId="0" borderId="11" xfId="0" applyFont="1" applyBorder="1" applyAlignment="1">
      <alignment horizontal="left" vertical="center"/>
    </xf>
    <xf numFmtId="0" fontId="75" fillId="0" borderId="10" xfId="0" applyFont="1" applyBorder="1" applyAlignment="1">
      <alignment horizontal="left" vertical="center"/>
    </xf>
    <xf numFmtId="0" fontId="75" fillId="0" borderId="11" xfId="0" applyFont="1" applyBorder="1" applyAlignment="1">
      <alignment horizontal="left" vertical="center"/>
    </xf>
    <xf numFmtId="0" fontId="70" fillId="0" borderId="25" xfId="0" applyFont="1" applyBorder="1" applyAlignment="1">
      <alignment horizontal="left" vertical="center" wrapText="1"/>
    </xf>
    <xf numFmtId="0" fontId="70" fillId="0" borderId="1" xfId="0" applyFont="1" applyBorder="1" applyAlignment="1">
      <alignment horizontal="left" vertical="center" wrapText="1"/>
    </xf>
    <xf numFmtId="0" fontId="70" fillId="0" borderId="12" xfId="0" applyFont="1" applyBorder="1" applyAlignment="1">
      <alignment horizontal="left" vertical="center" wrapText="1"/>
    </xf>
    <xf numFmtId="0" fontId="70" fillId="0" borderId="90" xfId="0" applyFont="1" applyBorder="1" applyAlignment="1">
      <alignment horizontal="left" vertical="center" wrapText="1"/>
    </xf>
    <xf numFmtId="0" fontId="70" fillId="0" borderId="91" xfId="0" applyFont="1" applyBorder="1" applyAlignment="1">
      <alignment horizontal="left" vertical="center" wrapText="1"/>
    </xf>
    <xf numFmtId="0" fontId="70" fillId="0" borderId="81" xfId="0" applyFont="1" applyBorder="1" applyAlignment="1">
      <alignment horizontal="left" vertical="center" wrapText="1"/>
    </xf>
    <xf numFmtId="0" fontId="70" fillId="0" borderId="82" xfId="0" applyFont="1" applyBorder="1" applyAlignment="1">
      <alignment horizontal="left" vertical="center" wrapText="1"/>
    </xf>
    <xf numFmtId="0" fontId="70" fillId="26" borderId="62" xfId="0" applyFont="1" applyFill="1" applyBorder="1" applyAlignment="1">
      <alignment wrapText="1"/>
    </xf>
    <xf numFmtId="0" fontId="70" fillId="26" borderId="86" xfId="0" applyFont="1" applyFill="1" applyBorder="1" applyAlignment="1">
      <alignment wrapText="1"/>
    </xf>
    <xf numFmtId="0" fontId="70" fillId="26" borderId="10" xfId="0" applyFont="1" applyFill="1" applyBorder="1" applyAlignment="1">
      <alignment wrapText="1"/>
    </xf>
    <xf numFmtId="0" fontId="70" fillId="26" borderId="11" xfId="0" applyFont="1" applyFill="1" applyBorder="1" applyAlignment="1">
      <alignment horizontal="left" vertical="center"/>
    </xf>
    <xf numFmtId="0" fontId="75" fillId="26" borderId="10" xfId="0" applyFont="1" applyFill="1" applyBorder="1" applyAlignment="1">
      <alignment horizontal="left" vertical="center"/>
    </xf>
    <xf numFmtId="0" fontId="75" fillId="26" borderId="11" xfId="0" applyFont="1" applyFill="1" applyBorder="1" applyAlignment="1">
      <alignment horizontal="left" vertical="center"/>
    </xf>
    <xf numFmtId="0" fontId="70" fillId="26" borderId="9" xfId="0" applyFont="1" applyFill="1" applyBorder="1" applyAlignment="1">
      <alignment horizontal="center" vertical="center" wrapText="1"/>
    </xf>
    <xf numFmtId="0" fontId="70" fillId="26" borderId="10" xfId="0" applyFont="1" applyFill="1" applyBorder="1" applyAlignment="1">
      <alignment horizontal="center" vertical="center" wrapText="1"/>
    </xf>
    <xf numFmtId="0" fontId="70" fillId="26" borderId="87" xfId="0" applyFont="1" applyFill="1" applyBorder="1" applyAlignment="1">
      <alignment horizontal="center" vertical="center" wrapText="1"/>
    </xf>
    <xf numFmtId="0" fontId="70" fillId="26" borderId="92" xfId="0" applyFont="1" applyFill="1" applyBorder="1" applyAlignment="1">
      <alignment horizontal="left" vertical="center" wrapText="1"/>
    </xf>
    <xf numFmtId="0" fontId="70" fillId="26" borderId="84" xfId="0" applyFont="1" applyFill="1" applyBorder="1" applyAlignment="1">
      <alignment horizontal="left" vertical="center" wrapText="1"/>
    </xf>
    <xf numFmtId="0" fontId="70" fillId="26" borderId="102" xfId="0" applyFont="1" applyFill="1" applyBorder="1" applyAlignment="1">
      <alignment horizontal="left" vertical="center" wrapText="1"/>
    </xf>
    <xf numFmtId="9" fontId="70" fillId="26" borderId="4" xfId="35" applyNumberFormat="1" applyFont="1" applyFill="1" applyBorder="1" applyAlignment="1">
      <alignment horizontal="left" vertical="center" wrapText="1"/>
    </xf>
    <xf numFmtId="0" fontId="70" fillId="26" borderId="4" xfId="35" applyFont="1" applyFill="1" applyBorder="1" applyAlignment="1">
      <alignment horizontal="left" vertical="center" wrapText="1"/>
    </xf>
    <xf numFmtId="10" fontId="70" fillId="26" borderId="9" xfId="0" applyNumberFormat="1" applyFont="1" applyFill="1" applyBorder="1" applyAlignment="1">
      <alignment horizontal="left" vertical="center" wrapText="1"/>
    </xf>
    <xf numFmtId="10" fontId="70" fillId="26" borderId="88" xfId="0" applyNumberFormat="1" applyFont="1" applyFill="1" applyBorder="1" applyAlignment="1">
      <alignment horizontal="left" vertical="center" wrapText="1"/>
    </xf>
    <xf numFmtId="0" fontId="70" fillId="26" borderId="10" xfId="0" applyFont="1" applyFill="1" applyBorder="1" applyAlignment="1">
      <alignment vertical="center"/>
    </xf>
    <xf numFmtId="0" fontId="70" fillId="26" borderId="87" xfId="0" applyFont="1" applyFill="1" applyBorder="1" applyAlignment="1">
      <alignment vertical="center"/>
    </xf>
    <xf numFmtId="0" fontId="75" fillId="59" borderId="147" xfId="0" applyFont="1" applyFill="1" applyBorder="1" applyAlignment="1">
      <alignment horizontal="left" vertical="center" wrapText="1"/>
    </xf>
    <xf numFmtId="0" fontId="75" fillId="59" borderId="51" xfId="0" applyFont="1" applyFill="1" applyBorder="1" applyAlignment="1">
      <alignment horizontal="left" vertical="center" wrapText="1"/>
    </xf>
    <xf numFmtId="0" fontId="75" fillId="59" borderId="55" xfId="0" applyFont="1" applyFill="1" applyBorder="1" applyAlignment="1">
      <alignment horizontal="left" vertical="center" wrapText="1"/>
    </xf>
    <xf numFmtId="0" fontId="75" fillId="59" borderId="50" xfId="0" applyFont="1" applyFill="1" applyBorder="1" applyAlignment="1">
      <alignment horizontal="left" vertical="center" wrapText="1"/>
    </xf>
    <xf numFmtId="0" fontId="75" fillId="59" borderId="105" xfId="0" applyFont="1" applyFill="1" applyBorder="1" applyAlignment="1">
      <alignment horizontal="left" vertical="center" wrapText="1"/>
    </xf>
    <xf numFmtId="0" fontId="70" fillId="28" borderId="54" xfId="0" applyFont="1" applyFill="1" applyBorder="1" applyAlignment="1">
      <alignment horizontal="left" vertical="center" wrapText="1"/>
    </xf>
    <xf numFmtId="0" fontId="70" fillId="28" borderId="64" xfId="0" applyFont="1" applyFill="1" applyBorder="1" applyAlignment="1">
      <alignment horizontal="left" vertical="center" wrapText="1"/>
    </xf>
    <xf numFmtId="0" fontId="70" fillId="28" borderId="93" xfId="0" applyFont="1" applyFill="1" applyBorder="1" applyAlignment="1">
      <alignment horizontal="left" vertical="center" wrapText="1"/>
    </xf>
    <xf numFmtId="0" fontId="106" fillId="28" borderId="8" xfId="0" applyFont="1" applyFill="1" applyBorder="1" applyAlignment="1">
      <alignment horizontal="left" vertical="center" wrapText="1"/>
    </xf>
    <xf numFmtId="0" fontId="140" fillId="28" borderId="8" xfId="114" applyFill="1" applyBorder="1" applyAlignment="1">
      <alignment horizontal="left" vertical="center" wrapText="1"/>
    </xf>
    <xf numFmtId="0" fontId="140" fillId="28" borderId="10" xfId="114" applyFill="1" applyBorder="1" applyAlignment="1">
      <alignment horizontal="left" vertical="center" wrapText="1"/>
    </xf>
    <xf numFmtId="0" fontId="140" fillId="28" borderId="87" xfId="114" applyFill="1" applyBorder="1" applyAlignment="1">
      <alignment horizontal="left" vertical="center" wrapText="1"/>
    </xf>
    <xf numFmtId="0" fontId="70" fillId="28" borderId="11" xfId="0" applyFont="1" applyFill="1" applyBorder="1" applyAlignment="1">
      <alignment horizontal="left" vertical="center" wrapText="1"/>
    </xf>
    <xf numFmtId="0" fontId="110" fillId="59" borderId="50" xfId="0" applyFont="1" applyFill="1" applyBorder="1" applyAlignment="1">
      <alignment horizontal="left" vertical="center"/>
    </xf>
    <xf numFmtId="0" fontId="110" fillId="59" borderId="51" xfId="0" applyFont="1" applyFill="1" applyBorder="1" applyAlignment="1">
      <alignment horizontal="left" vertical="center"/>
    </xf>
    <xf numFmtId="0" fontId="110" fillId="59" borderId="42" xfId="0" applyFont="1" applyFill="1" applyBorder="1" applyAlignment="1">
      <alignment horizontal="left" vertical="center"/>
    </xf>
    <xf numFmtId="0" fontId="75" fillId="28" borderId="50" xfId="0" applyFont="1" applyFill="1" applyBorder="1" applyAlignment="1">
      <alignment horizontal="left" vertical="center" wrapText="1"/>
    </xf>
    <xf numFmtId="0" fontId="75" fillId="28" borderId="51" xfId="0" applyFont="1" applyFill="1" applyBorder="1" applyAlignment="1">
      <alignment horizontal="left" vertical="center" wrapText="1"/>
    </xf>
    <xf numFmtId="0" fontId="75" fillId="28" borderId="89" xfId="0" applyFont="1" applyFill="1" applyBorder="1" applyAlignment="1">
      <alignment horizontal="left" vertical="center" wrapText="1"/>
    </xf>
    <xf numFmtId="0" fontId="75" fillId="28" borderId="135" xfId="0" applyFont="1" applyFill="1" applyBorder="1" applyAlignment="1">
      <alignment horizontal="left" vertical="center" wrapText="1"/>
    </xf>
    <xf numFmtId="0" fontId="75" fillId="28" borderId="42" xfId="0" applyFont="1" applyFill="1" applyBorder="1" applyAlignment="1">
      <alignment horizontal="left" vertical="center" wrapText="1"/>
    </xf>
    <xf numFmtId="0" fontId="70" fillId="28" borderId="8" xfId="0" applyFont="1" applyFill="1" applyBorder="1" applyAlignment="1">
      <alignment horizontal="left" vertical="center"/>
    </xf>
    <xf numFmtId="0" fontId="70" fillId="26" borderId="44" xfId="0" applyFont="1" applyFill="1" applyBorder="1" applyAlignment="1">
      <alignment horizontal="center" vertical="center" wrapText="1"/>
    </xf>
    <xf numFmtId="0" fontId="70" fillId="26" borderId="12" xfId="0" applyFont="1" applyFill="1" applyBorder="1" applyAlignment="1">
      <alignment horizontal="center" vertical="center" wrapText="1"/>
    </xf>
    <xf numFmtId="0" fontId="70" fillId="26" borderId="46" xfId="0" applyFont="1" applyFill="1" applyBorder="1" applyAlignment="1">
      <alignment horizontal="center" vertical="center" wrapText="1"/>
    </xf>
    <xf numFmtId="0" fontId="70" fillId="26" borderId="13" xfId="0" applyFont="1" applyFill="1" applyBorder="1" applyAlignment="1">
      <alignment horizontal="center" vertical="center" wrapText="1"/>
    </xf>
    <xf numFmtId="0" fontId="70" fillId="0" borderId="12" xfId="0" applyFont="1" applyBorder="1" applyAlignment="1">
      <alignment horizontal="center" vertical="center" wrapText="1"/>
    </xf>
    <xf numFmtId="0" fontId="70" fillId="0" borderId="13" xfId="0" applyFont="1" applyBorder="1" applyAlignment="1">
      <alignment horizontal="center" vertical="center" wrapText="1"/>
    </xf>
    <xf numFmtId="0" fontId="109" fillId="59" borderId="19" xfId="0" applyFont="1" applyFill="1" applyBorder="1" applyAlignment="1">
      <alignment horizontal="center" vertical="center" wrapText="1"/>
    </xf>
    <xf numFmtId="0" fontId="109" fillId="59" borderId="101" xfId="0" applyFont="1" applyFill="1" applyBorder="1" applyAlignment="1">
      <alignment horizontal="center" vertical="center" wrapText="1"/>
    </xf>
    <xf numFmtId="0" fontId="110" fillId="59" borderId="44" xfId="0" applyFont="1" applyFill="1" applyBorder="1" applyAlignment="1">
      <alignment horizontal="left" vertical="center" wrapText="1"/>
    </xf>
    <xf numFmtId="0" fontId="110" fillId="59" borderId="48" xfId="0" applyFont="1" applyFill="1" applyBorder="1" applyAlignment="1">
      <alignment horizontal="left" vertical="center" wrapText="1"/>
    </xf>
    <xf numFmtId="0" fontId="110" fillId="59" borderId="46" xfId="0" applyFont="1" applyFill="1" applyBorder="1" applyAlignment="1">
      <alignment horizontal="left" vertical="center" wrapText="1"/>
    </xf>
    <xf numFmtId="0" fontId="70" fillId="28" borderId="61" xfId="0" applyFont="1" applyFill="1" applyBorder="1" applyAlignment="1">
      <alignment horizontal="left" vertical="center" wrapText="1"/>
    </xf>
    <xf numFmtId="0" fontId="70" fillId="28" borderId="62" xfId="0" applyFont="1" applyFill="1" applyBorder="1" applyAlignment="1">
      <alignment horizontal="left" vertical="center" wrapText="1"/>
    </xf>
    <xf numFmtId="0" fontId="70" fillId="28" borderId="86" xfId="0" applyFont="1" applyFill="1" applyBorder="1" applyAlignment="1">
      <alignment horizontal="left" vertical="center" wrapText="1"/>
    </xf>
    <xf numFmtId="0" fontId="75" fillId="28" borderId="9" xfId="0" applyFont="1" applyFill="1" applyBorder="1" applyAlignment="1">
      <alignment horizontal="left" vertical="center" wrapText="1"/>
    </xf>
    <xf numFmtId="0" fontId="75" fillId="59" borderId="44" xfId="0" applyFont="1" applyFill="1" applyBorder="1" applyAlignment="1">
      <alignment horizontal="left" vertical="center" wrapText="1"/>
    </xf>
    <xf numFmtId="0" fontId="75" fillId="59" borderId="48" xfId="0" applyFont="1" applyFill="1" applyBorder="1" applyAlignment="1">
      <alignment horizontal="left" vertical="center" wrapText="1"/>
    </xf>
    <xf numFmtId="0" fontId="75" fillId="59" borderId="100" xfId="0" applyFont="1" applyFill="1" applyBorder="1" applyAlignment="1">
      <alignment horizontal="left" vertical="center" wrapText="1"/>
    </xf>
    <xf numFmtId="0" fontId="110" fillId="59" borderId="44" xfId="0" applyFont="1" applyFill="1" applyBorder="1" applyAlignment="1">
      <alignment horizontal="left" vertical="center"/>
    </xf>
    <xf numFmtId="0" fontId="110" fillId="59" borderId="48" xfId="0" applyFont="1" applyFill="1" applyBorder="1" applyAlignment="1">
      <alignment horizontal="left" vertical="center"/>
    </xf>
    <xf numFmtId="0" fontId="70" fillId="27" borderId="170" xfId="0" applyFont="1" applyFill="1" applyBorder="1" applyAlignment="1">
      <alignment horizontal="left" vertical="center" wrapText="1"/>
    </xf>
    <xf numFmtId="0" fontId="109" fillId="59" borderId="66" xfId="0" applyFont="1" applyFill="1" applyBorder="1" applyAlignment="1">
      <alignment horizontal="center" vertical="center" wrapText="1"/>
    </xf>
    <xf numFmtId="0" fontId="70" fillId="26" borderId="0" xfId="0" applyFont="1" applyFill="1" applyAlignment="1">
      <alignment horizontal="left" vertical="center" wrapText="1"/>
    </xf>
    <xf numFmtId="0" fontId="70" fillId="28" borderId="145" xfId="0" applyFont="1" applyFill="1" applyBorder="1" applyAlignment="1">
      <alignment horizontal="left" vertical="center" wrapText="1"/>
    </xf>
    <xf numFmtId="0" fontId="70" fillId="28" borderId="146" xfId="0" applyFont="1" applyFill="1" applyBorder="1" applyAlignment="1">
      <alignment horizontal="left" vertical="center" wrapText="1"/>
    </xf>
    <xf numFmtId="192" fontId="71" fillId="26" borderId="9" xfId="0" applyNumberFormat="1" applyFont="1" applyFill="1" applyBorder="1" applyAlignment="1">
      <alignment horizontal="left" vertical="center" wrapText="1"/>
    </xf>
    <xf numFmtId="192" fontId="71" fillId="26" borderId="11" xfId="0" applyNumberFormat="1" applyFont="1" applyFill="1" applyBorder="1" applyAlignment="1">
      <alignment horizontal="left" vertical="center" wrapText="1"/>
    </xf>
    <xf numFmtId="192" fontId="71" fillId="26" borderId="53" xfId="0" applyNumberFormat="1" applyFont="1" applyFill="1" applyBorder="1" applyAlignment="1">
      <alignment horizontal="left" vertical="center" wrapText="1"/>
    </xf>
    <xf numFmtId="192" fontId="71" fillId="26" borderId="10" xfId="0" applyNumberFormat="1" applyFont="1" applyFill="1" applyBorder="1" applyAlignment="1">
      <alignment horizontal="left" vertical="center" wrapText="1"/>
    </xf>
    <xf numFmtId="0" fontId="70" fillId="0" borderId="0" xfId="0" applyFont="1" applyAlignment="1">
      <alignment horizontal="right" vertical="center" wrapText="1"/>
    </xf>
    <xf numFmtId="0" fontId="109" fillId="53" borderId="17" xfId="0" applyFont="1" applyFill="1" applyBorder="1" applyAlignment="1">
      <alignment horizontal="center" wrapText="1"/>
    </xf>
    <xf numFmtId="0" fontId="156" fillId="53" borderId="44" xfId="0" applyFont="1" applyFill="1" applyBorder="1" applyAlignment="1">
      <alignment horizontal="left" vertical="center" wrapText="1"/>
    </xf>
    <xf numFmtId="0" fontId="156" fillId="53" borderId="48" xfId="0" applyFont="1" applyFill="1" applyBorder="1" applyAlignment="1">
      <alignment horizontal="left" vertical="center" wrapText="1"/>
    </xf>
    <xf numFmtId="0" fontId="71" fillId="27" borderId="61" xfId="0" applyFont="1" applyFill="1" applyBorder="1" applyAlignment="1">
      <alignment horizontal="left" vertical="center" wrapText="1"/>
    </xf>
    <xf numFmtId="0" fontId="71" fillId="27" borderId="62" xfId="0" applyFont="1" applyFill="1" applyBorder="1" applyAlignment="1">
      <alignment horizontal="left" vertical="center" wrapText="1"/>
    </xf>
    <xf numFmtId="0" fontId="71" fillId="27" borderId="63" xfId="0" applyFont="1" applyFill="1" applyBorder="1" applyAlignment="1">
      <alignment horizontal="left" vertical="center" wrapText="1"/>
    </xf>
    <xf numFmtId="0" fontId="70" fillId="28" borderId="8" xfId="0" applyFont="1" applyFill="1" applyBorder="1" applyAlignment="1">
      <alignment vertical="center" wrapText="1"/>
    </xf>
    <xf numFmtId="0" fontId="70" fillId="28" borderId="10" xfId="0" applyFont="1" applyFill="1" applyBorder="1" applyAlignment="1">
      <alignment vertical="center" wrapText="1"/>
    </xf>
    <xf numFmtId="0" fontId="70" fillId="28" borderId="53" xfId="0" applyFont="1" applyFill="1" applyBorder="1" applyAlignment="1">
      <alignment vertical="center" wrapText="1"/>
    </xf>
    <xf numFmtId="0" fontId="156" fillId="28" borderId="10" xfId="0" applyFont="1" applyFill="1" applyBorder="1" applyAlignment="1">
      <alignment horizontal="left" vertical="center" wrapText="1"/>
    </xf>
    <xf numFmtId="0" fontId="156" fillId="28" borderId="88" xfId="0" applyFont="1" applyFill="1" applyBorder="1" applyAlignment="1">
      <alignment horizontal="left" vertical="center" wrapText="1"/>
    </xf>
    <xf numFmtId="0" fontId="71" fillId="28" borderId="8" xfId="0" applyFont="1" applyFill="1" applyBorder="1" applyAlignment="1">
      <alignment horizontal="left" vertical="center" wrapText="1"/>
    </xf>
    <xf numFmtId="0" fontId="71" fillId="28" borderId="10" xfId="0" applyFont="1" applyFill="1" applyBorder="1" applyAlignment="1">
      <alignment horizontal="left" vertical="center" wrapText="1"/>
    </xf>
    <xf numFmtId="0" fontId="71" fillId="28" borderId="53" xfId="0" applyFont="1" applyFill="1" applyBorder="1" applyAlignment="1">
      <alignment horizontal="left" vertical="center" wrapText="1"/>
    </xf>
    <xf numFmtId="0" fontId="71" fillId="28" borderId="8" xfId="0" applyFont="1" applyFill="1" applyBorder="1" applyAlignment="1">
      <alignment horizontal="left" vertical="center"/>
    </xf>
    <xf numFmtId="0" fontId="71" fillId="28" borderId="10" xfId="0" applyFont="1" applyFill="1" applyBorder="1" applyAlignment="1">
      <alignment horizontal="left" vertical="center"/>
    </xf>
    <xf numFmtId="0" fontId="71" fillId="28" borderId="53" xfId="0" applyFont="1" applyFill="1" applyBorder="1" applyAlignment="1">
      <alignment horizontal="left" vertical="center"/>
    </xf>
    <xf numFmtId="0" fontId="156" fillId="27" borderId="104" xfId="0" applyFont="1" applyFill="1" applyBorder="1" applyAlignment="1">
      <alignment horizontal="left" vertical="center" wrapText="1"/>
    </xf>
    <xf numFmtId="0" fontId="156" fillId="27" borderId="121" xfId="0" applyFont="1" applyFill="1" applyBorder="1" applyAlignment="1">
      <alignment horizontal="left" vertical="center" wrapText="1"/>
    </xf>
    <xf numFmtId="0" fontId="71" fillId="0" borderId="46" xfId="0" applyFont="1" applyBorder="1" applyAlignment="1">
      <alignment horizontal="left" vertical="center"/>
    </xf>
    <xf numFmtId="0" fontId="71" fillId="0" borderId="13" xfId="0" applyFont="1" applyBorder="1" applyAlignment="1">
      <alignment horizontal="left" vertical="center"/>
    </xf>
    <xf numFmtId="0" fontId="71" fillId="27" borderId="13" xfId="0" applyFont="1" applyFill="1" applyBorder="1" applyAlignment="1">
      <alignment horizontal="left" vertical="center"/>
    </xf>
    <xf numFmtId="0" fontId="71" fillId="27" borderId="46" xfId="0" applyFont="1" applyFill="1" applyBorder="1" applyAlignment="1">
      <alignment horizontal="left" vertical="center"/>
    </xf>
    <xf numFmtId="0" fontId="71" fillId="27" borderId="53" xfId="0" applyFont="1" applyFill="1" applyBorder="1" applyAlignment="1">
      <alignment horizontal="left" vertical="center" wrapText="1"/>
    </xf>
    <xf numFmtId="0" fontId="71" fillId="27" borderId="44" xfId="0" applyFont="1" applyFill="1" applyBorder="1" applyAlignment="1">
      <alignment horizontal="left" vertical="center" wrapText="1"/>
    </xf>
    <xf numFmtId="0" fontId="71" fillId="27" borderId="12" xfId="0" applyFont="1" applyFill="1" applyBorder="1" applyAlignment="1">
      <alignment horizontal="left" vertical="center" wrapText="1"/>
    </xf>
    <xf numFmtId="0" fontId="71" fillId="27" borderId="46" xfId="0" applyFont="1" applyFill="1" applyBorder="1" applyAlignment="1">
      <alignment horizontal="left" vertical="center" wrapText="1"/>
    </xf>
    <xf numFmtId="0" fontId="71" fillId="27" borderId="13" xfId="0" applyFont="1" applyFill="1" applyBorder="1" applyAlignment="1">
      <alignment horizontal="left" vertical="center" wrapText="1"/>
    </xf>
    <xf numFmtId="0" fontId="156" fillId="27" borderId="125" xfId="0" applyFont="1" applyFill="1" applyBorder="1" applyAlignment="1">
      <alignment horizontal="center" vertical="center" wrapText="1"/>
    </xf>
    <xf numFmtId="0" fontId="156" fillId="27" borderId="80" xfId="0" applyFont="1" applyFill="1" applyBorder="1" applyAlignment="1">
      <alignment horizontal="center" vertical="center" wrapText="1"/>
    </xf>
    <xf numFmtId="0" fontId="71" fillId="27" borderId="45" xfId="0" applyFont="1" applyFill="1" applyBorder="1" applyAlignment="1">
      <alignment horizontal="left" vertical="center" wrapText="1"/>
    </xf>
    <xf numFmtId="0" fontId="71" fillId="27" borderId="47" xfId="0" applyFont="1" applyFill="1" applyBorder="1" applyAlignment="1">
      <alignment horizontal="left" vertical="center" wrapText="1"/>
    </xf>
    <xf numFmtId="0" fontId="156" fillId="53" borderId="44" xfId="0" applyFont="1" applyFill="1" applyBorder="1" applyAlignment="1">
      <alignment horizontal="left" vertical="center"/>
    </xf>
    <xf numFmtId="0" fontId="156" fillId="53" borderId="48" xfId="0" applyFont="1" applyFill="1" applyBorder="1" applyAlignment="1">
      <alignment horizontal="left" vertical="center"/>
    </xf>
    <xf numFmtId="0" fontId="156" fillId="0" borderId="104" xfId="0" applyFont="1" applyBorder="1" applyAlignment="1">
      <alignment horizontal="left" vertical="center" wrapText="1"/>
    </xf>
    <xf numFmtId="0" fontId="156" fillId="0" borderId="121" xfId="0" applyFont="1" applyBorder="1" applyAlignment="1">
      <alignment horizontal="left" vertical="center" wrapText="1"/>
    </xf>
    <xf numFmtId="0" fontId="71" fillId="27" borderId="47" xfId="0" applyFont="1" applyFill="1" applyBorder="1" applyAlignment="1">
      <alignment horizontal="left" vertical="center"/>
    </xf>
    <xf numFmtId="0" fontId="156" fillId="26" borderId="104" xfId="0" applyFont="1" applyFill="1" applyBorder="1" applyAlignment="1">
      <alignment horizontal="left" vertical="center" wrapText="1"/>
    </xf>
    <xf numFmtId="0" fontId="156" fillId="26" borderId="121" xfId="0" applyFont="1" applyFill="1" applyBorder="1" applyAlignment="1">
      <alignment horizontal="left" vertical="center" wrapText="1"/>
    </xf>
    <xf numFmtId="0" fontId="156" fillId="27" borderId="107" xfId="0" applyFont="1" applyFill="1" applyBorder="1" applyAlignment="1">
      <alignment horizontal="left" vertical="center" wrapText="1"/>
    </xf>
    <xf numFmtId="0" fontId="156" fillId="27" borderId="139" xfId="0" applyFont="1" applyFill="1" applyBorder="1" applyAlignment="1">
      <alignment horizontal="left" vertical="center" wrapText="1"/>
    </xf>
    <xf numFmtId="0" fontId="156" fillId="26" borderId="149" xfId="0" applyFont="1" applyFill="1" applyBorder="1" applyAlignment="1">
      <alignment horizontal="left" vertical="center" wrapText="1"/>
    </xf>
    <xf numFmtId="0" fontId="71" fillId="27" borderId="25" xfId="0" applyFont="1" applyFill="1" applyBorder="1" applyAlignment="1">
      <alignment horizontal="left" vertical="center" wrapText="1"/>
    </xf>
    <xf numFmtId="0" fontId="71" fillId="27" borderId="1" xfId="0" applyFont="1" applyFill="1" applyBorder="1" applyAlignment="1">
      <alignment horizontal="left" vertical="center" wrapText="1"/>
    </xf>
    <xf numFmtId="0" fontId="71" fillId="27" borderId="37" xfId="0" applyFont="1" applyFill="1" applyBorder="1" applyAlignment="1">
      <alignment horizontal="left" vertical="center" wrapText="1"/>
    </xf>
    <xf numFmtId="0" fontId="71" fillId="27" borderId="16" xfId="0" applyFont="1" applyFill="1" applyBorder="1" applyAlignment="1">
      <alignment horizontal="left" vertical="center" wrapText="1"/>
    </xf>
    <xf numFmtId="0" fontId="71" fillId="27" borderId="14" xfId="0" applyFont="1" applyFill="1" applyBorder="1" applyAlignment="1">
      <alignment horizontal="left" vertical="center" wrapText="1"/>
    </xf>
    <xf numFmtId="0" fontId="71" fillId="27" borderId="1" xfId="0" applyFont="1" applyFill="1" applyBorder="1" applyAlignment="1">
      <alignment horizontal="left" vertical="center"/>
    </xf>
    <xf numFmtId="0" fontId="71" fillId="27" borderId="45" xfId="0" applyFont="1" applyFill="1" applyBorder="1" applyAlignment="1">
      <alignment horizontal="left" vertical="center"/>
    </xf>
    <xf numFmtId="0" fontId="71" fillId="27" borderId="91" xfId="0" applyFont="1" applyFill="1" applyBorder="1" applyAlignment="1">
      <alignment horizontal="left" vertical="center"/>
    </xf>
    <xf numFmtId="0" fontId="71" fillId="27" borderId="152" xfId="0" applyFont="1" applyFill="1" applyBorder="1" applyAlignment="1">
      <alignment horizontal="left" vertical="center"/>
    </xf>
    <xf numFmtId="0" fontId="156" fillId="53" borderId="100" xfId="0" applyFont="1" applyFill="1" applyBorder="1" applyAlignment="1">
      <alignment horizontal="left" vertical="center" wrapText="1"/>
    </xf>
    <xf numFmtId="0" fontId="152" fillId="28" borderId="8" xfId="54" applyFont="1" applyFill="1" applyBorder="1" applyAlignment="1" applyProtection="1">
      <alignment horizontal="left" vertical="center" wrapText="1"/>
    </xf>
    <xf numFmtId="0" fontId="152" fillId="28" borderId="10" xfId="54" applyFont="1" applyFill="1" applyBorder="1" applyAlignment="1" applyProtection="1">
      <alignment horizontal="left" vertical="center" wrapText="1"/>
    </xf>
    <xf numFmtId="0" fontId="152" fillId="28" borderId="53" xfId="54" applyFont="1" applyFill="1" applyBorder="1" applyAlignment="1" applyProtection="1">
      <alignment horizontal="left" vertical="center" wrapText="1"/>
    </xf>
    <xf numFmtId="0" fontId="71" fillId="52" borderId="54" xfId="0" applyFont="1" applyFill="1" applyBorder="1" applyAlignment="1">
      <alignment horizontal="left" vertical="center" wrapText="1"/>
    </xf>
    <xf numFmtId="0" fontId="71" fillId="52" borderId="64" xfId="0" applyFont="1" applyFill="1" applyBorder="1" applyAlignment="1">
      <alignment horizontal="left" vertical="center" wrapText="1"/>
    </xf>
    <xf numFmtId="0" fontId="71" fillId="52" borderId="65" xfId="0" applyFont="1" applyFill="1" applyBorder="1" applyAlignment="1">
      <alignment horizontal="left" vertical="center" wrapText="1"/>
    </xf>
    <xf numFmtId="0" fontId="109" fillId="53" borderId="178" xfId="0" applyFont="1" applyFill="1" applyBorder="1" applyAlignment="1">
      <alignment horizontal="center" vertical="center" wrapText="1"/>
    </xf>
    <xf numFmtId="0" fontId="75" fillId="53" borderId="107" xfId="0" applyFont="1" applyFill="1" applyBorder="1" applyAlignment="1">
      <alignment horizontal="left" vertical="center" wrapText="1"/>
    </xf>
    <xf numFmtId="0" fontId="75" fillId="53" borderId="137" xfId="0" applyFont="1" applyFill="1" applyBorder="1" applyAlignment="1">
      <alignment horizontal="left" vertical="center" wrapText="1"/>
    </xf>
    <xf numFmtId="0" fontId="158" fillId="3" borderId="10" xfId="114" applyFont="1" applyFill="1" applyBorder="1" applyAlignment="1">
      <alignment horizontal="left" vertical="center" wrapText="1"/>
    </xf>
    <xf numFmtId="0" fontId="158" fillId="3" borderId="53" xfId="114" applyFont="1" applyFill="1" applyBorder="1" applyAlignment="1">
      <alignment horizontal="left" vertical="center" wrapText="1"/>
    </xf>
    <xf numFmtId="0" fontId="70" fillId="3" borderId="303" xfId="0" applyFont="1" applyFill="1" applyBorder="1" applyAlignment="1">
      <alignment horizontal="left" vertical="center" wrapText="1"/>
    </xf>
    <xf numFmtId="0" fontId="70" fillId="3" borderId="304" xfId="0" applyFont="1" applyFill="1" applyBorder="1" applyAlignment="1">
      <alignment horizontal="left" vertical="center" wrapText="1"/>
    </xf>
    <xf numFmtId="0" fontId="70" fillId="3" borderId="0" xfId="0" applyFont="1" applyFill="1" applyAlignment="1">
      <alignment horizontal="left" vertical="center" wrapText="1"/>
    </xf>
    <xf numFmtId="0" fontId="70" fillId="3" borderId="49" xfId="0" applyFont="1" applyFill="1" applyBorder="1" applyAlignment="1">
      <alignment horizontal="left" vertical="center" wrapText="1"/>
    </xf>
    <xf numFmtId="0" fontId="75" fillId="3" borderId="136" xfId="0" applyFont="1" applyFill="1" applyBorder="1" applyAlignment="1">
      <alignment horizontal="left" vertical="center" wrapText="1"/>
    </xf>
    <xf numFmtId="0" fontId="75" fillId="3" borderId="312" xfId="0" applyFont="1" applyFill="1" applyBorder="1" applyAlignment="1">
      <alignment horizontal="left" vertical="center" wrapText="1"/>
    </xf>
    <xf numFmtId="0" fontId="70" fillId="3" borderId="81" xfId="0" applyFont="1" applyFill="1" applyBorder="1" applyAlignment="1">
      <alignment horizontal="left" vertical="center" wrapText="1"/>
    </xf>
    <xf numFmtId="0" fontId="70" fillId="3" borderId="152" xfId="0" applyFont="1" applyFill="1" applyBorder="1" applyAlignment="1">
      <alignment horizontal="left" vertical="center" wrapText="1"/>
    </xf>
    <xf numFmtId="0" fontId="70" fillId="3" borderId="313" xfId="0" applyFont="1" applyFill="1" applyBorder="1" applyAlignment="1">
      <alignment horizontal="left" vertical="center" wrapText="1"/>
    </xf>
    <xf numFmtId="0" fontId="70" fillId="3" borderId="274" xfId="0" applyFont="1" applyFill="1" applyBorder="1" applyAlignment="1">
      <alignment horizontal="left" vertical="center" wrapText="1"/>
    </xf>
    <xf numFmtId="0" fontId="75" fillId="0" borderId="41" xfId="0" applyFont="1" applyBorder="1" applyAlignment="1">
      <alignment horizontal="left" vertical="center" wrapText="1"/>
    </xf>
    <xf numFmtId="0" fontId="70" fillId="3" borderId="64" xfId="0" applyFont="1" applyFill="1" applyBorder="1" applyAlignment="1">
      <alignment horizontal="left" vertical="center" wrapText="1"/>
    </xf>
    <xf numFmtId="0" fontId="70" fillId="3" borderId="65" xfId="0" applyFont="1" applyFill="1" applyBorder="1" applyAlignment="1">
      <alignment horizontal="left" vertical="center" wrapText="1"/>
    </xf>
    <xf numFmtId="0" fontId="70" fillId="28" borderId="47" xfId="0" applyFont="1" applyFill="1" applyBorder="1" applyAlignment="1">
      <alignment horizontal="left" vertical="center" wrapText="1"/>
    </xf>
    <xf numFmtId="0" fontId="70" fillId="3" borderId="53" xfId="0" applyFont="1" applyFill="1" applyBorder="1" applyAlignment="1">
      <alignment wrapText="1"/>
    </xf>
    <xf numFmtId="0" fontId="75" fillId="0" borderId="41" xfId="0" applyFont="1" applyBorder="1" applyAlignment="1">
      <alignment horizontal="left" vertical="center"/>
    </xf>
    <xf numFmtId="0" fontId="75" fillId="0" borderId="42" xfId="0" applyFont="1" applyBorder="1" applyAlignment="1">
      <alignment horizontal="left" vertical="center" wrapText="1"/>
    </xf>
    <xf numFmtId="0" fontId="75" fillId="0" borderId="51" xfId="0" applyFont="1" applyBorder="1" applyAlignment="1">
      <alignment horizontal="center" vertical="center" wrapText="1"/>
    </xf>
    <xf numFmtId="3" fontId="70" fillId="26" borderId="10" xfId="0" applyNumberFormat="1" applyFont="1" applyFill="1" applyBorder="1" applyAlignment="1">
      <alignment horizontal="left" vertical="center" wrapText="1"/>
    </xf>
    <xf numFmtId="0" fontId="70" fillId="3" borderId="90" xfId="0" applyFont="1" applyFill="1" applyBorder="1" applyAlignment="1">
      <alignment horizontal="left" vertical="center" wrapText="1"/>
    </xf>
    <xf numFmtId="0" fontId="70" fillId="3" borderId="91" xfId="0" applyFont="1" applyFill="1" applyBorder="1" applyAlignment="1">
      <alignment horizontal="left" vertical="center" wrapText="1"/>
    </xf>
    <xf numFmtId="0" fontId="70" fillId="3" borderId="82" xfId="0" applyFont="1" applyFill="1" applyBorder="1" applyAlignment="1">
      <alignment horizontal="left" vertical="center" wrapText="1"/>
    </xf>
    <xf numFmtId="0" fontId="70" fillId="3" borderId="83" xfId="0" applyFont="1" applyFill="1" applyBorder="1" applyAlignment="1">
      <alignment horizontal="left" vertical="center" wrapText="1"/>
    </xf>
    <xf numFmtId="0" fontId="75" fillId="3" borderId="1" xfId="0" applyFont="1" applyFill="1" applyBorder="1" applyAlignment="1">
      <alignment horizontal="left" vertical="center" wrapText="1"/>
    </xf>
    <xf numFmtId="0" fontId="75" fillId="3" borderId="37" xfId="0" applyFont="1" applyFill="1" applyBorder="1" applyAlignment="1">
      <alignment horizontal="left" vertical="center" wrapText="1"/>
    </xf>
    <xf numFmtId="0" fontId="75" fillId="3" borderId="91" xfId="0" applyFont="1" applyFill="1" applyBorder="1" applyAlignment="1">
      <alignment horizontal="left" vertical="center" wrapText="1"/>
    </xf>
    <xf numFmtId="0" fontId="75" fillId="3" borderId="127" xfId="0" applyFont="1" applyFill="1" applyBorder="1" applyAlignment="1">
      <alignment horizontal="left" vertical="center" wrapText="1"/>
    </xf>
    <xf numFmtId="0" fontId="106" fillId="3" borderId="25" xfId="0" applyFont="1" applyFill="1" applyBorder="1" applyAlignment="1">
      <alignment horizontal="left" vertical="center" wrapText="1"/>
    </xf>
    <xf numFmtId="0" fontId="106" fillId="3" borderId="127" xfId="0" applyFont="1" applyFill="1" applyBorder="1" applyAlignment="1">
      <alignment horizontal="left" vertical="center" wrapText="1"/>
    </xf>
    <xf numFmtId="0" fontId="106" fillId="3" borderId="24" xfId="0" applyFont="1" applyFill="1" applyBorder="1" applyAlignment="1">
      <alignment horizontal="left" vertical="center" wrapText="1"/>
    </xf>
    <xf numFmtId="0" fontId="106" fillId="3" borderId="94" xfId="0" applyFont="1" applyFill="1" applyBorder="1" applyAlignment="1">
      <alignment horizontal="left" vertical="center" wrapText="1"/>
    </xf>
    <xf numFmtId="0" fontId="70" fillId="28" borderId="24" xfId="0" applyFont="1" applyFill="1" applyBorder="1" applyAlignment="1">
      <alignment horizontal="left" vertical="center" wrapText="1"/>
    </xf>
    <xf numFmtId="0" fontId="70" fillId="28" borderId="94" xfId="0" applyFont="1" applyFill="1" applyBorder="1" applyAlignment="1">
      <alignment horizontal="left" vertical="center" wrapText="1"/>
    </xf>
    <xf numFmtId="0" fontId="75" fillId="3" borderId="51" xfId="0" applyFont="1" applyFill="1" applyBorder="1" applyAlignment="1">
      <alignment horizontal="left" vertical="center" wrapText="1"/>
    </xf>
    <xf numFmtId="0" fontId="75" fillId="3" borderId="89" xfId="0" applyFont="1" applyFill="1" applyBorder="1" applyAlignment="1">
      <alignment horizontal="left" vertical="center" wrapText="1"/>
    </xf>
    <xf numFmtId="0" fontId="70" fillId="3" borderId="240" xfId="0" applyFont="1" applyFill="1" applyBorder="1" applyAlignment="1">
      <alignment horizontal="left" vertical="center" wrapText="1"/>
    </xf>
    <xf numFmtId="0" fontId="106" fillId="3" borderId="122" xfId="0" applyFont="1" applyFill="1" applyBorder="1" applyAlignment="1">
      <alignment horizontal="left" vertical="center" wrapText="1"/>
    </xf>
    <xf numFmtId="0" fontId="106" fillId="28" borderId="81" xfId="0" applyFont="1" applyFill="1" applyBorder="1" applyAlignment="1">
      <alignment horizontal="left" vertical="center" wrapText="1"/>
    </xf>
    <xf numFmtId="0" fontId="106" fillId="28" borderId="83" xfId="0" applyFont="1" applyFill="1" applyBorder="1" applyAlignment="1">
      <alignment horizontal="left" vertical="center" wrapText="1"/>
    </xf>
    <xf numFmtId="0" fontId="75" fillId="3" borderId="135" xfId="0" applyFont="1" applyFill="1" applyBorder="1" applyAlignment="1">
      <alignment horizontal="left" vertical="center" wrapText="1"/>
    </xf>
    <xf numFmtId="0" fontId="75" fillId="3" borderId="42" xfId="0" applyFont="1" applyFill="1" applyBorder="1" applyAlignment="1">
      <alignment horizontal="left" vertical="center" wrapText="1"/>
    </xf>
    <xf numFmtId="0" fontId="158" fillId="3" borderId="87" xfId="114" applyFont="1" applyFill="1" applyBorder="1" applyAlignment="1">
      <alignment horizontal="left" vertical="center" wrapText="1"/>
    </xf>
    <xf numFmtId="0" fontId="110" fillId="53" borderId="193" xfId="0" applyFont="1" applyFill="1" applyBorder="1" applyAlignment="1">
      <alignment vertical="center" wrapText="1"/>
    </xf>
    <xf numFmtId="0" fontId="110" fillId="53" borderId="113" xfId="0" applyFont="1" applyFill="1" applyBorder="1" applyAlignment="1">
      <alignment vertical="center" wrapText="1"/>
    </xf>
    <xf numFmtId="0" fontId="75" fillId="3" borderId="121" xfId="0" applyFont="1" applyFill="1" applyBorder="1" applyAlignment="1">
      <alignment horizontal="left" vertical="center" wrapText="1"/>
    </xf>
    <xf numFmtId="0" fontId="70" fillId="3" borderId="140" xfId="0" applyFont="1" applyFill="1" applyBorder="1" applyAlignment="1">
      <alignment horizontal="left" vertical="center" wrapText="1"/>
    </xf>
    <xf numFmtId="0" fontId="70" fillId="3" borderId="233" xfId="0" applyFont="1" applyFill="1" applyBorder="1" applyAlignment="1">
      <alignment horizontal="left" vertical="center" wrapText="1"/>
    </xf>
    <xf numFmtId="0" fontId="106" fillId="0" borderId="24" xfId="0" applyFont="1" applyBorder="1" applyAlignment="1">
      <alignment horizontal="left" vertical="center" wrapText="1"/>
    </xf>
    <xf numFmtId="0" fontId="106" fillId="0" borderId="94" xfId="0" applyFont="1" applyBorder="1" applyAlignment="1">
      <alignment horizontal="left" vertical="center" wrapText="1"/>
    </xf>
    <xf numFmtId="0" fontId="70" fillId="0" borderId="149" xfId="0" applyFont="1" applyBorder="1" applyAlignment="1">
      <alignment horizontal="left" vertical="center" wrapText="1"/>
    </xf>
    <xf numFmtId="0" fontId="70" fillId="0" borderId="104" xfId="0" applyFont="1" applyBorder="1" applyAlignment="1">
      <alignment horizontal="left" vertical="center" wrapText="1"/>
    </xf>
    <xf numFmtId="0" fontId="70" fillId="3" borderId="181" xfId="0" applyFont="1" applyFill="1" applyBorder="1" applyAlignment="1">
      <alignment horizontal="left" vertical="center" wrapText="1"/>
    </xf>
    <xf numFmtId="0" fontId="70" fillId="3" borderId="109" xfId="0" applyFont="1" applyFill="1" applyBorder="1" applyAlignment="1">
      <alignment horizontal="left" vertical="center" wrapText="1"/>
    </xf>
    <xf numFmtId="0" fontId="70" fillId="3" borderId="108" xfId="0" applyFont="1" applyFill="1" applyBorder="1" applyAlignment="1">
      <alignment horizontal="left" vertical="center" wrapText="1"/>
    </xf>
    <xf numFmtId="0" fontId="158" fillId="3" borderId="138" xfId="114" applyFont="1" applyFill="1" applyBorder="1" applyAlignment="1">
      <alignment horizontal="left" vertical="center" wrapText="1"/>
    </xf>
    <xf numFmtId="0" fontId="70" fillId="3" borderId="24" xfId="0" applyFont="1" applyFill="1" applyBorder="1" applyAlignment="1">
      <alignment horizontal="left" vertical="center" wrapText="1"/>
    </xf>
    <xf numFmtId="0" fontId="70" fillId="3" borderId="94" xfId="0" applyFont="1" applyFill="1" applyBorder="1" applyAlignment="1">
      <alignment horizontal="left" vertical="center" wrapText="1"/>
    </xf>
    <xf numFmtId="0" fontId="75" fillId="3" borderId="1" xfId="0" applyFont="1" applyFill="1" applyBorder="1" applyAlignment="1">
      <alignment horizontal="center" vertical="center" wrapText="1"/>
    </xf>
    <xf numFmtId="0" fontId="75" fillId="3" borderId="37" xfId="0" applyFont="1" applyFill="1" applyBorder="1" applyAlignment="1">
      <alignment horizontal="center" vertical="center" wrapText="1"/>
    </xf>
    <xf numFmtId="0" fontId="75" fillId="3" borderId="91" xfId="0" applyFont="1" applyFill="1" applyBorder="1" applyAlignment="1">
      <alignment horizontal="center" vertical="center" wrapText="1"/>
    </xf>
    <xf numFmtId="0" fontId="75" fillId="3" borderId="127" xfId="0" applyFont="1" applyFill="1" applyBorder="1" applyAlignment="1">
      <alignment horizontal="center" vertical="center" wrapText="1"/>
    </xf>
    <xf numFmtId="0" fontId="75" fillId="3" borderId="115" xfId="0" applyFont="1" applyFill="1" applyBorder="1" applyAlignment="1">
      <alignment horizontal="left" vertical="center" wrapText="1"/>
    </xf>
    <xf numFmtId="0" fontId="75" fillId="53" borderId="113" xfId="0" applyFont="1" applyFill="1" applyBorder="1" applyAlignment="1">
      <alignment vertical="center" wrapText="1"/>
    </xf>
    <xf numFmtId="0" fontId="75" fillId="53" borderId="118" xfId="0" applyFont="1" applyFill="1" applyBorder="1" applyAlignment="1">
      <alignment vertical="center" wrapText="1"/>
    </xf>
    <xf numFmtId="0" fontId="110" fillId="53" borderId="111" xfId="0" applyFont="1" applyFill="1" applyBorder="1" applyAlignment="1">
      <alignment vertical="center"/>
    </xf>
    <xf numFmtId="0" fontId="106" fillId="26" borderId="12" xfId="0" applyFont="1" applyFill="1" applyBorder="1" applyAlignment="1">
      <alignment horizontal="left" vertical="center"/>
    </xf>
    <xf numFmtId="0" fontId="106" fillId="26" borderId="92" xfId="0" applyFont="1" applyFill="1" applyBorder="1" applyAlignment="1">
      <alignment horizontal="left" vertical="center"/>
    </xf>
    <xf numFmtId="0" fontId="106" fillId="26" borderId="0" xfId="0" applyFont="1" applyFill="1" applyAlignment="1">
      <alignment horizontal="left" vertical="center"/>
    </xf>
    <xf numFmtId="0" fontId="106" fillId="26" borderId="97" xfId="0" applyFont="1" applyFill="1" applyBorder="1" applyAlignment="1">
      <alignment horizontal="left" vertical="center"/>
    </xf>
    <xf numFmtId="0" fontId="70" fillId="3" borderId="182" xfId="0" applyFont="1" applyFill="1" applyBorder="1" applyAlignment="1">
      <alignment horizontal="left" vertical="center" wrapText="1"/>
    </xf>
    <xf numFmtId="0" fontId="106" fillId="28" borderId="139" xfId="0" applyFont="1" applyFill="1" applyBorder="1" applyAlignment="1">
      <alignment horizontal="left" vertical="center" wrapText="1"/>
    </xf>
    <xf numFmtId="0" fontId="106" fillId="28" borderId="13" xfId="0" applyFont="1" applyFill="1" applyBorder="1" applyAlignment="1">
      <alignment horizontal="left" vertical="center" wrapText="1"/>
    </xf>
    <xf numFmtId="0" fontId="106" fillId="28" borderId="98" xfId="0" applyFont="1" applyFill="1" applyBorder="1" applyAlignment="1">
      <alignment horizontal="left" vertical="center" wrapText="1"/>
    </xf>
    <xf numFmtId="0" fontId="109" fillId="59" borderId="66" xfId="0" applyFont="1" applyFill="1" applyBorder="1" applyAlignment="1">
      <alignment horizontal="center" wrapText="1"/>
    </xf>
    <xf numFmtId="0" fontId="109" fillId="59" borderId="187" xfId="0" applyFont="1" applyFill="1" applyBorder="1" applyAlignment="1">
      <alignment horizontal="center" wrapText="1"/>
    </xf>
    <xf numFmtId="0" fontId="75" fillId="53" borderId="116" xfId="0" applyFont="1" applyFill="1" applyBorder="1" applyAlignment="1">
      <alignment vertical="center" wrapText="1"/>
    </xf>
    <xf numFmtId="0" fontId="106" fillId="27" borderId="10" xfId="0" applyFont="1" applyFill="1" applyBorder="1" applyAlignment="1">
      <alignment horizontal="left" vertical="center" wrapText="1"/>
    </xf>
    <xf numFmtId="0" fontId="106" fillId="27" borderId="88" xfId="0" applyFont="1" applyFill="1" applyBorder="1" applyAlignment="1">
      <alignment horizontal="left" vertical="center" wrapText="1"/>
    </xf>
    <xf numFmtId="0" fontId="80" fillId="0" borderId="0" xfId="0" applyFont="1" applyAlignment="1">
      <alignment horizontal="center" vertical="center"/>
    </xf>
    <xf numFmtId="0" fontId="80" fillId="0" borderId="48" xfId="0" applyFont="1" applyBorder="1" applyAlignment="1">
      <alignment horizontal="center" vertical="center"/>
    </xf>
    <xf numFmtId="0" fontId="106" fillId="3" borderId="138" xfId="0" applyFont="1" applyFill="1" applyBorder="1" applyAlignment="1">
      <alignment horizontal="left" vertical="center" wrapText="1"/>
    </xf>
    <xf numFmtId="0" fontId="106" fillId="3" borderId="87" xfId="0" applyFont="1" applyFill="1" applyBorder="1" applyAlignment="1">
      <alignment horizontal="left" vertical="center" wrapText="1"/>
    </xf>
    <xf numFmtId="0" fontId="106" fillId="0" borderId="113" xfId="0" applyFont="1" applyBorder="1" applyAlignment="1">
      <alignment horizontal="left" vertical="center" wrapText="1"/>
    </xf>
    <xf numFmtId="0" fontId="106" fillId="0" borderId="118" xfId="0" applyFont="1" applyBorder="1" applyAlignment="1">
      <alignment horizontal="left" vertical="center" wrapText="1"/>
    </xf>
    <xf numFmtId="0" fontId="106" fillId="3" borderId="149" xfId="0" applyFont="1" applyFill="1" applyBorder="1" applyAlignment="1">
      <alignment horizontal="left" vertical="center" wrapText="1"/>
    </xf>
    <xf numFmtId="0" fontId="106" fillId="3" borderId="12" xfId="0" applyFont="1" applyFill="1" applyBorder="1" applyAlignment="1">
      <alignment horizontal="left" vertical="center" wrapText="1"/>
    </xf>
    <xf numFmtId="0" fontId="106" fillId="3" borderId="92" xfId="0" applyFont="1" applyFill="1" applyBorder="1" applyAlignment="1">
      <alignment horizontal="left" vertical="center" wrapText="1"/>
    </xf>
    <xf numFmtId="0" fontId="106" fillId="3" borderId="104" xfId="0" applyFont="1" applyFill="1" applyBorder="1" applyAlignment="1">
      <alignment horizontal="left" vertical="center" wrapText="1"/>
    </xf>
    <xf numFmtId="0" fontId="106" fillId="3" borderId="0" xfId="0" applyFont="1" applyFill="1" applyAlignment="1">
      <alignment horizontal="left" vertical="center" wrapText="1"/>
    </xf>
    <xf numFmtId="0" fontId="106" fillId="3" borderId="97" xfId="0" applyFont="1" applyFill="1" applyBorder="1" applyAlignment="1">
      <alignment horizontal="left" vertical="center" wrapText="1"/>
    </xf>
    <xf numFmtId="0" fontId="106" fillId="3" borderId="116" xfId="0" applyFont="1" applyFill="1" applyBorder="1" applyAlignment="1">
      <alignment horizontal="left" vertical="center" wrapText="1"/>
    </xf>
    <xf numFmtId="0" fontId="106" fillId="3" borderId="129" xfId="0" applyFont="1" applyFill="1" applyBorder="1" applyAlignment="1">
      <alignment horizontal="left" vertical="center" wrapText="1"/>
    </xf>
    <xf numFmtId="0" fontId="106" fillId="3" borderId="130" xfId="0" applyFont="1" applyFill="1" applyBorder="1" applyAlignment="1">
      <alignment horizontal="left" vertical="center" wrapText="1"/>
    </xf>
    <xf numFmtId="0" fontId="75" fillId="3" borderId="111" xfId="0" applyFont="1" applyFill="1" applyBorder="1" applyAlignment="1">
      <alignment horizontal="left" vertical="center" wrapText="1"/>
    </xf>
    <xf numFmtId="0" fontId="70" fillId="0" borderId="121" xfId="0" applyFont="1" applyBorder="1" applyAlignment="1">
      <alignment horizontal="left" vertical="center" wrapText="1"/>
    </xf>
    <xf numFmtId="0" fontId="70" fillId="0" borderId="83" xfId="0" applyFont="1" applyBorder="1" applyAlignment="1">
      <alignment horizontal="left" vertical="center" wrapText="1"/>
    </xf>
    <xf numFmtId="0" fontId="70" fillId="3" borderId="104" xfId="0" applyFont="1" applyFill="1" applyBorder="1" applyAlignment="1">
      <alignment horizontal="left" vertical="center" wrapText="1"/>
    </xf>
    <xf numFmtId="0" fontId="70" fillId="3" borderId="97" xfId="0" applyFont="1" applyFill="1" applyBorder="1" applyAlignment="1">
      <alignment horizontal="left" vertical="center" wrapText="1"/>
    </xf>
    <xf numFmtId="0" fontId="70" fillId="3" borderId="121" xfId="0" applyFont="1" applyFill="1" applyBorder="1" applyAlignment="1">
      <alignment horizontal="left" vertical="center" wrapText="1"/>
    </xf>
    <xf numFmtId="0" fontId="109" fillId="53" borderId="187" xfId="0" applyFont="1" applyFill="1" applyBorder="1" applyAlignment="1">
      <alignment horizontal="center" vertical="center" wrapText="1"/>
    </xf>
    <xf numFmtId="0" fontId="70" fillId="46" borderId="9" xfId="0" applyFont="1" applyFill="1" applyBorder="1" applyAlignment="1">
      <alignment horizontal="left" vertical="center" wrapText="1"/>
    </xf>
    <xf numFmtId="0" fontId="70" fillId="46" borderId="10" xfId="0" applyFont="1" applyFill="1" applyBorder="1" applyAlignment="1">
      <alignment horizontal="left" vertical="center" wrapText="1"/>
    </xf>
    <xf numFmtId="0" fontId="70" fillId="46" borderId="88" xfId="0" applyFont="1" applyFill="1" applyBorder="1" applyAlignment="1">
      <alignment horizontal="left" vertical="center" wrapText="1"/>
    </xf>
    <xf numFmtId="0" fontId="70" fillId="28" borderId="161" xfId="35" applyFont="1" applyFill="1" applyBorder="1" applyAlignment="1">
      <alignment horizontal="left" vertical="center" wrapText="1"/>
    </xf>
    <xf numFmtId="0" fontId="70" fillId="28" borderId="41" xfId="35" applyFont="1" applyFill="1" applyBorder="1" applyAlignment="1">
      <alignment horizontal="left" vertical="center" wrapText="1"/>
    </xf>
    <xf numFmtId="0" fontId="70" fillId="28" borderId="162" xfId="35" applyFont="1" applyFill="1" applyBorder="1" applyAlignment="1">
      <alignment horizontal="left" vertical="center" wrapText="1"/>
    </xf>
    <xf numFmtId="0" fontId="106" fillId="28" borderId="161" xfId="35" applyFont="1" applyFill="1" applyBorder="1" applyAlignment="1">
      <alignment horizontal="left" vertical="center" wrapText="1"/>
    </xf>
    <xf numFmtId="0" fontId="106" fillId="28" borderId="41" xfId="35" applyFont="1" applyFill="1" applyBorder="1" applyAlignment="1">
      <alignment horizontal="left" vertical="center" wrapText="1"/>
    </xf>
    <xf numFmtId="0" fontId="106" fillId="28" borderId="162" xfId="35" applyFont="1" applyFill="1" applyBorder="1" applyAlignment="1">
      <alignment horizontal="left" vertical="center" wrapText="1"/>
    </xf>
    <xf numFmtId="0" fontId="106" fillId="28" borderId="149" xfId="54" applyFont="1" applyFill="1" applyBorder="1" applyAlignment="1" applyProtection="1">
      <alignment horizontal="left" vertical="center" wrapText="1"/>
    </xf>
    <xf numFmtId="0" fontId="70" fillId="28" borderId="44" xfId="54" applyFont="1" applyFill="1" applyBorder="1" applyAlignment="1" applyProtection="1">
      <alignment horizontal="left" vertical="center" wrapText="1"/>
    </xf>
    <xf numFmtId="0" fontId="110" fillId="28" borderId="68" xfId="54" applyFont="1" applyFill="1" applyBorder="1" applyAlignment="1" applyProtection="1">
      <alignment horizontal="left" vertical="center" wrapText="1"/>
    </xf>
    <xf numFmtId="0" fontId="70" fillId="28" borderId="68" xfId="54" applyFont="1" applyFill="1" applyBorder="1" applyAlignment="1" applyProtection="1">
      <alignment horizontal="left" vertical="center" wrapText="1"/>
    </xf>
    <xf numFmtId="0" fontId="70" fillId="28" borderId="157" xfId="54" applyFont="1" applyFill="1" applyBorder="1" applyAlignment="1" applyProtection="1">
      <alignment horizontal="left" vertical="center" wrapText="1"/>
    </xf>
    <xf numFmtId="0" fontId="75" fillId="0" borderId="205" xfId="35" applyFont="1" applyBorder="1" applyAlignment="1">
      <alignment horizontal="left" vertical="center" wrapText="1"/>
    </xf>
    <xf numFmtId="0" fontId="75" fillId="0" borderId="193" xfId="35" applyFont="1" applyBorder="1" applyAlignment="1">
      <alignment horizontal="left" vertical="center" wrapText="1"/>
    </xf>
    <xf numFmtId="1" fontId="70" fillId="28" borderId="4" xfId="35" applyNumberFormat="1" applyFont="1" applyFill="1" applyBorder="1" applyAlignment="1">
      <alignment horizontal="left" vertical="center" wrapText="1"/>
    </xf>
    <xf numFmtId="0" fontId="70" fillId="28" borderId="25" xfId="54" applyFont="1" applyFill="1" applyBorder="1" applyAlignment="1" applyProtection="1">
      <alignment horizontal="left" vertical="center" wrapText="1"/>
    </xf>
    <xf numFmtId="0" fontId="70" fillId="28" borderId="4" xfId="35" applyFont="1" applyFill="1" applyBorder="1" applyAlignment="1">
      <alignment horizontal="left" vertical="center" wrapText="1"/>
    </xf>
    <xf numFmtId="0" fontId="70" fillId="28" borderId="43" xfId="0" applyFont="1" applyFill="1" applyBorder="1" applyAlignment="1">
      <alignment horizontal="left" vertical="center" wrapText="1"/>
    </xf>
    <xf numFmtId="0" fontId="70" fillId="28" borderId="155" xfId="0" applyFont="1" applyFill="1" applyBorder="1" applyAlignment="1">
      <alignment horizontal="left" vertical="center" wrapText="1"/>
    </xf>
    <xf numFmtId="0" fontId="70" fillId="28" borderId="256" xfId="54" applyFont="1" applyFill="1" applyBorder="1" applyAlignment="1" applyProtection="1">
      <alignment horizontal="left" vertical="center" wrapText="1"/>
    </xf>
    <xf numFmtId="0" fontId="70" fillId="28" borderId="243" xfId="54" applyFont="1" applyFill="1" applyBorder="1" applyAlignment="1" applyProtection="1">
      <alignment horizontal="left" vertical="center" wrapText="1"/>
    </xf>
    <xf numFmtId="0" fontId="70" fillId="28" borderId="257" xfId="54" applyFont="1" applyFill="1" applyBorder="1" applyAlignment="1" applyProtection="1">
      <alignment horizontal="left" vertical="center" wrapText="1"/>
    </xf>
    <xf numFmtId="0" fontId="70" fillId="28" borderId="229" xfId="54" applyFont="1" applyFill="1" applyBorder="1" applyAlignment="1">
      <alignment horizontal="left" vertical="center" wrapText="1"/>
    </xf>
    <xf numFmtId="0" fontId="70" fillId="28" borderId="195" xfId="54" applyFont="1" applyFill="1" applyBorder="1" applyAlignment="1">
      <alignment horizontal="left" vertical="center" wrapText="1"/>
    </xf>
    <xf numFmtId="0" fontId="70" fillId="28" borderId="196" xfId="54" applyFont="1" applyFill="1" applyBorder="1" applyAlignment="1">
      <alignment horizontal="left" vertical="center" wrapText="1"/>
    </xf>
    <xf numFmtId="0" fontId="158" fillId="28" borderId="161" xfId="54" applyFont="1" applyFill="1" applyBorder="1" applyAlignment="1">
      <alignment horizontal="left" vertical="center" wrapText="1"/>
    </xf>
    <xf numFmtId="0" fontId="193" fillId="28" borderId="41" xfId="23" applyFont="1" applyFill="1" applyBorder="1" applyAlignment="1">
      <alignment horizontal="left" vertical="center" wrapText="1"/>
    </xf>
    <xf numFmtId="0" fontId="193" fillId="28" borderId="162" xfId="23" applyFont="1" applyFill="1" applyBorder="1" applyAlignment="1">
      <alignment horizontal="left" vertical="center" wrapText="1"/>
    </xf>
    <xf numFmtId="0" fontId="80" fillId="3" borderId="0" xfId="0" applyFont="1" applyFill="1" applyAlignment="1">
      <alignment horizontal="left" vertical="top" wrapText="1"/>
    </xf>
    <xf numFmtId="0" fontId="80" fillId="3" borderId="48" xfId="0" applyFont="1" applyFill="1" applyBorder="1" applyAlignment="1">
      <alignment horizontal="left" vertical="top" wrapText="1"/>
    </xf>
    <xf numFmtId="0" fontId="70" fillId="28" borderId="159" xfId="54" applyFont="1" applyFill="1" applyBorder="1" applyAlignment="1" applyProtection="1">
      <alignment horizontal="left" vertical="center" wrapText="1"/>
    </xf>
    <xf numFmtId="0" fontId="70" fillId="28" borderId="42" xfId="54" applyFont="1" applyFill="1" applyBorder="1" applyAlignment="1" applyProtection="1">
      <alignment horizontal="left" vertical="center" wrapText="1"/>
    </xf>
    <xf numFmtId="0" fontId="70" fillId="28" borderId="201" xfId="54" applyFont="1" applyFill="1" applyBorder="1" applyAlignment="1" applyProtection="1">
      <alignment horizontal="left" vertical="center" wrapText="1"/>
    </xf>
    <xf numFmtId="0" fontId="70" fillId="28" borderId="13" xfId="29" applyFont="1" applyFill="1" applyBorder="1" applyAlignment="1">
      <alignment horizontal="left" vertical="center" wrapText="1"/>
    </xf>
    <xf numFmtId="0" fontId="70" fillId="28" borderId="173" xfId="54" applyFont="1" applyFill="1" applyBorder="1" applyAlignment="1" applyProtection="1">
      <alignment horizontal="left" vertical="center" wrapText="1"/>
    </xf>
    <xf numFmtId="0" fontId="70" fillId="28" borderId="51" xfId="54" applyFont="1" applyFill="1" applyBorder="1" applyAlignment="1" applyProtection="1">
      <alignment horizontal="left" vertical="center" wrapText="1"/>
    </xf>
    <xf numFmtId="0" fontId="70" fillId="28" borderId="197" xfId="54" applyFont="1" applyFill="1" applyBorder="1" applyAlignment="1" applyProtection="1">
      <alignment horizontal="left" vertical="center" wrapText="1"/>
    </xf>
    <xf numFmtId="0" fontId="106" fillId="28" borderId="256" xfId="0" applyFont="1" applyFill="1" applyBorder="1" applyAlignment="1">
      <alignment horizontal="left" vertical="center" wrapText="1"/>
    </xf>
    <xf numFmtId="0" fontId="106" fillId="28" borderId="243" xfId="0" applyFont="1" applyFill="1" applyBorder="1" applyAlignment="1">
      <alignment horizontal="left" vertical="center" wrapText="1"/>
    </xf>
    <xf numFmtId="0" fontId="106" fillId="28" borderId="257" xfId="0" applyFont="1" applyFill="1" applyBorder="1" applyAlignment="1">
      <alignment horizontal="left" vertical="center" wrapText="1"/>
    </xf>
    <xf numFmtId="0" fontId="70" fillId="28" borderId="9" xfId="54" applyFont="1" applyFill="1" applyBorder="1" applyAlignment="1" applyProtection="1">
      <alignment horizontal="left" vertical="center" wrapText="1"/>
    </xf>
    <xf numFmtId="0" fontId="70" fillId="28" borderId="10" xfId="54" applyFont="1" applyFill="1" applyBorder="1" applyAlignment="1" applyProtection="1">
      <alignment horizontal="left" vertical="center" wrapText="1"/>
    </xf>
    <xf numFmtId="0" fontId="75" fillId="3" borderId="193" xfId="35" applyFont="1" applyFill="1" applyBorder="1" applyAlignment="1">
      <alignment horizontal="left" vertical="center"/>
    </xf>
    <xf numFmtId="0" fontId="75" fillId="3" borderId="113" xfId="35" applyFont="1" applyFill="1" applyBorder="1" applyAlignment="1">
      <alignment horizontal="left" vertical="center"/>
    </xf>
    <xf numFmtId="0" fontId="75" fillId="3" borderId="194" xfId="35" applyFont="1" applyFill="1" applyBorder="1" applyAlignment="1">
      <alignment horizontal="left" vertical="center"/>
    </xf>
    <xf numFmtId="0" fontId="106" fillId="28" borderId="176" xfId="0" applyFont="1" applyFill="1" applyBorder="1" applyAlignment="1">
      <alignment horizontal="left" vertical="center" wrapText="1"/>
    </xf>
    <xf numFmtId="0" fontId="106" fillId="28" borderId="147" xfId="0" applyFont="1" applyFill="1" applyBorder="1" applyAlignment="1">
      <alignment horizontal="left" vertical="center" wrapText="1"/>
    </xf>
    <xf numFmtId="0" fontId="106" fillId="28" borderId="200" xfId="0" applyFont="1" applyFill="1" applyBorder="1" applyAlignment="1">
      <alignment horizontal="left" vertical="center" wrapText="1"/>
    </xf>
    <xf numFmtId="0" fontId="70" fillId="28" borderId="234" xfId="0" applyFont="1" applyFill="1" applyBorder="1" applyAlignment="1">
      <alignment horizontal="left" vertical="center" wrapText="1"/>
    </xf>
    <xf numFmtId="0" fontId="70" fillId="28" borderId="136" xfId="0" applyFont="1" applyFill="1" applyBorder="1" applyAlignment="1">
      <alignment horizontal="left" vertical="center" wrapText="1"/>
    </xf>
    <xf numFmtId="0" fontId="70" fillId="28" borderId="168" xfId="0" applyFont="1" applyFill="1" applyBorder="1" applyAlignment="1">
      <alignment horizontal="left" vertical="center" wrapText="1"/>
    </xf>
    <xf numFmtId="0" fontId="75" fillId="28" borderId="248" xfId="28" applyFont="1" applyFill="1" applyBorder="1" applyAlignment="1">
      <alignment horizontal="left" vertical="center" wrapText="1"/>
    </xf>
    <xf numFmtId="0" fontId="70" fillId="28" borderId="249" xfId="35" applyFont="1" applyFill="1" applyBorder="1" applyAlignment="1">
      <alignment horizontal="left" vertical="center" wrapText="1"/>
    </xf>
    <xf numFmtId="0" fontId="70" fillId="28" borderId="262" xfId="35" applyFont="1" applyFill="1" applyBorder="1" applyAlignment="1">
      <alignment horizontal="left" vertical="center" wrapText="1"/>
    </xf>
    <xf numFmtId="0" fontId="70" fillId="28" borderId="161" xfId="35" applyFont="1" applyFill="1" applyBorder="1" applyAlignment="1">
      <alignment horizontal="left" vertical="center"/>
    </xf>
    <xf numFmtId="0" fontId="70" fillId="28" borderId="41" xfId="35" applyFont="1" applyFill="1" applyBorder="1" applyAlignment="1">
      <alignment horizontal="left" vertical="center"/>
    </xf>
    <xf numFmtId="0" fontId="70" fillId="28" borderId="162" xfId="35" applyFont="1" applyFill="1" applyBorder="1" applyAlignment="1">
      <alignment horizontal="left" vertical="center"/>
    </xf>
    <xf numFmtId="0" fontId="70" fillId="28" borderId="149" xfId="35" applyFont="1" applyFill="1" applyBorder="1" applyAlignment="1">
      <alignment horizontal="left" vertical="center" wrapText="1"/>
    </xf>
    <xf numFmtId="0" fontId="70" fillId="28" borderId="44" xfId="35" applyFont="1" applyFill="1" applyBorder="1" applyAlignment="1">
      <alignment horizontal="left" vertical="center" wrapText="1"/>
    </xf>
    <xf numFmtId="0" fontId="70" fillId="28" borderId="68" xfId="35" applyFont="1" applyFill="1" applyBorder="1" applyAlignment="1">
      <alignment horizontal="left" vertical="center" wrapText="1"/>
    </xf>
    <xf numFmtId="0" fontId="70" fillId="28" borderId="157" xfId="35" applyFont="1" applyFill="1" applyBorder="1" applyAlignment="1">
      <alignment horizontal="left" vertical="center" wrapText="1"/>
    </xf>
    <xf numFmtId="0" fontId="75" fillId="3" borderId="205" xfId="35" applyFont="1" applyFill="1" applyBorder="1" applyAlignment="1">
      <alignment horizontal="left" vertical="center" wrapText="1"/>
    </xf>
    <xf numFmtId="0" fontId="70" fillId="26" borderId="139" xfId="0" applyFont="1" applyFill="1" applyBorder="1" applyAlignment="1">
      <alignment horizontal="left" vertical="center" wrapText="1"/>
    </xf>
    <xf numFmtId="0" fontId="70" fillId="28" borderId="96" xfId="0" applyFont="1" applyFill="1" applyBorder="1" applyAlignment="1">
      <alignment horizontal="left" vertical="center" wrapText="1"/>
    </xf>
    <xf numFmtId="0" fontId="40" fillId="53" borderId="193" xfId="0" applyFont="1" applyFill="1" applyBorder="1" applyAlignment="1">
      <alignment horizontal="left" vertical="center" wrapText="1"/>
    </xf>
    <xf numFmtId="0" fontId="37" fillId="30" borderId="161" xfId="0" applyFont="1" applyFill="1" applyBorder="1" applyAlignment="1">
      <alignment horizontal="left" vertical="center" wrapText="1"/>
    </xf>
    <xf numFmtId="0" fontId="37" fillId="30" borderId="53" xfId="0" applyFont="1" applyFill="1" applyBorder="1" applyAlignment="1">
      <alignment horizontal="left" vertical="center" wrapText="1"/>
    </xf>
    <xf numFmtId="0" fontId="37" fillId="30" borderId="87" xfId="0" applyFont="1" applyFill="1" applyBorder="1" applyAlignment="1">
      <alignment horizontal="left" vertical="center" wrapText="1"/>
    </xf>
    <xf numFmtId="0" fontId="37" fillId="30" borderId="43" xfId="0" applyFont="1" applyFill="1" applyBorder="1" applyAlignment="1">
      <alignment horizontal="left" vertical="center"/>
    </xf>
    <xf numFmtId="0" fontId="37" fillId="30" borderId="155" xfId="0" applyFont="1" applyFill="1" applyBorder="1" applyAlignment="1">
      <alignment horizontal="left" vertical="center"/>
    </xf>
    <xf numFmtId="0" fontId="90" fillId="3" borderId="149" xfId="54" applyFont="1" applyFill="1" applyBorder="1" applyAlignment="1" applyProtection="1">
      <alignment horizontal="left" vertical="center" wrapText="1"/>
    </xf>
    <xf numFmtId="0" fontId="70" fillId="3" borderId="44" xfId="54" applyFont="1" applyFill="1" applyBorder="1" applyAlignment="1" applyProtection="1">
      <alignment horizontal="left" vertical="center" wrapText="1"/>
    </xf>
    <xf numFmtId="0" fontId="90" fillId="3" borderId="68" xfId="54" applyFont="1" applyFill="1" applyBorder="1" applyAlignment="1" applyProtection="1">
      <alignment horizontal="left" vertical="center" wrapText="1"/>
    </xf>
    <xf numFmtId="0" fontId="70" fillId="3" borderId="68" xfId="54" applyFont="1" applyFill="1" applyBorder="1" applyAlignment="1" applyProtection="1">
      <alignment horizontal="left" vertical="center" wrapText="1"/>
    </xf>
    <xf numFmtId="0" fontId="70" fillId="3" borderId="157" xfId="54" applyFont="1" applyFill="1" applyBorder="1" applyAlignment="1" applyProtection="1">
      <alignment horizontal="left" vertical="center" wrapText="1"/>
    </xf>
    <xf numFmtId="9" fontId="37" fillId="30" borderId="11" xfId="0" applyNumberFormat="1" applyFont="1" applyFill="1" applyBorder="1" applyAlignment="1">
      <alignment horizontal="left" vertical="center" wrapText="1"/>
    </xf>
    <xf numFmtId="0" fontId="40" fillId="0" borderId="138" xfId="0" applyFont="1" applyBorder="1" applyAlignment="1">
      <alignment horizontal="left" vertical="center" wrapText="1"/>
    </xf>
    <xf numFmtId="0" fontId="35" fillId="53" borderId="106" xfId="0" applyFont="1" applyFill="1" applyBorder="1" applyAlignment="1">
      <alignment horizontal="left" vertical="center"/>
    </xf>
    <xf numFmtId="0" fontId="35" fillId="53" borderId="193" xfId="0" applyFont="1" applyFill="1" applyBorder="1" applyAlignment="1">
      <alignment horizontal="left" vertical="center"/>
    </xf>
    <xf numFmtId="0" fontId="35" fillId="53" borderId="241" xfId="0" applyFont="1" applyFill="1" applyBorder="1" applyAlignment="1">
      <alignment horizontal="left" vertical="center"/>
    </xf>
    <xf numFmtId="0" fontId="37" fillId="3" borderId="256" xfId="54" applyFont="1" applyFill="1" applyBorder="1" applyAlignment="1" applyProtection="1">
      <alignment horizontal="left" vertical="center" wrapText="1"/>
    </xf>
    <xf numFmtId="0" fontId="37" fillId="3" borderId="243" xfId="54" applyFont="1" applyFill="1" applyBorder="1" applyAlignment="1" applyProtection="1">
      <alignment horizontal="left" vertical="center" wrapText="1"/>
    </xf>
    <xf numFmtId="0" fontId="37" fillId="3" borderId="257" xfId="54" applyFont="1" applyFill="1" applyBorder="1" applyAlignment="1" applyProtection="1">
      <alignment horizontal="left" vertical="center" wrapText="1"/>
    </xf>
    <xf numFmtId="0" fontId="37" fillId="3" borderId="159" xfId="54" applyFont="1" applyFill="1" applyBorder="1" applyAlignment="1" applyProtection="1">
      <alignment horizontal="left" vertical="center" wrapText="1"/>
    </xf>
    <xf numFmtId="0" fontId="37" fillId="3" borderId="42" xfId="54" applyFont="1" applyFill="1" applyBorder="1" applyAlignment="1" applyProtection="1">
      <alignment horizontal="left" vertical="center" wrapText="1"/>
    </xf>
    <xf numFmtId="0" fontId="37" fillId="3" borderId="201" xfId="54" applyFont="1" applyFill="1" applyBorder="1" applyAlignment="1" applyProtection="1">
      <alignment horizontal="left" vertical="center" wrapText="1"/>
    </xf>
    <xf numFmtId="0" fontId="37" fillId="32" borderId="4" xfId="0" applyFont="1" applyFill="1" applyBorder="1" applyAlignment="1">
      <alignment horizontal="left" vertical="center" wrapText="1"/>
    </xf>
    <xf numFmtId="0" fontId="40" fillId="53" borderId="226" xfId="0" applyFont="1" applyFill="1" applyBorder="1" applyAlignment="1">
      <alignment horizontal="left" vertical="center" wrapText="1"/>
    </xf>
    <xf numFmtId="0" fontId="40" fillId="53" borderId="238" xfId="0" applyFont="1" applyFill="1" applyBorder="1" applyAlignment="1">
      <alignment horizontal="left" vertical="center" wrapText="1"/>
    </xf>
    <xf numFmtId="0" fontId="30" fillId="30" borderId="161" xfId="54" applyFont="1" applyFill="1" applyBorder="1" applyAlignment="1" applyProtection="1">
      <alignment horizontal="left" vertical="center" wrapText="1"/>
    </xf>
    <xf numFmtId="0" fontId="30" fillId="30" borderId="53" xfId="54" applyFont="1" applyFill="1" applyBorder="1" applyAlignment="1" applyProtection="1">
      <alignment horizontal="left" vertical="center" wrapText="1"/>
    </xf>
    <xf numFmtId="0" fontId="30" fillId="30" borderId="87" xfId="54" applyFont="1" applyFill="1" applyBorder="1" applyAlignment="1" applyProtection="1">
      <alignment horizontal="left" vertical="center" wrapText="1"/>
    </xf>
    <xf numFmtId="0" fontId="37" fillId="3" borderId="229" xfId="0" applyFont="1" applyFill="1" applyBorder="1" applyAlignment="1">
      <alignment horizontal="left" vertical="center" wrapText="1"/>
    </xf>
    <xf numFmtId="0" fontId="37" fillId="3" borderId="192" xfId="0" applyFont="1" applyFill="1" applyBorder="1" applyAlignment="1">
      <alignment horizontal="left" vertical="center" wrapText="1"/>
    </xf>
    <xf numFmtId="0" fontId="37" fillId="3" borderId="173" xfId="54" applyFont="1" applyFill="1" applyBorder="1" applyAlignment="1" applyProtection="1">
      <alignment horizontal="left" vertical="center" wrapText="1"/>
    </xf>
    <xf numFmtId="0" fontId="37" fillId="3" borderId="51" xfId="54" applyFont="1" applyFill="1" applyBorder="1" applyAlignment="1" applyProtection="1">
      <alignment horizontal="left" vertical="center" wrapText="1"/>
    </xf>
    <xf numFmtId="0" fontId="37" fillId="3" borderId="197" xfId="54" applyFont="1" applyFill="1" applyBorder="1" applyAlignment="1" applyProtection="1">
      <alignment horizontal="left" vertical="center" wrapText="1"/>
    </xf>
    <xf numFmtId="0" fontId="37" fillId="30" borderId="256" xfId="0" applyFont="1" applyFill="1" applyBorder="1" applyAlignment="1">
      <alignment horizontal="left" vertical="center" wrapText="1"/>
    </xf>
    <xf numFmtId="0" fontId="37" fillId="30" borderId="132" xfId="0" applyFont="1" applyFill="1" applyBorder="1" applyAlignment="1">
      <alignment horizontal="left" vertical="center" wrapText="1"/>
    </xf>
    <xf numFmtId="0" fontId="37" fillId="30" borderId="102" xfId="0" applyFont="1" applyFill="1" applyBorder="1" applyAlignment="1">
      <alignment horizontal="left" vertical="center" wrapText="1"/>
    </xf>
    <xf numFmtId="0" fontId="37" fillId="30" borderId="25" xfId="0" applyFont="1" applyFill="1" applyBorder="1" applyAlignment="1">
      <alignment horizontal="left" vertical="center" wrapText="1"/>
    </xf>
    <xf numFmtId="0" fontId="35" fillId="53" borderId="193" xfId="0" applyFont="1" applyFill="1" applyBorder="1" applyAlignment="1">
      <alignment horizontal="left" vertical="center" wrapText="1"/>
    </xf>
    <xf numFmtId="0" fontId="37" fillId="30" borderId="227" xfId="0" applyFont="1" applyFill="1" applyBorder="1" applyAlignment="1">
      <alignment horizontal="left" vertical="center" wrapText="1"/>
    </xf>
    <xf numFmtId="0" fontId="37" fillId="30" borderId="228" xfId="0" applyFont="1" applyFill="1" applyBorder="1" applyAlignment="1">
      <alignment horizontal="left" vertical="center" wrapText="1"/>
    </xf>
    <xf numFmtId="0" fontId="37" fillId="30" borderId="146" xfId="0" applyFont="1" applyFill="1" applyBorder="1" applyAlignment="1">
      <alignment horizontal="left" vertical="center" wrapText="1"/>
    </xf>
    <xf numFmtId="0" fontId="40" fillId="30" borderId="4" xfId="0" applyFont="1" applyFill="1" applyBorder="1" applyAlignment="1">
      <alignment horizontal="left" vertical="center" wrapText="1"/>
    </xf>
    <xf numFmtId="0" fontId="37" fillId="30" borderId="156" xfId="0" applyFont="1" applyFill="1" applyBorder="1" applyAlignment="1">
      <alignment horizontal="left" vertical="center" wrapText="1"/>
    </xf>
    <xf numFmtId="0" fontId="37" fillId="30" borderId="155" xfId="0" applyFont="1" applyFill="1" applyBorder="1" applyAlignment="1">
      <alignment horizontal="left" vertical="center" wrapText="1"/>
    </xf>
    <xf numFmtId="0" fontId="70" fillId="30" borderId="4" xfId="0" applyFont="1" applyFill="1" applyBorder="1" applyAlignment="1">
      <alignment horizontal="left" vertical="center"/>
    </xf>
    <xf numFmtId="0" fontId="70" fillId="30" borderId="155" xfId="0" applyFont="1" applyFill="1" applyBorder="1" applyAlignment="1">
      <alignment horizontal="left" vertical="center"/>
    </xf>
    <xf numFmtId="0" fontId="70" fillId="30" borderId="0" xfId="0" applyFont="1" applyFill="1" applyAlignment="1">
      <alignment horizontal="left" vertical="center"/>
    </xf>
    <xf numFmtId="0" fontId="70" fillId="30" borderId="121" xfId="0" applyFont="1" applyFill="1" applyBorder="1" applyAlignment="1">
      <alignment horizontal="left" vertical="center"/>
    </xf>
    <xf numFmtId="0" fontId="70" fillId="30" borderId="81" xfId="0" applyFont="1" applyFill="1" applyBorder="1" applyAlignment="1">
      <alignment horizontal="left" vertical="center"/>
    </xf>
    <xf numFmtId="0" fontId="70" fillId="30" borderId="9" xfId="0" applyFont="1" applyFill="1" applyBorder="1" applyAlignment="1">
      <alignment horizontal="center" vertical="center" wrapText="1"/>
    </xf>
    <xf numFmtId="0" fontId="70" fillId="30" borderId="10" xfId="0" applyFont="1" applyFill="1" applyBorder="1" applyAlignment="1">
      <alignment horizontal="center" vertical="center" wrapText="1"/>
    </xf>
    <xf numFmtId="0" fontId="70" fillId="30" borderId="87" xfId="0" applyFont="1" applyFill="1" applyBorder="1" applyAlignment="1">
      <alignment horizontal="center" vertical="center" wrapText="1"/>
    </xf>
    <xf numFmtId="0" fontId="110" fillId="53" borderId="138" xfId="0" applyFont="1" applyFill="1" applyBorder="1" applyAlignment="1">
      <alignment horizontal="left" vertical="center" wrapText="1"/>
    </xf>
    <xf numFmtId="0" fontId="110" fillId="53" borderId="139" xfId="0" applyFont="1" applyFill="1" applyBorder="1" applyAlignment="1">
      <alignment vertical="center"/>
    </xf>
    <xf numFmtId="0" fontId="75" fillId="53" borderId="148" xfId="0" applyFont="1" applyFill="1" applyBorder="1" applyAlignment="1">
      <alignment vertical="center" wrapText="1"/>
    </xf>
    <xf numFmtId="0" fontId="75" fillId="53" borderId="232" xfId="0" applyFont="1" applyFill="1" applyBorder="1" applyAlignment="1">
      <alignment horizontal="left" vertical="center" wrapText="1"/>
    </xf>
    <xf numFmtId="0" fontId="26" fillId="3" borderId="138" xfId="0" applyFont="1" applyFill="1" applyBorder="1" applyAlignment="1">
      <alignment horizontal="left" vertical="center" wrapText="1"/>
    </xf>
    <xf numFmtId="0" fontId="26" fillId="3" borderId="87" xfId="0" applyFont="1" applyFill="1" applyBorder="1" applyAlignment="1">
      <alignment horizontal="left" vertical="center" wrapText="1"/>
    </xf>
    <xf numFmtId="0" fontId="37" fillId="3" borderId="161" xfId="0" applyFont="1" applyFill="1" applyBorder="1" applyAlignment="1">
      <alignment horizontal="left" vertical="center" wrapText="1"/>
    </xf>
    <xf numFmtId="0" fontId="26" fillId="3" borderId="10" xfId="0" applyFont="1" applyFill="1" applyBorder="1" applyAlignment="1">
      <alignment horizontal="left" vertical="center"/>
    </xf>
    <xf numFmtId="0" fontId="26" fillId="27" borderId="138" xfId="0" applyFont="1" applyFill="1" applyBorder="1" applyAlignment="1">
      <alignment horizontal="left" vertical="center" wrapText="1"/>
    </xf>
    <xf numFmtId="0" fontId="26" fillId="27" borderId="10" xfId="0" applyFont="1" applyFill="1" applyBorder="1" applyAlignment="1">
      <alignment horizontal="left" vertical="center" wrapText="1"/>
    </xf>
    <xf numFmtId="0" fontId="26" fillId="27" borderId="87" xfId="0" applyFont="1" applyFill="1" applyBorder="1" applyAlignment="1">
      <alignment horizontal="left" vertical="center" wrapText="1"/>
    </xf>
    <xf numFmtId="0" fontId="26" fillId="47" borderId="138" xfId="0" applyFont="1" applyFill="1" applyBorder="1" applyAlignment="1">
      <alignment horizontal="left" vertical="center" wrapText="1"/>
    </xf>
    <xf numFmtId="0" fontId="26" fillId="47" borderId="10" xfId="0" applyFont="1" applyFill="1" applyBorder="1" applyAlignment="1">
      <alignment horizontal="left" vertical="center" wrapText="1"/>
    </xf>
    <xf numFmtId="0" fontId="26" fillId="47" borderId="87" xfId="0" applyFont="1" applyFill="1" applyBorder="1" applyAlignment="1">
      <alignment horizontal="left" vertical="center" wrapText="1"/>
    </xf>
    <xf numFmtId="0" fontId="26" fillId="3" borderId="138" xfId="0" applyFont="1" applyFill="1" applyBorder="1" applyAlignment="1">
      <alignment horizontal="left" vertical="center"/>
    </xf>
    <xf numFmtId="0" fontId="26" fillId="3" borderId="9" xfId="0" applyFont="1" applyFill="1" applyBorder="1" applyAlignment="1">
      <alignment horizontal="left" vertical="center"/>
    </xf>
    <xf numFmtId="0" fontId="26" fillId="3" borderId="87" xfId="0" applyFont="1" applyFill="1" applyBorder="1" applyAlignment="1">
      <alignment horizontal="left" vertical="center"/>
    </xf>
    <xf numFmtId="0" fontId="35" fillId="3" borderId="104" xfId="0" applyFont="1" applyFill="1" applyBorder="1" applyAlignment="1">
      <alignment horizontal="left" vertical="center" wrapText="1"/>
    </xf>
    <xf numFmtId="0" fontId="35" fillId="3" borderId="139" xfId="0" applyFont="1" applyFill="1" applyBorder="1" applyAlignment="1">
      <alignment horizontal="left" vertical="center" wrapText="1"/>
    </xf>
    <xf numFmtId="0" fontId="26" fillId="3" borderId="139" xfId="0" applyFont="1" applyFill="1" applyBorder="1" applyAlignment="1">
      <alignment horizontal="left" vertical="center"/>
    </xf>
    <xf numFmtId="0" fontId="26" fillId="3" borderId="13" xfId="0" applyFont="1" applyFill="1" applyBorder="1" applyAlignment="1">
      <alignment horizontal="left" vertical="center"/>
    </xf>
    <xf numFmtId="0" fontId="35" fillId="0" borderId="104" xfId="0" applyFont="1" applyBorder="1" applyAlignment="1">
      <alignment horizontal="left" vertical="center" wrapText="1"/>
    </xf>
    <xf numFmtId="0" fontId="35" fillId="0" borderId="139" xfId="0" applyFont="1" applyBorder="1" applyAlignment="1">
      <alignment horizontal="left" vertical="center" wrapText="1"/>
    </xf>
    <xf numFmtId="0" fontId="35" fillId="0" borderId="149" xfId="0" applyFont="1" applyBorder="1" applyAlignment="1">
      <alignment horizontal="left" vertical="center" wrapText="1"/>
    </xf>
    <xf numFmtId="0" fontId="26" fillId="3" borderId="144" xfId="0" applyFont="1" applyFill="1" applyBorder="1" applyAlignment="1">
      <alignment horizontal="left" vertical="center" wrapText="1"/>
    </xf>
    <xf numFmtId="0" fontId="26" fillId="3" borderId="145" xfId="0" applyFont="1" applyFill="1" applyBorder="1" applyAlignment="1">
      <alignment horizontal="left" vertical="center" wrapText="1"/>
    </xf>
    <xf numFmtId="0" fontId="26" fillId="3" borderId="146" xfId="0" applyFont="1" applyFill="1" applyBorder="1" applyAlignment="1">
      <alignment horizontal="left" vertical="center" wrapText="1"/>
    </xf>
    <xf numFmtId="0" fontId="26" fillId="3" borderId="9" xfId="0" applyFont="1" applyFill="1" applyBorder="1" applyAlignment="1">
      <alignment horizontal="left" vertical="center" wrapText="1"/>
    </xf>
    <xf numFmtId="0" fontId="26" fillId="3" borderId="88" xfId="0" applyFont="1" applyFill="1" applyBorder="1" applyAlignment="1">
      <alignment horizontal="left" vertical="center" wrapText="1"/>
    </xf>
    <xf numFmtId="0" fontId="35" fillId="3" borderId="134" xfId="0" applyFont="1" applyFill="1" applyBorder="1" applyAlignment="1">
      <alignment horizontal="left" vertical="center" wrapText="1"/>
    </xf>
    <xf numFmtId="0" fontId="35" fillId="3" borderId="11" xfId="0" applyFont="1" applyFill="1" applyBorder="1" applyAlignment="1">
      <alignment horizontal="left" vertical="center" wrapText="1"/>
    </xf>
    <xf numFmtId="0" fontId="110" fillId="3" borderId="193" xfId="0" applyFont="1" applyFill="1" applyBorder="1" applyAlignment="1">
      <alignment horizontal="left" vertical="center" wrapText="1"/>
    </xf>
    <xf numFmtId="0" fontId="110" fillId="3" borderId="113" xfId="0" applyFont="1" applyFill="1" applyBorder="1" applyAlignment="1">
      <alignment horizontal="left" vertical="center" wrapText="1"/>
    </xf>
    <xf numFmtId="0" fontId="110" fillId="3" borderId="194" xfId="0" applyFont="1" applyFill="1" applyBorder="1" applyAlignment="1">
      <alignment horizontal="left" vertical="center" wrapText="1"/>
    </xf>
    <xf numFmtId="0" fontId="26" fillId="3" borderId="149" xfId="0" applyFont="1" applyFill="1" applyBorder="1" applyAlignment="1">
      <alignment horizontal="left" vertical="center" wrapText="1"/>
    </xf>
    <xf numFmtId="0" fontId="26" fillId="3" borderId="37" xfId="0" applyFont="1" applyFill="1" applyBorder="1" applyAlignment="1">
      <alignment horizontal="left" vertical="center" wrapText="1"/>
    </xf>
    <xf numFmtId="0" fontId="26" fillId="3" borderId="139" xfId="0" applyFont="1" applyFill="1" applyBorder="1" applyAlignment="1">
      <alignment horizontal="left" vertical="center" wrapText="1"/>
    </xf>
    <xf numFmtId="0" fontId="26" fillId="3" borderId="14" xfId="0" applyFont="1" applyFill="1" applyBorder="1" applyAlignment="1">
      <alignment horizontal="left" vertical="center" wrapText="1"/>
    </xf>
    <xf numFmtId="0" fontId="35" fillId="3" borderId="24" xfId="0" applyFont="1" applyFill="1" applyBorder="1" applyAlignment="1">
      <alignment horizontal="left" vertical="center" wrapText="1"/>
    </xf>
    <xf numFmtId="0" fontId="35" fillId="3" borderId="94" xfId="0" applyFont="1" applyFill="1" applyBorder="1" applyAlignment="1">
      <alignment horizontal="left" vertical="center" wrapText="1"/>
    </xf>
    <xf numFmtId="0" fontId="26" fillId="3" borderId="1" xfId="0" applyFont="1" applyFill="1" applyBorder="1" applyAlignment="1">
      <alignment horizontal="left" vertical="center" wrapText="1"/>
    </xf>
    <xf numFmtId="0" fontId="26" fillId="3" borderId="12" xfId="0" applyFont="1" applyFill="1" applyBorder="1" applyAlignment="1">
      <alignment horizontal="left" vertical="center" wrapText="1"/>
    </xf>
    <xf numFmtId="0" fontId="26" fillId="3" borderId="92" xfId="0" applyFont="1" applyFill="1" applyBorder="1" applyAlignment="1">
      <alignment horizontal="left" vertical="center" wrapText="1"/>
    </xf>
    <xf numFmtId="0" fontId="26" fillId="3" borderId="16" xfId="0" applyFont="1" applyFill="1" applyBorder="1" applyAlignment="1">
      <alignment horizontal="left" vertical="center" wrapText="1"/>
    </xf>
    <xf numFmtId="0" fontId="26" fillId="3" borderId="13" xfId="0" applyFont="1" applyFill="1" applyBorder="1" applyAlignment="1">
      <alignment horizontal="left" vertical="center" wrapText="1"/>
    </xf>
    <xf numFmtId="0" fontId="26" fillId="3" borderId="98" xfId="0" applyFont="1" applyFill="1" applyBorder="1" applyAlignment="1">
      <alignment horizontal="left" vertical="center" wrapText="1"/>
    </xf>
    <xf numFmtId="9" fontId="70" fillId="30" borderId="4" xfId="0" applyNumberFormat="1" applyFont="1" applyFill="1" applyBorder="1" applyAlignment="1">
      <alignment horizontal="left" vertical="center" wrapText="1"/>
    </xf>
    <xf numFmtId="9" fontId="70" fillId="30" borderId="11" xfId="0" applyNumberFormat="1" applyFont="1" applyFill="1" applyBorder="1" applyAlignment="1">
      <alignment horizontal="left" vertical="center" wrapText="1"/>
    </xf>
    <xf numFmtId="9" fontId="70" fillId="30" borderId="0" xfId="0" applyNumberFormat="1" applyFont="1" applyFill="1" applyAlignment="1">
      <alignment horizontal="left" vertical="center" wrapText="1"/>
    </xf>
    <xf numFmtId="0" fontId="26" fillId="3" borderId="25" xfId="0" applyFont="1" applyFill="1" applyBorder="1" applyAlignment="1">
      <alignment horizontal="left" vertical="center" wrapText="1"/>
    </xf>
    <xf numFmtId="0" fontId="26" fillId="3" borderId="1" xfId="0" applyFont="1" applyFill="1" applyBorder="1" applyAlignment="1">
      <alignment horizontal="left" vertical="center"/>
    </xf>
    <xf numFmtId="0" fontId="26" fillId="3" borderId="92" xfId="0" applyFont="1" applyFill="1" applyBorder="1" applyAlignment="1">
      <alignment horizontal="left" vertical="center"/>
    </xf>
    <xf numFmtId="0" fontId="26" fillId="3" borderId="16" xfId="0" applyFont="1" applyFill="1" applyBorder="1" applyAlignment="1">
      <alignment horizontal="left" vertical="center"/>
    </xf>
    <xf numFmtId="0" fontId="26" fillId="3" borderId="98" xfId="0" applyFont="1" applyFill="1" applyBorder="1" applyAlignment="1">
      <alignment horizontal="left" vertical="center"/>
    </xf>
    <xf numFmtId="0" fontId="109" fillId="59" borderId="179" xfId="0" applyFont="1" applyFill="1" applyBorder="1" applyAlignment="1">
      <alignment horizontal="center" wrapText="1"/>
    </xf>
    <xf numFmtId="0" fontId="109" fillId="59" borderId="180" xfId="0" applyFont="1" applyFill="1" applyBorder="1" applyAlignment="1">
      <alignment horizontal="center" wrapText="1"/>
    </xf>
    <xf numFmtId="0" fontId="106" fillId="3" borderId="0" xfId="0" applyFont="1" applyFill="1" applyAlignment="1">
      <alignment horizontal="left" vertical="center"/>
    </xf>
    <xf numFmtId="0" fontId="106" fillId="3" borderId="97" xfId="0" applyFont="1" applyFill="1" applyBorder="1" applyAlignment="1">
      <alignment horizontal="left" vertical="center"/>
    </xf>
    <xf numFmtId="0" fontId="106" fillId="3" borderId="13" xfId="0" applyFont="1" applyFill="1" applyBorder="1" applyAlignment="1">
      <alignment horizontal="left" vertical="center"/>
    </xf>
    <xf numFmtId="0" fontId="106" fillId="3" borderId="98" xfId="0" applyFont="1" applyFill="1" applyBorder="1" applyAlignment="1">
      <alignment horizontal="left" vertical="center"/>
    </xf>
    <xf numFmtId="0" fontId="106" fillId="30" borderId="149" xfId="0" applyFont="1" applyFill="1" applyBorder="1" applyAlignment="1">
      <alignment vertical="center" wrapText="1"/>
    </xf>
    <xf numFmtId="0" fontId="106" fillId="30" borderId="12" xfId="0" applyFont="1" applyFill="1" applyBorder="1" applyAlignment="1">
      <alignment vertical="center" wrapText="1"/>
    </xf>
    <xf numFmtId="0" fontId="106" fillId="30" borderId="139" xfId="0" applyFont="1" applyFill="1" applyBorder="1" applyAlignment="1">
      <alignment vertical="center" wrapText="1"/>
    </xf>
    <xf numFmtId="0" fontId="106" fillId="30" borderId="13" xfId="0" applyFont="1" applyFill="1" applyBorder="1" applyAlignment="1">
      <alignment vertical="center" wrapText="1"/>
    </xf>
    <xf numFmtId="0" fontId="193" fillId="3" borderId="0" xfId="0" applyFont="1" applyFill="1" applyAlignment="1">
      <alignment horizontal="left" vertical="center" wrapText="1"/>
    </xf>
    <xf numFmtId="0" fontId="106" fillId="3" borderId="234" xfId="0" applyFont="1" applyFill="1" applyBorder="1" applyAlignment="1">
      <alignment horizontal="left" vertical="center" wrapText="1"/>
    </xf>
    <xf numFmtId="0" fontId="106" fillId="3" borderId="136" xfId="0" applyFont="1" applyFill="1" applyBorder="1" applyAlignment="1">
      <alignment horizontal="left" vertical="center" wrapText="1"/>
    </xf>
    <xf numFmtId="0" fontId="106" fillId="3" borderId="168" xfId="0" applyFont="1" applyFill="1" applyBorder="1" applyAlignment="1">
      <alignment horizontal="left" vertical="center" wrapText="1"/>
    </xf>
    <xf numFmtId="0" fontId="110" fillId="59" borderId="149" xfId="0" applyFont="1" applyFill="1" applyBorder="1" applyAlignment="1">
      <alignment horizontal="left" vertical="center" wrapText="1"/>
    </xf>
    <xf numFmtId="0" fontId="70" fillId="0" borderId="181" xfId="0" applyFont="1" applyBorder="1" applyAlignment="1">
      <alignment horizontal="left" vertical="center" wrapText="1"/>
    </xf>
    <xf numFmtId="0" fontId="70" fillId="0" borderId="109" xfId="0" applyFont="1" applyBorder="1" applyAlignment="1">
      <alignment horizontal="left" vertical="center" wrapText="1"/>
    </xf>
    <xf numFmtId="0" fontId="70" fillId="0" borderId="108" xfId="0" applyFont="1" applyBorder="1" applyAlignment="1">
      <alignment horizontal="left" vertical="center" wrapText="1"/>
    </xf>
    <xf numFmtId="0" fontId="110" fillId="3" borderId="84" xfId="0" applyFont="1" applyFill="1" applyBorder="1" applyAlignment="1">
      <alignment horizontal="left" vertical="center" wrapText="1"/>
    </xf>
    <xf numFmtId="0" fontId="110" fillId="3" borderId="170" xfId="0" applyFont="1" applyFill="1" applyBorder="1" applyAlignment="1">
      <alignment horizontal="left" vertical="center" wrapText="1"/>
    </xf>
    <xf numFmtId="0" fontId="106" fillId="3" borderId="138" xfId="0" applyFont="1" applyFill="1" applyBorder="1" applyAlignment="1">
      <alignment horizontal="left" vertical="center"/>
    </xf>
    <xf numFmtId="0" fontId="106" fillId="3" borderId="10" xfId="0" applyFont="1" applyFill="1" applyBorder="1" applyAlignment="1">
      <alignment horizontal="left" vertical="center"/>
    </xf>
    <xf numFmtId="0" fontId="106" fillId="3" borderId="87" xfId="0" applyFont="1" applyFill="1" applyBorder="1" applyAlignment="1">
      <alignment horizontal="left" vertical="center"/>
    </xf>
    <xf numFmtId="0" fontId="110" fillId="27" borderId="104" xfId="0" applyFont="1" applyFill="1" applyBorder="1" applyAlignment="1">
      <alignment horizontal="left" vertical="center" wrapText="1"/>
    </xf>
    <xf numFmtId="0" fontId="110" fillId="27" borderId="139" xfId="0" applyFont="1" applyFill="1" applyBorder="1" applyAlignment="1">
      <alignment horizontal="left" vertical="center" wrapText="1"/>
    </xf>
    <xf numFmtId="0" fontId="106" fillId="3" borderId="104" xfId="0" applyFont="1" applyFill="1" applyBorder="1" applyAlignment="1">
      <alignment horizontal="left" vertical="center"/>
    </xf>
    <xf numFmtId="0" fontId="70" fillId="27" borderId="182" xfId="0" applyFont="1" applyFill="1" applyBorder="1" applyAlignment="1">
      <alignment horizontal="left" vertical="center" wrapText="1"/>
    </xf>
    <xf numFmtId="0" fontId="70" fillId="27" borderId="84" xfId="0" applyFont="1" applyFill="1" applyBorder="1" applyAlignment="1">
      <alignment horizontal="left" vertical="center" wrapText="1"/>
    </xf>
    <xf numFmtId="0" fontId="70" fillId="27" borderId="102" xfId="0" applyFont="1" applyFill="1" applyBorder="1" applyAlignment="1">
      <alignment horizontal="left" vertical="center" wrapText="1"/>
    </xf>
    <xf numFmtId="0" fontId="37" fillId="3" borderId="159" xfId="0" applyFont="1" applyFill="1" applyBorder="1" applyAlignment="1">
      <alignment horizontal="left" vertical="center" wrapText="1"/>
    </xf>
    <xf numFmtId="0" fontId="37" fillId="3" borderId="47" xfId="0" applyFont="1" applyFill="1" applyBorder="1" applyAlignment="1">
      <alignment horizontal="left" vertical="center" wrapText="1"/>
    </xf>
    <xf numFmtId="0" fontId="70" fillId="3" borderId="11" xfId="0" applyFont="1" applyFill="1" applyBorder="1" applyAlignment="1">
      <alignment horizontal="left" vertical="center"/>
    </xf>
    <xf numFmtId="0" fontId="106" fillId="3" borderId="84" xfId="0" applyFont="1" applyFill="1" applyBorder="1" applyAlignment="1">
      <alignment horizontal="left" vertical="center" wrapText="1"/>
    </xf>
    <xf numFmtId="0" fontId="106" fillId="3" borderId="102" xfId="0" applyFont="1" applyFill="1" applyBorder="1" applyAlignment="1">
      <alignment horizontal="left" vertical="center" wrapText="1"/>
    </xf>
    <xf numFmtId="0" fontId="106" fillId="3" borderId="12" xfId="0" applyFont="1" applyFill="1" applyBorder="1" applyAlignment="1">
      <alignment horizontal="left" vertical="center"/>
    </xf>
    <xf numFmtId="0" fontId="106" fillId="3" borderId="92" xfId="0" applyFont="1" applyFill="1" applyBorder="1" applyAlignment="1">
      <alignment horizontal="left" vertical="center"/>
    </xf>
    <xf numFmtId="0" fontId="106" fillId="46" borderId="9" xfId="0" applyFont="1" applyFill="1" applyBorder="1" applyAlignment="1">
      <alignment horizontal="left" vertical="center" wrapText="1"/>
    </xf>
    <xf numFmtId="0" fontId="106" fillId="46" borderId="10" xfId="0" applyFont="1" applyFill="1" applyBorder="1" applyAlignment="1">
      <alignment horizontal="left" vertical="center" wrapText="1"/>
    </xf>
    <xf numFmtId="0" fontId="106" fillId="46" borderId="88" xfId="0" applyFont="1" applyFill="1" applyBorder="1" applyAlignment="1">
      <alignment horizontal="left" vertical="center" wrapText="1"/>
    </xf>
    <xf numFmtId="0" fontId="194" fillId="0" borderId="138" xfId="54" applyFont="1" applyFill="1" applyBorder="1" applyAlignment="1">
      <alignment horizontal="left" vertical="center"/>
    </xf>
    <xf numFmtId="0" fontId="195" fillId="0" borderId="10" xfId="54" applyFont="1" applyFill="1" applyBorder="1" applyAlignment="1">
      <alignment horizontal="left" vertical="center"/>
    </xf>
    <xf numFmtId="0" fontId="195" fillId="0" borderId="87" xfId="54" applyFont="1" applyFill="1" applyBorder="1" applyAlignment="1">
      <alignment horizontal="left" vertical="center"/>
    </xf>
    <xf numFmtId="0" fontId="106" fillId="3" borderId="1" xfId="0" applyFont="1" applyFill="1" applyBorder="1" applyAlignment="1">
      <alignment horizontal="left" vertical="center" wrapText="1"/>
    </xf>
    <xf numFmtId="0" fontId="106" fillId="3" borderId="37" xfId="0" applyFont="1" applyFill="1" applyBorder="1" applyAlignment="1">
      <alignment horizontal="left" vertical="center" wrapText="1"/>
    </xf>
    <xf numFmtId="0" fontId="106" fillId="3" borderId="16" xfId="0" applyFont="1" applyFill="1" applyBorder="1" applyAlignment="1">
      <alignment horizontal="left" vertical="center" wrapText="1"/>
    </xf>
    <xf numFmtId="0" fontId="106" fillId="3" borderId="13" xfId="0" applyFont="1" applyFill="1" applyBorder="1" applyAlignment="1">
      <alignment horizontal="left" vertical="center" wrapText="1"/>
    </xf>
    <xf numFmtId="0" fontId="106" fillId="3" borderId="14" xfId="0" applyFont="1" applyFill="1" applyBorder="1" applyAlignment="1">
      <alignment horizontal="left" vertical="center" wrapText="1"/>
    </xf>
    <xf numFmtId="0" fontId="106" fillId="3" borderId="107" xfId="0" applyFont="1" applyFill="1" applyBorder="1" applyAlignment="1">
      <alignment horizontal="left" vertical="center" wrapText="1"/>
    </xf>
    <xf numFmtId="0" fontId="106" fillId="3" borderId="99" xfId="0" applyFont="1" applyFill="1" applyBorder="1" applyAlignment="1">
      <alignment horizontal="left" vertical="center" wrapText="1"/>
    </xf>
    <xf numFmtId="0" fontId="106" fillId="3" borderId="114" xfId="0" applyFont="1" applyFill="1" applyBorder="1" applyAlignment="1">
      <alignment horizontal="left" vertical="center" wrapText="1"/>
    </xf>
    <xf numFmtId="0" fontId="110" fillId="59" borderId="149" xfId="0" applyFont="1" applyFill="1" applyBorder="1" applyAlignment="1">
      <alignment horizontal="left" vertical="center"/>
    </xf>
    <xf numFmtId="0" fontId="110" fillId="59" borderId="104" xfId="0" applyFont="1" applyFill="1" applyBorder="1" applyAlignment="1">
      <alignment horizontal="left" vertical="center"/>
    </xf>
    <xf numFmtId="0" fontId="70" fillId="3" borderId="186" xfId="0" applyFont="1" applyFill="1" applyBorder="1" applyAlignment="1">
      <alignment horizontal="left" vertical="center" wrapText="1"/>
    </xf>
    <xf numFmtId="0" fontId="70" fillId="3" borderId="76" xfId="0" applyFont="1" applyFill="1" applyBorder="1" applyAlignment="1">
      <alignment horizontal="left" vertical="center" wrapText="1"/>
    </xf>
    <xf numFmtId="0" fontId="70" fillId="3" borderId="188" xfId="0" applyFont="1" applyFill="1" applyBorder="1" applyAlignment="1">
      <alignment horizontal="left" vertical="center" wrapText="1"/>
    </xf>
    <xf numFmtId="0" fontId="106" fillId="3" borderId="98" xfId="0" applyFont="1" applyFill="1" applyBorder="1" applyAlignment="1">
      <alignment horizontal="left" vertical="center" wrapText="1"/>
    </xf>
    <xf numFmtId="0" fontId="106" fillId="3" borderId="24" xfId="0" applyFont="1" applyFill="1" applyBorder="1" applyAlignment="1">
      <alignment horizontal="center" vertical="center" wrapText="1"/>
    </xf>
    <xf numFmtId="0" fontId="75" fillId="59" borderId="149" xfId="0" applyFont="1" applyFill="1" applyBorder="1" applyAlignment="1">
      <alignment horizontal="left" vertical="center" wrapText="1"/>
    </xf>
    <xf numFmtId="0" fontId="75" fillId="59" borderId="104" xfId="0" applyFont="1" applyFill="1" applyBorder="1" applyAlignment="1">
      <alignment horizontal="left" vertical="center" wrapText="1"/>
    </xf>
    <xf numFmtId="0" fontId="75" fillId="59" borderId="148" xfId="0" applyFont="1" applyFill="1" applyBorder="1" applyAlignment="1">
      <alignment horizontal="left" vertical="center" wrapText="1"/>
    </xf>
    <xf numFmtId="0" fontId="70" fillId="3" borderId="78" xfId="0" applyFont="1" applyFill="1" applyBorder="1" applyAlignment="1">
      <alignment horizontal="center" vertical="center" wrapText="1"/>
    </xf>
    <xf numFmtId="0" fontId="70" fillId="3" borderId="84" xfId="0" applyFont="1" applyFill="1" applyBorder="1" applyAlignment="1">
      <alignment horizontal="center" vertical="center" wrapText="1"/>
    </xf>
    <xf numFmtId="0" fontId="70" fillId="3" borderId="102" xfId="0" applyFont="1" applyFill="1" applyBorder="1" applyAlignment="1">
      <alignment horizontal="center" vertical="center" wrapText="1"/>
    </xf>
    <xf numFmtId="0" fontId="70" fillId="3" borderId="77" xfId="0" applyFont="1" applyFill="1" applyBorder="1" applyAlignment="1">
      <alignment horizontal="center" vertical="center" wrapText="1"/>
    </xf>
    <xf numFmtId="0" fontId="70" fillId="3" borderId="107" xfId="0" applyFont="1" applyFill="1" applyBorder="1" applyAlignment="1">
      <alignment horizontal="left" vertical="center" wrapText="1"/>
    </xf>
    <xf numFmtId="0" fontId="70" fillId="3" borderId="99" xfId="0" applyFont="1" applyFill="1" applyBorder="1" applyAlignment="1">
      <alignment horizontal="left" vertical="center" wrapText="1"/>
    </xf>
    <xf numFmtId="0" fontId="70" fillId="3" borderId="114" xfId="0" applyFont="1" applyFill="1" applyBorder="1" applyAlignment="1">
      <alignment horizontal="left" vertical="center" wrapText="1"/>
    </xf>
    <xf numFmtId="0" fontId="152" fillId="0" borderId="138" xfId="54" applyFont="1" applyFill="1" applyBorder="1" applyAlignment="1">
      <alignment horizontal="left" vertical="center"/>
    </xf>
    <xf numFmtId="0" fontId="152" fillId="0" borderId="10" xfId="54" applyFont="1" applyFill="1" applyBorder="1" applyAlignment="1">
      <alignment horizontal="left" vertical="center"/>
    </xf>
    <xf numFmtId="0" fontId="152" fillId="0" borderId="87" xfId="54" applyFont="1" applyFill="1" applyBorder="1" applyAlignment="1">
      <alignment horizontal="left" vertical="center"/>
    </xf>
    <xf numFmtId="0" fontId="75" fillId="53" borderId="148" xfId="0" applyFont="1" applyFill="1" applyBorder="1" applyAlignment="1">
      <alignment horizontal="left" vertical="center" wrapText="1"/>
    </xf>
    <xf numFmtId="3" fontId="70" fillId="3" borderId="10" xfId="0" applyNumberFormat="1" applyFont="1" applyFill="1" applyBorder="1" applyAlignment="1">
      <alignment horizontal="left" vertical="center" wrapText="1"/>
    </xf>
    <xf numFmtId="0" fontId="71" fillId="3" borderId="138" xfId="0" applyFont="1" applyFill="1" applyBorder="1" applyAlignment="1">
      <alignment horizontal="left" vertical="center" wrapText="1"/>
    </xf>
    <xf numFmtId="0" fontId="71" fillId="3" borderId="10" xfId="0" applyFont="1" applyFill="1" applyBorder="1" applyAlignment="1">
      <alignment horizontal="left" vertical="center" wrapText="1"/>
    </xf>
    <xf numFmtId="0" fontId="71" fillId="3" borderId="87" xfId="0" applyFont="1" applyFill="1" applyBorder="1" applyAlignment="1">
      <alignment horizontal="left" vertical="center" wrapText="1"/>
    </xf>
    <xf numFmtId="0" fontId="70" fillId="3" borderId="81" xfId="0" applyFont="1" applyFill="1" applyBorder="1" applyAlignment="1">
      <alignment horizontal="left" vertical="center"/>
    </xf>
    <xf numFmtId="0" fontId="70" fillId="3" borderId="121" xfId="0" applyFont="1" applyFill="1" applyBorder="1" applyAlignment="1">
      <alignment horizontal="left" vertical="center"/>
    </xf>
    <xf numFmtId="0" fontId="70" fillId="0" borderId="97" xfId="0" applyFont="1" applyBorder="1" applyAlignment="1">
      <alignment horizontal="left" vertical="center" wrapText="1"/>
    </xf>
    <xf numFmtId="0" fontId="70" fillId="3" borderId="83" xfId="0" applyFont="1" applyFill="1" applyBorder="1" applyAlignment="1">
      <alignment horizontal="left" vertical="center"/>
    </xf>
    <xf numFmtId="0" fontId="70" fillId="3" borderId="161" xfId="0" applyFont="1" applyFill="1" applyBorder="1" applyAlignment="1">
      <alignment horizontal="left" vertical="center" wrapText="1"/>
    </xf>
    <xf numFmtId="0" fontId="37" fillId="3" borderId="41" xfId="35" applyFont="1" applyFill="1" applyBorder="1" applyAlignment="1">
      <alignment horizontal="center" vertical="top" wrapText="1"/>
    </xf>
    <xf numFmtId="0" fontId="37" fillId="3" borderId="56" xfId="54" applyFont="1" applyFill="1" applyBorder="1" applyAlignment="1" applyProtection="1">
      <alignment horizontal="left" vertical="top" wrapText="1"/>
    </xf>
    <xf numFmtId="0" fontId="14" fillId="3" borderId="41" xfId="54" applyFont="1" applyFill="1" applyBorder="1" applyAlignment="1" applyProtection="1">
      <alignment horizontal="center" vertical="top" wrapText="1"/>
    </xf>
    <xf numFmtId="0" fontId="35" fillId="6" borderId="44" xfId="29" applyFont="1" applyFill="1" applyBorder="1" applyAlignment="1">
      <alignment horizontal="center" vertical="center"/>
    </xf>
    <xf numFmtId="0" fontId="37" fillId="3" borderId="40" xfId="54" applyFont="1" applyFill="1" applyBorder="1" applyAlignment="1" applyProtection="1">
      <alignment horizontal="left" vertical="top" wrapText="1"/>
    </xf>
    <xf numFmtId="0" fontId="37" fillId="3" borderId="41" xfId="54" applyFont="1" applyFill="1" applyBorder="1" applyAlignment="1" applyProtection="1">
      <alignment horizontal="center" vertical="top" wrapText="1"/>
    </xf>
    <xf numFmtId="0" fontId="36" fillId="0" borderId="41" xfId="35" applyFont="1" applyBorder="1" applyAlignment="1">
      <alignment horizontal="left" vertical="top" wrapText="1"/>
    </xf>
    <xf numFmtId="9" fontId="37" fillId="3" borderId="4" xfId="35" applyNumberFormat="1" applyFont="1" applyFill="1" applyBorder="1" applyAlignment="1">
      <alignment horizontal="center" vertical="top" wrapText="1"/>
    </xf>
    <xf numFmtId="0" fontId="37" fillId="3" borderId="4" xfId="35" applyFont="1" applyFill="1" applyBorder="1" applyAlignment="1">
      <alignment horizontal="center" vertical="top" wrapText="1"/>
    </xf>
    <xf numFmtId="0" fontId="37" fillId="3" borderId="43" xfId="0" applyFont="1" applyFill="1" applyBorder="1" applyAlignment="1">
      <alignment horizontal="left" vertical="top" wrapText="1"/>
    </xf>
    <xf numFmtId="0" fontId="36" fillId="3" borderId="50" xfId="35" applyFont="1" applyFill="1" applyBorder="1" applyAlignment="1">
      <alignment horizontal="left" vertical="top" wrapText="1"/>
    </xf>
    <xf numFmtId="0" fontId="37" fillId="3" borderId="8" xfId="54" applyFont="1" applyFill="1" applyBorder="1" applyAlignment="1" applyProtection="1">
      <alignment horizontal="center" vertical="top" wrapText="1"/>
    </xf>
    <xf numFmtId="0" fontId="37" fillId="3" borderId="43" xfId="54" applyFont="1" applyFill="1" applyBorder="1" applyAlignment="1" applyProtection="1">
      <alignment horizontal="center" vertical="top" wrapText="1"/>
    </xf>
    <xf numFmtId="49" fontId="34" fillId="6" borderId="23" xfId="35" applyNumberFormat="1" applyFont="1" applyFill="1" applyBorder="1" applyAlignment="1">
      <alignment horizontal="center" vertical="top" wrapText="1"/>
    </xf>
    <xf numFmtId="0" fontId="35" fillId="6" borderId="44" xfId="29" applyFont="1" applyFill="1" applyBorder="1" applyAlignment="1">
      <alignment horizontal="center" vertical="center" wrapText="1"/>
    </xf>
    <xf numFmtId="0" fontId="36" fillId="3" borderId="4" xfId="28" applyFont="1" applyFill="1" applyBorder="1" applyAlignment="1">
      <alignment horizontal="left" vertical="top" wrapText="1"/>
    </xf>
    <xf numFmtId="0" fontId="37" fillId="3" borderId="8" xfId="35" applyFont="1" applyFill="1" applyBorder="1" applyAlignment="1">
      <alignment horizontal="left" vertical="top" wrapText="1"/>
    </xf>
    <xf numFmtId="0" fontId="37" fillId="3" borderId="43" xfId="35" applyFont="1" applyFill="1" applyBorder="1" applyAlignment="1">
      <alignment horizontal="left" vertical="top" wrapText="1"/>
    </xf>
    <xf numFmtId="0" fontId="36" fillId="3" borderId="41" xfId="35" applyFont="1" applyFill="1" applyBorder="1" applyAlignment="1">
      <alignment horizontal="left" vertical="top" wrapText="1"/>
    </xf>
    <xf numFmtId="0" fontId="37" fillId="3" borderId="46" xfId="0" applyFont="1" applyFill="1" applyBorder="1" applyAlignment="1">
      <alignment horizontal="center" vertical="top" wrapText="1"/>
    </xf>
    <xf numFmtId="0" fontId="37" fillId="3" borderId="13" xfId="0" applyFont="1" applyFill="1" applyBorder="1" applyAlignment="1">
      <alignment horizontal="center" vertical="top" wrapText="1"/>
    </xf>
    <xf numFmtId="0" fontId="40" fillId="14" borderId="44" xfId="0" applyFont="1" applyFill="1" applyBorder="1" applyAlignment="1">
      <alignment vertical="top" wrapText="1"/>
    </xf>
    <xf numFmtId="0" fontId="37" fillId="3" borderId="53" xfId="0" applyFont="1" applyFill="1" applyBorder="1" applyAlignment="1">
      <alignment vertical="top" wrapText="1"/>
    </xf>
    <xf numFmtId="0" fontId="37" fillId="3" borderId="65" xfId="0" applyFont="1" applyFill="1" applyBorder="1" applyAlignment="1">
      <alignment vertical="top" wrapText="1"/>
    </xf>
    <xf numFmtId="0" fontId="40" fillId="14" borderId="54" xfId="0" applyFont="1" applyFill="1" applyBorder="1" applyAlignment="1">
      <alignment vertical="top" wrapText="1"/>
    </xf>
    <xf numFmtId="0" fontId="26" fillId="0" borderId="10" xfId="0" applyFont="1" applyBorder="1" applyAlignment="1">
      <alignment vertical="top"/>
    </xf>
    <xf numFmtId="0" fontId="35" fillId="14" borderId="44" xfId="0" applyFont="1" applyFill="1" applyBorder="1" applyAlignment="1">
      <alignment vertical="top"/>
    </xf>
    <xf numFmtId="0" fontId="36" fillId="0" borderId="42" xfId="0" applyFont="1" applyBorder="1" applyAlignment="1">
      <alignment vertical="top" wrapText="1"/>
    </xf>
    <xf numFmtId="0" fontId="36" fillId="0" borderId="51" xfId="0" applyFont="1" applyBorder="1" applyAlignment="1">
      <alignment vertical="top" wrapText="1"/>
    </xf>
    <xf numFmtId="9" fontId="37" fillId="3" borderId="11" xfId="0" applyNumberFormat="1" applyFont="1" applyFill="1" applyBorder="1" applyAlignment="1">
      <alignment vertical="top" wrapText="1"/>
    </xf>
    <xf numFmtId="0" fontId="37" fillId="3" borderId="0" xfId="0" applyFont="1" applyFill="1" applyAlignment="1">
      <alignment vertical="top" wrapText="1"/>
    </xf>
    <xf numFmtId="0" fontId="36" fillId="0" borderId="41" xfId="0" applyFont="1" applyBorder="1" applyAlignment="1">
      <alignment vertical="top" wrapText="1"/>
    </xf>
    <xf numFmtId="0" fontId="37" fillId="3" borderId="25" xfId="0" applyFont="1" applyFill="1" applyBorder="1" applyAlignment="1">
      <alignment vertical="top" wrapText="1"/>
    </xf>
    <xf numFmtId="0" fontId="37" fillId="3" borderId="4" xfId="0" applyFont="1" applyFill="1" applyBorder="1" applyAlignment="1">
      <alignment vertical="top" wrapText="1"/>
    </xf>
    <xf numFmtId="0" fontId="37" fillId="3" borderId="43" xfId="0" applyFont="1" applyFill="1" applyBorder="1" applyAlignment="1">
      <alignment vertical="top"/>
    </xf>
    <xf numFmtId="0" fontId="37" fillId="12" borderId="53" xfId="0" applyFont="1" applyFill="1" applyBorder="1" applyAlignment="1">
      <alignment vertical="top" wrapText="1"/>
    </xf>
    <xf numFmtId="0" fontId="36" fillId="3" borderId="51" xfId="0" applyFont="1" applyFill="1" applyBorder="1" applyAlignment="1">
      <alignment vertical="top" wrapText="1"/>
    </xf>
    <xf numFmtId="0" fontId="37" fillId="3" borderId="10" xfId="0" applyFont="1" applyFill="1" applyBorder="1" applyAlignment="1">
      <alignment vertical="top" wrapText="1"/>
    </xf>
    <xf numFmtId="0" fontId="35" fillId="14" borderId="44" xfId="0" applyFont="1" applyFill="1" applyBorder="1" applyAlignment="1">
      <alignment vertical="top" wrapText="1"/>
    </xf>
    <xf numFmtId="0" fontId="37" fillId="3" borderId="63" xfId="0" applyFont="1" applyFill="1" applyBorder="1" applyAlignment="1">
      <alignment vertical="top" wrapText="1"/>
    </xf>
    <xf numFmtId="0" fontId="36" fillId="13" borderId="11" xfId="0" applyFont="1" applyFill="1" applyBorder="1" applyAlignment="1">
      <alignment vertical="top" wrapText="1"/>
    </xf>
    <xf numFmtId="0" fontId="37" fillId="3" borderId="10" xfId="0" applyFont="1" applyFill="1" applyBorder="1" applyAlignment="1">
      <alignment vertical="top"/>
    </xf>
    <xf numFmtId="0" fontId="37" fillId="3" borderId="53" xfId="0" applyFont="1" applyFill="1" applyBorder="1" applyAlignment="1">
      <alignment vertical="top"/>
    </xf>
    <xf numFmtId="0" fontId="36" fillId="3" borderId="41" xfId="0" applyFont="1" applyFill="1" applyBorder="1" applyAlignment="1">
      <alignment vertical="top" wrapText="1"/>
    </xf>
    <xf numFmtId="0" fontId="37" fillId="3" borderId="13" xfId="0" applyFont="1" applyFill="1" applyBorder="1" applyAlignment="1">
      <alignment vertical="top"/>
    </xf>
    <xf numFmtId="0" fontId="106" fillId="27" borderId="87" xfId="0" applyFont="1" applyFill="1" applyBorder="1" applyAlignment="1">
      <alignment horizontal="left" vertical="center" wrapText="1"/>
    </xf>
    <xf numFmtId="0" fontId="110" fillId="27" borderId="64" xfId="0" applyFont="1" applyFill="1" applyBorder="1" applyAlignment="1">
      <alignment horizontal="left" vertical="center" wrapText="1"/>
    </xf>
    <xf numFmtId="0" fontId="110" fillId="27" borderId="93" xfId="0" applyFont="1" applyFill="1" applyBorder="1" applyAlignment="1">
      <alignment horizontal="left" vertical="center" wrapText="1"/>
    </xf>
    <xf numFmtId="0" fontId="75" fillId="51" borderId="121" xfId="0" applyFont="1" applyFill="1" applyBorder="1" applyAlignment="1">
      <alignment horizontal="left" vertical="center" wrapText="1"/>
    </xf>
    <xf numFmtId="0" fontId="110" fillId="27" borderId="10" xfId="0" applyFont="1" applyFill="1" applyBorder="1" applyAlignment="1">
      <alignment horizontal="left" vertical="center" wrapText="1"/>
    </xf>
    <xf numFmtId="0" fontId="110" fillId="27" borderId="87" xfId="0" applyFont="1" applyFill="1" applyBorder="1" applyAlignment="1">
      <alignment horizontal="left" vertical="center" wrapText="1"/>
    </xf>
    <xf numFmtId="0" fontId="75" fillId="0" borderId="197" xfId="0" applyFont="1" applyBorder="1" applyAlignment="1">
      <alignment horizontal="left" vertical="center" wrapText="1"/>
    </xf>
    <xf numFmtId="0" fontId="106" fillId="27" borderId="13" xfId="0" applyFont="1" applyFill="1" applyBorder="1" applyAlignment="1">
      <alignment horizontal="left" vertical="center"/>
    </xf>
    <xf numFmtId="0" fontId="75" fillId="0" borderId="202" xfId="0" applyFont="1" applyBorder="1" applyAlignment="1">
      <alignment horizontal="left" vertical="center" wrapText="1"/>
    </xf>
    <xf numFmtId="0" fontId="75" fillId="27" borderId="197" xfId="0" applyFont="1" applyFill="1" applyBorder="1" applyAlignment="1">
      <alignment horizontal="left" vertical="center" wrapText="1"/>
    </xf>
    <xf numFmtId="0" fontId="106" fillId="27" borderId="9" xfId="0" applyFont="1" applyFill="1" applyBorder="1" applyAlignment="1">
      <alignment horizontal="left" vertical="center" wrapText="1"/>
    </xf>
    <xf numFmtId="0" fontId="106" fillId="27" borderId="11" xfId="0" applyFont="1" applyFill="1" applyBorder="1" applyAlignment="1">
      <alignment horizontal="left" vertical="center" wrapText="1"/>
    </xf>
    <xf numFmtId="0" fontId="75" fillId="0" borderId="206" xfId="0" applyFont="1" applyBorder="1" applyAlignment="1">
      <alignment horizontal="left" vertical="center" wrapText="1"/>
    </xf>
    <xf numFmtId="0" fontId="75" fillId="0" borderId="201" xfId="0" applyFont="1" applyBorder="1" applyAlignment="1">
      <alignment horizontal="left" vertical="center" wrapText="1"/>
    </xf>
    <xf numFmtId="0" fontId="106" fillId="27" borderId="25" xfId="0" applyFont="1" applyFill="1" applyBorder="1" applyAlignment="1">
      <alignment horizontal="left" vertical="center" wrapText="1"/>
    </xf>
    <xf numFmtId="0" fontId="106" fillId="27" borderId="1" xfId="0" applyFont="1" applyFill="1" applyBorder="1" applyAlignment="1">
      <alignment horizontal="left" vertical="center" wrapText="1"/>
    </xf>
    <xf numFmtId="0" fontId="106" fillId="27" borderId="12" xfId="0" applyFont="1" applyFill="1" applyBorder="1" applyAlignment="1">
      <alignment horizontal="left" vertical="center" wrapText="1"/>
    </xf>
    <xf numFmtId="0" fontId="106" fillId="27" borderId="38" xfId="0" applyFont="1" applyFill="1" applyBorder="1" applyAlignment="1">
      <alignment horizontal="left" vertical="center" wrapText="1"/>
    </xf>
    <xf numFmtId="0" fontId="106" fillId="27" borderId="0" xfId="0" applyFont="1" applyFill="1" applyAlignment="1">
      <alignment horizontal="left" vertical="center" wrapText="1"/>
    </xf>
    <xf numFmtId="0" fontId="106" fillId="27" borderId="1" xfId="0" applyFont="1" applyFill="1" applyBorder="1" applyAlignment="1">
      <alignment horizontal="left" vertical="center"/>
    </xf>
    <xf numFmtId="0" fontId="106" fillId="27" borderId="92" xfId="0" applyFont="1" applyFill="1" applyBorder="1" applyAlignment="1">
      <alignment horizontal="left" vertical="center"/>
    </xf>
    <xf numFmtId="0" fontId="106" fillId="27" borderId="38" xfId="0" applyFont="1" applyFill="1" applyBorder="1" applyAlignment="1">
      <alignment horizontal="left" vertical="center"/>
    </xf>
    <xf numFmtId="0" fontId="106" fillId="27" borderId="97" xfId="0" applyFont="1" applyFill="1" applyBorder="1" applyAlignment="1">
      <alignment horizontal="left" vertical="center"/>
    </xf>
    <xf numFmtId="0" fontId="106" fillId="27" borderId="59" xfId="0" applyFont="1" applyFill="1" applyBorder="1" applyAlignment="1">
      <alignment horizontal="left" vertical="center"/>
    </xf>
    <xf numFmtId="0" fontId="106" fillId="27" borderId="10" xfId="0" applyFont="1" applyFill="1" applyBorder="1" applyAlignment="1">
      <alignment horizontal="left" vertical="center"/>
    </xf>
    <xf numFmtId="0" fontId="106" fillId="27" borderId="103" xfId="0" applyFont="1" applyFill="1" applyBorder="1" applyAlignment="1">
      <alignment horizontal="center" vertical="center" wrapText="1"/>
    </xf>
    <xf numFmtId="0" fontId="106" fillId="27" borderId="82" xfId="0" applyFont="1" applyFill="1" applyBorder="1" applyAlignment="1">
      <alignment horizontal="center" vertical="center" wrapText="1"/>
    </xf>
    <xf numFmtId="0" fontId="106" fillId="27" borderId="12" xfId="0" applyFont="1" applyFill="1" applyBorder="1" applyAlignment="1">
      <alignment horizontal="center" vertical="center" wrapText="1"/>
    </xf>
    <xf numFmtId="0" fontId="106" fillId="27" borderId="92" xfId="0" applyFont="1" applyFill="1" applyBorder="1" applyAlignment="1">
      <alignment horizontal="center" vertical="center" wrapText="1"/>
    </xf>
    <xf numFmtId="0" fontId="106" fillId="27" borderId="13" xfId="0" applyFont="1" applyFill="1" applyBorder="1" applyAlignment="1">
      <alignment horizontal="center" vertical="center" wrapText="1"/>
    </xf>
    <xf numFmtId="0" fontId="106" fillId="27" borderId="98" xfId="0" applyFont="1" applyFill="1" applyBorder="1" applyAlignment="1">
      <alignment horizontal="center" vertical="center" wrapText="1"/>
    </xf>
    <xf numFmtId="0" fontId="109" fillId="51" borderId="29" xfId="0" applyFont="1" applyFill="1" applyBorder="1" applyAlignment="1">
      <alignment horizontal="center"/>
    </xf>
    <xf numFmtId="0" fontId="109" fillId="51" borderId="187" xfId="0" applyFont="1" applyFill="1" applyBorder="1" applyAlignment="1">
      <alignment horizontal="center"/>
    </xf>
    <xf numFmtId="0" fontId="75" fillId="27" borderId="202" xfId="0" applyFont="1" applyFill="1" applyBorder="1" applyAlignment="1">
      <alignment horizontal="left" vertical="center" wrapText="1"/>
    </xf>
    <xf numFmtId="0" fontId="106" fillId="27" borderId="140" xfId="0" applyFont="1" applyFill="1" applyBorder="1" applyAlignment="1">
      <alignment horizontal="left" vertical="center" wrapText="1"/>
    </xf>
    <xf numFmtId="0" fontId="106" fillId="27" borderId="233" xfId="0" applyFont="1" applyFill="1" applyBorder="1" applyAlignment="1">
      <alignment horizontal="left" vertical="center" wrapText="1"/>
    </xf>
    <xf numFmtId="0" fontId="106" fillId="27" borderId="91" xfId="0" applyFont="1" applyFill="1" applyBorder="1" applyAlignment="1">
      <alignment horizontal="left" vertical="center" wrapText="1"/>
    </xf>
    <xf numFmtId="0" fontId="106" fillId="27" borderId="81" xfId="0" applyFont="1" applyFill="1" applyBorder="1" applyAlignment="1">
      <alignment horizontal="left" vertical="center" wrapText="1"/>
    </xf>
    <xf numFmtId="0" fontId="110" fillId="27" borderId="85" xfId="0" applyFont="1" applyFill="1" applyBorder="1" applyAlignment="1">
      <alignment horizontal="left" vertical="center" wrapText="1"/>
    </xf>
    <xf numFmtId="0" fontId="110" fillId="27" borderId="103" xfId="0" applyFont="1" applyFill="1" applyBorder="1" applyAlignment="1">
      <alignment horizontal="left" vertical="center" wrapText="1"/>
    </xf>
    <xf numFmtId="0" fontId="110" fillId="27" borderId="112" xfId="0" applyFont="1" applyFill="1" applyBorder="1" applyAlignment="1">
      <alignment horizontal="left" vertical="center" wrapText="1"/>
    </xf>
    <xf numFmtId="0" fontId="110" fillId="27" borderId="82" xfId="0" applyFont="1" applyFill="1" applyBorder="1" applyAlignment="1">
      <alignment horizontal="left" vertical="center" wrapText="1"/>
    </xf>
    <xf numFmtId="0" fontId="106" fillId="27" borderId="138" xfId="0" applyFont="1" applyFill="1" applyBorder="1" applyAlignment="1">
      <alignment horizontal="left" vertical="center" wrapText="1"/>
    </xf>
    <xf numFmtId="0" fontId="106" fillId="27" borderId="13" xfId="0" applyFont="1" applyFill="1" applyBorder="1" applyAlignment="1">
      <alignment horizontal="left" vertical="center" wrapText="1"/>
    </xf>
    <xf numFmtId="0" fontId="106" fillId="27" borderId="87" xfId="0" applyFont="1" applyFill="1" applyBorder="1" applyAlignment="1">
      <alignment horizontal="left" vertical="center"/>
    </xf>
    <xf numFmtId="0" fontId="109" fillId="53" borderId="58" xfId="0" applyFont="1" applyFill="1" applyBorder="1" applyAlignment="1">
      <alignment horizontal="center"/>
    </xf>
    <xf numFmtId="0" fontId="109" fillId="53" borderId="59" xfId="0" applyFont="1" applyFill="1" applyBorder="1" applyAlignment="1">
      <alignment horizontal="center"/>
    </xf>
    <xf numFmtId="0" fontId="109" fillId="53" borderId="126" xfId="0" applyFont="1" applyFill="1" applyBorder="1" applyAlignment="1">
      <alignment horizontal="center"/>
    </xf>
    <xf numFmtId="0" fontId="71" fillId="27" borderId="144" xfId="0" applyFont="1" applyFill="1" applyBorder="1" applyAlignment="1">
      <alignment horizontal="left" vertical="center" wrapText="1"/>
    </xf>
    <xf numFmtId="0" fontId="71" fillId="27" borderId="145" xfId="0" applyFont="1" applyFill="1" applyBorder="1" applyAlignment="1">
      <alignment horizontal="left" vertical="center" wrapText="1"/>
    </xf>
    <xf numFmtId="0" fontId="71" fillId="27" borderId="146" xfId="0" applyFont="1" applyFill="1" applyBorder="1" applyAlignment="1">
      <alignment horizontal="left" vertical="center" wrapText="1"/>
    </xf>
    <xf numFmtId="0" fontId="75" fillId="27" borderId="51" xfId="0" applyFont="1" applyFill="1" applyBorder="1" applyAlignment="1">
      <alignment vertical="center" wrapText="1"/>
    </xf>
    <xf numFmtId="0" fontId="75" fillId="27" borderId="89" xfId="0" applyFont="1" applyFill="1" applyBorder="1" applyAlignment="1">
      <alignment vertical="center" wrapText="1"/>
    </xf>
    <xf numFmtId="0" fontId="70" fillId="27" borderId="59" xfId="0" applyFont="1" applyFill="1" applyBorder="1" applyAlignment="1">
      <alignment horizontal="left" vertical="center"/>
    </xf>
    <xf numFmtId="0" fontId="71" fillId="0" borderId="138" xfId="0" applyFont="1" applyBorder="1" applyAlignment="1">
      <alignment horizontal="left" vertical="center" wrapText="1"/>
    </xf>
    <xf numFmtId="0" fontId="71" fillId="0" borderId="87" xfId="0" applyFont="1" applyBorder="1" applyAlignment="1">
      <alignment horizontal="left" vertical="center" wrapText="1"/>
    </xf>
    <xf numFmtId="0" fontId="75" fillId="27" borderId="141" xfId="0" applyFont="1" applyFill="1" applyBorder="1" applyAlignment="1">
      <alignment horizontal="left" vertical="center" wrapText="1"/>
    </xf>
    <xf numFmtId="0" fontId="118" fillId="27" borderId="138" xfId="54" applyFont="1" applyFill="1" applyBorder="1" applyAlignment="1">
      <alignment horizontal="left" vertical="center" wrapText="1"/>
    </xf>
    <xf numFmtId="0" fontId="75" fillId="27" borderId="138" xfId="0" applyFont="1" applyFill="1" applyBorder="1" applyAlignment="1">
      <alignment horizontal="left" vertical="center" wrapText="1"/>
    </xf>
    <xf numFmtId="0" fontId="75" fillId="27" borderId="87" xfId="0" applyFont="1" applyFill="1" applyBorder="1" applyAlignment="1">
      <alignment horizontal="left" vertical="center" wrapText="1"/>
    </xf>
    <xf numFmtId="0" fontId="75" fillId="0" borderId="51" xfId="0" applyFont="1" applyBorder="1" applyAlignment="1">
      <alignment vertical="center" wrapText="1"/>
    </xf>
    <xf numFmtId="0" fontId="75" fillId="0" borderId="89" xfId="0" applyFont="1" applyBorder="1" applyAlignment="1">
      <alignment vertical="center" wrapText="1"/>
    </xf>
    <xf numFmtId="0" fontId="70" fillId="27" borderId="138" xfId="0" applyFont="1" applyFill="1" applyBorder="1" applyAlignment="1">
      <alignment horizontal="center" vertical="center" wrapText="1"/>
    </xf>
    <xf numFmtId="0" fontId="75" fillId="0" borderId="50" xfId="0" applyFont="1" applyBorder="1" applyAlignment="1">
      <alignment vertical="center" wrapText="1"/>
    </xf>
    <xf numFmtId="0" fontId="109" fillId="53" borderId="212" xfId="0" applyFont="1" applyFill="1" applyBorder="1" applyAlignment="1">
      <alignment horizontal="center" vertical="center"/>
    </xf>
    <xf numFmtId="0" fontId="109" fillId="53" borderId="213" xfId="0" applyFont="1" applyFill="1" applyBorder="1" applyAlignment="1">
      <alignment horizontal="center" vertical="center"/>
    </xf>
    <xf numFmtId="0" fontId="110" fillId="53" borderId="182" xfId="0" applyFont="1" applyFill="1" applyBorder="1" applyAlignment="1">
      <alignment horizontal="left" vertical="center" wrapText="1"/>
    </xf>
    <xf numFmtId="0" fontId="70" fillId="0" borderId="186" xfId="0" applyFont="1" applyBorder="1" applyAlignment="1">
      <alignment vertical="center" wrapText="1"/>
    </xf>
    <xf numFmtId="0" fontId="70" fillId="0" borderId="76" xfId="0" applyFont="1" applyBorder="1" applyAlignment="1">
      <alignment vertical="center" wrapText="1"/>
    </xf>
    <xf numFmtId="0" fontId="70" fillId="0" borderId="211" xfId="0" applyFont="1" applyBorder="1" applyAlignment="1">
      <alignment vertical="center" wrapText="1"/>
    </xf>
    <xf numFmtId="0" fontId="0" fillId="28" borderId="76" xfId="0" applyFill="1" applyBorder="1" applyAlignment="1">
      <alignment horizontal="left" vertical="center" readingOrder="1"/>
    </xf>
    <xf numFmtId="0" fontId="110" fillId="28" borderId="76" xfId="0" applyFont="1" applyFill="1" applyBorder="1" applyAlignment="1">
      <alignment horizontal="left" vertical="center" wrapText="1" readingOrder="1"/>
    </xf>
    <xf numFmtId="0" fontId="106" fillId="28" borderId="4" xfId="0" applyFont="1" applyFill="1" applyBorder="1" applyAlignment="1">
      <alignment horizontal="left" vertical="center" wrapText="1" readingOrder="1"/>
    </xf>
    <xf numFmtId="0" fontId="106" fillId="28" borderId="186" xfId="0" applyFont="1" applyFill="1" applyBorder="1" applyAlignment="1">
      <alignment horizontal="left" vertical="center" wrapText="1" readingOrder="1"/>
    </xf>
    <xf numFmtId="0" fontId="106" fillId="28" borderId="76" xfId="0" applyFont="1" applyFill="1" applyBorder="1" applyAlignment="1">
      <alignment horizontal="left" vertical="center" wrapText="1" readingOrder="1"/>
    </xf>
    <xf numFmtId="0" fontId="106" fillId="28" borderId="80" xfId="0" applyFont="1" applyFill="1" applyBorder="1" applyAlignment="1">
      <alignment horizontal="left" vertical="center" wrapText="1" readingOrder="1"/>
    </xf>
    <xf numFmtId="0" fontId="106" fillId="28" borderId="189" xfId="0" applyFont="1" applyFill="1" applyBorder="1" applyAlignment="1">
      <alignment horizontal="left" vertical="center" wrapText="1" readingOrder="1"/>
    </xf>
    <xf numFmtId="0" fontId="106" fillId="28" borderId="214" xfId="0" applyFont="1" applyFill="1" applyBorder="1" applyAlignment="1">
      <alignment horizontal="left" vertical="center" wrapText="1" readingOrder="1"/>
    </xf>
    <xf numFmtId="0" fontId="106" fillId="28" borderId="125" xfId="0" applyFont="1" applyFill="1" applyBorder="1" applyAlignment="1">
      <alignment horizontal="left" vertical="center" wrapText="1" readingOrder="1"/>
    </xf>
    <xf numFmtId="0" fontId="106" fillId="28" borderId="211" xfId="0" applyFont="1" applyFill="1" applyBorder="1" applyAlignment="1">
      <alignment horizontal="left" vertical="center" wrapText="1" readingOrder="1"/>
    </xf>
    <xf numFmtId="0" fontId="70" fillId="27" borderId="76" xfId="0" applyFont="1" applyFill="1" applyBorder="1" applyAlignment="1">
      <alignment horizontal="left" vertical="center" wrapText="1"/>
    </xf>
    <xf numFmtId="0" fontId="70" fillId="27" borderId="76" xfId="0" applyFont="1" applyFill="1" applyBorder="1" applyAlignment="1">
      <alignment horizontal="left" vertical="center"/>
    </xf>
    <xf numFmtId="0" fontId="110" fillId="0" borderId="182" xfId="0" applyFont="1" applyBorder="1" applyAlignment="1">
      <alignment horizontal="left" vertical="center" wrapText="1"/>
    </xf>
    <xf numFmtId="0" fontId="70" fillId="27" borderId="80" xfId="0" applyFont="1" applyFill="1" applyBorder="1" applyAlignment="1">
      <alignment horizontal="left" vertical="center"/>
    </xf>
    <xf numFmtId="0" fontId="75" fillId="0" borderId="149" xfId="29" applyFont="1" applyBorder="1" applyAlignment="1">
      <alignment horizontal="left" vertical="center" wrapText="1"/>
    </xf>
    <xf numFmtId="0" fontId="75" fillId="0" borderId="104" xfId="29" applyFont="1" applyBorder="1" applyAlignment="1">
      <alignment horizontal="left" vertical="center" wrapText="1"/>
    </xf>
    <xf numFmtId="0" fontId="75" fillId="0" borderId="139" xfId="29" applyFont="1" applyBorder="1" applyAlignment="1">
      <alignment horizontal="left" vertical="center" wrapText="1"/>
    </xf>
    <xf numFmtId="0" fontId="70" fillId="27" borderId="186" xfId="0" applyFont="1" applyFill="1" applyBorder="1" applyAlignment="1">
      <alignment horizontal="left" vertical="center" wrapText="1"/>
    </xf>
    <xf numFmtId="0" fontId="70" fillId="27" borderId="188" xfId="0" applyFont="1" applyFill="1" applyBorder="1" applyAlignment="1">
      <alignment horizontal="left" vertical="center" wrapText="1"/>
    </xf>
    <xf numFmtId="0" fontId="70" fillId="28" borderId="186" xfId="0" applyFont="1" applyFill="1" applyBorder="1" applyAlignment="1">
      <alignment horizontal="left" vertical="center" wrapText="1"/>
    </xf>
    <xf numFmtId="0" fontId="70" fillId="28" borderId="76" xfId="0" applyFont="1" applyFill="1" applyBorder="1" applyAlignment="1">
      <alignment horizontal="left" vertical="center" wrapText="1"/>
    </xf>
    <xf numFmtId="0" fontId="70" fillId="28" borderId="188" xfId="0" applyFont="1" applyFill="1" applyBorder="1" applyAlignment="1">
      <alignment horizontal="left" vertical="center" wrapText="1"/>
    </xf>
    <xf numFmtId="0" fontId="75" fillId="0" borderId="76" xfId="0" applyFont="1" applyBorder="1" applyAlignment="1">
      <alignment horizontal="left" vertical="center" wrapText="1"/>
    </xf>
    <xf numFmtId="0" fontId="70" fillId="28" borderId="103" xfId="0" applyFont="1" applyFill="1" applyBorder="1" applyAlignment="1">
      <alignment horizontal="left" vertical="center" wrapText="1"/>
    </xf>
    <xf numFmtId="0" fontId="70" fillId="28" borderId="82" xfId="0" applyFont="1" applyFill="1" applyBorder="1" applyAlignment="1">
      <alignment horizontal="left" vertical="center" wrapText="1"/>
    </xf>
    <xf numFmtId="10" fontId="70" fillId="26" borderId="76" xfId="0" applyNumberFormat="1" applyFont="1" applyFill="1" applyBorder="1" applyAlignment="1">
      <alignment horizontal="left" vertical="center" wrapText="1"/>
    </xf>
    <xf numFmtId="10" fontId="70" fillId="26" borderId="188" xfId="0" applyNumberFormat="1" applyFont="1" applyFill="1" applyBorder="1" applyAlignment="1">
      <alignment horizontal="left" vertical="center" wrapText="1"/>
    </xf>
    <xf numFmtId="0" fontId="70" fillId="28" borderId="224" xfId="0" applyFont="1" applyFill="1" applyBorder="1" applyAlignment="1">
      <alignment horizontal="left" vertical="center" wrapText="1"/>
    </xf>
    <xf numFmtId="0" fontId="70" fillId="28" borderId="80" xfId="0" applyFont="1" applyFill="1" applyBorder="1" applyAlignment="1">
      <alignment horizontal="left" vertical="center" wrapText="1"/>
    </xf>
    <xf numFmtId="0" fontId="70" fillId="28" borderId="189" xfId="0" applyFont="1" applyFill="1" applyBorder="1" applyAlignment="1">
      <alignment horizontal="left" vertical="center" wrapText="1"/>
    </xf>
    <xf numFmtId="10" fontId="106" fillId="26" borderId="76" xfId="0" applyNumberFormat="1" applyFont="1" applyFill="1" applyBorder="1" applyAlignment="1">
      <alignment horizontal="left" vertical="center" wrapText="1"/>
    </xf>
    <xf numFmtId="9" fontId="70" fillId="26" borderId="76" xfId="0" applyNumberFormat="1" applyFont="1" applyFill="1" applyBorder="1" applyAlignment="1">
      <alignment horizontal="left" vertical="center" wrapText="1"/>
    </xf>
    <xf numFmtId="0" fontId="110" fillId="0" borderId="121" xfId="0" applyFont="1" applyBorder="1" applyAlignment="1">
      <alignment horizontal="left" vertical="center" wrapText="1"/>
    </xf>
    <xf numFmtId="0" fontId="70" fillId="28" borderId="78" xfId="0" applyFont="1" applyFill="1" applyBorder="1" applyAlignment="1">
      <alignment horizontal="left" vertical="center" wrapText="1"/>
    </xf>
    <xf numFmtId="0" fontId="70" fillId="27" borderId="188" xfId="0" applyFont="1" applyFill="1" applyBorder="1" applyAlignment="1">
      <alignment horizontal="left" vertical="center"/>
    </xf>
    <xf numFmtId="0" fontId="70" fillId="28" borderId="4" xfId="0" applyFont="1" applyFill="1" applyBorder="1" applyAlignment="1">
      <alignment horizontal="left" vertical="center" wrapText="1"/>
    </xf>
    <xf numFmtId="0" fontId="75" fillId="53" borderId="182" xfId="0" applyFont="1" applyFill="1" applyBorder="1" applyAlignment="1">
      <alignment horizontal="left" vertical="center" wrapText="1"/>
    </xf>
    <xf numFmtId="0" fontId="140" fillId="27" borderId="186" xfId="114" applyFill="1" applyBorder="1" applyAlignment="1">
      <alignment horizontal="left" vertical="center" wrapText="1"/>
    </xf>
    <xf numFmtId="0" fontId="140" fillId="27" borderId="76" xfId="114" applyFill="1" applyBorder="1" applyAlignment="1">
      <alignment horizontal="left" vertical="center" wrapText="1"/>
    </xf>
    <xf numFmtId="0" fontId="140" fillId="27" borderId="188" xfId="114" applyFill="1" applyBorder="1" applyAlignment="1">
      <alignment horizontal="left" vertical="center" wrapText="1"/>
    </xf>
    <xf numFmtId="0" fontId="110" fillId="53" borderId="182" xfId="0" applyFont="1" applyFill="1" applyBorder="1" applyAlignment="1">
      <alignment horizontal="left" vertical="center"/>
    </xf>
    <xf numFmtId="0" fontId="70" fillId="28" borderId="214" xfId="0" applyFont="1" applyFill="1" applyBorder="1" applyAlignment="1">
      <alignment horizontal="left" vertical="center" wrapText="1"/>
    </xf>
    <xf numFmtId="0" fontId="70" fillId="28" borderId="125" xfId="0" applyFont="1" applyFill="1" applyBorder="1" applyAlignment="1">
      <alignment horizontal="left" vertical="center" wrapText="1"/>
    </xf>
    <xf numFmtId="0" fontId="70" fillId="28" borderId="211" xfId="0" applyFont="1" applyFill="1" applyBorder="1" applyAlignment="1">
      <alignment horizontal="left" vertical="center" wrapText="1"/>
    </xf>
    <xf numFmtId="0" fontId="110" fillId="0" borderId="107" xfId="0" applyFont="1" applyBorder="1" applyAlignment="1">
      <alignment horizontal="left" vertical="center" wrapText="1"/>
    </xf>
    <xf numFmtId="0" fontId="75" fillId="26" borderId="149" xfId="29" applyFont="1" applyFill="1" applyBorder="1" applyAlignment="1">
      <alignment horizontal="left" vertical="center" wrapText="1"/>
    </xf>
    <xf numFmtId="0" fontId="75" fillId="26" borderId="104" xfId="29" applyFont="1" applyFill="1" applyBorder="1" applyAlignment="1">
      <alignment horizontal="left" vertical="center" wrapText="1"/>
    </xf>
    <xf numFmtId="0" fontId="75" fillId="26" borderId="139" xfId="29" applyFont="1" applyFill="1" applyBorder="1" applyAlignment="1">
      <alignment horizontal="left" vertical="center" wrapText="1"/>
    </xf>
    <xf numFmtId="0" fontId="75" fillId="3" borderId="149" xfId="29" applyFont="1" applyFill="1" applyBorder="1" applyAlignment="1">
      <alignment horizontal="left" vertical="center" wrapText="1"/>
    </xf>
    <xf numFmtId="0" fontId="75" fillId="3" borderId="104" xfId="29" applyFont="1" applyFill="1" applyBorder="1" applyAlignment="1">
      <alignment horizontal="left" vertical="center" wrapText="1"/>
    </xf>
    <xf numFmtId="0" fontId="75" fillId="3" borderId="139" xfId="29" applyFont="1" applyFill="1" applyBorder="1" applyAlignment="1">
      <alignment horizontal="left" vertical="center" wrapText="1"/>
    </xf>
    <xf numFmtId="0" fontId="75" fillId="53" borderId="183" xfId="0" applyFont="1" applyFill="1" applyBorder="1" applyAlignment="1">
      <alignment horizontal="left" vertical="center" wrapText="1"/>
    </xf>
    <xf numFmtId="0" fontId="70" fillId="27" borderId="214" xfId="0" applyFont="1" applyFill="1" applyBorder="1" applyAlignment="1">
      <alignment horizontal="left" vertical="center" wrapText="1"/>
    </xf>
    <xf numFmtId="0" fontId="70" fillId="27" borderId="211" xfId="0" applyFont="1" applyFill="1" applyBorder="1" applyAlignment="1">
      <alignment horizontal="left" vertical="center" wrapText="1"/>
    </xf>
    <xf numFmtId="0" fontId="75" fillId="27" borderId="215" xfId="0" applyFont="1" applyFill="1" applyBorder="1" applyAlignment="1">
      <alignment horizontal="left" vertical="center" wrapText="1"/>
    </xf>
    <xf numFmtId="0" fontId="75" fillId="27" borderId="295" xfId="0" applyFont="1" applyFill="1" applyBorder="1" applyAlignment="1">
      <alignment horizontal="left" vertical="center" wrapText="1"/>
    </xf>
    <xf numFmtId="0" fontId="75" fillId="27" borderId="296" xfId="0" applyFont="1" applyFill="1" applyBorder="1" applyAlignment="1">
      <alignment horizontal="left" vertical="center" wrapText="1"/>
    </xf>
    <xf numFmtId="0" fontId="109" fillId="53" borderId="104" xfId="29" applyFont="1" applyFill="1" applyBorder="1" applyAlignment="1">
      <alignment horizontal="center"/>
    </xf>
    <xf numFmtId="0" fontId="109" fillId="53" borderId="0" xfId="29" applyFont="1" applyFill="1" applyAlignment="1">
      <alignment horizontal="center"/>
    </xf>
    <xf numFmtId="0" fontId="109" fillId="53" borderId="49" xfId="29" applyFont="1" applyFill="1" applyBorder="1" applyAlignment="1">
      <alignment horizontal="center"/>
    </xf>
    <xf numFmtId="0" fontId="40" fillId="53" borderId="277" xfId="29" applyFont="1" applyFill="1" applyBorder="1" applyAlignment="1">
      <alignment horizontal="left" vertical="center" wrapText="1"/>
    </xf>
    <xf numFmtId="0" fontId="40" fillId="53" borderId="113" xfId="29" applyFont="1" applyFill="1" applyBorder="1" applyAlignment="1">
      <alignment horizontal="left" vertical="center" wrapText="1"/>
    </xf>
    <xf numFmtId="0" fontId="40" fillId="53" borderId="226" xfId="29" applyFont="1" applyFill="1" applyBorder="1" applyAlignment="1">
      <alignment horizontal="left" vertical="center" wrapText="1"/>
    </xf>
    <xf numFmtId="0" fontId="70" fillId="27" borderId="138" xfId="29" applyFont="1" applyFill="1" applyBorder="1" applyAlignment="1">
      <alignment horizontal="left" vertical="center" wrapText="1"/>
    </xf>
    <xf numFmtId="0" fontId="70" fillId="0" borderId="92" xfId="29" applyFont="1" applyBorder="1" applyAlignment="1">
      <alignment horizontal="left" vertical="center" wrapText="1"/>
    </xf>
    <xf numFmtId="0" fontId="40" fillId="26" borderId="149" xfId="29" applyFont="1" applyFill="1" applyBorder="1" applyAlignment="1">
      <alignment horizontal="left" vertical="center" wrapText="1"/>
    </xf>
    <xf numFmtId="0" fontId="40" fillId="26" borderId="104" xfId="29" applyFont="1" applyFill="1" applyBorder="1" applyAlignment="1">
      <alignment horizontal="left" vertical="center" wrapText="1"/>
    </xf>
    <xf numFmtId="0" fontId="40" fillId="26" borderId="139" xfId="29" applyFont="1" applyFill="1" applyBorder="1" applyAlignment="1">
      <alignment horizontal="left" vertical="center" wrapText="1"/>
    </xf>
    <xf numFmtId="0" fontId="70" fillId="27" borderId="25" xfId="29" applyFont="1" applyFill="1" applyBorder="1" applyAlignment="1">
      <alignment horizontal="left" vertical="center" wrapText="1"/>
    </xf>
    <xf numFmtId="0" fontId="70" fillId="27" borderId="1" xfId="29" applyFont="1" applyFill="1" applyBorder="1" applyAlignment="1">
      <alignment horizontal="left" vertical="center"/>
    </xf>
    <xf numFmtId="0" fontId="70" fillId="27" borderId="92" xfId="29" applyFont="1" applyFill="1" applyBorder="1" applyAlignment="1">
      <alignment horizontal="left" vertical="center"/>
    </xf>
    <xf numFmtId="0" fontId="70" fillId="27" borderId="91" xfId="29" applyFont="1" applyFill="1" applyBorder="1" applyAlignment="1">
      <alignment horizontal="left" vertical="center"/>
    </xf>
    <xf numFmtId="0" fontId="70" fillId="27" borderId="83" xfId="29" applyFont="1" applyFill="1" applyBorder="1" applyAlignment="1">
      <alignment horizontal="left" vertical="center"/>
    </xf>
    <xf numFmtId="0" fontId="70" fillId="26" borderId="138" xfId="29" applyFont="1" applyFill="1" applyBorder="1" applyAlignment="1">
      <alignment horizontal="left" vertical="center" wrapText="1"/>
    </xf>
    <xf numFmtId="9" fontId="70" fillId="26" borderId="9" xfId="29" applyNumberFormat="1" applyFont="1" applyFill="1" applyBorder="1" applyAlignment="1">
      <alignment horizontal="left" vertical="center" wrapText="1"/>
    </xf>
    <xf numFmtId="0" fontId="70" fillId="26" borderId="88" xfId="29" applyFont="1" applyFill="1" applyBorder="1" applyAlignment="1">
      <alignment horizontal="left" vertical="center" wrapText="1"/>
    </xf>
    <xf numFmtId="0" fontId="40" fillId="0" borderId="149" xfId="29" applyFont="1" applyBorder="1" applyAlignment="1">
      <alignment horizontal="left" vertical="center" wrapText="1"/>
    </xf>
    <xf numFmtId="0" fontId="40" fillId="0" borderId="104" xfId="29" applyFont="1" applyBorder="1" applyAlignment="1">
      <alignment horizontal="left" vertical="center" wrapText="1"/>
    </xf>
    <xf numFmtId="0" fontId="40" fillId="0" borderId="139" xfId="29" applyFont="1" applyBorder="1" applyAlignment="1">
      <alignment horizontal="left" vertical="center" wrapText="1"/>
    </xf>
    <xf numFmtId="0" fontId="40" fillId="53" borderId="193" xfId="29" applyFont="1" applyFill="1" applyBorder="1" applyAlignment="1">
      <alignment horizontal="left" vertical="center" wrapText="1"/>
    </xf>
    <xf numFmtId="0" fontId="35" fillId="53" borderId="193" xfId="29" applyFont="1" applyFill="1" applyBorder="1" applyAlignment="1">
      <alignment horizontal="left" vertical="center"/>
    </xf>
    <xf numFmtId="0" fontId="35" fillId="53" borderId="113" xfId="29" applyFont="1" applyFill="1" applyBorder="1" applyAlignment="1">
      <alignment horizontal="left" vertical="center"/>
    </xf>
    <xf numFmtId="0" fontId="35" fillId="53" borderId="194" xfId="29" applyFont="1" applyFill="1" applyBorder="1" applyAlignment="1">
      <alignment horizontal="left" vertical="center"/>
    </xf>
    <xf numFmtId="0" fontId="70" fillId="0" borderId="138" xfId="29" applyFont="1" applyBorder="1" applyAlignment="1">
      <alignment horizontal="left" vertical="center" wrapText="1"/>
    </xf>
    <xf numFmtId="0" fontId="75" fillId="27" borderId="163" xfId="29" applyFont="1" applyFill="1" applyBorder="1" applyAlignment="1">
      <alignment horizontal="left" vertical="center" wrapText="1"/>
    </xf>
    <xf numFmtId="0" fontId="75" fillId="27" borderId="164" xfId="29" applyFont="1" applyFill="1" applyBorder="1" applyAlignment="1">
      <alignment horizontal="left" vertical="center" wrapText="1"/>
    </xf>
    <xf numFmtId="0" fontId="75" fillId="27" borderId="165" xfId="29" applyFont="1" applyFill="1" applyBorder="1" applyAlignment="1">
      <alignment horizontal="left" vertical="center" wrapText="1"/>
    </xf>
    <xf numFmtId="0" fontId="75" fillId="27" borderId="138" xfId="29" applyFont="1" applyFill="1" applyBorder="1" applyAlignment="1">
      <alignment horizontal="left" vertical="center" wrapText="1"/>
    </xf>
    <xf numFmtId="0" fontId="75" fillId="27" borderId="10" xfId="29" applyFont="1" applyFill="1" applyBorder="1" applyAlignment="1">
      <alignment horizontal="left" vertical="center" wrapText="1"/>
    </xf>
    <xf numFmtId="0" fontId="75" fillId="27" borderId="87" xfId="29" applyFont="1" applyFill="1" applyBorder="1" applyAlignment="1">
      <alignment horizontal="left" vertical="center" wrapText="1"/>
    </xf>
    <xf numFmtId="0" fontId="140" fillId="27" borderId="138" xfId="103" applyFont="1" applyFill="1" applyBorder="1" applyAlignment="1">
      <alignment horizontal="left" vertical="center" wrapText="1"/>
    </xf>
    <xf numFmtId="0" fontId="140" fillId="27" borderId="10" xfId="103" applyFont="1" applyFill="1" applyBorder="1" applyAlignment="1">
      <alignment horizontal="left" vertical="center" wrapText="1"/>
    </xf>
    <xf numFmtId="0" fontId="140" fillId="27" borderId="87" xfId="103" applyFont="1" applyFill="1" applyBorder="1" applyAlignment="1">
      <alignment horizontal="left" vertical="center" wrapText="1"/>
    </xf>
    <xf numFmtId="0" fontId="35" fillId="53" borderId="106" xfId="29" applyFont="1" applyFill="1" applyBorder="1" applyAlignment="1">
      <alignment horizontal="left" vertical="center" wrapText="1"/>
    </xf>
    <xf numFmtId="0" fontId="35" fillId="53" borderId="113" xfId="29" applyFont="1" applyFill="1" applyBorder="1" applyAlignment="1">
      <alignment horizontal="left" vertical="center" wrapText="1"/>
    </xf>
    <xf numFmtId="0" fontId="35" fillId="53" borderId="194" xfId="29" applyFont="1" applyFill="1" applyBorder="1" applyAlignment="1">
      <alignment horizontal="left" vertical="center" wrapText="1"/>
    </xf>
    <xf numFmtId="0" fontId="70" fillId="27" borderId="181" xfId="29" applyFont="1" applyFill="1" applyBorder="1" applyAlignment="1">
      <alignment horizontal="left" vertical="center" wrapText="1"/>
    </xf>
    <xf numFmtId="0" fontId="70" fillId="27" borderId="109" xfId="29" applyFont="1" applyFill="1" applyBorder="1" applyAlignment="1">
      <alignment horizontal="left" vertical="center" wrapText="1"/>
    </xf>
    <xf numFmtId="0" fontId="70" fillId="27" borderId="108" xfId="29" applyFont="1" applyFill="1" applyBorder="1" applyAlignment="1">
      <alignment horizontal="left" vertical="center" wrapText="1"/>
    </xf>
    <xf numFmtId="0" fontId="70" fillId="0" borderId="0" xfId="29" applyFont="1" applyAlignment="1">
      <alignment horizontal="left" vertical="center" wrapText="1"/>
    </xf>
    <xf numFmtId="0" fontId="70" fillId="0" borderId="98" xfId="29" applyFont="1" applyBorder="1" applyAlignment="1">
      <alignment horizontal="left" vertical="center" wrapText="1"/>
    </xf>
    <xf numFmtId="0" fontId="75" fillId="27" borderId="9" xfId="29" applyFont="1" applyFill="1" applyBorder="1" applyAlignment="1">
      <alignment horizontal="left" vertical="center" wrapText="1"/>
    </xf>
    <xf numFmtId="0" fontId="75" fillId="27" borderId="11" xfId="29" applyFont="1" applyFill="1" applyBorder="1" applyAlignment="1">
      <alignment horizontal="left" vertical="center" wrapText="1"/>
    </xf>
    <xf numFmtId="0" fontId="70" fillId="27" borderId="138" xfId="29" applyFont="1" applyFill="1" applyBorder="1" applyAlignment="1">
      <alignment horizontal="left" vertical="center"/>
    </xf>
    <xf numFmtId="0" fontId="70" fillId="27" borderId="10" xfId="29" applyFont="1" applyFill="1" applyBorder="1" applyAlignment="1">
      <alignment horizontal="left" vertical="center"/>
    </xf>
    <xf numFmtId="0" fontId="70" fillId="27" borderId="13" xfId="29" applyFont="1" applyFill="1" applyBorder="1" applyAlignment="1">
      <alignment horizontal="left" vertical="center"/>
    </xf>
    <xf numFmtId="0" fontId="70" fillId="27" borderId="87" xfId="29" applyFont="1" applyFill="1" applyBorder="1" applyAlignment="1">
      <alignment horizontal="left" vertical="center"/>
    </xf>
    <xf numFmtId="0" fontId="70" fillId="27" borderId="99" xfId="29" applyFont="1" applyFill="1" applyBorder="1" applyAlignment="1">
      <alignment horizontal="left" vertical="center"/>
    </xf>
    <xf numFmtId="0" fontId="70" fillId="27" borderId="114" xfId="29" applyFont="1" applyFill="1" applyBorder="1" applyAlignment="1">
      <alignment horizontal="left" vertical="center"/>
    </xf>
    <xf numFmtId="0" fontId="40" fillId="30" borderId="149" xfId="29" applyFont="1" applyFill="1" applyBorder="1" applyAlignment="1">
      <alignment horizontal="left" vertical="center" wrapText="1"/>
    </xf>
    <xf numFmtId="0" fontId="40" fillId="30" borderId="104" xfId="29" applyFont="1" applyFill="1" applyBorder="1" applyAlignment="1">
      <alignment horizontal="left" vertical="center" wrapText="1"/>
    </xf>
    <xf numFmtId="0" fontId="40" fillId="30" borderId="139" xfId="29" applyFont="1" applyFill="1" applyBorder="1" applyAlignment="1">
      <alignment horizontal="left" vertical="center" wrapText="1"/>
    </xf>
    <xf numFmtId="0" fontId="70" fillId="26" borderId="139" xfId="29" applyFont="1" applyFill="1" applyBorder="1" applyAlignment="1">
      <alignment horizontal="left" vertical="center"/>
    </xf>
    <xf numFmtId="0" fontId="70" fillId="26" borderId="59" xfId="29" applyFont="1" applyFill="1" applyBorder="1" applyAlignment="1">
      <alignment horizontal="left" vertical="center"/>
    </xf>
    <xf numFmtId="0" fontId="70" fillId="27" borderId="0" xfId="29" applyFont="1" applyFill="1" applyAlignment="1">
      <alignment horizontal="left" vertical="center"/>
    </xf>
    <xf numFmtId="0" fontId="70" fillId="0" borderId="182" xfId="29" applyFont="1" applyBorder="1" applyAlignment="1">
      <alignment horizontal="left" vertical="center" wrapText="1"/>
    </xf>
    <xf numFmtId="0" fontId="70" fillId="0" borderId="84" xfId="29" applyFont="1" applyBorder="1" applyAlignment="1">
      <alignment horizontal="left" vertical="center" wrapText="1"/>
    </xf>
    <xf numFmtId="0" fontId="70" fillId="0" borderId="102" xfId="29" applyFont="1" applyBorder="1" applyAlignment="1">
      <alignment horizontal="left" vertical="center" wrapText="1"/>
    </xf>
    <xf numFmtId="0" fontId="106" fillId="0" borderId="139" xfId="29" applyFont="1" applyBorder="1" applyAlignment="1">
      <alignment horizontal="left" vertical="center" wrapText="1"/>
    </xf>
    <xf numFmtId="0" fontId="70" fillId="27" borderId="9" xfId="29" applyFont="1" applyFill="1" applyBorder="1" applyAlignment="1">
      <alignment vertical="center" wrapText="1"/>
    </xf>
    <xf numFmtId="0" fontId="70" fillId="27" borderId="10" xfId="29" applyFont="1" applyFill="1" applyBorder="1" applyAlignment="1">
      <alignment vertical="center" wrapText="1"/>
    </xf>
    <xf numFmtId="0" fontId="70" fillId="27" borderId="87" xfId="29" applyFont="1" applyFill="1" applyBorder="1" applyAlignment="1">
      <alignment vertical="center" wrapText="1"/>
    </xf>
    <xf numFmtId="0" fontId="70" fillId="27" borderId="98" xfId="29" applyFont="1" applyFill="1" applyBorder="1" applyAlignment="1">
      <alignment horizontal="left" vertical="center" wrapText="1"/>
    </xf>
    <xf numFmtId="0" fontId="70" fillId="27" borderId="104" xfId="29" applyFont="1" applyFill="1" applyBorder="1" applyAlignment="1">
      <alignment horizontal="left" vertical="center"/>
    </xf>
    <xf numFmtId="0" fontId="70" fillId="27" borderId="97" xfId="29" applyFont="1" applyFill="1" applyBorder="1" applyAlignment="1">
      <alignment horizontal="left" vertical="center"/>
    </xf>
    <xf numFmtId="0" fontId="70" fillId="27" borderId="182" xfId="29" applyFont="1" applyFill="1" applyBorder="1" applyAlignment="1">
      <alignment horizontal="center" vertical="center"/>
    </xf>
    <xf numFmtId="0" fontId="70" fillId="27" borderId="170" xfId="29" applyFont="1" applyFill="1" applyBorder="1" applyAlignment="1">
      <alignment horizontal="center" vertical="center"/>
    </xf>
    <xf numFmtId="0" fontId="75" fillId="27" borderId="0" xfId="29" applyFont="1" applyFill="1" applyAlignment="1">
      <alignment horizontal="left" vertical="center" wrapText="1"/>
    </xf>
    <xf numFmtId="0" fontId="70" fillId="27" borderId="0" xfId="29" applyFont="1" applyFill="1" applyAlignment="1">
      <alignment horizontal="left" vertical="center" wrapText="1"/>
    </xf>
    <xf numFmtId="0" fontId="70" fillId="27" borderId="122" xfId="29" applyFont="1" applyFill="1" applyBorder="1" applyAlignment="1">
      <alignment horizontal="left" vertical="center" wrapText="1"/>
    </xf>
    <xf numFmtId="0" fontId="70" fillId="27" borderId="123" xfId="29" applyFont="1" applyFill="1" applyBorder="1" applyAlignment="1">
      <alignment horizontal="left" vertical="center" wrapText="1"/>
    </xf>
    <xf numFmtId="0" fontId="70" fillId="27" borderId="127" xfId="29" applyFont="1" applyFill="1" applyBorder="1" applyAlignment="1">
      <alignment horizontal="center" vertical="center"/>
    </xf>
    <xf numFmtId="0" fontId="70" fillId="26" borderId="9" xfId="29" applyFont="1" applyFill="1" applyBorder="1" applyAlignment="1">
      <alignment horizontal="left" vertical="center" wrapText="1"/>
    </xf>
    <xf numFmtId="0" fontId="70" fillId="27" borderId="61" xfId="29" applyFont="1" applyFill="1" applyBorder="1" applyAlignment="1">
      <alignment horizontal="left" vertical="center" wrapText="1"/>
    </xf>
    <xf numFmtId="0" fontId="70" fillId="27" borderId="62" xfId="29" applyFont="1" applyFill="1" applyBorder="1" applyAlignment="1">
      <alignment horizontal="left" vertical="center" wrapText="1"/>
    </xf>
    <xf numFmtId="0" fontId="70" fillId="27" borderId="63" xfId="29" applyFont="1" applyFill="1" applyBorder="1" applyAlignment="1">
      <alignment horizontal="left" vertical="center" wrapText="1"/>
    </xf>
    <xf numFmtId="0" fontId="70" fillId="0" borderId="9" xfId="29" applyFont="1" applyBorder="1" applyAlignment="1">
      <alignment horizontal="left" vertical="center" wrapText="1"/>
    </xf>
    <xf numFmtId="0" fontId="70" fillId="0" borderId="53" xfId="29" applyFont="1" applyBorder="1" applyAlignment="1">
      <alignment horizontal="left" vertical="center" wrapText="1"/>
    </xf>
    <xf numFmtId="0" fontId="75" fillId="27" borderId="16" xfId="29" applyFont="1" applyFill="1" applyBorder="1" applyAlignment="1">
      <alignment horizontal="left" vertical="center" wrapText="1"/>
    </xf>
    <xf numFmtId="0" fontId="75" fillId="27" borderId="14" xfId="29" applyFont="1" applyFill="1" applyBorder="1" applyAlignment="1">
      <alignment horizontal="left" vertical="center" wrapText="1"/>
    </xf>
    <xf numFmtId="0" fontId="70" fillId="27" borderId="8" xfId="29" applyFont="1" applyFill="1" applyBorder="1" applyAlignment="1">
      <alignment horizontal="left" vertical="center"/>
    </xf>
    <xf numFmtId="0" fontId="70" fillId="27" borderId="53" xfId="29" applyFont="1" applyFill="1" applyBorder="1" applyAlignment="1">
      <alignment horizontal="left" vertical="center"/>
    </xf>
    <xf numFmtId="0" fontId="70" fillId="27" borderId="276" xfId="29" applyFont="1" applyFill="1" applyBorder="1" applyAlignment="1">
      <alignment horizontal="left" vertical="center" wrapText="1"/>
    </xf>
    <xf numFmtId="0" fontId="70" fillId="27" borderId="131" xfId="29" applyFont="1" applyFill="1" applyBorder="1" applyAlignment="1">
      <alignment horizontal="center" vertical="center"/>
    </xf>
    <xf numFmtId="0" fontId="70" fillId="27" borderId="49" xfId="29" applyFont="1" applyFill="1" applyBorder="1" applyAlignment="1">
      <alignment horizontal="left" vertical="center"/>
    </xf>
    <xf numFmtId="0" fontId="70" fillId="26" borderId="46" xfId="29" applyFont="1" applyFill="1" applyBorder="1" applyAlignment="1">
      <alignment horizontal="left" vertical="center"/>
    </xf>
    <xf numFmtId="0" fontId="70" fillId="27" borderId="47" xfId="29" applyFont="1" applyFill="1" applyBorder="1" applyAlignment="1">
      <alignment horizontal="left" vertical="center" wrapText="1"/>
    </xf>
    <xf numFmtId="0" fontId="70" fillId="0" borderId="8" xfId="29" applyFont="1" applyBorder="1" applyAlignment="1">
      <alignment horizontal="left" vertical="center" wrapText="1"/>
    </xf>
    <xf numFmtId="0" fontId="70" fillId="0" borderId="131" xfId="29" applyFont="1" applyBorder="1" applyAlignment="1">
      <alignment horizontal="left" vertical="center" wrapText="1"/>
    </xf>
    <xf numFmtId="0" fontId="70" fillId="0" borderId="132" xfId="29" applyFont="1" applyBorder="1" applyAlignment="1">
      <alignment horizontal="left" vertical="center" wrapText="1"/>
    </xf>
    <xf numFmtId="0" fontId="70" fillId="0" borderId="46" xfId="29" applyFont="1" applyBorder="1" applyAlignment="1">
      <alignment horizontal="left" vertical="center" wrapText="1"/>
    </xf>
    <xf numFmtId="0" fontId="70" fillId="0" borderId="47" xfId="29" applyFont="1" applyBorder="1" applyAlignment="1">
      <alignment horizontal="left" vertical="center" wrapText="1"/>
    </xf>
    <xf numFmtId="0" fontId="70" fillId="0" borderId="11" xfId="29" applyFont="1" applyBorder="1" applyAlignment="1">
      <alignment horizontal="left" vertical="center" wrapText="1"/>
    </xf>
    <xf numFmtId="0" fontId="70" fillId="27" borderId="48" xfId="29" applyFont="1" applyFill="1" applyBorder="1" applyAlignment="1">
      <alignment horizontal="left" vertical="center"/>
    </xf>
    <xf numFmtId="0" fontId="70" fillId="26" borderId="53" xfId="29" applyFont="1" applyFill="1" applyBorder="1" applyAlignment="1">
      <alignment horizontal="left" vertical="center" wrapText="1"/>
    </xf>
    <xf numFmtId="0" fontId="70" fillId="27" borderId="53" xfId="29" applyFont="1" applyFill="1" applyBorder="1" applyAlignment="1">
      <alignment horizontal="left" vertical="center" wrapText="1"/>
    </xf>
    <xf numFmtId="0" fontId="70" fillId="0" borderId="44" xfId="29" applyFont="1" applyBorder="1" applyAlignment="1">
      <alignment horizontal="left" vertical="center" wrapText="1"/>
    </xf>
    <xf numFmtId="0" fontId="70" fillId="0" borderId="45" xfId="29" applyFont="1" applyBorder="1" applyAlignment="1">
      <alignment horizontal="left" vertical="center" wrapText="1"/>
    </xf>
    <xf numFmtId="0" fontId="70" fillId="27" borderId="45" xfId="29" applyFont="1" applyFill="1" applyBorder="1" applyAlignment="1">
      <alignment horizontal="left" vertical="center"/>
    </xf>
    <xf numFmtId="0" fontId="70" fillId="27" borderId="152" xfId="29" applyFont="1" applyFill="1" applyBorder="1" applyAlignment="1">
      <alignment horizontal="left" vertical="center"/>
    </xf>
    <xf numFmtId="0" fontId="70" fillId="26" borderId="8" xfId="29" applyFont="1" applyFill="1" applyBorder="1" applyAlignment="1">
      <alignment horizontal="left" vertical="center" wrapText="1"/>
    </xf>
    <xf numFmtId="0" fontId="140" fillId="27" borderId="8" xfId="103" applyFont="1" applyFill="1" applyBorder="1" applyAlignment="1">
      <alignment horizontal="left" vertical="center" wrapText="1"/>
    </xf>
    <xf numFmtId="0" fontId="140" fillId="27" borderId="53" xfId="103" applyFont="1" applyFill="1" applyBorder="1" applyAlignment="1">
      <alignment horizontal="left" vertical="center" wrapText="1"/>
    </xf>
    <xf numFmtId="0" fontId="75" fillId="27" borderId="8" xfId="29" applyFont="1" applyFill="1" applyBorder="1" applyAlignment="1">
      <alignment horizontal="left" vertical="center" wrapText="1"/>
    </xf>
    <xf numFmtId="0" fontId="75" fillId="27" borderId="53" xfId="29" applyFont="1" applyFill="1" applyBorder="1" applyAlignment="1">
      <alignment horizontal="left" vertical="center" wrapText="1"/>
    </xf>
    <xf numFmtId="0" fontId="75" fillId="27" borderId="270" xfId="29" applyFont="1" applyFill="1" applyBorder="1" applyAlignment="1">
      <alignment horizontal="left" vertical="center" wrapText="1"/>
    </xf>
    <xf numFmtId="0" fontId="75" fillId="27" borderId="35" xfId="29" applyFont="1" applyFill="1" applyBorder="1" applyAlignment="1">
      <alignment horizontal="left" vertical="center" wrapText="1"/>
    </xf>
    <xf numFmtId="0" fontId="75" fillId="27" borderId="57" xfId="29" applyFont="1" applyFill="1" applyBorder="1" applyAlignment="1">
      <alignment horizontal="left" vertical="center" wrapText="1"/>
    </xf>
    <xf numFmtId="0" fontId="37" fillId="3" borderId="149" xfId="0" applyFont="1" applyFill="1" applyBorder="1" applyAlignment="1">
      <alignment horizontal="left" vertical="center"/>
    </xf>
    <xf numFmtId="0" fontId="37" fillId="3" borderId="12" xfId="0" applyFont="1" applyFill="1" applyBorder="1" applyAlignment="1">
      <alignment horizontal="left" vertical="center"/>
    </xf>
    <xf numFmtId="0" fontId="37" fillId="3" borderId="92" xfId="0" applyFont="1" applyFill="1" applyBorder="1" applyAlignment="1">
      <alignment horizontal="left" vertical="center"/>
    </xf>
    <xf numFmtId="0" fontId="37" fillId="3" borderId="85" xfId="0" applyFont="1" applyFill="1" applyBorder="1" applyAlignment="1">
      <alignment horizontal="left" vertical="center" wrapText="1"/>
    </xf>
    <xf numFmtId="0" fontId="37" fillId="3" borderId="99" xfId="0" applyFont="1" applyFill="1" applyBorder="1" applyAlignment="1">
      <alignment horizontal="left" vertical="center" wrapText="1"/>
    </xf>
    <xf numFmtId="0" fontId="37" fillId="3" borderId="103" xfId="0" applyFont="1" applyFill="1" applyBorder="1" applyAlignment="1">
      <alignment horizontal="left" vertical="center" wrapText="1"/>
    </xf>
    <xf numFmtId="0" fontId="37" fillId="3" borderId="112" xfId="0" applyFont="1" applyFill="1" applyBorder="1" applyAlignment="1">
      <alignment horizontal="left" vertical="center" wrapText="1"/>
    </xf>
    <xf numFmtId="0" fontId="37" fillId="3" borderId="81" xfId="0" applyFont="1" applyFill="1" applyBorder="1" applyAlignment="1">
      <alignment horizontal="left" vertical="center" wrapText="1"/>
    </xf>
    <xf numFmtId="0" fontId="37" fillId="3" borderId="82" xfId="0" applyFont="1" applyFill="1" applyBorder="1" applyAlignment="1">
      <alignment horizontal="left" vertical="center" wrapText="1"/>
    </xf>
    <xf numFmtId="0" fontId="40" fillId="3" borderId="115" xfId="0" applyFont="1" applyFill="1" applyBorder="1" applyAlignment="1">
      <alignment horizontal="left" vertical="center" wrapText="1"/>
    </xf>
    <xf numFmtId="0" fontId="40" fillId="3" borderId="113" xfId="0" applyFont="1" applyFill="1" applyBorder="1" applyAlignment="1">
      <alignment horizontal="left" vertical="center" wrapText="1"/>
    </xf>
    <xf numFmtId="0" fontId="40" fillId="3" borderId="111" xfId="0" applyFont="1" applyFill="1" applyBorder="1" applyAlignment="1">
      <alignment horizontal="left" vertical="center" wrapText="1"/>
    </xf>
    <xf numFmtId="0" fontId="70" fillId="26" borderId="76" xfId="0" applyFont="1" applyFill="1" applyBorder="1" applyAlignment="1">
      <alignment horizontal="left" vertical="center" wrapText="1"/>
    </xf>
    <xf numFmtId="9" fontId="70" fillId="26" borderId="134" xfId="0" applyNumberFormat="1" applyFont="1" applyFill="1" applyBorder="1" applyAlignment="1">
      <alignment horizontal="left" vertical="center" wrapText="1"/>
    </xf>
    <xf numFmtId="9" fontId="70" fillId="26" borderId="10" xfId="0" applyNumberFormat="1" applyFont="1" applyFill="1" applyBorder="1" applyAlignment="1">
      <alignment horizontal="left" vertical="center" wrapText="1"/>
    </xf>
    <xf numFmtId="0" fontId="37" fillId="3" borderId="98" xfId="0" applyFont="1" applyFill="1" applyBorder="1" applyAlignment="1">
      <alignment horizontal="left" vertical="center"/>
    </xf>
    <xf numFmtId="0" fontId="40" fillId="53" borderId="116" xfId="0" applyFont="1" applyFill="1" applyBorder="1" applyAlignment="1">
      <alignment horizontal="left" vertical="center" wrapText="1"/>
    </xf>
    <xf numFmtId="0" fontId="35" fillId="53" borderId="121" xfId="0" applyFont="1" applyFill="1" applyBorder="1" applyAlignment="1">
      <alignment horizontal="left" vertical="center"/>
    </xf>
    <xf numFmtId="0" fontId="40" fillId="0" borderId="110" xfId="0" applyFont="1" applyBorder="1" applyAlignment="1">
      <alignment horizontal="left" vertical="center" wrapText="1"/>
    </xf>
    <xf numFmtId="0" fontId="37" fillId="3" borderId="77" xfId="0" applyFont="1" applyFill="1" applyBorder="1" applyAlignment="1">
      <alignment horizontal="left" vertical="center" wrapText="1"/>
    </xf>
    <xf numFmtId="0" fontId="70" fillId="3" borderId="14" xfId="0" applyFont="1" applyFill="1" applyBorder="1" applyAlignment="1">
      <alignment horizontal="left" vertical="center"/>
    </xf>
    <xf numFmtId="0" fontId="75" fillId="3" borderId="12" xfId="0" applyFont="1" applyFill="1" applyBorder="1" applyAlignment="1">
      <alignment horizontal="center" vertical="center" wrapText="1"/>
    </xf>
    <xf numFmtId="0" fontId="75" fillId="3" borderId="0" xfId="0" applyFont="1" applyFill="1" applyAlignment="1">
      <alignment horizontal="center" vertical="center" wrapText="1"/>
    </xf>
    <xf numFmtId="0" fontId="75" fillId="3" borderId="25" xfId="0" applyFont="1" applyFill="1" applyBorder="1" applyAlignment="1">
      <alignment horizontal="center" vertical="center" wrapText="1"/>
    </xf>
    <xf numFmtId="0" fontId="37" fillId="3" borderId="302" xfId="0" applyFont="1" applyFill="1" applyBorder="1" applyAlignment="1">
      <alignment horizontal="center" vertical="center" wrapText="1"/>
    </xf>
    <xf numFmtId="0" fontId="37" fillId="3" borderId="79" xfId="0" applyFont="1" applyFill="1" applyBorder="1" applyAlignment="1">
      <alignment horizontal="center" vertical="center" wrapText="1"/>
    </xf>
    <xf numFmtId="0" fontId="70" fillId="0" borderId="76" xfId="0" applyFont="1" applyBorder="1" applyAlignment="1">
      <alignment horizontal="center" vertical="center"/>
    </xf>
    <xf numFmtId="0" fontId="70" fillId="0" borderId="125" xfId="0" applyFont="1" applyBorder="1" applyAlignment="1">
      <alignment horizontal="center" vertical="center"/>
    </xf>
    <xf numFmtId="0" fontId="40" fillId="3" borderId="110" xfId="0" applyFont="1" applyFill="1" applyBorder="1" applyAlignment="1">
      <alignment horizontal="left" vertical="center" wrapText="1"/>
    </xf>
    <xf numFmtId="0" fontId="37" fillId="3" borderId="24" xfId="0" applyFont="1" applyFill="1" applyBorder="1" applyAlignment="1">
      <alignment horizontal="left" vertical="center" wrapText="1"/>
    </xf>
    <xf numFmtId="0" fontId="40" fillId="3" borderId="182" xfId="0" applyFont="1" applyFill="1" applyBorder="1" applyAlignment="1">
      <alignment horizontal="left" vertical="center" wrapText="1"/>
    </xf>
    <xf numFmtId="0" fontId="109" fillId="53" borderId="137" xfId="0" applyFont="1" applyFill="1" applyBorder="1" applyAlignment="1">
      <alignment horizontal="center" vertical="center"/>
    </xf>
    <xf numFmtId="0" fontId="37" fillId="3" borderId="90" xfId="0" applyFont="1" applyFill="1" applyBorder="1" applyAlignment="1">
      <alignment horizontal="left" vertical="center" wrapText="1"/>
    </xf>
    <xf numFmtId="0" fontId="37" fillId="3" borderId="91" xfId="0" applyFont="1" applyFill="1" applyBorder="1" applyAlignment="1">
      <alignment horizontal="left" vertical="center" wrapText="1"/>
    </xf>
    <xf numFmtId="0" fontId="37" fillId="3" borderId="1" xfId="0" applyFont="1" applyFill="1" applyBorder="1" applyAlignment="1">
      <alignment horizontal="left" vertical="center"/>
    </xf>
    <xf numFmtId="0" fontId="37" fillId="3" borderId="91" xfId="0" applyFont="1" applyFill="1" applyBorder="1" applyAlignment="1">
      <alignment horizontal="left" vertical="center"/>
    </xf>
    <xf numFmtId="0" fontId="37" fillId="3" borderId="83" xfId="0" applyFont="1" applyFill="1" applyBorder="1" applyAlignment="1">
      <alignment horizontal="left" vertical="center"/>
    </xf>
    <xf numFmtId="0" fontId="140" fillId="3" borderId="10" xfId="114" applyFill="1" applyBorder="1" applyAlignment="1">
      <alignment horizontal="left" vertical="center" wrapText="1"/>
    </xf>
    <xf numFmtId="0" fontId="140" fillId="3" borderId="87" xfId="114" applyFill="1" applyBorder="1" applyAlignment="1">
      <alignment horizontal="left" vertical="center" wrapText="1"/>
    </xf>
    <xf numFmtId="0" fontId="37" fillId="3" borderId="38" xfId="0" applyFont="1" applyFill="1" applyBorder="1" applyAlignment="1">
      <alignment horizontal="left" vertical="center" wrapText="1"/>
    </xf>
    <xf numFmtId="0" fontId="37" fillId="3" borderId="44" xfId="0" applyFont="1" applyFill="1" applyBorder="1" applyAlignment="1">
      <alignment horizontal="left" vertical="center"/>
    </xf>
    <xf numFmtId="0" fontId="37" fillId="3" borderId="45" xfId="0" applyFont="1" applyFill="1" applyBorder="1" applyAlignment="1">
      <alignment horizontal="left" vertical="center"/>
    </xf>
    <xf numFmtId="0" fontId="37" fillId="3" borderId="218" xfId="0" applyFont="1" applyFill="1" applyBorder="1" applyAlignment="1">
      <alignment horizontal="left" vertical="center" wrapText="1"/>
    </xf>
    <xf numFmtId="0" fontId="37" fillId="3" borderId="122" xfId="0" applyFont="1" applyFill="1" applyBorder="1" applyAlignment="1">
      <alignment horizontal="left" vertical="center" wrapText="1"/>
    </xf>
    <xf numFmtId="0" fontId="37" fillId="3" borderId="276" xfId="0" applyFont="1" applyFill="1" applyBorder="1" applyAlignment="1">
      <alignment horizontal="left" vertical="center" wrapText="1"/>
    </xf>
    <xf numFmtId="0" fontId="70" fillId="3" borderId="244" xfId="0" applyFont="1" applyFill="1" applyBorder="1" applyAlignment="1">
      <alignment horizontal="left" vertical="center" wrapText="1"/>
    </xf>
    <xf numFmtId="0" fontId="37" fillId="3" borderId="76" xfId="0" applyFont="1" applyFill="1" applyBorder="1" applyAlignment="1">
      <alignment horizontal="left" vertical="center" wrapText="1"/>
    </xf>
    <xf numFmtId="0" fontId="37" fillId="3" borderId="242" xfId="0" applyFont="1" applyFill="1" applyBorder="1" applyAlignment="1">
      <alignment horizontal="left" vertical="center" wrapText="1"/>
    </xf>
    <xf numFmtId="0" fontId="37" fillId="3" borderId="273" xfId="0" applyFont="1" applyFill="1" applyBorder="1" applyAlignment="1">
      <alignment horizontal="left" vertical="center" wrapText="1"/>
    </xf>
    <xf numFmtId="0" fontId="37" fillId="3" borderId="136" xfId="0" applyFont="1" applyFill="1" applyBorder="1" applyAlignment="1">
      <alignment horizontal="left" vertical="center" wrapText="1"/>
    </xf>
    <xf numFmtId="0" fontId="37" fillId="3" borderId="274" xfId="0" applyFont="1" applyFill="1" applyBorder="1" applyAlignment="1">
      <alignment horizontal="left" vertical="center" wrapText="1"/>
    </xf>
    <xf numFmtId="0" fontId="37" fillId="3" borderId="9" xfId="0" applyFont="1" applyFill="1" applyBorder="1" applyAlignment="1">
      <alignment horizontal="left" vertical="center" wrapText="1"/>
    </xf>
    <xf numFmtId="0" fontId="70" fillId="3" borderId="9" xfId="0" applyFont="1" applyFill="1" applyBorder="1" applyAlignment="1">
      <alignment horizontal="left" vertical="center" wrapText="1"/>
    </xf>
    <xf numFmtId="1" fontId="70" fillId="26" borderId="10" xfId="0" applyNumberFormat="1" applyFont="1" applyFill="1" applyBorder="1" applyAlignment="1">
      <alignment horizontal="left" vertical="center" wrapText="1"/>
    </xf>
    <xf numFmtId="1" fontId="70" fillId="26" borderId="88" xfId="0" applyNumberFormat="1" applyFont="1" applyFill="1" applyBorder="1" applyAlignment="1">
      <alignment horizontal="left" vertical="center" wrapText="1"/>
    </xf>
    <xf numFmtId="1" fontId="70" fillId="26" borderId="53" xfId="0" applyNumberFormat="1" applyFont="1" applyFill="1" applyBorder="1" applyAlignment="1">
      <alignment horizontal="left" vertical="center" wrapText="1"/>
    </xf>
    <xf numFmtId="0" fontId="75" fillId="3" borderId="107" xfId="0" applyFont="1" applyFill="1" applyBorder="1" applyAlignment="1">
      <alignment horizontal="left" vertical="center" wrapText="1"/>
    </xf>
    <xf numFmtId="0" fontId="80" fillId="0" borderId="0" xfId="0" applyFont="1" applyAlignment="1">
      <alignment horizontal="center" wrapText="1"/>
    </xf>
    <xf numFmtId="1" fontId="70" fillId="26" borderId="76" xfId="0" applyNumberFormat="1" applyFont="1" applyFill="1" applyBorder="1" applyAlignment="1">
      <alignment horizontal="left" vertical="center" wrapText="1"/>
    </xf>
    <xf numFmtId="0" fontId="70" fillId="3" borderId="169" xfId="0" applyFont="1" applyFill="1" applyBorder="1" applyAlignment="1">
      <alignment horizontal="center" vertical="center" wrapText="1"/>
    </xf>
    <xf numFmtId="1" fontId="70" fillId="26" borderId="242" xfId="0" applyNumberFormat="1" applyFont="1" applyFill="1" applyBorder="1" applyAlignment="1">
      <alignment horizontal="left" vertical="center" wrapText="1"/>
    </xf>
    <xf numFmtId="0" fontId="70" fillId="3" borderId="275" xfId="0" applyFont="1" applyFill="1" applyBorder="1" applyAlignment="1">
      <alignment horizontal="left" vertical="center" wrapText="1"/>
    </xf>
    <xf numFmtId="0" fontId="70" fillId="3" borderId="276" xfId="0" applyFont="1" applyFill="1" applyBorder="1" applyAlignment="1">
      <alignment horizontal="left" vertical="center" wrapText="1"/>
    </xf>
    <xf numFmtId="1" fontId="70" fillId="26" borderId="134" xfId="0" applyNumberFormat="1" applyFont="1" applyFill="1" applyBorder="1" applyAlignment="1">
      <alignment horizontal="left" vertical="center" wrapText="1"/>
    </xf>
    <xf numFmtId="0" fontId="70" fillId="3" borderId="53" xfId="0" applyFont="1" applyFill="1" applyBorder="1" applyAlignment="1">
      <alignment horizontal="left" vertical="center"/>
    </xf>
    <xf numFmtId="0" fontId="70" fillId="3" borderId="46" xfId="0" applyFont="1" applyFill="1" applyBorder="1" applyAlignment="1">
      <alignment horizontal="left" vertical="center"/>
    </xf>
    <xf numFmtId="0" fontId="70" fillId="3" borderId="8" xfId="0" applyFont="1" applyFill="1" applyBorder="1" applyAlignment="1">
      <alignment horizontal="left" vertical="center"/>
    </xf>
    <xf numFmtId="0" fontId="70" fillId="3" borderId="287" xfId="0" applyFont="1" applyFill="1" applyBorder="1" applyAlignment="1">
      <alignment horizontal="left" vertical="center"/>
    </xf>
    <xf numFmtId="0" fontId="70" fillId="3" borderId="303" xfId="0" applyFont="1" applyFill="1" applyBorder="1" applyAlignment="1">
      <alignment horizontal="left" vertical="center"/>
    </xf>
    <xf numFmtId="0" fontId="70" fillId="3" borderId="304" xfId="0" applyFont="1" applyFill="1" applyBorder="1" applyAlignment="1">
      <alignment horizontal="left" vertical="center"/>
    </xf>
    <xf numFmtId="0" fontId="70" fillId="3" borderId="88" xfId="0" applyFont="1" applyFill="1" applyBorder="1" applyAlignment="1">
      <alignment horizontal="left" vertical="center" wrapText="1"/>
    </xf>
    <xf numFmtId="0" fontId="70" fillId="3" borderId="54" xfId="0" applyFont="1" applyFill="1" applyBorder="1" applyAlignment="1">
      <alignment horizontal="left" vertical="center" wrapText="1"/>
    </xf>
    <xf numFmtId="0" fontId="70" fillId="3" borderId="45" xfId="0" applyFont="1" applyFill="1" applyBorder="1" applyAlignment="1">
      <alignment horizontal="left" vertical="center"/>
    </xf>
    <xf numFmtId="0" fontId="70" fillId="3" borderId="91" xfId="0" applyFont="1" applyFill="1" applyBorder="1" applyAlignment="1">
      <alignment horizontal="left" vertical="center"/>
    </xf>
    <xf numFmtId="0" fontId="70" fillId="3" borderId="152" xfId="0" applyFont="1" applyFill="1" applyBorder="1" applyAlignment="1">
      <alignment horizontal="left" vertical="center"/>
    </xf>
    <xf numFmtId="0" fontId="140" fillId="3" borderId="8" xfId="54" applyFont="1" applyFill="1" applyBorder="1" applyAlignment="1">
      <alignment horizontal="left" vertical="center" wrapText="1"/>
    </xf>
    <xf numFmtId="0" fontId="140" fillId="3" borderId="53" xfId="54" applyFont="1" applyFill="1" applyBorder="1" applyAlignment="1">
      <alignment horizontal="left" vertical="center" wrapText="1"/>
    </xf>
    <xf numFmtId="1" fontId="70" fillId="26" borderId="78" xfId="0" applyNumberFormat="1" applyFont="1" applyFill="1" applyBorder="1" applyAlignment="1">
      <alignment horizontal="right" vertical="center" wrapText="1"/>
    </xf>
    <xf numFmtId="1" fontId="70" fillId="26" borderId="77" xfId="0" applyNumberFormat="1" applyFont="1" applyFill="1" applyBorder="1" applyAlignment="1">
      <alignment horizontal="right" vertical="center" wrapText="1"/>
    </xf>
    <xf numFmtId="1" fontId="70" fillId="26" borderId="76" xfId="0" applyNumberFormat="1" applyFont="1" applyFill="1" applyBorder="1" applyAlignment="1">
      <alignment horizontal="right" vertical="center" wrapText="1"/>
    </xf>
    <xf numFmtId="0" fontId="75" fillId="0" borderId="7" xfId="0" applyFont="1" applyBorder="1" applyAlignment="1">
      <alignment horizontal="left" vertical="center" wrapText="1"/>
    </xf>
    <xf numFmtId="0" fontId="75" fillId="0" borderId="15" xfId="0" applyFont="1" applyBorder="1" applyAlignment="1">
      <alignment horizontal="left" vertical="center" wrapText="1"/>
    </xf>
    <xf numFmtId="0" fontId="70" fillId="0" borderId="92" xfId="0" applyFont="1" applyBorder="1" applyAlignment="1">
      <alignment horizontal="left" vertical="center" wrapText="1"/>
    </xf>
    <xf numFmtId="0" fontId="37" fillId="3" borderId="141" xfId="0" applyFont="1" applyFill="1" applyBorder="1" applyAlignment="1">
      <alignment horizontal="left" vertical="center" wrapText="1"/>
    </xf>
    <xf numFmtId="0" fontId="140" fillId="27" borderId="138" xfId="114" applyFill="1" applyBorder="1" applyAlignment="1">
      <alignment horizontal="left" vertical="center" wrapText="1"/>
    </xf>
    <xf numFmtId="0" fontId="109" fillId="53" borderId="0" xfId="0" applyFont="1" applyFill="1" applyAlignment="1">
      <alignment horizontal="center" vertical="center"/>
    </xf>
    <xf numFmtId="0" fontId="109" fillId="53" borderId="59" xfId="0" applyFont="1" applyFill="1" applyBorder="1" applyAlignment="1">
      <alignment horizontal="center" vertical="center"/>
    </xf>
    <xf numFmtId="0" fontId="109" fillId="53" borderId="126" xfId="0" applyFont="1" applyFill="1" applyBorder="1" applyAlignment="1">
      <alignment horizontal="center" vertical="center"/>
    </xf>
    <xf numFmtId="0" fontId="70" fillId="27" borderId="134" xfId="0" applyFont="1" applyFill="1" applyBorder="1" applyAlignment="1">
      <alignment horizontal="left" vertical="center" wrapText="1"/>
    </xf>
    <xf numFmtId="0" fontId="75" fillId="0" borderId="115" xfId="0" applyFont="1" applyBorder="1" applyAlignment="1">
      <alignment horizontal="left" vertical="center" wrapText="1"/>
    </xf>
    <xf numFmtId="1" fontId="70" fillId="26" borderId="188" xfId="0" applyNumberFormat="1" applyFont="1" applyFill="1" applyBorder="1" applyAlignment="1">
      <alignment horizontal="left" vertical="center" wrapText="1"/>
    </xf>
    <xf numFmtId="0" fontId="37" fillId="3" borderId="129" xfId="0" applyFont="1" applyFill="1" applyBorder="1" applyAlignment="1">
      <alignment horizontal="left" vertical="center" wrapText="1"/>
    </xf>
    <xf numFmtId="0" fontId="37" fillId="3" borderId="130" xfId="0" applyFont="1" applyFill="1" applyBorder="1" applyAlignment="1">
      <alignment horizontal="left" vertical="center" wrapText="1"/>
    </xf>
    <xf numFmtId="0" fontId="70" fillId="28" borderId="90" xfId="0" applyFont="1" applyFill="1" applyBorder="1" applyAlignment="1">
      <alignment horizontal="left" vertical="center" wrapText="1"/>
    </xf>
    <xf numFmtId="0" fontId="70" fillId="28" borderId="91" xfId="0" applyFont="1" applyFill="1" applyBorder="1" applyAlignment="1">
      <alignment horizontal="left" vertical="center" wrapText="1"/>
    </xf>
    <xf numFmtId="0" fontId="109" fillId="53" borderId="171" xfId="0" applyFont="1" applyFill="1" applyBorder="1" applyAlignment="1">
      <alignment horizontal="center" vertical="center"/>
    </xf>
    <xf numFmtId="0" fontId="109" fillId="53" borderId="172" xfId="0" applyFont="1" applyFill="1" applyBorder="1" applyAlignment="1">
      <alignment horizontal="center" vertical="center"/>
    </xf>
    <xf numFmtId="0" fontId="70" fillId="0" borderId="281" xfId="0" applyFont="1" applyBorder="1" applyAlignment="1">
      <alignment horizontal="left" vertical="center" wrapText="1"/>
    </xf>
    <xf numFmtId="0" fontId="70" fillId="0" borderId="282" xfId="0" applyFont="1" applyBorder="1" applyAlignment="1">
      <alignment horizontal="left" vertical="center" wrapText="1"/>
    </xf>
    <xf numFmtId="0" fontId="70" fillId="0" borderId="284" xfId="0" applyFont="1" applyBorder="1" applyAlignment="1">
      <alignment horizontal="left" vertical="center" wrapText="1"/>
    </xf>
    <xf numFmtId="0" fontId="70" fillId="0" borderId="285" xfId="0" applyFont="1" applyBorder="1" applyAlignment="1">
      <alignment horizontal="left" vertical="center" wrapText="1"/>
    </xf>
    <xf numFmtId="0" fontId="75" fillId="0" borderId="282" xfId="0" applyFont="1" applyBorder="1" applyAlignment="1">
      <alignment horizontal="left" vertical="center" wrapText="1"/>
    </xf>
    <xf numFmtId="0" fontId="75" fillId="0" borderId="285" xfId="0" applyFont="1" applyBorder="1" applyAlignment="1">
      <alignment horizontal="left" vertical="center" wrapText="1"/>
    </xf>
    <xf numFmtId="0" fontId="70" fillId="0" borderId="283" xfId="0" applyFont="1" applyBorder="1" applyAlignment="1">
      <alignment horizontal="left" vertical="center" wrapText="1"/>
    </xf>
    <xf numFmtId="0" fontId="70" fillId="0" borderId="286" xfId="0" applyFont="1" applyBorder="1" applyAlignment="1">
      <alignment horizontal="left" vertical="center" wrapText="1"/>
    </xf>
    <xf numFmtId="0" fontId="70" fillId="52" borderId="78" xfId="0" applyFont="1" applyFill="1" applyBorder="1" applyAlignment="1">
      <alignment horizontal="right" vertical="center" wrapText="1"/>
    </xf>
    <xf numFmtId="0" fontId="70" fillId="52" borderId="77" xfId="0" applyFont="1" applyFill="1" applyBorder="1" applyAlignment="1">
      <alignment horizontal="right" vertical="center" wrapText="1"/>
    </xf>
    <xf numFmtId="0" fontId="70" fillId="52" borderId="102" xfId="0" applyFont="1" applyFill="1" applyBorder="1" applyAlignment="1">
      <alignment horizontal="right" vertical="center" wrapText="1"/>
    </xf>
    <xf numFmtId="0" fontId="141" fillId="53" borderId="219" xfId="0" applyFont="1" applyFill="1" applyBorder="1" applyAlignment="1">
      <alignment horizontal="center"/>
    </xf>
    <xf numFmtId="0" fontId="141" fillId="53" borderId="212" xfId="0" applyFont="1" applyFill="1" applyBorder="1" applyAlignment="1">
      <alignment horizontal="center"/>
    </xf>
    <xf numFmtId="0" fontId="141" fillId="53" borderId="213" xfId="0" applyFont="1" applyFill="1" applyBorder="1" applyAlignment="1">
      <alignment horizontal="center"/>
    </xf>
    <xf numFmtId="0" fontId="70" fillId="27" borderId="190" xfId="0" applyFont="1" applyFill="1" applyBorder="1" applyAlignment="1">
      <alignment horizontal="left" vertical="center" wrapText="1"/>
    </xf>
    <xf numFmtId="0" fontId="70" fillId="27" borderId="184" xfId="0" applyFont="1" applyFill="1" applyBorder="1" applyAlignment="1">
      <alignment horizontal="left" vertical="center" wrapText="1"/>
    </xf>
    <xf numFmtId="0" fontId="70" fillId="27" borderId="185" xfId="0" applyFont="1" applyFill="1" applyBorder="1" applyAlignment="1">
      <alignment horizontal="left" vertical="center" wrapText="1"/>
    </xf>
    <xf numFmtId="0" fontId="70" fillId="52" borderId="99" xfId="0" applyFont="1" applyFill="1" applyBorder="1" applyAlignment="1">
      <alignment horizontal="left" vertical="center" wrapText="1"/>
    </xf>
    <xf numFmtId="0" fontId="70" fillId="52" borderId="114" xfId="0" applyFont="1" applyFill="1" applyBorder="1" applyAlignment="1">
      <alignment horizontal="left" vertical="center" wrapText="1"/>
    </xf>
    <xf numFmtId="0" fontId="70" fillId="52" borderId="81" xfId="0" applyFont="1" applyFill="1" applyBorder="1" applyAlignment="1">
      <alignment horizontal="left" vertical="center" wrapText="1"/>
    </xf>
    <xf numFmtId="0" fontId="70" fillId="52" borderId="83" xfId="0" applyFont="1" applyFill="1" applyBorder="1" applyAlignment="1">
      <alignment horizontal="left" vertical="center" wrapText="1"/>
    </xf>
    <xf numFmtId="0" fontId="70" fillId="27" borderId="224" xfId="0" applyFont="1" applyFill="1" applyBorder="1" applyAlignment="1">
      <alignment horizontal="left" vertical="center" wrapText="1"/>
    </xf>
    <xf numFmtId="0" fontId="70" fillId="27" borderId="80" xfId="0" applyFont="1" applyFill="1" applyBorder="1" applyAlignment="1">
      <alignment horizontal="left" vertical="center" wrapText="1"/>
    </xf>
    <xf numFmtId="0" fontId="70" fillId="27" borderId="189" xfId="0" applyFont="1" applyFill="1" applyBorder="1" applyAlignment="1">
      <alignment horizontal="left" vertical="center" wrapText="1"/>
    </xf>
    <xf numFmtId="0" fontId="70" fillId="52" borderId="0" xfId="0" applyFont="1" applyFill="1" applyAlignment="1">
      <alignment horizontal="left" vertical="center" wrapText="1"/>
    </xf>
    <xf numFmtId="0" fontId="70" fillId="26" borderId="97" xfId="0" applyFont="1" applyFill="1" applyBorder="1" applyAlignment="1">
      <alignment horizontal="left" vertical="center" wrapText="1"/>
    </xf>
    <xf numFmtId="0" fontId="113" fillId="53" borderId="182" xfId="0" applyFont="1" applyFill="1" applyBorder="1" applyAlignment="1">
      <alignment horizontal="left" vertical="center" wrapText="1"/>
    </xf>
    <xf numFmtId="0" fontId="70" fillId="52" borderId="85" xfId="0" applyFont="1" applyFill="1" applyBorder="1" applyAlignment="1">
      <alignment horizontal="left" vertical="center" wrapText="1"/>
    </xf>
    <xf numFmtId="0" fontId="70" fillId="52" borderId="112" xfId="0" applyFont="1" applyFill="1" applyBorder="1" applyAlignment="1">
      <alignment horizontal="left" vertical="center" wrapText="1"/>
    </xf>
    <xf numFmtId="0" fontId="151" fillId="27" borderId="186" xfId="114" applyFont="1" applyFill="1" applyBorder="1" applyAlignment="1">
      <alignment horizontal="left" vertical="center" wrapText="1"/>
    </xf>
    <xf numFmtId="0" fontId="151" fillId="27" borderId="76" xfId="114" applyFont="1" applyFill="1" applyBorder="1" applyAlignment="1">
      <alignment horizontal="left" vertical="center" wrapText="1"/>
    </xf>
    <xf numFmtId="0" fontId="151" fillId="27" borderId="188" xfId="114" applyFont="1" applyFill="1" applyBorder="1" applyAlignment="1">
      <alignment horizontal="left" vertical="center" wrapText="1"/>
    </xf>
    <xf numFmtId="0" fontId="114" fillId="53" borderId="182" xfId="0" applyFont="1" applyFill="1" applyBorder="1" applyAlignment="1">
      <alignment horizontal="left" vertical="center"/>
    </xf>
    <xf numFmtId="0" fontId="114" fillId="53" borderId="182" xfId="0" applyFont="1" applyFill="1" applyBorder="1" applyAlignment="1">
      <alignment horizontal="left" vertical="center" wrapText="1"/>
    </xf>
    <xf numFmtId="0" fontId="106" fillId="0" borderId="207" xfId="0" applyFont="1" applyBorder="1" applyAlignment="1">
      <alignment horizontal="left" vertical="center" wrapText="1"/>
    </xf>
    <xf numFmtId="0" fontId="106" fillId="0" borderId="208" xfId="0" applyFont="1" applyBorder="1" applyAlignment="1">
      <alignment horizontal="left" vertical="center" wrapText="1"/>
    </xf>
    <xf numFmtId="0" fontId="106" fillId="0" borderId="209" xfId="0" applyFont="1" applyBorder="1" applyAlignment="1">
      <alignment horizontal="left" vertical="center" wrapText="1"/>
    </xf>
    <xf numFmtId="0" fontId="106" fillId="0" borderId="186" xfId="0" applyFont="1" applyBorder="1" applyAlignment="1">
      <alignment horizontal="left" vertical="center" wrapText="1"/>
    </xf>
    <xf numFmtId="0" fontId="106" fillId="0" borderId="76" xfId="0" applyFont="1" applyBorder="1" applyAlignment="1">
      <alignment horizontal="left" vertical="center" wrapText="1"/>
    </xf>
    <xf numFmtId="0" fontId="106" fillId="0" borderId="188" xfId="0" applyFont="1" applyBorder="1" applyAlignment="1">
      <alignment horizontal="left" vertical="center" wrapText="1"/>
    </xf>
    <xf numFmtId="0" fontId="75" fillId="27" borderId="76" xfId="0" applyFont="1" applyFill="1" applyBorder="1" applyAlignment="1">
      <alignment horizontal="left" vertical="center" wrapText="1"/>
    </xf>
    <xf numFmtId="0" fontId="70" fillId="27" borderId="214" xfId="0" applyFont="1" applyFill="1" applyBorder="1" applyAlignment="1">
      <alignment horizontal="left" vertical="center"/>
    </xf>
    <xf numFmtId="0" fontId="70" fillId="27" borderId="125" xfId="0" applyFont="1" applyFill="1" applyBorder="1" applyAlignment="1">
      <alignment horizontal="left" vertical="center"/>
    </xf>
    <xf numFmtId="0" fontId="70" fillId="27" borderId="211" xfId="0" applyFont="1" applyFill="1" applyBorder="1" applyAlignment="1">
      <alignment horizontal="left" vertical="center"/>
    </xf>
    <xf numFmtId="0" fontId="70" fillId="27" borderId="85" xfId="0" applyFont="1" applyFill="1" applyBorder="1" applyAlignment="1">
      <alignment horizontal="center" vertical="center"/>
    </xf>
    <xf numFmtId="0" fontId="70" fillId="27" borderId="99" xfId="0" applyFont="1" applyFill="1" applyBorder="1" applyAlignment="1">
      <alignment horizontal="center" vertical="center"/>
    </xf>
    <xf numFmtId="0" fontId="70" fillId="27" borderId="103" xfId="0" applyFont="1" applyFill="1" applyBorder="1" applyAlignment="1">
      <alignment horizontal="center" vertical="center"/>
    </xf>
    <xf numFmtId="0" fontId="75" fillId="27" borderId="182" xfId="0" applyFont="1" applyFill="1" applyBorder="1" applyAlignment="1">
      <alignment horizontal="left" vertical="center" wrapText="1"/>
    </xf>
    <xf numFmtId="0" fontId="70" fillId="26" borderId="104" xfId="0" applyFont="1" applyFill="1" applyBorder="1" applyAlignment="1">
      <alignment horizontal="left" vertical="center" wrapText="1"/>
    </xf>
    <xf numFmtId="0" fontId="113" fillId="27" borderId="107" xfId="0" applyFont="1" applyFill="1" applyBorder="1" applyAlignment="1">
      <alignment horizontal="left" vertical="center" wrapText="1"/>
    </xf>
    <xf numFmtId="0" fontId="113" fillId="27" borderId="104" xfId="0" applyFont="1" applyFill="1" applyBorder="1" applyAlignment="1">
      <alignment horizontal="left" vertical="center" wrapText="1"/>
    </xf>
    <xf numFmtId="0" fontId="113" fillId="27" borderId="121" xfId="0" applyFont="1" applyFill="1" applyBorder="1" applyAlignment="1">
      <alignment horizontal="left" vertical="center" wrapText="1"/>
    </xf>
    <xf numFmtId="0" fontId="70" fillId="27" borderId="84" xfId="0" applyFont="1" applyFill="1" applyBorder="1" applyAlignment="1">
      <alignment horizontal="left" vertical="center"/>
    </xf>
    <xf numFmtId="0" fontId="70" fillId="27" borderId="102" xfId="0" applyFont="1" applyFill="1" applyBorder="1" applyAlignment="1">
      <alignment horizontal="left" vertical="center"/>
    </xf>
    <xf numFmtId="0" fontId="70" fillId="27" borderId="182" xfId="0" applyFont="1" applyFill="1" applyBorder="1" applyAlignment="1">
      <alignment horizontal="left" vertical="center"/>
    </xf>
    <xf numFmtId="0" fontId="70" fillId="26" borderId="186" xfId="0" applyFont="1" applyFill="1" applyBorder="1" applyAlignment="1">
      <alignment horizontal="left" vertical="center" wrapText="1"/>
    </xf>
    <xf numFmtId="0" fontId="70" fillId="26" borderId="188" xfId="0" applyFont="1" applyFill="1" applyBorder="1" applyAlignment="1">
      <alignment horizontal="left" vertical="center" wrapText="1"/>
    </xf>
    <xf numFmtId="9" fontId="70" fillId="52" borderId="78" xfId="0" applyNumberFormat="1" applyFont="1" applyFill="1" applyBorder="1" applyAlignment="1">
      <alignment horizontal="right" vertical="center" wrapText="1"/>
    </xf>
    <xf numFmtId="0" fontId="110" fillId="53" borderId="110" xfId="0" applyFont="1" applyFill="1" applyBorder="1" applyAlignment="1">
      <alignment horizontal="left" vertical="center"/>
    </xf>
    <xf numFmtId="0" fontId="75" fillId="0" borderId="99" xfId="0" applyFont="1" applyBorder="1" applyAlignment="1">
      <alignment horizontal="left" vertical="center" wrapText="1"/>
    </xf>
    <xf numFmtId="0" fontId="75" fillId="0" borderId="81" xfId="0" applyFont="1" applyBorder="1" applyAlignment="1">
      <alignment horizontal="left" vertical="center" wrapText="1"/>
    </xf>
    <xf numFmtId="0" fontId="70" fillId="27" borderId="112" xfId="0" applyFont="1" applyFill="1" applyBorder="1" applyAlignment="1">
      <alignment horizontal="left" vertical="center" wrapText="1"/>
    </xf>
    <xf numFmtId="0" fontId="70" fillId="27" borderId="103" xfId="0" applyFont="1" applyFill="1" applyBorder="1" applyAlignment="1">
      <alignment horizontal="left" vertical="center" wrapText="1"/>
    </xf>
    <xf numFmtId="0" fontId="70" fillId="27" borderId="85" xfId="0" applyFont="1" applyFill="1" applyBorder="1" applyAlignment="1">
      <alignment horizontal="left" vertical="center" wrapText="1"/>
    </xf>
    <xf numFmtId="0" fontId="70" fillId="27" borderId="82" xfId="0" applyFont="1" applyFill="1" applyBorder="1" applyAlignment="1">
      <alignment horizontal="left" vertical="center"/>
    </xf>
    <xf numFmtId="0" fontId="70" fillId="27" borderId="189" xfId="0" applyFont="1" applyFill="1" applyBorder="1" applyAlignment="1">
      <alignment horizontal="left" vertical="center"/>
    </xf>
    <xf numFmtId="0" fontId="70" fillId="27" borderId="103" xfId="0" applyFont="1" applyFill="1" applyBorder="1" applyAlignment="1">
      <alignment horizontal="left" vertical="center"/>
    </xf>
    <xf numFmtId="0" fontId="75" fillId="53" borderId="110" xfId="0" applyFont="1" applyFill="1" applyBorder="1" applyAlignment="1">
      <alignment horizontal="left" vertical="center" wrapText="1"/>
    </xf>
    <xf numFmtId="0" fontId="110" fillId="53" borderId="222" xfId="0" applyFont="1" applyFill="1" applyBorder="1" applyAlignment="1">
      <alignment horizontal="left" vertical="center" wrapText="1"/>
    </xf>
    <xf numFmtId="0" fontId="110" fillId="53" borderId="110" xfId="0" applyFont="1" applyFill="1" applyBorder="1" applyAlignment="1">
      <alignment horizontal="left" vertical="center" wrapText="1"/>
    </xf>
    <xf numFmtId="0" fontId="156" fillId="27" borderId="66" xfId="0" applyFont="1" applyFill="1" applyBorder="1" applyAlignment="1">
      <alignment horizontal="left" vertical="center" wrapText="1"/>
    </xf>
    <xf numFmtId="0" fontId="156" fillId="27" borderId="0" xfId="0" applyFont="1" applyFill="1" applyAlignment="1">
      <alignment horizontal="left" vertical="center" wrapText="1"/>
    </xf>
    <xf numFmtId="0" fontId="156" fillId="27" borderId="129" xfId="0" applyFont="1" applyFill="1" applyBorder="1" applyAlignment="1">
      <alignment horizontal="left" vertical="center" wrapText="1"/>
    </xf>
    <xf numFmtId="0" fontId="71" fillId="27" borderId="121" xfId="0" applyFont="1" applyFill="1" applyBorder="1" applyAlignment="1">
      <alignment horizontal="left" vertical="center"/>
    </xf>
    <xf numFmtId="0" fontId="71" fillId="27" borderId="81" xfId="0" applyFont="1" applyFill="1" applyBorder="1" applyAlignment="1">
      <alignment horizontal="left" vertical="center"/>
    </xf>
    <xf numFmtId="0" fontId="70" fillId="27" borderId="224" xfId="0" applyFont="1" applyFill="1" applyBorder="1" applyAlignment="1">
      <alignment horizontal="left" vertical="center"/>
    </xf>
    <xf numFmtId="0" fontId="71" fillId="27" borderId="81" xfId="0" applyFont="1" applyFill="1" applyBorder="1" applyAlignment="1">
      <alignment horizontal="left" vertical="center" wrapText="1"/>
    </xf>
    <xf numFmtId="0" fontId="109" fillId="53" borderId="125" xfId="0" applyFont="1" applyFill="1" applyBorder="1" applyAlignment="1">
      <alignment horizontal="center"/>
    </xf>
    <xf numFmtId="0" fontId="71" fillId="27" borderId="0" xfId="0" applyFont="1" applyFill="1" applyAlignment="1">
      <alignment horizontal="left" vertical="center"/>
    </xf>
    <xf numFmtId="0" fontId="71" fillId="27" borderId="97" xfId="0" applyFont="1" applyFill="1" applyBorder="1" applyAlignment="1">
      <alignment horizontal="left" vertical="center"/>
    </xf>
    <xf numFmtId="0" fontId="71" fillId="27" borderId="149" xfId="0" applyFont="1" applyFill="1" applyBorder="1" applyAlignment="1">
      <alignment horizontal="left" vertical="center"/>
    </xf>
    <xf numFmtId="0" fontId="71" fillId="27" borderId="12" xfId="0" applyFont="1" applyFill="1" applyBorder="1" applyAlignment="1">
      <alignment horizontal="left" vertical="center"/>
    </xf>
    <xf numFmtId="0" fontId="75" fillId="27" borderId="125" xfId="0" applyFont="1" applyFill="1" applyBorder="1" applyAlignment="1">
      <alignment horizontal="left" vertical="center" wrapText="1"/>
    </xf>
    <xf numFmtId="0" fontId="70" fillId="27" borderId="125" xfId="0" applyFont="1" applyFill="1" applyBorder="1" applyAlignment="1">
      <alignment horizontal="center" vertical="center" wrapText="1"/>
    </xf>
    <xf numFmtId="0" fontId="70" fillId="27" borderId="211" xfId="0" applyFont="1" applyFill="1" applyBorder="1" applyAlignment="1">
      <alignment horizontal="center" vertical="center" wrapText="1"/>
    </xf>
    <xf numFmtId="0" fontId="71" fillId="27" borderId="98" xfId="0" applyFont="1" applyFill="1" applyBorder="1" applyAlignment="1">
      <alignment horizontal="left" vertical="center" wrapText="1"/>
    </xf>
    <xf numFmtId="0" fontId="71" fillId="0" borderId="139" xfId="0" applyFont="1" applyBorder="1" applyAlignment="1">
      <alignment horizontal="left" vertical="center" wrapText="1"/>
    </xf>
    <xf numFmtId="0" fontId="71" fillId="0" borderId="13" xfId="0" applyFont="1" applyBorder="1" applyAlignment="1">
      <alignment horizontal="left" vertical="center" wrapText="1"/>
    </xf>
    <xf numFmtId="0" fontId="75" fillId="27" borderId="99" xfId="0" applyFont="1" applyFill="1" applyBorder="1" applyAlignment="1">
      <alignment horizontal="left" vertical="center" wrapText="1"/>
    </xf>
    <xf numFmtId="0" fontId="75" fillId="27" borderId="0" xfId="0" applyFont="1" applyFill="1" applyAlignment="1">
      <alignment horizontal="left" vertical="center" wrapText="1"/>
    </xf>
    <xf numFmtId="0" fontId="75" fillId="27" borderId="81" xfId="0" applyFont="1" applyFill="1" applyBorder="1" applyAlignment="1">
      <alignment horizontal="left" vertical="center" wrapText="1"/>
    </xf>
    <xf numFmtId="0" fontId="70" fillId="27" borderId="81" xfId="0" applyFont="1" applyFill="1" applyBorder="1" applyAlignment="1">
      <alignment horizontal="center" vertical="center"/>
    </xf>
    <xf numFmtId="0" fontId="70" fillId="27" borderId="121" xfId="0" applyFont="1" applyFill="1" applyBorder="1" applyAlignment="1">
      <alignment horizontal="center" vertical="center"/>
    </xf>
    <xf numFmtId="0" fontId="70" fillId="27" borderId="83" xfId="0" applyFont="1" applyFill="1" applyBorder="1" applyAlignment="1">
      <alignment horizontal="center" vertical="center"/>
    </xf>
    <xf numFmtId="0" fontId="71" fillId="26" borderId="139" xfId="0" applyFont="1" applyFill="1" applyBorder="1" applyAlignment="1">
      <alignment horizontal="left" vertical="center" wrapText="1"/>
    </xf>
    <xf numFmtId="0" fontId="71" fillId="26" borderId="13" xfId="0" applyFont="1" applyFill="1" applyBorder="1" applyAlignment="1">
      <alignment horizontal="left" vertical="center" wrapText="1"/>
    </xf>
    <xf numFmtId="0" fontId="71" fillId="27" borderId="0" xfId="0" applyFont="1" applyFill="1" applyAlignment="1">
      <alignment horizontal="left" vertical="center" wrapText="1"/>
    </xf>
    <xf numFmtId="0" fontId="155" fillId="53" borderId="58" xfId="0" applyFont="1" applyFill="1" applyBorder="1" applyAlignment="1">
      <alignment horizontal="center" vertical="center"/>
    </xf>
    <xf numFmtId="0" fontId="155" fillId="53" borderId="0" xfId="0" applyFont="1" applyFill="1" applyAlignment="1">
      <alignment horizontal="center" vertical="center"/>
    </xf>
    <xf numFmtId="0" fontId="155" fillId="53" borderId="97" xfId="0" applyFont="1" applyFill="1" applyBorder="1" applyAlignment="1">
      <alignment horizontal="center" vertical="center"/>
    </xf>
    <xf numFmtId="0" fontId="156" fillId="27" borderId="10" xfId="0" applyFont="1" applyFill="1" applyBorder="1" applyAlignment="1">
      <alignment horizontal="left" vertical="center" wrapText="1"/>
    </xf>
    <xf numFmtId="0" fontId="156" fillId="27" borderId="88" xfId="0" applyFont="1" applyFill="1" applyBorder="1" applyAlignment="1">
      <alignment horizontal="left" vertical="center" wrapText="1"/>
    </xf>
    <xf numFmtId="0" fontId="71" fillId="27" borderId="107" xfId="0" applyFont="1" applyFill="1" applyBorder="1" applyAlignment="1">
      <alignment horizontal="left" vertical="center" wrapText="1"/>
    </xf>
    <xf numFmtId="0" fontId="71" fillId="27" borderId="99" xfId="0" applyFont="1" applyFill="1" applyBorder="1" applyAlignment="1">
      <alignment horizontal="left" vertical="center" wrapText="1"/>
    </xf>
    <xf numFmtId="0" fontId="71" fillId="27" borderId="114" xfId="0" applyFont="1" applyFill="1" applyBorder="1" applyAlignment="1">
      <alignment horizontal="left" vertical="center" wrapText="1"/>
    </xf>
    <xf numFmtId="0" fontId="71" fillId="27" borderId="136" xfId="0" applyFont="1" applyFill="1" applyBorder="1" applyAlignment="1">
      <alignment horizontal="left" vertical="center" wrapText="1"/>
    </xf>
    <xf numFmtId="0" fontId="71" fillId="27" borderId="168" xfId="0" applyFont="1" applyFill="1" applyBorder="1" applyAlignment="1">
      <alignment horizontal="left" vertical="center" wrapText="1"/>
    </xf>
    <xf numFmtId="0" fontId="71" fillId="27" borderId="237" xfId="0" applyFont="1" applyFill="1" applyBorder="1" applyAlignment="1">
      <alignment horizontal="left" vertical="center"/>
    </xf>
    <xf numFmtId="0" fontId="71" fillId="27" borderId="122" xfId="0" applyFont="1" applyFill="1" applyBorder="1" applyAlignment="1">
      <alignment horizontal="left" vertical="center"/>
    </xf>
    <xf numFmtId="0" fontId="71" fillId="27" borderId="123" xfId="0" applyFont="1" applyFill="1" applyBorder="1" applyAlignment="1">
      <alignment horizontal="left" vertical="center"/>
    </xf>
    <xf numFmtId="0" fontId="71" fillId="27" borderId="149" xfId="0" applyFont="1" applyFill="1" applyBorder="1" applyAlignment="1">
      <alignment vertical="center" wrapText="1"/>
    </xf>
    <xf numFmtId="0" fontId="71" fillId="27" borderId="141" xfId="0" applyFont="1" applyFill="1" applyBorder="1" applyAlignment="1">
      <alignment vertical="center" wrapText="1"/>
    </xf>
    <xf numFmtId="0" fontId="71" fillId="27" borderId="142" xfId="0" applyFont="1" applyFill="1" applyBorder="1" applyAlignment="1">
      <alignment vertical="center" wrapText="1"/>
    </xf>
    <xf numFmtId="0" fontId="71" fillId="27" borderId="143" xfId="0" applyFont="1" applyFill="1" applyBorder="1" applyAlignment="1">
      <alignment vertical="center" wrapText="1"/>
    </xf>
    <xf numFmtId="0" fontId="71" fillId="27" borderId="149" xfId="0" applyFont="1" applyFill="1" applyBorder="1" applyAlignment="1">
      <alignment horizontal="left" vertical="center" wrapText="1"/>
    </xf>
    <xf numFmtId="0" fontId="71" fillId="27" borderId="92" xfId="0" applyFont="1" applyFill="1" applyBorder="1" applyAlignment="1">
      <alignment horizontal="left" vertical="center" wrapText="1"/>
    </xf>
    <xf numFmtId="0" fontId="71" fillId="27" borderId="234" xfId="0" applyFont="1" applyFill="1" applyBorder="1" applyAlignment="1">
      <alignment horizontal="left" vertical="center" wrapText="1"/>
    </xf>
    <xf numFmtId="0" fontId="166" fillId="27" borderId="237" xfId="54" applyFont="1" applyFill="1" applyBorder="1" applyAlignment="1">
      <alignment horizontal="left" vertical="center" wrapText="1"/>
    </xf>
    <xf numFmtId="0" fontId="166" fillId="27" borderId="122" xfId="54" applyFont="1" applyFill="1" applyBorder="1" applyAlignment="1">
      <alignment horizontal="left" vertical="center" wrapText="1"/>
    </xf>
    <xf numFmtId="0" fontId="166" fillId="27" borderId="123" xfId="54" applyFont="1" applyFill="1" applyBorder="1" applyAlignment="1">
      <alignment horizontal="left" vertical="center" wrapText="1"/>
    </xf>
    <xf numFmtId="0" fontId="71" fillId="27" borderId="121" xfId="0" applyFont="1" applyFill="1" applyBorder="1" applyAlignment="1">
      <alignment horizontal="left" vertical="center" wrapText="1"/>
    </xf>
    <xf numFmtId="0" fontId="71" fillId="27" borderId="83" xfId="0" applyFont="1" applyFill="1" applyBorder="1" applyAlignment="1">
      <alignment horizontal="left" vertical="center" wrapText="1"/>
    </xf>
    <xf numFmtId="0" fontId="71" fillId="27" borderId="281" xfId="0" applyFont="1" applyFill="1" applyBorder="1" applyAlignment="1">
      <alignment horizontal="left" vertical="center" wrapText="1"/>
    </xf>
    <xf numFmtId="0" fontId="71" fillId="27" borderId="282" xfId="0" applyFont="1" applyFill="1" applyBorder="1" applyAlignment="1">
      <alignment horizontal="left" vertical="center" wrapText="1"/>
    </xf>
    <xf numFmtId="0" fontId="71" fillId="27" borderId="283" xfId="0" applyFont="1" applyFill="1" applyBorder="1" applyAlignment="1">
      <alignment horizontal="left" vertical="center" wrapText="1"/>
    </xf>
    <xf numFmtId="0" fontId="71" fillId="27" borderId="224" xfId="0" applyFont="1" applyFill="1" applyBorder="1" applyAlignment="1">
      <alignment horizontal="left" vertical="center" wrapText="1"/>
    </xf>
    <xf numFmtId="0" fontId="71" fillId="27" borderId="80" xfId="0" applyFont="1" applyFill="1" applyBorder="1" applyAlignment="1">
      <alignment horizontal="left" vertical="center" wrapText="1"/>
    </xf>
    <xf numFmtId="0" fontId="71" fillId="27" borderId="189" xfId="0" applyFont="1" applyFill="1" applyBorder="1" applyAlignment="1">
      <alignment horizontal="left" vertical="center" wrapText="1"/>
    </xf>
    <xf numFmtId="0" fontId="71" fillId="27" borderId="98" xfId="0" applyFont="1" applyFill="1" applyBorder="1" applyAlignment="1">
      <alignment horizontal="left" vertical="center"/>
    </xf>
    <xf numFmtId="0" fontId="156" fillId="27" borderId="115" xfId="0" applyFont="1" applyFill="1" applyBorder="1" applyAlignment="1">
      <alignment horizontal="left" vertical="center" wrapText="1"/>
    </xf>
    <xf numFmtId="0" fontId="156" fillId="27" borderId="113" xfId="0" applyFont="1" applyFill="1" applyBorder="1" applyAlignment="1">
      <alignment horizontal="left" vertical="center" wrapText="1"/>
    </xf>
    <xf numFmtId="0" fontId="156" fillId="27" borderId="194" xfId="0" applyFont="1" applyFill="1" applyBorder="1" applyAlignment="1">
      <alignment horizontal="left" vertical="center" wrapText="1"/>
    </xf>
    <xf numFmtId="0" fontId="71" fillId="27" borderId="9" xfId="0" applyFont="1" applyFill="1" applyBorder="1" applyAlignment="1">
      <alignment horizontal="center" vertical="center" wrapText="1"/>
    </xf>
    <xf numFmtId="0" fontId="71" fillId="27" borderId="10" xfId="0" applyFont="1" applyFill="1" applyBorder="1" applyAlignment="1">
      <alignment horizontal="center" vertical="center" wrapText="1"/>
    </xf>
    <xf numFmtId="0" fontId="71" fillId="27" borderId="87" xfId="0" applyFont="1" applyFill="1" applyBorder="1" applyAlignment="1">
      <alignment horizontal="center" vertical="center" wrapText="1"/>
    </xf>
    <xf numFmtId="0" fontId="71" fillId="27" borderId="139" xfId="0" applyFont="1" applyFill="1" applyBorder="1" applyAlignment="1">
      <alignment horizontal="left" vertical="center" wrapText="1"/>
    </xf>
    <xf numFmtId="0" fontId="156" fillId="0" borderId="149" xfId="0" applyFont="1" applyBorder="1" applyAlignment="1">
      <alignment horizontal="left" vertical="center" wrapText="1"/>
    </xf>
    <xf numFmtId="0" fontId="71" fillId="27" borderId="90" xfId="0" applyFont="1" applyFill="1" applyBorder="1" applyAlignment="1">
      <alignment horizontal="left" vertical="center" wrapText="1"/>
    </xf>
    <xf numFmtId="0" fontId="71" fillId="27" borderId="91" xfId="0" applyFont="1" applyFill="1" applyBorder="1" applyAlignment="1">
      <alignment horizontal="left" vertical="center" wrapText="1"/>
    </xf>
    <xf numFmtId="0" fontId="71" fillId="27" borderId="82" xfId="0" applyFont="1" applyFill="1" applyBorder="1" applyAlignment="1">
      <alignment horizontal="left" vertical="center" wrapText="1"/>
    </xf>
    <xf numFmtId="0" fontId="71" fillId="27" borderId="92" xfId="0" applyFont="1" applyFill="1" applyBorder="1" applyAlignment="1">
      <alignment horizontal="left" vertical="center"/>
    </xf>
    <xf numFmtId="0" fontId="71" fillId="27" borderId="83" xfId="0" applyFont="1" applyFill="1" applyBorder="1" applyAlignment="1">
      <alignment horizontal="left" vertical="center"/>
    </xf>
    <xf numFmtId="0" fontId="71" fillId="27" borderId="9" xfId="0" applyFont="1" applyFill="1" applyBorder="1" applyAlignment="1">
      <alignment horizontal="left" vertical="center" wrapText="1"/>
    </xf>
    <xf numFmtId="0" fontId="71" fillId="27" borderId="88" xfId="0" applyFont="1" applyFill="1" applyBorder="1" applyAlignment="1">
      <alignment horizontal="left" vertical="center" wrapText="1"/>
    </xf>
    <xf numFmtId="0" fontId="110" fillId="53" borderId="106" xfId="0" applyFont="1" applyFill="1" applyBorder="1" applyAlignment="1">
      <alignment horizontal="left" vertical="center" wrapText="1"/>
    </xf>
    <xf numFmtId="0" fontId="71" fillId="27" borderId="97" xfId="0" applyFont="1" applyFill="1" applyBorder="1" applyAlignment="1">
      <alignment horizontal="left" vertical="center" wrapText="1"/>
    </xf>
    <xf numFmtId="0" fontId="113" fillId="0" borderId="198" xfId="0" applyFont="1" applyBorder="1" applyAlignment="1">
      <alignment horizontal="left" vertical="center" wrapText="1"/>
    </xf>
    <xf numFmtId="0" fontId="113" fillId="0" borderId="197" xfId="0" applyFont="1" applyBorder="1" applyAlignment="1">
      <alignment horizontal="left" vertical="center" wrapText="1"/>
    </xf>
    <xf numFmtId="0" fontId="113" fillId="0" borderId="202" xfId="0" applyFont="1" applyBorder="1" applyAlignment="1">
      <alignment horizontal="left" vertical="center" wrapText="1"/>
    </xf>
    <xf numFmtId="9" fontId="78" fillId="27" borderId="10" xfId="0" applyNumberFormat="1" applyFont="1" applyFill="1" applyBorder="1" applyAlignment="1">
      <alignment horizontal="left" vertical="center" wrapText="1"/>
    </xf>
    <xf numFmtId="0" fontId="78" fillId="27" borderId="88" xfId="0" applyFont="1" applyFill="1" applyBorder="1" applyAlignment="1">
      <alignment horizontal="left" vertical="center" wrapText="1"/>
    </xf>
    <xf numFmtId="0" fontId="78" fillId="27" borderId="25" xfId="0" applyFont="1" applyFill="1" applyBorder="1" applyAlignment="1">
      <alignment horizontal="left" vertical="center" wrapText="1"/>
    </xf>
    <xf numFmtId="0" fontId="78" fillId="27" borderId="1" xfId="0" applyFont="1" applyFill="1" applyBorder="1" applyAlignment="1">
      <alignment horizontal="left" vertical="center" wrapText="1"/>
    </xf>
    <xf numFmtId="0" fontId="78" fillId="27" borderId="12" xfId="0" applyFont="1" applyFill="1" applyBorder="1" applyAlignment="1">
      <alignment horizontal="left" vertical="center" wrapText="1"/>
    </xf>
    <xf numFmtId="0" fontId="78" fillId="27" borderId="90" xfId="0" applyFont="1" applyFill="1" applyBorder="1" applyAlignment="1">
      <alignment horizontal="left" vertical="center" wrapText="1"/>
    </xf>
    <xf numFmtId="0" fontId="78" fillId="27" borderId="91" xfId="0" applyFont="1" applyFill="1" applyBorder="1" applyAlignment="1">
      <alignment horizontal="left" vertical="center" wrapText="1"/>
    </xf>
    <xf numFmtId="0" fontId="78" fillId="27" borderId="81" xfId="0" applyFont="1" applyFill="1" applyBorder="1" applyAlignment="1">
      <alignment horizontal="left" vertical="center" wrapText="1"/>
    </xf>
    <xf numFmtId="0" fontId="78" fillId="27" borderId="82" xfId="0" applyFont="1" applyFill="1" applyBorder="1" applyAlignment="1">
      <alignment horizontal="left" vertical="center" wrapText="1"/>
    </xf>
    <xf numFmtId="0" fontId="78" fillId="27" borderId="1" xfId="0" applyFont="1" applyFill="1" applyBorder="1" applyAlignment="1">
      <alignment horizontal="left" vertical="center"/>
    </xf>
    <xf numFmtId="0" fontId="78" fillId="27" borderId="92" xfId="0" applyFont="1" applyFill="1" applyBorder="1" applyAlignment="1">
      <alignment horizontal="left" vertical="center"/>
    </xf>
    <xf numFmtId="0" fontId="78" fillId="27" borderId="91" xfId="0" applyFont="1" applyFill="1" applyBorder="1" applyAlignment="1">
      <alignment horizontal="left" vertical="center"/>
    </xf>
    <xf numFmtId="0" fontId="78" fillId="27" borderId="83" xfId="0" applyFont="1" applyFill="1" applyBorder="1" applyAlignment="1">
      <alignment horizontal="left" vertical="center"/>
    </xf>
    <xf numFmtId="0" fontId="78" fillId="27" borderId="9" xfId="0" applyFont="1" applyFill="1" applyBorder="1" applyAlignment="1">
      <alignment horizontal="left" vertical="center" wrapText="1"/>
    </xf>
    <xf numFmtId="9" fontId="78" fillId="27" borderId="76" xfId="0" applyNumberFormat="1" applyFont="1" applyFill="1" applyBorder="1" applyAlignment="1">
      <alignment horizontal="left" vertical="center" wrapText="1"/>
    </xf>
    <xf numFmtId="0" fontId="78" fillId="27" borderId="76" xfId="0" applyFont="1" applyFill="1" applyBorder="1" applyAlignment="1">
      <alignment horizontal="left" vertical="center" wrapText="1"/>
    </xf>
    <xf numFmtId="0" fontId="78" fillId="27" borderId="0" xfId="0" applyFont="1" applyFill="1" applyAlignment="1">
      <alignment horizontal="left" vertical="center" wrapText="1"/>
    </xf>
    <xf numFmtId="0" fontId="113" fillId="27" borderId="115" xfId="0" applyFont="1" applyFill="1" applyBorder="1" applyAlignment="1">
      <alignment horizontal="left" vertical="center" wrapText="1"/>
    </xf>
    <xf numFmtId="0" fontId="113" fillId="27" borderId="113" xfId="0" applyFont="1" applyFill="1" applyBorder="1" applyAlignment="1">
      <alignment horizontal="left" vertical="center" wrapText="1"/>
    </xf>
    <xf numFmtId="0" fontId="113" fillId="27" borderId="194" xfId="0" applyFont="1" applyFill="1" applyBorder="1" applyAlignment="1">
      <alignment horizontal="left" vertical="center" wrapText="1"/>
    </xf>
    <xf numFmtId="0" fontId="78" fillId="27" borderId="13" xfId="0" applyFont="1" applyFill="1" applyBorder="1" applyAlignment="1">
      <alignment horizontal="left" vertical="center"/>
    </xf>
    <xf numFmtId="0" fontId="78" fillId="27" borderId="98" xfId="0" applyFont="1" applyFill="1" applyBorder="1" applyAlignment="1">
      <alignment horizontal="left" vertical="center"/>
    </xf>
    <xf numFmtId="0" fontId="151" fillId="27" borderId="10" xfId="54" applyFont="1" applyFill="1" applyBorder="1" applyAlignment="1">
      <alignment horizontal="left" vertical="center" wrapText="1"/>
    </xf>
    <xf numFmtId="0" fontId="151" fillId="27" borderId="87" xfId="54" applyFont="1" applyFill="1" applyBorder="1" applyAlignment="1">
      <alignment horizontal="left" vertical="center" wrapText="1"/>
    </xf>
    <xf numFmtId="0" fontId="114" fillId="53" borderId="193" xfId="0" applyFont="1" applyFill="1" applyBorder="1" applyAlignment="1">
      <alignment horizontal="left" vertical="center"/>
    </xf>
    <xf numFmtId="0" fontId="114" fillId="53" borderId="113" xfId="0" applyFont="1" applyFill="1" applyBorder="1" applyAlignment="1">
      <alignment horizontal="left" vertical="center"/>
    </xf>
    <xf numFmtId="0" fontId="75" fillId="0" borderId="258" xfId="0" applyFont="1" applyBorder="1" applyAlignment="1">
      <alignment horizontal="center" vertical="center" wrapText="1"/>
    </xf>
    <xf numFmtId="0" fontId="75" fillId="0" borderId="77" xfId="0" applyFont="1" applyBorder="1" applyAlignment="1">
      <alignment horizontal="center" vertical="center" wrapText="1"/>
    </xf>
    <xf numFmtId="0" fontId="70" fillId="0" borderId="258" xfId="0" applyFont="1" applyBorder="1" applyAlignment="1">
      <alignment horizontal="left" vertical="center" wrapText="1"/>
    </xf>
    <xf numFmtId="0" fontId="70" fillId="28" borderId="149" xfId="0" applyFont="1" applyFill="1" applyBorder="1" applyAlignment="1">
      <alignment vertical="center"/>
    </xf>
    <xf numFmtId="0" fontId="70" fillId="28" borderId="12" xfId="0" applyFont="1" applyFill="1" applyBorder="1" applyAlignment="1">
      <alignment vertical="center"/>
    </xf>
    <xf numFmtId="0" fontId="70" fillId="28" borderId="12" xfId="0" applyFont="1" applyFill="1" applyBorder="1" applyAlignment="1">
      <alignment horizontal="left" vertical="center"/>
    </xf>
    <xf numFmtId="0" fontId="70" fillId="28" borderId="78" xfId="0" applyFont="1" applyFill="1" applyBorder="1" applyAlignment="1">
      <alignment vertical="center" wrapText="1"/>
    </xf>
    <xf numFmtId="0" fontId="70" fillId="28" borderId="84" xfId="0" applyFont="1" applyFill="1" applyBorder="1" applyAlignment="1">
      <alignment vertical="center" wrapText="1"/>
    </xf>
    <xf numFmtId="0" fontId="70" fillId="28" borderId="77" xfId="0" applyFont="1" applyFill="1" applyBorder="1" applyAlignment="1">
      <alignment vertical="center" wrapText="1"/>
    </xf>
    <xf numFmtId="0" fontId="70" fillId="28" borderId="121" xfId="0" applyFont="1" applyFill="1" applyBorder="1" applyAlignment="1">
      <alignment vertical="center" wrapText="1"/>
    </xf>
    <xf numFmtId="0" fontId="70" fillId="28" borderId="81" xfId="0" applyFont="1" applyFill="1" applyBorder="1" applyAlignment="1">
      <alignment vertical="center" wrapText="1"/>
    </xf>
    <xf numFmtId="0" fontId="70" fillId="28" borderId="83" xfId="0" applyFont="1" applyFill="1" applyBorder="1" applyAlignment="1">
      <alignment vertical="center" wrapText="1"/>
    </xf>
    <xf numFmtId="0" fontId="144" fillId="53" borderId="179" xfId="0" applyFont="1" applyFill="1" applyBorder="1" applyAlignment="1">
      <alignment horizontal="center" wrapText="1"/>
    </xf>
    <xf numFmtId="0" fontId="144" fillId="53" borderId="180" xfId="0" applyFont="1" applyFill="1" applyBorder="1" applyAlignment="1">
      <alignment horizontal="center" wrapText="1"/>
    </xf>
    <xf numFmtId="0" fontId="75" fillId="28" borderId="104" xfId="0" applyFont="1" applyFill="1" applyBorder="1" applyAlignment="1">
      <alignment horizontal="left" vertical="center" wrapText="1"/>
    </xf>
    <xf numFmtId="0" fontId="75" fillId="28" borderId="121" xfId="0" applyFont="1" applyFill="1" applyBorder="1" applyAlignment="1">
      <alignment horizontal="left" vertical="center" wrapText="1"/>
    </xf>
    <xf numFmtId="0" fontId="70" fillId="28" borderId="107" xfId="0" applyFont="1" applyFill="1" applyBorder="1" applyAlignment="1">
      <alignment wrapText="1"/>
    </xf>
    <xf numFmtId="0" fontId="70" fillId="28" borderId="99" xfId="0" applyFont="1" applyFill="1" applyBorder="1" applyAlignment="1">
      <alignment wrapText="1"/>
    </xf>
    <xf numFmtId="0" fontId="70" fillId="28" borderId="121" xfId="0" applyFont="1" applyFill="1" applyBorder="1" applyAlignment="1">
      <alignment wrapText="1"/>
    </xf>
    <xf numFmtId="0" fontId="70" fillId="28" borderId="81" xfId="0" applyFont="1" applyFill="1" applyBorder="1" applyAlignment="1">
      <alignment wrapText="1"/>
    </xf>
    <xf numFmtId="0" fontId="70" fillId="28" borderId="13" xfId="0" applyFont="1" applyFill="1" applyBorder="1" applyAlignment="1">
      <alignment wrapText="1"/>
    </xf>
    <xf numFmtId="0" fontId="70" fillId="28" borderId="104" xfId="0" applyFont="1" applyFill="1" applyBorder="1" applyAlignment="1">
      <alignment wrapText="1"/>
    </xf>
    <xf numFmtId="0" fontId="70" fillId="28" borderId="0" xfId="0" applyFont="1" applyFill="1" applyAlignment="1">
      <alignment wrapText="1"/>
    </xf>
    <xf numFmtId="0" fontId="70" fillId="0" borderId="139" xfId="0" applyFont="1" applyBorder="1" applyAlignment="1">
      <alignment vertical="center"/>
    </xf>
    <xf numFmtId="0" fontId="70" fillId="0" borderId="13" xfId="0" applyFont="1" applyBorder="1" applyAlignment="1">
      <alignment vertical="center"/>
    </xf>
    <xf numFmtId="0" fontId="70" fillId="0" borderId="98" xfId="0" applyFont="1" applyBorder="1" applyAlignment="1">
      <alignment vertical="center"/>
    </xf>
    <xf numFmtId="0" fontId="70" fillId="28" borderId="237" xfId="0" applyFont="1" applyFill="1" applyBorder="1" applyAlignment="1">
      <alignment vertical="center"/>
    </xf>
    <xf numFmtId="0" fontId="70" fillId="28" borderId="122" xfId="0" applyFont="1" applyFill="1" applyBorder="1" applyAlignment="1">
      <alignment vertical="center"/>
    </xf>
    <xf numFmtId="0" fontId="70" fillId="28" borderId="123" xfId="0" applyFont="1" applyFill="1" applyBorder="1" applyAlignment="1">
      <alignment vertical="center"/>
    </xf>
    <xf numFmtId="0" fontId="70" fillId="28" borderId="1" xfId="0" applyFont="1" applyFill="1" applyBorder="1" applyAlignment="1">
      <alignment wrapText="1"/>
    </xf>
    <xf numFmtId="0" fontId="70" fillId="28" borderId="92" xfId="0" applyFont="1" applyFill="1" applyBorder="1" applyAlignment="1">
      <alignment wrapText="1"/>
    </xf>
    <xf numFmtId="0" fontId="70" fillId="28" borderId="91" xfId="0" applyFont="1" applyFill="1" applyBorder="1" applyAlignment="1">
      <alignment wrapText="1"/>
    </xf>
    <xf numFmtId="0" fontId="70" fillId="28" borderId="83" xfId="0" applyFont="1" applyFill="1" applyBorder="1" applyAlignment="1">
      <alignment wrapText="1"/>
    </xf>
    <xf numFmtId="0" fontId="70" fillId="28" borderId="169" xfId="0" applyFont="1" applyFill="1" applyBorder="1" applyAlignment="1">
      <alignment horizontal="center" vertical="center" wrapText="1"/>
    </xf>
    <xf numFmtId="0" fontId="75" fillId="28" borderId="115" xfId="0" applyFont="1" applyFill="1" applyBorder="1" applyAlignment="1">
      <alignment horizontal="left" vertical="center" wrapText="1"/>
    </xf>
    <xf numFmtId="0" fontId="70" fillId="28" borderId="25" xfId="0" applyFont="1" applyFill="1" applyBorder="1" applyAlignment="1">
      <alignment horizontal="center" vertical="center" wrapText="1"/>
    </xf>
    <xf numFmtId="0" fontId="70" fillId="28" borderId="12" xfId="0" applyFont="1" applyFill="1" applyBorder="1" applyAlignment="1">
      <alignment wrapText="1"/>
    </xf>
    <xf numFmtId="0" fontId="70" fillId="28" borderId="90" xfId="0" applyFont="1" applyFill="1" applyBorder="1" applyAlignment="1">
      <alignment wrapText="1"/>
    </xf>
    <xf numFmtId="0" fontId="70" fillId="28" borderId="82" xfId="0" applyFont="1" applyFill="1" applyBorder="1" applyAlignment="1">
      <alignment wrapText="1"/>
    </xf>
    <xf numFmtId="0" fontId="152" fillId="28" borderId="138" xfId="54" applyFont="1" applyFill="1" applyBorder="1" applyAlignment="1">
      <alignment horizontal="left" vertical="center" wrapText="1"/>
    </xf>
    <xf numFmtId="0" fontId="152" fillId="28" borderId="10" xfId="54" applyFont="1" applyFill="1" applyBorder="1" applyAlignment="1">
      <alignment horizontal="left" vertical="center" wrapText="1"/>
    </xf>
    <xf numFmtId="0" fontId="152" fillId="28" borderId="87" xfId="54" applyFont="1" applyFill="1" applyBorder="1" applyAlignment="1">
      <alignment horizontal="left" vertical="center" wrapText="1"/>
    </xf>
    <xf numFmtId="0" fontId="70" fillId="28" borderId="141" xfId="0" applyFont="1" applyFill="1" applyBorder="1" applyAlignment="1">
      <alignment wrapText="1"/>
    </xf>
    <xf numFmtId="0" fontId="70" fillId="28" borderId="142" xfId="0" applyFont="1" applyFill="1" applyBorder="1" applyAlignment="1">
      <alignment wrapText="1"/>
    </xf>
    <xf numFmtId="0" fontId="70" fillId="28" borderId="143" xfId="0" applyFont="1" applyFill="1" applyBorder="1" applyAlignment="1">
      <alignment wrapText="1"/>
    </xf>
    <xf numFmtId="0" fontId="70" fillId="28" borderId="9" xfId="0" applyFont="1" applyFill="1" applyBorder="1" applyAlignment="1">
      <alignment wrapText="1"/>
    </xf>
    <xf numFmtId="0" fontId="70" fillId="28" borderId="10" xfId="0" applyFont="1" applyFill="1" applyBorder="1" applyAlignment="1">
      <alignment wrapText="1"/>
    </xf>
    <xf numFmtId="0" fontId="70" fillId="28" borderId="88" xfId="0" applyFont="1" applyFill="1" applyBorder="1" applyAlignment="1">
      <alignment wrapText="1"/>
    </xf>
    <xf numFmtId="9" fontId="78" fillId="27" borderId="134" xfId="0" applyNumberFormat="1" applyFont="1" applyFill="1" applyBorder="1" applyAlignment="1">
      <alignment horizontal="left" vertical="center" wrapText="1"/>
    </xf>
    <xf numFmtId="0" fontId="156" fillId="53" borderId="193" xfId="0" applyFont="1" applyFill="1" applyBorder="1" applyAlignment="1">
      <alignment horizontal="left" vertical="center"/>
    </xf>
    <xf numFmtId="0" fontId="71" fillId="26" borderId="138" xfId="0" applyFont="1" applyFill="1" applyBorder="1" applyAlignment="1">
      <alignment horizontal="left" vertical="center" wrapText="1"/>
    </xf>
    <xf numFmtId="0" fontId="71" fillId="26" borderId="10" xfId="0" applyFont="1" applyFill="1" applyBorder="1" applyAlignment="1">
      <alignment horizontal="left" vertical="center" wrapText="1"/>
    </xf>
    <xf numFmtId="0" fontId="71" fillId="26" borderId="87" xfId="0" applyFont="1" applyFill="1" applyBorder="1" applyAlignment="1">
      <alignment horizontal="left" vertical="center" wrapText="1"/>
    </xf>
    <xf numFmtId="0" fontId="156" fillId="0" borderId="51" xfId="0" applyFont="1" applyBorder="1" applyAlignment="1">
      <alignment horizontal="left" vertical="center" wrapText="1"/>
    </xf>
    <xf numFmtId="0" fontId="156" fillId="0" borderId="96" xfId="0" applyFont="1" applyBorder="1" applyAlignment="1">
      <alignment horizontal="left" vertical="center" wrapText="1"/>
    </xf>
    <xf numFmtId="0" fontId="156" fillId="0" borderId="89" xfId="0" applyFont="1" applyBorder="1" applyAlignment="1">
      <alignment horizontal="left" vertical="center" wrapText="1"/>
    </xf>
    <xf numFmtId="0" fontId="156" fillId="0" borderId="50" xfId="0" applyFont="1" applyBorder="1" applyAlignment="1">
      <alignment horizontal="left" vertical="center" wrapText="1"/>
    </xf>
    <xf numFmtId="0" fontId="156" fillId="27" borderId="51" xfId="0" applyFont="1" applyFill="1" applyBorder="1" applyAlignment="1">
      <alignment horizontal="left" vertical="center" wrapText="1"/>
    </xf>
    <xf numFmtId="0" fontId="156" fillId="27" borderId="89" xfId="0" applyFont="1" applyFill="1" applyBorder="1" applyAlignment="1">
      <alignment horizontal="left" vertical="center" wrapText="1"/>
    </xf>
    <xf numFmtId="0" fontId="71" fillId="27" borderId="104" xfId="0" applyFont="1" applyFill="1" applyBorder="1" applyAlignment="1">
      <alignment horizontal="left" vertical="center" wrapText="1"/>
    </xf>
    <xf numFmtId="0" fontId="71" fillId="27" borderId="138" xfId="0" applyFont="1" applyFill="1" applyBorder="1" applyAlignment="1">
      <alignment horizontal="left" vertical="center"/>
    </xf>
    <xf numFmtId="0" fontId="71" fillId="27" borderId="10" xfId="0" applyFont="1" applyFill="1" applyBorder="1" applyAlignment="1">
      <alignment horizontal="left" vertical="center"/>
    </xf>
    <xf numFmtId="0" fontId="71" fillId="27" borderId="141" xfId="0" applyFont="1" applyFill="1" applyBorder="1" applyAlignment="1">
      <alignment horizontal="left" vertical="center" wrapText="1"/>
    </xf>
    <xf numFmtId="0" fontId="71" fillId="27" borderId="142" xfId="0" applyFont="1" applyFill="1" applyBorder="1" applyAlignment="1">
      <alignment horizontal="left" vertical="center" wrapText="1"/>
    </xf>
    <xf numFmtId="0" fontId="71" fillId="27" borderId="143" xfId="0" applyFont="1" applyFill="1" applyBorder="1" applyAlignment="1">
      <alignment horizontal="left" vertical="center" wrapText="1"/>
    </xf>
    <xf numFmtId="0" fontId="166" fillId="27" borderId="138" xfId="114" applyFont="1" applyFill="1" applyBorder="1" applyAlignment="1">
      <alignment horizontal="left" vertical="center" wrapText="1"/>
    </xf>
    <xf numFmtId="0" fontId="166" fillId="27" borderId="10" xfId="114" applyFont="1" applyFill="1" applyBorder="1" applyAlignment="1">
      <alignment horizontal="left" vertical="center" wrapText="1"/>
    </xf>
    <xf numFmtId="0" fontId="166" fillId="27" borderId="87" xfId="114" applyFont="1" applyFill="1" applyBorder="1" applyAlignment="1">
      <alignment horizontal="left" vertical="center" wrapText="1"/>
    </xf>
    <xf numFmtId="0" fontId="155" fillId="53" borderId="58" xfId="0" applyFont="1" applyFill="1" applyBorder="1" applyAlignment="1">
      <alignment horizontal="center" wrapText="1"/>
    </xf>
    <xf numFmtId="0" fontId="155" fillId="53" borderId="59" xfId="0" applyFont="1" applyFill="1" applyBorder="1" applyAlignment="1">
      <alignment horizontal="center" wrapText="1"/>
    </xf>
    <xf numFmtId="0" fontId="155" fillId="53" borderId="60" xfId="0" applyFont="1" applyFill="1" applyBorder="1" applyAlignment="1">
      <alignment horizontal="center" wrapText="1"/>
    </xf>
    <xf numFmtId="0" fontId="71" fillId="27" borderId="87" xfId="0" applyFont="1" applyFill="1" applyBorder="1" applyAlignment="1">
      <alignment horizontal="left" vertical="center"/>
    </xf>
    <xf numFmtId="0" fontId="156" fillId="27" borderId="135" xfId="0" applyFont="1" applyFill="1" applyBorder="1" applyAlignment="1">
      <alignment horizontal="left" vertical="center" wrapText="1"/>
    </xf>
    <xf numFmtId="0" fontId="156" fillId="27" borderId="42" xfId="0" applyFont="1" applyFill="1" applyBorder="1" applyAlignment="1">
      <alignment horizontal="left" vertical="center" wrapText="1"/>
    </xf>
    <xf numFmtId="9" fontId="71" fillId="27" borderId="78" xfId="0" applyNumberFormat="1" applyFont="1" applyFill="1" applyBorder="1" applyAlignment="1">
      <alignment horizontal="left" vertical="center" wrapText="1"/>
    </xf>
    <xf numFmtId="9" fontId="71" fillId="27" borderId="77" xfId="0" applyNumberFormat="1" applyFont="1" applyFill="1" applyBorder="1" applyAlignment="1">
      <alignment horizontal="left" vertical="center" wrapText="1"/>
    </xf>
    <xf numFmtId="0" fontId="71" fillId="27" borderId="138" xfId="0" applyFont="1" applyFill="1" applyBorder="1" applyAlignment="1">
      <alignment vertical="center" wrapText="1"/>
    </xf>
    <xf numFmtId="0" fontId="71" fillId="26" borderId="182" xfId="0" applyFont="1" applyFill="1" applyBorder="1" applyAlignment="1">
      <alignment horizontal="left" vertical="center" wrapText="1"/>
    </xf>
    <xf numFmtId="0" fontId="71" fillId="26" borderId="84" xfId="0" applyFont="1" applyFill="1" applyBorder="1" applyAlignment="1">
      <alignment horizontal="left" vertical="center" wrapText="1"/>
    </xf>
    <xf numFmtId="0" fontId="71" fillId="26" borderId="102" xfId="0" applyFont="1" applyFill="1" applyBorder="1" applyAlignment="1">
      <alignment horizontal="left" vertical="center" wrapText="1"/>
    </xf>
    <xf numFmtId="0" fontId="71" fillId="0" borderId="149" xfId="0" applyFont="1" applyBorder="1" applyAlignment="1">
      <alignment horizontal="left" vertical="center" wrapText="1"/>
    </xf>
    <xf numFmtId="0" fontId="71" fillId="0" borderId="12" xfId="0" applyFont="1" applyBorder="1" applyAlignment="1">
      <alignment horizontal="left" vertical="center" wrapText="1"/>
    </xf>
    <xf numFmtId="0" fontId="71" fillId="0" borderId="121" xfId="0" applyFont="1" applyBorder="1" applyAlignment="1">
      <alignment horizontal="left" vertical="center" wrapText="1"/>
    </xf>
    <xf numFmtId="0" fontId="71" fillId="0" borderId="81" xfId="0" applyFont="1" applyBorder="1" applyAlignment="1">
      <alignment horizontal="left" vertical="center" wrapText="1"/>
    </xf>
    <xf numFmtId="0" fontId="71" fillId="28" borderId="182" xfId="0" applyFont="1" applyFill="1" applyBorder="1" applyAlignment="1">
      <alignment horizontal="left" vertical="center" wrapText="1"/>
    </xf>
    <xf numFmtId="0" fontId="71" fillId="28" borderId="84" xfId="0" applyFont="1" applyFill="1" applyBorder="1" applyAlignment="1">
      <alignment horizontal="left" vertical="center" wrapText="1"/>
    </xf>
    <xf numFmtId="0" fontId="71" fillId="28" borderId="258" xfId="0" applyFont="1" applyFill="1" applyBorder="1" applyAlignment="1">
      <alignment horizontal="left" vertical="center" wrapText="1"/>
    </xf>
    <xf numFmtId="0" fontId="71" fillId="28" borderId="102" xfId="0" applyFont="1" applyFill="1" applyBorder="1" applyAlignment="1">
      <alignment horizontal="left" vertical="center" wrapText="1"/>
    </xf>
    <xf numFmtId="0" fontId="71" fillId="27" borderId="214" xfId="0" applyFont="1" applyFill="1" applyBorder="1" applyAlignment="1">
      <alignment horizontal="left" vertical="center" wrapText="1"/>
    </xf>
    <xf numFmtId="0" fontId="71" fillId="27" borderId="125" xfId="0" applyFont="1" applyFill="1" applyBorder="1" applyAlignment="1">
      <alignment horizontal="left" vertical="center" wrapText="1"/>
    </xf>
    <xf numFmtId="0" fontId="71" fillId="27" borderId="211" xfId="0" applyFont="1" applyFill="1" applyBorder="1" applyAlignment="1">
      <alignment horizontal="left" vertical="center" wrapText="1"/>
    </xf>
    <xf numFmtId="0" fontId="71" fillId="0" borderId="186" xfId="0" applyFont="1" applyBorder="1" applyAlignment="1">
      <alignment horizontal="left" vertical="center" wrapText="1"/>
    </xf>
    <xf numFmtId="0" fontId="71" fillId="27" borderId="137" xfId="0" applyFont="1" applyFill="1" applyBorder="1" applyAlignment="1">
      <alignment horizontal="left" vertical="center" wrapText="1"/>
    </xf>
    <xf numFmtId="0" fontId="168" fillId="27" borderId="179" xfId="0" applyFont="1" applyFill="1" applyBorder="1" applyAlignment="1">
      <alignment horizontal="left" vertical="center" wrapText="1"/>
    </xf>
    <xf numFmtId="0" fontId="168" fillId="27" borderId="180" xfId="0" applyFont="1" applyFill="1" applyBorder="1" applyAlignment="1">
      <alignment horizontal="left" vertical="center" wrapText="1"/>
    </xf>
    <xf numFmtId="0" fontId="71" fillId="27" borderId="182" xfId="0" applyFont="1" applyFill="1" applyBorder="1" applyAlignment="1">
      <alignment horizontal="left" vertical="center" wrapText="1"/>
    </xf>
    <xf numFmtId="0" fontId="71" fillId="27" borderId="84" xfId="0" applyFont="1" applyFill="1" applyBorder="1" applyAlignment="1">
      <alignment horizontal="left" vertical="center" wrapText="1"/>
    </xf>
    <xf numFmtId="0" fontId="71" fillId="27" borderId="102" xfId="0" applyFont="1" applyFill="1" applyBorder="1" applyAlignment="1">
      <alignment horizontal="left" vertical="center" wrapText="1"/>
    </xf>
    <xf numFmtId="0" fontId="156" fillId="27" borderId="13" xfId="0" applyFont="1" applyFill="1" applyBorder="1" applyAlignment="1">
      <alignment horizontal="left" vertical="center" wrapText="1"/>
    </xf>
    <xf numFmtId="0" fontId="156" fillId="27" borderId="128" xfId="0" applyFont="1" applyFill="1" applyBorder="1" applyAlignment="1">
      <alignment horizontal="left" vertical="center" wrapText="1"/>
    </xf>
    <xf numFmtId="0" fontId="156" fillId="0" borderId="113" xfId="0" applyFont="1" applyBorder="1" applyAlignment="1">
      <alignment horizontal="left" vertical="center" wrapText="1"/>
    </xf>
    <xf numFmtId="0" fontId="156" fillId="0" borderId="111" xfId="0" applyFont="1" applyBorder="1" applyAlignment="1">
      <alignment horizontal="left" vertical="center" wrapText="1"/>
    </xf>
    <xf numFmtId="0" fontId="156" fillId="0" borderId="193" xfId="0" applyFont="1" applyBorder="1" applyAlignment="1">
      <alignment horizontal="left" vertical="center" wrapText="1"/>
    </xf>
    <xf numFmtId="0" fontId="155" fillId="59" borderId="58" xfId="0" applyFont="1" applyFill="1" applyBorder="1" applyAlignment="1">
      <alignment horizontal="center" wrapText="1"/>
    </xf>
    <xf numFmtId="0" fontId="155" fillId="59" borderId="59" xfId="0" applyFont="1" applyFill="1" applyBorder="1" applyAlignment="1">
      <alignment horizontal="center" wrapText="1"/>
    </xf>
    <xf numFmtId="0" fontId="155" fillId="59" borderId="60" xfId="0" applyFont="1" applyFill="1" applyBorder="1" applyAlignment="1">
      <alignment horizontal="center" wrapText="1"/>
    </xf>
    <xf numFmtId="0" fontId="156" fillId="27" borderId="111" xfId="0" applyFont="1" applyFill="1" applyBorder="1" applyAlignment="1">
      <alignment horizontal="left" vertical="center" wrapText="1"/>
    </xf>
    <xf numFmtId="0" fontId="106" fillId="27" borderId="224" xfId="0" applyFont="1" applyFill="1" applyBorder="1" applyAlignment="1">
      <alignment horizontal="left" vertical="center" wrapText="1"/>
    </xf>
    <xf numFmtId="0" fontId="97" fillId="27" borderId="186" xfId="0" applyFont="1" applyFill="1" applyBorder="1" applyAlignment="1">
      <alignment horizontal="left" vertical="center" wrapText="1"/>
    </xf>
    <xf numFmtId="0" fontId="97" fillId="27" borderId="76" xfId="0" applyFont="1" applyFill="1" applyBorder="1" applyAlignment="1">
      <alignment horizontal="left" vertical="center" wrapText="1"/>
    </xf>
    <xf numFmtId="0" fontId="97" fillId="27" borderId="188" xfId="0" applyFont="1" applyFill="1" applyBorder="1" applyAlignment="1">
      <alignment horizontal="left" vertical="center" wrapText="1"/>
    </xf>
    <xf numFmtId="0" fontId="70" fillId="27" borderId="85" xfId="0" applyFont="1" applyFill="1" applyBorder="1" applyAlignment="1">
      <alignment horizontal="center" vertical="center" wrapText="1"/>
    </xf>
    <xf numFmtId="0" fontId="70" fillId="27" borderId="99" xfId="0" applyFont="1" applyFill="1" applyBorder="1" applyAlignment="1">
      <alignment horizontal="center" vertical="center" wrapText="1"/>
    </xf>
    <xf numFmtId="0" fontId="70" fillId="27" borderId="114" xfId="0" applyFont="1" applyFill="1" applyBorder="1" applyAlignment="1">
      <alignment horizontal="center" vertical="center" wrapText="1"/>
    </xf>
    <xf numFmtId="0" fontId="75" fillId="27" borderId="110" xfId="0" applyFont="1" applyFill="1" applyBorder="1" applyAlignment="1">
      <alignment horizontal="left" vertical="center" wrapText="1"/>
    </xf>
    <xf numFmtId="0" fontId="75" fillId="0" borderId="110" xfId="0" applyFont="1" applyBorder="1" applyAlignment="1">
      <alignment horizontal="left" vertical="center" wrapText="1"/>
    </xf>
    <xf numFmtId="0" fontId="156" fillId="53" borderId="149" xfId="0" applyFont="1" applyFill="1" applyBorder="1" applyAlignment="1">
      <alignment horizontal="left" vertical="center" wrapText="1"/>
    </xf>
    <xf numFmtId="0" fontId="156" fillId="53" borderId="104" xfId="0" applyFont="1" applyFill="1" applyBorder="1" applyAlignment="1">
      <alignment horizontal="left" vertical="center" wrapText="1"/>
    </xf>
    <xf numFmtId="0" fontId="71" fillId="28" borderId="138" xfId="0" applyFont="1" applyFill="1" applyBorder="1" applyAlignment="1">
      <alignment horizontal="left" vertical="center" wrapText="1"/>
    </xf>
    <xf numFmtId="0" fontId="71" fillId="28" borderId="87" xfId="0" applyFont="1" applyFill="1" applyBorder="1" applyAlignment="1">
      <alignment horizontal="left" vertical="center" wrapText="1"/>
    </xf>
    <xf numFmtId="0" fontId="156" fillId="53" borderId="116" xfId="0" applyFont="1" applyFill="1" applyBorder="1" applyAlignment="1">
      <alignment horizontal="left" vertical="center" wrapText="1"/>
    </xf>
    <xf numFmtId="0" fontId="71" fillId="26" borderId="139" xfId="0" applyFont="1" applyFill="1" applyBorder="1" applyAlignment="1">
      <alignment horizontal="left" vertical="center"/>
    </xf>
    <xf numFmtId="0" fontId="71" fillId="26" borderId="13" xfId="0" applyFont="1" applyFill="1" applyBorder="1" applyAlignment="1">
      <alignment horizontal="left" vertical="center"/>
    </xf>
    <xf numFmtId="0" fontId="71" fillId="27" borderId="139" xfId="0" applyFont="1" applyFill="1" applyBorder="1" applyAlignment="1">
      <alignment horizontal="left" vertical="center"/>
    </xf>
    <xf numFmtId="0" fontId="169" fillId="59" borderId="48" xfId="0" applyFont="1" applyFill="1" applyBorder="1" applyAlignment="1">
      <alignment horizontal="center"/>
    </xf>
    <xf numFmtId="0" fontId="169" fillId="59" borderId="0" xfId="0" applyFont="1" applyFill="1" applyAlignment="1">
      <alignment horizontal="center"/>
    </xf>
    <xf numFmtId="0" fontId="169" fillId="59" borderId="97" xfId="0" applyFont="1" applyFill="1" applyBorder="1" applyAlignment="1">
      <alignment horizontal="center"/>
    </xf>
    <xf numFmtId="0" fontId="156" fillId="53" borderId="149" xfId="0" applyFont="1" applyFill="1" applyBorder="1" applyAlignment="1">
      <alignment horizontal="left" vertical="center"/>
    </xf>
    <xf numFmtId="0" fontId="156" fillId="53" borderId="104" xfId="0" applyFont="1" applyFill="1" applyBorder="1" applyAlignment="1">
      <alignment horizontal="left" vertical="center"/>
    </xf>
    <xf numFmtId="0" fontId="170" fillId="53" borderId="59" xfId="0" applyFont="1" applyFill="1" applyBorder="1" applyAlignment="1">
      <alignment horizontal="center" wrapText="1"/>
    </xf>
    <xf numFmtId="0" fontId="170" fillId="53" borderId="0" xfId="0" applyFont="1" applyFill="1" applyAlignment="1">
      <alignment horizontal="center" wrapText="1"/>
    </xf>
    <xf numFmtId="0" fontId="170" fillId="53" borderId="97" xfId="0" applyFont="1" applyFill="1" applyBorder="1" applyAlignment="1">
      <alignment horizontal="center" wrapText="1"/>
    </xf>
    <xf numFmtId="0" fontId="162" fillId="27" borderId="138" xfId="54" applyFont="1" applyFill="1" applyBorder="1" applyAlignment="1">
      <alignment horizontal="left" vertical="center" wrapText="1"/>
    </xf>
    <xf numFmtId="0" fontId="162" fillId="27" borderId="10" xfId="54" applyFont="1" applyFill="1" applyBorder="1" applyAlignment="1">
      <alignment horizontal="left" vertical="center" wrapText="1"/>
    </xf>
    <xf numFmtId="0" fontId="162" fillId="27" borderId="87" xfId="54" applyFont="1" applyFill="1" applyBorder="1" applyAlignment="1">
      <alignment horizontal="left" vertical="center" wrapText="1"/>
    </xf>
    <xf numFmtId="0" fontId="166" fillId="27" borderId="138" xfId="54" applyFont="1" applyFill="1" applyBorder="1" applyAlignment="1">
      <alignment horizontal="left" vertical="center" wrapText="1"/>
    </xf>
    <xf numFmtId="0" fontId="166" fillId="27" borderId="10" xfId="54" applyFont="1" applyFill="1" applyBorder="1" applyAlignment="1">
      <alignment horizontal="left" vertical="center" wrapText="1"/>
    </xf>
    <xf numFmtId="0" fontId="166" fillId="27" borderId="87" xfId="54" applyFont="1" applyFill="1" applyBorder="1" applyAlignment="1">
      <alignment horizontal="left" vertical="center" wrapText="1"/>
    </xf>
    <xf numFmtId="0" fontId="155" fillId="53" borderId="29" xfId="0" applyFont="1" applyFill="1" applyBorder="1" applyAlignment="1">
      <alignment horizontal="center" wrapText="1"/>
    </xf>
    <xf numFmtId="0" fontId="155" fillId="53" borderId="66" xfId="0" applyFont="1" applyFill="1" applyBorder="1" applyAlignment="1">
      <alignment horizontal="center" wrapText="1"/>
    </xf>
    <xf numFmtId="0" fontId="155" fillId="53" borderId="67" xfId="0" applyFont="1" applyFill="1" applyBorder="1" applyAlignment="1">
      <alignment horizontal="center" wrapText="1"/>
    </xf>
    <xf numFmtId="0" fontId="156" fillId="27" borderId="48" xfId="0" applyFont="1" applyFill="1" applyBorder="1" applyAlignment="1">
      <alignment horizontal="left" vertical="center" wrapText="1"/>
    </xf>
    <xf numFmtId="0" fontId="156" fillId="27" borderId="96" xfId="0" applyFont="1" applyFill="1" applyBorder="1" applyAlignment="1">
      <alignment horizontal="left" vertical="center" wrapText="1"/>
    </xf>
    <xf numFmtId="0" fontId="156" fillId="0" borderId="44" xfId="0" applyFont="1" applyBorder="1" applyAlignment="1">
      <alignment horizontal="left" vertical="center" wrapText="1"/>
    </xf>
    <xf numFmtId="0" fontId="156" fillId="0" borderId="48" xfId="0" applyFont="1" applyBorder="1" applyAlignment="1">
      <alignment horizontal="left" vertical="center" wrapText="1"/>
    </xf>
    <xf numFmtId="9" fontId="71" fillId="27" borderId="239" xfId="0" applyNumberFormat="1" applyFont="1" applyFill="1" applyBorder="1" applyAlignment="1">
      <alignment horizontal="left" vertical="center" wrapText="1"/>
    </xf>
    <xf numFmtId="0" fontId="71" fillId="27" borderId="240" xfId="0" applyFont="1" applyFill="1" applyBorder="1" applyAlignment="1">
      <alignment horizontal="left" vertical="center" wrapText="1"/>
    </xf>
    <xf numFmtId="0" fontId="155" fillId="53" borderId="17" xfId="0" applyFont="1" applyFill="1" applyBorder="1" applyAlignment="1">
      <alignment horizontal="center" wrapText="1"/>
    </xf>
    <xf numFmtId="0" fontId="71" fillId="27" borderId="216" xfId="0" applyFont="1" applyFill="1" applyBorder="1" applyAlignment="1">
      <alignment horizontal="left" vertical="center" wrapText="1"/>
    </xf>
    <xf numFmtId="0" fontId="71" fillId="27" borderId="217" xfId="0" applyFont="1" applyFill="1" applyBorder="1" applyAlignment="1">
      <alignment horizontal="left" vertical="center" wrapText="1"/>
    </xf>
    <xf numFmtId="0" fontId="156" fillId="27" borderId="206" xfId="0" applyFont="1" applyFill="1" applyBorder="1" applyAlignment="1">
      <alignment horizontal="left" vertical="center" wrapText="1"/>
    </xf>
    <xf numFmtId="0" fontId="156" fillId="27" borderId="197" xfId="0" applyFont="1" applyFill="1" applyBorder="1" applyAlignment="1">
      <alignment horizontal="left" vertical="center" wrapText="1"/>
    </xf>
    <xf numFmtId="0" fontId="156" fillId="27" borderId="201" xfId="0" applyFont="1" applyFill="1" applyBorder="1" applyAlignment="1">
      <alignment horizontal="left" vertical="center" wrapText="1"/>
    </xf>
    <xf numFmtId="0" fontId="71" fillId="27" borderId="11" xfId="0" applyFont="1" applyFill="1" applyBorder="1" applyAlignment="1">
      <alignment horizontal="left" vertical="center"/>
    </xf>
    <xf numFmtId="0" fontId="156" fillId="27" borderId="125" xfId="0" applyFont="1" applyFill="1" applyBorder="1" applyAlignment="1">
      <alignment horizontal="center" vertical="center"/>
    </xf>
    <xf numFmtId="0" fontId="156" fillId="27" borderId="80" xfId="0" applyFont="1" applyFill="1" applyBorder="1" applyAlignment="1">
      <alignment horizontal="center" vertical="center"/>
    </xf>
    <xf numFmtId="0" fontId="71" fillId="27" borderId="128" xfId="0" applyFont="1" applyFill="1" applyBorder="1" applyAlignment="1">
      <alignment horizontal="left" vertical="center" wrapText="1"/>
    </xf>
    <xf numFmtId="49" fontId="34" fillId="53" borderId="177" xfId="35" applyNumberFormat="1" applyFont="1" applyFill="1" applyBorder="1" applyAlignment="1">
      <alignment horizontal="center" vertical="center"/>
    </xf>
    <xf numFmtId="49" fontId="34" fillId="53" borderId="171" xfId="35" applyNumberFormat="1" applyFont="1" applyFill="1" applyBorder="1" applyAlignment="1">
      <alignment horizontal="center" vertical="center"/>
    </xf>
    <xf numFmtId="49" fontId="34" fillId="53" borderId="172" xfId="35" applyNumberFormat="1" applyFont="1" applyFill="1" applyBorder="1" applyAlignment="1">
      <alignment horizontal="center" vertical="center"/>
    </xf>
    <xf numFmtId="0" fontId="35" fillId="53" borderId="193" xfId="29" applyFont="1" applyFill="1" applyBorder="1" applyAlignment="1">
      <alignment horizontal="left" vertical="center" wrapText="1"/>
    </xf>
    <xf numFmtId="0" fontId="37" fillId="3" borderId="161" xfId="54" applyFont="1" applyFill="1" applyBorder="1" applyAlignment="1" applyProtection="1">
      <alignment horizontal="left" vertical="center" wrapText="1"/>
    </xf>
    <xf numFmtId="0" fontId="37" fillId="3" borderId="41" xfId="54" applyFont="1" applyFill="1" applyBorder="1" applyAlignment="1" applyProtection="1">
      <alignment horizontal="left" vertical="center" wrapText="1"/>
    </xf>
    <xf numFmtId="0" fontId="37" fillId="3" borderId="162" xfId="54" applyFont="1" applyFill="1" applyBorder="1" applyAlignment="1" applyProtection="1">
      <alignment horizontal="left" vertical="center" wrapText="1"/>
    </xf>
    <xf numFmtId="0" fontId="37" fillId="0" borderId="161" xfId="54" applyFont="1" applyBorder="1" applyAlignment="1" applyProtection="1">
      <alignment horizontal="left" vertical="center" wrapText="1"/>
    </xf>
    <xf numFmtId="0" fontId="37" fillId="0" borderId="41" xfId="54" applyFont="1" applyBorder="1" applyAlignment="1" applyProtection="1">
      <alignment horizontal="left" vertical="center" wrapText="1"/>
    </xf>
    <xf numFmtId="0" fontId="37" fillId="0" borderId="162" xfId="54" applyFont="1" applyBorder="1" applyAlignment="1" applyProtection="1">
      <alignment horizontal="left" vertical="center" wrapText="1"/>
    </xf>
    <xf numFmtId="9" fontId="70" fillId="26" borderId="161" xfId="54" applyNumberFormat="1" applyFont="1" applyFill="1" applyBorder="1" applyAlignment="1">
      <alignment horizontal="left" vertical="center" wrapText="1"/>
    </xf>
    <xf numFmtId="9" fontId="70" fillId="26" borderId="41" xfId="54" applyNumberFormat="1" applyFont="1" applyFill="1" applyBorder="1" applyAlignment="1">
      <alignment horizontal="left" vertical="center" wrapText="1"/>
    </xf>
    <xf numFmtId="9" fontId="70" fillId="26" borderId="162" xfId="54" applyNumberFormat="1" applyFont="1" applyFill="1" applyBorder="1" applyAlignment="1">
      <alignment horizontal="left" vertical="center" wrapText="1"/>
    </xf>
    <xf numFmtId="0" fontId="71" fillId="3" borderId="43" xfId="54" applyFont="1" applyFill="1" applyBorder="1" applyAlignment="1" applyProtection="1">
      <alignment horizontal="left" vertical="center" wrapText="1"/>
    </xf>
    <xf numFmtId="0" fontId="71" fillId="3" borderId="155" xfId="54" applyFont="1" applyFill="1" applyBorder="1" applyAlignment="1" applyProtection="1">
      <alignment horizontal="left" vertical="center" wrapText="1"/>
    </xf>
    <xf numFmtId="0" fontId="37" fillId="3" borderId="227" xfId="54" applyFont="1" applyFill="1" applyBorder="1" applyAlignment="1" applyProtection="1">
      <alignment horizontal="left" vertical="center" wrapText="1"/>
    </xf>
    <xf numFmtId="0" fontId="37" fillId="3" borderId="230" xfId="54" applyFont="1" applyFill="1" applyBorder="1" applyAlignment="1" applyProtection="1">
      <alignment horizontal="left" vertical="center" wrapText="1"/>
    </xf>
    <xf numFmtId="0" fontId="37" fillId="3" borderId="231" xfId="54" applyFont="1" applyFill="1" applyBorder="1" applyAlignment="1" applyProtection="1">
      <alignment horizontal="left" vertical="center" wrapText="1"/>
    </xf>
    <xf numFmtId="0" fontId="37" fillId="3" borderId="161" xfId="35" applyFont="1" applyFill="1" applyBorder="1" applyAlignment="1">
      <alignment horizontal="left" vertical="center" wrapText="1"/>
    </xf>
    <xf numFmtId="0" fontId="37" fillId="3" borderId="162" xfId="35" applyFont="1" applyFill="1" applyBorder="1" applyAlignment="1">
      <alignment horizontal="left" vertical="center" wrapText="1"/>
    </xf>
    <xf numFmtId="0" fontId="40" fillId="3" borderId="4" xfId="28" applyFont="1" applyFill="1" applyBorder="1" applyAlignment="1">
      <alignment horizontal="left" vertical="center" wrapText="1"/>
    </xf>
    <xf numFmtId="0" fontId="37" fillId="3" borderId="87" xfId="35" applyFont="1" applyFill="1" applyBorder="1" applyAlignment="1">
      <alignment horizontal="left" vertical="center" wrapText="1"/>
    </xf>
    <xf numFmtId="0" fontId="40" fillId="53" borderId="238" xfId="35" applyFont="1" applyFill="1" applyBorder="1" applyAlignment="1">
      <alignment horizontal="left" vertical="center" wrapText="1"/>
    </xf>
    <xf numFmtId="17" fontId="37" fillId="3" borderId="161" xfId="35" applyNumberFormat="1" applyFont="1" applyFill="1" applyBorder="1" applyAlignment="1">
      <alignment horizontal="left" vertical="center" wrapText="1"/>
    </xf>
    <xf numFmtId="17" fontId="37" fillId="3" borderId="41" xfId="35" applyNumberFormat="1" applyFont="1" applyFill="1" applyBorder="1" applyAlignment="1">
      <alignment horizontal="left" vertical="center" wrapText="1"/>
    </xf>
    <xf numFmtId="17" fontId="37" fillId="3" borderId="162" xfId="35" applyNumberFormat="1" applyFont="1" applyFill="1" applyBorder="1" applyAlignment="1">
      <alignment horizontal="left" vertical="center" wrapText="1"/>
    </xf>
    <xf numFmtId="0" fontId="67" fillId="3" borderId="161" xfId="54" applyFill="1" applyBorder="1" applyAlignment="1" applyProtection="1">
      <alignment horizontal="left" vertical="center" wrapText="1"/>
    </xf>
    <xf numFmtId="0" fontId="67" fillId="3" borderId="41" xfId="54" applyFill="1" applyBorder="1" applyAlignment="1" applyProtection="1">
      <alignment horizontal="left" vertical="center" wrapText="1"/>
    </xf>
    <xf numFmtId="0" fontId="67" fillId="3" borderId="162" xfId="54" applyFill="1" applyBorder="1" applyAlignment="1" applyProtection="1">
      <alignment horizontal="left" vertical="center" wrapText="1"/>
    </xf>
    <xf numFmtId="0" fontId="106" fillId="0" borderId="190" xfId="29" applyFont="1" applyBorder="1" applyAlignment="1">
      <alignment vertical="center" wrapText="1"/>
    </xf>
    <xf numFmtId="0" fontId="106" fillId="0" borderId="184" xfId="29" applyFont="1" applyBorder="1" applyAlignment="1">
      <alignment vertical="center" wrapText="1"/>
    </xf>
    <xf numFmtId="0" fontId="106" fillId="0" borderId="185" xfId="29" applyFont="1" applyBorder="1" applyAlignment="1">
      <alignment vertical="center" wrapText="1"/>
    </xf>
    <xf numFmtId="0" fontId="40" fillId="53" borderId="193" xfId="35" applyFont="1" applyFill="1" applyBorder="1" applyAlignment="1">
      <alignment horizontal="left" vertical="center" wrapText="1"/>
    </xf>
    <xf numFmtId="0" fontId="37" fillId="3" borderId="158" xfId="35" applyFont="1" applyFill="1" applyBorder="1" applyAlignment="1">
      <alignment horizontal="left" vertical="center" wrapText="1"/>
    </xf>
    <xf numFmtId="0" fontId="37" fillId="3" borderId="50" xfId="35" applyFont="1" applyFill="1" applyBorder="1" applyAlignment="1">
      <alignment horizontal="left" vertical="center" wrapText="1"/>
    </xf>
    <xf numFmtId="0" fontId="37" fillId="3" borderId="198" xfId="35" applyFont="1" applyFill="1" applyBorder="1" applyAlignment="1">
      <alignment horizontal="left" vertical="center" wrapText="1"/>
    </xf>
    <xf numFmtId="0" fontId="37" fillId="3" borderId="4" xfId="35" applyFont="1" applyFill="1" applyBorder="1" applyAlignment="1">
      <alignment horizontal="left" vertical="center" wrapText="1"/>
    </xf>
    <xf numFmtId="0" fontId="37" fillId="3" borderId="43" xfId="35" applyFont="1" applyFill="1" applyBorder="1" applyAlignment="1">
      <alignment horizontal="left" vertical="center"/>
    </xf>
    <xf numFmtId="0" fontId="37" fillId="3" borderId="155" xfId="35" applyFont="1" applyFill="1" applyBorder="1" applyAlignment="1">
      <alignment horizontal="left" vertical="center"/>
    </xf>
    <xf numFmtId="0" fontId="40" fillId="3" borderId="41" xfId="35" applyFont="1" applyFill="1" applyBorder="1" applyAlignment="1">
      <alignment horizontal="left" vertical="center" wrapText="1"/>
    </xf>
    <xf numFmtId="0" fontId="37" fillId="3" borderId="0" xfId="0" applyFont="1" applyFill="1" applyAlignment="1">
      <alignment horizontal="left" vertical="center"/>
    </xf>
    <xf numFmtId="0" fontId="37" fillId="3" borderId="139" xfId="0" applyFont="1" applyFill="1" applyBorder="1" applyAlignment="1">
      <alignment horizontal="left" vertical="center"/>
    </xf>
    <xf numFmtId="0" fontId="37" fillId="3" borderId="161" xfId="54" applyNumberFormat="1" applyFont="1" applyFill="1" applyBorder="1" applyAlignment="1" applyProtection="1">
      <alignment horizontal="left" vertical="center" wrapText="1"/>
    </xf>
    <xf numFmtId="0" fontId="37" fillId="3" borderId="41" xfId="54" applyNumberFormat="1" applyFont="1" applyFill="1" applyBorder="1" applyAlignment="1" applyProtection="1">
      <alignment horizontal="left" vertical="center" wrapText="1"/>
    </xf>
    <xf numFmtId="0" fontId="37" fillId="3" borderId="162" xfId="54" applyNumberFormat="1" applyFont="1" applyFill="1" applyBorder="1" applyAlignment="1" applyProtection="1">
      <alignment horizontal="left" vertical="center" wrapText="1"/>
    </xf>
    <xf numFmtId="0" fontId="71" fillId="3" borderId="138" xfId="54" applyFont="1" applyFill="1" applyBorder="1" applyAlignment="1" applyProtection="1">
      <alignment horizontal="left" vertical="center" wrapText="1"/>
    </xf>
    <xf numFmtId="0" fontId="71" fillId="3" borderId="8" xfId="54" applyFont="1" applyFill="1" applyBorder="1" applyAlignment="1" applyProtection="1">
      <alignment horizontal="left" vertical="center" wrapText="1"/>
    </xf>
    <xf numFmtId="0" fontId="40" fillId="0" borderId="41" xfId="35" applyFont="1" applyBorder="1" applyAlignment="1">
      <alignment horizontal="left" vertical="center" wrapText="1"/>
    </xf>
    <xf numFmtId="0" fontId="37" fillId="3" borderId="25" xfId="54" applyFont="1" applyFill="1" applyBorder="1" applyAlignment="1" applyProtection="1">
      <alignment horizontal="left" vertical="center" wrapText="1"/>
    </xf>
    <xf numFmtId="0" fontId="37" fillId="3" borderId="43" xfId="0" applyFont="1" applyFill="1" applyBorder="1" applyAlignment="1">
      <alignment horizontal="left" vertical="center" wrapText="1"/>
    </xf>
    <xf numFmtId="0" fontId="37" fillId="3" borderId="155" xfId="0" applyFont="1" applyFill="1" applyBorder="1" applyAlignment="1">
      <alignment horizontal="left" vertical="center"/>
    </xf>
    <xf numFmtId="0" fontId="37" fillId="0" borderId="4" xfId="54" applyFont="1" applyBorder="1" applyAlignment="1" applyProtection="1">
      <alignment horizontal="left" vertical="center" wrapText="1"/>
    </xf>
    <xf numFmtId="0" fontId="40" fillId="0" borderId="50" xfId="35" applyFont="1" applyBorder="1" applyAlignment="1">
      <alignment horizontal="left" vertical="center" wrapText="1"/>
    </xf>
    <xf numFmtId="0" fontId="71" fillId="27" borderId="239" xfId="0" applyFont="1" applyFill="1" applyBorder="1" applyAlignment="1">
      <alignment horizontal="left" vertical="center" wrapText="1"/>
    </xf>
    <xf numFmtId="49" fontId="155" fillId="53" borderId="29" xfId="35" applyNumberFormat="1" applyFont="1" applyFill="1" applyBorder="1" applyAlignment="1">
      <alignment horizontal="center" vertical="center"/>
    </xf>
    <xf numFmtId="49" fontId="155" fillId="53" borderId="19" xfId="35" applyNumberFormat="1" applyFont="1" applyFill="1" applyBorder="1" applyAlignment="1">
      <alignment horizontal="center" vertical="center"/>
    </xf>
    <xf numFmtId="49" fontId="155" fillId="53" borderId="23" xfId="35" applyNumberFormat="1" applyFont="1" applyFill="1" applyBorder="1" applyAlignment="1">
      <alignment horizontal="center" vertical="center"/>
    </xf>
    <xf numFmtId="0" fontId="156" fillId="53" borderId="149" xfId="35" applyFont="1" applyFill="1" applyBorder="1" applyAlignment="1">
      <alignment horizontal="left" vertical="center" wrapText="1"/>
    </xf>
    <xf numFmtId="0" fontId="71" fillId="3" borderId="161" xfId="35" applyFont="1" applyFill="1" applyBorder="1" applyAlignment="1">
      <alignment horizontal="left" vertical="center" wrapText="1"/>
    </xf>
    <xf numFmtId="0" fontId="71" fillId="3" borderId="41" xfId="35" applyFont="1" applyFill="1" applyBorder="1" applyAlignment="1">
      <alignment horizontal="left" vertical="center" wrapText="1"/>
    </xf>
    <xf numFmtId="0" fontId="71" fillId="3" borderId="162" xfId="35" applyFont="1" applyFill="1" applyBorder="1" applyAlignment="1">
      <alignment horizontal="left" vertical="center" wrapText="1"/>
    </xf>
    <xf numFmtId="0" fontId="71" fillId="0" borderId="4" xfId="54" applyFont="1" applyBorder="1" applyAlignment="1" applyProtection="1">
      <alignment horizontal="left" vertical="center" wrapText="1"/>
    </xf>
    <xf numFmtId="0" fontId="156" fillId="0" borderId="205" xfId="35" applyFont="1" applyBorder="1" applyAlignment="1">
      <alignment horizontal="left" vertical="center" wrapText="1"/>
    </xf>
    <xf numFmtId="0" fontId="71" fillId="3" borderId="25" xfId="54" applyFont="1" applyFill="1" applyBorder="1" applyAlignment="1" applyProtection="1">
      <alignment horizontal="left" vertical="center" wrapText="1"/>
    </xf>
    <xf numFmtId="0" fontId="71" fillId="3" borderId="4" xfId="35" applyFont="1" applyFill="1" applyBorder="1" applyAlignment="1">
      <alignment horizontal="left" vertical="center" wrapText="1"/>
    </xf>
    <xf numFmtId="0" fontId="71" fillId="3" borderId="43" xfId="0" applyFont="1" applyFill="1" applyBorder="1" applyAlignment="1">
      <alignment horizontal="left" vertical="center"/>
    </xf>
    <xf numFmtId="0" fontId="71" fillId="3" borderId="155" xfId="0" applyFont="1" applyFill="1" applyBorder="1" applyAlignment="1">
      <alignment horizontal="left" vertical="center"/>
    </xf>
    <xf numFmtId="0" fontId="71" fillId="0" borderId="161" xfId="54" applyFont="1" applyBorder="1" applyAlignment="1" applyProtection="1">
      <alignment vertical="center" wrapText="1"/>
    </xf>
    <xf numFmtId="0" fontId="71" fillId="0" borderId="41" xfId="54" applyFont="1" applyBorder="1" applyAlignment="1" applyProtection="1">
      <alignment vertical="center" wrapText="1"/>
    </xf>
    <xf numFmtId="0" fontId="71" fillId="0" borderId="162" xfId="54" applyFont="1" applyBorder="1" applyAlignment="1" applyProtection="1">
      <alignment vertical="center" wrapText="1"/>
    </xf>
    <xf numFmtId="0" fontId="71" fillId="3" borderId="13" xfId="0" applyFont="1" applyFill="1" applyBorder="1" applyAlignment="1">
      <alignment horizontal="left" vertical="center"/>
    </xf>
    <xf numFmtId="0" fontId="71" fillId="3" borderId="139" xfId="0" applyFont="1" applyFill="1" applyBorder="1" applyAlignment="1">
      <alignment horizontal="left" vertical="center"/>
    </xf>
    <xf numFmtId="0" fontId="71" fillId="3" borderId="46" xfId="0" applyFont="1" applyFill="1" applyBorder="1" applyAlignment="1">
      <alignment horizontal="left" vertical="center"/>
    </xf>
    <xf numFmtId="0" fontId="71" fillId="0" borderId="161" xfId="54" applyFont="1" applyBorder="1" applyAlignment="1" applyProtection="1">
      <alignment horizontal="left" vertical="center" wrapText="1"/>
    </xf>
    <xf numFmtId="0" fontId="71" fillId="0" borderId="41" xfId="54" applyFont="1" applyBorder="1" applyAlignment="1" applyProtection="1">
      <alignment horizontal="left" vertical="center" wrapText="1"/>
    </xf>
    <xf numFmtId="0" fontId="71" fillId="0" borderId="162" xfId="54" applyFont="1" applyBorder="1" applyAlignment="1" applyProtection="1">
      <alignment horizontal="left" vertical="center" wrapText="1"/>
    </xf>
    <xf numFmtId="9" fontId="71" fillId="3" borderId="161" xfId="54" applyNumberFormat="1" applyFont="1" applyFill="1" applyBorder="1" applyAlignment="1">
      <alignment horizontal="left" vertical="center" wrapText="1"/>
    </xf>
    <xf numFmtId="9" fontId="71" fillId="3" borderId="41" xfId="54" applyNumberFormat="1" applyFont="1" applyFill="1" applyBorder="1" applyAlignment="1" applyProtection="1">
      <alignment horizontal="left" vertical="center" wrapText="1"/>
    </xf>
    <xf numFmtId="9" fontId="71" fillId="3" borderId="162" xfId="54" applyNumberFormat="1" applyFont="1" applyFill="1" applyBorder="1" applyAlignment="1" applyProtection="1">
      <alignment horizontal="left" vertical="center" wrapText="1"/>
    </xf>
    <xf numFmtId="0" fontId="156" fillId="53" borderId="191" xfId="35" applyFont="1" applyFill="1" applyBorder="1" applyAlignment="1">
      <alignment horizontal="left" vertical="center" wrapText="1"/>
    </xf>
    <xf numFmtId="17" fontId="71" fillId="3" borderId="161" xfId="35" applyNumberFormat="1" applyFont="1" applyFill="1" applyBorder="1" applyAlignment="1">
      <alignment horizontal="left" vertical="center" wrapText="1"/>
    </xf>
    <xf numFmtId="17" fontId="71" fillId="3" borderId="41" xfId="35" applyNumberFormat="1" applyFont="1" applyFill="1" applyBorder="1" applyAlignment="1">
      <alignment horizontal="left" vertical="center" wrapText="1"/>
    </xf>
    <xf numFmtId="17" fontId="71" fillId="3" borderId="162" xfId="35" applyNumberFormat="1" applyFont="1" applyFill="1" applyBorder="1" applyAlignment="1">
      <alignment horizontal="left" vertical="center" wrapText="1"/>
    </xf>
    <xf numFmtId="0" fontId="166" fillId="3" borderId="161" xfId="54" applyFont="1" applyFill="1" applyBorder="1" applyAlignment="1" applyProtection="1">
      <alignment horizontal="left" vertical="center" wrapText="1"/>
    </xf>
    <xf numFmtId="0" fontId="166" fillId="3" borderId="41" xfId="54" applyFont="1" applyFill="1" applyBorder="1" applyAlignment="1" applyProtection="1">
      <alignment horizontal="left" vertical="center" wrapText="1"/>
    </xf>
    <xf numFmtId="0" fontId="166" fillId="3" borderId="162" xfId="54" applyFont="1" applyFill="1" applyBorder="1" applyAlignment="1" applyProtection="1">
      <alignment horizontal="left" vertical="center" wrapText="1"/>
    </xf>
    <xf numFmtId="0" fontId="156" fillId="53" borderId="149" xfId="29" applyFont="1" applyFill="1" applyBorder="1" applyAlignment="1">
      <alignment horizontal="left" vertical="center"/>
    </xf>
    <xf numFmtId="0" fontId="71" fillId="3" borderId="161" xfId="54" applyFont="1" applyFill="1" applyBorder="1" applyAlignment="1" applyProtection="1">
      <alignment horizontal="left" vertical="center" wrapText="1"/>
    </xf>
    <xf numFmtId="0" fontId="71" fillId="3" borderId="41" xfId="54" applyFont="1" applyFill="1" applyBorder="1" applyAlignment="1" applyProtection="1">
      <alignment horizontal="left" vertical="center" wrapText="1"/>
    </xf>
    <xf numFmtId="0" fontId="71" fillId="3" borderId="162" xfId="54" applyFont="1" applyFill="1" applyBorder="1" applyAlignment="1" applyProtection="1">
      <alignment horizontal="left" vertical="center" wrapText="1"/>
    </xf>
    <xf numFmtId="0" fontId="71" fillId="30" borderId="161" xfId="54" applyFont="1" applyFill="1" applyBorder="1" applyAlignment="1" applyProtection="1">
      <alignment horizontal="left" vertical="center" wrapText="1"/>
    </xf>
    <xf numFmtId="0" fontId="71" fillId="30" borderId="41" xfId="54" applyFont="1" applyFill="1" applyBorder="1" applyAlignment="1" applyProtection="1">
      <alignment horizontal="left" vertical="center" wrapText="1"/>
    </xf>
    <xf numFmtId="0" fontId="71" fillId="30" borderId="162" xfId="54" applyFont="1" applyFill="1" applyBorder="1" applyAlignment="1" applyProtection="1">
      <alignment horizontal="left" vertical="center" wrapText="1"/>
    </xf>
    <xf numFmtId="0" fontId="156" fillId="0" borderId="193" xfId="35" applyFont="1" applyBorder="1" applyAlignment="1">
      <alignment horizontal="left" vertical="center" wrapText="1"/>
    </xf>
    <xf numFmtId="0" fontId="71" fillId="3" borderId="229" xfId="54" applyFont="1" applyFill="1" applyBorder="1" applyAlignment="1" applyProtection="1">
      <alignment horizontal="left" vertical="center" wrapText="1"/>
    </xf>
    <xf numFmtId="0" fontId="71" fillId="3" borderId="195" xfId="54" applyFont="1" applyFill="1" applyBorder="1" applyAlignment="1" applyProtection="1">
      <alignment horizontal="left" vertical="center" wrapText="1"/>
    </xf>
    <xf numFmtId="0" fontId="71" fillId="3" borderId="196" xfId="54" applyFont="1" applyFill="1" applyBorder="1" applyAlignment="1" applyProtection="1">
      <alignment horizontal="left" vertical="center" wrapText="1"/>
    </xf>
    <xf numFmtId="0" fontId="71" fillId="3" borderId="161" xfId="54" applyNumberFormat="1" applyFont="1" applyFill="1" applyBorder="1" applyAlignment="1" applyProtection="1">
      <alignment horizontal="left" vertical="center" wrapText="1"/>
    </xf>
    <xf numFmtId="0" fontId="71" fillId="3" borderId="41" xfId="54" applyNumberFormat="1" applyFont="1" applyFill="1" applyBorder="1" applyAlignment="1" applyProtection="1">
      <alignment horizontal="left" vertical="center" wrapText="1"/>
    </xf>
    <xf numFmtId="0" fontId="71" fillId="3" borderId="162" xfId="54" applyNumberFormat="1" applyFont="1" applyFill="1" applyBorder="1" applyAlignment="1" applyProtection="1">
      <alignment horizontal="left" vertical="center" wrapText="1"/>
    </xf>
    <xf numFmtId="9" fontId="71" fillId="3" borderId="4" xfId="35" applyNumberFormat="1" applyFont="1" applyFill="1" applyBorder="1" applyAlignment="1">
      <alignment horizontal="left" vertical="center" wrapText="1"/>
    </xf>
    <xf numFmtId="0" fontId="156" fillId="53" borderId="149" xfId="29" applyFont="1" applyFill="1" applyBorder="1" applyAlignment="1">
      <alignment horizontal="left" vertical="center" wrapText="1"/>
    </xf>
    <xf numFmtId="0" fontId="71" fillId="3" borderId="227" xfId="54" applyFont="1" applyFill="1" applyBorder="1" applyAlignment="1" applyProtection="1">
      <alignment horizontal="left" vertical="center" wrapText="1"/>
    </xf>
    <xf numFmtId="0" fontId="71" fillId="3" borderId="230" xfId="54" applyFont="1" applyFill="1" applyBorder="1" applyAlignment="1" applyProtection="1">
      <alignment horizontal="left" vertical="center" wrapText="1"/>
    </xf>
    <xf numFmtId="0" fontId="71" fillId="3" borderId="231" xfId="54" applyFont="1" applyFill="1" applyBorder="1" applyAlignment="1" applyProtection="1">
      <alignment horizontal="left" vertical="center" wrapText="1"/>
    </xf>
    <xf numFmtId="0" fontId="71" fillId="0" borderId="4" xfId="35" applyFont="1" applyBorder="1" applyAlignment="1">
      <alignment horizontal="left" vertical="center" wrapText="1"/>
    </xf>
    <xf numFmtId="0" fontId="156" fillId="0" borderId="4" xfId="28" applyFont="1" applyBorder="1" applyAlignment="1">
      <alignment horizontal="left" vertical="center" wrapText="1"/>
    </xf>
    <xf numFmtId="0" fontId="71" fillId="3" borderId="53" xfId="35" applyFont="1" applyFill="1" applyBorder="1" applyAlignment="1">
      <alignment horizontal="left" vertical="center" wrapText="1"/>
    </xf>
    <xf numFmtId="0" fontId="71" fillId="3" borderId="87" xfId="35" applyFont="1" applyFill="1" applyBorder="1" applyAlignment="1">
      <alignment horizontal="left" vertical="center" wrapText="1"/>
    </xf>
    <xf numFmtId="0" fontId="71" fillId="3" borderId="43" xfId="35" applyFont="1" applyFill="1" applyBorder="1" applyAlignment="1">
      <alignment horizontal="left" vertical="center"/>
    </xf>
    <xf numFmtId="0" fontId="71" fillId="3" borderId="155" xfId="35" applyFont="1" applyFill="1" applyBorder="1" applyAlignment="1">
      <alignment horizontal="left" vertical="center"/>
    </xf>
    <xf numFmtId="0" fontId="156" fillId="3" borderId="205" xfId="35" applyFont="1" applyFill="1" applyBorder="1" applyAlignment="1">
      <alignment horizontal="left" vertical="center" wrapText="1"/>
    </xf>
    <xf numFmtId="0" fontId="71" fillId="3" borderId="0" xfId="0" applyFont="1" applyFill="1" applyAlignment="1">
      <alignment horizontal="left" vertical="center"/>
    </xf>
    <xf numFmtId="0" fontId="106" fillId="3" borderId="229" xfId="54" applyFont="1" applyFill="1" applyBorder="1" applyAlignment="1" applyProtection="1">
      <alignment horizontal="left" vertical="center" wrapText="1"/>
    </xf>
    <xf numFmtId="1" fontId="37" fillId="26" borderId="4" xfId="35" applyNumberFormat="1" applyFont="1" applyFill="1" applyBorder="1" applyAlignment="1">
      <alignment horizontal="left" vertical="center" wrapText="1"/>
    </xf>
    <xf numFmtId="0" fontId="71" fillId="3" borderId="43" xfId="0" applyFont="1" applyFill="1" applyBorder="1" applyAlignment="1">
      <alignment horizontal="left" vertical="center" wrapText="1"/>
    </xf>
    <xf numFmtId="0" fontId="71" fillId="3" borderId="155" xfId="0" applyFont="1" applyFill="1" applyBorder="1" applyAlignment="1">
      <alignment horizontal="left" vertical="center" wrapText="1"/>
    </xf>
    <xf numFmtId="0" fontId="71" fillId="0" borderId="43" xfId="35" applyFont="1" applyBorder="1" applyAlignment="1">
      <alignment horizontal="left" vertical="center"/>
    </xf>
    <xf numFmtId="0" fontId="71" fillId="0" borderId="155" xfId="35" applyFont="1" applyBorder="1" applyAlignment="1">
      <alignment horizontal="left" vertical="center"/>
    </xf>
    <xf numFmtId="0" fontId="156" fillId="0" borderId="113" xfId="35" applyFont="1" applyBorder="1" applyAlignment="1">
      <alignment horizontal="left" vertical="center" wrapText="1"/>
    </xf>
    <xf numFmtId="0" fontId="156" fillId="0" borderId="194" xfId="35" applyFont="1" applyBorder="1" applyAlignment="1">
      <alignment horizontal="left" vertical="center" wrapText="1"/>
    </xf>
    <xf numFmtId="9" fontId="71" fillId="3" borderId="41" xfId="54" applyNumberFormat="1" applyFont="1" applyFill="1" applyBorder="1" applyAlignment="1">
      <alignment horizontal="left" vertical="center" wrapText="1"/>
    </xf>
    <xf numFmtId="9" fontId="71" fillId="3" borderId="162" xfId="54" applyNumberFormat="1" applyFont="1" applyFill="1" applyBorder="1" applyAlignment="1">
      <alignment horizontal="left" vertical="center" wrapText="1"/>
    </xf>
    <xf numFmtId="0" fontId="156" fillId="3" borderId="4" xfId="28" applyFont="1" applyFill="1" applyBorder="1" applyAlignment="1">
      <alignment horizontal="left" vertical="center" wrapText="1"/>
    </xf>
    <xf numFmtId="0" fontId="71" fillId="3" borderId="173" xfId="35" applyFont="1" applyFill="1" applyBorder="1" applyAlignment="1">
      <alignment horizontal="left" vertical="center" wrapText="1"/>
    </xf>
    <xf numFmtId="0" fontId="71" fillId="3" borderId="51" xfId="35" applyFont="1" applyFill="1" applyBorder="1" applyAlignment="1">
      <alignment horizontal="left" vertical="center" wrapText="1"/>
    </xf>
    <xf numFmtId="0" fontId="71" fillId="3" borderId="197" xfId="35" applyFont="1" applyFill="1" applyBorder="1" applyAlignment="1">
      <alignment horizontal="left" vertical="center" wrapText="1"/>
    </xf>
    <xf numFmtId="0" fontId="71" fillId="3" borderId="9" xfId="35" applyFont="1" applyFill="1" applyBorder="1" applyAlignment="1">
      <alignment horizontal="center" vertical="center" wrapText="1"/>
    </xf>
    <xf numFmtId="0" fontId="71" fillId="3" borderId="10" xfId="35" applyFont="1" applyFill="1" applyBorder="1" applyAlignment="1">
      <alignment horizontal="center" vertical="center" wrapText="1"/>
    </xf>
    <xf numFmtId="0" fontId="71" fillId="3" borderId="87" xfId="35" applyFont="1" applyFill="1" applyBorder="1" applyAlignment="1">
      <alignment horizontal="center" vertical="center" wrapText="1"/>
    </xf>
    <xf numFmtId="0" fontId="71" fillId="3" borderId="138" xfId="35" applyFont="1" applyFill="1" applyBorder="1" applyAlignment="1">
      <alignment horizontal="center" vertical="center" wrapText="1"/>
    </xf>
    <xf numFmtId="0" fontId="156" fillId="3" borderId="193" xfId="35" applyFont="1" applyFill="1" applyBorder="1" applyAlignment="1">
      <alignment horizontal="left" vertical="center" wrapText="1"/>
    </xf>
    <xf numFmtId="0" fontId="156" fillId="3" borderId="113" xfId="35" applyFont="1" applyFill="1" applyBorder="1" applyAlignment="1">
      <alignment horizontal="left" vertical="center" wrapText="1"/>
    </xf>
    <xf numFmtId="0" fontId="156" fillId="3" borderId="194" xfId="35" applyFont="1" applyFill="1" applyBorder="1" applyAlignment="1">
      <alignment horizontal="left" vertical="center" wrapText="1"/>
    </xf>
    <xf numFmtId="0" fontId="35" fillId="53" borderId="149" xfId="29" applyFont="1" applyFill="1" applyBorder="1" applyAlignment="1">
      <alignment horizontal="left" vertical="center"/>
    </xf>
    <xf numFmtId="0" fontId="40" fillId="0" borderId="161" xfId="35" applyFont="1" applyBorder="1" applyAlignment="1">
      <alignment horizontal="left" vertical="center" wrapText="1"/>
    </xf>
    <xf numFmtId="0" fontId="40" fillId="0" borderId="149" xfId="35" applyFont="1" applyBorder="1" applyAlignment="1">
      <alignment horizontal="left" vertical="center" wrapText="1"/>
    </xf>
    <xf numFmtId="0" fontId="37" fillId="3" borderId="155" xfId="0" applyFont="1" applyFill="1" applyBorder="1" applyAlignment="1">
      <alignment horizontal="left" vertical="center" wrapText="1"/>
    </xf>
    <xf numFmtId="0" fontId="110" fillId="3" borderId="195" xfId="54" applyFont="1" applyFill="1" applyBorder="1" applyAlignment="1" applyProtection="1">
      <alignment horizontal="left" vertical="center" wrapText="1"/>
    </xf>
    <xf numFmtId="0" fontId="75" fillId="3" borderId="195" xfId="54" applyFont="1" applyFill="1" applyBorder="1" applyAlignment="1" applyProtection="1">
      <alignment horizontal="left" vertical="center" wrapText="1"/>
    </xf>
    <xf numFmtId="0" fontId="75" fillId="3" borderId="196" xfId="54" applyFont="1" applyFill="1" applyBorder="1" applyAlignment="1" applyProtection="1">
      <alignment horizontal="left" vertical="center" wrapText="1"/>
    </xf>
    <xf numFmtId="0" fontId="70" fillId="3" borderId="9" xfId="35" applyFont="1" applyFill="1" applyBorder="1" applyAlignment="1">
      <alignment horizontal="left" vertical="center" wrapText="1"/>
    </xf>
    <xf numFmtId="0" fontId="70" fillId="3" borderId="10" xfId="35" applyFont="1" applyFill="1" applyBorder="1" applyAlignment="1">
      <alignment horizontal="left" vertical="center" wrapText="1"/>
    </xf>
    <xf numFmtId="0" fontId="70" fillId="3" borderId="87" xfId="35" applyFont="1" applyFill="1" applyBorder="1" applyAlignment="1">
      <alignment horizontal="left" vertical="center" wrapText="1"/>
    </xf>
    <xf numFmtId="49" fontId="34" fillId="53" borderId="29" xfId="35" applyNumberFormat="1" applyFont="1" applyFill="1" applyBorder="1" applyAlignment="1">
      <alignment horizontal="center" vertical="center"/>
    </xf>
    <xf numFmtId="49" fontId="34" fillId="53" borderId="66" xfId="35" applyNumberFormat="1" applyFont="1" applyFill="1" applyBorder="1" applyAlignment="1">
      <alignment horizontal="center" vertical="center"/>
    </xf>
    <xf numFmtId="49" fontId="34" fillId="53" borderId="67" xfId="35" applyNumberFormat="1" applyFont="1" applyFill="1" applyBorder="1" applyAlignment="1">
      <alignment horizontal="center" vertical="center"/>
    </xf>
    <xf numFmtId="0" fontId="75" fillId="3" borderId="158" xfId="35" applyFont="1" applyFill="1" applyBorder="1" applyAlignment="1">
      <alignment horizontal="left" vertical="center" wrapText="1"/>
    </xf>
    <xf numFmtId="0" fontId="75" fillId="3" borderId="173" xfId="35" applyFont="1" applyFill="1" applyBorder="1" applyAlignment="1">
      <alignment horizontal="left" vertical="center" wrapText="1"/>
    </xf>
    <xf numFmtId="0" fontId="75" fillId="3" borderId="159" xfId="35" applyFont="1" applyFill="1" applyBorder="1" applyAlignment="1">
      <alignment horizontal="left" vertical="center" wrapText="1"/>
    </xf>
    <xf numFmtId="0" fontId="40" fillId="53" borderId="191" xfId="35" applyFont="1" applyFill="1" applyBorder="1" applyAlignment="1">
      <alignment horizontal="left" vertical="center" wrapText="1"/>
    </xf>
    <xf numFmtId="0" fontId="40" fillId="53" borderId="149" xfId="35" applyFont="1" applyFill="1" applyBorder="1" applyAlignment="1">
      <alignment horizontal="left" vertical="center" wrapText="1"/>
    </xf>
    <xf numFmtId="0" fontId="35" fillId="53" borderId="137" xfId="29" applyFont="1" applyFill="1" applyBorder="1" applyAlignment="1">
      <alignment horizontal="left" vertical="center" wrapText="1"/>
    </xf>
    <xf numFmtId="0" fontId="35" fillId="53" borderId="149" xfId="29" applyFont="1" applyFill="1" applyBorder="1" applyAlignment="1">
      <alignment horizontal="left" vertical="center" wrapText="1"/>
    </xf>
    <xf numFmtId="0" fontId="37" fillId="0" borderId="4" xfId="35" applyFont="1" applyBorder="1" applyAlignment="1">
      <alignment horizontal="left" vertical="center" wrapText="1"/>
    </xf>
    <xf numFmtId="0" fontId="40" fillId="0" borderId="158" xfId="35" applyFont="1" applyBorder="1" applyAlignment="1">
      <alignment horizontal="left" vertical="center" wrapText="1"/>
    </xf>
    <xf numFmtId="0" fontId="40" fillId="0" borderId="173" xfId="35" applyFont="1" applyBorder="1" applyAlignment="1">
      <alignment horizontal="left" vertical="center" wrapText="1"/>
    </xf>
    <xf numFmtId="0" fontId="40" fillId="0" borderId="159" xfId="35" applyFont="1" applyBorder="1" applyAlignment="1">
      <alignment horizontal="left" vertical="center" wrapText="1"/>
    </xf>
    <xf numFmtId="0" fontId="37" fillId="3" borderId="8" xfId="54" applyFont="1" applyFill="1" applyBorder="1" applyAlignment="1" applyProtection="1">
      <alignment horizontal="left" vertical="center" wrapText="1"/>
    </xf>
    <xf numFmtId="0" fontId="37" fillId="3" borderId="43" xfId="54" applyFont="1" applyFill="1" applyBorder="1" applyAlignment="1" applyProtection="1">
      <alignment horizontal="left" vertical="center" wrapText="1"/>
    </xf>
    <xf numFmtId="0" fontId="37" fillId="3" borderId="155" xfId="54" applyFont="1" applyFill="1" applyBorder="1" applyAlignment="1" applyProtection="1">
      <alignment horizontal="left" vertical="center" wrapText="1"/>
    </xf>
    <xf numFmtId="0" fontId="37" fillId="3" borderId="51" xfId="35" applyFont="1" applyFill="1" applyBorder="1" applyAlignment="1">
      <alignment horizontal="left" vertical="center" wrapText="1"/>
    </xf>
    <xf numFmtId="0" fontId="37" fillId="3" borderId="197" xfId="35" applyFont="1" applyFill="1" applyBorder="1" applyAlignment="1">
      <alignment horizontal="left" vertical="center" wrapText="1"/>
    </xf>
    <xf numFmtId="49" fontId="155" fillId="53" borderId="66" xfId="34" applyNumberFormat="1" applyFont="1" applyFill="1" applyBorder="1" applyAlignment="1">
      <alignment horizontal="center" vertical="center"/>
    </xf>
    <xf numFmtId="49" fontId="155" fillId="53" borderId="67" xfId="34" applyNumberFormat="1" applyFont="1" applyFill="1" applyBorder="1" applyAlignment="1">
      <alignment horizontal="center" vertical="center"/>
    </xf>
    <xf numFmtId="0" fontId="71" fillId="0" borderId="163" xfId="34" applyFont="1" applyBorder="1" applyAlignment="1">
      <alignment horizontal="left" vertical="center"/>
    </xf>
    <xf numFmtId="0" fontId="71" fillId="0" borderId="164" xfId="34" applyFont="1" applyBorder="1" applyAlignment="1">
      <alignment horizontal="left" vertical="center"/>
    </xf>
    <xf numFmtId="0" fontId="71" fillId="0" borderId="165" xfId="34" applyFont="1" applyBorder="1" applyAlignment="1">
      <alignment horizontal="left" vertical="center"/>
    </xf>
    <xf numFmtId="0" fontId="156" fillId="0" borderId="138" xfId="34" applyFont="1" applyBorder="1" applyAlignment="1">
      <alignment horizontal="left" vertical="center" wrapText="1"/>
    </xf>
    <xf numFmtId="0" fontId="71" fillId="3" borderId="43" xfId="34" applyFont="1" applyFill="1" applyBorder="1" applyAlignment="1">
      <alignment horizontal="left" vertical="center" wrapText="1"/>
    </xf>
    <xf numFmtId="0" fontId="71" fillId="3" borderId="155" xfId="34" applyFont="1" applyFill="1" applyBorder="1" applyAlignment="1">
      <alignment horizontal="left" vertical="center" wrapText="1"/>
    </xf>
    <xf numFmtId="0" fontId="156" fillId="0" borderId="149" xfId="34" applyFont="1" applyBorder="1" applyAlignment="1">
      <alignment horizontal="left" vertical="center" wrapText="1"/>
    </xf>
    <xf numFmtId="0" fontId="71" fillId="3" borderId="249" xfId="34" applyFont="1" applyFill="1" applyBorder="1" applyAlignment="1">
      <alignment horizontal="left" vertical="center" wrapText="1"/>
    </xf>
    <xf numFmtId="0" fontId="71" fillId="3" borderId="262" xfId="34" applyFont="1" applyFill="1" applyBorder="1" applyAlignment="1">
      <alignment horizontal="left" vertical="center" wrapText="1"/>
    </xf>
    <xf numFmtId="9" fontId="37" fillId="26" borderId="4" xfId="112" applyFont="1" applyFill="1" applyBorder="1" applyAlignment="1">
      <alignment horizontal="left" vertical="center" wrapText="1"/>
    </xf>
    <xf numFmtId="0" fontId="156" fillId="53" borderId="149" xfId="34" applyFont="1" applyFill="1" applyBorder="1" applyAlignment="1">
      <alignment horizontal="left" vertical="center" wrapText="1"/>
    </xf>
    <xf numFmtId="0" fontId="71" fillId="3" borderId="161" xfId="0" applyFont="1" applyFill="1" applyBorder="1" applyAlignment="1">
      <alignment horizontal="left" vertical="center" wrapText="1"/>
    </xf>
    <xf numFmtId="0" fontId="71" fillId="3" borderId="53" xfId="0" applyFont="1" applyFill="1" applyBorder="1" applyAlignment="1">
      <alignment horizontal="left" vertical="center" wrapText="1"/>
    </xf>
    <xf numFmtId="0" fontId="71" fillId="3" borderId="25" xfId="34" applyFont="1" applyFill="1" applyBorder="1" applyAlignment="1">
      <alignment horizontal="left" vertical="center" wrapText="1"/>
    </xf>
    <xf numFmtId="0" fontId="71" fillId="3" borderId="4" xfId="34" applyFont="1" applyFill="1" applyBorder="1" applyAlignment="1">
      <alignment horizontal="left" vertical="center" wrapText="1"/>
    </xf>
    <xf numFmtId="0" fontId="71" fillId="3" borderId="156" xfId="34" applyFont="1" applyFill="1" applyBorder="1" applyAlignment="1">
      <alignment horizontal="left" vertical="center"/>
    </xf>
    <xf numFmtId="0" fontId="71" fillId="3" borderId="4" xfId="34" applyFont="1" applyFill="1" applyBorder="1" applyAlignment="1">
      <alignment horizontal="left" vertical="center"/>
    </xf>
    <xf numFmtId="0" fontId="71" fillId="3" borderId="155" xfId="34" applyFont="1" applyFill="1" applyBorder="1" applyAlignment="1">
      <alignment horizontal="left" vertical="center"/>
    </xf>
    <xf numFmtId="0" fontId="71" fillId="26" borderId="9" xfId="0" applyFont="1" applyFill="1" applyBorder="1" applyAlignment="1">
      <alignment horizontal="left" vertical="center" wrapText="1"/>
    </xf>
    <xf numFmtId="0" fontId="71" fillId="26" borderId="155" xfId="0" applyFont="1" applyFill="1" applyBorder="1" applyAlignment="1">
      <alignment horizontal="left" vertical="center" wrapText="1"/>
    </xf>
    <xf numFmtId="0" fontId="156" fillId="53" borderId="138" xfId="34" applyFont="1" applyFill="1" applyBorder="1" applyAlignment="1">
      <alignment horizontal="left" vertical="center"/>
    </xf>
    <xf numFmtId="0" fontId="71" fillId="0" borderId="159" xfId="34" applyFont="1" applyBorder="1" applyAlignment="1">
      <alignment horizontal="left" vertical="center"/>
    </xf>
    <xf numFmtId="0" fontId="71" fillId="0" borderId="69" xfId="34" applyFont="1" applyBorder="1" applyAlignment="1">
      <alignment horizontal="left" vertical="center"/>
    </xf>
    <xf numFmtId="0" fontId="71" fillId="0" borderId="160" xfId="34" applyFont="1" applyBorder="1" applyAlignment="1">
      <alignment horizontal="left" vertical="center"/>
    </xf>
    <xf numFmtId="0" fontId="71" fillId="0" borderId="138" xfId="0" applyFont="1" applyBorder="1" applyAlignment="1">
      <alignment horizontal="left" vertical="center"/>
    </xf>
    <xf numFmtId="0" fontId="71" fillId="0" borderId="9" xfId="0" applyFont="1" applyBorder="1" applyAlignment="1">
      <alignment horizontal="left" vertical="center"/>
    </xf>
    <xf numFmtId="0" fontId="71" fillId="0" borderId="155" xfId="0" applyFont="1" applyBorder="1" applyAlignment="1">
      <alignment horizontal="left" vertical="center"/>
    </xf>
    <xf numFmtId="0" fontId="156" fillId="53" borderId="191" xfId="34" applyFont="1" applyFill="1" applyBorder="1" applyAlignment="1">
      <alignment horizontal="left" vertical="center" wrapText="1"/>
    </xf>
    <xf numFmtId="0" fontId="166" fillId="3" borderId="161" xfId="21" applyFont="1" applyFill="1" applyBorder="1" applyAlignment="1" applyProtection="1">
      <alignment horizontal="left" vertical="center" wrapText="1"/>
    </xf>
    <xf numFmtId="0" fontId="166" fillId="3" borderId="41" xfId="21" applyFont="1" applyFill="1" applyBorder="1" applyAlignment="1" applyProtection="1">
      <alignment horizontal="left" vertical="center" wrapText="1"/>
    </xf>
    <xf numFmtId="0" fontId="166" fillId="3" borderId="162" xfId="21" applyFont="1" applyFill="1" applyBorder="1" applyAlignment="1" applyProtection="1">
      <alignment horizontal="left" vertical="center" wrapText="1"/>
    </xf>
    <xf numFmtId="0" fontId="156" fillId="53" borderId="138" xfId="34" applyFont="1" applyFill="1" applyBorder="1" applyAlignment="1">
      <alignment horizontal="left" vertical="center" wrapText="1"/>
    </xf>
    <xf numFmtId="0" fontId="71" fillId="3" borderId="144" xfId="0" applyFont="1" applyFill="1" applyBorder="1" applyAlignment="1">
      <alignment horizontal="left" vertical="center" wrapText="1"/>
    </xf>
    <xf numFmtId="0" fontId="71" fillId="3" borderId="153" xfId="0" applyFont="1" applyFill="1" applyBorder="1" applyAlignment="1">
      <alignment horizontal="left" vertical="center" wrapText="1"/>
    </xf>
    <xf numFmtId="0" fontId="71" fillId="3" borderId="154" xfId="0" applyFont="1" applyFill="1" applyBorder="1" applyAlignment="1">
      <alignment horizontal="left" vertical="center" wrapText="1"/>
    </xf>
    <xf numFmtId="0" fontId="71" fillId="3" borderId="9" xfId="0" applyFont="1" applyFill="1" applyBorder="1" applyAlignment="1">
      <alignment horizontal="left" vertical="center" wrapText="1"/>
    </xf>
    <xf numFmtId="0" fontId="71" fillId="3" borderId="138" xfId="34" applyFont="1" applyFill="1" applyBorder="1" applyAlignment="1">
      <alignment horizontal="left" vertical="center"/>
    </xf>
    <xf numFmtId="0" fontId="71" fillId="3" borderId="10" xfId="34" applyFont="1" applyFill="1" applyBorder="1" applyAlignment="1">
      <alignment horizontal="left" vertical="center"/>
    </xf>
    <xf numFmtId="0" fontId="71" fillId="3" borderId="43" xfId="34" applyFont="1" applyFill="1" applyBorder="1" applyAlignment="1">
      <alignment horizontal="left" vertical="center"/>
    </xf>
    <xf numFmtId="0" fontId="71" fillId="3" borderId="104" xfId="34" applyFont="1" applyFill="1" applyBorder="1" applyAlignment="1">
      <alignment horizontal="left" vertical="center"/>
    </xf>
    <xf numFmtId="0" fontId="71" fillId="3" borderId="0" xfId="34" applyFont="1" applyFill="1" applyAlignment="1">
      <alignment horizontal="left" vertical="center"/>
    </xf>
    <xf numFmtId="0" fontId="71" fillId="3" borderId="158" xfId="34" applyFont="1" applyFill="1" applyBorder="1" applyAlignment="1">
      <alignment horizontal="left" vertical="center" wrapText="1"/>
    </xf>
    <xf numFmtId="0" fontId="71" fillId="3" borderId="45" xfId="34" applyFont="1" applyFill="1" applyBorder="1" applyAlignment="1">
      <alignment horizontal="left" vertical="center" wrapText="1"/>
    </xf>
    <xf numFmtId="0" fontId="71" fillId="3" borderId="92" xfId="34" applyFont="1" applyFill="1" applyBorder="1" applyAlignment="1">
      <alignment horizontal="left" vertical="center" wrapText="1"/>
    </xf>
    <xf numFmtId="0" fontId="71" fillId="0" borderId="1" xfId="0" applyFont="1" applyBorder="1" applyAlignment="1">
      <alignment horizontal="left" vertical="center" wrapText="1"/>
    </xf>
    <xf numFmtId="0" fontId="71" fillId="0" borderId="157" xfId="0" applyFont="1" applyBorder="1" applyAlignment="1">
      <alignment horizontal="left" vertical="center" wrapText="1"/>
    </xf>
    <xf numFmtId="0" fontId="71" fillId="3" borderId="9" xfId="34" applyFont="1" applyFill="1" applyBorder="1" applyAlignment="1">
      <alignment horizontal="left" vertical="center" wrapText="1"/>
    </xf>
    <xf numFmtId="0" fontId="37" fillId="3" borderId="25" xfId="22" applyFont="1" applyFill="1" applyBorder="1" applyAlignment="1" applyProtection="1">
      <alignment horizontal="left" vertical="center" wrapText="1"/>
    </xf>
    <xf numFmtId="0" fontId="26" fillId="3" borderId="186" xfId="0" applyFont="1" applyFill="1" applyBorder="1" applyAlignment="1">
      <alignment horizontal="left" vertical="center" wrapText="1"/>
    </xf>
    <xf numFmtId="0" fontId="26" fillId="3" borderId="76" xfId="0" applyFont="1" applyFill="1" applyBorder="1" applyAlignment="1">
      <alignment horizontal="left" vertical="center" wrapText="1"/>
    </xf>
    <xf numFmtId="0" fontId="26" fillId="3" borderId="188" xfId="0" applyFont="1" applyFill="1" applyBorder="1" applyAlignment="1">
      <alignment horizontal="left" vertical="center" wrapText="1"/>
    </xf>
    <xf numFmtId="0" fontId="37" fillId="3" borderId="161" xfId="22" applyFont="1" applyFill="1" applyBorder="1" applyAlignment="1" applyProtection="1">
      <alignment horizontal="left" vertical="center" wrapText="1"/>
    </xf>
    <xf numFmtId="0" fontId="37" fillId="3" borderId="41" xfId="22" applyFont="1" applyFill="1" applyBorder="1" applyAlignment="1" applyProtection="1">
      <alignment horizontal="left" vertical="center" wrapText="1"/>
    </xf>
    <xf numFmtId="0" fontId="37" fillId="3" borderId="162" xfId="22" applyFont="1" applyFill="1" applyBorder="1" applyAlignment="1" applyProtection="1">
      <alignment horizontal="left" vertical="center" wrapText="1"/>
    </xf>
    <xf numFmtId="0" fontId="26" fillId="0" borderId="138" xfId="0" applyFont="1" applyBorder="1" applyAlignment="1">
      <alignment horizontal="left" vertical="center"/>
    </xf>
    <xf numFmtId="0" fontId="26" fillId="0" borderId="9" xfId="0" applyFont="1" applyBorder="1" applyAlignment="1">
      <alignment horizontal="left" vertical="center"/>
    </xf>
    <xf numFmtId="0" fontId="26" fillId="0" borderId="155" xfId="0" applyFont="1" applyBorder="1" applyAlignment="1">
      <alignment horizontal="left" vertical="center"/>
    </xf>
    <xf numFmtId="0" fontId="46" fillId="3" borderId="161" xfId="21" applyFont="1" applyFill="1" applyBorder="1" applyAlignment="1" applyProtection="1">
      <alignment horizontal="left" vertical="center" wrapText="1"/>
    </xf>
    <xf numFmtId="0" fontId="46" fillId="3" borderId="162" xfId="21" applyFont="1" applyFill="1" applyBorder="1" applyAlignment="1" applyProtection="1">
      <alignment horizontal="left" vertical="center" wrapText="1"/>
    </xf>
    <xf numFmtId="0" fontId="37" fillId="3" borderId="229" xfId="22" applyFont="1" applyFill="1" applyBorder="1" applyAlignment="1" applyProtection="1">
      <alignment horizontal="left" vertical="center" wrapText="1"/>
    </xf>
    <xf numFmtId="0" fontId="37" fillId="3" borderId="195" xfId="22" applyFont="1" applyFill="1" applyBorder="1" applyAlignment="1" applyProtection="1">
      <alignment horizontal="left" vertical="center" wrapText="1"/>
    </xf>
    <xf numFmtId="0" fontId="37" fillId="3" borderId="196" xfId="22" applyFont="1" applyFill="1" applyBorder="1" applyAlignment="1" applyProtection="1">
      <alignment horizontal="left" vertical="center" wrapText="1"/>
    </xf>
    <xf numFmtId="0" fontId="37" fillId="3" borderId="159" xfId="22" applyFont="1" applyFill="1" applyBorder="1" applyAlignment="1" applyProtection="1">
      <alignment horizontal="left" vertical="center" wrapText="1"/>
    </xf>
    <xf numFmtId="0" fontId="37" fillId="3" borderId="42" xfId="22" applyFont="1" applyFill="1" applyBorder="1" applyAlignment="1" applyProtection="1">
      <alignment horizontal="left" vertical="center" wrapText="1"/>
    </xf>
    <xf numFmtId="0" fontId="37" fillId="3" borderId="201" xfId="22" applyFont="1" applyFill="1" applyBorder="1" applyAlignment="1" applyProtection="1">
      <alignment horizontal="left" vertical="center" wrapText="1"/>
    </xf>
    <xf numFmtId="0" fontId="37" fillId="26" borderId="161" xfId="22" applyFont="1" applyFill="1" applyBorder="1" applyAlignment="1" applyProtection="1">
      <alignment horizontal="left" vertical="center" wrapText="1"/>
    </xf>
    <xf numFmtId="0" fontId="37" fillId="26" borderId="41" xfId="22" applyFont="1" applyFill="1" applyBorder="1" applyAlignment="1" applyProtection="1">
      <alignment horizontal="left" vertical="center" wrapText="1"/>
    </xf>
    <xf numFmtId="0" fontId="37" fillId="26" borderId="162" xfId="22" applyFont="1" applyFill="1" applyBorder="1" applyAlignment="1" applyProtection="1">
      <alignment horizontal="left" vertical="center" wrapText="1"/>
    </xf>
    <xf numFmtId="0" fontId="37" fillId="3" borderId="138" xfId="22" applyFont="1" applyFill="1" applyBorder="1" applyAlignment="1" applyProtection="1">
      <alignment horizontal="left" vertical="center" wrapText="1"/>
    </xf>
    <xf numFmtId="0" fontId="37" fillId="3" borderId="8" xfId="22" applyFont="1" applyFill="1" applyBorder="1" applyAlignment="1" applyProtection="1">
      <alignment horizontal="left" vertical="center" wrapText="1"/>
    </xf>
    <xf numFmtId="0" fontId="26" fillId="3" borderId="4" xfId="34" applyFont="1" applyFill="1" applyBorder="1" applyAlignment="1">
      <alignment horizontal="left" vertical="center" wrapText="1"/>
    </xf>
    <xf numFmtId="0" fontId="26" fillId="3" borderId="155" xfId="34" applyFont="1" applyFill="1" applyBorder="1" applyAlignment="1">
      <alignment horizontal="left" vertical="center" wrapText="1"/>
    </xf>
    <xf numFmtId="0" fontId="37" fillId="3" borderId="87" xfId="0" applyFont="1" applyFill="1" applyBorder="1" applyAlignment="1">
      <alignment horizontal="center" vertical="center" wrapText="1"/>
    </xf>
    <xf numFmtId="0" fontId="75" fillId="3" borderId="50" xfId="35" applyFont="1" applyFill="1" applyBorder="1" applyAlignment="1">
      <alignment horizontal="left" vertical="center" wrapText="1"/>
    </xf>
    <xf numFmtId="0" fontId="75" fillId="3" borderId="51" xfId="35" applyFont="1" applyFill="1" applyBorder="1" applyAlignment="1">
      <alignment horizontal="left" vertical="center" wrapText="1"/>
    </xf>
    <xf numFmtId="0" fontId="75" fillId="3" borderId="42" xfId="35" applyFont="1" applyFill="1" applyBorder="1" applyAlignment="1">
      <alignment horizontal="left" vertical="center" wrapText="1"/>
    </xf>
    <xf numFmtId="0" fontId="26" fillId="3" borderId="181" xfId="0" applyFont="1" applyFill="1" applyBorder="1" applyAlignment="1">
      <alignment horizontal="left" vertical="center" wrapText="1"/>
    </xf>
    <xf numFmtId="0" fontId="26" fillId="3" borderId="321" xfId="0" applyFont="1" applyFill="1" applyBorder="1" applyAlignment="1">
      <alignment horizontal="left" vertical="center" wrapText="1"/>
    </xf>
    <xf numFmtId="0" fontId="26" fillId="3" borderId="322" xfId="0" applyFont="1" applyFill="1" applyBorder="1" applyAlignment="1">
      <alignment horizontal="left" vertical="center" wrapText="1"/>
    </xf>
    <xf numFmtId="0" fontId="37" fillId="3" borderId="159" xfId="35" applyFont="1" applyFill="1" applyBorder="1" applyAlignment="1">
      <alignment horizontal="left" vertical="center" wrapText="1"/>
    </xf>
    <xf numFmtId="0" fontId="37" fillId="3" borderId="42" xfId="35" applyFont="1" applyFill="1" applyBorder="1" applyAlignment="1">
      <alignment horizontal="left" vertical="center" wrapText="1"/>
    </xf>
    <xf numFmtId="0" fontId="37" fillId="3" borderId="201" xfId="35" applyFont="1" applyFill="1" applyBorder="1" applyAlignment="1">
      <alignment horizontal="left" vertical="center" wrapText="1"/>
    </xf>
    <xf numFmtId="0" fontId="37" fillId="30" borderId="173" xfId="0" applyFont="1" applyFill="1" applyBorder="1" applyAlignment="1">
      <alignment horizontal="left" vertical="center" wrapText="1"/>
    </xf>
    <xf numFmtId="0" fontId="37" fillId="30" borderId="97" xfId="0" applyFont="1" applyFill="1" applyBorder="1" applyAlignment="1">
      <alignment horizontal="left" vertical="center" wrapText="1"/>
    </xf>
    <xf numFmtId="0" fontId="37" fillId="3" borderId="156" xfId="35" applyFont="1" applyFill="1" applyBorder="1" applyAlignment="1">
      <alignment horizontal="left" vertical="center"/>
    </xf>
    <xf numFmtId="0" fontId="37" fillId="3" borderId="6" xfId="35" applyFont="1" applyFill="1" applyBorder="1" applyAlignment="1">
      <alignment horizontal="left" vertical="center"/>
    </xf>
    <xf numFmtId="0" fontId="26" fillId="3" borderId="43" xfId="34" applyFont="1" applyFill="1" applyBorder="1" applyAlignment="1">
      <alignment horizontal="left" vertical="center"/>
    </xf>
    <xf numFmtId="0" fontId="26" fillId="3" borderId="155" xfId="34" applyFont="1" applyFill="1" applyBorder="1" applyAlignment="1">
      <alignment horizontal="left" vertical="center"/>
    </xf>
    <xf numFmtId="0" fontId="156" fillId="0" borderId="139" xfId="0" applyFont="1" applyBorder="1" applyAlignment="1">
      <alignment horizontal="left" vertical="center" wrapText="1"/>
    </xf>
    <xf numFmtId="0" fontId="71" fillId="3" borderId="25" xfId="0" applyFont="1" applyFill="1" applyBorder="1" applyAlignment="1">
      <alignment horizontal="left" vertical="center" wrapText="1"/>
    </xf>
    <xf numFmtId="0" fontId="71" fillId="3" borderId="1" xfId="0" applyFont="1" applyFill="1" applyBorder="1" applyAlignment="1">
      <alignment horizontal="left" vertical="center" wrapText="1"/>
    </xf>
    <xf numFmtId="0" fontId="71" fillId="3" borderId="12" xfId="0" applyFont="1" applyFill="1" applyBorder="1" applyAlignment="1">
      <alignment horizontal="left" vertical="center" wrapText="1"/>
    </xf>
    <xf numFmtId="0" fontId="71" fillId="3" borderId="37" xfId="0" applyFont="1" applyFill="1" applyBorder="1" applyAlignment="1">
      <alignment horizontal="left" vertical="center" wrapText="1"/>
    </xf>
    <xf numFmtId="0" fontId="71" fillId="3" borderId="16" xfId="0" applyFont="1" applyFill="1" applyBorder="1" applyAlignment="1">
      <alignment horizontal="left" vertical="center" wrapText="1"/>
    </xf>
    <xf numFmtId="0" fontId="71" fillId="3" borderId="13" xfId="0" applyFont="1" applyFill="1" applyBorder="1" applyAlignment="1">
      <alignment horizontal="left" vertical="center" wrapText="1"/>
    </xf>
    <xf numFmtId="0" fontId="71" fillId="3" borderId="14" xfId="0" applyFont="1" applyFill="1" applyBorder="1" applyAlignment="1">
      <alignment horizontal="left" vertical="center" wrapText="1"/>
    </xf>
    <xf numFmtId="0" fontId="71" fillId="3" borderId="78" xfId="0" applyFont="1" applyFill="1" applyBorder="1" applyAlignment="1">
      <alignment horizontal="left" vertical="center" wrapText="1"/>
    </xf>
    <xf numFmtId="0" fontId="71" fillId="3" borderId="84" xfId="0" applyFont="1" applyFill="1" applyBorder="1" applyAlignment="1">
      <alignment horizontal="left" vertical="center" wrapText="1"/>
    </xf>
    <xf numFmtId="0" fontId="71" fillId="3" borderId="77" xfId="0" applyFont="1" applyFill="1" applyBorder="1" applyAlignment="1">
      <alignment horizontal="left" vertical="center" wrapText="1"/>
    </xf>
    <xf numFmtId="0" fontId="71" fillId="3" borderId="92" xfId="0" applyFont="1" applyFill="1" applyBorder="1" applyAlignment="1">
      <alignment horizontal="left" vertical="center" wrapText="1"/>
    </xf>
    <xf numFmtId="0" fontId="71" fillId="3" borderId="98" xfId="0" applyFont="1" applyFill="1" applyBorder="1" applyAlignment="1">
      <alignment horizontal="left" vertical="center" wrapText="1"/>
    </xf>
    <xf numFmtId="0" fontId="156" fillId="3" borderId="149" xfId="0" applyFont="1" applyFill="1" applyBorder="1" applyAlignment="1">
      <alignment horizontal="left" vertical="center" wrapText="1"/>
    </xf>
    <xf numFmtId="0" fontId="156" fillId="3" borderId="104" xfId="0" applyFont="1" applyFill="1" applyBorder="1" applyAlignment="1">
      <alignment horizontal="left" vertical="center" wrapText="1"/>
    </xf>
    <xf numFmtId="0" fontId="156" fillId="3" borderId="139" xfId="0" applyFont="1" applyFill="1" applyBorder="1" applyAlignment="1">
      <alignment horizontal="left" vertical="center" wrapText="1"/>
    </xf>
    <xf numFmtId="0" fontId="71" fillId="3" borderId="138" xfId="0" applyFont="1" applyFill="1" applyBorder="1" applyAlignment="1">
      <alignment horizontal="left" vertical="center"/>
    </xf>
    <xf numFmtId="0" fontId="71" fillId="3" borderId="10" xfId="0" applyFont="1" applyFill="1" applyBorder="1" applyAlignment="1">
      <alignment horizontal="left" vertical="center"/>
    </xf>
    <xf numFmtId="0" fontId="71" fillId="3" borderId="87" xfId="0" applyFont="1" applyFill="1" applyBorder="1" applyAlignment="1">
      <alignment horizontal="left" vertical="center"/>
    </xf>
    <xf numFmtId="0" fontId="155" fillId="53" borderId="49" xfId="0" applyFont="1" applyFill="1" applyBorder="1" applyAlignment="1">
      <alignment horizontal="center"/>
    </xf>
    <xf numFmtId="0" fontId="71" fillId="3" borderId="149" xfId="0" applyFont="1" applyFill="1" applyBorder="1" applyAlignment="1">
      <alignment horizontal="left" vertical="center" wrapText="1"/>
    </xf>
    <xf numFmtId="0" fontId="71" fillId="3" borderId="98" xfId="0" applyFont="1" applyFill="1" applyBorder="1" applyAlignment="1">
      <alignment horizontal="left" vertical="center"/>
    </xf>
    <xf numFmtId="0" fontId="71" fillId="0" borderId="141" xfId="0" applyFont="1" applyBorder="1" applyAlignment="1">
      <alignment horizontal="left" vertical="center"/>
    </xf>
    <xf numFmtId="0" fontId="71" fillId="0" borderId="142" xfId="0" applyFont="1" applyBorder="1" applyAlignment="1">
      <alignment horizontal="left" vertical="center"/>
    </xf>
    <xf numFmtId="0" fontId="71" fillId="0" borderId="143" xfId="0" applyFont="1" applyBorder="1" applyAlignment="1">
      <alignment horizontal="left" vertical="center"/>
    </xf>
    <xf numFmtId="0" fontId="156" fillId="53" borderId="148" xfId="0" applyFont="1" applyFill="1" applyBorder="1" applyAlignment="1">
      <alignment horizontal="left" vertical="center" wrapText="1"/>
    </xf>
    <xf numFmtId="0" fontId="163" fillId="3" borderId="138" xfId="54" applyFont="1" applyFill="1" applyBorder="1" applyAlignment="1">
      <alignment horizontal="left" vertical="center" wrapText="1"/>
    </xf>
    <xf numFmtId="0" fontId="163" fillId="3" borderId="10" xfId="54" applyFont="1" applyFill="1" applyBorder="1" applyAlignment="1">
      <alignment horizontal="left" vertical="center" wrapText="1"/>
    </xf>
    <xf numFmtId="0" fontId="163" fillId="3" borderId="87" xfId="54" applyFont="1" applyFill="1" applyBorder="1" applyAlignment="1">
      <alignment horizontal="left" vertical="center" wrapText="1"/>
    </xf>
    <xf numFmtId="0" fontId="71" fillId="3" borderId="234" xfId="0" applyFont="1" applyFill="1" applyBorder="1" applyAlignment="1">
      <alignment horizontal="left" vertical="center" wrapText="1"/>
    </xf>
    <xf numFmtId="0" fontId="71" fillId="3" borderId="136" xfId="0" applyFont="1" applyFill="1" applyBorder="1" applyAlignment="1">
      <alignment horizontal="left" vertical="center" wrapText="1"/>
    </xf>
    <xf numFmtId="0" fontId="71" fillId="3" borderId="168" xfId="0" applyFont="1" applyFill="1" applyBorder="1" applyAlignment="1">
      <alignment horizontal="left" vertical="center" wrapText="1"/>
    </xf>
    <xf numFmtId="0" fontId="156" fillId="53" borderId="139" xfId="0" applyFont="1" applyFill="1" applyBorder="1" applyAlignment="1">
      <alignment horizontal="left" vertical="center"/>
    </xf>
    <xf numFmtId="0" fontId="156" fillId="53" borderId="139" xfId="0" applyFont="1" applyFill="1" applyBorder="1" applyAlignment="1">
      <alignment horizontal="left" vertical="center" wrapText="1"/>
    </xf>
    <xf numFmtId="0" fontId="71" fillId="3" borderId="145" xfId="0" applyFont="1" applyFill="1" applyBorder="1" applyAlignment="1">
      <alignment horizontal="left" vertical="center" wrapText="1"/>
    </xf>
    <xf numFmtId="0" fontId="71" fillId="3" borderId="146" xfId="0" applyFont="1" applyFill="1" applyBorder="1" applyAlignment="1">
      <alignment horizontal="left" vertical="center" wrapText="1"/>
    </xf>
    <xf numFmtId="0" fontId="156" fillId="3" borderId="10" xfId="0" applyFont="1" applyFill="1" applyBorder="1" applyAlignment="1">
      <alignment horizontal="left" vertical="center" wrapText="1"/>
    </xf>
    <xf numFmtId="0" fontId="156" fillId="3" borderId="11" xfId="0" applyFont="1" applyFill="1" applyBorder="1" applyAlignment="1">
      <alignment horizontal="left" vertical="center" wrapText="1"/>
    </xf>
    <xf numFmtId="0" fontId="155" fillId="53" borderId="178" xfId="0" applyFont="1" applyFill="1" applyBorder="1" applyAlignment="1">
      <alignment horizontal="center"/>
    </xf>
    <xf numFmtId="0" fontId="155" fillId="53" borderId="179" xfId="0" applyFont="1" applyFill="1" applyBorder="1" applyAlignment="1">
      <alignment horizontal="center"/>
    </xf>
    <xf numFmtId="0" fontId="155" fillId="53" borderId="180" xfId="0" applyFont="1" applyFill="1" applyBorder="1" applyAlignment="1">
      <alignment horizontal="center"/>
    </xf>
    <xf numFmtId="0" fontId="71" fillId="3" borderId="102" xfId="0" applyFont="1" applyFill="1" applyBorder="1" applyAlignment="1">
      <alignment horizontal="left" vertical="center" wrapText="1"/>
    </xf>
    <xf numFmtId="0" fontId="71" fillId="0" borderId="141" xfId="0" applyFont="1" applyBorder="1" applyAlignment="1">
      <alignment horizontal="left" vertical="center" wrapText="1"/>
    </xf>
    <xf numFmtId="0" fontId="71" fillId="0" borderId="142" xfId="0" applyFont="1" applyBorder="1" applyAlignment="1">
      <alignment horizontal="left" vertical="center" wrapText="1"/>
    </xf>
    <xf numFmtId="0" fontId="71" fillId="0" borderId="143" xfId="0" applyFont="1" applyBorder="1" applyAlignment="1">
      <alignment horizontal="left" vertical="center" wrapText="1"/>
    </xf>
    <xf numFmtId="0" fontId="149" fillId="3" borderId="138" xfId="54" applyFont="1" applyFill="1" applyBorder="1" applyAlignment="1">
      <alignment horizontal="left" vertical="center" wrapText="1"/>
    </xf>
    <xf numFmtId="0" fontId="149" fillId="3" borderId="10" xfId="54" applyFont="1" applyFill="1" applyBorder="1" applyAlignment="1">
      <alignment horizontal="left" vertical="center" wrapText="1"/>
    </xf>
    <xf numFmtId="0" fontId="149" fillId="3" borderId="87" xfId="54" applyFont="1" applyFill="1" applyBorder="1" applyAlignment="1">
      <alignment horizontal="left" vertical="center" wrapText="1"/>
    </xf>
    <xf numFmtId="0" fontId="155" fillId="53" borderId="179" xfId="0" applyFont="1" applyFill="1" applyBorder="1" applyAlignment="1">
      <alignment horizontal="center" vertical="center"/>
    </xf>
    <xf numFmtId="0" fontId="155" fillId="53" borderId="180" xfId="0" applyFont="1" applyFill="1" applyBorder="1" applyAlignment="1">
      <alignment horizontal="center" vertical="center"/>
    </xf>
    <xf numFmtId="0" fontId="71" fillId="3" borderId="62" xfId="0" applyFont="1" applyFill="1" applyBorder="1" applyAlignment="1">
      <alignment horizontal="left" vertical="center" wrapText="1"/>
    </xf>
    <xf numFmtId="0" fontId="71" fillId="3" borderId="86" xfId="0" applyFont="1" applyFill="1" applyBorder="1" applyAlignment="1">
      <alignment horizontal="left" vertical="center" wrapText="1"/>
    </xf>
    <xf numFmtId="0" fontId="156" fillId="0" borderId="194" xfId="0" applyFont="1" applyBorder="1" applyAlignment="1">
      <alignment horizontal="left" vertical="center" wrapText="1"/>
    </xf>
    <xf numFmtId="0" fontId="71" fillId="0" borderId="92" xfId="0" applyFont="1" applyBorder="1" applyAlignment="1">
      <alignment horizontal="left" vertical="center" wrapText="1"/>
    </xf>
    <xf numFmtId="0" fontId="71" fillId="3" borderId="122" xfId="0" applyFont="1" applyFill="1" applyBorder="1" applyAlignment="1">
      <alignment horizontal="left" vertical="center"/>
    </xf>
    <xf numFmtId="0" fontId="71" fillId="3" borderId="123" xfId="0" applyFont="1" applyFill="1" applyBorder="1" applyAlignment="1">
      <alignment horizontal="left" vertical="center"/>
    </xf>
    <xf numFmtId="0" fontId="71" fillId="0" borderId="87" xfId="0" applyFont="1" applyBorder="1" applyAlignment="1">
      <alignment horizontal="left" vertical="center"/>
    </xf>
    <xf numFmtId="0" fontId="156" fillId="3" borderId="193" xfId="0" applyFont="1" applyFill="1" applyBorder="1" applyAlignment="1">
      <alignment horizontal="left" vertical="center" wrapText="1"/>
    </xf>
    <xf numFmtId="0" fontId="156" fillId="3" borderId="113" xfId="0" applyFont="1" applyFill="1" applyBorder="1" applyAlignment="1">
      <alignment horizontal="left" vertical="center" wrapText="1"/>
    </xf>
    <xf numFmtId="0" fontId="156" fillId="3" borderId="194" xfId="0" applyFont="1" applyFill="1" applyBorder="1" applyAlignment="1">
      <alignment horizontal="left" vertical="center" wrapText="1"/>
    </xf>
    <xf numFmtId="0" fontId="166" fillId="3" borderId="10" xfId="54" applyFont="1" applyFill="1" applyBorder="1" applyAlignment="1">
      <alignment horizontal="left" vertical="center" wrapText="1"/>
    </xf>
    <xf numFmtId="0" fontId="166" fillId="3" borderId="87" xfId="54" applyFont="1" applyFill="1" applyBorder="1" applyAlignment="1">
      <alignment horizontal="left" vertical="center" wrapText="1"/>
    </xf>
    <xf numFmtId="0" fontId="156" fillId="53" borderId="104" xfId="0" applyFont="1" applyFill="1" applyBorder="1" applyAlignment="1">
      <alignment vertical="center"/>
    </xf>
    <xf numFmtId="0" fontId="156" fillId="53" borderId="139" xfId="0" applyFont="1" applyFill="1" applyBorder="1" applyAlignment="1">
      <alignment vertical="center"/>
    </xf>
    <xf numFmtId="0" fontId="156" fillId="53" borderId="149" xfId="0" applyFont="1" applyFill="1" applyBorder="1" applyAlignment="1">
      <alignment vertical="center" wrapText="1"/>
    </xf>
    <xf numFmtId="0" fontId="156" fillId="53" borderId="104" xfId="0" applyFont="1" applyFill="1" applyBorder="1" applyAlignment="1">
      <alignment vertical="center" wrapText="1"/>
    </xf>
    <xf numFmtId="0" fontId="156" fillId="53" borderId="139" xfId="0" applyFont="1" applyFill="1" applyBorder="1" applyAlignment="1">
      <alignment vertical="center" wrapText="1"/>
    </xf>
    <xf numFmtId="0" fontId="75" fillId="0" borderId="78" xfId="0" applyFont="1" applyBorder="1" applyAlignment="1">
      <alignment horizontal="left" vertical="center" wrapText="1"/>
    </xf>
    <xf numFmtId="0" fontId="75" fillId="0" borderId="77" xfId="0" applyFont="1" applyBorder="1" applyAlignment="1">
      <alignment horizontal="left" vertical="center" wrapText="1"/>
    </xf>
    <xf numFmtId="0" fontId="155" fillId="53" borderId="48" xfId="0" applyFont="1" applyFill="1" applyBorder="1" applyAlignment="1">
      <alignment horizontal="center"/>
    </xf>
    <xf numFmtId="0" fontId="71" fillId="3" borderId="76" xfId="0" applyFont="1" applyFill="1" applyBorder="1" applyAlignment="1">
      <alignment horizontal="left" vertical="center" wrapText="1"/>
    </xf>
    <xf numFmtId="0" fontId="71" fillId="3" borderId="188" xfId="0" applyFont="1" applyFill="1" applyBorder="1" applyAlignment="1">
      <alignment horizontal="left" vertical="center" wrapText="1"/>
    </xf>
    <xf numFmtId="1" fontId="70" fillId="26" borderId="78" xfId="112" applyNumberFormat="1" applyFont="1" applyFill="1" applyBorder="1" applyAlignment="1">
      <alignment horizontal="center" vertical="center" wrapText="1"/>
    </xf>
    <xf numFmtId="1" fontId="70" fillId="26" borderId="77" xfId="112" applyNumberFormat="1" applyFont="1" applyFill="1" applyBorder="1" applyAlignment="1">
      <alignment horizontal="center" vertical="center" wrapText="1"/>
    </xf>
    <xf numFmtId="0" fontId="156" fillId="53" borderId="148" xfId="0" applyFont="1" applyFill="1" applyBorder="1" applyAlignment="1">
      <alignment vertical="center" wrapText="1"/>
    </xf>
    <xf numFmtId="0" fontId="166" fillId="3" borderId="138" xfId="54" applyFont="1" applyFill="1" applyBorder="1" applyAlignment="1">
      <alignment horizontal="left" vertical="center" wrapText="1"/>
    </xf>
    <xf numFmtId="0" fontId="37" fillId="26" borderId="4" xfId="112" applyNumberFormat="1" applyFont="1" applyFill="1" applyBorder="1" applyAlignment="1">
      <alignment horizontal="left" vertical="center" wrapText="1"/>
    </xf>
    <xf numFmtId="0" fontId="199" fillId="27" borderId="149" xfId="0" applyFont="1" applyFill="1" applyBorder="1" applyAlignment="1">
      <alignment horizontal="left" vertical="center" wrapText="1"/>
    </xf>
    <xf numFmtId="0" fontId="199" fillId="27" borderId="12" xfId="0" applyFont="1" applyFill="1" applyBorder="1" applyAlignment="1">
      <alignment horizontal="left" vertical="center" wrapText="1"/>
    </xf>
    <xf numFmtId="0" fontId="199" fillId="27" borderId="92" xfId="0" applyFont="1" applyFill="1" applyBorder="1" applyAlignment="1">
      <alignment horizontal="left" vertical="center" wrapText="1"/>
    </xf>
    <xf numFmtId="0" fontId="199" fillId="27" borderId="182" xfId="0" applyFont="1" applyFill="1" applyBorder="1" applyAlignment="1">
      <alignment horizontal="left" vertical="center" wrapText="1"/>
    </xf>
    <xf numFmtId="0" fontId="199" fillId="27" borderId="84" xfId="0" applyFont="1" applyFill="1" applyBorder="1" applyAlignment="1">
      <alignment horizontal="left" vertical="center" wrapText="1"/>
    </xf>
    <xf numFmtId="0" fontId="199" fillId="27" borderId="102" xfId="0" applyFont="1" applyFill="1" applyBorder="1" applyAlignment="1">
      <alignment horizontal="left" vertical="center" wrapText="1"/>
    </xf>
    <xf numFmtId="0" fontId="70" fillId="27" borderId="116" xfId="0" applyFont="1" applyFill="1" applyBorder="1" applyAlignment="1">
      <alignment horizontal="left" vertical="center" wrapText="1"/>
    </xf>
    <xf numFmtId="0" fontId="70" fillId="27" borderId="129" xfId="0" applyFont="1" applyFill="1" applyBorder="1" applyAlignment="1">
      <alignment horizontal="left" vertical="center" wrapText="1"/>
    </xf>
    <xf numFmtId="0" fontId="70" fillId="27" borderId="130" xfId="0" applyFont="1" applyFill="1" applyBorder="1" applyAlignment="1">
      <alignment horizontal="left" vertical="center" wrapText="1"/>
    </xf>
    <xf numFmtId="0" fontId="70" fillId="27" borderId="107" xfId="0" applyFont="1" applyFill="1" applyBorder="1" applyAlignment="1">
      <alignment horizontal="left" vertical="center"/>
    </xf>
    <xf numFmtId="0" fontId="70" fillId="27" borderId="99" xfId="0" applyFont="1" applyFill="1" applyBorder="1" applyAlignment="1">
      <alignment horizontal="left" vertical="center"/>
    </xf>
    <xf numFmtId="0" fontId="106" fillId="27" borderId="145" xfId="0" applyFont="1" applyFill="1" applyBorder="1" applyAlignment="1">
      <alignment horizontal="left" vertical="center" wrapText="1"/>
    </xf>
    <xf numFmtId="0" fontId="106" fillId="27" borderId="146" xfId="0" applyFont="1" applyFill="1" applyBorder="1" applyAlignment="1">
      <alignment horizontal="left" vertical="center" wrapText="1"/>
    </xf>
    <xf numFmtId="0" fontId="110" fillId="51" borderId="193" xfId="0" applyFont="1" applyFill="1" applyBorder="1" applyAlignment="1">
      <alignment vertical="center"/>
    </xf>
    <xf numFmtId="0" fontId="106" fillId="27" borderId="12" xfId="0" applyFont="1" applyFill="1" applyBorder="1" applyAlignment="1">
      <alignment horizontal="left" vertical="center"/>
    </xf>
    <xf numFmtId="0" fontId="106" fillId="27" borderId="91" xfId="0" applyFont="1" applyFill="1" applyBorder="1" applyAlignment="1">
      <alignment horizontal="left" vertical="center"/>
    </xf>
    <xf numFmtId="0" fontId="106" fillId="27" borderId="81" xfId="0" applyFont="1" applyFill="1" applyBorder="1" applyAlignment="1">
      <alignment horizontal="left" vertical="center"/>
    </xf>
    <xf numFmtId="0" fontId="106" fillId="27" borderId="83" xfId="0" applyFont="1" applyFill="1" applyBorder="1" applyAlignment="1">
      <alignment horizontal="left" vertical="center"/>
    </xf>
    <xf numFmtId="0" fontId="70" fillId="27" borderId="38" xfId="0" applyFont="1" applyFill="1" applyBorder="1" applyAlignment="1">
      <alignment horizontal="left" vertical="center" wrapText="1"/>
    </xf>
    <xf numFmtId="0" fontId="70" fillId="27" borderId="83" xfId="0" applyFont="1" applyFill="1" applyBorder="1" applyAlignment="1">
      <alignment horizontal="left" vertical="center" wrapText="1"/>
    </xf>
    <xf numFmtId="0" fontId="70" fillId="27" borderId="234" xfId="0" applyFont="1" applyFill="1" applyBorder="1" applyAlignment="1">
      <alignment horizontal="left" vertical="center" wrapText="1"/>
    </xf>
    <xf numFmtId="0" fontId="70" fillId="27" borderId="136" xfId="0" applyFont="1" applyFill="1" applyBorder="1" applyAlignment="1">
      <alignment horizontal="left" vertical="center" wrapText="1"/>
    </xf>
    <xf numFmtId="0" fontId="70" fillId="27" borderId="168" xfId="0" applyFont="1" applyFill="1" applyBorder="1" applyAlignment="1">
      <alignment horizontal="left" vertical="center" wrapText="1"/>
    </xf>
    <xf numFmtId="0" fontId="140" fillId="27" borderId="149" xfId="54" applyFont="1" applyFill="1" applyBorder="1" applyAlignment="1">
      <alignment horizontal="left" vertical="center" wrapText="1"/>
    </xf>
    <xf numFmtId="0" fontId="140" fillId="27" borderId="12" xfId="54" applyFont="1" applyFill="1" applyBorder="1" applyAlignment="1">
      <alignment horizontal="left" vertical="center" wrapText="1"/>
    </xf>
    <xf numFmtId="0" fontId="140" fillId="27" borderId="92" xfId="54" applyFont="1" applyFill="1" applyBorder="1" applyAlignment="1">
      <alignment horizontal="left" vertical="center" wrapText="1"/>
    </xf>
    <xf numFmtId="0" fontId="199" fillId="27" borderId="139" xfId="0" applyFont="1" applyFill="1" applyBorder="1" applyAlignment="1">
      <alignment horizontal="left" vertical="center" wrapText="1"/>
    </xf>
    <xf numFmtId="0" fontId="199" fillId="27" borderId="13" xfId="0" applyFont="1" applyFill="1" applyBorder="1" applyAlignment="1">
      <alignment horizontal="left" vertical="center" wrapText="1"/>
    </xf>
    <xf numFmtId="0" fontId="199" fillId="27" borderId="98" xfId="0" applyFont="1" applyFill="1" applyBorder="1" applyAlignment="1">
      <alignment horizontal="left" vertical="center" wrapText="1"/>
    </xf>
    <xf numFmtId="0" fontId="70" fillId="27" borderId="10" xfId="0" applyFont="1" applyFill="1" applyBorder="1"/>
    <xf numFmtId="0" fontId="70" fillId="27" borderId="87" xfId="0" applyFont="1" applyFill="1" applyBorder="1"/>
    <xf numFmtId="0" fontId="199" fillId="27" borderId="84" xfId="0" applyFont="1" applyFill="1" applyBorder="1" applyAlignment="1">
      <alignment horizontal="left" wrapText="1"/>
    </xf>
    <xf numFmtId="0" fontId="199" fillId="27" borderId="102" xfId="0" applyFont="1" applyFill="1" applyBorder="1" applyAlignment="1">
      <alignment horizontal="left" wrapText="1"/>
    </xf>
    <xf numFmtId="0" fontId="70" fillId="27" borderId="116" xfId="0" applyFont="1" applyFill="1" applyBorder="1" applyAlignment="1">
      <alignment horizontal="left" wrapText="1"/>
    </xf>
    <xf numFmtId="0" fontId="70" fillId="27" borderId="129" xfId="0" applyFont="1" applyFill="1" applyBorder="1" applyAlignment="1">
      <alignment horizontal="left" wrapText="1"/>
    </xf>
    <xf numFmtId="0" fontId="70" fillId="27" borderId="130" xfId="0" applyFont="1" applyFill="1" applyBorder="1" applyAlignment="1">
      <alignment horizontal="left" wrapText="1"/>
    </xf>
    <xf numFmtId="0" fontId="70" fillId="27" borderId="102" xfId="0" applyFont="1" applyFill="1" applyBorder="1" applyAlignment="1">
      <alignment horizontal="left"/>
    </xf>
    <xf numFmtId="0" fontId="75" fillId="27" borderId="10" xfId="0" applyFont="1" applyFill="1" applyBorder="1" applyAlignment="1">
      <alignment vertical="center" wrapText="1"/>
    </xf>
    <xf numFmtId="0" fontId="75" fillId="27" borderId="88" xfId="0" applyFont="1" applyFill="1" applyBorder="1" applyAlignment="1">
      <alignment vertical="center" wrapText="1"/>
    </xf>
    <xf numFmtId="0" fontId="110" fillId="51" borderId="149" xfId="0" applyFont="1" applyFill="1" applyBorder="1" applyAlignment="1">
      <alignment horizontal="left" vertical="center"/>
    </xf>
    <xf numFmtId="0" fontId="70" fillId="27" borderId="12" xfId="0" applyFont="1" applyFill="1" applyBorder="1"/>
    <xf numFmtId="0" fontId="70" fillId="27" borderId="81" xfId="0" applyFont="1" applyFill="1" applyBorder="1"/>
    <xf numFmtId="0" fontId="70" fillId="27" borderId="92" xfId="0" applyFont="1" applyFill="1" applyBorder="1" applyAlignment="1">
      <alignment wrapText="1"/>
    </xf>
    <xf numFmtId="0" fontId="70" fillId="27" borderId="97" xfId="0" applyFont="1" applyFill="1" applyBorder="1" applyAlignment="1">
      <alignment wrapText="1"/>
    </xf>
    <xf numFmtId="0" fontId="70" fillId="27" borderId="81" xfId="0" applyFont="1" applyFill="1" applyBorder="1" applyAlignment="1">
      <alignment wrapText="1"/>
    </xf>
    <xf numFmtId="0" fontId="70" fillId="27" borderId="83" xfId="0" applyFont="1" applyFill="1" applyBorder="1" applyAlignment="1">
      <alignment wrapText="1"/>
    </xf>
    <xf numFmtId="0" fontId="70" fillId="27" borderId="90" xfId="0" applyFont="1" applyFill="1" applyBorder="1" applyAlignment="1">
      <alignment wrapText="1"/>
    </xf>
    <xf numFmtId="0" fontId="70" fillId="27" borderId="91" xfId="0" applyFont="1" applyFill="1" applyBorder="1" applyAlignment="1">
      <alignment wrapText="1"/>
    </xf>
    <xf numFmtId="0" fontId="70" fillId="27" borderId="82" xfId="0" applyFont="1" applyFill="1" applyBorder="1" applyAlignment="1">
      <alignment wrapText="1"/>
    </xf>
    <xf numFmtId="0" fontId="140" fillId="27" borderId="12" xfId="54" applyFont="1" applyFill="1" applyBorder="1" applyAlignment="1">
      <alignment horizontal="left" wrapText="1"/>
    </xf>
    <xf numFmtId="0" fontId="140" fillId="27" borderId="92" xfId="54" applyFont="1" applyFill="1" applyBorder="1" applyAlignment="1">
      <alignment horizontal="left" wrapText="1"/>
    </xf>
    <xf numFmtId="0" fontId="199" fillId="27" borderId="13" xfId="0" applyFont="1" applyFill="1" applyBorder="1" applyAlignment="1">
      <alignment horizontal="left" wrapText="1"/>
    </xf>
    <xf numFmtId="0" fontId="199" fillId="27" borderId="98" xfId="0" applyFont="1" applyFill="1" applyBorder="1" applyAlignment="1">
      <alignment horizontal="left" wrapText="1"/>
    </xf>
    <xf numFmtId="0" fontId="199" fillId="27" borderId="12" xfId="0" applyFont="1" applyFill="1" applyBorder="1" applyAlignment="1">
      <alignment horizontal="left" wrapText="1"/>
    </xf>
    <xf numFmtId="0" fontId="199" fillId="27" borderId="92" xfId="0" applyFont="1" applyFill="1" applyBorder="1" applyAlignment="1">
      <alignment horizontal="left" wrapText="1"/>
    </xf>
    <xf numFmtId="0" fontId="109" fillId="51" borderId="172" xfId="0" applyFont="1" applyFill="1" applyBorder="1" applyAlignment="1">
      <alignment horizontal="center" wrapText="1"/>
    </xf>
    <xf numFmtId="0" fontId="70" fillId="27" borderId="78" xfId="0" applyFont="1" applyFill="1" applyBorder="1" applyAlignment="1">
      <alignment horizontal="left" vertical="center"/>
    </xf>
    <xf numFmtId="0" fontId="75" fillId="27" borderId="89" xfId="0" applyFont="1" applyFill="1" applyBorder="1" applyAlignment="1">
      <alignment horizontal="left" vertical="center" wrapText="1"/>
    </xf>
    <xf numFmtId="0" fontId="75" fillId="27" borderId="50" xfId="0" applyFont="1" applyFill="1" applyBorder="1" applyAlignment="1">
      <alignment horizontal="left" vertical="center" wrapText="1"/>
    </xf>
    <xf numFmtId="0" fontId="140" fillId="27" borderId="85" xfId="54" applyFont="1" applyFill="1" applyBorder="1" applyAlignment="1">
      <alignment horizontal="left" vertical="center" wrapText="1"/>
    </xf>
    <xf numFmtId="0" fontId="140" fillId="27" borderId="99" xfId="54" applyFont="1" applyFill="1" applyBorder="1" applyAlignment="1">
      <alignment horizontal="left" vertical="center" wrapText="1"/>
    </xf>
    <xf numFmtId="0" fontId="140" fillId="27" borderId="103" xfId="54" applyFont="1" applyFill="1" applyBorder="1" applyAlignment="1">
      <alignment horizontal="left" vertical="center" wrapText="1"/>
    </xf>
    <xf numFmtId="0" fontId="70" fillId="27" borderId="13" xfId="0" applyFont="1" applyFill="1" applyBorder="1" applyAlignment="1">
      <alignment horizontal="center" vertical="center"/>
    </xf>
    <xf numFmtId="0" fontId="199" fillId="27" borderId="138" xfId="0" applyFont="1" applyFill="1" applyBorder="1" applyAlignment="1">
      <alignment horizontal="left" vertical="center" wrapText="1"/>
    </xf>
    <xf numFmtId="0" fontId="199" fillId="27" borderId="10" xfId="0" applyFont="1" applyFill="1" applyBorder="1" applyAlignment="1">
      <alignment horizontal="left" vertical="center" wrapText="1"/>
    </xf>
    <xf numFmtId="0" fontId="199" fillId="27" borderId="87" xfId="0" applyFont="1" applyFill="1" applyBorder="1" applyAlignment="1">
      <alignment horizontal="left" vertical="center" wrapText="1"/>
    </xf>
    <xf numFmtId="0" fontId="199" fillId="27" borderId="237" xfId="0" applyFont="1" applyFill="1" applyBorder="1" applyAlignment="1">
      <alignment horizontal="left" vertical="center" wrapText="1"/>
    </xf>
    <xf numFmtId="0" fontId="199" fillId="27" borderId="122" xfId="0" applyFont="1" applyFill="1" applyBorder="1" applyAlignment="1">
      <alignment horizontal="left" vertical="center" wrapText="1"/>
    </xf>
    <xf numFmtId="0" fontId="199" fillId="27" borderId="123" xfId="0" applyFont="1" applyFill="1" applyBorder="1" applyAlignment="1">
      <alignment horizontal="left" vertical="center" wrapText="1"/>
    </xf>
    <xf numFmtId="0" fontId="140" fillId="27" borderId="138" xfId="54" applyFont="1" applyFill="1" applyBorder="1" applyAlignment="1">
      <alignment horizontal="left" vertical="center" wrapText="1"/>
    </xf>
    <xf numFmtId="0" fontId="70" fillId="27" borderId="137" xfId="0" applyFont="1" applyFill="1" applyBorder="1" applyAlignment="1">
      <alignment horizontal="left" vertical="center" wrapText="1"/>
    </xf>
    <xf numFmtId="0" fontId="75" fillId="27" borderId="13" xfId="0" applyFont="1" applyFill="1" applyBorder="1" applyAlignment="1">
      <alignment horizontal="left" vertical="center" wrapText="1"/>
    </xf>
    <xf numFmtId="0" fontId="75" fillId="27" borderId="128" xfId="0" applyFont="1" applyFill="1" applyBorder="1" applyAlignment="1">
      <alignment horizontal="left" vertical="center" wrapText="1"/>
    </xf>
    <xf numFmtId="0" fontId="109" fillId="51" borderId="19" xfId="0" applyFont="1" applyFill="1" applyBorder="1" applyAlignment="1">
      <alignment horizontal="center" wrapText="1"/>
    </xf>
    <xf numFmtId="0" fontId="109" fillId="51" borderId="101" xfId="0" applyFont="1" applyFill="1" applyBorder="1" applyAlignment="1">
      <alignment horizontal="center" wrapText="1"/>
    </xf>
    <xf numFmtId="0" fontId="70" fillId="49" borderId="84" xfId="0" applyFont="1" applyFill="1" applyBorder="1" applyAlignment="1">
      <alignment horizontal="left" vertical="center" wrapText="1"/>
    </xf>
    <xf numFmtId="0" fontId="70" fillId="49" borderId="102" xfId="0" applyFont="1" applyFill="1" applyBorder="1" applyAlignment="1">
      <alignment horizontal="left" vertical="center" wrapText="1"/>
    </xf>
    <xf numFmtId="0" fontId="110" fillId="51" borderId="193" xfId="0" applyFont="1" applyFill="1" applyBorder="1" applyAlignment="1">
      <alignment horizontal="left" vertical="center"/>
    </xf>
    <xf numFmtId="0" fontId="110" fillId="51" borderId="113" xfId="0" applyFont="1" applyFill="1" applyBorder="1" applyAlignment="1">
      <alignment horizontal="left" vertical="center"/>
    </xf>
    <xf numFmtId="0" fontId="75" fillId="27" borderId="255" xfId="0" applyFont="1" applyFill="1" applyBorder="1" applyAlignment="1">
      <alignment horizontal="left" vertical="center" wrapText="1"/>
    </xf>
    <xf numFmtId="0" fontId="75" fillId="27" borderId="173" xfId="0" applyFont="1" applyFill="1" applyBorder="1" applyAlignment="1">
      <alignment horizontal="left" vertical="center" wrapText="1"/>
    </xf>
    <xf numFmtId="0" fontId="75" fillId="27" borderId="159" xfId="0" applyFont="1" applyFill="1" applyBorder="1" applyAlignment="1">
      <alignment horizontal="left" vertical="center" wrapText="1"/>
    </xf>
    <xf numFmtId="0" fontId="70" fillId="27" borderId="59" xfId="0" applyFont="1" applyFill="1" applyBorder="1" applyAlignment="1">
      <alignment wrapText="1"/>
    </xf>
    <xf numFmtId="0" fontId="70" fillId="27" borderId="126" xfId="0" applyFont="1" applyFill="1" applyBorder="1" applyAlignment="1">
      <alignment wrapText="1"/>
    </xf>
    <xf numFmtId="0" fontId="70" fillId="27" borderId="77" xfId="0" applyFont="1" applyFill="1" applyBorder="1" applyAlignment="1">
      <alignment horizontal="left" vertical="center"/>
    </xf>
    <xf numFmtId="0" fontId="110" fillId="51" borderId="193" xfId="0" applyFont="1" applyFill="1" applyBorder="1" applyAlignment="1">
      <alignment horizontal="left" vertical="center" wrapText="1"/>
    </xf>
    <xf numFmtId="0" fontId="110" fillId="51" borderId="113" xfId="0" applyFont="1" applyFill="1" applyBorder="1" applyAlignment="1">
      <alignment horizontal="left" vertical="center" wrapText="1"/>
    </xf>
    <xf numFmtId="0" fontId="109" fillId="59" borderId="19" xfId="0" applyFont="1" applyFill="1" applyBorder="1" applyAlignment="1">
      <alignment horizontal="center"/>
    </xf>
    <xf numFmtId="0" fontId="109" fillId="59" borderId="101" xfId="0" applyFont="1" applyFill="1" applyBorder="1" applyAlignment="1">
      <alignment horizontal="center"/>
    </xf>
    <xf numFmtId="0" fontId="70" fillId="27" borderId="191" xfId="0" applyFont="1" applyFill="1" applyBorder="1" applyAlignment="1">
      <alignment horizontal="left" vertical="center" wrapText="1"/>
    </xf>
    <xf numFmtId="0" fontId="70" fillId="27" borderId="64" xfId="0" applyFont="1" applyFill="1" applyBorder="1" applyAlignment="1">
      <alignment horizontal="left" vertical="center" wrapText="1"/>
    </xf>
    <xf numFmtId="0" fontId="70" fillId="27" borderId="93" xfId="0" applyFont="1" applyFill="1" applyBorder="1" applyAlignment="1">
      <alignment horizontal="left" vertical="center" wrapText="1"/>
    </xf>
    <xf numFmtId="0" fontId="140" fillId="27" borderId="138" xfId="54" applyFont="1" applyFill="1" applyBorder="1" applyAlignment="1">
      <alignment horizontal="left" vertical="center"/>
    </xf>
    <xf numFmtId="0" fontId="140" fillId="27" borderId="10" xfId="54" applyFont="1" applyFill="1" applyBorder="1" applyAlignment="1">
      <alignment horizontal="left" vertical="center"/>
    </xf>
    <xf numFmtId="0" fontId="140" fillId="27" borderId="87" xfId="54" applyFont="1" applyFill="1" applyBorder="1" applyAlignment="1">
      <alignment horizontal="left" vertical="center"/>
    </xf>
    <xf numFmtId="0" fontId="109" fillId="59" borderId="171" xfId="0" applyFont="1" applyFill="1" applyBorder="1" applyAlignment="1">
      <alignment horizontal="center"/>
    </xf>
    <xf numFmtId="0" fontId="109" fillId="59" borderId="172" xfId="0" applyFont="1" applyFill="1" applyBorder="1" applyAlignment="1">
      <alignment horizontal="center"/>
    </xf>
    <xf numFmtId="0" fontId="75" fillId="59" borderId="116" xfId="0" applyFont="1" applyFill="1" applyBorder="1" applyAlignment="1">
      <alignment horizontal="left" vertical="center" wrapText="1"/>
    </xf>
    <xf numFmtId="0" fontId="110" fillId="51" borderId="111" xfId="0" applyFont="1" applyFill="1" applyBorder="1" applyAlignment="1">
      <alignment horizontal="left" vertical="center" wrapText="1"/>
    </xf>
    <xf numFmtId="0" fontId="110" fillId="51" borderId="111" xfId="0" applyFont="1" applyFill="1" applyBorder="1" applyAlignment="1">
      <alignment horizontal="left" vertical="center"/>
    </xf>
    <xf numFmtId="0" fontId="0" fillId="27" borderId="61" xfId="0" applyFill="1" applyBorder="1" applyAlignment="1">
      <alignment horizontal="left" vertical="center"/>
    </xf>
    <xf numFmtId="0" fontId="144" fillId="51" borderId="19" xfId="0" applyFont="1" applyFill="1" applyBorder="1" applyAlignment="1">
      <alignment horizontal="center"/>
    </xf>
    <xf numFmtId="0" fontId="144" fillId="51" borderId="101" xfId="0" applyFont="1" applyFill="1" applyBorder="1" applyAlignment="1">
      <alignment horizontal="center"/>
    </xf>
    <xf numFmtId="0" fontId="75" fillId="51" borderId="51" xfId="0" applyFont="1" applyFill="1" applyBorder="1" applyAlignment="1">
      <alignment horizontal="left" vertical="center" wrapText="1"/>
    </xf>
    <xf numFmtId="0" fontId="75" fillId="51" borderId="105" xfId="0" applyFont="1" applyFill="1" applyBorder="1" applyAlignment="1">
      <alignment horizontal="left" vertical="center" wrapText="1"/>
    </xf>
    <xf numFmtId="0" fontId="75" fillId="51" borderId="50" xfId="0" applyFont="1" applyFill="1" applyBorder="1" applyAlignment="1">
      <alignment horizontal="left" vertical="center" wrapText="1"/>
    </xf>
    <xf numFmtId="0" fontId="110" fillId="51" borderId="44" xfId="0" applyFont="1" applyFill="1" applyBorder="1" applyAlignment="1">
      <alignment horizontal="left" vertical="center"/>
    </xf>
    <xf numFmtId="0" fontId="0" fillId="27" borderId="4" xfId="0" applyFill="1" applyBorder="1" applyAlignment="1">
      <alignment horizontal="left" vertical="center" wrapText="1"/>
    </xf>
    <xf numFmtId="0" fontId="144" fillId="51" borderId="66" xfId="0" applyFont="1" applyFill="1" applyBorder="1" applyAlignment="1">
      <alignment horizontal="center"/>
    </xf>
    <xf numFmtId="0" fontId="144" fillId="51" borderId="187" xfId="0" applyFont="1" applyFill="1" applyBorder="1" applyAlignment="1">
      <alignment horizontal="center"/>
    </xf>
    <xf numFmtId="0" fontId="70" fillId="27" borderId="48" xfId="0" applyFont="1" applyFill="1" applyBorder="1" applyAlignment="1">
      <alignment horizontal="left" vertical="center" wrapText="1"/>
    </xf>
    <xf numFmtId="0" fontId="70" fillId="27" borderId="96" xfId="0" applyFont="1" applyFill="1" applyBorder="1" applyAlignment="1">
      <alignment horizontal="left" vertical="center" wrapText="1"/>
    </xf>
    <xf numFmtId="0" fontId="109" fillId="51" borderId="19" xfId="0" applyFont="1" applyFill="1" applyBorder="1" applyAlignment="1">
      <alignment horizontal="center" vertical="center"/>
    </xf>
    <xf numFmtId="0" fontId="109" fillId="51" borderId="101" xfId="0" applyFont="1" applyFill="1" applyBorder="1" applyAlignment="1">
      <alignment horizontal="center" vertical="center"/>
    </xf>
    <xf numFmtId="0" fontId="75" fillId="51" borderId="44" xfId="0" applyFont="1" applyFill="1" applyBorder="1" applyAlignment="1">
      <alignment horizontal="left" vertical="center" wrapText="1"/>
    </xf>
    <xf numFmtId="0" fontId="70" fillId="0" borderId="53" xfId="0" applyFont="1" applyBorder="1" applyAlignment="1">
      <alignment horizontal="center" vertical="center" wrapText="1"/>
    </xf>
    <xf numFmtId="0" fontId="109" fillId="51" borderId="166" xfId="0" applyFont="1" applyFill="1" applyBorder="1" applyAlignment="1">
      <alignment horizontal="center" vertical="center"/>
    </xf>
    <xf numFmtId="0" fontId="109" fillId="51" borderId="167" xfId="0" applyFont="1" applyFill="1" applyBorder="1" applyAlignment="1">
      <alignment horizontal="center" vertical="center"/>
    </xf>
    <xf numFmtId="0" fontId="110" fillId="51" borderId="107" xfId="0" applyFont="1" applyFill="1" applyBorder="1" applyAlignment="1">
      <alignment horizontal="left" vertical="center" wrapText="1"/>
    </xf>
    <xf numFmtId="0" fontId="110" fillId="51" borderId="116" xfId="0" applyFont="1" applyFill="1" applyBorder="1" applyAlignment="1">
      <alignment horizontal="left" vertical="center" wrapText="1"/>
    </xf>
    <xf numFmtId="0" fontId="110" fillId="51" borderId="107" xfId="0" applyFont="1" applyFill="1" applyBorder="1" applyAlignment="1">
      <alignment horizontal="left" vertical="center"/>
    </xf>
    <xf numFmtId="0" fontId="70" fillId="27" borderId="120" xfId="0" applyFont="1" applyFill="1" applyBorder="1" applyAlignment="1">
      <alignment horizontal="left" vertical="center" wrapText="1"/>
    </xf>
    <xf numFmtId="0" fontId="70" fillId="27" borderId="119" xfId="0" applyFont="1" applyFill="1" applyBorder="1" applyAlignment="1">
      <alignment horizontal="left" vertical="center" wrapText="1"/>
    </xf>
    <xf numFmtId="0" fontId="106" fillId="0" borderId="104" xfId="0" applyFont="1" applyBorder="1"/>
    <xf numFmtId="0" fontId="140" fillId="27" borderId="84" xfId="54" applyFont="1" applyFill="1" applyBorder="1" applyAlignment="1">
      <alignment horizontal="left" vertical="center" wrapText="1"/>
    </xf>
    <xf numFmtId="0" fontId="140" fillId="27" borderId="102" xfId="54" applyFont="1" applyFill="1" applyBorder="1" applyAlignment="1">
      <alignment horizontal="left" vertical="center" wrapText="1"/>
    </xf>
    <xf numFmtId="0" fontId="70" fillId="27" borderId="95" xfId="0" applyFont="1" applyFill="1" applyBorder="1" applyAlignment="1">
      <alignment horizontal="left" vertical="center" wrapText="1"/>
    </xf>
    <xf numFmtId="0" fontId="70" fillId="27" borderId="85" xfId="0" applyFont="1" applyFill="1" applyBorder="1" applyAlignment="1">
      <alignment horizontal="left" vertical="center"/>
    </xf>
    <xf numFmtId="0" fontId="70" fillId="27" borderId="114" xfId="0" applyFont="1" applyFill="1" applyBorder="1" applyAlignment="1">
      <alignment horizontal="left" vertical="center"/>
    </xf>
    <xf numFmtId="0" fontId="70" fillId="27" borderId="112" xfId="0" applyFont="1" applyFill="1" applyBorder="1" applyAlignment="1">
      <alignment horizontal="left" vertical="center"/>
    </xf>
    <xf numFmtId="0" fontId="75" fillId="27" borderId="84" xfId="0" applyFont="1" applyFill="1" applyBorder="1" applyAlignment="1">
      <alignment horizontal="left" vertical="center" wrapText="1"/>
    </xf>
    <xf numFmtId="0" fontId="75" fillId="27" borderId="77" xfId="0" applyFont="1" applyFill="1" applyBorder="1" applyAlignment="1">
      <alignment horizontal="left" vertical="center" wrapText="1"/>
    </xf>
    <xf numFmtId="0" fontId="109" fillId="51" borderId="179" xfId="0" applyFont="1" applyFill="1" applyBorder="1" applyAlignment="1">
      <alignment horizontal="center" vertical="center"/>
    </xf>
    <xf numFmtId="9" fontId="70" fillId="27" borderId="84" xfId="0" applyNumberFormat="1" applyFont="1" applyFill="1" applyBorder="1" applyAlignment="1">
      <alignment horizontal="left" vertical="center" wrapText="1"/>
    </xf>
    <xf numFmtId="0" fontId="70" fillId="27" borderId="127" xfId="0" applyFont="1" applyFill="1" applyBorder="1" applyAlignment="1">
      <alignment horizontal="left" vertical="center" wrapText="1"/>
    </xf>
    <xf numFmtId="0" fontId="75" fillId="27" borderId="1" xfId="0" applyFont="1" applyFill="1" applyBorder="1" applyAlignment="1">
      <alignment horizontal="left" vertical="center" wrapText="1"/>
    </xf>
    <xf numFmtId="0" fontId="75" fillId="27" borderId="90" xfId="0" applyFont="1" applyFill="1" applyBorder="1" applyAlignment="1">
      <alignment horizontal="left" vertical="center" wrapText="1"/>
    </xf>
    <xf numFmtId="0" fontId="75" fillId="27" borderId="91" xfId="0" applyFont="1" applyFill="1" applyBorder="1" applyAlignment="1">
      <alignment horizontal="left" vertical="center" wrapText="1"/>
    </xf>
    <xf numFmtId="0" fontId="75" fillId="27" borderId="82" xfId="0" applyFont="1" applyFill="1" applyBorder="1" applyAlignment="1">
      <alignment horizontal="left" vertical="center" wrapText="1"/>
    </xf>
    <xf numFmtId="0" fontId="70" fillId="27" borderId="94" xfId="0" applyFont="1" applyFill="1" applyBorder="1" applyAlignment="1">
      <alignment horizontal="left" vertical="center" wrapText="1"/>
    </xf>
    <xf numFmtId="0" fontId="109" fillId="51" borderId="166" xfId="0" applyFont="1" applyFill="1" applyBorder="1" applyAlignment="1">
      <alignment horizontal="center"/>
    </xf>
    <xf numFmtId="0" fontId="109" fillId="51" borderId="167" xfId="0" applyFont="1" applyFill="1" applyBorder="1" applyAlignment="1">
      <alignment horizontal="center"/>
    </xf>
    <xf numFmtId="0" fontId="106" fillId="27" borderId="116" xfId="0" applyFont="1" applyFill="1" applyBorder="1" applyAlignment="1">
      <alignment horizontal="left" vertical="center" wrapText="1"/>
    </xf>
    <xf numFmtId="0" fontId="106" fillId="27" borderId="129" xfId="0" applyFont="1" applyFill="1" applyBorder="1" applyAlignment="1">
      <alignment horizontal="left" vertical="center" wrapText="1"/>
    </xf>
    <xf numFmtId="0" fontId="106" fillId="27" borderId="130" xfId="0" applyFont="1" applyFill="1" applyBorder="1" applyAlignment="1">
      <alignment horizontal="left" vertical="center" wrapText="1"/>
    </xf>
    <xf numFmtId="0" fontId="140" fillId="27" borderId="182" xfId="54" applyFont="1" applyFill="1" applyBorder="1" applyAlignment="1">
      <alignment horizontal="left" vertical="center" wrapText="1"/>
    </xf>
    <xf numFmtId="0" fontId="70" fillId="27" borderId="53" xfId="0" applyFont="1" applyFill="1" applyBorder="1" applyAlignment="1">
      <alignment horizontal="center" vertical="center" wrapText="1"/>
    </xf>
    <xf numFmtId="0" fontId="109" fillId="51" borderId="19" xfId="0" applyFont="1" applyFill="1" applyBorder="1" applyAlignment="1">
      <alignment horizontal="center" vertical="center" wrapText="1"/>
    </xf>
    <xf numFmtId="0" fontId="109" fillId="51" borderId="101" xfId="0" applyFont="1" applyFill="1" applyBorder="1" applyAlignment="1">
      <alignment horizontal="center" vertical="center" wrapText="1"/>
    </xf>
    <xf numFmtId="0" fontId="140" fillId="0" borderId="10" xfId="54" applyFont="1" applyBorder="1" applyAlignment="1"/>
    <xf numFmtId="0" fontId="140" fillId="0" borderId="87" xfId="54" applyFont="1" applyBorder="1" applyAlignment="1"/>
    <xf numFmtId="0" fontId="106" fillId="0" borderId="10" xfId="0" applyFont="1" applyBorder="1" applyAlignment="1">
      <alignment wrapText="1"/>
    </xf>
    <xf numFmtId="0" fontId="106" fillId="0" borderId="87" xfId="0" applyFont="1" applyBorder="1" applyAlignment="1">
      <alignment wrapText="1"/>
    </xf>
    <xf numFmtId="0" fontId="75" fillId="27" borderId="174" xfId="0" applyFont="1" applyFill="1" applyBorder="1" applyAlignment="1">
      <alignment horizontal="left" vertical="center" wrapText="1"/>
    </xf>
    <xf numFmtId="9" fontId="70" fillId="27" borderId="10" xfId="0" applyNumberFormat="1" applyFont="1" applyFill="1" applyBorder="1" applyAlignment="1">
      <alignment horizontal="left" vertical="center" wrapText="1"/>
    </xf>
    <xf numFmtId="0" fontId="75" fillId="27" borderId="158" xfId="0" applyFont="1" applyFill="1" applyBorder="1" applyAlignment="1">
      <alignment horizontal="left" vertical="center" wrapText="1"/>
    </xf>
    <xf numFmtId="0" fontId="118" fillId="27" borderId="10" xfId="54" applyFont="1" applyFill="1" applyBorder="1" applyAlignment="1">
      <alignment horizontal="left" vertical="center"/>
    </xf>
    <xf numFmtId="0" fontId="118" fillId="27" borderId="87" xfId="54" applyFont="1" applyFill="1" applyBorder="1" applyAlignment="1">
      <alignment horizontal="left" vertical="center"/>
    </xf>
    <xf numFmtId="0" fontId="0" fillId="27" borderId="10" xfId="0" applyFill="1" applyBorder="1" applyAlignment="1">
      <alignment horizontal="left" vertical="center" wrapText="1"/>
    </xf>
    <xf numFmtId="9" fontId="70" fillId="26" borderId="4" xfId="29" applyNumberFormat="1" applyFont="1" applyFill="1" applyBorder="1" applyAlignment="1">
      <alignment vertical="center" wrapText="1"/>
    </xf>
    <xf numFmtId="0" fontId="70" fillId="26" borderId="4" xfId="29" applyFont="1" applyFill="1" applyBorder="1" applyAlignment="1">
      <alignment vertical="center" wrapText="1"/>
    </xf>
    <xf numFmtId="0" fontId="75" fillId="0" borderId="158" xfId="0" applyFont="1" applyBorder="1" applyAlignment="1">
      <alignment horizontal="left" vertical="center" wrapText="1"/>
    </xf>
    <xf numFmtId="0" fontId="0" fillId="0" borderId="10" xfId="0" applyBorder="1" applyAlignment="1">
      <alignment horizontal="left" vertical="center" wrapText="1"/>
    </xf>
    <xf numFmtId="0" fontId="109" fillId="51" borderId="171" xfId="0" applyFont="1" applyFill="1" applyBorder="1" applyAlignment="1">
      <alignment horizontal="center" vertical="center" wrapText="1"/>
    </xf>
    <xf numFmtId="0" fontId="109" fillId="51" borderId="172" xfId="0" applyFont="1" applyFill="1" applyBorder="1" applyAlignment="1">
      <alignment horizontal="center" vertical="center" wrapText="1"/>
    </xf>
    <xf numFmtId="0" fontId="70" fillId="0" borderId="145" xfId="0" applyFont="1" applyBorder="1" applyAlignment="1">
      <alignment horizontal="left" vertical="center" wrapText="1"/>
    </xf>
    <xf numFmtId="0" fontId="70" fillId="0" borderId="146" xfId="0" applyFont="1" applyBorder="1" applyAlignment="1">
      <alignment horizontal="left" vertical="center" wrapText="1"/>
    </xf>
    <xf numFmtId="0" fontId="78" fillId="0" borderId="10" xfId="0" applyFont="1" applyBorder="1" applyAlignment="1">
      <alignment horizontal="left" vertical="center" wrapText="1"/>
    </xf>
    <xf numFmtId="0" fontId="78" fillId="0" borderId="87" xfId="0" applyFont="1" applyBorder="1" applyAlignment="1">
      <alignment horizontal="left" vertical="center" wrapText="1"/>
    </xf>
    <xf numFmtId="0" fontId="70" fillId="0" borderId="62" xfId="0" applyFont="1" applyBorder="1" applyAlignment="1">
      <alignment horizontal="left" vertical="center" wrapText="1"/>
    </xf>
    <xf numFmtId="0" fontId="70" fillId="0" borderId="86" xfId="0" applyFont="1" applyBorder="1" applyAlignment="1">
      <alignment horizontal="left" vertical="center" wrapText="1"/>
    </xf>
    <xf numFmtId="0" fontId="75" fillId="0" borderId="50" xfId="0" applyFont="1" applyBorder="1" applyAlignment="1">
      <alignment horizontal="left" vertical="center" wrapText="1"/>
    </xf>
    <xf numFmtId="0" fontId="33" fillId="16" borderId="71" xfId="28" applyFont="1" applyFill="1" applyBorder="1" applyAlignment="1">
      <alignment horizontal="left" vertical="center" wrapText="1"/>
    </xf>
    <xf numFmtId="0" fontId="33" fillId="6" borderId="32" xfId="28" applyFont="1" applyFill="1" applyBorder="1" applyAlignment="1">
      <alignment horizontal="center" vertical="center" wrapText="1"/>
    </xf>
    <xf numFmtId="0" fontId="33" fillId="6" borderId="33" xfId="28" applyFont="1" applyFill="1" applyBorder="1" applyAlignment="1">
      <alignment horizontal="center" vertical="center" wrapText="1"/>
    </xf>
    <xf numFmtId="0" fontId="51" fillId="16" borderId="27" xfId="28" applyFont="1" applyFill="1" applyBorder="1" applyAlignment="1">
      <alignment horizontal="center" vertical="top" wrapText="1"/>
    </xf>
    <xf numFmtId="0" fontId="33" fillId="6" borderId="31" xfId="28" applyFont="1" applyFill="1" applyBorder="1" applyAlignment="1">
      <alignment horizontal="center" vertical="center"/>
    </xf>
    <xf numFmtId="0" fontId="33" fillId="6" borderId="15" xfId="0" applyFont="1" applyFill="1" applyBorder="1" applyAlignment="1">
      <alignment horizontal="center" vertical="center"/>
    </xf>
    <xf numFmtId="0" fontId="33" fillId="6" borderId="30" xfId="0" applyFont="1" applyFill="1" applyBorder="1" applyAlignment="1">
      <alignment horizontal="center" vertical="center"/>
    </xf>
    <xf numFmtId="0" fontId="33" fillId="10" borderId="27" xfId="28" applyFont="1" applyFill="1" applyBorder="1" applyAlignment="1">
      <alignment horizontal="center" vertical="center" wrapText="1"/>
    </xf>
    <xf numFmtId="0" fontId="33" fillId="6" borderId="16" xfId="0" applyFont="1" applyFill="1" applyBorder="1" applyAlignment="1">
      <alignment horizontal="center" vertical="center"/>
    </xf>
    <xf numFmtId="0" fontId="51" fillId="13" borderId="26" xfId="28" applyFont="1" applyFill="1" applyBorder="1" applyAlignment="1">
      <alignment horizontal="center" vertical="center" wrapText="1"/>
    </xf>
    <xf numFmtId="0" fontId="33" fillId="6" borderId="27" xfId="28" applyFont="1" applyFill="1" applyBorder="1" applyAlignment="1">
      <alignment horizontal="center" vertical="center" wrapText="1"/>
    </xf>
    <xf numFmtId="0" fontId="51" fillId="16" borderId="26" xfId="28" applyFont="1" applyFill="1" applyBorder="1" applyAlignment="1">
      <alignment horizontal="center" vertical="center" wrapText="1"/>
    </xf>
    <xf numFmtId="0" fontId="33" fillId="6" borderId="18" xfId="28" applyFont="1" applyFill="1" applyBorder="1" applyAlignment="1">
      <alignment horizontal="center" vertical="center"/>
    </xf>
    <xf numFmtId="0" fontId="51" fillId="16" borderId="27" xfId="28" applyFont="1" applyFill="1" applyBorder="1" applyAlignment="1">
      <alignment horizontal="center" vertical="center" wrapText="1"/>
    </xf>
    <xf numFmtId="0" fontId="33" fillId="6" borderId="26" xfId="28" applyFont="1" applyFill="1" applyBorder="1" applyAlignment="1">
      <alignment horizontal="center" vertical="center" wrapText="1"/>
    </xf>
    <xf numFmtId="0" fontId="33" fillId="6" borderId="15" xfId="28" applyFont="1" applyFill="1" applyBorder="1" applyAlignment="1">
      <alignment horizontal="center" vertical="center"/>
    </xf>
    <xf numFmtId="0" fontId="33" fillId="6" borderId="20" xfId="28" applyFont="1" applyFill="1" applyBorder="1" applyAlignment="1">
      <alignment horizontal="center" vertical="center" wrapText="1"/>
    </xf>
    <xf numFmtId="0" fontId="33" fillId="6" borderId="28" xfId="28" applyFont="1" applyFill="1" applyBorder="1" applyAlignment="1">
      <alignment horizontal="center" vertical="center" wrapText="1"/>
    </xf>
    <xf numFmtId="0" fontId="33" fillId="9" borderId="17" xfId="28" applyFont="1" applyFill="1" applyBorder="1" applyAlignment="1">
      <alignment horizontal="center" vertical="center" wrapText="1"/>
    </xf>
    <xf numFmtId="0" fontId="31" fillId="0" borderId="4" xfId="28" applyFont="1" applyBorder="1" applyAlignment="1">
      <alignment horizontal="right" vertical="center"/>
    </xf>
    <xf numFmtId="0" fontId="31" fillId="0" borderId="7" xfId="28" applyFont="1" applyBorder="1" applyAlignment="1">
      <alignment horizontal="right" vertical="center"/>
    </xf>
    <xf numFmtId="0" fontId="31" fillId="3" borderId="4" xfId="28" applyFont="1" applyFill="1" applyBorder="1" applyAlignment="1">
      <alignment horizontal="center" vertical="center"/>
    </xf>
    <xf numFmtId="0" fontId="33" fillId="0" borderId="7" xfId="28" applyFont="1" applyBorder="1" applyAlignment="1">
      <alignment horizontal="left" vertical="center"/>
    </xf>
    <xf numFmtId="0" fontId="33" fillId="6" borderId="17" xfId="28" applyFont="1" applyFill="1" applyBorder="1" applyAlignment="1">
      <alignment horizontal="center" vertical="center"/>
    </xf>
    <xf numFmtId="0" fontId="33" fillId="13" borderId="17" xfId="28" applyFont="1" applyFill="1" applyBorder="1" applyAlignment="1">
      <alignment horizontal="center" vertical="center"/>
    </xf>
    <xf numFmtId="0" fontId="51" fillId="16" borderId="18" xfId="28" applyFont="1" applyFill="1" applyBorder="1" applyAlignment="1">
      <alignment horizontal="center" vertical="center" wrapText="1"/>
    </xf>
    <xf numFmtId="0" fontId="33" fillId="12" borderId="18" xfId="28" applyFont="1" applyFill="1" applyBorder="1" applyAlignment="1">
      <alignment horizontal="center" vertical="center"/>
    </xf>
    <xf numFmtId="0" fontId="33" fillId="6" borderId="18" xfId="28" applyFont="1" applyFill="1" applyBorder="1" applyAlignment="1">
      <alignment horizontal="center" vertical="center" wrapText="1"/>
    </xf>
    <xf numFmtId="0" fontId="33" fillId="6" borderId="18" xfId="0" applyFont="1" applyFill="1" applyBorder="1" applyAlignment="1">
      <alignment horizontal="center"/>
    </xf>
    <xf numFmtId="0" fontId="33" fillId="6" borderId="20" xfId="28" applyFont="1" applyFill="1" applyBorder="1" applyAlignment="1">
      <alignment horizontal="center" vertical="center"/>
    </xf>
    <xf numFmtId="0" fontId="33" fillId="6" borderId="21" xfId="28" applyFont="1" applyFill="1" applyBorder="1" applyAlignment="1">
      <alignment horizontal="center" vertical="center" wrapText="1"/>
    </xf>
    <xf numFmtId="0" fontId="33" fillId="6" borderId="22" xfId="28" applyFont="1" applyFill="1" applyBorder="1" applyAlignment="1">
      <alignment horizontal="center" vertical="center" wrapText="1"/>
    </xf>
    <xf numFmtId="0" fontId="33" fillId="6" borderId="4" xfId="0" applyFont="1" applyFill="1" applyBorder="1" applyAlignment="1">
      <alignment horizontal="center"/>
    </xf>
    <xf numFmtId="0" fontId="33" fillId="6" borderId="23" xfId="28" applyFont="1" applyFill="1" applyBorder="1" applyAlignment="1">
      <alignment horizontal="center" vertical="center"/>
    </xf>
    <xf numFmtId="0" fontId="50" fillId="0" borderId="4" xfId="0" applyFont="1" applyBorder="1" applyAlignment="1">
      <alignment horizontal="center" vertical="center"/>
    </xf>
    <xf numFmtId="0" fontId="33" fillId="0" borderId="4" xfId="28" applyFont="1" applyBorder="1" applyAlignment="1">
      <alignment horizontal="left" vertical="center"/>
    </xf>
    <xf numFmtId="0" fontId="33" fillId="0" borderId="5" xfId="28" applyFont="1" applyBorder="1" applyAlignment="1">
      <alignment horizontal="left" vertical="center"/>
    </xf>
    <xf numFmtId="0" fontId="33" fillId="0" borderId="4" xfId="28" applyFont="1" applyBorder="1" applyAlignment="1">
      <alignment horizontal="right" vertical="center"/>
    </xf>
    <xf numFmtId="0" fontId="33" fillId="6" borderId="32" xfId="28" applyFont="1" applyFill="1" applyBorder="1" applyAlignment="1">
      <alignment vertical="top" wrapText="1"/>
    </xf>
    <xf numFmtId="0" fontId="33" fillId="6" borderId="15" xfId="0" applyFont="1" applyFill="1" applyBorder="1" applyAlignment="1">
      <alignment vertical="top"/>
    </xf>
    <xf numFmtId="0" fontId="33" fillId="6" borderId="30" xfId="0" applyFont="1" applyFill="1" applyBorder="1" applyAlignment="1">
      <alignment vertical="top"/>
    </xf>
    <xf numFmtId="0" fontId="33" fillId="6" borderId="31" xfId="28" applyFont="1" applyFill="1" applyBorder="1" applyAlignment="1">
      <alignment vertical="top"/>
    </xf>
    <xf numFmtId="0" fontId="33" fillId="6" borderId="18" xfId="28" applyFont="1" applyFill="1" applyBorder="1" applyAlignment="1">
      <alignment vertical="top"/>
    </xf>
    <xf numFmtId="0" fontId="33" fillId="6" borderId="24" xfId="28" applyFont="1" applyFill="1" applyBorder="1" applyAlignment="1">
      <alignment vertical="top" wrapText="1"/>
    </xf>
    <xf numFmtId="0" fontId="33" fillId="6" borderId="25" xfId="28" applyFont="1" applyFill="1" applyBorder="1" applyAlignment="1">
      <alignment vertical="top" wrapText="1"/>
    </xf>
    <xf numFmtId="0" fontId="33" fillId="6" borderId="16" xfId="0" applyFont="1" applyFill="1" applyBorder="1" applyAlignment="1">
      <alignment vertical="top"/>
    </xf>
    <xf numFmtId="0" fontId="33" fillId="6" borderId="15" xfId="28" applyFont="1" applyFill="1" applyBorder="1" applyAlignment="1">
      <alignment vertical="top"/>
    </xf>
    <xf numFmtId="0" fontId="33" fillId="6" borderId="20" xfId="28" applyFont="1" applyFill="1" applyBorder="1" applyAlignment="1">
      <alignment vertical="top" wrapText="1"/>
    </xf>
    <xf numFmtId="0" fontId="33" fillId="6" borderId="72" xfId="28" applyFont="1" applyFill="1" applyBorder="1" applyAlignment="1">
      <alignment vertical="top" wrapText="1"/>
    </xf>
    <xf numFmtId="0" fontId="33" fillId="24" borderId="24" xfId="28" applyFont="1" applyFill="1" applyBorder="1" applyAlignment="1">
      <alignment vertical="top" wrapText="1"/>
    </xf>
    <xf numFmtId="0" fontId="51" fillId="24" borderId="25" xfId="28" applyFont="1" applyFill="1" applyBorder="1" applyAlignment="1">
      <alignment vertical="top" wrapText="1"/>
    </xf>
    <xf numFmtId="0" fontId="33" fillId="6" borderId="20" xfId="28" applyFont="1" applyFill="1" applyBorder="1" applyAlignment="1">
      <alignment vertical="top"/>
    </xf>
    <xf numFmtId="0" fontId="33" fillId="6" borderId="21" xfId="28" applyFont="1" applyFill="1" applyBorder="1" applyAlignment="1">
      <alignment vertical="top" wrapText="1"/>
    </xf>
    <xf numFmtId="0" fontId="33" fillId="6" borderId="22" xfId="28" applyFont="1" applyFill="1" applyBorder="1" applyAlignment="1">
      <alignment vertical="top" wrapText="1"/>
    </xf>
    <xf numFmtId="0" fontId="33" fillId="6" borderId="4" xfId="0" applyFont="1" applyFill="1" applyBorder="1" applyAlignment="1">
      <alignment vertical="top"/>
    </xf>
    <xf numFmtId="0" fontId="33" fillId="6" borderId="23" xfId="28" applyFont="1" applyFill="1" applyBorder="1" applyAlignment="1">
      <alignment vertical="top"/>
    </xf>
    <xf numFmtId="0" fontId="33" fillId="16" borderId="59" xfId="28" applyFont="1" applyFill="1" applyBorder="1" applyAlignment="1">
      <alignment vertical="top" wrapText="1"/>
    </xf>
    <xf numFmtId="0" fontId="33" fillId="6" borderId="18" xfId="28" applyFont="1" applyFill="1" applyBorder="1" applyAlignment="1">
      <alignment vertical="top" wrapText="1"/>
    </xf>
    <xf numFmtId="0" fontId="33" fillId="6" borderId="23" xfId="0" applyFont="1" applyFill="1" applyBorder="1" applyAlignment="1">
      <alignment vertical="top"/>
    </xf>
    <xf numFmtId="0" fontId="33" fillId="24" borderId="17" xfId="28" applyFont="1" applyFill="1" applyBorder="1" applyAlignment="1">
      <alignment vertical="top"/>
    </xf>
    <xf numFmtId="0" fontId="33" fillId="24" borderId="27" xfId="28" applyFont="1" applyFill="1" applyBorder="1" applyAlignment="1">
      <alignment vertical="top" wrapText="1"/>
    </xf>
    <xf numFmtId="0" fontId="33" fillId="24" borderId="16" xfId="0" applyFont="1" applyFill="1" applyBorder="1" applyAlignment="1">
      <alignment vertical="top"/>
    </xf>
    <xf numFmtId="0" fontId="70" fillId="27" borderId="10" xfId="0" applyFont="1" applyFill="1" applyBorder="1" applyAlignment="1">
      <alignment vertical="center"/>
    </xf>
    <xf numFmtId="0" fontId="70" fillId="27" borderId="87" xfId="0" applyFont="1" applyFill="1" applyBorder="1" applyAlignment="1">
      <alignment vertical="center"/>
    </xf>
    <xf numFmtId="0" fontId="75" fillId="27" borderId="173" xfId="0" applyFont="1" applyFill="1" applyBorder="1" applyAlignment="1">
      <alignment vertical="center" wrapText="1"/>
    </xf>
    <xf numFmtId="0" fontId="75" fillId="27" borderId="174" xfId="0" applyFont="1" applyFill="1" applyBorder="1" applyAlignment="1">
      <alignment vertical="center" wrapText="1"/>
    </xf>
    <xf numFmtId="0" fontId="70" fillId="27" borderId="13" xfId="0" applyFont="1" applyFill="1" applyBorder="1" applyAlignment="1">
      <alignment vertical="center"/>
    </xf>
    <xf numFmtId="0" fontId="70" fillId="27" borderId="9" xfId="0" applyFont="1" applyFill="1" applyBorder="1" applyAlignment="1">
      <alignment vertical="center"/>
    </xf>
    <xf numFmtId="0" fontId="70" fillId="27" borderId="1" xfId="0" applyFont="1" applyFill="1" applyBorder="1" applyAlignment="1">
      <alignment vertical="center"/>
    </xf>
    <xf numFmtId="0" fontId="70" fillId="27" borderId="92" xfId="0" applyFont="1" applyFill="1" applyBorder="1" applyAlignment="1">
      <alignment vertical="center"/>
    </xf>
    <xf numFmtId="0" fontId="70" fillId="27" borderId="91" xfId="0" applyFont="1" applyFill="1" applyBorder="1" applyAlignment="1">
      <alignment vertical="center"/>
    </xf>
    <xf numFmtId="0" fontId="70" fillId="27" borderId="83" xfId="0" applyFont="1" applyFill="1" applyBorder="1" applyAlignment="1">
      <alignment vertical="center"/>
    </xf>
    <xf numFmtId="0" fontId="70" fillId="27" borderId="1" xfId="0" applyFont="1" applyFill="1" applyBorder="1" applyAlignment="1">
      <alignment vertical="center" wrapText="1"/>
    </xf>
    <xf numFmtId="0" fontId="70" fillId="27" borderId="12" xfId="0" applyFont="1" applyFill="1" applyBorder="1" applyAlignment="1">
      <alignment vertical="center" wrapText="1"/>
    </xf>
    <xf numFmtId="0" fontId="70" fillId="27" borderId="37" xfId="0" applyFont="1" applyFill="1" applyBorder="1" applyAlignment="1">
      <alignment vertical="center" wrapText="1"/>
    </xf>
    <xf numFmtId="0" fontId="70" fillId="27" borderId="16" xfId="0" applyFont="1" applyFill="1" applyBorder="1" applyAlignment="1">
      <alignment vertical="center" wrapText="1"/>
    </xf>
    <xf numFmtId="0" fontId="70" fillId="27" borderId="13" xfId="0" applyFont="1" applyFill="1" applyBorder="1" applyAlignment="1">
      <alignment vertical="center" wrapText="1"/>
    </xf>
    <xf numFmtId="0" fontId="70" fillId="27" borderId="14" xfId="0" applyFont="1" applyFill="1" applyBorder="1" applyAlignment="1">
      <alignment vertical="center" wrapText="1"/>
    </xf>
    <xf numFmtId="0" fontId="75" fillId="51" borderId="271" xfId="0" applyFont="1" applyFill="1" applyBorder="1" applyAlignment="1">
      <alignment horizontal="left" vertical="center" wrapText="1"/>
    </xf>
    <xf numFmtId="0" fontId="70" fillId="27" borderId="88" xfId="0" applyFont="1" applyFill="1" applyBorder="1" applyAlignment="1">
      <alignment vertical="center" wrapText="1"/>
    </xf>
    <xf numFmtId="0" fontId="75" fillId="0" borderId="173" xfId="0" applyFont="1" applyBorder="1" applyAlignment="1">
      <alignment vertical="center" wrapText="1"/>
    </xf>
    <xf numFmtId="0" fontId="75" fillId="0" borderId="174" xfId="0" applyFont="1" applyBorder="1" applyAlignment="1">
      <alignment vertical="center" wrapText="1"/>
    </xf>
    <xf numFmtId="0" fontId="75" fillId="51" borderId="96" xfId="0" applyFont="1" applyFill="1" applyBorder="1" applyAlignment="1">
      <alignment horizontal="left" vertical="center" wrapText="1"/>
    </xf>
    <xf numFmtId="0" fontId="106" fillId="0" borderId="10" xfId="0" applyFont="1" applyBorder="1" applyAlignment="1">
      <alignment vertical="center" wrapText="1"/>
    </xf>
    <xf numFmtId="0" fontId="0" fillId="0" borderId="10" xfId="0" applyBorder="1" applyAlignment="1">
      <alignment vertical="center" wrapText="1"/>
    </xf>
    <xf numFmtId="0" fontId="90" fillId="0" borderId="10" xfId="0" applyFont="1" applyBorder="1" applyAlignment="1">
      <alignment vertical="center" wrapText="1"/>
    </xf>
    <xf numFmtId="0" fontId="90" fillId="0" borderId="87" xfId="0" applyFont="1" applyBorder="1" applyAlignment="1">
      <alignment vertical="center" wrapText="1"/>
    </xf>
    <xf numFmtId="0" fontId="75" fillId="0" borderId="158" xfId="0" applyFont="1" applyBorder="1" applyAlignment="1">
      <alignment vertical="center" wrapText="1"/>
    </xf>
    <xf numFmtId="0" fontId="70" fillId="27" borderId="25" xfId="0" applyFont="1" applyFill="1" applyBorder="1" applyAlignment="1">
      <alignment vertical="center" wrapText="1"/>
    </xf>
    <xf numFmtId="0" fontId="70" fillId="0" borderId="8" xfId="0" applyFont="1" applyBorder="1" applyAlignment="1">
      <alignment horizontal="left" vertical="center"/>
    </xf>
    <xf numFmtId="0" fontId="90" fillId="0" borderId="10" xfId="0" applyFont="1" applyBorder="1" applyAlignment="1">
      <alignment horizontal="left" vertical="center" wrapText="1"/>
    </xf>
    <xf numFmtId="0" fontId="90" fillId="0" borderId="87" xfId="0" applyFont="1" applyBorder="1" applyAlignment="1">
      <alignment horizontal="left" vertical="center" wrapText="1"/>
    </xf>
    <xf numFmtId="0" fontId="110" fillId="51" borderId="44" xfId="0" applyFont="1" applyFill="1" applyBorder="1" applyAlignment="1">
      <alignment wrapText="1"/>
    </xf>
    <xf numFmtId="0" fontId="110" fillId="51" borderId="48" xfId="0" applyFont="1" applyFill="1" applyBorder="1" applyAlignment="1">
      <alignment wrapText="1"/>
    </xf>
    <xf numFmtId="0" fontId="110" fillId="51" borderId="44" xfId="0" applyFont="1" applyFill="1" applyBorder="1"/>
    <xf numFmtId="0" fontId="110" fillId="51" borderId="48" xfId="0" applyFont="1" applyFill="1" applyBorder="1"/>
    <xf numFmtId="0" fontId="75" fillId="51" borderId="44" xfId="0" applyFont="1" applyFill="1" applyBorder="1" applyAlignment="1">
      <alignment wrapText="1"/>
    </xf>
    <xf numFmtId="0" fontId="75" fillId="51" borderId="48" xfId="0" applyFont="1" applyFill="1" applyBorder="1" applyAlignment="1">
      <alignment wrapText="1"/>
    </xf>
    <xf numFmtId="0" fontId="75" fillId="51" borderId="100" xfId="0" applyFont="1" applyFill="1" applyBorder="1" applyAlignment="1">
      <alignment wrapText="1"/>
    </xf>
    <xf numFmtId="0" fontId="70" fillId="27" borderId="54" xfId="0" applyFont="1" applyFill="1" applyBorder="1" applyAlignment="1">
      <alignment horizontal="left" vertical="center" wrapText="1"/>
    </xf>
    <xf numFmtId="0" fontId="70" fillId="27" borderId="65" xfId="0" applyFont="1" applyFill="1" applyBorder="1" applyAlignment="1">
      <alignment horizontal="left" vertical="center" wrapText="1"/>
    </xf>
    <xf numFmtId="0" fontId="75" fillId="59" borderId="149" xfId="0" applyFont="1" applyFill="1" applyBorder="1" applyAlignment="1">
      <alignment vertical="center" wrapText="1"/>
    </xf>
    <xf numFmtId="0" fontId="75" fillId="59" borderId="104" xfId="0" applyFont="1" applyFill="1" applyBorder="1" applyAlignment="1">
      <alignment vertical="center" wrapText="1"/>
    </xf>
    <xf numFmtId="0" fontId="75" fillId="0" borderId="44" xfId="0" applyFont="1" applyBorder="1" applyAlignment="1">
      <alignment horizontal="left" vertical="center" wrapText="1"/>
    </xf>
    <xf numFmtId="0" fontId="75" fillId="59" borderId="116" xfId="0" applyFont="1" applyFill="1" applyBorder="1" applyAlignment="1">
      <alignment vertical="center" wrapText="1"/>
    </xf>
    <xf numFmtId="0" fontId="110" fillId="59" borderId="149" xfId="0" applyFont="1" applyFill="1" applyBorder="1" applyAlignment="1">
      <alignment vertical="center"/>
    </xf>
    <xf numFmtId="0" fontId="110" fillId="59" borderId="104" xfId="0" applyFont="1" applyFill="1" applyBorder="1" applyAlignment="1">
      <alignment vertical="center"/>
    </xf>
    <xf numFmtId="0" fontId="90" fillId="0" borderId="8" xfId="0" applyFont="1" applyBorder="1" applyAlignment="1">
      <alignment horizontal="left" vertical="center" wrapText="1"/>
    </xf>
    <xf numFmtId="0" fontId="90" fillId="0" borderId="53" xfId="0" applyFont="1" applyBorder="1" applyAlignment="1">
      <alignment horizontal="left" vertical="center" wrapText="1"/>
    </xf>
    <xf numFmtId="0" fontId="75" fillId="27" borderId="271" xfId="0" applyFont="1" applyFill="1" applyBorder="1" applyAlignment="1">
      <alignment horizontal="left" vertical="center" wrapText="1"/>
    </xf>
    <xf numFmtId="0" fontId="75" fillId="27" borderId="46" xfId="0" applyFont="1" applyFill="1" applyBorder="1" applyAlignment="1">
      <alignment horizontal="left" vertical="center" wrapText="1"/>
    </xf>
    <xf numFmtId="0" fontId="109" fillId="51" borderId="180" xfId="0" applyFont="1" applyFill="1" applyBorder="1" applyAlignment="1">
      <alignment horizontal="center" vertical="center"/>
    </xf>
    <xf numFmtId="0" fontId="110" fillId="59" borderId="149" xfId="0" applyFont="1" applyFill="1" applyBorder="1" applyAlignment="1">
      <alignment vertical="center" wrapText="1"/>
    </xf>
    <xf numFmtId="0" fontId="110" fillId="59" borderId="104" xfId="0" applyFont="1" applyFill="1" applyBorder="1" applyAlignment="1">
      <alignment vertical="center" wrapText="1"/>
    </xf>
    <xf numFmtId="0" fontId="90" fillId="0" borderId="138" xfId="0" applyFont="1" applyBorder="1" applyAlignment="1">
      <alignment horizontal="left" vertical="center" wrapText="1"/>
    </xf>
    <xf numFmtId="0" fontId="70" fillId="0" borderId="144" xfId="0" applyFont="1" applyBorder="1" applyAlignment="1">
      <alignment horizontal="left" vertical="center" wrapText="1"/>
    </xf>
    <xf numFmtId="0" fontId="40" fillId="53" borderId="44" xfId="35" applyFont="1" applyFill="1" applyBorder="1" applyAlignment="1">
      <alignment horizontal="left" vertical="center" wrapText="1"/>
    </xf>
    <xf numFmtId="0" fontId="37" fillId="3" borderId="41" xfId="35" applyFont="1" applyFill="1" applyBorder="1" applyAlignment="1">
      <alignment horizontal="center" vertical="center" wrapText="1"/>
    </xf>
    <xf numFmtId="0" fontId="37" fillId="3" borderId="56" xfId="22" applyFont="1" applyFill="1" applyBorder="1" applyAlignment="1" applyProtection="1">
      <alignment horizontal="left" vertical="center" wrapText="1"/>
    </xf>
    <xf numFmtId="0" fontId="40" fillId="53" borderId="54" xfId="35" applyFont="1" applyFill="1" applyBorder="1" applyAlignment="1">
      <alignment horizontal="left" vertical="center" wrapText="1"/>
    </xf>
    <xf numFmtId="0" fontId="37" fillId="3" borderId="41" xfId="22" applyFont="1" applyFill="1" applyBorder="1" applyAlignment="1" applyProtection="1">
      <alignment horizontal="justify" vertical="center" wrapText="1"/>
    </xf>
    <xf numFmtId="0" fontId="35" fillId="53" borderId="8" xfId="29" applyFont="1" applyFill="1" applyBorder="1" applyAlignment="1">
      <alignment horizontal="left" vertical="center"/>
    </xf>
    <xf numFmtId="0" fontId="37" fillId="3" borderId="47" xfId="29" applyFont="1" applyFill="1" applyBorder="1" applyAlignment="1">
      <alignment horizontal="center"/>
    </xf>
    <xf numFmtId="0" fontId="37" fillId="3" borderId="11" xfId="22" applyFont="1" applyFill="1" applyBorder="1" applyAlignment="1" applyProtection="1">
      <alignment horizontal="center" vertical="center" wrapText="1"/>
    </xf>
    <xf numFmtId="192" fontId="40" fillId="3" borderId="4" xfId="35" applyNumberFormat="1" applyFont="1" applyFill="1" applyBorder="1" applyAlignment="1">
      <alignment horizontal="center" vertical="center" wrapText="1"/>
    </xf>
    <xf numFmtId="9" fontId="37" fillId="3" borderId="13" xfId="35" applyNumberFormat="1" applyFont="1" applyFill="1" applyBorder="1" applyAlignment="1">
      <alignment horizontal="center" vertical="center" wrapText="1"/>
    </xf>
    <xf numFmtId="0" fontId="37" fillId="3" borderId="25" xfId="22" applyFont="1" applyFill="1" applyBorder="1" applyAlignment="1" applyProtection="1">
      <alignment horizontal="center" vertical="top" wrapText="1"/>
    </xf>
    <xf numFmtId="0" fontId="37" fillId="3" borderId="4" xfId="35" applyFont="1" applyFill="1" applyBorder="1" applyAlignment="1">
      <alignment horizontal="center" vertical="center" wrapText="1"/>
    </xf>
    <xf numFmtId="0" fontId="37" fillId="3" borderId="43" xfId="0" applyFont="1" applyFill="1" applyBorder="1" applyAlignment="1">
      <alignment horizontal="left" vertical="top"/>
    </xf>
    <xf numFmtId="49" fontId="109" fillId="53" borderId="17" xfId="35" applyNumberFormat="1" applyFont="1" applyFill="1" applyBorder="1" applyAlignment="1">
      <alignment horizontal="center" vertical="center"/>
    </xf>
    <xf numFmtId="49" fontId="109" fillId="53" borderId="19" xfId="35" applyNumberFormat="1" applyFont="1" applyFill="1" applyBorder="1" applyAlignment="1">
      <alignment horizontal="center" vertical="center"/>
    </xf>
    <xf numFmtId="49" fontId="109" fillId="53" borderId="23" xfId="35" applyNumberFormat="1" applyFont="1" applyFill="1" applyBorder="1" applyAlignment="1">
      <alignment horizontal="center" vertical="center"/>
    </xf>
    <xf numFmtId="0" fontId="35" fillId="53" borderId="8" xfId="29" applyFont="1" applyFill="1" applyBorder="1" applyAlignment="1">
      <alignment horizontal="left" vertical="center" wrapText="1"/>
    </xf>
    <xf numFmtId="0" fontId="37" fillId="3" borderId="40" xfId="22" applyFont="1" applyFill="1" applyBorder="1" applyAlignment="1" applyProtection="1">
      <alignment horizontal="left" vertical="center" wrapText="1"/>
    </xf>
    <xf numFmtId="0" fontId="36" fillId="3" borderId="4" xfId="28" applyFont="1" applyFill="1" applyBorder="1" applyAlignment="1">
      <alignment horizontal="left" vertical="center" wrapText="1"/>
    </xf>
    <xf numFmtId="0" fontId="37" fillId="3" borderId="51" xfId="35" applyFont="1" applyFill="1" applyBorder="1" applyAlignment="1">
      <alignment horizontal="center" vertical="center" wrapText="1"/>
    </xf>
    <xf numFmtId="0" fontId="109" fillId="51" borderId="66" xfId="0" applyFont="1" applyFill="1" applyBorder="1" applyAlignment="1">
      <alignment horizontal="center" vertical="center" wrapText="1"/>
    </xf>
    <xf numFmtId="0" fontId="109" fillId="51" borderId="187" xfId="0" applyFont="1" applyFill="1" applyBorder="1" applyAlignment="1">
      <alignment horizontal="center" vertical="center" wrapText="1"/>
    </xf>
    <xf numFmtId="0" fontId="70" fillId="0" borderId="61" xfId="0" applyFont="1" applyBorder="1" applyAlignment="1">
      <alignment horizontal="left" vertical="center" wrapText="1"/>
    </xf>
    <xf numFmtId="0" fontId="70" fillId="0" borderId="63" xfId="0" applyFont="1" applyBorder="1" applyAlignment="1">
      <alignment horizontal="left" vertical="center" wrapText="1"/>
    </xf>
  </cellXfs>
  <cellStyles count="115">
    <cellStyle name="Cabecera 1" xfId="3"/>
    <cellStyle name="Cabecera 1 2" xfId="64"/>
    <cellStyle name="Cabecera 2" xfId="4"/>
    <cellStyle name="Cabecera 2 2" xfId="65"/>
    <cellStyle name="Comma" xfId="1"/>
    <cellStyle name="Comma [0]_PIB" xfId="6"/>
    <cellStyle name="Comma 2" xfId="5"/>
    <cellStyle name="Comma 2 2" xfId="98"/>
    <cellStyle name="Comma 3" xfId="94"/>
    <cellStyle name="Comma 4" xfId="108"/>
    <cellStyle name="Comma 5" xfId="105"/>
    <cellStyle name="Comma_confisGOBjul2500" xfId="8"/>
    <cellStyle name="Comma0" xfId="7"/>
    <cellStyle name="Comma0 2" xfId="66"/>
    <cellStyle name="Currency" xfId="55"/>
    <cellStyle name="Currency [0]_PIB" xfId="9"/>
    <cellStyle name="Currency 2" xfId="67"/>
    <cellStyle name="Currency 3" xfId="104"/>
    <cellStyle name="Currency 4" xfId="107"/>
    <cellStyle name="Currency_confisGOBjul2500" xfId="11"/>
    <cellStyle name="Currency0" xfId="10"/>
    <cellStyle name="Currency0 2" xfId="68"/>
    <cellStyle name="Date" xfId="12"/>
    <cellStyle name="Date 2" xfId="69"/>
    <cellStyle name="Euro" xfId="13"/>
    <cellStyle name="Euro 2" xfId="70"/>
    <cellStyle name="Excel Built-in Comma [0]" xfId="53"/>
    <cellStyle name="Fecha" xfId="14"/>
    <cellStyle name="Fecha 2" xfId="71"/>
    <cellStyle name="Fijo" xfId="15"/>
    <cellStyle name="Fijo 2" xfId="72"/>
    <cellStyle name="Fixed" xfId="16"/>
    <cellStyle name="Fixed 2" xfId="73"/>
    <cellStyle name="Heading 1" xfId="19"/>
    <cellStyle name="Heading 1 1" xfId="17"/>
    <cellStyle name="Heading 1 2" xfId="74"/>
    <cellStyle name="Heading 2" xfId="75"/>
    <cellStyle name="Heading 2 2" xfId="18"/>
    <cellStyle name="Heading1" xfId="76"/>
    <cellStyle name="Heading2" xfId="20"/>
    <cellStyle name="Heading2 2" xfId="77"/>
    <cellStyle name="Hipervínculo" xfId="54" builtinId="8"/>
    <cellStyle name="Hipervínculo 2" xfId="21"/>
    <cellStyle name="Hipervínculo 2 2" xfId="62"/>
    <cellStyle name="Hipervínculo 2 3" xfId="103"/>
    <cellStyle name="Hipervínculo 3" xfId="58"/>
    <cellStyle name="Hipervínculo 4" xfId="102"/>
    <cellStyle name="Hyperlink" xfId="114"/>
    <cellStyle name="Hyperlink 2" xfId="22"/>
    <cellStyle name="Hyperlink 2 2" xfId="99"/>
    <cellStyle name="Hyperlink 3" xfId="23"/>
    <cellStyle name="Millares [0] 2" xfId="95"/>
    <cellStyle name="Millares 2" xfId="24"/>
    <cellStyle name="Millares 2 2" xfId="60"/>
    <cellStyle name="Millares 3" xfId="25"/>
    <cellStyle name="Millares 3 2" xfId="96"/>
    <cellStyle name="Moneda" xfId="113" builtinId="4"/>
    <cellStyle name="Moneda [0]" xfId="111" builtinId="7"/>
    <cellStyle name="Monetario" xfId="26"/>
    <cellStyle name="Monetario 2" xfId="78"/>
    <cellStyle name="Monetario0" xfId="27"/>
    <cellStyle name="Monetario0 2" xfId="79"/>
    <cellStyle name="Normal" xfId="0" builtinId="0"/>
    <cellStyle name="Normal 2" xfId="28"/>
    <cellStyle name="Normal 2 2" xfId="29"/>
    <cellStyle name="Normal 2 2 10 2" xfId="106"/>
    <cellStyle name="Normal 2 2 2" xfId="56"/>
    <cellStyle name="Normal 2 2 3" xfId="92"/>
    <cellStyle name="Normal 2 2 4" xfId="109"/>
    <cellStyle name="Normal 2 3" xfId="59"/>
    <cellStyle name="Normal 3" xfId="30"/>
    <cellStyle name="Normal 3 2" xfId="31"/>
    <cellStyle name="Normal 3 2 2" xfId="61"/>
    <cellStyle name="Normal 4" xfId="32"/>
    <cellStyle name="Normal 4 2" xfId="33"/>
    <cellStyle name="Normal 4 2 2" xfId="34"/>
    <cellStyle name="Normal 4 2 3" xfId="101"/>
    <cellStyle name="Normal 4 3" xfId="97"/>
    <cellStyle name="Normal 5" xfId="63"/>
    <cellStyle name="Normal 7" xfId="35"/>
    <cellStyle name="Normal 7 2" xfId="57"/>
    <cellStyle name="Percent" xfId="2"/>
    <cellStyle name="Percent 2" xfId="36"/>
    <cellStyle name="Percent 2 2" xfId="100"/>
    <cellStyle name="Percent 3" xfId="93"/>
    <cellStyle name="Porcentaje" xfId="112" builtinId="5"/>
    <cellStyle name="Porcentaje 2" xfId="37"/>
    <cellStyle name="Porcentaje 2 2" xfId="80"/>
    <cellStyle name="Porcentaje 3" xfId="110"/>
    <cellStyle name="Punto" xfId="38"/>
    <cellStyle name="Punto 2" xfId="81"/>
    <cellStyle name="Punto0" xfId="39"/>
    <cellStyle name="Punto0 2" xfId="82"/>
    <cellStyle name="Resumen" xfId="40"/>
    <cellStyle name="Resumen 2" xfId="83"/>
    <cellStyle name="Text" xfId="84"/>
    <cellStyle name="Text 4" xfId="41"/>
    <cellStyle name="Total 2" xfId="42"/>
    <cellStyle name="Total 2 2" xfId="85"/>
    <cellStyle name="ДАТА" xfId="43"/>
    <cellStyle name="ДАТА 2" xfId="86"/>
    <cellStyle name="ДЕНЕЖНЫЙ_BOPENGC" xfId="44"/>
    <cellStyle name="ЗАГОЛОВОК1" xfId="45"/>
    <cellStyle name="ЗАГОЛОВОК1 2" xfId="87"/>
    <cellStyle name="ЗАГОЛОВОК2" xfId="46"/>
    <cellStyle name="ЗАГОЛОВОК2 2" xfId="88"/>
    <cellStyle name="ИТОГОВЫЙ" xfId="47"/>
    <cellStyle name="ИТОГОВЫЙ 2" xfId="89"/>
    <cellStyle name="Обычный_BOPENGC" xfId="48"/>
    <cellStyle name="ПРОЦЕНТНЫЙ_BOPENGC" xfId="49"/>
    <cellStyle name="ТЕКСТ" xfId="50"/>
    <cellStyle name="ТЕКСТ 2" xfId="90"/>
    <cellStyle name="ФИКСИРОВАННЫЙ" xfId="51"/>
    <cellStyle name="ФИКСИРОВАННЫЙ 2" xfId="91"/>
    <cellStyle name="ФИНАНСОВЫЙ_BOPENGC" xfId="52"/>
  </cellStyles>
  <dxfs count="0"/>
  <tableStyles count="0" defaultTableStyle="TableStyleMedium2" defaultPivotStyle="PivotStyleLight16"/>
  <colors>
    <indexedColors>
      <rgbColor rgb="FF000000"/>
      <rgbColor rgb="FFFFFFFF"/>
      <rgbColor rgb="FFFF0000"/>
      <rgbColor rgb="FF66FF33"/>
      <rgbColor rgb="FF0000FF"/>
      <rgbColor rgb="FFFFFF00"/>
      <rgbColor rgb="FFFF00FF"/>
      <rgbColor rgb="FFCCCCCC"/>
      <rgbColor rgb="FFC00000"/>
      <rgbColor rgb="FF008000"/>
      <rgbColor rgb="FF000080"/>
      <rgbColor rgb="FF548235"/>
      <rgbColor rgb="FF960856"/>
      <rgbColor rgb="FF0070C0"/>
      <rgbColor rgb="FFC9C9C9"/>
      <rgbColor rgb="FF5B9BD5"/>
      <rgbColor rgb="FF9999FF"/>
      <rgbColor rgb="FFD9D9D9"/>
      <rgbColor rgb="FFFFF2CC"/>
      <rgbColor rgb="FFDEEBF7"/>
      <rgbColor rgb="FF660066"/>
      <rgbColor rgb="FFF4B084"/>
      <rgbColor rgb="FF0563C1"/>
      <rgbColor rgb="FFBDD7EE"/>
      <rgbColor rgb="FF000080"/>
      <rgbColor rgb="FFFF00FF"/>
      <rgbColor rgb="FFFBE5D6"/>
      <rgbColor rgb="FFD0CECE"/>
      <rgbColor rgb="FF800080"/>
      <rgbColor rgb="FF800000"/>
      <rgbColor rgb="FF2F75B5"/>
      <rgbColor rgb="FF0000FF"/>
      <rgbColor rgb="FF9CC2E5"/>
      <rgbColor rgb="FFD9E1F2"/>
      <rgbColor rgb="FFE2F0D9"/>
      <rgbColor rgb="FFFFE699"/>
      <rgbColor rgb="FF9DC3E6"/>
      <rgbColor rgb="FFDEA0A0"/>
      <rgbColor rgb="FF93AFEF"/>
      <rgbColor rgb="FFF8CBAD"/>
      <rgbColor rgb="FF2E75B6"/>
      <rgbColor rgb="FF9BC2E6"/>
      <rgbColor rgb="FF92D050"/>
      <rgbColor rgb="FFF4B183"/>
      <rgbColor rgb="FFBF8F00"/>
      <rgbColor rgb="FFC65911"/>
      <rgbColor rgb="FF44546A"/>
      <rgbColor rgb="FF8EA9DB"/>
      <rgbColor rgb="FF203864"/>
      <rgbColor rgb="FF00B050"/>
      <rgbColor rgb="FF003300"/>
      <rgbColor rgb="FF333300"/>
      <rgbColor rgb="FFE7E6E6"/>
      <rgbColor rgb="FFDBDBDB"/>
      <rgbColor rgb="FF333399"/>
      <rgbColor rgb="FF444444"/>
      <rgbColor rgb="00003366"/>
      <rgbColor rgb="00339966"/>
      <rgbColor rgb="00003300"/>
      <rgbColor rgb="00333300"/>
      <rgbColor rgb="00993300"/>
      <rgbColor rgb="00993366"/>
      <rgbColor rgb="00333399"/>
      <rgbColor rgb="00333333"/>
    </indexedColors>
    <mruColors>
      <color rgb="FF8EA9DB"/>
      <color rgb="FFF51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1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1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theme" Target="theme/theme1.xml"/><Relationship Id="rId16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6.xml"/><Relationship Id="rId156" Type="http://schemas.openxmlformats.org/officeDocument/2006/relationships/externalLink" Target="externalLinks/externalLink1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1.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2.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3.xml"/><Relationship Id="rId164" Type="http://schemas.openxmlformats.org/officeDocument/2006/relationships/sheetMetadata" Target="metadata.xml"/><Relationship Id="rId16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1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cjgovcol-my.sharepoint.com/Users/miguel.martinez/Documents/2022/Planeaci&#243;n%202022/12.%20Borrador%20PPDSCJ/Matriz%20de%20Plan%20de%20Accion%20PPDSCJ%20(JNO)%20MA%20Ajuste%20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cjgovcol-my.sharepoint.com/Users/juand/Downloads/Matriz%20de%20Plan%20de%20Accion%20PPDSCJ%202004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Mi%20unidad\Actividades%20SDSCJ\2022\Diciembre\Plan%20de%20Acci&#243;n%20PPDSCJ%2021-11-2022%20UAECOB%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cjgovcol-my.sharepoint.com/personal/mario_mayorga_scj_gov_co/Documents/MATRICES%20FELIPE/Matriz%20de%20Plan%20de%20Accion%2002042019%20Subsecretar&#237;a%20Seguridad%20y%20Convivencia%20-%20V1%20RevL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cjgovcol-my.sharepoint.com/Users/paulaandrea/Library/Containers/com.microsoft.Excel/Data/Documents/C:/Users/john.castro/Downloads/Plan%20de%20Acci&#243;n%20PPDSCJ%2012-12-2022-FI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cjgovcol-my.sharepoint.com/Users/alejm/OneDrive%20-%20Secretar&#237;a%20Distrital%20de%20Seguridad,%20Convivencia%20y%20Justicia/MATRICES%20FELIPE/Matriz%20de%20Plan%20de%20Accion%20SUBSECRETARIA%20DE%20SEGURIDAD%20Y%20CONVIVENC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cjgovcol-my.sharepoint.com/personal/mario_mayorga_scj_gov_co/Documents/MATRICES%20FELIPE/Matriz%20de%20Plan%20de%20Accion%20SUBSECRETARIA%20DE%20ACCESO%20A%20LA%20JUSTIC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cjgovcol-my.sharepoint.com/C:/Users/fredy.forero/OneDrive%20-%20Secretar&#237;a%20Distrital%20de%20Seguridad,%20Convivencia%20y%20Justicia/DOC%20DE%20POL%20PUBLICA/bajada%209-11%20(Lo%20ajustado%20F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cjgovcol-my.sharepoint.com/C:/Users/fredy.forero/AppData/Local/Microsoft/Windows/INetCache/Content.Outlook/V0CX8781/Ajustes%20Matriz%20Plan%20de%20Acci&#243;n%20SED%20(0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6bb624cc76c98a99/Escritorio/GobiernoenPlandeAcci&#243;nPolSeguridad.2022-2038%20(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cjgovcol-my.sharepoint.com/Users/cesar/Downloads/15-09-22%20-%20Matriz%20de%20Plan%20de%20acci&#243;n%20PPDSC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cjgovcol-my.sharepoint.com/C:/Users/paolapenuela/Downloads/2.%20Matriz%20de%20Plan%20de%20Accion%20(V8%202020)%2026-05-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cjgovcol-my.sharepoint.com/personal/juand_garcia_scj_gov_co/Documents/Datos%20adjuntos/SDSCJ%20Plan%20de%20Acci&#243;n%20-%20PolRuralidad.Jl.28.2022.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cjgovcol-my.sharepoint.com/C:/Users/miguel.martinez/Documents/2022/Planeaci&#243;n%202022/12.%20Borrador%20PPDSCJ/Matriz%20de%20Plan%20de%20Accion%20PPDSCJ%20(JNO)%20MA%20Ajuste%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cjgovcol-my.sharepoint.com/C:/Users/fredy.forero/AppData/Local/Microsoft/Windows/INetCache/Content.Outlook/V0CX8781/Matriz%20de%20Plan%20de%20accio&#769;n%20PPDSCJ%20C4%2013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Plan de acción"/>
      <sheetName val="Instructivo Plan de Acción"/>
      <sheetName val=" Instructivo ficha técnica"/>
      <sheetName val="Ind. Resultado 1"/>
      <sheetName val="Ind. Resultado 2"/>
      <sheetName val="Ind. Resultado 3"/>
      <sheetName val="Ind. Resultado 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Plan de acción"/>
      <sheetName val="FT Ind.Riñas"/>
      <sheetName val="FT Homicidios mujer"/>
      <sheetName val="FT Percep. Seg."/>
      <sheetName val="FT Victimización"/>
      <sheetName val="FT Homicidios"/>
      <sheetName val="FT Vic. Acoso"/>
      <sheetName val="FT Delito Sex."/>
      <sheetName val="FT Lesiones personales"/>
      <sheetName val="FT Hurto a Personas"/>
      <sheetName val="FT Hurto a Vehículos"/>
      <sheetName val="FT Hurto a motocicletas"/>
      <sheetName val="FT Hurto a residencias"/>
      <sheetName val="FT Hurto a bicicletas"/>
      <sheetName val="FT Hurto a comercios"/>
      <sheetName val="FT Hurto Trans. SITP"/>
      <sheetName val="FT Armas de Fuego"/>
      <sheetName val=" Instructivo ficha técnica"/>
      <sheetName val="Instructivo Plan de Acción"/>
      <sheetName val="Ficha técnica IR#..."/>
      <sheetName val="Ficha técnica IP#..."/>
      <sheetName val="Ficha técnica IR# 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PLAN DE ACCIÓN"/>
      <sheetName val="FichaResultado Bom-9.1"/>
      <sheetName val="FichaResultado 1.1."/>
      <sheetName val="Ficha Resultado 1.2."/>
      <sheetName val="Ficha Resultado 1.3."/>
      <sheetName val="Ficha Resultado 1.4."/>
      <sheetName val="Ficha Resultado 1.5."/>
      <sheetName val="Ficha Resultado 2.1"/>
      <sheetName val="Ficha Resultado 2.2"/>
      <sheetName val="Ficha Resultado 2.3"/>
      <sheetName val="Ficha de Resultado 3.1 "/>
      <sheetName val="Fichas Resultado 4.1"/>
      <sheetName val="Fichas Resultado 4.2......"/>
      <sheetName val="Ficha Resultado 5.1"/>
      <sheetName val="Ficha Resultado 6.1 "/>
      <sheetName val="ficha Resultado 7 (1.2.3.4)"/>
      <sheetName val="Ficha Resultado 8.1."/>
      <sheetName val="Ficha Resultado 8.2. "/>
      <sheetName val="Ficha Resultado 8.3."/>
      <sheetName val="Ficha Resultado 8.4. "/>
      <sheetName val="Ficha Resultado 8.5."/>
      <sheetName val="Ficha Resultado 8.6"/>
      <sheetName val="Ficha Resultado 8.7"/>
      <sheetName val="Ficha Resultado 8.8"/>
      <sheetName val="Ficha Resultado 8.9"/>
      <sheetName val="Ficha Resultado 8.10"/>
      <sheetName val="Ficha Resultado 8.11"/>
      <sheetName val="Ficha Resultado 9.1"/>
      <sheetName val="Ficha Resultado 9.2. "/>
      <sheetName val="Ficha Resultado 9.3."/>
      <sheetName val="Ficha Producto 9.4.2 (2)"/>
      <sheetName val="Ficha Resultado 9.4."/>
      <sheetName val="Ficha Resultado 10.1 "/>
      <sheetName val="Ficha Resultado 10.2"/>
      <sheetName val="Ficha Resultado 10.3."/>
      <sheetName val="Ficha Resultado 10.4. "/>
      <sheetName val="Ficha Producto 1.1.1"/>
      <sheetName val="Ficha Producto 1.2.1"/>
      <sheetName val="Ficha Producto 1.3.1"/>
      <sheetName val="Ficha Producto 1.4.1"/>
      <sheetName val="Ficha Producto 1.5.1"/>
      <sheetName val="Ficha Producto 1.5.2"/>
      <sheetName val="Ficha Producto 2.1.1"/>
      <sheetName val="Ficha Producto 2.1.2"/>
      <sheetName val="Ficha Producto 2.1.3"/>
      <sheetName val="Ficha Producto 2.2.1"/>
      <sheetName val="Ficha Producto 2.2.2"/>
      <sheetName val="Ficha Producto 2.3.1"/>
      <sheetName val="Ficha Producto 2.3.2"/>
      <sheetName val="Ficha Producto 2.3.3"/>
      <sheetName val="Ficha Producto 2.3.4"/>
      <sheetName val="Ficha Producto 2.3.5"/>
      <sheetName val="Ficha Producto 3.1.1"/>
      <sheetName val="Ficha de Resultado 3.1.2"/>
      <sheetName val="Ficha Producto 3.1.3"/>
      <sheetName val="Ficha Producto 3.1.4"/>
      <sheetName val="Ficha Producto 3.1.5"/>
      <sheetName val="Obj.3.FichaTéc.Ind.Pdcto2"/>
      <sheetName val="Obj3.FichaTéc.IndPdtoHab.Planes"/>
      <sheetName val="Obj.3.FichaTéc.Ind.Pdcto3"/>
      <sheetName val="Ficha Producto 4.1.1"/>
      <sheetName val="Ficha Producto 4.2.1"/>
      <sheetName val="Ficha Producto 4.3.1"/>
      <sheetName val="Ficha Producto 4.4.1"/>
      <sheetName val="Ficha Producto 4.5.1"/>
      <sheetName val="Ficha Producto 4.6.1"/>
      <sheetName val="Ficha Producto 4.7.1"/>
      <sheetName val="Ficha Producto 4.8.1"/>
      <sheetName val="Ficha Producto 4.9.1"/>
      <sheetName val="Ficha Producto 4.10.1"/>
      <sheetName val="Ficha Producto 4.11.1"/>
      <sheetName val="Ficha Producto 4.12.1"/>
      <sheetName val="Ficha Producto 5.1.1"/>
      <sheetName val="Ficha Producto 5.1.2"/>
      <sheetName val="Ficha Producto 5.1.3"/>
      <sheetName val="Ficha Producto 6.1.1"/>
      <sheetName val="Ficha Producto 6.1.2"/>
      <sheetName val="Ficha Producto 6.2.1"/>
      <sheetName val="Ficha Producto 6.2.2"/>
      <sheetName val="Ficha Producto 6.2.3"/>
      <sheetName val="Ficha Producto 7.1.1"/>
      <sheetName val="Ficha Producto 7.2.1."/>
      <sheetName val="Ficha Producto 7.3.1"/>
      <sheetName val="Ficha Producto 7.4.1"/>
      <sheetName val="Ficha Producto 8.1.1"/>
      <sheetName val="Ficha Producto 8.1.2"/>
      <sheetName val="Ficha Producto 8.2.1"/>
      <sheetName val="Ficha Producto 8.3.1"/>
      <sheetName val="Ficha Producto 8.3.2"/>
      <sheetName val="Ficha Producto 8.4.1"/>
      <sheetName val="Ficha Produto 8.4.2"/>
      <sheetName val="Ficha Producto 8.5.1"/>
      <sheetName val="Ficha Producto 8.5.2"/>
      <sheetName val="Ficha Producto 8.5.3"/>
      <sheetName val="Ficha Producto 8.6.1"/>
      <sheetName val="Ficha Producto 8.7.1"/>
      <sheetName val="Ficha Producto 8.8.1"/>
      <sheetName val="Ficha Producto 8.9.1"/>
      <sheetName val="Ficha Producto 8.10.1"/>
      <sheetName val="Ficha Producto 8.10.2"/>
      <sheetName val="Ficha Producto 8.11.1"/>
      <sheetName val="Ficha Producto 8.11.2"/>
      <sheetName val="HOJA.TRABAJO.CLA.O."/>
      <sheetName val="Seguridad"/>
      <sheetName val="Ficha Producto 9.1.1"/>
      <sheetName val="Ficha Producto 9.1.2"/>
      <sheetName val="Ficha Producto 9.2.1"/>
      <sheetName val="Ficha Producto 9.3.1"/>
      <sheetName val="Ficha Producto 9.4.1"/>
      <sheetName val="Ficha Producto 9.4.2 "/>
      <sheetName val="Ficha Producto 9.5"/>
      <sheetName val="FichaTécIR.1PPL.Obj.9"/>
      <sheetName val="Ficha Producto 10.1.1"/>
      <sheetName val="Ficha Producto 10.2.1"/>
      <sheetName val="Ficha Producto 10.3.1"/>
      <sheetName val="Ficha Producto 10.3.2"/>
      <sheetName val="Ficha Producto 10.4.1"/>
      <sheetName val="Ficha Producto 10.4.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Instructivo Plan de Acción"/>
      <sheetName val=" Instructivo ficha técnica"/>
      <sheetName val="FichaRes.1.1"/>
      <sheetName val="FichaRes.1.2"/>
      <sheetName val="FichaRes.1.3"/>
      <sheetName val="FichaRes.1.4"/>
      <sheetName val="FichaRes.2.1"/>
      <sheetName val="FichaTéc.IndRes.2.2"/>
      <sheetName val="FichaTéc.IndRes.2.3"/>
      <sheetName val="FichaPdcto1.1.1DPCC.Mujer"/>
      <sheetName val="FichaProd1.2.1DPCCHbCll."/>
      <sheetName val="FichaProd1.3.1DPCCMigrantes"/>
      <sheetName val="FichaProd1.4.1DPCCJóvs. (2)"/>
      <sheetName val="FichaPdcto2.1.1.CódPersFormInf"/>
      <sheetName val="FichaPdcto2.1.2CódEnttoPol"/>
      <sheetName val="FichaPdcto2.1.3CódAcsCiudConv"/>
      <sheetName val="FichaPdcto2.2.1CódAc.PedXComprd"/>
      <sheetName val="FichaPdcto2.2.2CódAcsComuXCom"/>
      <sheetName val="FichaProd2.3.1DPCCGpsCiud. "/>
      <sheetName val="IP Inventario Criminal"/>
      <sheetName val="IP Índice de priorización"/>
      <sheetName val="IP Inventario de mercados crim"/>
      <sheetName val="HOJA.TRABAJO.CLA.O."/>
      <sheetName val="Seguridad"/>
      <sheetName val="FichaTéc.Prod1.2.2DPCCCampañas "/>
      <sheetName val="FichaProd1.2.2DPCCCampañasAjust"/>
      <sheetName val="FichaProd1.2.3DPCCJóvs."/>
      <sheetName val="Ficha técnica IP 3 PPL"/>
      <sheetName val="Obj1.FichaTéc.IndPdto.SED.Factr"/>
      <sheetName val="Obj1.FichaTéc.IndPdto.SED.MesEn"/>
      <sheetName val="Obj.2.FichaTéc.Ind.Pdcto7"/>
      <sheetName val="FichaTéc.Ind.Res.Obj.3 (2)"/>
      <sheetName val="Obj3.FichaTéc.ResUAESP.Alu"/>
      <sheetName val="Obj3.FichaTéc.IndPdctoUAESP.Alu"/>
      <sheetName val="Obj3.FichaTéc.IndResUAESP.Sen"/>
      <sheetName val="Obj3.FichaTéc.IndPdctoUAESP.Sen"/>
      <sheetName val="Obj3.FichaTéc.IndResUAESP.Visit"/>
      <sheetName val="Obj3.FichaTéc.IndPdtoUAESP.Visi"/>
      <sheetName val="Obj3.FichaTéc.IndPdtoMov.TrIleg"/>
      <sheetName val="Obj3.FichaTéc.IndPdtoHab.Planes"/>
      <sheetName val="FichaTéc.Ind.Res.4.1"/>
      <sheetName val="FichaPdto.4.1.1.DSgIntervHom."/>
      <sheetName val="DS IP Homicidios"/>
      <sheetName val="FichaTéc.Ind.Res.4.2"/>
      <sheetName val="FichaPPdto4.2.1DSgLesiones"/>
      <sheetName val="FichaTéc.Ind.Res.4.3"/>
      <sheetName val="Obj.4.FichaTéc.Ind.Pdcto3"/>
      <sheetName val="Obj.4.FichaTéc.Ind.Pdcto4"/>
      <sheetName val="Obj.4.FichaTéc.Ind.Pdcto5"/>
      <sheetName val="Obj5.FicTec.IndRes.C4.LlamAband"/>
      <sheetName val="Obj5.FicTec.IndRes.C4.IncidVidV"/>
      <sheetName val="Obj5.FicTec.IndRes.C4.IncidSegu"/>
      <sheetName val="Obj5.FicTec.IndRes.C4.InciAlImp"/>
      <sheetName val="Obj5.FicTec.IndPtoC4.Soars"/>
      <sheetName val="Obj5.FicTec.IndPto.C4.CMon"/>
      <sheetName val="Obj5.FicTec.IndPto.C4.LPR"/>
      <sheetName val="Obj5.FicTec.IndPto.C4. Analític"/>
      <sheetName val="Obj5.FicTec.IndPto.C4.NuevoC4"/>
      <sheetName val="FT Ind.Riñas"/>
      <sheetName val="FT Homicidios mujer"/>
      <sheetName val="FT Percep. Seg."/>
      <sheetName val="FT Victimización"/>
      <sheetName val="FT Vic. Acoso"/>
      <sheetName val="FT Delito Sex."/>
      <sheetName val="FT Hurto a Personas"/>
      <sheetName val="DS IP Hurto Personas"/>
      <sheetName val="FT Hurto a Vehículos"/>
      <sheetName val="DS IP Hurto a Automotores"/>
      <sheetName val="FT Hurto a motocicletas"/>
      <sheetName val="FT Hurto a residencias"/>
      <sheetName val="DS IP Hurto a Residencias"/>
      <sheetName val="FT Hurto a bicicletas"/>
      <sheetName val="DS IP HurtoBicis"/>
      <sheetName val="FT Hurto a comercios"/>
      <sheetName val="DS IP HurtoComercio"/>
      <sheetName val="FT Hurto Trans. SITP"/>
      <sheetName val="DS IP HurtoTransmiSITP"/>
      <sheetName val="FT Armas de Fuego"/>
      <sheetName val="O6 DS IP Reportes"/>
      <sheetName val="O6 DS IP MercadosC"/>
      <sheetName val="O6 DS IP Estupefacientes"/>
      <sheetName val="O7 DS IP Entorno Bog-Reg"/>
      <sheetName val="O8 DS IP Cerros Humedales"/>
      <sheetName val="DS IP Delito Ciberneticos"/>
      <sheetName val="Plan de acción"/>
      <sheetName val="IndResultado1DAJ.Obj9"/>
      <sheetName val="Ind. Producto 1 DAJ"/>
      <sheetName val="Ind. Producto 2 DAJ"/>
      <sheetName val="Ind. Producto 3 DAJ"/>
      <sheetName val="Ind. Producto 4 DAJ"/>
      <sheetName val="Ind. Producto 5 DAJ"/>
      <sheetName val="Ind.Resultado2DAJ.Obj9"/>
      <sheetName val="Ind. Resultado 3"/>
      <sheetName val="Ind. Resultado 4 DAJ"/>
      <sheetName val="Ind. Resultado 5 DAJ"/>
      <sheetName val="FichaTécIR.1PPL.Obj.9"/>
      <sheetName val="Ficha técnica IP 1 PPL"/>
      <sheetName val="Ficha técnica IP 2 PPL"/>
      <sheetName val="FichaTécnicaIR...Obj.10"/>
      <sheetName val="BombEst.Concmto"/>
      <sheetName val="BombSistMonit"/>
      <sheetName val="Bomb.Estrat.Educativa"/>
      <sheetName val="BombPlanIntervCorresp"/>
      <sheetName val="BombFortXaAtenciónEmerg"/>
      <sheetName val="BombConc.Conf.Ciudadana"/>
      <sheetName val="Bomb.Innovación"/>
      <sheetName val="FT JUS_JUV_R1"/>
      <sheetName val="FT JUS_JUV_R2"/>
      <sheetName val="FT JUS_JUV_R3"/>
      <sheetName val="FT JUS_JUV_R4"/>
      <sheetName val="FT PPL_1"/>
      <sheetName val="FT PPL_2"/>
      <sheetName val="FT JUS_JUV_P1"/>
      <sheetName val="FT JUS_JUV_P2"/>
      <sheetName val="FT JUS_JUV_P3"/>
      <sheetName val="FT JUS_JUV_P4"/>
      <sheetName val="FT JUS_JUV_P5"/>
      <sheetName val="FT JUS_JUV_P6"/>
      <sheetName val="FT JUS_JUV_P7"/>
      <sheetName val="FT PPL_P1"/>
      <sheetName val="FT PPL_P2"/>
      <sheetName val="FT PPL_P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Producto 1.SED"/>
      <sheetName val="Producto 2.SED"/>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Plan de acción"/>
      <sheetName val="Instructivo Plan de Acción"/>
      <sheetName val="HOJA.TRABAJO.CLA.O."/>
      <sheetName val="Seguridad"/>
      <sheetName val="Ficha técnica IR#..."/>
      <sheetName val="FT.Producto1"/>
      <sheetName val="FT.Producto2"/>
      <sheetName val="FT.Producto3"/>
      <sheetName val=" Instructivo ficha técnic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 Instructivo ficha técnica"/>
      <sheetName val="Instructivo Plan de Acción"/>
      <sheetName val="IP Inventario Criminal"/>
      <sheetName val="IP Índice de priorización"/>
      <sheetName val="IP Inventario de mercados crim"/>
      <sheetName val="HOJA.TRABAJO.CLA.O."/>
      <sheetName val="Seguridad"/>
      <sheetName val="Plan de acción"/>
      <sheetName val="FichaRes.1.1"/>
      <sheetName val="FichaTéc.Prod1.1.1.Mj "/>
      <sheetName val="FichaPdcto1.1.1.DPCCMj.Ajustad"/>
      <sheetName val="FichaRes.1.2"/>
      <sheetName val="FichaProd1.2.1DPCCGpsCiud. "/>
      <sheetName val="FichaTéc.Prod1.2.2DPCCCampañas "/>
      <sheetName val="FichaProd1.2.2DPCCCampañasAjust"/>
      <sheetName val="FichaProd1.2.3DPCCJóvs."/>
      <sheetName val="FichaRes.2.1"/>
      <sheetName val="FichaPdcto2.1.2CódFormPol"/>
      <sheetName val="FichaPdcto2.1.1.CódPersFormInf"/>
      <sheetName val="FichaPdcto2.1.3CódAcsCiudConv"/>
      <sheetName val="FichaTéc.IndRes.2.2"/>
      <sheetName val="Ficha técnica IP 3 PPL"/>
      <sheetName val="FichaPdcto2.2.1CódAc.PedXComprd"/>
      <sheetName val="FichaPdcto2.2.2CódAcsComuXCom"/>
      <sheetName val="Obj.2.FichaTéc.Ind.Pdcto7"/>
      <sheetName val="FichaTéc.Ind.Res.Obj.3"/>
      <sheetName val="Obj.3.FichaTéc.Ind.Pdcto1"/>
      <sheetName val="Obj.3.FichaTéc.Ind.Pdcto2"/>
      <sheetName val="Obj.3.FichaTéc.Ind.Pdcto3"/>
      <sheetName val="FichaTéc.Ind.Res.Obj.4"/>
      <sheetName val="Obj.4.FichaTéc.Ind.Pdcto1"/>
      <sheetName val="Obj.4.FichaTéc.Ind.Pdcto2"/>
      <sheetName val="Obj.4.FichaTéc.Ind.Pdcto3"/>
      <sheetName val="Obj.4.FichaTéc.Ind.Pdcto4"/>
      <sheetName val="Obj.4.FichaTéc.Ind.Pdcto5"/>
      <sheetName val="FichaTécnicaIR#...Obj5"/>
      <sheetName val="C4sala soars"/>
      <sheetName val="C4radios"/>
      <sheetName val="C4centros monitoreo"/>
      <sheetName val="C4lpr"/>
      <sheetName val="C4analitica1"/>
      <sheetName val="C4nuevo c4"/>
      <sheetName val="FT Ind.Riñas"/>
      <sheetName val="FT Homicidios mujer"/>
      <sheetName val="FT Percep. Seg."/>
      <sheetName val="FT Victimización"/>
      <sheetName val="DS IP Homicidios"/>
      <sheetName val="FT Vic. Acoso"/>
      <sheetName val="FT Delito Sex."/>
      <sheetName val="DS IP Lesiones Personales"/>
      <sheetName val="FT Hurto a Personas"/>
      <sheetName val="DS IP Hurto Personas"/>
      <sheetName val="FT Hurto a Vehículos"/>
      <sheetName val="DS IP Hurto a Automotores"/>
      <sheetName val="FT Hurto a motocicletas"/>
      <sheetName val="FT Hurto a residencias"/>
      <sheetName val="DS IP Hurto a Residencias"/>
      <sheetName val="FT Hurto a bicicletas"/>
      <sheetName val="DS IP HurtoBicis"/>
      <sheetName val="FT Hurto a comercios"/>
      <sheetName val="DS IP HurtoComercio"/>
      <sheetName val="FT Hurto Trans. SITP"/>
      <sheetName val="DS IP HurtoTransmiSITP"/>
      <sheetName val="FT Armas de Fuego"/>
      <sheetName val="O6 DS IP Reportes"/>
      <sheetName val="O6 DS IP MercadosC"/>
      <sheetName val="O6 DS IP Estupefacientes"/>
      <sheetName val="O7 DS IP Entorno Bog-Reg"/>
      <sheetName val="O8 DS IP Cerros Humedales"/>
      <sheetName val="DS IP Delito Ciberneticos"/>
      <sheetName val="IndResultado1DAJ.Obj9"/>
      <sheetName val="Ind. Producto 1 DAJ"/>
      <sheetName val="Ind. Producto 2 DAJ"/>
      <sheetName val="Ind. Producto 3 DAJ"/>
      <sheetName val="Ind. Producto 4 DAJ"/>
      <sheetName val="Ind. Producto 5 DAJ"/>
      <sheetName val="Ind.Resultado2DAJ.Obj9"/>
      <sheetName val="Ind. Resultado 3"/>
      <sheetName val="Ind. Resultado 4 DAJ"/>
      <sheetName val="Ind. Resultado 5 DAJ"/>
      <sheetName val="FichaTécIR.1PPL.Obj.9"/>
      <sheetName val="Ficha técnica IP 1 PPL"/>
      <sheetName val="Ficha técnica IP 2 PPL"/>
      <sheetName val="FichaTécnicaIR...Obj.10"/>
      <sheetName val="BombEst.Concmto"/>
      <sheetName val="BombSistMonit"/>
      <sheetName val="Bomb.Estrat.Educativa"/>
      <sheetName val="BombPlanIntervCorresp"/>
      <sheetName val="BombFortXaAtenciónEmerg"/>
      <sheetName val="BombConc.Conf.Ciudadana"/>
      <sheetName val="Bomb.Innovación"/>
      <sheetName val="FT JUS_JUV_R1"/>
      <sheetName val="FT JUS_JUV_R2"/>
      <sheetName val="FT JUS_JUV_R3"/>
      <sheetName val="FT JUS_JUV_R4"/>
      <sheetName val="FT PPL_1"/>
      <sheetName val="FT PPL_2"/>
      <sheetName val="FT JUS_JUV_P1"/>
      <sheetName val="FT JUS_JUV_P2"/>
      <sheetName val="FT JUS_JUV_P3"/>
      <sheetName val="FT JUS_JUV_P4"/>
      <sheetName val="FT JUS_JUV_P5"/>
      <sheetName val="FT JUS_JUV_P6"/>
      <sheetName val="FT JUS_JUV_P7"/>
      <sheetName val="FT PPL_P1"/>
      <sheetName val="FT PPL_P2"/>
      <sheetName val="FT PPL_P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lan de Acción"/>
      <sheetName val="Plan de acción"/>
      <sheetName val="EDITABLE"/>
      <sheetName val="Desplegables"/>
      <sheetName val="FichaIR.SDSCJ."/>
      <sheetName val="FichaIP.SDSCJ.Fila#13"/>
      <sheetName val="FichaIP.SDSCJ.Fila#14"/>
      <sheetName val="FichaIP.SDSCJ.Fila#15"/>
      <sheetName val="FichaIP.SDSCJ.Fila#16"/>
      <sheetName val=" Instructivo ficha técnic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Plan de acción"/>
      <sheetName val="Instructivo Plan de Acción"/>
      <sheetName val=" Instructivo ficha técnica"/>
      <sheetName val="Ind. Resultado 1"/>
      <sheetName val="Ind. Resultado 2"/>
      <sheetName val="Ind. Resultado 3"/>
      <sheetName val="Ind. Resultado 5"/>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 Instructivo ficha técnica"/>
      <sheetName val="Instructivo Plan de Acción"/>
      <sheetName val="IP Inventario Criminal"/>
      <sheetName val="IP Índice de priorización"/>
      <sheetName val="IP Inventario de mercados crim"/>
      <sheetName val="c4 sumapaz"/>
      <sheetName val="c4 cerros"/>
      <sheetName val="Plan de acción"/>
      <sheetName val="HOJA.TRABAJO.CLA.O."/>
      <sheetName val="Seguridad"/>
      <sheetName val="4.4 RES C4 (4)"/>
      <sheetName val="4.3 RES C4 (3)"/>
      <sheetName val="4.2 RES C4 (2)"/>
      <sheetName val="4.1 RES C4"/>
      <sheetName val="Obj1.FichaTéc. PrevMujerProd1 "/>
      <sheetName val="Obj.1FichaTécPrevGposCiuProd2 "/>
      <sheetName val="Obj1.FichaTéc.PrevPobsProd3 "/>
      <sheetName val="Obj1.FichaTéc.PrevJóvsProd4 "/>
      <sheetName val="Obj.2.FichaPdctoCódPersFormInf"/>
      <sheetName val="Obj.2.FichaPdctoCódFormPol"/>
      <sheetName val="Obj.2.FichaPdctoCódAcsCiudConv"/>
      <sheetName val="Obj.2.FichaPdctoCódAc.PedXCompa"/>
      <sheetName val="Obj.2.FichaPdctoCódAcsComuXCom"/>
      <sheetName val="Obj.2.FichaTéc.Ind.Pdcto7"/>
      <sheetName val="FichaTéc.IndRes.Obj.2"/>
      <sheetName val="FichaTéc.Ind.Res.Obj.3"/>
      <sheetName val="Obj.3.FichaTéc.Ind.Pdcto1"/>
      <sheetName val="Obj.3.FichaTéc.Ind.Pdcto2"/>
      <sheetName val="Obj.3.FichaTéc.Ind.Pdcto3"/>
      <sheetName val="FichaTéc.Ind.Res.Obj.4"/>
      <sheetName val="Obj.4.FichaTéc.Ind.Pdcto1"/>
      <sheetName val="Obj.4.FichaTéc.Ind.Pdcto2"/>
      <sheetName val="Obj.4.FichaTéc.Ind.Pdcto3"/>
      <sheetName val="Obj.4.FichaTéc.Ind.Pdcto4"/>
      <sheetName val="Obj.4.FichaTéc.Ind.Pdcto5"/>
      <sheetName val="FichaTécnicaIR#...Obj5"/>
      <sheetName val="C4sala soars"/>
      <sheetName val="C4radios"/>
      <sheetName val="C4centros monitoreo"/>
      <sheetName val="C4lpr"/>
      <sheetName val="C4analitica1"/>
      <sheetName val="C4nuevo c4"/>
      <sheetName val="FT Ind.Riñas"/>
      <sheetName val="FT Homicidios mujer"/>
      <sheetName val="FT Percep. Seg."/>
      <sheetName val="FT Victimización"/>
      <sheetName val="DS IP Homicidios"/>
      <sheetName val="FT Vic. Acoso"/>
      <sheetName val="FT Delito Sex."/>
      <sheetName val="DS IP Lesiones Personales"/>
      <sheetName val="FT Hurto a Personas"/>
      <sheetName val="DS IP Hurto Personas"/>
      <sheetName val="FT Hurto a Vehículos"/>
      <sheetName val="DS IP Hurto a Automotores"/>
      <sheetName val="FT Hurto a motocicletas"/>
      <sheetName val="FT Hurto a residencias"/>
      <sheetName val="DS IP Hurto a Residencias"/>
      <sheetName val="FT Hurto a bicicletas"/>
      <sheetName val="DS IP HurtoBicis"/>
      <sheetName val="FT Hurto a comercios"/>
      <sheetName val="DS IP HurtoComercio"/>
      <sheetName val="FT Hurto Trans. SITP"/>
      <sheetName val="DS IP HurtoTransmiSITP"/>
      <sheetName val="FT Armas de Fuego"/>
      <sheetName val="O6 DS IP Reportes"/>
      <sheetName val="O6 DS IP MercadosC"/>
      <sheetName val="O6 DS IP Estupefacientes"/>
      <sheetName val="O7 DS IP Entorno Bog-Reg"/>
      <sheetName val="O8 DS IP Cerros Humedales"/>
      <sheetName val="DS IP Delito Ciberneticos"/>
      <sheetName val="IndResultado1DAJ.Obj9"/>
      <sheetName val="Ind. Producto 1 DAJ"/>
      <sheetName val="Ind. Producto 2 DAJ"/>
      <sheetName val="Ind. Producto 3 DAJ"/>
      <sheetName val="Ind. Producto 4 DAJ"/>
      <sheetName val="Ind. Producto 5 DAJ"/>
      <sheetName val="Ind.Resultado2DAJ.Obj9"/>
      <sheetName val="Ind. Resultado 3"/>
      <sheetName val="Ind. Resultado 4 DAJ"/>
      <sheetName val="Ind. Resultado 5 DAJ"/>
      <sheetName val="FichaTécIR.1PPL.Obj.9"/>
      <sheetName val="Ficha técnica IP 1 PPL"/>
      <sheetName val="Ficha técnica IP 2 PPL"/>
      <sheetName val="Ficha técnica IP 3 PPL"/>
      <sheetName val="FichaTécnicaIR...Obj.10"/>
      <sheetName val="BombEst.Concmto"/>
      <sheetName val="BombSistMonit"/>
      <sheetName val="Bomb.Estrat.Educativa"/>
      <sheetName val="BombPlanIntervCorresp"/>
      <sheetName val="BombFortXaAtenciónEmerg"/>
      <sheetName val="BombConc.Conf.Ciudadana"/>
      <sheetName val="Bomb.Innovación"/>
      <sheetName val="FT JUS_JUV_R1"/>
      <sheetName val="FT JUS_JUV_R2"/>
      <sheetName val="FT JUS_JUV_R3"/>
      <sheetName val="FT JUS_JUV_R4"/>
      <sheetName val="FT PPL_1"/>
      <sheetName val="FT PPL_2"/>
      <sheetName val="FT JUS_JUV_P1"/>
      <sheetName val="FT JUS_JUV_P2"/>
      <sheetName val="FT JUS_JUV_P3"/>
      <sheetName val="FT JUS_JUV_P4"/>
      <sheetName val="FT JUS_JUV_P5"/>
      <sheetName val="FT JUS_JUV_P6"/>
      <sheetName val="FT JUS_JUV_P7"/>
      <sheetName val="FT PPL_P1"/>
      <sheetName val="FT PPL_P2"/>
      <sheetName val="FT PPL_P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persons/person.xml><?xml version="1.0" encoding="utf-8"?>
<personList xmlns="http://schemas.microsoft.com/office/spreadsheetml/2018/threadedcomments" xmlns:x="http://schemas.openxmlformats.org/spreadsheetml/2006/main">
  <person displayName="Paula Andrea Buitrago Avila" id="{1B0B3FCC-7220-FF41-A410-3D3A2AB5EA47}" userId="S::paula.buitrago@scj.gov.co::ffcd9b4b-ccb0-43a9-96c9-c5ab8397e66d"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O29" dT="2023-05-12T13:27:25.03" personId="{1B0B3FCC-7220-FF41-A410-3D3A2AB5EA47}" id="{41E4D4AE-A20A-B844-95AF-19E5EAA273DB}">
    <text>La línea base está en numero entero mientras que las metas están en porcentaje. La meta, teniendo en cuenta la fórmula, debe ser en porcentaje, pero según el nombre del indicador debería ser en número.</text>
  </threadedComment>
  <threadedComment ref="AO33" dT="2023-05-12T13:31:51.61" personId="{1B0B3FCC-7220-FF41-A410-3D3A2AB5EA47}" id="{5FD3B6D9-F043-CD4F-A096-8968EEFE79C4}">
    <text>Para las metas, la ficha de producto se encuentra dada en números y aquí está en porcentaje.</text>
  </threadedComment>
  <threadedComment ref="AO34" dT="2023-05-12T13:32:57.84" personId="{1B0B3FCC-7220-FF41-A410-3D3A2AB5EA47}" id="{41AF9271-3F93-534D-9348-D6C6F6D7CB35}">
    <text>Para las metas, la ficha de producto se encuentra dada en números y aquí está en porcentaje. Además, la ficha no cuenta con línea base.</text>
  </threadedComment>
  <threadedComment ref="AO88" dT="2023-05-11T23:17:13.80" personId="{1B0B3FCC-7220-FF41-A410-3D3A2AB5EA47}" id="{6B2E6EB4-C06B-DE41-B01F-7894E2799F2A}">
    <text>La línea base se debe mostrar en porcentaje si la meta es en porcentaje. En la ficha de resultado aparece que son tres establecimientos, ¿qué porcentaje representa esto?</text>
  </threadedComment>
</ThreadedComments>
</file>

<file path=xl/threadedComments/threadedComment2.xml><?xml version="1.0" encoding="utf-8"?>
<ThreadedComments xmlns="http://schemas.microsoft.com/office/spreadsheetml/2018/threadedcomments" xmlns:x="http://schemas.openxmlformats.org/spreadsheetml/2006/main">
  <threadedComment ref="AO91" dT="2023-05-11T23:17:13.80" personId="{1B0B3FCC-7220-FF41-A410-3D3A2AB5EA47}" id="{B25DF361-FE8D-4474-A1D8-21DCAA0D7807}">
    <text>La línea base se debe mostrar en porcentaje si la meta es en porcentaje. En la ficha de resultado aparece que son tres establecimientos, ¿qué porcentaje representa esto?</text>
  </threadedComment>
  <threadedComment ref="AL115" dT="2023-06-20T15:22:53.80" personId="{1B0B3FCC-7220-FF41-A410-3D3A2AB5EA47}" id="{4DE707F4-FD75-A244-84F6-31E19119E8D5}">
    <text>Planeación: Como se plantea es un indicador tipo creciente no suma</text>
  </threadedComment>
</ThreadedComments>
</file>

<file path=xl/threadedComments/threadedComment3.xml><?xml version="1.0" encoding="utf-8"?>
<ThreadedComments xmlns="http://schemas.microsoft.com/office/spreadsheetml/2018/threadedcomments" xmlns:x="http://schemas.openxmlformats.org/spreadsheetml/2006/main">
  <threadedComment ref="AP103" dT="2023-06-20T15:22:53.80" personId="{1B0B3FCC-7220-FF41-A410-3D3A2AB5EA47}" id="{D0FD1261-A2AB-4BF9-B5BE-A4585A997708}">
    <text>Planeación: Como se plantea es un indicador tipo creciente no suma</text>
  </threadedComment>
</ThreadedComments>
</file>

<file path=xl/threadedComments/threadedComment4.xml><?xml version="1.0" encoding="utf-8"?>
<ThreadedComments xmlns="http://schemas.microsoft.com/office/spreadsheetml/2018/threadedcomments" xmlns:x="http://schemas.openxmlformats.org/spreadsheetml/2006/main">
  <threadedComment ref="AL103" dT="2023-06-20T15:22:53.80" personId="{1B0B3FCC-7220-FF41-A410-3D3A2AB5EA47}" id="{9E9E3F34-C5DC-419D-861A-7276D3B31D6D}">
    <text>Planeación: Como se plantea es un indicador tipo creciente no suma</text>
  </threadedComment>
</ThreadedComments>
</file>

<file path=xl/threadedComments/threadedComment5.xml><?xml version="1.0" encoding="utf-8"?>
<ThreadedComments xmlns="http://schemas.microsoft.com/office/spreadsheetml/2018/threadedcomments" xmlns:x="http://schemas.openxmlformats.org/spreadsheetml/2006/main">
  <threadedComment ref="AL103" dT="2023-06-20T15:22:53.80" personId="{1B0B3FCC-7220-FF41-A410-3D3A2AB5EA47}" id="{21EB89AF-689C-604F-B46B-A9715CBF2BF4}">
    <text>Planeación: Como se plantea es un indicador tipo creciente no suma</text>
  </threadedComment>
</ThreadedComments>
</file>

<file path=xl/worksheets/_rels/sheet10.xml.rels><?xml version="1.0" encoding="UTF-8" standalone="yes"?>
<Relationships xmlns="http://schemas.openxmlformats.org/package/2006/relationships"><Relationship Id="rId1" Type="http://schemas.openxmlformats.org/officeDocument/2006/relationships/hyperlink" Target="mailto:alejandro.reyes@scj.gov.co" TargetMode="External"/></Relationships>
</file>

<file path=xl/worksheets/_rels/sheet100.xml.rels><?xml version="1.0" encoding="UTF-8" standalone="yes"?>
<Relationships xmlns="http://schemas.openxmlformats.org/package/2006/relationships"><Relationship Id="rId1" Type="http://schemas.openxmlformats.org/officeDocument/2006/relationships/hyperlink" Target="mailto:juliana.cortes@scj.gov.co"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mailto:juliana.cortes@scj.gov.co"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mailto:juliana.cortes@scj.gov.co"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mailto:juliana.cortes@scj.gov.co"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mailto:juliana.cortes@scj.gov.co"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mailto:juliana.cortes@scj.gov.co"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mailto:juliana.cortes@scj.gov.co"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mailto:carlose.marin@idipron.gov.co"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mailto:carlose.marin@idipron.gov.co"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mailto:pnruiz@alcalcaldia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alejandro.reyes@scj.gov.co" TargetMode="External"/></Relationships>
</file>

<file path=xl/worksheets/_rels/sheet110.xml.rels><?xml version="1.0" encoding="UTF-8" standalone="yes"?>
<Relationships xmlns="http://schemas.openxmlformats.org/package/2006/relationships"><Relationship Id="rId1" Type="http://schemas.openxmlformats.org/officeDocument/2006/relationships/hyperlink" Target="mailto:asuarez@ofb.gov.co" TargetMode="External"/></Relationships>
</file>

<file path=xl/worksheets/_rels/sheet111.xml.rels><?xml version="1.0" encoding="UTF-8" standalone="yes"?>
<Relationships xmlns="http://schemas.openxmlformats.org/package/2006/relationships"><Relationship Id="rId1" Type="http://schemas.openxmlformats.org/officeDocument/2006/relationships/hyperlink" Target="mailto:dpena@alcalcald%C3%ADabogota.gov.co" TargetMode="External"/></Relationships>
</file>

<file path=xl/worksheets/_rels/sheet112.xml.rels><?xml version="1.0" encoding="UTF-8" standalone="yes"?>
<Relationships xmlns="http://schemas.openxmlformats.org/package/2006/relationships"><Relationship Id="rId1" Type="http://schemas.openxmlformats.org/officeDocument/2006/relationships/hyperlink" Target="mailto:dpena@alcalcald%C3%ADabogota.gov.co" TargetMode="External"/></Relationships>
</file>

<file path=xl/worksheets/_rels/sheet113.xml.rels><?xml version="1.0" encoding="UTF-8" standalone="yes"?>
<Relationships xmlns="http://schemas.openxmlformats.org/package/2006/relationships"><Relationship Id="rId1" Type="http://schemas.openxmlformats.org/officeDocument/2006/relationships/hyperlink" Target="mailto:mprodriguez@alcadiabogota.gov.co"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mailto:mprodriguez@alcadiabogota.gov.co"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mailto:mprodriguez@alcadiabogota.gov.co" TargetMode="External"/></Relationships>
</file>

<file path=xl/worksheets/_rels/sheet116.xml.rels><?xml version="1.0" encoding="UTF-8" standalone="yes"?>
<Relationships xmlns="http://schemas.openxmlformats.org/package/2006/relationships"><Relationship Id="rId1" Type="http://schemas.openxmlformats.org/officeDocument/2006/relationships/hyperlink" Target="mailto:mprodriguez@alcadiabogota.gov.co" TargetMode="External"/></Relationships>
</file>

<file path=xl/worksheets/_rels/sheet117.xml.rels><?xml version="1.0" encoding="UTF-8" standalone="yes"?>
<Relationships xmlns="http://schemas.openxmlformats.org/package/2006/relationships"><Relationship Id="rId1" Type="http://schemas.openxmlformats.org/officeDocument/2006/relationships/hyperlink" Target="mailto:mprodriguez@alcadiabogots.gov.co"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mailto:mprodriguez@alcadiabogots.gov.co"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mailto:juan.sanchez@scrd.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120.xml.rels><?xml version="1.0" encoding="UTF-8" standalone="yes"?>
<Relationships xmlns="http://schemas.openxmlformats.org/package/2006/relationships"><Relationship Id="rId1" Type="http://schemas.openxmlformats.org/officeDocument/2006/relationships/hyperlink" Target="mailto:jrozo@educacionbogota.gov.co"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mailto:jrozo@educacionbogota.gov.co"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mailto:maira.salamanca@idartes.gov.co"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mailto:aariasc@alcaldiabogota..gov.co" TargetMode="External"/></Relationships>
</file>

<file path=xl/worksheets/_rels/sheet125.xml.rels><?xml version="1.0" encoding="UTF-8" standalone="yes"?>
<Relationships xmlns="http://schemas.openxmlformats.org/package/2006/relationships"><Relationship Id="rId1" Type="http://schemas.openxmlformats.org/officeDocument/2006/relationships/hyperlink" Target="mailto:aariasc@alcaldiabogota..gov.co" TargetMode="External"/></Relationships>
</file>

<file path=xl/worksheets/_rels/sheet126.xml.rels><?xml version="1.0" encoding="UTF-8" standalone="yes"?>
<Relationships xmlns="http://schemas.openxmlformats.org/package/2006/relationships"><Relationship Id="rId1" Type="http://schemas.openxmlformats.org/officeDocument/2006/relationships/hyperlink" Target="mailto:aariasc@alcaldiabogota..gov.co"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mailto:clopez@sdmujer.gov.co" TargetMode="External"/></Relationships>
</file>

<file path=xl/worksheets/_rels/sheet128.xml.rels><?xml version="1.0" encoding="UTF-8" standalone="yes"?>
<Relationships xmlns="http://schemas.openxmlformats.org/package/2006/relationships"><Relationship Id="rId1" Type="http://schemas.openxmlformats.org/officeDocument/2006/relationships/hyperlink" Target="mailto:cvenegas@sdis.gov.co"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mailto:mprodriguezc@alcadiabogota.gov.co"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mailto:mprodriguez@alcadiabogota.gov.co"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mailto:MFTorres@saludcapital.gov.co"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mailto:lmacuna@participacionbogota.gov.co" TargetMode="External"/></Relationships>
</file>

<file path=xl/worksheets/_rels/sheet133.xml.rels><?xml version="1.0" encoding="UTF-8" standalone="yes"?>
<Relationships xmlns="http://schemas.openxmlformats.org/package/2006/relationships"><Relationship Id="rId1" Type="http://schemas.openxmlformats.org/officeDocument/2006/relationships/hyperlink" Target="mailto:mprodriguez@alcadiabogots.gov.co"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mailto:wtovar@bomberosbogota.gov.co"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mailto:wtovar@bomberosbogota.gov.co" TargetMode="External"/></Relationships>
</file>

<file path=xl/worksheets/_rels/sheet136.xml.rels><?xml version="1.0" encoding="UTF-8" standalone="yes"?>
<Relationships xmlns="http://schemas.openxmlformats.org/package/2006/relationships"><Relationship Id="rId8" Type="http://schemas.openxmlformats.org/officeDocument/2006/relationships/hyperlink" Target="mailto:ivan.torres@scj.gov.co" TargetMode="External"/><Relationship Id="rId13" Type="http://schemas.openxmlformats.org/officeDocument/2006/relationships/vmlDrawing" Target="../drawings/vmlDrawing6.vml"/><Relationship Id="rId3" Type="http://schemas.openxmlformats.org/officeDocument/2006/relationships/hyperlink" Target="mailto:pablo.malagon@scj.gov.co" TargetMode="External"/><Relationship Id="rId7" Type="http://schemas.openxmlformats.org/officeDocument/2006/relationships/hyperlink" Target="mailto:ivan.torres@scj.gov.co" TargetMode="External"/><Relationship Id="rId12" Type="http://schemas.openxmlformats.org/officeDocument/2006/relationships/hyperlink" Target="mailto:juliana.cortes@scj.gov.co" TargetMode="External"/><Relationship Id="rId2" Type="http://schemas.openxmlformats.org/officeDocument/2006/relationships/hyperlink" Target="mailto:pablo.malagon@scj.gov.co" TargetMode="External"/><Relationship Id="rId1" Type="http://schemas.openxmlformats.org/officeDocument/2006/relationships/hyperlink" Target="mailto:pablo.malagon@scj.gov.co" TargetMode="External"/><Relationship Id="rId6" Type="http://schemas.openxmlformats.org/officeDocument/2006/relationships/hyperlink" Target="mailto:pablo.malagon@scj.gov.co" TargetMode="External"/><Relationship Id="rId11" Type="http://schemas.openxmlformats.org/officeDocument/2006/relationships/hyperlink" Target="mailto:juliana.cortes@scj.gov.co" TargetMode="External"/><Relationship Id="rId5" Type="http://schemas.openxmlformats.org/officeDocument/2006/relationships/hyperlink" Target="mailto:pablo.malagon@scj.gov.co" TargetMode="External"/><Relationship Id="rId10" Type="http://schemas.openxmlformats.org/officeDocument/2006/relationships/hyperlink" Target="mailto:juliana.cortes@scj.gov.co" TargetMode="External"/><Relationship Id="rId4" Type="http://schemas.openxmlformats.org/officeDocument/2006/relationships/hyperlink" Target="mailto:pablo.malagon@scj.gov.co" TargetMode="External"/><Relationship Id="rId9" Type="http://schemas.openxmlformats.org/officeDocument/2006/relationships/hyperlink" Target="mailto:juliana.cortes@scj.gov.co" TargetMode="External"/><Relationship Id="rId14" Type="http://schemas.openxmlformats.org/officeDocument/2006/relationships/comments" Target="../comments6.xml"/></Relationships>
</file>

<file path=xl/worksheets/_rels/sheet138.xml.rels><?xml version="1.0" encoding="UTF-8" standalone="yes"?>
<Relationships xmlns="http://schemas.openxmlformats.org/package/2006/relationships"><Relationship Id="rId1" Type="http://schemas.openxmlformats.org/officeDocument/2006/relationships/hyperlink" Target="mailto:wtovar@bomberosbogota.gov.co"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mailto:wtovar@bomberosbogota.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mailto:wtovar@bomberosbogota.gov.co" TargetMode="External"/></Relationships>
</file>

<file path=xl/worksheets/_rels/sheet141.xml.rels><?xml version="1.0" encoding="UTF-8" standalone="yes"?>
<Relationships xmlns="http://schemas.openxmlformats.org/package/2006/relationships"><Relationship Id="rId1" Type="http://schemas.openxmlformats.org/officeDocument/2006/relationships/hyperlink" Target="mailto:wtovar@bomberosbogota.gov.co" TargetMode="External"/></Relationships>
</file>

<file path=xl/worksheets/_rels/sheet142.xml.rels><?xml version="1.0" encoding="UTF-8" standalone="yes"?>
<Relationships xmlns="http://schemas.openxmlformats.org/package/2006/relationships"><Relationship Id="rId1" Type="http://schemas.openxmlformats.org/officeDocument/2006/relationships/hyperlink" Target="mailto:wtovar@bomberosbogota.gov.co" TargetMode="External"/></Relationships>
</file>

<file path=xl/worksheets/_rels/sheet144.xml.rels><?xml version="1.0" encoding="UTF-8" standalone="yes"?>
<Relationships xmlns="http://schemas.openxmlformats.org/package/2006/relationships"><Relationship Id="rId1" Type="http://schemas.openxmlformats.org/officeDocument/2006/relationships/hyperlink" Target="mailto:wtovar@bomberosbogota.gov.co"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lejandro.londono@scj.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andres.nieto@scj.gov.c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ada.sandoval@scj.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ada.sandoval@scj.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alejandro.reyes@scj.gov.co" TargetMode="External"/><Relationship Id="rId21" Type="http://schemas.openxmlformats.org/officeDocument/2006/relationships/hyperlink" Target="mailto:ada.sandoval@scj.gov.co" TargetMode="External"/><Relationship Id="rId42" Type="http://schemas.openxmlformats.org/officeDocument/2006/relationships/hyperlink" Target="mailto:luz.forero@transmilenio.gov.co" TargetMode="External"/><Relationship Id="rId47" Type="http://schemas.openxmlformats.org/officeDocument/2006/relationships/hyperlink" Target="mailto:pnruiz@alcaldiabogota.gov.co" TargetMode="External"/><Relationship Id="rId63" Type="http://schemas.openxmlformats.org/officeDocument/2006/relationships/hyperlink" Target="mailto:mftorres@saludcapital.gov.co" TargetMode="External"/><Relationship Id="rId68" Type="http://schemas.openxmlformats.org/officeDocument/2006/relationships/hyperlink" Target="mailto:alejandro.londono@scj.gov.co" TargetMode="External"/><Relationship Id="rId84" Type="http://schemas.openxmlformats.org/officeDocument/2006/relationships/hyperlink" Target="mailto:director@bomberosbogota.gov.co;%20wtovar@bomberosbogota.gov.co;%20gmartinez@bomberosbogota.gov.co" TargetMode="External"/><Relationship Id="rId89" Type="http://schemas.openxmlformats.org/officeDocument/2006/relationships/hyperlink" Target="mailto:director@bomberosbogota.gov.co;%20wtovar@bomberosbogota.gov.co;%20gmartinez@bomberosbogota.gov.co" TargetMode="External"/><Relationship Id="rId16" Type="http://schemas.openxmlformats.org/officeDocument/2006/relationships/hyperlink" Target="mailto:alejandro.londono@scj.gov.co" TargetMode="External"/><Relationship Id="rId11" Type="http://schemas.openxmlformats.org/officeDocument/2006/relationships/hyperlink" Target="mailto:julina.cortes@scj.gov.co" TargetMode="External"/><Relationship Id="rId32" Type="http://schemas.openxmlformats.org/officeDocument/2006/relationships/hyperlink" Target="mailto:uaesp@uaesp.gov.co" TargetMode="External"/><Relationship Id="rId37" Type="http://schemas.openxmlformats.org/officeDocument/2006/relationships/hyperlink" Target="mailto:ada.sandoval@scj.gov.co" TargetMode="External"/><Relationship Id="rId53" Type="http://schemas.openxmlformats.org/officeDocument/2006/relationships/hyperlink" Target="mailto:ampedreros@alcaldiabogota.gov.co" TargetMode="External"/><Relationship Id="rId58" Type="http://schemas.openxmlformats.org/officeDocument/2006/relationships/hyperlink" Target="mailto:aariasc@alcaldiabogota.gov.co" TargetMode="External"/><Relationship Id="rId74" Type="http://schemas.openxmlformats.org/officeDocument/2006/relationships/hyperlink" Target="mailto:alejandro.londono@scj.gov.co" TargetMode="External"/><Relationship Id="rId79" Type="http://schemas.openxmlformats.org/officeDocument/2006/relationships/hyperlink" Target="mailto:alejandro.londono@scj.gov.co" TargetMode="External"/><Relationship Id="rId5" Type="http://schemas.openxmlformats.org/officeDocument/2006/relationships/hyperlink" Target="mailto:pablo.malagon@scj.gov.co" TargetMode="External"/><Relationship Id="rId90" Type="http://schemas.openxmlformats.org/officeDocument/2006/relationships/printerSettings" Target="../printerSettings/printerSettings1.bin"/><Relationship Id="rId22" Type="http://schemas.openxmlformats.org/officeDocument/2006/relationships/hyperlink" Target="mailto:alejandro.londono@scj.gov.co" TargetMode="External"/><Relationship Id="rId27" Type="http://schemas.openxmlformats.org/officeDocument/2006/relationships/hyperlink" Target="mailto:alejandro.reyes@scj.gov.co" TargetMode="External"/><Relationship Id="rId43" Type="http://schemas.openxmlformats.org/officeDocument/2006/relationships/hyperlink" Target="mailto:yenny.gutierrez@metrodebogota.gov.co" TargetMode="External"/><Relationship Id="rId48" Type="http://schemas.openxmlformats.org/officeDocument/2006/relationships/hyperlink" Target="mailto:asuarez@ofb.gov.co" TargetMode="External"/><Relationship Id="rId64" Type="http://schemas.openxmlformats.org/officeDocument/2006/relationships/hyperlink" Target="mailto:aalmario@participacionbogota.gov.co" TargetMode="External"/><Relationship Id="rId69" Type="http://schemas.openxmlformats.org/officeDocument/2006/relationships/hyperlink" Target="mailto:alejandro.londono@scj.gov.co" TargetMode="External"/><Relationship Id="rId8" Type="http://schemas.openxmlformats.org/officeDocument/2006/relationships/hyperlink" Target="mailto:juliana.cortes@scj.gov.co" TargetMode="External"/><Relationship Id="rId51" Type="http://schemas.openxmlformats.org/officeDocument/2006/relationships/hyperlink" Target="mailto:ampedreros@alcaldiabogota.gov.co" TargetMode="External"/><Relationship Id="rId72" Type="http://schemas.openxmlformats.org/officeDocument/2006/relationships/hyperlink" Target="mailto:alejandro.londono@scj.gov.co" TargetMode="External"/><Relationship Id="rId80" Type="http://schemas.openxmlformats.org/officeDocument/2006/relationships/hyperlink" Target="mailto:alejandro.londono@scj.gov.co" TargetMode="External"/><Relationship Id="rId85" Type="http://schemas.openxmlformats.org/officeDocument/2006/relationships/hyperlink" Target="mailto:director@bomberosbogota.gov.co;%20wtovar@bomberosbogota.gov.co;%20gmartinez@bomberosbogota.gov.co" TargetMode="External"/><Relationship Id="rId93" Type="http://schemas.microsoft.com/office/2017/10/relationships/threadedComment" Target="../threadedComments/threadedComment1.xml"/><Relationship Id="rId3" Type="http://schemas.openxmlformats.org/officeDocument/2006/relationships/hyperlink" Target="mailto:pablo.malagon@scj.gov.co" TargetMode="External"/><Relationship Id="rId12" Type="http://schemas.openxmlformats.org/officeDocument/2006/relationships/hyperlink" Target="mailto:director@bomberosbogota.gov.co;%20wtovar@bomberosbogota.gov.co;%20gmartinez@bomberosbogota.gov.co" TargetMode="External"/><Relationship Id="rId17" Type="http://schemas.openxmlformats.org/officeDocument/2006/relationships/hyperlink" Target="mailto:alejandro.londono@scj.gov.co" TargetMode="External"/><Relationship Id="rId25" Type="http://schemas.openxmlformats.org/officeDocument/2006/relationships/hyperlink" Target="mailto:alejandro.reyes@scj.gov.co" TargetMode="External"/><Relationship Id="rId33" Type="http://schemas.openxmlformats.org/officeDocument/2006/relationships/hyperlink" Target="mailto:uaesp@uaesp.gov.co" TargetMode="External"/><Relationship Id="rId38" Type="http://schemas.openxmlformats.org/officeDocument/2006/relationships/hyperlink" Target="mailto:ada.sandoval@scj.gov.co" TargetMode="External"/><Relationship Id="rId46" Type="http://schemas.openxmlformats.org/officeDocument/2006/relationships/hyperlink" Target="mailto:planeacion@idipron.gov.co" TargetMode="External"/><Relationship Id="rId59" Type="http://schemas.openxmlformats.org/officeDocument/2006/relationships/hyperlink" Target="mailto:aariasc@alcaldiabogota.gov.co" TargetMode="External"/><Relationship Id="rId67" Type="http://schemas.openxmlformats.org/officeDocument/2006/relationships/hyperlink" Target="mailto:alejandro.londono@scj.gov.co" TargetMode="External"/><Relationship Id="rId20" Type="http://schemas.openxmlformats.org/officeDocument/2006/relationships/hyperlink" Target="mailto:julina.cortes@scj.gov.co" TargetMode="External"/><Relationship Id="rId41" Type="http://schemas.openxmlformats.org/officeDocument/2006/relationships/hyperlink" Target="mailto:diane.tawse@scj.gov.co" TargetMode="External"/><Relationship Id="rId54" Type="http://schemas.openxmlformats.org/officeDocument/2006/relationships/hyperlink" Target="mailto:ampedreros@alcaldiabogota.gov.co" TargetMode="External"/><Relationship Id="rId62" Type="http://schemas.openxmlformats.org/officeDocument/2006/relationships/hyperlink" Target="mailto:ampedreros@alcaldiabogota.gov.co" TargetMode="External"/><Relationship Id="rId70" Type="http://schemas.openxmlformats.org/officeDocument/2006/relationships/hyperlink" Target="mailto:alejandro.londono@scj.gov.co" TargetMode="External"/><Relationship Id="rId75" Type="http://schemas.openxmlformats.org/officeDocument/2006/relationships/hyperlink" Target="mailto:alejandro.londono@scj.gov.co" TargetMode="External"/><Relationship Id="rId83" Type="http://schemas.openxmlformats.org/officeDocument/2006/relationships/hyperlink" Target="mailto:jasith.diaz@scj.gov.co" TargetMode="External"/><Relationship Id="rId88" Type="http://schemas.openxmlformats.org/officeDocument/2006/relationships/hyperlink" Target="mailto:director@bomberosbogota.gov.co;%20wtovar@bomberosbogota.gov.co;%20gmartinez@bomberosbogota.gov.co" TargetMode="External"/><Relationship Id="rId91" Type="http://schemas.openxmlformats.org/officeDocument/2006/relationships/vmlDrawing" Target="../drawings/vmlDrawing1.vml"/><Relationship Id="rId1" Type="http://schemas.openxmlformats.org/officeDocument/2006/relationships/hyperlink" Target="mailto:juliana.cortes@scj.gov.co" TargetMode="External"/><Relationship Id="rId6" Type="http://schemas.openxmlformats.org/officeDocument/2006/relationships/hyperlink" Target="mailto:pablo.malagon@scj.gov.co" TargetMode="External"/><Relationship Id="rId15" Type="http://schemas.openxmlformats.org/officeDocument/2006/relationships/hyperlink" Target="mailto:alejandro.londono@scj.gov.co" TargetMode="External"/><Relationship Id="rId23" Type="http://schemas.openxmlformats.org/officeDocument/2006/relationships/hyperlink" Target="mailto:alejandro.reyes@scj.gov.co" TargetMode="External"/><Relationship Id="rId28" Type="http://schemas.openxmlformats.org/officeDocument/2006/relationships/hyperlink" Target="mailto:clopez@sdmujer.gov.co" TargetMode="External"/><Relationship Id="rId36" Type="http://schemas.openxmlformats.org/officeDocument/2006/relationships/hyperlink" Target="mailto:ada.sandoval@scj.gov.co" TargetMode="External"/><Relationship Id="rId49" Type="http://schemas.openxmlformats.org/officeDocument/2006/relationships/hyperlink" Target="mailto:dpena@alcald%C3%ADabogota.gov.co" TargetMode="External"/><Relationship Id="rId57" Type="http://schemas.openxmlformats.org/officeDocument/2006/relationships/hyperlink" Target="mailto:aariasc@alcaldiabogota.gov.co" TargetMode="External"/><Relationship Id="rId10" Type="http://schemas.openxmlformats.org/officeDocument/2006/relationships/hyperlink" Target="mailto:juliana.cortes@scj.gov.co" TargetMode="External"/><Relationship Id="rId31" Type="http://schemas.openxmlformats.org/officeDocument/2006/relationships/hyperlink" Target="mailto:ricardo.ruge@gobiernobogota.gov.co" TargetMode="External"/><Relationship Id="rId44" Type="http://schemas.openxmlformats.org/officeDocument/2006/relationships/hyperlink" Target="mailto:jhurtado@movilidadbogota.gov.co" TargetMode="External"/><Relationship Id="rId52" Type="http://schemas.openxmlformats.org/officeDocument/2006/relationships/hyperlink" Target="mailto:Dpena@alcaldiabogota.gov.co" TargetMode="External"/><Relationship Id="rId60" Type="http://schemas.openxmlformats.org/officeDocument/2006/relationships/hyperlink" Target="mailto:clopez@sdmujer.gov.co" TargetMode="External"/><Relationship Id="rId65" Type="http://schemas.openxmlformats.org/officeDocument/2006/relationships/hyperlink" Target="mailto:ampedreros@alcaldiabogota.gov.co" TargetMode="External"/><Relationship Id="rId73" Type="http://schemas.openxmlformats.org/officeDocument/2006/relationships/hyperlink" Target="mailto:alejandro.londono@scj.gov.co" TargetMode="External"/><Relationship Id="rId78" Type="http://schemas.openxmlformats.org/officeDocument/2006/relationships/hyperlink" Target="mailto:alejandro.londono@scj.gov.co" TargetMode="External"/><Relationship Id="rId81" Type="http://schemas.openxmlformats.org/officeDocument/2006/relationships/hyperlink" Target="mailto:alejandro.londono@scj.gov.co" TargetMode="External"/><Relationship Id="rId86" Type="http://schemas.openxmlformats.org/officeDocument/2006/relationships/hyperlink" Target="mailto:director@bomberosbogota.gov.co;%20wtovar@bomberosbogota.gov.co;%20gmartinez@bomberosbogota.gov.co" TargetMode="External"/><Relationship Id="rId4" Type="http://schemas.openxmlformats.org/officeDocument/2006/relationships/hyperlink" Target="mailto:pablo.malagon@scj.gov.co" TargetMode="External"/><Relationship Id="rId9" Type="http://schemas.openxmlformats.org/officeDocument/2006/relationships/hyperlink" Target="mailto:juliana.cortes@scj.gov.co" TargetMode="External"/><Relationship Id="rId13" Type="http://schemas.openxmlformats.org/officeDocument/2006/relationships/hyperlink" Target="mailto:director@bomberosbogota.gov.co" TargetMode="External"/><Relationship Id="rId18" Type="http://schemas.openxmlformats.org/officeDocument/2006/relationships/hyperlink" Target="mailto:alejandro.londono@scj.gov.co" TargetMode="External"/><Relationship Id="rId39" Type="http://schemas.openxmlformats.org/officeDocument/2006/relationships/hyperlink" Target="mailto:ada.sandoval@scj.gov.co" TargetMode="External"/><Relationship Id="rId34" Type="http://schemas.openxmlformats.org/officeDocument/2006/relationships/hyperlink" Target="mailto:uaesp@uaesp.gov.co" TargetMode="External"/><Relationship Id="rId50" Type="http://schemas.openxmlformats.org/officeDocument/2006/relationships/hyperlink" Target="mailto:ampedreros@alcaldiabogota.gov.co" TargetMode="External"/><Relationship Id="rId55" Type="http://schemas.openxmlformats.org/officeDocument/2006/relationships/hyperlink" Target="mailto:ampedreros@alcaldiabogota.gov.co" TargetMode="External"/><Relationship Id="rId76" Type="http://schemas.openxmlformats.org/officeDocument/2006/relationships/hyperlink" Target="mailto:alejandro.londono@scj.gov.co" TargetMode="External"/><Relationship Id="rId7" Type="http://schemas.openxmlformats.org/officeDocument/2006/relationships/hyperlink" Target="mailto:juliana.cortes@scj.gov.co" TargetMode="External"/><Relationship Id="rId71" Type="http://schemas.openxmlformats.org/officeDocument/2006/relationships/hyperlink" Target="mailto:alejandro.londono@scj.gov.co" TargetMode="External"/><Relationship Id="rId92" Type="http://schemas.openxmlformats.org/officeDocument/2006/relationships/comments" Target="../comments1.xml"/><Relationship Id="rId2" Type="http://schemas.openxmlformats.org/officeDocument/2006/relationships/hyperlink" Target="mailto:juliana.cortes@scj.gov.co" TargetMode="External"/><Relationship Id="rId29" Type="http://schemas.openxmlformats.org/officeDocument/2006/relationships/hyperlink" Target="mailto:ivonne.gonzalez@gobiernobogota.gov.co" TargetMode="External"/><Relationship Id="rId24" Type="http://schemas.openxmlformats.org/officeDocument/2006/relationships/hyperlink" Target="mailto:alejandro.reyes@scj.gov.co" TargetMode="External"/><Relationship Id="rId40" Type="http://schemas.openxmlformats.org/officeDocument/2006/relationships/hyperlink" Target="mailto:diane.tawse@scj.gov.co" TargetMode="External"/><Relationship Id="rId45" Type="http://schemas.openxmlformats.org/officeDocument/2006/relationships/hyperlink" Target="mailto:alejandro.londono@scj.gov.co" TargetMode="External"/><Relationship Id="rId66" Type="http://schemas.openxmlformats.org/officeDocument/2006/relationships/hyperlink" Target="mailto:alejandro.londono@scj.gov.co" TargetMode="External"/><Relationship Id="rId87" Type="http://schemas.openxmlformats.org/officeDocument/2006/relationships/hyperlink" Target="mailto:director@bomberosbogota.gov.co;%20wtovar@bomberosbogota.gov.co;%20gmartinez@bomberosbogota.gov.co" TargetMode="External"/><Relationship Id="rId61" Type="http://schemas.openxmlformats.org/officeDocument/2006/relationships/hyperlink" Target="mailto:mladinol@sdis.gov.co" TargetMode="External"/><Relationship Id="rId82" Type="http://schemas.openxmlformats.org/officeDocument/2006/relationships/hyperlink" Target="mailto:alejandro.londono@scj.gov.co" TargetMode="External"/><Relationship Id="rId19" Type="http://schemas.openxmlformats.org/officeDocument/2006/relationships/hyperlink" Target="mailto:alejandro.londono@scj.gov.co" TargetMode="External"/><Relationship Id="rId14" Type="http://schemas.openxmlformats.org/officeDocument/2006/relationships/hyperlink" Target="mailto:ada.sandoval@scj.gov.co" TargetMode="External"/><Relationship Id="rId30" Type="http://schemas.openxmlformats.org/officeDocument/2006/relationships/hyperlink" Target="mailto:ricardo.ruge@gobiernobogota.gov.co" TargetMode="External"/><Relationship Id="rId35" Type="http://schemas.openxmlformats.org/officeDocument/2006/relationships/hyperlink" Target="mailto:juanita.soto@habitatbogota.gov.co" TargetMode="External"/><Relationship Id="rId56" Type="http://schemas.openxmlformats.org/officeDocument/2006/relationships/hyperlink" Target="mailto:lady.ramirez@scrd.gov.co" TargetMode="External"/><Relationship Id="rId77" Type="http://schemas.openxmlformats.org/officeDocument/2006/relationships/hyperlink" Target="mailto:alejandro.londono@scj.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adriana.hernandez@scj.gov.co"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diane.tawse@scj.gov.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diane.tawse@scj.gov.co"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juliana.cortes@scj.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juliana.cortes@scj.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juliana.cortes@scj.gov.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mjcarrilloc@alcaldiabogota.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jigonzalez@alcaldiabogota.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jigonzalez@alcaldiabogota.gov.c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mailto:dpena@alcald%C3%ADabogota.gov.co" TargetMode="External"/><Relationship Id="rId21" Type="http://schemas.openxmlformats.org/officeDocument/2006/relationships/hyperlink" Target="mailto:juliana.cortes@scj.gov.co" TargetMode="External"/><Relationship Id="rId42" Type="http://schemas.openxmlformats.org/officeDocument/2006/relationships/hyperlink" Target="mailto:mftorres@saludcapital.gov.co" TargetMode="External"/><Relationship Id="rId47" Type="http://schemas.openxmlformats.org/officeDocument/2006/relationships/hyperlink" Target="mailto:ada.sandoval@scj.gov.co" TargetMode="External"/><Relationship Id="rId63" Type="http://schemas.openxmlformats.org/officeDocument/2006/relationships/hyperlink" Target="mailto:ada.sandoval@scj.gov.co" TargetMode="External"/><Relationship Id="rId68" Type="http://schemas.openxmlformats.org/officeDocument/2006/relationships/hyperlink" Target="mailto:director@bomberosbogota.gov.co;%20wtovar@bomberosbogota.gov.co;%20phenao@bomberosbogota.gov.co" TargetMode="External"/><Relationship Id="rId84" Type="http://schemas.openxmlformats.org/officeDocument/2006/relationships/hyperlink" Target="mailto:alejandro.londono@scj.gov.co" TargetMode="External"/><Relationship Id="rId89" Type="http://schemas.openxmlformats.org/officeDocument/2006/relationships/hyperlink" Target="mailto:hernan.lopeza@scj.gov.co" TargetMode="External"/><Relationship Id="rId16" Type="http://schemas.openxmlformats.org/officeDocument/2006/relationships/hyperlink" Target="mailto:pablo.malagon@scj.gov.co" TargetMode="External"/><Relationship Id="rId11" Type="http://schemas.openxmlformats.org/officeDocument/2006/relationships/hyperlink" Target="mailto:ivan.torres@scj.gov.co" TargetMode="External"/><Relationship Id="rId32" Type="http://schemas.openxmlformats.org/officeDocument/2006/relationships/hyperlink" Target="mailto:mprodriguezc@alcaldiabogota.gov.co" TargetMode="External"/><Relationship Id="rId37" Type="http://schemas.openxmlformats.org/officeDocument/2006/relationships/hyperlink" Target="mailto:caduarte@alcaldiabogota.gov.co" TargetMode="External"/><Relationship Id="rId53" Type="http://schemas.openxmlformats.org/officeDocument/2006/relationships/hyperlink" Target="mailto:alejandro.reyes@scj.gov.co" TargetMode="External"/><Relationship Id="rId58" Type="http://schemas.openxmlformats.org/officeDocument/2006/relationships/hyperlink" Target="mailto:alejandro.londono@scj.gov.co" TargetMode="External"/><Relationship Id="rId74" Type="http://schemas.openxmlformats.org/officeDocument/2006/relationships/hyperlink" Target="mailto:julina.cortes@scj.gov.co" TargetMode="External"/><Relationship Id="rId79" Type="http://schemas.openxmlformats.org/officeDocument/2006/relationships/hyperlink" Target="mailto:alejandro.londono@scj.gov.co" TargetMode="External"/><Relationship Id="rId5" Type="http://schemas.openxmlformats.org/officeDocument/2006/relationships/hyperlink" Target="mailto:jhurtado@movilidadbogota.gov.co" TargetMode="External"/><Relationship Id="rId90" Type="http://schemas.openxmlformats.org/officeDocument/2006/relationships/hyperlink" Target="mailto:alejandro.londono@scj.gov.co" TargetMode="External"/><Relationship Id="rId95" Type="http://schemas.openxmlformats.org/officeDocument/2006/relationships/hyperlink" Target="mailto:alejandro.londono@scj.gov.co" TargetMode="External"/><Relationship Id="rId22" Type="http://schemas.openxmlformats.org/officeDocument/2006/relationships/hyperlink" Target="mailto:juliana.cortes@scj.gov.co" TargetMode="External"/><Relationship Id="rId27" Type="http://schemas.openxmlformats.org/officeDocument/2006/relationships/hyperlink" Target="mailto:mprodriguezc@alcaldiabogota.gov.co" TargetMode="External"/><Relationship Id="rId43" Type="http://schemas.openxmlformats.org/officeDocument/2006/relationships/hyperlink" Target="mailto:aalmario@participacionbogota.gov.co" TargetMode="External"/><Relationship Id="rId48" Type="http://schemas.openxmlformats.org/officeDocument/2006/relationships/hyperlink" Target="mailto:uaesp@uaesp.gov.co" TargetMode="External"/><Relationship Id="rId64" Type="http://schemas.openxmlformats.org/officeDocument/2006/relationships/hyperlink" Target="mailto:director@bomberosbogota.gov.co;%20wtovar@bomberosbogota.gov.co;%20phenao@bomberosbogota.gov.co" TargetMode="External"/><Relationship Id="rId69" Type="http://schemas.openxmlformats.org/officeDocument/2006/relationships/hyperlink" Target="mailto:director@bomberosbogota.gov.co;%20wtovar@bomberosbogota.gov.co;%20phenao@bomberosbogota.gov.co" TargetMode="External"/><Relationship Id="rId80" Type="http://schemas.openxmlformats.org/officeDocument/2006/relationships/hyperlink" Target="mailto:alejandro.londono@scj.gov.co" TargetMode="External"/><Relationship Id="rId85" Type="http://schemas.openxmlformats.org/officeDocument/2006/relationships/hyperlink" Target="mailto:alejandro.londono@scj.gov.co" TargetMode="External"/><Relationship Id="rId3" Type="http://schemas.openxmlformats.org/officeDocument/2006/relationships/hyperlink" Target="mailto:luz.forero@transmilenio.gov.co" TargetMode="External"/><Relationship Id="rId12" Type="http://schemas.openxmlformats.org/officeDocument/2006/relationships/hyperlink" Target="mailto:ivan.torres@scj.gov.co" TargetMode="External"/><Relationship Id="rId17" Type="http://schemas.openxmlformats.org/officeDocument/2006/relationships/hyperlink" Target="mailto:juanita.soto@habitatbogota.gov.co" TargetMode="External"/><Relationship Id="rId25" Type="http://schemas.openxmlformats.org/officeDocument/2006/relationships/hyperlink" Target="mailto:asuarez@ofb.gov.co" TargetMode="External"/><Relationship Id="rId33" Type="http://schemas.openxmlformats.org/officeDocument/2006/relationships/hyperlink" Target="mailto:lady.ramirez@scrd.gov.co" TargetMode="External"/><Relationship Id="rId38" Type="http://schemas.openxmlformats.org/officeDocument/2006/relationships/hyperlink" Target="mailto:clopez@sdmujer.gov.co" TargetMode="External"/><Relationship Id="rId46" Type="http://schemas.openxmlformats.org/officeDocument/2006/relationships/hyperlink" Target="mailto:ada.sandoval@scj.gov.co" TargetMode="External"/><Relationship Id="rId59" Type="http://schemas.openxmlformats.org/officeDocument/2006/relationships/hyperlink" Target="mailto:alejandro.londono@scj.gov.co" TargetMode="External"/><Relationship Id="rId67" Type="http://schemas.openxmlformats.org/officeDocument/2006/relationships/hyperlink" Target="mailto:director@bomberosbogota.gov.co;%20wtovar@bomberosbogota.gov.co;%20phenao@bomberosbogota.gov.co" TargetMode="External"/><Relationship Id="rId20" Type="http://schemas.openxmlformats.org/officeDocument/2006/relationships/hyperlink" Target="mailto:alejandro.londono@scj.gov.co" TargetMode="External"/><Relationship Id="rId41" Type="http://schemas.openxmlformats.org/officeDocument/2006/relationships/hyperlink" Target="mailto:mprodriguezc@alcaldiabogota.gov.co" TargetMode="External"/><Relationship Id="rId54" Type="http://schemas.openxmlformats.org/officeDocument/2006/relationships/hyperlink" Target="mailto:alejandro.reyes@scj.gov.co" TargetMode="External"/><Relationship Id="rId62" Type="http://schemas.openxmlformats.org/officeDocument/2006/relationships/hyperlink" Target="mailto:ada.sandoval@scj.gov.co" TargetMode="External"/><Relationship Id="rId70" Type="http://schemas.openxmlformats.org/officeDocument/2006/relationships/hyperlink" Target="mailto:director@bomberosbogota.gov.co;%20wtovar@bomberosbogota.gov.co;%20phenao@bomberosbogota.gov.co" TargetMode="External"/><Relationship Id="rId75" Type="http://schemas.openxmlformats.org/officeDocument/2006/relationships/hyperlink" Target="mailto:julina.cortes@scj.gov.co" TargetMode="External"/><Relationship Id="rId83" Type="http://schemas.openxmlformats.org/officeDocument/2006/relationships/hyperlink" Target="mailto:camila.daza@gobiernobogota.gov.co" TargetMode="External"/><Relationship Id="rId88" Type="http://schemas.openxmlformats.org/officeDocument/2006/relationships/hyperlink" Target="mailto:alejandro.londono@scj.gov.co" TargetMode="External"/><Relationship Id="rId91" Type="http://schemas.openxmlformats.org/officeDocument/2006/relationships/hyperlink" Target="mailto:alejandro.londono@scj.gov.co" TargetMode="External"/><Relationship Id="rId96" Type="http://schemas.openxmlformats.org/officeDocument/2006/relationships/vmlDrawing" Target="../drawings/vmlDrawing2.vml"/><Relationship Id="rId1" Type="http://schemas.openxmlformats.org/officeDocument/2006/relationships/hyperlink" Target="mailto:clopez@sdmujer.gov.co" TargetMode="External"/><Relationship Id="rId6" Type="http://schemas.openxmlformats.org/officeDocument/2006/relationships/hyperlink" Target="mailto:alejandro.londono@scj.gov.co" TargetMode="External"/><Relationship Id="rId15" Type="http://schemas.openxmlformats.org/officeDocument/2006/relationships/hyperlink" Target="mailto:pablo.malagon@scj.gov.co" TargetMode="External"/><Relationship Id="rId23" Type="http://schemas.openxmlformats.org/officeDocument/2006/relationships/hyperlink" Target="mailto:planeacion@idipron.gov.co" TargetMode="External"/><Relationship Id="rId28" Type="http://schemas.openxmlformats.org/officeDocument/2006/relationships/hyperlink" Target="mailto:mprodriguezc@alcaldiabogota.gov.co" TargetMode="External"/><Relationship Id="rId36" Type="http://schemas.openxmlformats.org/officeDocument/2006/relationships/hyperlink" Target="mailto:aariasc@alcaldiabogota.gov.co" TargetMode="External"/><Relationship Id="rId49" Type="http://schemas.openxmlformats.org/officeDocument/2006/relationships/hyperlink" Target="mailto:uaesp@uaesp.gov.co" TargetMode="External"/><Relationship Id="rId57" Type="http://schemas.openxmlformats.org/officeDocument/2006/relationships/hyperlink" Target="mailto:alejandro.reyes@scj.gov.co" TargetMode="External"/><Relationship Id="rId10" Type="http://schemas.openxmlformats.org/officeDocument/2006/relationships/hyperlink" Target="mailto:ivan.torres@scj.gov.co" TargetMode="External"/><Relationship Id="rId31" Type="http://schemas.openxmlformats.org/officeDocument/2006/relationships/hyperlink" Target="mailto:mprodriguezc@alcaldiabogota.gov.co" TargetMode="External"/><Relationship Id="rId44" Type="http://schemas.openxmlformats.org/officeDocument/2006/relationships/hyperlink" Target="mailto:mprodriguezc@alcaldiabogota.gov.co" TargetMode="External"/><Relationship Id="rId52" Type="http://schemas.openxmlformats.org/officeDocument/2006/relationships/hyperlink" Target="mailto:ivonne.gonzalez@gobiernobogota.gov.co" TargetMode="External"/><Relationship Id="rId60" Type="http://schemas.openxmlformats.org/officeDocument/2006/relationships/hyperlink" Target="mailto:alejandro.londono@scj.gov.co" TargetMode="External"/><Relationship Id="rId65" Type="http://schemas.openxmlformats.org/officeDocument/2006/relationships/hyperlink" Target="mailto:director@bomberosbogota.gov.co;%20wtovar@bomberosbogota.gov.co;%20phenao@bomberosbogota.gov.co" TargetMode="External"/><Relationship Id="rId73" Type="http://schemas.openxmlformats.org/officeDocument/2006/relationships/hyperlink" Target="mailto:ada.sandoval@scj.gov.co" TargetMode="External"/><Relationship Id="rId78" Type="http://schemas.openxmlformats.org/officeDocument/2006/relationships/hyperlink" Target="mailto:alejandro.londono@scj.gov.co" TargetMode="External"/><Relationship Id="rId81" Type="http://schemas.openxmlformats.org/officeDocument/2006/relationships/hyperlink" Target="mailto:alejandro.londono@scj.gov.co" TargetMode="External"/><Relationship Id="rId86" Type="http://schemas.openxmlformats.org/officeDocument/2006/relationships/hyperlink" Target="mailto:alejandro.londono@scj.gov.co" TargetMode="External"/><Relationship Id="rId94" Type="http://schemas.openxmlformats.org/officeDocument/2006/relationships/hyperlink" Target="mailto:alejandro.londono@scj.gov.co" TargetMode="External"/><Relationship Id="rId4" Type="http://schemas.openxmlformats.org/officeDocument/2006/relationships/hyperlink" Target="mailto:yenny.gutierrez@metrodebogota.gov.co" TargetMode="External"/><Relationship Id="rId9" Type="http://schemas.openxmlformats.org/officeDocument/2006/relationships/hyperlink" Target="mailto:diane.tawse@scj.gov.co" TargetMode="External"/><Relationship Id="rId13" Type="http://schemas.openxmlformats.org/officeDocument/2006/relationships/hyperlink" Target="mailto:ivan.torres@scj.gov.co" TargetMode="External"/><Relationship Id="rId18" Type="http://schemas.openxmlformats.org/officeDocument/2006/relationships/hyperlink" Target="mailto:alejandro.londono@scj.gov.co" TargetMode="External"/><Relationship Id="rId39" Type="http://schemas.openxmlformats.org/officeDocument/2006/relationships/hyperlink" Target="mailto:mladinol@sdis.gov.co" TargetMode="External"/><Relationship Id="rId34" Type="http://schemas.openxmlformats.org/officeDocument/2006/relationships/hyperlink" Target="mailto:aariasc@alcaldiabogota.gov.co" TargetMode="External"/><Relationship Id="rId50" Type="http://schemas.openxmlformats.org/officeDocument/2006/relationships/hyperlink" Target="mailto:ricardo.ruge@gobiernobogota.gov.co" TargetMode="External"/><Relationship Id="rId55" Type="http://schemas.openxmlformats.org/officeDocument/2006/relationships/hyperlink" Target="mailto:alejandro.reyes@scj.gov.co" TargetMode="External"/><Relationship Id="rId76" Type="http://schemas.openxmlformats.org/officeDocument/2006/relationships/hyperlink" Target="mailto:julina.cortes@scj.gov.co" TargetMode="External"/><Relationship Id="rId97" Type="http://schemas.openxmlformats.org/officeDocument/2006/relationships/comments" Target="../comments2.xml"/><Relationship Id="rId7" Type="http://schemas.openxmlformats.org/officeDocument/2006/relationships/hyperlink" Target="mailto:alejandro.londono@scj.gov.co" TargetMode="External"/><Relationship Id="rId71" Type="http://schemas.openxmlformats.org/officeDocument/2006/relationships/hyperlink" Target="mailto:director@bomberosbogota.gov.co;%20wtovar@bomberosbogota.gov.co;%20phenao@bomberosbogota.gov.co" TargetMode="External"/><Relationship Id="rId92" Type="http://schemas.openxmlformats.org/officeDocument/2006/relationships/hyperlink" Target="mailto:alejandro.londono@scj.gov.co" TargetMode="External"/><Relationship Id="rId2" Type="http://schemas.openxmlformats.org/officeDocument/2006/relationships/hyperlink" Target="mailto:uaesp@uaesp.gov.co" TargetMode="External"/><Relationship Id="rId29" Type="http://schemas.openxmlformats.org/officeDocument/2006/relationships/hyperlink" Target="mailto:Dpena@alcaldiabogota.gov.co" TargetMode="External"/><Relationship Id="rId24" Type="http://schemas.openxmlformats.org/officeDocument/2006/relationships/hyperlink" Target="mailto:pnruiz@alcaldiabogota.gov.co" TargetMode="External"/><Relationship Id="rId40" Type="http://schemas.openxmlformats.org/officeDocument/2006/relationships/hyperlink" Target="mailto:mprodriguezc@alcaldiabogota.gov.co" TargetMode="External"/><Relationship Id="rId45" Type="http://schemas.openxmlformats.org/officeDocument/2006/relationships/hyperlink" Target="mailto:ada.sandoval@scj.gov.co" TargetMode="External"/><Relationship Id="rId66" Type="http://schemas.openxmlformats.org/officeDocument/2006/relationships/hyperlink" Target="mailto:director@bomberosbogota.gov.co;%20wtovar@bomberosbogota.gov.co;%20phenao@bomberosbogota.gov.co" TargetMode="External"/><Relationship Id="rId87" Type="http://schemas.openxmlformats.org/officeDocument/2006/relationships/hyperlink" Target="mailto:alejandro.londono@scj.gov.co" TargetMode="External"/><Relationship Id="rId61" Type="http://schemas.openxmlformats.org/officeDocument/2006/relationships/hyperlink" Target="mailto:alejandro.londono@scj.gov.co" TargetMode="External"/><Relationship Id="rId82" Type="http://schemas.openxmlformats.org/officeDocument/2006/relationships/hyperlink" Target="mailto:camila.daza@gobiernobogota.gov.co" TargetMode="External"/><Relationship Id="rId19" Type="http://schemas.openxmlformats.org/officeDocument/2006/relationships/hyperlink" Target="mailto:alejandro.londono@scj.gov.co" TargetMode="External"/><Relationship Id="rId14" Type="http://schemas.openxmlformats.org/officeDocument/2006/relationships/hyperlink" Target="mailto:jasith.diaz@scj.gov.co" TargetMode="External"/><Relationship Id="rId30" Type="http://schemas.openxmlformats.org/officeDocument/2006/relationships/hyperlink" Target="mailto:mprodriguezc@alcaldiabogota.gov.co" TargetMode="External"/><Relationship Id="rId35" Type="http://schemas.openxmlformats.org/officeDocument/2006/relationships/hyperlink" Target="mailto:aariasc@alcaldiabogota.gov.co" TargetMode="External"/><Relationship Id="rId56" Type="http://schemas.openxmlformats.org/officeDocument/2006/relationships/hyperlink" Target="mailto:alejandro.reyes@scj.gov.co" TargetMode="External"/><Relationship Id="rId77" Type="http://schemas.openxmlformats.org/officeDocument/2006/relationships/hyperlink" Target="mailto:julina.cortes@scj.gov.co" TargetMode="External"/><Relationship Id="rId8" Type="http://schemas.openxmlformats.org/officeDocument/2006/relationships/hyperlink" Target="mailto:diane.tawse@scj.gov.co" TargetMode="External"/><Relationship Id="rId51" Type="http://schemas.openxmlformats.org/officeDocument/2006/relationships/hyperlink" Target="mailto:ricardo.ruge@gobiernobogota.gov.co" TargetMode="External"/><Relationship Id="rId72" Type="http://schemas.openxmlformats.org/officeDocument/2006/relationships/hyperlink" Target="mailto:luis.calero@scrd.gov.co" TargetMode="External"/><Relationship Id="rId93" Type="http://schemas.openxmlformats.org/officeDocument/2006/relationships/hyperlink" Target="mailto:alejandro.londono@scj.gov.co" TargetMode="External"/><Relationship Id="rId98" Type="http://schemas.microsoft.com/office/2017/10/relationships/threadedComment" Target="../threadedComments/threadedComment2.xml"/></Relationships>
</file>

<file path=xl/worksheets/_rels/sheet30.xml.rels><?xml version="1.0" encoding="UTF-8" standalone="yes"?>
<Relationships xmlns="http://schemas.openxmlformats.org/package/2006/relationships"><Relationship Id="rId1" Type="http://schemas.openxmlformats.org/officeDocument/2006/relationships/hyperlink" Target="mailto:mjcarrilloc@alcaldiabogota.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wtovar@bomberosbogota.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hernan.lopeza@scj.gov.co"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lsancheza@sdis.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clopez@sdmujer.gov.co"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mailto:hernan.lopeza@scj.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hernan.lopeza@scj.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hernan.lopeza@scj.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ooviedo@sdis.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luis.calero@scrd.gov.co"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mailto:mprodriguezc@alcaldiabogota.gov.co" TargetMode="External"/><Relationship Id="rId21" Type="http://schemas.openxmlformats.org/officeDocument/2006/relationships/hyperlink" Target="mailto:dpena@alcald&#237;abogota.gov.co" TargetMode="External"/><Relationship Id="rId42" Type="http://schemas.openxmlformats.org/officeDocument/2006/relationships/hyperlink" Target="mailto:ricardo.ruge@gobiernobogota.gov.co" TargetMode="External"/><Relationship Id="rId47" Type="http://schemas.openxmlformats.org/officeDocument/2006/relationships/hyperlink" Target="mailto:alejandro.reyes@scj.gov.co" TargetMode="External"/><Relationship Id="rId63" Type="http://schemas.openxmlformats.org/officeDocument/2006/relationships/hyperlink" Target="mailto:julina.cortes@scj.gov.co" TargetMode="External"/><Relationship Id="rId68" Type="http://schemas.openxmlformats.org/officeDocument/2006/relationships/hyperlink" Target="mailto:camila.daza@gobiernobogota.gov.co" TargetMode="External"/><Relationship Id="rId84" Type="http://schemas.openxmlformats.org/officeDocument/2006/relationships/vmlDrawing" Target="../drawings/vmlDrawing3.vml"/><Relationship Id="rId16" Type="http://schemas.openxmlformats.org/officeDocument/2006/relationships/hyperlink" Target="mailto:juliana.cortes@scj.gov.co" TargetMode="External"/><Relationship Id="rId11" Type="http://schemas.openxmlformats.org/officeDocument/2006/relationships/hyperlink" Target="mailto:ivan.torres@scj.gov.co" TargetMode="External"/><Relationship Id="rId32" Type="http://schemas.openxmlformats.org/officeDocument/2006/relationships/hyperlink" Target="mailto:mladinol@sdis.gov.co" TargetMode="External"/><Relationship Id="rId37" Type="http://schemas.openxmlformats.org/officeDocument/2006/relationships/hyperlink" Target="mailto:mprodriguezc@alcaldiabogota.gov.co" TargetMode="External"/><Relationship Id="rId53" Type="http://schemas.openxmlformats.org/officeDocument/2006/relationships/hyperlink" Target="mailto:director@bomberosbogota.gov.co;%20wtovar@bomberosbogota.gov.co;%20phenao@bomberosbogota.gov.co" TargetMode="External"/><Relationship Id="rId58" Type="http://schemas.openxmlformats.org/officeDocument/2006/relationships/hyperlink" Target="mailto:director@bomberosbogota.gov.co;%20wtovar@bomberosbogota.gov.co;%20phenao@bomberosbogota.gov.co" TargetMode="External"/><Relationship Id="rId74" Type="http://schemas.openxmlformats.org/officeDocument/2006/relationships/hyperlink" Target="mailto:alejandro.londono@scj.gov.co" TargetMode="External"/><Relationship Id="rId79" Type="http://schemas.openxmlformats.org/officeDocument/2006/relationships/hyperlink" Target="mailto:alejandro.londono@scj.gov.co" TargetMode="External"/><Relationship Id="rId5" Type="http://schemas.openxmlformats.org/officeDocument/2006/relationships/hyperlink" Target="mailto:alejandro.londono@scj.gov.co" TargetMode="External"/><Relationship Id="rId19" Type="http://schemas.openxmlformats.org/officeDocument/2006/relationships/hyperlink" Target="mailto:pnruiz@alcaldiabogota.gov.co" TargetMode="External"/><Relationship Id="rId14" Type="http://schemas.openxmlformats.org/officeDocument/2006/relationships/hyperlink" Target="mailto:pablo.malagon@scj.gov.co" TargetMode="External"/><Relationship Id="rId22" Type="http://schemas.openxmlformats.org/officeDocument/2006/relationships/hyperlink" Target="mailto:mprodriguezc@alcaldiabogota.gov.co" TargetMode="External"/><Relationship Id="rId27" Type="http://schemas.openxmlformats.org/officeDocument/2006/relationships/hyperlink" Target="mailto:aariasc@alcaldiabogota.gov.co" TargetMode="External"/><Relationship Id="rId30" Type="http://schemas.openxmlformats.org/officeDocument/2006/relationships/hyperlink" Target="mailto:caduarte@alcaldiabogota.gov.co" TargetMode="External"/><Relationship Id="rId35" Type="http://schemas.openxmlformats.org/officeDocument/2006/relationships/hyperlink" Target="mailto:mftorres@saludcapital.gov.co" TargetMode="External"/><Relationship Id="rId43" Type="http://schemas.openxmlformats.org/officeDocument/2006/relationships/hyperlink" Target="mailto:ivonne.gonzalez@gobiernobogota.gov.co" TargetMode="External"/><Relationship Id="rId48" Type="http://schemas.openxmlformats.org/officeDocument/2006/relationships/hyperlink" Target="mailto:alejandro.reyes@scj.gov.co" TargetMode="External"/><Relationship Id="rId56" Type="http://schemas.openxmlformats.org/officeDocument/2006/relationships/hyperlink" Target="mailto:director@bomberosbogota.gov.co;%20wtovar@bomberosbogota.gov.co;%20phenao@bomberosbogota.gov.co" TargetMode="External"/><Relationship Id="rId64" Type="http://schemas.openxmlformats.org/officeDocument/2006/relationships/hyperlink" Target="mailto:julina.cortes@scj.gov.co" TargetMode="External"/><Relationship Id="rId69" Type="http://schemas.openxmlformats.org/officeDocument/2006/relationships/hyperlink" Target="mailto:alejandro.londono@scj.gov.co" TargetMode="External"/><Relationship Id="rId77" Type="http://schemas.openxmlformats.org/officeDocument/2006/relationships/hyperlink" Target="mailto:alejandro.londono@scj.gov.co" TargetMode="External"/><Relationship Id="rId8" Type="http://schemas.openxmlformats.org/officeDocument/2006/relationships/hyperlink" Target="mailto:ivan.torres@scj.gov.co" TargetMode="External"/><Relationship Id="rId51" Type="http://schemas.openxmlformats.org/officeDocument/2006/relationships/hyperlink" Target="mailto:ada.sandoval@scj.gov.co" TargetMode="External"/><Relationship Id="rId72" Type="http://schemas.openxmlformats.org/officeDocument/2006/relationships/hyperlink" Target="mailto:hernan.lopeza@scj.gov.co" TargetMode="External"/><Relationship Id="rId80" Type="http://schemas.openxmlformats.org/officeDocument/2006/relationships/hyperlink" Target="mailto:alejandro.londono@scj.gov.co" TargetMode="External"/><Relationship Id="rId85" Type="http://schemas.openxmlformats.org/officeDocument/2006/relationships/comments" Target="../comments3.xml"/><Relationship Id="rId3" Type="http://schemas.openxmlformats.org/officeDocument/2006/relationships/hyperlink" Target="mailto:yenny.gutierrez@metrodebogota.gov.co" TargetMode="External"/><Relationship Id="rId12" Type="http://schemas.openxmlformats.org/officeDocument/2006/relationships/hyperlink" Target="mailto:jasith.diaz@scj.gov.co" TargetMode="External"/><Relationship Id="rId17" Type="http://schemas.openxmlformats.org/officeDocument/2006/relationships/hyperlink" Target="mailto:juliana.cortes@scj.gov.co" TargetMode="External"/><Relationship Id="rId25" Type="http://schemas.openxmlformats.org/officeDocument/2006/relationships/hyperlink" Target="mailto:mprodriguezc@alcaldiabogota.gov.co" TargetMode="External"/><Relationship Id="rId33" Type="http://schemas.openxmlformats.org/officeDocument/2006/relationships/hyperlink" Target="mailto:mprodriguezc@alcaldiabogota.gov.co" TargetMode="External"/><Relationship Id="rId38" Type="http://schemas.openxmlformats.org/officeDocument/2006/relationships/hyperlink" Target="mailto:ada.sandoval@scj.gov.co" TargetMode="External"/><Relationship Id="rId46" Type="http://schemas.openxmlformats.org/officeDocument/2006/relationships/hyperlink" Target="mailto:alejandro.reyes@scj.gov.co" TargetMode="External"/><Relationship Id="rId59" Type="http://schemas.openxmlformats.org/officeDocument/2006/relationships/hyperlink" Target="mailto:director@bomberosbogota.gov.co;%20wtovar@bomberosbogota.gov.co;%20phenao@bomberosbogota.gov.co" TargetMode="External"/><Relationship Id="rId67" Type="http://schemas.openxmlformats.org/officeDocument/2006/relationships/hyperlink" Target="mailto:camila.daza@gobiernobogota.gov.co" TargetMode="External"/><Relationship Id="rId20" Type="http://schemas.openxmlformats.org/officeDocument/2006/relationships/hyperlink" Target="mailto:asuarez@ofb.gov.co" TargetMode="External"/><Relationship Id="rId41" Type="http://schemas.openxmlformats.org/officeDocument/2006/relationships/hyperlink" Target="mailto:ricardo.ruge@gobiernobogota.gov.co" TargetMode="External"/><Relationship Id="rId54" Type="http://schemas.openxmlformats.org/officeDocument/2006/relationships/hyperlink" Target="mailto:director@bomberosbogota.gov.co;%20wtovar@bomberosbogota.gov.co;%20phenao@bomberosbogota.gov.co" TargetMode="External"/><Relationship Id="rId62" Type="http://schemas.openxmlformats.org/officeDocument/2006/relationships/hyperlink" Target="mailto:julina.cortes@scj.gov.co" TargetMode="External"/><Relationship Id="rId70" Type="http://schemas.openxmlformats.org/officeDocument/2006/relationships/hyperlink" Target="mailto:alejandro.londono@scj.gov.co" TargetMode="External"/><Relationship Id="rId75" Type="http://schemas.openxmlformats.org/officeDocument/2006/relationships/hyperlink" Target="mailto:alejandro.londono@scj.gov.co" TargetMode="External"/><Relationship Id="rId83" Type="http://schemas.openxmlformats.org/officeDocument/2006/relationships/hyperlink" Target="mailto:lcgomez@sdmujer.gov.co;%20rorduz@sdis.gov.co" TargetMode="External"/><Relationship Id="rId1" Type="http://schemas.openxmlformats.org/officeDocument/2006/relationships/hyperlink" Target="mailto:clopez@sdmujer.gov.co" TargetMode="External"/><Relationship Id="rId6" Type="http://schemas.openxmlformats.org/officeDocument/2006/relationships/hyperlink" Target="mailto:diane.tawse@scj.gov.co" TargetMode="External"/><Relationship Id="rId15" Type="http://schemas.openxmlformats.org/officeDocument/2006/relationships/hyperlink" Target="mailto:alejandro.londono@scj.gov.co" TargetMode="External"/><Relationship Id="rId23" Type="http://schemas.openxmlformats.org/officeDocument/2006/relationships/hyperlink" Target="mailto:mprodriguezc@alcaldiabogota.gov.co" TargetMode="External"/><Relationship Id="rId28" Type="http://schemas.openxmlformats.org/officeDocument/2006/relationships/hyperlink" Target="mailto:aariasc@alcaldiabogota.gov.co" TargetMode="External"/><Relationship Id="rId36" Type="http://schemas.openxmlformats.org/officeDocument/2006/relationships/hyperlink" Target="mailto:aalmario@participacionbogota.gov.co" TargetMode="External"/><Relationship Id="rId49" Type="http://schemas.openxmlformats.org/officeDocument/2006/relationships/hyperlink" Target="mailto:alejandro.londono@scj.gov.co" TargetMode="External"/><Relationship Id="rId57" Type="http://schemas.openxmlformats.org/officeDocument/2006/relationships/hyperlink" Target="mailto:director@bomberosbogota.gov.co;%20wtovar@bomberosbogota.gov.co;%20phenao@bomberosbogota.gov.co" TargetMode="External"/><Relationship Id="rId10" Type="http://schemas.openxmlformats.org/officeDocument/2006/relationships/hyperlink" Target="mailto:ivan.torres@scj.gov.co" TargetMode="External"/><Relationship Id="rId31" Type="http://schemas.openxmlformats.org/officeDocument/2006/relationships/hyperlink" Target="mailto:clopez@sdmujer.gov.co" TargetMode="External"/><Relationship Id="rId44" Type="http://schemas.openxmlformats.org/officeDocument/2006/relationships/hyperlink" Target="mailto:alejandro.reyes@scj.gov.co" TargetMode="External"/><Relationship Id="rId52" Type="http://schemas.openxmlformats.org/officeDocument/2006/relationships/hyperlink" Target="mailto:ada.sandoval@scj.gov.co" TargetMode="External"/><Relationship Id="rId60" Type="http://schemas.openxmlformats.org/officeDocument/2006/relationships/hyperlink" Target="mailto:director@bomberosbogota.gov.co;%20wtovar@bomberosbogota.gov.co;%20phenao@bomberosbogota.gov.co" TargetMode="External"/><Relationship Id="rId65" Type="http://schemas.openxmlformats.org/officeDocument/2006/relationships/hyperlink" Target="mailto:alejandro.londono@scj.gov.co" TargetMode="External"/><Relationship Id="rId73" Type="http://schemas.openxmlformats.org/officeDocument/2006/relationships/hyperlink" Target="mailto:alejandro.londono@scj.gov.co" TargetMode="External"/><Relationship Id="rId78" Type="http://schemas.openxmlformats.org/officeDocument/2006/relationships/hyperlink" Target="mailto:julina.cortes@scj.gov.co" TargetMode="External"/><Relationship Id="rId81" Type="http://schemas.openxmlformats.org/officeDocument/2006/relationships/hyperlink" Target="mailto:lcgomez@sdmujer.gov.co;%20rorduz@sdis.gov.co" TargetMode="External"/><Relationship Id="rId86" Type="http://schemas.microsoft.com/office/2017/10/relationships/threadedComment" Target="../threadedComments/threadedComment3.xml"/><Relationship Id="rId4" Type="http://schemas.openxmlformats.org/officeDocument/2006/relationships/hyperlink" Target="mailto:jhurtado@movilidadbogota.gov.co" TargetMode="External"/><Relationship Id="rId9" Type="http://schemas.openxmlformats.org/officeDocument/2006/relationships/hyperlink" Target="mailto:ivan.torres@scj.gov.co" TargetMode="External"/><Relationship Id="rId13" Type="http://schemas.openxmlformats.org/officeDocument/2006/relationships/hyperlink" Target="mailto:pablo.malagon@scj.gov.co" TargetMode="External"/><Relationship Id="rId18" Type="http://schemas.openxmlformats.org/officeDocument/2006/relationships/hyperlink" Target="mailto:planeacion@idipron.gov.co" TargetMode="External"/><Relationship Id="rId39" Type="http://schemas.openxmlformats.org/officeDocument/2006/relationships/hyperlink" Target="mailto:ada.sandoval@scj.gov.co" TargetMode="External"/><Relationship Id="rId34" Type="http://schemas.openxmlformats.org/officeDocument/2006/relationships/hyperlink" Target="mailto:mprodriguezc@alcaldiabogota.gov.co" TargetMode="External"/><Relationship Id="rId50" Type="http://schemas.openxmlformats.org/officeDocument/2006/relationships/hyperlink" Target="mailto:alejandro.londono@scj.gov.co" TargetMode="External"/><Relationship Id="rId55" Type="http://schemas.openxmlformats.org/officeDocument/2006/relationships/hyperlink" Target="mailto:director@bomberosbogota.gov.co;%20wtovar@bomberosbogota.gov.co;%20phenao@bomberosbogota.gov.co" TargetMode="External"/><Relationship Id="rId76" Type="http://schemas.openxmlformats.org/officeDocument/2006/relationships/hyperlink" Target="mailto:alejandro.londono@scj.gov.co" TargetMode="External"/><Relationship Id="rId7" Type="http://schemas.openxmlformats.org/officeDocument/2006/relationships/hyperlink" Target="mailto:diane.tawse@scj.gov.co" TargetMode="External"/><Relationship Id="rId71" Type="http://schemas.openxmlformats.org/officeDocument/2006/relationships/hyperlink" Target="mailto:alejandro.londono@scj.gov.co" TargetMode="External"/><Relationship Id="rId2" Type="http://schemas.openxmlformats.org/officeDocument/2006/relationships/hyperlink" Target="mailto:natalia.tinjaca@transmilenio.gov.co" TargetMode="External"/><Relationship Id="rId29" Type="http://schemas.openxmlformats.org/officeDocument/2006/relationships/hyperlink" Target="mailto:aariasc@alcaldiabogota.gov.co" TargetMode="External"/><Relationship Id="rId24" Type="http://schemas.openxmlformats.org/officeDocument/2006/relationships/hyperlink" Target="mailto:mprodriguezc@alcaldiabogota.gov.co" TargetMode="External"/><Relationship Id="rId40" Type="http://schemas.openxmlformats.org/officeDocument/2006/relationships/hyperlink" Target="mailto:ada.sandoval@scj.gov.co" TargetMode="External"/><Relationship Id="rId45" Type="http://schemas.openxmlformats.org/officeDocument/2006/relationships/hyperlink" Target="mailto:alejandro.reyes@scj.gov.co" TargetMode="External"/><Relationship Id="rId66" Type="http://schemas.openxmlformats.org/officeDocument/2006/relationships/hyperlink" Target="mailto:alejandro.londono@scj.gov.co" TargetMode="External"/><Relationship Id="rId61" Type="http://schemas.openxmlformats.org/officeDocument/2006/relationships/hyperlink" Target="mailto:julina.cortes@scj.gov.co" TargetMode="External"/><Relationship Id="rId82" Type="http://schemas.openxmlformats.org/officeDocument/2006/relationships/hyperlink" Target="mailto:alejandro.londono@scj.gov.co"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rolarte@educacionbogota.gov.co"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camila.daza@gobiernobogota.gov.co"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camila.daza@gobiernobogota.gov.co"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mailto:alejandro.reyes@scj.gov.co" TargetMode="External"/><Relationship Id="rId21" Type="http://schemas.openxmlformats.org/officeDocument/2006/relationships/hyperlink" Target="mailto:ricardo.ruge@gobiernobogota.gov.co" TargetMode="External"/><Relationship Id="rId42" Type="http://schemas.openxmlformats.org/officeDocument/2006/relationships/hyperlink" Target="mailto:julina.cortes@scj.gov.co" TargetMode="External"/><Relationship Id="rId47" Type="http://schemas.openxmlformats.org/officeDocument/2006/relationships/hyperlink" Target="mailto:camila.daza@gobiernobogota.gov.co" TargetMode="External"/><Relationship Id="rId63" Type="http://schemas.openxmlformats.org/officeDocument/2006/relationships/hyperlink" Target="mailto:lcgomez@sdmujer.gov.co;%20rorduz@sdis.gov.co" TargetMode="External"/><Relationship Id="rId68" Type="http://schemas.openxmlformats.org/officeDocument/2006/relationships/hyperlink" Target="mailto:andres.nieto@scj.gov.co" TargetMode="External"/><Relationship Id="rId84" Type="http://schemas.openxmlformats.org/officeDocument/2006/relationships/hyperlink" Target="mailto:mprodriguezc@alcaldiabogota.gov.co" TargetMode="External"/><Relationship Id="rId89" Type="http://schemas.openxmlformats.org/officeDocument/2006/relationships/hyperlink" Target="mailto:clopez@sdmujer.gov.co" TargetMode="External"/><Relationship Id="rId16" Type="http://schemas.openxmlformats.org/officeDocument/2006/relationships/hyperlink" Target="mailto:juliana.cortes@scj.gov.co" TargetMode="External"/><Relationship Id="rId11" Type="http://schemas.openxmlformats.org/officeDocument/2006/relationships/hyperlink" Target="mailto:ivan.torres@scj.gov.co" TargetMode="External"/><Relationship Id="rId32" Type="http://schemas.openxmlformats.org/officeDocument/2006/relationships/hyperlink" Target="mailto:ada.sandoval@scj.gov.co" TargetMode="External"/><Relationship Id="rId37" Type="http://schemas.openxmlformats.org/officeDocument/2006/relationships/hyperlink" Target="mailto:director@bomberosbogota.gov.co;%20wtovar@bomberosbogota.gov.co;%20phenao@bomberosbogota.gov.co" TargetMode="External"/><Relationship Id="rId53" Type="http://schemas.openxmlformats.org/officeDocument/2006/relationships/hyperlink" Target="mailto:alejandro.londono@scj.gov.co" TargetMode="External"/><Relationship Id="rId58" Type="http://schemas.openxmlformats.org/officeDocument/2006/relationships/hyperlink" Target="mailto:julina.cortes@scj.gov.co" TargetMode="External"/><Relationship Id="rId74" Type="http://schemas.openxmlformats.org/officeDocument/2006/relationships/hyperlink" Target="mailto:mmosquera@sdis.gov.co" TargetMode="External"/><Relationship Id="rId79" Type="http://schemas.openxmlformats.org/officeDocument/2006/relationships/hyperlink" Target="mailto:dpena@alcald&#237;abogota.gov.co" TargetMode="External"/><Relationship Id="rId102" Type="http://schemas.microsoft.com/office/2017/10/relationships/threadedComment" Target="../threadedComments/threadedComment4.xml"/><Relationship Id="rId5" Type="http://schemas.openxmlformats.org/officeDocument/2006/relationships/hyperlink" Target="mailto:alejandro.londono@scj.gov.co" TargetMode="External"/><Relationship Id="rId90" Type="http://schemas.openxmlformats.org/officeDocument/2006/relationships/hyperlink" Target="mailto:mladinol@sdis.gov.co" TargetMode="External"/><Relationship Id="rId95" Type="http://schemas.openxmlformats.org/officeDocument/2006/relationships/hyperlink" Target="mailto:mprodriguezc@alcaldiabogota.gov.co" TargetMode="External"/><Relationship Id="rId22" Type="http://schemas.openxmlformats.org/officeDocument/2006/relationships/hyperlink" Target="mailto:ricardo.ruge@gobiernobogota.gov.co" TargetMode="External"/><Relationship Id="rId27" Type="http://schemas.openxmlformats.org/officeDocument/2006/relationships/hyperlink" Target="mailto:alejandro.reyes@scj.gov.co" TargetMode="External"/><Relationship Id="rId43" Type="http://schemas.openxmlformats.org/officeDocument/2006/relationships/hyperlink" Target="mailto:julina.cortes@scj.gov.co" TargetMode="External"/><Relationship Id="rId48" Type="http://schemas.openxmlformats.org/officeDocument/2006/relationships/hyperlink" Target="mailto:camila.daza@gobiernobogota.gov.co" TargetMode="External"/><Relationship Id="rId64" Type="http://schemas.openxmlformats.org/officeDocument/2006/relationships/hyperlink" Target="mailto:luis.calero@scrd.gov.vo" TargetMode="External"/><Relationship Id="rId69" Type="http://schemas.openxmlformats.org/officeDocument/2006/relationships/hyperlink" Target="mailto:andres.nieto@scj.gov.co" TargetMode="External"/><Relationship Id="rId80" Type="http://schemas.openxmlformats.org/officeDocument/2006/relationships/hyperlink" Target="mailto:mprodriguezc@alcaldiabogota.gov.co" TargetMode="External"/><Relationship Id="rId85" Type="http://schemas.openxmlformats.org/officeDocument/2006/relationships/hyperlink" Target="mailto:aariasc@alcaldiabogota.gov.co" TargetMode="External"/><Relationship Id="rId12" Type="http://schemas.openxmlformats.org/officeDocument/2006/relationships/hyperlink" Target="mailto:jasith.diaz@scj.gov.co" TargetMode="External"/><Relationship Id="rId17" Type="http://schemas.openxmlformats.org/officeDocument/2006/relationships/hyperlink" Target="mailto:juliana.cortes@scj.gov.co" TargetMode="External"/><Relationship Id="rId25" Type="http://schemas.openxmlformats.org/officeDocument/2006/relationships/hyperlink" Target="mailto:alejandro.reyes@scj.gov.co" TargetMode="External"/><Relationship Id="rId33" Type="http://schemas.openxmlformats.org/officeDocument/2006/relationships/hyperlink" Target="mailto:director@bomberosbogota.gov.co;%20wtovar@bomberosbogota.gov.co;%20phenao@bomberosbogota.gov.co" TargetMode="External"/><Relationship Id="rId38" Type="http://schemas.openxmlformats.org/officeDocument/2006/relationships/hyperlink" Target="mailto:director@bomberosbogota.gov.co;%20wtovar@bomberosbogota.gov.co;%20phenao@bomberosbogota.gov.co" TargetMode="External"/><Relationship Id="rId46" Type="http://schemas.openxmlformats.org/officeDocument/2006/relationships/hyperlink" Target="mailto:alejandro.londono@scj.gov.co" TargetMode="External"/><Relationship Id="rId59" Type="http://schemas.openxmlformats.org/officeDocument/2006/relationships/hyperlink" Target="mailto:alejandro.londono@scj.gov.co" TargetMode="External"/><Relationship Id="rId67" Type="http://schemas.openxmlformats.org/officeDocument/2006/relationships/hyperlink" Target="mailto:luis.calero@scrd.gov.vo" TargetMode="External"/><Relationship Id="rId20" Type="http://schemas.openxmlformats.org/officeDocument/2006/relationships/hyperlink" Target="mailto:ada.sandoval@scj.gov.co" TargetMode="External"/><Relationship Id="rId41" Type="http://schemas.openxmlformats.org/officeDocument/2006/relationships/hyperlink" Target="mailto:julina.cortes@scj.gov.co" TargetMode="External"/><Relationship Id="rId54" Type="http://schemas.openxmlformats.org/officeDocument/2006/relationships/hyperlink" Target="mailto:alejandro.londono@scj.gov.co" TargetMode="External"/><Relationship Id="rId62" Type="http://schemas.openxmlformats.org/officeDocument/2006/relationships/hyperlink" Target="mailto:alejandro.londono@scj.gov.co" TargetMode="External"/><Relationship Id="rId70" Type="http://schemas.openxmlformats.org/officeDocument/2006/relationships/hyperlink" Target="mailto:andres.nieto@scj.gov.co" TargetMode="External"/><Relationship Id="rId75" Type="http://schemas.openxmlformats.org/officeDocument/2006/relationships/hyperlink" Target="mailto:ricardo.ruge@gobiernobogota.gov.co" TargetMode="External"/><Relationship Id="rId83" Type="http://schemas.openxmlformats.org/officeDocument/2006/relationships/hyperlink" Target="mailto:mprodriguezc@alcaldiabogota.gov.co" TargetMode="External"/><Relationship Id="rId88" Type="http://schemas.openxmlformats.org/officeDocument/2006/relationships/hyperlink" Target="mailto:caduarte@alcaldiabogota.gov.co" TargetMode="External"/><Relationship Id="rId91" Type="http://schemas.openxmlformats.org/officeDocument/2006/relationships/hyperlink" Target="mailto:mprodriguezc@alcaldiabogota.gov.co" TargetMode="External"/><Relationship Id="rId96" Type="http://schemas.openxmlformats.org/officeDocument/2006/relationships/hyperlink" Target="mailto:aolano@participacionbogota.gov.co" TargetMode="External"/><Relationship Id="rId1" Type="http://schemas.openxmlformats.org/officeDocument/2006/relationships/hyperlink" Target="mailto:clopez@sdmujer.gov.co" TargetMode="External"/><Relationship Id="rId6" Type="http://schemas.openxmlformats.org/officeDocument/2006/relationships/hyperlink" Target="mailto:diane.tawse@scj.gov.co" TargetMode="External"/><Relationship Id="rId15" Type="http://schemas.openxmlformats.org/officeDocument/2006/relationships/hyperlink" Target="mailto:alejandro.londono@scj.gov.co" TargetMode="External"/><Relationship Id="rId23" Type="http://schemas.openxmlformats.org/officeDocument/2006/relationships/hyperlink" Target="mailto:ivonne.gonzalez@gobiernobogota.gov.co" TargetMode="External"/><Relationship Id="rId28" Type="http://schemas.openxmlformats.org/officeDocument/2006/relationships/hyperlink" Target="mailto:alejandro.reyes@scj.gov.co" TargetMode="External"/><Relationship Id="rId36" Type="http://schemas.openxmlformats.org/officeDocument/2006/relationships/hyperlink" Target="mailto:director@bomberosbogota.gov.co;%20wtovar@bomberosbogota.gov.co;%20phenao@bomberosbogota.gov.co" TargetMode="External"/><Relationship Id="rId49" Type="http://schemas.openxmlformats.org/officeDocument/2006/relationships/hyperlink" Target="mailto:alejandro.londono@scj.gov.co" TargetMode="External"/><Relationship Id="rId57" Type="http://schemas.openxmlformats.org/officeDocument/2006/relationships/hyperlink" Target="mailto:alejandro.londono@scj.gov.co" TargetMode="External"/><Relationship Id="rId10" Type="http://schemas.openxmlformats.org/officeDocument/2006/relationships/hyperlink" Target="mailto:ivan.torres@scj.gov.co" TargetMode="External"/><Relationship Id="rId31" Type="http://schemas.openxmlformats.org/officeDocument/2006/relationships/hyperlink" Target="mailto:ada.sandoval@scj.gov.co" TargetMode="External"/><Relationship Id="rId44" Type="http://schemas.openxmlformats.org/officeDocument/2006/relationships/hyperlink" Target="mailto:julina.cortes@scj.gov.co" TargetMode="External"/><Relationship Id="rId52" Type="http://schemas.openxmlformats.org/officeDocument/2006/relationships/hyperlink" Target="mailto:hernan.lopeza@scj.gov.co" TargetMode="External"/><Relationship Id="rId60" Type="http://schemas.openxmlformats.org/officeDocument/2006/relationships/hyperlink" Target="mailto:alejandro.londono@scj.gov.co" TargetMode="External"/><Relationship Id="rId65" Type="http://schemas.openxmlformats.org/officeDocument/2006/relationships/hyperlink" Target="mailto:luis.calero@scrd.gov.vo" TargetMode="External"/><Relationship Id="rId73" Type="http://schemas.openxmlformats.org/officeDocument/2006/relationships/hyperlink" Target="mailto:ccardozoa@sdis.gov.co;" TargetMode="External"/><Relationship Id="rId78" Type="http://schemas.openxmlformats.org/officeDocument/2006/relationships/hyperlink" Target="mailto:asuarez@ofb.gov.co" TargetMode="External"/><Relationship Id="rId81" Type="http://schemas.openxmlformats.org/officeDocument/2006/relationships/hyperlink" Target="mailto:mprodriguezc@alcaldiabogota.gov.co" TargetMode="External"/><Relationship Id="rId86" Type="http://schemas.openxmlformats.org/officeDocument/2006/relationships/hyperlink" Target="mailto:aariasc@alcaldiabogota.gov.co" TargetMode="External"/><Relationship Id="rId94" Type="http://schemas.openxmlformats.org/officeDocument/2006/relationships/hyperlink" Target="mailto:aalmario@participacionbogota.gov.co" TargetMode="External"/><Relationship Id="rId99" Type="http://schemas.openxmlformats.org/officeDocument/2006/relationships/hyperlink" Target="mailto:jcbolivar@saludcapital.gov.co" TargetMode="External"/><Relationship Id="rId101" Type="http://schemas.openxmlformats.org/officeDocument/2006/relationships/comments" Target="../comments4.xml"/><Relationship Id="rId4" Type="http://schemas.openxmlformats.org/officeDocument/2006/relationships/hyperlink" Target="mailto:jhurtado@movilidadbogota.gov.co" TargetMode="External"/><Relationship Id="rId9" Type="http://schemas.openxmlformats.org/officeDocument/2006/relationships/hyperlink" Target="mailto:ivan.torres@scj.gov.co" TargetMode="External"/><Relationship Id="rId13" Type="http://schemas.openxmlformats.org/officeDocument/2006/relationships/hyperlink" Target="mailto:pablo.malagon@scj.gov.co" TargetMode="External"/><Relationship Id="rId18" Type="http://schemas.openxmlformats.org/officeDocument/2006/relationships/hyperlink" Target="mailto:ada.sandoval@scj.gov.co" TargetMode="External"/><Relationship Id="rId39" Type="http://schemas.openxmlformats.org/officeDocument/2006/relationships/hyperlink" Target="mailto:director@bomberosbogota.gov.co;%20wtovar@bomberosbogota.gov.co;%20phenao@bomberosbogota.gov.co" TargetMode="External"/><Relationship Id="rId34" Type="http://schemas.openxmlformats.org/officeDocument/2006/relationships/hyperlink" Target="mailto:director@bomberosbogota.gov.co;%20wtovar@bomberosbogota.gov.co;%20phenao@bomberosbogota.gov.co" TargetMode="External"/><Relationship Id="rId50" Type="http://schemas.openxmlformats.org/officeDocument/2006/relationships/hyperlink" Target="mailto:alejandro.londono@scj.gov.co" TargetMode="External"/><Relationship Id="rId55" Type="http://schemas.openxmlformats.org/officeDocument/2006/relationships/hyperlink" Target="mailto:alejandro.londono@scj.gov.co" TargetMode="External"/><Relationship Id="rId76" Type="http://schemas.openxmlformats.org/officeDocument/2006/relationships/hyperlink" Target="mailto:planeacion@idipron.gov.co" TargetMode="External"/><Relationship Id="rId97" Type="http://schemas.openxmlformats.org/officeDocument/2006/relationships/hyperlink" Target="mailto:aolano@participacionbogota.gov.co" TargetMode="External"/><Relationship Id="rId7" Type="http://schemas.openxmlformats.org/officeDocument/2006/relationships/hyperlink" Target="mailto:diane.tawse@scj.gov.co" TargetMode="External"/><Relationship Id="rId71" Type="http://schemas.openxmlformats.org/officeDocument/2006/relationships/hyperlink" Target="mailto:andres.nieto@scj.gov.co" TargetMode="External"/><Relationship Id="rId92" Type="http://schemas.openxmlformats.org/officeDocument/2006/relationships/hyperlink" Target="mailto:mprodriguezc@alcaldiabogota.gov.co" TargetMode="External"/><Relationship Id="rId2" Type="http://schemas.openxmlformats.org/officeDocument/2006/relationships/hyperlink" Target="mailto:natalia.tinjaca@transmilenio.gov.co" TargetMode="External"/><Relationship Id="rId29" Type="http://schemas.openxmlformats.org/officeDocument/2006/relationships/hyperlink" Target="mailto:alejandro.londono@scj.gov.co" TargetMode="External"/><Relationship Id="rId24" Type="http://schemas.openxmlformats.org/officeDocument/2006/relationships/hyperlink" Target="mailto:alejandro.reyes@scj.gov.co" TargetMode="External"/><Relationship Id="rId40" Type="http://schemas.openxmlformats.org/officeDocument/2006/relationships/hyperlink" Target="mailto:director@bomberosbogota.gov.co;%20wtovar@bomberosbogota.gov.co;%20phenao@bomberosbogota.gov.co" TargetMode="External"/><Relationship Id="rId45" Type="http://schemas.openxmlformats.org/officeDocument/2006/relationships/hyperlink" Target="mailto:alejandro.londono@scj.gov.co" TargetMode="External"/><Relationship Id="rId66" Type="http://schemas.openxmlformats.org/officeDocument/2006/relationships/hyperlink" Target="mailto:luis.calero@scrd.gov.vo" TargetMode="External"/><Relationship Id="rId87" Type="http://schemas.openxmlformats.org/officeDocument/2006/relationships/hyperlink" Target="mailto:aariasc@alcaldiabogota.gov.co" TargetMode="External"/><Relationship Id="rId61" Type="http://schemas.openxmlformats.org/officeDocument/2006/relationships/hyperlink" Target="mailto:lcgomez@sdmujer.gov.co;%20rorduz@sdis.gov.co" TargetMode="External"/><Relationship Id="rId82" Type="http://schemas.openxmlformats.org/officeDocument/2006/relationships/hyperlink" Target="mailto:mprodriguezc@alcaldiabogota.gov.co" TargetMode="External"/><Relationship Id="rId19" Type="http://schemas.openxmlformats.org/officeDocument/2006/relationships/hyperlink" Target="mailto:ada.sandoval@scj.gov.co" TargetMode="External"/><Relationship Id="rId14" Type="http://schemas.openxmlformats.org/officeDocument/2006/relationships/hyperlink" Target="mailto:pablo.malagon@scj.gov.co" TargetMode="External"/><Relationship Id="rId30" Type="http://schemas.openxmlformats.org/officeDocument/2006/relationships/hyperlink" Target="mailto:alejandro.londono@scj.gov.co" TargetMode="External"/><Relationship Id="rId35" Type="http://schemas.openxmlformats.org/officeDocument/2006/relationships/hyperlink" Target="mailto:director@bomberosbogota.gov.co;%20wtovar@bomberosbogota.gov.co;%20phenao@bomberosbogota.gov.co" TargetMode="External"/><Relationship Id="rId56" Type="http://schemas.openxmlformats.org/officeDocument/2006/relationships/hyperlink" Target="mailto:alejandro.londono@scj.gov.co" TargetMode="External"/><Relationship Id="rId77" Type="http://schemas.openxmlformats.org/officeDocument/2006/relationships/hyperlink" Target="mailto:pnruiz@alcaldiabogota.gov.co" TargetMode="External"/><Relationship Id="rId100" Type="http://schemas.openxmlformats.org/officeDocument/2006/relationships/vmlDrawing" Target="../drawings/vmlDrawing4.vml"/><Relationship Id="rId8" Type="http://schemas.openxmlformats.org/officeDocument/2006/relationships/hyperlink" Target="mailto:ivan.torres@scj.gov.co" TargetMode="External"/><Relationship Id="rId51" Type="http://schemas.openxmlformats.org/officeDocument/2006/relationships/hyperlink" Target="mailto:alejandro.londono@scj.gov.co" TargetMode="External"/><Relationship Id="rId72" Type="http://schemas.openxmlformats.org/officeDocument/2006/relationships/hyperlink" Target="mailto:rorduz@sdis.gov.co" TargetMode="External"/><Relationship Id="rId93" Type="http://schemas.openxmlformats.org/officeDocument/2006/relationships/hyperlink" Target="mailto:mftorres@saludcapital.gov.co" TargetMode="External"/><Relationship Id="rId98" Type="http://schemas.openxmlformats.org/officeDocument/2006/relationships/hyperlink" Target="mailto:jcbolivar@saludcapital.gov.co" TargetMode="External"/><Relationship Id="rId3" Type="http://schemas.openxmlformats.org/officeDocument/2006/relationships/hyperlink" Target="mailto:yenny.gutierrez@metrodebogota.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andres.nieto@scj.gov.co"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mailto:alejandro.reyes@scj.gov.co"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alejandro.reyes@scj.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alejandro.reyes@scj.gov.co"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mailto:alejandro.reyes@scj.gov.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alejandro.reyes@scj.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hernan.lopeza@scj.gov.co"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mailto:ivonne.gonzalez@gobiernobogota.gov.co"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mailto:alejandro.reyes@scj.gov.co" TargetMode="External"/><Relationship Id="rId21" Type="http://schemas.openxmlformats.org/officeDocument/2006/relationships/hyperlink" Target="mailto:ricardo.ruge@gobiernobogota.gov.co" TargetMode="External"/><Relationship Id="rId42" Type="http://schemas.openxmlformats.org/officeDocument/2006/relationships/hyperlink" Target="mailto:julina.cortes@scj.gov.co" TargetMode="External"/><Relationship Id="rId47" Type="http://schemas.openxmlformats.org/officeDocument/2006/relationships/hyperlink" Target="mailto:camila.daza@gobiernobogota.gov.co" TargetMode="External"/><Relationship Id="rId63" Type="http://schemas.openxmlformats.org/officeDocument/2006/relationships/hyperlink" Target="mailto:luis.calero@scrd.gov.vo" TargetMode="External"/><Relationship Id="rId68" Type="http://schemas.openxmlformats.org/officeDocument/2006/relationships/hyperlink" Target="mailto:andres.nieto@scj.gov.co" TargetMode="External"/><Relationship Id="rId84" Type="http://schemas.openxmlformats.org/officeDocument/2006/relationships/hyperlink" Target="mailto:aariasc@alcaldiabogota.gov.co" TargetMode="External"/><Relationship Id="rId89" Type="http://schemas.openxmlformats.org/officeDocument/2006/relationships/hyperlink" Target="mailto:cvenegas@sdis.gov.co" TargetMode="External"/><Relationship Id="rId16" Type="http://schemas.openxmlformats.org/officeDocument/2006/relationships/hyperlink" Target="mailto:juliana.cortes@scj.gov.co" TargetMode="External"/><Relationship Id="rId107" Type="http://schemas.microsoft.com/office/2017/10/relationships/threadedComment" Target="../threadedComments/threadedComment5.xml"/><Relationship Id="rId11" Type="http://schemas.openxmlformats.org/officeDocument/2006/relationships/hyperlink" Target="mailto:jasith.diaz@scj.gov.co" TargetMode="External"/><Relationship Id="rId32" Type="http://schemas.openxmlformats.org/officeDocument/2006/relationships/hyperlink" Target="mailto:director@bomberosbogota.gov.co;%20wtovar@bomberosbogota.gov.co;%20phenao@bomberosbogota.gov.co" TargetMode="External"/><Relationship Id="rId37" Type="http://schemas.openxmlformats.org/officeDocument/2006/relationships/hyperlink" Target="mailto:director@bomberosbogota.gov.co;%20wtovar@bomberosbogota.gov.co;%20phenao@bomberosbogota.gov.co" TargetMode="External"/><Relationship Id="rId53" Type="http://schemas.openxmlformats.org/officeDocument/2006/relationships/hyperlink" Target="mailto:alejandro.londono@scj.gov.co" TargetMode="External"/><Relationship Id="rId58" Type="http://schemas.openxmlformats.org/officeDocument/2006/relationships/hyperlink" Target="mailto:alejandro.londono@scj.gov.co" TargetMode="External"/><Relationship Id="rId74" Type="http://schemas.openxmlformats.org/officeDocument/2006/relationships/hyperlink" Target="mailto:ricardo.ruge@gobiernobogota.gov.co" TargetMode="External"/><Relationship Id="rId79" Type="http://schemas.openxmlformats.org/officeDocument/2006/relationships/hyperlink" Target="mailto:mprodriguezc@alcaldiabogota.gov.co" TargetMode="External"/><Relationship Id="rId102" Type="http://schemas.openxmlformats.org/officeDocument/2006/relationships/hyperlink" Target="mailto:planeacion@idipron.gov.co" TargetMode="External"/><Relationship Id="rId5" Type="http://schemas.openxmlformats.org/officeDocument/2006/relationships/hyperlink" Target="mailto:diane.tawse@scj.gov.co" TargetMode="External"/><Relationship Id="rId90" Type="http://schemas.openxmlformats.org/officeDocument/2006/relationships/hyperlink" Target="mailto:mprodriguezc@alcaldiabogota.gov.co" TargetMode="External"/><Relationship Id="rId95" Type="http://schemas.openxmlformats.org/officeDocument/2006/relationships/hyperlink" Target="mailto:aolano@participacionbogota.gov.co" TargetMode="External"/><Relationship Id="rId22" Type="http://schemas.openxmlformats.org/officeDocument/2006/relationships/hyperlink" Target="mailto:ivonne.gonzalez@gobiernobogota.gov.co" TargetMode="External"/><Relationship Id="rId27" Type="http://schemas.openxmlformats.org/officeDocument/2006/relationships/hyperlink" Target="mailto:alejandro.reyes@scj.gov.co" TargetMode="External"/><Relationship Id="rId43" Type="http://schemas.openxmlformats.org/officeDocument/2006/relationships/hyperlink" Target="mailto:julina.cortes@scj.gov.co" TargetMode="External"/><Relationship Id="rId48" Type="http://schemas.openxmlformats.org/officeDocument/2006/relationships/hyperlink" Target="mailto:alejandro.londono@scj.gov.co" TargetMode="External"/><Relationship Id="rId64" Type="http://schemas.openxmlformats.org/officeDocument/2006/relationships/hyperlink" Target="mailto:luis.calero@scrd.gov.vo" TargetMode="External"/><Relationship Id="rId69" Type="http://schemas.openxmlformats.org/officeDocument/2006/relationships/hyperlink" Target="mailto:andres.nieto@scj.gov.co" TargetMode="External"/><Relationship Id="rId80" Type="http://schemas.openxmlformats.org/officeDocument/2006/relationships/hyperlink" Target="mailto:mprodriguezc@alcaldiabogota.gov.co" TargetMode="External"/><Relationship Id="rId85" Type="http://schemas.openxmlformats.org/officeDocument/2006/relationships/hyperlink" Target="mailto:aariasc@alcaldiabogota.gov.co" TargetMode="External"/><Relationship Id="rId12" Type="http://schemas.openxmlformats.org/officeDocument/2006/relationships/hyperlink" Target="mailto:pablo.malagon@scj.gov.co" TargetMode="External"/><Relationship Id="rId17" Type="http://schemas.openxmlformats.org/officeDocument/2006/relationships/hyperlink" Target="mailto:ada.sandoval@scj.gov.co" TargetMode="External"/><Relationship Id="rId33" Type="http://schemas.openxmlformats.org/officeDocument/2006/relationships/hyperlink" Target="mailto:director@bomberosbogota.gov.co;%20wtovar@bomberosbogota.gov.co;%20phenao@bomberosbogota.gov.co" TargetMode="External"/><Relationship Id="rId38" Type="http://schemas.openxmlformats.org/officeDocument/2006/relationships/hyperlink" Target="mailto:director@bomberosbogota.gov.co;%20wtovar@bomberosbogota.gov.co;%20phenao@bomberosbogota.gov.co" TargetMode="External"/><Relationship Id="rId59" Type="http://schemas.openxmlformats.org/officeDocument/2006/relationships/hyperlink" Target="mailto:alejandro.londono@scj.gov.co" TargetMode="External"/><Relationship Id="rId103" Type="http://schemas.openxmlformats.org/officeDocument/2006/relationships/hyperlink" Target="mailto:jrozo@educacionbogota.gov.co" TargetMode="External"/><Relationship Id="rId20" Type="http://schemas.openxmlformats.org/officeDocument/2006/relationships/hyperlink" Target="mailto:ricardo.ruge@gobiernobogota.gov.co" TargetMode="External"/><Relationship Id="rId41" Type="http://schemas.openxmlformats.org/officeDocument/2006/relationships/hyperlink" Target="mailto:julina.cortes@scj.gov.co" TargetMode="External"/><Relationship Id="rId54" Type="http://schemas.openxmlformats.org/officeDocument/2006/relationships/hyperlink" Target="mailto:alejandro.londono@scj.gov.co" TargetMode="External"/><Relationship Id="rId62" Type="http://schemas.openxmlformats.org/officeDocument/2006/relationships/hyperlink" Target="mailto:lcgomez@sdmujer.gov.co;%20rorduz@sdis.gov.co" TargetMode="External"/><Relationship Id="rId70" Type="http://schemas.openxmlformats.org/officeDocument/2006/relationships/hyperlink" Target="mailto:andres.nieto@scj.gov.co" TargetMode="External"/><Relationship Id="rId75" Type="http://schemas.openxmlformats.org/officeDocument/2006/relationships/hyperlink" Target="mailto:planeacion@idipron.gov.co" TargetMode="External"/><Relationship Id="rId83" Type="http://schemas.openxmlformats.org/officeDocument/2006/relationships/hyperlink" Target="mailto:mprodriguezc@alcaldiabogota.gov.co" TargetMode="External"/><Relationship Id="rId88" Type="http://schemas.openxmlformats.org/officeDocument/2006/relationships/hyperlink" Target="mailto:clopez@sdmujer.gov.co" TargetMode="External"/><Relationship Id="rId91" Type="http://schemas.openxmlformats.org/officeDocument/2006/relationships/hyperlink" Target="mailto:mprodriguezc@alcaldiabogota.gov.co" TargetMode="External"/><Relationship Id="rId96" Type="http://schemas.openxmlformats.org/officeDocument/2006/relationships/hyperlink" Target="mailto:aolano@participacionbogota.gov.co" TargetMode="External"/><Relationship Id="rId1" Type="http://schemas.openxmlformats.org/officeDocument/2006/relationships/hyperlink" Target="mailto:clopez@sdmujer.gov.co" TargetMode="External"/><Relationship Id="rId6" Type="http://schemas.openxmlformats.org/officeDocument/2006/relationships/hyperlink" Target="mailto:diane.tawse@scj.gov.co" TargetMode="External"/><Relationship Id="rId15" Type="http://schemas.openxmlformats.org/officeDocument/2006/relationships/hyperlink" Target="mailto:juliana.cortes@scj.gov.co" TargetMode="External"/><Relationship Id="rId23" Type="http://schemas.openxmlformats.org/officeDocument/2006/relationships/hyperlink" Target="mailto:alejandro.reyes@scj.gov.co" TargetMode="External"/><Relationship Id="rId28" Type="http://schemas.openxmlformats.org/officeDocument/2006/relationships/hyperlink" Target="mailto:alejandro.londono@scj.gov.co" TargetMode="External"/><Relationship Id="rId36" Type="http://schemas.openxmlformats.org/officeDocument/2006/relationships/hyperlink" Target="mailto:director@bomberosbogota.gov.co;%20wtovar@bomberosbogota.gov.co;%20phenao@bomberosbogota.gov.co" TargetMode="External"/><Relationship Id="rId49" Type="http://schemas.openxmlformats.org/officeDocument/2006/relationships/hyperlink" Target="mailto:alejandro.londono@scj.gov.co" TargetMode="External"/><Relationship Id="rId57" Type="http://schemas.openxmlformats.org/officeDocument/2006/relationships/hyperlink" Target="mailto:julina.cortes@scj.gov.co" TargetMode="External"/><Relationship Id="rId106" Type="http://schemas.openxmlformats.org/officeDocument/2006/relationships/comments" Target="../comments5.xml"/><Relationship Id="rId10" Type="http://schemas.openxmlformats.org/officeDocument/2006/relationships/hyperlink" Target="mailto:ivan.torres@scj.gov.co" TargetMode="External"/><Relationship Id="rId31" Type="http://schemas.openxmlformats.org/officeDocument/2006/relationships/hyperlink" Target="mailto:ada.sandoval@scj.gov.co" TargetMode="External"/><Relationship Id="rId44" Type="http://schemas.openxmlformats.org/officeDocument/2006/relationships/hyperlink" Target="mailto:alejandro.londono@scj.gov.co" TargetMode="External"/><Relationship Id="rId52" Type="http://schemas.openxmlformats.org/officeDocument/2006/relationships/hyperlink" Target="mailto:alejandro.londono@scj.gov.co" TargetMode="External"/><Relationship Id="rId60" Type="http://schemas.openxmlformats.org/officeDocument/2006/relationships/hyperlink" Target="mailto:lcgomez@sdmujer.gov.co;%20rorduz@sdis.gov.co" TargetMode="External"/><Relationship Id="rId65" Type="http://schemas.openxmlformats.org/officeDocument/2006/relationships/hyperlink" Target="mailto:luis.calero@scrd.gov.vo" TargetMode="External"/><Relationship Id="rId73" Type="http://schemas.openxmlformats.org/officeDocument/2006/relationships/hyperlink" Target="mailto:mmosquera@sdis.gov.co" TargetMode="External"/><Relationship Id="rId78" Type="http://schemas.openxmlformats.org/officeDocument/2006/relationships/hyperlink" Target="mailto:dpena@alcald&#237;abogota.gov.co" TargetMode="External"/><Relationship Id="rId81" Type="http://schemas.openxmlformats.org/officeDocument/2006/relationships/hyperlink" Target="mailto:mprodriguezc@alcaldiabogota.gov.co" TargetMode="External"/><Relationship Id="rId86" Type="http://schemas.openxmlformats.org/officeDocument/2006/relationships/hyperlink" Target="mailto:aariasc@alcaldiabogota.gov.co" TargetMode="External"/><Relationship Id="rId94" Type="http://schemas.openxmlformats.org/officeDocument/2006/relationships/hyperlink" Target="mailto:mprodriguezc@alcaldiabogota.gov.co" TargetMode="External"/><Relationship Id="rId99" Type="http://schemas.openxmlformats.org/officeDocument/2006/relationships/hyperlink" Target="mailto:jcbolivar@saludcapital.gov.co" TargetMode="External"/><Relationship Id="rId101" Type="http://schemas.openxmlformats.org/officeDocument/2006/relationships/hyperlink" Target="mailto:ooviedo@sdis.gov.co" TargetMode="External"/><Relationship Id="rId4" Type="http://schemas.openxmlformats.org/officeDocument/2006/relationships/hyperlink" Target="mailto:alejandro.londono@scj.gov.co" TargetMode="External"/><Relationship Id="rId9" Type="http://schemas.openxmlformats.org/officeDocument/2006/relationships/hyperlink" Target="mailto:ivan.torres@scj.gov.co" TargetMode="External"/><Relationship Id="rId13" Type="http://schemas.openxmlformats.org/officeDocument/2006/relationships/hyperlink" Target="mailto:pablo.malagon@scj.gov.co" TargetMode="External"/><Relationship Id="rId18" Type="http://schemas.openxmlformats.org/officeDocument/2006/relationships/hyperlink" Target="mailto:ada.sandoval@scj.gov.co" TargetMode="External"/><Relationship Id="rId39" Type="http://schemas.openxmlformats.org/officeDocument/2006/relationships/hyperlink" Target="mailto:director@bomberosbogota.gov.co;%20wtovar@bomberosbogota.gov.co;%20phenao@bomberosbogota.gov.co" TargetMode="External"/><Relationship Id="rId34" Type="http://schemas.openxmlformats.org/officeDocument/2006/relationships/hyperlink" Target="mailto:director@bomberosbogota.gov.co;%20wtovar@bomberosbogota.gov.co;%20phenao@bomberosbogota.gov.co" TargetMode="External"/><Relationship Id="rId50" Type="http://schemas.openxmlformats.org/officeDocument/2006/relationships/hyperlink" Target="mailto:alejandro.londono@scj.gov.co" TargetMode="External"/><Relationship Id="rId55" Type="http://schemas.openxmlformats.org/officeDocument/2006/relationships/hyperlink" Target="mailto:alejandro.londono@scj.gov.co" TargetMode="External"/><Relationship Id="rId76" Type="http://schemas.openxmlformats.org/officeDocument/2006/relationships/hyperlink" Target="mailto:pnruiz@alcaldiabogota.gov.co" TargetMode="External"/><Relationship Id="rId97" Type="http://schemas.openxmlformats.org/officeDocument/2006/relationships/hyperlink" Target="mailto:andres.nieto@scj.gov.co" TargetMode="External"/><Relationship Id="rId104" Type="http://schemas.openxmlformats.org/officeDocument/2006/relationships/hyperlink" Target="mailto:jhurtado@movilidadbogota.gov.co" TargetMode="External"/><Relationship Id="rId7" Type="http://schemas.openxmlformats.org/officeDocument/2006/relationships/hyperlink" Target="mailto:ivan.torres@scj.gov.co" TargetMode="External"/><Relationship Id="rId71" Type="http://schemas.openxmlformats.org/officeDocument/2006/relationships/hyperlink" Target="mailto:rorduz@sdis.gov.co" TargetMode="External"/><Relationship Id="rId92" Type="http://schemas.openxmlformats.org/officeDocument/2006/relationships/hyperlink" Target="mailto:mftorres@saludcapital.gov.co" TargetMode="External"/><Relationship Id="rId2" Type="http://schemas.openxmlformats.org/officeDocument/2006/relationships/hyperlink" Target="mailto:natalia.tinjaca@transmilenio.gov.co" TargetMode="External"/><Relationship Id="rId29" Type="http://schemas.openxmlformats.org/officeDocument/2006/relationships/hyperlink" Target="mailto:alejandro.londono@scj.gov.co" TargetMode="External"/><Relationship Id="rId24" Type="http://schemas.openxmlformats.org/officeDocument/2006/relationships/hyperlink" Target="mailto:alejandro.reyes@scj.gov.co" TargetMode="External"/><Relationship Id="rId40" Type="http://schemas.openxmlformats.org/officeDocument/2006/relationships/hyperlink" Target="mailto:julina.cortes@scj.gov.co" TargetMode="External"/><Relationship Id="rId45" Type="http://schemas.openxmlformats.org/officeDocument/2006/relationships/hyperlink" Target="mailto:alejandro.londono@scj.gov.co" TargetMode="External"/><Relationship Id="rId66" Type="http://schemas.openxmlformats.org/officeDocument/2006/relationships/hyperlink" Target="mailto:luis.calero@scrd.gov.vo" TargetMode="External"/><Relationship Id="rId87" Type="http://schemas.openxmlformats.org/officeDocument/2006/relationships/hyperlink" Target="mailto:caduarte@alcaldiabogota.gov.co" TargetMode="External"/><Relationship Id="rId61" Type="http://schemas.openxmlformats.org/officeDocument/2006/relationships/hyperlink" Target="mailto:alejandro.londono@scj.gov.co" TargetMode="External"/><Relationship Id="rId82" Type="http://schemas.openxmlformats.org/officeDocument/2006/relationships/hyperlink" Target="mailto:mprodriguezc@alcaldiabogota.gov.co" TargetMode="External"/><Relationship Id="rId19" Type="http://schemas.openxmlformats.org/officeDocument/2006/relationships/hyperlink" Target="mailto:ada.sandoval@scj.gov.co" TargetMode="External"/><Relationship Id="rId14" Type="http://schemas.openxmlformats.org/officeDocument/2006/relationships/hyperlink" Target="mailto:alejandro.londono@scj.gov.co" TargetMode="External"/><Relationship Id="rId30" Type="http://schemas.openxmlformats.org/officeDocument/2006/relationships/hyperlink" Target="mailto:ada.sandoval@scj.gov.co" TargetMode="External"/><Relationship Id="rId35" Type="http://schemas.openxmlformats.org/officeDocument/2006/relationships/hyperlink" Target="mailto:director@bomberosbogota.gov.co;%20wtovar@bomberosbogota.gov.co;%20phenao@bomberosbogota.gov.co" TargetMode="External"/><Relationship Id="rId56" Type="http://schemas.openxmlformats.org/officeDocument/2006/relationships/hyperlink" Target="mailto:alejandro.londono@scj.gov.co" TargetMode="External"/><Relationship Id="rId77" Type="http://schemas.openxmlformats.org/officeDocument/2006/relationships/hyperlink" Target="mailto:asuarez@ofb.gov.co" TargetMode="External"/><Relationship Id="rId100" Type="http://schemas.openxmlformats.org/officeDocument/2006/relationships/hyperlink" Target="mailto:rolarte@educacionbogota.gov.co" TargetMode="External"/><Relationship Id="rId105" Type="http://schemas.openxmlformats.org/officeDocument/2006/relationships/vmlDrawing" Target="../drawings/vmlDrawing5.vml"/><Relationship Id="rId8" Type="http://schemas.openxmlformats.org/officeDocument/2006/relationships/hyperlink" Target="mailto:ivan.torres@scj.gov.co" TargetMode="External"/><Relationship Id="rId51" Type="http://schemas.openxmlformats.org/officeDocument/2006/relationships/hyperlink" Target="mailto:hernan.lopeza@scj.gov.co" TargetMode="External"/><Relationship Id="rId72" Type="http://schemas.openxmlformats.org/officeDocument/2006/relationships/hyperlink" Target="mailto:ccardozoa@sdis.gov.co;" TargetMode="External"/><Relationship Id="rId93" Type="http://schemas.openxmlformats.org/officeDocument/2006/relationships/hyperlink" Target="mailto:aalmario@participacionbogota.gov.co" TargetMode="External"/><Relationship Id="rId98" Type="http://schemas.openxmlformats.org/officeDocument/2006/relationships/hyperlink" Target="mailto:jcbolivar@saludcapital.gov.co" TargetMode="External"/><Relationship Id="rId3" Type="http://schemas.openxmlformats.org/officeDocument/2006/relationships/hyperlink" Target="mailto:juan.ruiz@metrodebogota.gov.co." TargetMode="External"/><Relationship Id="rId25" Type="http://schemas.openxmlformats.org/officeDocument/2006/relationships/hyperlink" Target="mailto:alejandro.reyes@scj.gov.co" TargetMode="External"/><Relationship Id="rId46" Type="http://schemas.openxmlformats.org/officeDocument/2006/relationships/hyperlink" Target="mailto:camila.daza@gobiernobogota.gov.co" TargetMode="External"/><Relationship Id="rId67" Type="http://schemas.openxmlformats.org/officeDocument/2006/relationships/hyperlink" Target="mailto:andres.nieto@scj.gov.co"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mailto:natalia.tinjaca@transmilenio.gov.co" TargetMode="External"/></Relationships>
</file>

<file path=xl/worksheets/_rels/sheet62.xml.rels><?xml version="1.0" encoding="UTF-8" standalone="yes"?>
<Relationships xmlns="http://schemas.openxmlformats.org/package/2006/relationships"><Relationship Id="rId2" Type="http://schemas.openxmlformats.org/officeDocument/2006/relationships/hyperlink" Target="mailto:juan.ruiz@metrodebogota.gov.co" TargetMode="External"/><Relationship Id="rId1" Type="http://schemas.openxmlformats.org/officeDocument/2006/relationships/hyperlink" Target="mailto:juan.ruiz@metrodebogota.gov.co"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hernan.lopeza@scj.gov.co"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mailto:ada.sandoval@scj.gov.co"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mailto:ada.sandoval@scj.gov.co"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mailto:ooviedo@sdis.gov.co"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86.xml.rels><?xml version="1.0" encoding="UTF-8" standalone="yes"?>
<Relationships xmlns="http://schemas.openxmlformats.org/package/2006/relationships"><Relationship Id="rId2" Type="http://schemas.openxmlformats.org/officeDocument/2006/relationships/hyperlink" Target="mailto:ivan.torres@scj.gov.co" TargetMode="External"/><Relationship Id="rId1" Type="http://schemas.openxmlformats.org/officeDocument/2006/relationships/hyperlink" Target="mailto:adriana.hernandez@scj.gov.co" TargetMode="External"/></Relationships>
</file>

<file path=xl/worksheets/_rels/sheet87.xml.rels><?xml version="1.0" encoding="UTF-8" standalone="yes"?>
<Relationships xmlns="http://schemas.openxmlformats.org/package/2006/relationships"><Relationship Id="rId2" Type="http://schemas.openxmlformats.org/officeDocument/2006/relationships/hyperlink" Target="mailto:ivan.torres@scj.gov.co" TargetMode="External"/><Relationship Id="rId1" Type="http://schemas.openxmlformats.org/officeDocument/2006/relationships/hyperlink" Target="mailto:adriana.hernandez@scj.gov.co"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mailto:adriana.hernandez@scj.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mailto:adriana.hernandez@scj.gov.co"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mailto:adriana.hernandez@scj.gov.co"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mailto:adriana.hernandez@scj.gov.co"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mailto:adriana.hernandez@scj.gov.co"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mailto:jasith.diaz@scj.gov.co"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mailto:jasith.diaz@scj.gov.co"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mailto:diane.tawse@scj.gov.co"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mailto:diane.tawse@scj.gov.co"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mailto:diane.tawse@scj.gov.co"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mailto:diane.tawse@scj.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M135"/>
  <sheetViews>
    <sheetView zoomScale="65" zoomScaleNormal="65" workbookViewId="0">
      <selection activeCell="I19" sqref="I19"/>
    </sheetView>
  </sheetViews>
  <sheetFormatPr baseColWidth="10" defaultColWidth="11.42578125" defaultRowHeight="15"/>
  <cols>
    <col min="2" max="2" width="21.42578125" customWidth="1"/>
    <col min="5" max="5" width="36.7109375" customWidth="1"/>
    <col min="6" max="6" width="32.7109375" customWidth="1"/>
    <col min="7" max="7" width="28.7109375" customWidth="1"/>
    <col min="11" max="11" width="13.28515625" customWidth="1"/>
    <col min="12" max="12" width="38.28515625" customWidth="1"/>
    <col min="13" max="13" width="31.42578125" customWidth="1"/>
  </cols>
  <sheetData>
    <row r="1" spans="2:9">
      <c r="B1" s="3" t="s">
        <v>0</v>
      </c>
    </row>
    <row r="2" spans="2:9">
      <c r="B2" t="s">
        <v>1</v>
      </c>
    </row>
    <row r="3" spans="2:9">
      <c r="B3" t="s">
        <v>2</v>
      </c>
      <c r="E3" s="4" t="s">
        <v>3</v>
      </c>
      <c r="F3" s="5" t="s">
        <v>4</v>
      </c>
      <c r="I3" s="4" t="s">
        <v>3</v>
      </c>
    </row>
    <row r="4" spans="2:9">
      <c r="B4" t="s">
        <v>5</v>
      </c>
      <c r="E4" s="6" t="s">
        <v>6</v>
      </c>
      <c r="F4" s="6" t="s">
        <v>7</v>
      </c>
      <c r="I4" s="6" t="s">
        <v>6</v>
      </c>
    </row>
    <row r="5" spans="2:9">
      <c r="B5" t="s">
        <v>8</v>
      </c>
      <c r="E5" s="6" t="s">
        <v>6</v>
      </c>
      <c r="F5" s="6" t="s">
        <v>9</v>
      </c>
      <c r="I5" s="6" t="s">
        <v>10</v>
      </c>
    </row>
    <row r="6" spans="2:9">
      <c r="B6" t="s">
        <v>11</v>
      </c>
      <c r="E6" s="6" t="s">
        <v>10</v>
      </c>
      <c r="F6" s="6" t="s">
        <v>12</v>
      </c>
      <c r="I6" s="6" t="s">
        <v>13</v>
      </c>
    </row>
    <row r="7" spans="2:9">
      <c r="B7" t="s">
        <v>14</v>
      </c>
      <c r="E7" s="6" t="s">
        <v>10</v>
      </c>
      <c r="F7" s="6" t="s">
        <v>15</v>
      </c>
      <c r="I7" s="6" t="s">
        <v>16</v>
      </c>
    </row>
    <row r="8" spans="2:9">
      <c r="B8" s="3" t="s">
        <v>17</v>
      </c>
      <c r="E8" s="6" t="s">
        <v>10</v>
      </c>
      <c r="F8" s="6" t="s">
        <v>18</v>
      </c>
      <c r="I8" s="6" t="s">
        <v>19</v>
      </c>
    </row>
    <row r="9" spans="2:9">
      <c r="B9" t="s">
        <v>20</v>
      </c>
      <c r="E9" s="6" t="s">
        <v>13</v>
      </c>
      <c r="F9" s="6" t="s">
        <v>21</v>
      </c>
      <c r="I9" s="6" t="s">
        <v>22</v>
      </c>
    </row>
    <row r="10" spans="2:9">
      <c r="B10" t="s">
        <v>23</v>
      </c>
      <c r="E10" s="6" t="s">
        <v>13</v>
      </c>
      <c r="F10" s="6" t="s">
        <v>24</v>
      </c>
      <c r="I10" s="6" t="s">
        <v>25</v>
      </c>
    </row>
    <row r="11" spans="2:9">
      <c r="B11" t="s">
        <v>26</v>
      </c>
      <c r="E11" s="6" t="s">
        <v>16</v>
      </c>
      <c r="F11" s="6" t="s">
        <v>27</v>
      </c>
      <c r="I11" s="6" t="s">
        <v>28</v>
      </c>
    </row>
    <row r="12" spans="2:9">
      <c r="B12" t="s">
        <v>29</v>
      </c>
      <c r="E12" s="6" t="s">
        <v>19</v>
      </c>
      <c r="F12" s="6" t="s">
        <v>30</v>
      </c>
      <c r="I12" s="6" t="s">
        <v>31</v>
      </c>
    </row>
    <row r="13" spans="2:9">
      <c r="E13" s="6" t="s">
        <v>19</v>
      </c>
      <c r="F13" s="6" t="s">
        <v>32</v>
      </c>
      <c r="I13" s="6" t="s">
        <v>33</v>
      </c>
    </row>
    <row r="14" spans="2:9">
      <c r="E14" s="6" t="s">
        <v>19</v>
      </c>
      <c r="F14" s="6" t="s">
        <v>34</v>
      </c>
      <c r="I14" s="6" t="s">
        <v>35</v>
      </c>
    </row>
    <row r="15" spans="2:9">
      <c r="E15" s="6" t="s">
        <v>19</v>
      </c>
      <c r="F15" s="6" t="s">
        <v>36</v>
      </c>
      <c r="I15" s="6" t="s">
        <v>37</v>
      </c>
    </row>
    <row r="16" spans="2:9">
      <c r="E16" s="6" t="s">
        <v>22</v>
      </c>
      <c r="F16" s="6" t="s">
        <v>38</v>
      </c>
      <c r="I16" s="6" t="s">
        <v>39</v>
      </c>
    </row>
    <row r="17" spans="1:12">
      <c r="E17" s="6" t="s">
        <v>25</v>
      </c>
      <c r="F17" s="6" t="s">
        <v>40</v>
      </c>
      <c r="I17" s="6" t="s">
        <v>41</v>
      </c>
    </row>
    <row r="18" spans="1:12">
      <c r="E18" s="6" t="s">
        <v>25</v>
      </c>
      <c r="F18" s="6" t="s">
        <v>42</v>
      </c>
      <c r="I18" s="6" t="s">
        <v>43</v>
      </c>
    </row>
    <row r="19" spans="1:12">
      <c r="E19" s="6" t="s">
        <v>25</v>
      </c>
      <c r="F19" s="6" t="s">
        <v>44</v>
      </c>
    </row>
    <row r="20" spans="1:12">
      <c r="E20" s="6" t="s">
        <v>25</v>
      </c>
      <c r="F20" s="6" t="s">
        <v>45</v>
      </c>
    </row>
    <row r="21" spans="1:12">
      <c r="A21" s="3"/>
      <c r="E21" s="6" t="s">
        <v>28</v>
      </c>
      <c r="F21" s="6" t="s">
        <v>46</v>
      </c>
    </row>
    <row r="22" spans="1:12">
      <c r="A22" s="3"/>
      <c r="E22" s="6" t="s">
        <v>28</v>
      </c>
      <c r="F22" s="6" t="s">
        <v>47</v>
      </c>
    </row>
    <row r="23" spans="1:12">
      <c r="E23" s="6" t="s">
        <v>28</v>
      </c>
      <c r="F23" s="6" t="s">
        <v>48</v>
      </c>
      <c r="L23" s="3" t="s">
        <v>49</v>
      </c>
    </row>
    <row r="24" spans="1:12">
      <c r="E24" s="6" t="s">
        <v>31</v>
      </c>
      <c r="F24" s="6" t="s">
        <v>50</v>
      </c>
      <c r="L24" t="s">
        <v>51</v>
      </c>
    </row>
    <row r="25" spans="1:12">
      <c r="E25" s="6" t="s">
        <v>31</v>
      </c>
      <c r="F25" s="6" t="s">
        <v>52</v>
      </c>
      <c r="L25" t="s">
        <v>53</v>
      </c>
    </row>
    <row r="26" spans="1:12">
      <c r="E26" s="6" t="s">
        <v>31</v>
      </c>
      <c r="F26" s="6" t="s">
        <v>54</v>
      </c>
      <c r="L26" t="s">
        <v>55</v>
      </c>
    </row>
    <row r="27" spans="1:12">
      <c r="E27" s="6" t="s">
        <v>33</v>
      </c>
      <c r="F27" s="6" t="s">
        <v>56</v>
      </c>
      <c r="L27" t="s">
        <v>57</v>
      </c>
    </row>
    <row r="28" spans="1:12">
      <c r="E28" s="6" t="s">
        <v>33</v>
      </c>
      <c r="F28" s="6" t="s">
        <v>58</v>
      </c>
      <c r="L28" t="s">
        <v>59</v>
      </c>
    </row>
    <row r="29" spans="1:12">
      <c r="E29" s="6" t="s">
        <v>35</v>
      </c>
      <c r="F29" s="6" t="s">
        <v>60</v>
      </c>
      <c r="L29" t="s">
        <v>61</v>
      </c>
    </row>
    <row r="30" spans="1:12">
      <c r="E30" s="6" t="s">
        <v>35</v>
      </c>
      <c r="F30" s="6" t="s">
        <v>62</v>
      </c>
      <c r="L30" t="s">
        <v>63</v>
      </c>
    </row>
    <row r="31" spans="1:12">
      <c r="E31" s="6" t="s">
        <v>35</v>
      </c>
      <c r="F31" s="6" t="s">
        <v>64</v>
      </c>
      <c r="L31" t="s">
        <v>65</v>
      </c>
    </row>
    <row r="32" spans="1:12">
      <c r="E32" s="6" t="s">
        <v>35</v>
      </c>
      <c r="F32" s="6" t="s">
        <v>66</v>
      </c>
      <c r="L32" t="s">
        <v>67</v>
      </c>
    </row>
    <row r="33" spans="2:12">
      <c r="E33" s="6" t="s">
        <v>35</v>
      </c>
      <c r="F33" s="6" t="s">
        <v>68</v>
      </c>
      <c r="L33" t="s">
        <v>69</v>
      </c>
    </row>
    <row r="34" spans="2:12">
      <c r="B34" s="3" t="s">
        <v>70</v>
      </c>
      <c r="E34" s="6" t="s">
        <v>35</v>
      </c>
      <c r="F34" s="6" t="s">
        <v>71</v>
      </c>
      <c r="L34" t="s">
        <v>72</v>
      </c>
    </row>
    <row r="35" spans="2:12" ht="45">
      <c r="B35" s="7" t="s">
        <v>73</v>
      </c>
      <c r="E35" s="6" t="s">
        <v>35</v>
      </c>
      <c r="F35" s="6" t="s">
        <v>74</v>
      </c>
      <c r="L35" t="s">
        <v>75</v>
      </c>
    </row>
    <row r="36" spans="2:12">
      <c r="B36" t="s">
        <v>76</v>
      </c>
      <c r="E36" s="6" t="s">
        <v>37</v>
      </c>
      <c r="F36" s="6" t="s">
        <v>77</v>
      </c>
      <c r="L36" t="s">
        <v>78</v>
      </c>
    </row>
    <row r="37" spans="2:12">
      <c r="B37" t="s">
        <v>79</v>
      </c>
      <c r="E37" s="6" t="s">
        <v>37</v>
      </c>
      <c r="F37" s="6" t="s">
        <v>80</v>
      </c>
      <c r="L37" t="s">
        <v>81</v>
      </c>
    </row>
    <row r="38" spans="2:12">
      <c r="B38" t="s">
        <v>82</v>
      </c>
      <c r="E38" s="6" t="s">
        <v>37</v>
      </c>
      <c r="F38" s="6" t="s">
        <v>83</v>
      </c>
      <c r="L38" t="s">
        <v>84</v>
      </c>
    </row>
    <row r="39" spans="2:12">
      <c r="E39" s="6" t="s">
        <v>37</v>
      </c>
      <c r="F39" s="6" t="s">
        <v>85</v>
      </c>
      <c r="L39" t="s">
        <v>86</v>
      </c>
    </row>
    <row r="40" spans="2:12">
      <c r="E40" s="6" t="s">
        <v>39</v>
      </c>
      <c r="F40" s="6" t="s">
        <v>87</v>
      </c>
    </row>
    <row r="41" spans="2:12" ht="30">
      <c r="E41" s="6" t="s">
        <v>39</v>
      </c>
      <c r="F41" s="8" t="s">
        <v>88</v>
      </c>
    </row>
    <row r="42" spans="2:12">
      <c r="E42" s="6" t="s">
        <v>39</v>
      </c>
      <c r="F42" s="9" t="s">
        <v>89</v>
      </c>
    </row>
    <row r="43" spans="2:12">
      <c r="E43" s="6" t="s">
        <v>39</v>
      </c>
      <c r="F43" s="6" t="s">
        <v>90</v>
      </c>
    </row>
    <row r="44" spans="2:12">
      <c r="B44" s="3" t="s">
        <v>91</v>
      </c>
      <c r="E44" s="6" t="s">
        <v>39</v>
      </c>
      <c r="F44" s="6" t="s">
        <v>92</v>
      </c>
    </row>
    <row r="45" spans="2:12">
      <c r="B45" t="s">
        <v>93</v>
      </c>
      <c r="E45" s="6" t="s">
        <v>39</v>
      </c>
      <c r="F45" s="6" t="s">
        <v>94</v>
      </c>
    </row>
    <row r="46" spans="2:12">
      <c r="B46" t="s">
        <v>95</v>
      </c>
      <c r="E46" s="6" t="s">
        <v>41</v>
      </c>
      <c r="F46" s="6" t="s">
        <v>96</v>
      </c>
    </row>
    <row r="47" spans="2:12">
      <c r="E47" s="6" t="s">
        <v>41</v>
      </c>
      <c r="F47" s="6" t="s">
        <v>97</v>
      </c>
    </row>
    <row r="48" spans="2:12">
      <c r="E48" s="6" t="s">
        <v>41</v>
      </c>
      <c r="F48" s="6" t="s">
        <v>98</v>
      </c>
    </row>
    <row r="49" spans="2:13">
      <c r="B49" s="3" t="s">
        <v>99</v>
      </c>
      <c r="E49" s="6" t="s">
        <v>41</v>
      </c>
      <c r="F49" s="6" t="s">
        <v>100</v>
      </c>
    </row>
    <row r="50" spans="2:13">
      <c r="B50" t="s">
        <v>101</v>
      </c>
      <c r="E50" s="6" t="s">
        <v>41</v>
      </c>
      <c r="F50" s="6" t="s">
        <v>102</v>
      </c>
    </row>
    <row r="51" spans="2:13">
      <c r="B51" t="s">
        <v>103</v>
      </c>
      <c r="E51" s="6" t="s">
        <v>41</v>
      </c>
      <c r="F51" s="6" t="s">
        <v>104</v>
      </c>
    </row>
    <row r="52" spans="2:13">
      <c r="B52" t="s">
        <v>105</v>
      </c>
      <c r="E52" s="6" t="s">
        <v>41</v>
      </c>
      <c r="F52" s="6" t="s">
        <v>106</v>
      </c>
    </row>
    <row r="53" spans="2:13">
      <c r="E53" s="6" t="s">
        <v>43</v>
      </c>
      <c r="F53" s="6" t="s">
        <v>107</v>
      </c>
    </row>
    <row r="54" spans="2:13">
      <c r="L54" s="3" t="s">
        <v>49</v>
      </c>
      <c r="M54" s="3" t="s">
        <v>108</v>
      </c>
    </row>
    <row r="55" spans="2:13">
      <c r="L55" t="s">
        <v>51</v>
      </c>
      <c r="M55" s="10" t="s">
        <v>109</v>
      </c>
    </row>
    <row r="56" spans="2:13">
      <c r="L56" t="s">
        <v>51</v>
      </c>
      <c r="M56" s="10" t="s">
        <v>110</v>
      </c>
    </row>
    <row r="57" spans="2:13">
      <c r="L57" t="s">
        <v>51</v>
      </c>
      <c r="M57" s="10" t="s">
        <v>111</v>
      </c>
    </row>
    <row r="58" spans="2:13">
      <c r="L58" t="s">
        <v>51</v>
      </c>
      <c r="M58" s="10" t="s">
        <v>112</v>
      </c>
    </row>
    <row r="59" spans="2:13">
      <c r="L59" t="s">
        <v>51</v>
      </c>
      <c r="M59" s="10" t="s">
        <v>113</v>
      </c>
    </row>
    <row r="60" spans="2:13">
      <c r="L60" t="s">
        <v>53</v>
      </c>
      <c r="M60" s="11" t="s">
        <v>114</v>
      </c>
    </row>
    <row r="61" spans="2:13">
      <c r="L61" t="s">
        <v>53</v>
      </c>
      <c r="M61" s="11" t="s">
        <v>115</v>
      </c>
    </row>
    <row r="62" spans="2:13">
      <c r="L62" t="s">
        <v>55</v>
      </c>
      <c r="M62" s="12" t="s">
        <v>116</v>
      </c>
    </row>
    <row r="63" spans="2:13">
      <c r="L63" t="s">
        <v>55</v>
      </c>
      <c r="M63" s="12" t="s">
        <v>117</v>
      </c>
    </row>
    <row r="64" spans="2:13">
      <c r="L64" t="s">
        <v>55</v>
      </c>
      <c r="M64" s="12" t="s">
        <v>118</v>
      </c>
    </row>
    <row r="65" spans="12:13">
      <c r="L65" t="s">
        <v>55</v>
      </c>
      <c r="M65" s="12" t="s">
        <v>119</v>
      </c>
    </row>
    <row r="66" spans="12:13">
      <c r="L66" t="s">
        <v>55</v>
      </c>
      <c r="M66" s="12" t="s">
        <v>120</v>
      </c>
    </row>
    <row r="67" spans="12:13">
      <c r="L67" t="s">
        <v>55</v>
      </c>
      <c r="M67" s="12" t="s">
        <v>121</v>
      </c>
    </row>
    <row r="68" spans="12:13">
      <c r="L68" t="s">
        <v>55</v>
      </c>
      <c r="M68" s="12" t="s">
        <v>122</v>
      </c>
    </row>
    <row r="69" spans="12:13">
      <c r="L69" t="s">
        <v>55</v>
      </c>
      <c r="M69" s="12" t="s">
        <v>123</v>
      </c>
    </row>
    <row r="70" spans="12:13">
      <c r="L70" t="s">
        <v>55</v>
      </c>
      <c r="M70" s="12" t="s">
        <v>124</v>
      </c>
    </row>
    <row r="71" spans="12:13">
      <c r="L71" t="s">
        <v>55</v>
      </c>
      <c r="M71" s="12" t="s">
        <v>125</v>
      </c>
    </row>
    <row r="72" spans="12:13">
      <c r="L72" t="s">
        <v>57</v>
      </c>
      <c r="M72" s="11" t="s">
        <v>126</v>
      </c>
    </row>
    <row r="73" spans="12:13">
      <c r="L73" t="s">
        <v>57</v>
      </c>
      <c r="M73" s="11" t="s">
        <v>127</v>
      </c>
    </row>
    <row r="74" spans="12:13">
      <c r="L74" t="s">
        <v>57</v>
      </c>
      <c r="M74" s="11" t="s">
        <v>128</v>
      </c>
    </row>
    <row r="75" spans="12:13">
      <c r="L75" t="s">
        <v>57</v>
      </c>
      <c r="M75" s="11" t="s">
        <v>129</v>
      </c>
    </row>
    <row r="76" spans="12:13">
      <c r="L76" t="s">
        <v>57</v>
      </c>
      <c r="M76" s="11" t="s">
        <v>130</v>
      </c>
    </row>
    <row r="77" spans="12:13">
      <c r="L77" t="s">
        <v>57</v>
      </c>
      <c r="M77" s="11" t="s">
        <v>131</v>
      </c>
    </row>
    <row r="78" spans="12:13">
      <c r="L78" t="s">
        <v>59</v>
      </c>
      <c r="M78" s="13" t="s">
        <v>132</v>
      </c>
    </row>
    <row r="79" spans="12:13">
      <c r="L79" t="s">
        <v>59</v>
      </c>
      <c r="M79" s="13" t="s">
        <v>133</v>
      </c>
    </row>
    <row r="80" spans="12:13">
      <c r="L80" t="s">
        <v>59</v>
      </c>
      <c r="M80" s="13" t="s">
        <v>134</v>
      </c>
    </row>
    <row r="81" spans="12:13">
      <c r="L81" t="s">
        <v>59</v>
      </c>
      <c r="M81" s="13" t="s">
        <v>135</v>
      </c>
    </row>
    <row r="82" spans="12:13">
      <c r="L82" t="s">
        <v>59</v>
      </c>
      <c r="M82" s="13" t="s">
        <v>136</v>
      </c>
    </row>
    <row r="83" spans="12:13">
      <c r="L83" t="s">
        <v>59</v>
      </c>
      <c r="M83" s="13" t="s">
        <v>137</v>
      </c>
    </row>
    <row r="84" spans="12:13">
      <c r="L84" t="s">
        <v>59</v>
      </c>
      <c r="M84" s="13" t="s">
        <v>138</v>
      </c>
    </row>
    <row r="85" spans="12:13">
      <c r="L85" t="s">
        <v>59</v>
      </c>
      <c r="M85" s="13" t="s">
        <v>139</v>
      </c>
    </row>
    <row r="86" spans="12:13">
      <c r="L86" t="s">
        <v>61</v>
      </c>
      <c r="M86" t="s">
        <v>140</v>
      </c>
    </row>
    <row r="87" spans="12:13">
      <c r="L87" t="s">
        <v>61</v>
      </c>
      <c r="M87" t="s">
        <v>141</v>
      </c>
    </row>
    <row r="88" spans="12:13">
      <c r="L88" t="s">
        <v>61</v>
      </c>
      <c r="M88" t="s">
        <v>142</v>
      </c>
    </row>
    <row r="89" spans="12:13">
      <c r="L89" t="s">
        <v>61</v>
      </c>
      <c r="M89" t="s">
        <v>143</v>
      </c>
    </row>
    <row r="90" spans="12:13">
      <c r="L90" t="s">
        <v>61</v>
      </c>
      <c r="M90" t="s">
        <v>144</v>
      </c>
    </row>
    <row r="91" spans="12:13">
      <c r="L91" t="s">
        <v>63</v>
      </c>
      <c r="M91" s="14" t="s">
        <v>145</v>
      </c>
    </row>
    <row r="92" spans="12:13">
      <c r="L92" t="s">
        <v>63</v>
      </c>
      <c r="M92" s="14" t="s">
        <v>146</v>
      </c>
    </row>
    <row r="93" spans="12:13">
      <c r="L93" t="s">
        <v>63</v>
      </c>
      <c r="M93" s="14" t="s">
        <v>147</v>
      </c>
    </row>
    <row r="94" spans="12:13">
      <c r="L94" t="s">
        <v>63</v>
      </c>
      <c r="M94" s="14" t="s">
        <v>148</v>
      </c>
    </row>
    <row r="95" spans="12:13">
      <c r="L95" t="s">
        <v>65</v>
      </c>
      <c r="M95" t="s">
        <v>149</v>
      </c>
    </row>
    <row r="96" spans="12:13">
      <c r="L96" t="s">
        <v>65</v>
      </c>
      <c r="M96" t="s">
        <v>150</v>
      </c>
    </row>
    <row r="97" spans="12:13">
      <c r="L97" t="s">
        <v>65</v>
      </c>
      <c r="M97" t="s">
        <v>151</v>
      </c>
    </row>
    <row r="98" spans="12:13">
      <c r="L98" t="s">
        <v>65</v>
      </c>
      <c r="M98" t="s">
        <v>152</v>
      </c>
    </row>
    <row r="99" spans="12:13">
      <c r="L99" t="s">
        <v>65</v>
      </c>
      <c r="M99" t="s">
        <v>153</v>
      </c>
    </row>
    <row r="100" spans="12:13">
      <c r="L100" t="s">
        <v>65</v>
      </c>
      <c r="M100" t="s">
        <v>154</v>
      </c>
    </row>
    <row r="101" spans="12:13">
      <c r="L101" t="s">
        <v>65</v>
      </c>
      <c r="M101" t="s">
        <v>155</v>
      </c>
    </row>
    <row r="102" spans="12:13">
      <c r="L102" t="s">
        <v>65</v>
      </c>
      <c r="M102" t="s">
        <v>156</v>
      </c>
    </row>
    <row r="103" spans="12:13">
      <c r="L103" t="s">
        <v>65</v>
      </c>
      <c r="M103" t="s">
        <v>157</v>
      </c>
    </row>
    <row r="104" spans="12:13">
      <c r="L104" t="s">
        <v>65</v>
      </c>
      <c r="M104" t="s">
        <v>158</v>
      </c>
    </row>
    <row r="105" spans="12:13">
      <c r="L105" t="s">
        <v>159</v>
      </c>
      <c r="M105" s="12" t="s">
        <v>160</v>
      </c>
    </row>
    <row r="106" spans="12:13">
      <c r="L106" t="s">
        <v>159</v>
      </c>
      <c r="M106" s="12" t="s">
        <v>161</v>
      </c>
    </row>
    <row r="107" spans="12:13">
      <c r="L107" t="s">
        <v>159</v>
      </c>
      <c r="M107" s="12" t="s">
        <v>162</v>
      </c>
    </row>
    <row r="108" spans="12:13">
      <c r="L108" t="s">
        <v>159</v>
      </c>
      <c r="M108" s="12" t="s">
        <v>163</v>
      </c>
    </row>
    <row r="109" spans="12:13">
      <c r="L109" t="s">
        <v>159</v>
      </c>
      <c r="M109" s="12" t="s">
        <v>164</v>
      </c>
    </row>
    <row r="110" spans="12:13">
      <c r="L110" t="s">
        <v>159</v>
      </c>
      <c r="M110" s="12" t="s">
        <v>165</v>
      </c>
    </row>
    <row r="111" spans="12:13">
      <c r="L111" t="s">
        <v>69</v>
      </c>
      <c r="M111" t="s">
        <v>166</v>
      </c>
    </row>
    <row r="112" spans="12:13">
      <c r="L112" t="s">
        <v>69</v>
      </c>
      <c r="M112" t="s">
        <v>167</v>
      </c>
    </row>
    <row r="113" spans="12:13">
      <c r="L113" t="s">
        <v>69</v>
      </c>
      <c r="M113" t="s">
        <v>168</v>
      </c>
    </row>
    <row r="114" spans="12:13">
      <c r="L114" t="s">
        <v>72</v>
      </c>
      <c r="M114" s="14" t="s">
        <v>169</v>
      </c>
    </row>
    <row r="115" spans="12:13">
      <c r="L115" t="s">
        <v>72</v>
      </c>
      <c r="M115" s="14" t="s">
        <v>170</v>
      </c>
    </row>
    <row r="116" spans="12:13">
      <c r="L116" t="s">
        <v>72</v>
      </c>
      <c r="M116" s="14" t="s">
        <v>171</v>
      </c>
    </row>
    <row r="117" spans="12:13">
      <c r="L117" t="s">
        <v>72</v>
      </c>
      <c r="M117" s="14" t="s">
        <v>172</v>
      </c>
    </row>
    <row r="118" spans="12:13">
      <c r="L118" t="s">
        <v>72</v>
      </c>
      <c r="M118" s="14" t="s">
        <v>173</v>
      </c>
    </row>
    <row r="119" spans="12:13">
      <c r="L119" t="s">
        <v>72</v>
      </c>
      <c r="M119" s="14" t="s">
        <v>174</v>
      </c>
    </row>
    <row r="120" spans="12:13">
      <c r="L120" t="s">
        <v>72</v>
      </c>
      <c r="M120" s="14" t="s">
        <v>174</v>
      </c>
    </row>
    <row r="121" spans="12:13">
      <c r="L121" t="s">
        <v>75</v>
      </c>
      <c r="M121" t="s">
        <v>175</v>
      </c>
    </row>
    <row r="122" spans="12:13">
      <c r="L122" t="s">
        <v>75</v>
      </c>
      <c r="M122" t="s">
        <v>176</v>
      </c>
    </row>
    <row r="123" spans="12:13">
      <c r="L123" t="s">
        <v>75</v>
      </c>
      <c r="M123" t="s">
        <v>177</v>
      </c>
    </row>
    <row r="124" spans="12:13">
      <c r="L124" t="s">
        <v>75</v>
      </c>
      <c r="M124" t="s">
        <v>178</v>
      </c>
    </row>
    <row r="125" spans="12:13">
      <c r="L125" t="s">
        <v>75</v>
      </c>
      <c r="M125" t="s">
        <v>179</v>
      </c>
    </row>
    <row r="126" spans="12:13">
      <c r="L126" t="s">
        <v>78</v>
      </c>
      <c r="M126" s="15" t="s">
        <v>180</v>
      </c>
    </row>
    <row r="127" spans="12:13">
      <c r="L127" t="s">
        <v>78</v>
      </c>
      <c r="M127" s="15" t="s">
        <v>181</v>
      </c>
    </row>
    <row r="128" spans="12:13">
      <c r="L128" t="s">
        <v>81</v>
      </c>
      <c r="M128" t="s">
        <v>182</v>
      </c>
    </row>
    <row r="129" spans="12:13">
      <c r="L129" t="s">
        <v>81</v>
      </c>
      <c r="M129" t="s">
        <v>183</v>
      </c>
    </row>
    <row r="130" spans="12:13">
      <c r="L130" t="s">
        <v>84</v>
      </c>
      <c r="M130" s="16" t="s">
        <v>184</v>
      </c>
    </row>
    <row r="131" spans="12:13">
      <c r="L131" t="s">
        <v>84</v>
      </c>
      <c r="M131" s="16" t="s">
        <v>185</v>
      </c>
    </row>
    <row r="132" spans="12:13">
      <c r="L132" t="s">
        <v>86</v>
      </c>
      <c r="M132" t="s">
        <v>186</v>
      </c>
    </row>
    <row r="133" spans="12:13">
      <c r="L133" t="s">
        <v>86</v>
      </c>
      <c r="M133" t="s">
        <v>187</v>
      </c>
    </row>
    <row r="134" spans="12:13">
      <c r="L134" t="s">
        <v>86</v>
      </c>
      <c r="M134" t="s">
        <v>188</v>
      </c>
    </row>
    <row r="135" spans="12:13">
      <c r="L135" t="s">
        <v>86</v>
      </c>
      <c r="M135" t="s">
        <v>189</v>
      </c>
    </row>
  </sheetData>
  <sheetProtection algorithmName="SHA-512" hashValue="99cTbabjxCT6A9HZRdZtwo6iekHpB8XclZ6OrYP7lXFkEytEAEsmHH90l3mUZdntAVHjKWK9tv/yAG4W5p5aDQ==" saltValue="mlGK+wPiawWG+B1IKTcMxg==" spinCount="100000" sheet="1" objects="1" scenarios="1"/>
  <pageMargins left="0.7" right="0.7" top="0.75" bottom="0.75" header="0.51180555555555496" footer="0.51180555555555496"/>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D58"/>
  <sheetViews>
    <sheetView topLeftCell="A16" zoomScale="90" zoomScaleNormal="90" workbookViewId="0">
      <selection activeCell="C57" sqref="C57:M57"/>
    </sheetView>
  </sheetViews>
  <sheetFormatPr baseColWidth="10" defaultColWidth="11.42578125" defaultRowHeight="15"/>
  <cols>
    <col min="1" max="1" width="29" style="1429" customWidth="1"/>
    <col min="2" max="2" width="29.7109375" style="1398" customWidth="1"/>
    <col min="3" max="13" width="11.42578125" style="1398"/>
    <col min="14" max="16384" width="11.42578125" style="1336"/>
  </cols>
  <sheetData>
    <row r="1" spans="1:30" ht="20.25" customHeight="1" thickBot="1">
      <c r="A1" s="2255" t="s">
        <v>359</v>
      </c>
      <c r="B1" s="5709" t="s">
        <v>2426</v>
      </c>
      <c r="C1" s="5709"/>
      <c r="D1" s="5709"/>
      <c r="E1" s="5709"/>
      <c r="F1" s="5709"/>
      <c r="G1" s="5709"/>
      <c r="H1" s="5709"/>
      <c r="I1" s="5709"/>
      <c r="J1" s="5709"/>
      <c r="K1" s="5709"/>
      <c r="L1" s="5709"/>
      <c r="M1" s="5710"/>
    </row>
    <row r="2" spans="1:30" ht="54" customHeight="1">
      <c r="A2" s="5725" t="s">
        <v>2329</v>
      </c>
      <c r="B2" s="2264" t="s">
        <v>2330</v>
      </c>
      <c r="C2" s="5711" t="s">
        <v>1425</v>
      </c>
      <c r="D2" s="5712"/>
      <c r="E2" s="5712"/>
      <c r="F2" s="5712"/>
      <c r="G2" s="5712"/>
      <c r="H2" s="5712"/>
      <c r="I2" s="5712"/>
      <c r="J2" s="5712"/>
      <c r="K2" s="5712"/>
      <c r="L2" s="5712"/>
      <c r="M2" s="5713"/>
    </row>
    <row r="3" spans="1:30" ht="141.75" customHeight="1">
      <c r="A3" s="5726"/>
      <c r="B3" s="2265" t="s">
        <v>2331</v>
      </c>
      <c r="C3" s="5714" t="s">
        <v>2427</v>
      </c>
      <c r="D3" s="5715"/>
      <c r="E3" s="5715"/>
      <c r="F3" s="5716"/>
      <c r="G3" s="5716"/>
      <c r="H3" s="5715"/>
      <c r="I3" s="5715"/>
      <c r="J3" s="5715"/>
      <c r="K3" s="5715"/>
      <c r="L3" s="5715"/>
      <c r="M3" s="5717"/>
      <c r="O3" s="5744"/>
      <c r="P3" s="5744"/>
      <c r="Q3" s="5744"/>
      <c r="R3" s="5744"/>
      <c r="S3" s="5744"/>
      <c r="T3" s="5744"/>
      <c r="U3" s="5744"/>
      <c r="V3" s="5744"/>
      <c r="W3" s="5744"/>
      <c r="X3" s="5744"/>
      <c r="Y3" s="5744"/>
    </row>
    <row r="4" spans="1:30" s="951" customFormat="1" ht="36.75" customHeight="1">
      <c r="A4" s="5726"/>
      <c r="B4" s="2266" t="s">
        <v>240</v>
      </c>
      <c r="C4" s="3442" t="s">
        <v>95</v>
      </c>
      <c r="D4" s="5736" t="s">
        <v>359</v>
      </c>
      <c r="E4" s="5737"/>
      <c r="F4" s="5734" t="s">
        <v>241</v>
      </c>
      <c r="G4" s="5735"/>
      <c r="H4" s="3458"/>
      <c r="I4" s="5738" t="s">
        <v>359</v>
      </c>
      <c r="J4" s="5739"/>
      <c r="K4" s="5739"/>
      <c r="L4" s="5739"/>
      <c r="M4" s="5740"/>
      <c r="O4" s="1869"/>
      <c r="P4" s="1869"/>
      <c r="Q4" s="1869"/>
      <c r="R4" s="1869"/>
      <c r="S4" s="1869"/>
      <c r="T4" s="1869"/>
      <c r="U4" s="1869"/>
      <c r="V4" s="1869"/>
      <c r="W4" s="1869"/>
      <c r="X4" s="1869"/>
      <c r="Y4" s="1869"/>
      <c r="Z4" s="1869"/>
      <c r="AA4" s="1869"/>
      <c r="AB4" s="1869"/>
      <c r="AC4" s="1869"/>
      <c r="AD4" s="1869"/>
    </row>
    <row r="5" spans="1:30" ht="2.25" hidden="1" customHeight="1">
      <c r="A5" s="5726"/>
      <c r="B5" s="2267" t="s">
        <v>359</v>
      </c>
      <c r="C5" s="3432" t="s">
        <v>359</v>
      </c>
      <c r="D5" s="3429" t="s">
        <v>359</v>
      </c>
      <c r="E5" s="3429" t="s">
        <v>359</v>
      </c>
      <c r="F5" s="3430"/>
      <c r="G5" s="3431"/>
      <c r="H5" s="2259" t="s">
        <v>359</v>
      </c>
      <c r="I5" s="3427" t="s">
        <v>359</v>
      </c>
      <c r="J5" s="3427" t="s">
        <v>359</v>
      </c>
      <c r="K5" s="3427" t="s">
        <v>359</v>
      </c>
      <c r="L5" s="3427" t="s">
        <v>359</v>
      </c>
      <c r="M5" s="3433" t="s">
        <v>359</v>
      </c>
    </row>
    <row r="6" spans="1:30" ht="15" customHeight="1">
      <c r="A6" s="5726"/>
      <c r="B6" s="2268" t="s">
        <v>2333</v>
      </c>
      <c r="C6" s="5728"/>
      <c r="D6" s="5729"/>
      <c r="E6" s="5729"/>
      <c r="F6" s="5729"/>
      <c r="G6" s="5729"/>
      <c r="H6" s="5729"/>
      <c r="I6" s="5729"/>
      <c r="J6" s="5729"/>
      <c r="K6" s="5729"/>
      <c r="L6" s="5729"/>
      <c r="M6" s="5730"/>
    </row>
    <row r="7" spans="1:30" ht="32.25" customHeight="1">
      <c r="A7" s="5726"/>
      <c r="B7" s="2267" t="s">
        <v>2334</v>
      </c>
      <c r="C7" s="3434"/>
      <c r="D7" s="5729"/>
      <c r="E7" s="5729"/>
      <c r="F7" s="5729"/>
      <c r="G7" s="5729"/>
      <c r="H7" s="5729"/>
      <c r="I7" s="5729"/>
      <c r="J7" s="5729"/>
      <c r="K7" s="5729"/>
      <c r="L7" s="5729"/>
      <c r="M7" s="5730"/>
    </row>
    <row r="8" spans="1:30" ht="25.5" customHeight="1">
      <c r="A8" s="5726"/>
      <c r="B8" s="2267" t="s">
        <v>2335</v>
      </c>
      <c r="C8" s="5731" t="s">
        <v>288</v>
      </c>
      <c r="D8" s="5732"/>
      <c r="E8" s="5732"/>
      <c r="F8" s="5732"/>
      <c r="G8" s="5732"/>
      <c r="H8" s="2403" t="s">
        <v>244</v>
      </c>
      <c r="I8" s="5732" t="s">
        <v>21</v>
      </c>
      <c r="J8" s="5732"/>
      <c r="K8" s="5732"/>
      <c r="L8" s="5732"/>
      <c r="M8" s="5733"/>
    </row>
    <row r="9" spans="1:30" ht="33" customHeight="1">
      <c r="A9" s="5726"/>
      <c r="B9" s="2269" t="s">
        <v>2336</v>
      </c>
      <c r="C9" s="3435" t="s">
        <v>359</v>
      </c>
      <c r="D9" s="2257" t="s">
        <v>359</v>
      </c>
      <c r="E9" s="2257" t="s">
        <v>359</v>
      </c>
      <c r="F9" s="2257" t="s">
        <v>359</v>
      </c>
      <c r="G9" s="2257" t="s">
        <v>359</v>
      </c>
      <c r="H9" s="2257" t="s">
        <v>359</v>
      </c>
      <c r="I9" s="2257" t="s">
        <v>359</v>
      </c>
      <c r="J9" s="2257" t="s">
        <v>359</v>
      </c>
      <c r="K9" s="2257" t="s">
        <v>359</v>
      </c>
      <c r="L9" s="2257" t="s">
        <v>359</v>
      </c>
      <c r="M9" s="3436" t="s">
        <v>359</v>
      </c>
    </row>
    <row r="10" spans="1:30">
      <c r="A10" s="5726"/>
      <c r="B10" s="2269" t="s">
        <v>359</v>
      </c>
      <c r="C10" s="3437" t="s">
        <v>359</v>
      </c>
      <c r="D10" s="2258" t="s">
        <v>359</v>
      </c>
      <c r="E10" s="3428" t="s">
        <v>359</v>
      </c>
      <c r="F10" s="2258" t="s">
        <v>359</v>
      </c>
      <c r="G10" s="2258" t="s">
        <v>359</v>
      </c>
      <c r="H10" s="3428" t="s">
        <v>359</v>
      </c>
      <c r="I10" s="2258" t="s">
        <v>359</v>
      </c>
      <c r="J10" s="2258" t="s">
        <v>359</v>
      </c>
      <c r="K10" s="3428" t="s">
        <v>359</v>
      </c>
      <c r="L10" s="3428" t="s">
        <v>359</v>
      </c>
      <c r="M10" s="3438" t="s">
        <v>359</v>
      </c>
    </row>
    <row r="11" spans="1:30" ht="15.75" customHeight="1">
      <c r="A11" s="5726"/>
      <c r="B11" s="2267" t="s">
        <v>359</v>
      </c>
      <c r="C11" s="3437" t="s">
        <v>2337</v>
      </c>
      <c r="D11" s="2258" t="s">
        <v>359</v>
      </c>
      <c r="E11" s="2258" t="s">
        <v>359</v>
      </c>
      <c r="F11" s="2258" t="s">
        <v>2337</v>
      </c>
      <c r="G11" s="2258" t="s">
        <v>359</v>
      </c>
      <c r="H11" s="2258" t="s">
        <v>359</v>
      </c>
      <c r="I11" s="2258" t="s">
        <v>2337</v>
      </c>
      <c r="J11" s="2258" t="s">
        <v>359</v>
      </c>
      <c r="K11" s="2258" t="s">
        <v>359</v>
      </c>
      <c r="L11" s="2258" t="s">
        <v>359</v>
      </c>
      <c r="M11" s="3439" t="s">
        <v>359</v>
      </c>
    </row>
    <row r="12" spans="1:30" ht="105.95" customHeight="1">
      <c r="A12" s="5727"/>
      <c r="B12" s="2268" t="s">
        <v>2338</v>
      </c>
      <c r="C12" s="5686" t="s">
        <v>2428</v>
      </c>
      <c r="D12" s="5680"/>
      <c r="E12" s="5680"/>
      <c r="F12" s="5680"/>
      <c r="G12" s="5680"/>
      <c r="H12" s="5680"/>
      <c r="I12" s="5680"/>
      <c r="J12" s="5680"/>
      <c r="K12" s="5680"/>
      <c r="L12" s="5680"/>
      <c r="M12" s="5718"/>
    </row>
    <row r="13" spans="1:30" ht="15.95" customHeight="1">
      <c r="A13" s="2055" t="s">
        <v>2340</v>
      </c>
      <c r="B13" s="2267" t="s">
        <v>230</v>
      </c>
      <c r="C13" s="5686" t="s">
        <v>312</v>
      </c>
      <c r="D13" s="5680"/>
      <c r="E13" s="5680"/>
      <c r="F13" s="5680"/>
      <c r="G13" s="5680"/>
      <c r="H13" s="5680"/>
      <c r="I13" s="5680"/>
      <c r="J13" s="5680"/>
      <c r="K13" s="5680"/>
      <c r="L13" s="5680"/>
      <c r="M13" s="5718"/>
    </row>
    <row r="14" spans="1:30" ht="15.75">
      <c r="A14" s="2055" t="s">
        <v>359</v>
      </c>
      <c r="B14" s="5724" t="s">
        <v>2341</v>
      </c>
      <c r="C14" s="3440" t="s">
        <v>359</v>
      </c>
      <c r="D14" s="3365" t="s">
        <v>359</v>
      </c>
      <c r="E14" s="3365" t="s">
        <v>359</v>
      </c>
      <c r="F14" s="3365" t="s">
        <v>359</v>
      </c>
      <c r="G14" s="3365" t="s">
        <v>359</v>
      </c>
      <c r="H14" s="3365" t="s">
        <v>359</v>
      </c>
      <c r="I14" s="3365" t="s">
        <v>359</v>
      </c>
      <c r="J14" s="3365" t="s">
        <v>359</v>
      </c>
      <c r="K14" s="3365" t="s">
        <v>359</v>
      </c>
      <c r="L14" s="3365" t="s">
        <v>359</v>
      </c>
      <c r="M14" s="3441" t="s">
        <v>359</v>
      </c>
    </row>
    <row r="15" spans="1:30" ht="15.75">
      <c r="A15" s="2055" t="s">
        <v>359</v>
      </c>
      <c r="B15" s="5719"/>
      <c r="C15" s="3442" t="s">
        <v>359</v>
      </c>
      <c r="D15" s="1339" t="s">
        <v>359</v>
      </c>
      <c r="E15" s="1744" t="s">
        <v>359</v>
      </c>
      <c r="F15" s="1339" t="s">
        <v>359</v>
      </c>
      <c r="G15" s="1744" t="s">
        <v>359</v>
      </c>
      <c r="H15" s="1339" t="s">
        <v>359</v>
      </c>
      <c r="I15" s="1744" t="s">
        <v>359</v>
      </c>
      <c r="J15" s="1339" t="s">
        <v>359</v>
      </c>
      <c r="K15" s="1744" t="s">
        <v>359</v>
      </c>
      <c r="L15" s="1744" t="s">
        <v>359</v>
      </c>
      <c r="M15" s="3443" t="s">
        <v>359</v>
      </c>
    </row>
    <row r="16" spans="1:30" ht="15.75">
      <c r="A16" s="2055" t="s">
        <v>359</v>
      </c>
      <c r="B16" s="5719"/>
      <c r="C16" s="3442" t="s">
        <v>2342</v>
      </c>
      <c r="D16" s="1341" t="s">
        <v>359</v>
      </c>
      <c r="E16" s="1744" t="s">
        <v>2343</v>
      </c>
      <c r="F16" s="1341" t="s">
        <v>359</v>
      </c>
      <c r="G16" s="1744" t="s">
        <v>2344</v>
      </c>
      <c r="H16" s="1341" t="s">
        <v>359</v>
      </c>
      <c r="I16" s="1744" t="s">
        <v>2345</v>
      </c>
      <c r="J16" s="1343" t="s">
        <v>359</v>
      </c>
      <c r="K16" s="1744" t="s">
        <v>359</v>
      </c>
      <c r="L16" s="1744" t="s">
        <v>359</v>
      </c>
      <c r="M16" s="3443" t="s">
        <v>359</v>
      </c>
    </row>
    <row r="17" spans="1:17" ht="15.75">
      <c r="A17" s="2055" t="s">
        <v>359</v>
      </c>
      <c r="B17" s="5719"/>
      <c r="C17" s="3442" t="s">
        <v>2346</v>
      </c>
      <c r="D17" s="1343" t="s">
        <v>359</v>
      </c>
      <c r="E17" s="1744" t="s">
        <v>2347</v>
      </c>
      <c r="F17" s="1343" t="s">
        <v>359</v>
      </c>
      <c r="G17" s="1744" t="s">
        <v>2348</v>
      </c>
      <c r="H17" s="1343" t="s">
        <v>359</v>
      </c>
      <c r="I17" s="1744" t="s">
        <v>359</v>
      </c>
      <c r="J17" s="1744" t="s">
        <v>359</v>
      </c>
      <c r="K17" s="1744" t="s">
        <v>359</v>
      </c>
      <c r="L17" s="1744" t="s">
        <v>359</v>
      </c>
      <c r="M17" s="3443" t="s">
        <v>359</v>
      </c>
    </row>
    <row r="18" spans="1:17" ht="15.75">
      <c r="A18" s="2055" t="s">
        <v>359</v>
      </c>
      <c r="B18" s="5719"/>
      <c r="C18" s="3442" t="s">
        <v>2349</v>
      </c>
      <c r="D18" s="1341" t="s">
        <v>359</v>
      </c>
      <c r="E18" s="1744" t="s">
        <v>2350</v>
      </c>
      <c r="F18" s="1341"/>
      <c r="G18" s="1744" t="s">
        <v>359</v>
      </c>
      <c r="H18" s="1744" t="s">
        <v>359</v>
      </c>
      <c r="I18" s="1744" t="s">
        <v>359</v>
      </c>
      <c r="J18" s="1744" t="s">
        <v>359</v>
      </c>
      <c r="K18" s="1744" t="s">
        <v>359</v>
      </c>
      <c r="L18" s="1744" t="s">
        <v>359</v>
      </c>
      <c r="M18" s="3443" t="s">
        <v>359</v>
      </c>
    </row>
    <row r="19" spans="1:17" ht="15.75">
      <c r="A19" s="2055" t="s">
        <v>359</v>
      </c>
      <c r="B19" s="5719"/>
      <c r="C19" s="3442" t="s">
        <v>105</v>
      </c>
      <c r="D19" s="1341" t="s">
        <v>2351</v>
      </c>
      <c r="E19" s="1744" t="s">
        <v>2352</v>
      </c>
      <c r="F19" s="1339" t="s">
        <v>2353</v>
      </c>
      <c r="G19" s="1339" t="s">
        <v>359</v>
      </c>
      <c r="H19" s="1339" t="s">
        <v>359</v>
      </c>
      <c r="I19" s="1339" t="s">
        <v>359</v>
      </c>
      <c r="J19" s="1339" t="s">
        <v>359</v>
      </c>
      <c r="K19" s="1339" t="s">
        <v>359</v>
      </c>
      <c r="L19" s="1339" t="s">
        <v>359</v>
      </c>
      <c r="M19" s="3444" t="s">
        <v>359</v>
      </c>
    </row>
    <row r="20" spans="1:17" ht="15.75">
      <c r="A20" s="2055" t="s">
        <v>359</v>
      </c>
      <c r="B20" s="5720"/>
      <c r="C20" s="3442" t="s">
        <v>359</v>
      </c>
      <c r="D20" s="1744" t="s">
        <v>359</v>
      </c>
      <c r="E20" s="1744" t="s">
        <v>359</v>
      </c>
      <c r="F20" s="1744" t="s">
        <v>359</v>
      </c>
      <c r="G20" s="1744" t="s">
        <v>359</v>
      </c>
      <c r="H20" s="1744" t="s">
        <v>359</v>
      </c>
      <c r="I20" s="1744" t="s">
        <v>359</v>
      </c>
      <c r="J20" s="1744" t="s">
        <v>359</v>
      </c>
      <c r="K20" s="1744" t="s">
        <v>359</v>
      </c>
      <c r="L20" s="1744" t="s">
        <v>359</v>
      </c>
      <c r="M20" s="3443" t="s">
        <v>359</v>
      </c>
    </row>
    <row r="21" spans="1:17" ht="15.75">
      <c r="A21" s="2055" t="s">
        <v>359</v>
      </c>
      <c r="B21" s="5721" t="s">
        <v>2354</v>
      </c>
      <c r="C21" s="3445" t="s">
        <v>359</v>
      </c>
      <c r="D21" s="2199" t="s">
        <v>359</v>
      </c>
      <c r="E21" s="2199" t="s">
        <v>359</v>
      </c>
      <c r="F21" s="2199" t="s">
        <v>359</v>
      </c>
      <c r="G21" s="2199" t="s">
        <v>359</v>
      </c>
      <c r="H21" s="2199" t="s">
        <v>359</v>
      </c>
      <c r="I21" s="2199" t="s">
        <v>359</v>
      </c>
      <c r="J21" s="2199" t="s">
        <v>359</v>
      </c>
      <c r="K21" s="2199" t="s">
        <v>359</v>
      </c>
      <c r="L21" s="2199" t="s">
        <v>359</v>
      </c>
      <c r="M21" s="3446" t="s">
        <v>359</v>
      </c>
    </row>
    <row r="22" spans="1:17" ht="15.75">
      <c r="A22" s="2055" t="s">
        <v>359</v>
      </c>
      <c r="B22" s="5722"/>
      <c r="C22" s="3442" t="s">
        <v>2355</v>
      </c>
      <c r="D22" s="1343" t="s">
        <v>359</v>
      </c>
      <c r="E22" s="1744" t="s">
        <v>359</v>
      </c>
      <c r="F22" s="1744" t="s">
        <v>2356</v>
      </c>
      <c r="G22" s="1343"/>
      <c r="H22" s="1744" t="s">
        <v>359</v>
      </c>
      <c r="I22" s="1744" t="s">
        <v>2357</v>
      </c>
      <c r="J22" s="1343" t="s">
        <v>2351</v>
      </c>
      <c r="K22" s="1744" t="s">
        <v>359</v>
      </c>
      <c r="L22" s="1744" t="s">
        <v>359</v>
      </c>
      <c r="M22" s="3443" t="s">
        <v>359</v>
      </c>
    </row>
    <row r="23" spans="1:17" ht="15.75">
      <c r="A23" s="2055" t="s">
        <v>359</v>
      </c>
      <c r="B23" s="5722"/>
      <c r="C23" s="3442" t="s">
        <v>2358</v>
      </c>
      <c r="D23" s="1341" t="s">
        <v>359</v>
      </c>
      <c r="E23" s="1744" t="s">
        <v>359</v>
      </c>
      <c r="F23" s="1744" t="s">
        <v>2359</v>
      </c>
      <c r="G23" s="1341" t="s">
        <v>359</v>
      </c>
      <c r="H23" s="1744" t="s">
        <v>359</v>
      </c>
      <c r="I23" s="1744" t="s">
        <v>359</v>
      </c>
      <c r="J23" s="1744" t="s">
        <v>359</v>
      </c>
      <c r="K23" s="1744" t="s">
        <v>359</v>
      </c>
      <c r="L23" s="1744" t="s">
        <v>359</v>
      </c>
      <c r="M23" s="3443" t="s">
        <v>359</v>
      </c>
    </row>
    <row r="24" spans="1:17" ht="15.75">
      <c r="A24" s="2055" t="s">
        <v>359</v>
      </c>
      <c r="B24" s="5723"/>
      <c r="C24" s="3442" t="s">
        <v>359</v>
      </c>
      <c r="D24" s="1744" t="s">
        <v>359</v>
      </c>
      <c r="E24" s="1744" t="s">
        <v>359</v>
      </c>
      <c r="F24" s="1744" t="s">
        <v>359</v>
      </c>
      <c r="G24" s="1744" t="s">
        <v>359</v>
      </c>
      <c r="H24" s="1744" t="s">
        <v>359</v>
      </c>
      <c r="I24" s="1744" t="s">
        <v>359</v>
      </c>
      <c r="J24" s="1744" t="s">
        <v>359</v>
      </c>
      <c r="K24" s="1744" t="s">
        <v>359</v>
      </c>
      <c r="L24" s="1744" t="s">
        <v>359</v>
      </c>
      <c r="M24" s="3443" t="s">
        <v>359</v>
      </c>
    </row>
    <row r="25" spans="1:17" ht="15.75">
      <c r="A25" s="2055" t="s">
        <v>359</v>
      </c>
      <c r="B25" s="5542" t="s">
        <v>2360</v>
      </c>
      <c r="C25" s="3445" t="s">
        <v>359</v>
      </c>
      <c r="D25" s="2199" t="s">
        <v>359</v>
      </c>
      <c r="E25" s="2199" t="s">
        <v>359</v>
      </c>
      <c r="F25" s="2199" t="s">
        <v>359</v>
      </c>
      <c r="G25" s="2199" t="s">
        <v>359</v>
      </c>
      <c r="H25" s="2199" t="s">
        <v>359</v>
      </c>
      <c r="I25" s="2199" t="s">
        <v>359</v>
      </c>
      <c r="J25" s="2199" t="s">
        <v>359</v>
      </c>
      <c r="K25" s="2199" t="s">
        <v>359</v>
      </c>
      <c r="L25" s="2199" t="s">
        <v>359</v>
      </c>
      <c r="M25" s="3446" t="s">
        <v>359</v>
      </c>
    </row>
    <row r="26" spans="1:17" ht="30.95" customHeight="1">
      <c r="A26" s="2055" t="s">
        <v>359</v>
      </c>
      <c r="B26" s="5543"/>
      <c r="C26" s="3447" t="s">
        <v>2361</v>
      </c>
      <c r="D26" s="3426">
        <v>0.34</v>
      </c>
      <c r="E26" s="1744" t="s">
        <v>359</v>
      </c>
      <c r="F26" s="1744" t="s">
        <v>2362</v>
      </c>
      <c r="G26" s="1348">
        <v>2022</v>
      </c>
      <c r="H26" s="1744" t="s">
        <v>359</v>
      </c>
      <c r="I26" s="1744" t="s">
        <v>2363</v>
      </c>
      <c r="J26" s="5585" t="s">
        <v>2429</v>
      </c>
      <c r="K26" s="5586"/>
      <c r="L26" s="5587"/>
      <c r="M26" s="3443" t="s">
        <v>359</v>
      </c>
    </row>
    <row r="27" spans="1:17" ht="15.75">
      <c r="A27" s="2055" t="s">
        <v>359</v>
      </c>
      <c r="B27" s="5544"/>
      <c r="C27" s="3448" t="s">
        <v>359</v>
      </c>
      <c r="D27" s="2041" t="s">
        <v>359</v>
      </c>
      <c r="E27" s="2041" t="s">
        <v>359</v>
      </c>
      <c r="F27" s="2041" t="s">
        <v>359</v>
      </c>
      <c r="G27" s="2041" t="s">
        <v>359</v>
      </c>
      <c r="H27" s="2041" t="s">
        <v>359</v>
      </c>
      <c r="I27" s="2041" t="s">
        <v>359</v>
      </c>
      <c r="J27" s="2041" t="s">
        <v>359</v>
      </c>
      <c r="K27" s="2041" t="s">
        <v>359</v>
      </c>
      <c r="L27" s="2041" t="s">
        <v>359</v>
      </c>
      <c r="M27" s="3449" t="s">
        <v>359</v>
      </c>
    </row>
    <row r="28" spans="1:17" ht="15.95" customHeight="1">
      <c r="A28" s="2055" t="s">
        <v>359</v>
      </c>
      <c r="B28" s="5721" t="s">
        <v>2364</v>
      </c>
      <c r="C28" s="3450" t="s">
        <v>359</v>
      </c>
      <c r="D28" s="2050" t="s">
        <v>359</v>
      </c>
      <c r="E28" s="2050" t="s">
        <v>359</v>
      </c>
      <c r="F28" s="2050" t="s">
        <v>359</v>
      </c>
      <c r="G28" s="2050" t="s">
        <v>359</v>
      </c>
      <c r="H28" s="2050" t="s">
        <v>359</v>
      </c>
      <c r="I28" s="2050" t="s">
        <v>359</v>
      </c>
      <c r="J28" s="2050" t="s">
        <v>359</v>
      </c>
      <c r="K28" s="2050" t="s">
        <v>359</v>
      </c>
      <c r="L28" s="1744" t="s">
        <v>359</v>
      </c>
      <c r="M28" s="3443" t="s">
        <v>359</v>
      </c>
    </row>
    <row r="29" spans="1:17" ht="15.75">
      <c r="A29" s="2055" t="s">
        <v>359</v>
      </c>
      <c r="B29" s="5722"/>
      <c r="C29" s="3442" t="s">
        <v>2365</v>
      </c>
      <c r="D29" s="3425">
        <v>2023</v>
      </c>
      <c r="E29" s="2050" t="s">
        <v>359</v>
      </c>
      <c r="F29" s="1744" t="s">
        <v>2366</v>
      </c>
      <c r="G29" s="3425">
        <v>2038</v>
      </c>
      <c r="H29" s="2050" t="s">
        <v>359</v>
      </c>
      <c r="I29" s="1744" t="s">
        <v>359</v>
      </c>
      <c r="J29" s="2050" t="s">
        <v>359</v>
      </c>
      <c r="K29" s="2050" t="s">
        <v>359</v>
      </c>
      <c r="L29" s="1744" t="s">
        <v>359</v>
      </c>
      <c r="M29" s="3443" t="s">
        <v>359</v>
      </c>
      <c r="O29" s="5745"/>
      <c r="P29" s="5745"/>
      <c r="Q29" s="5745"/>
    </row>
    <row r="30" spans="1:17" ht="15.75">
      <c r="A30" s="2055" t="s">
        <v>359</v>
      </c>
      <c r="B30" s="5723"/>
      <c r="C30" s="3442" t="s">
        <v>359</v>
      </c>
      <c r="D30" s="1744" t="s">
        <v>359</v>
      </c>
      <c r="E30" s="2050" t="s">
        <v>359</v>
      </c>
      <c r="F30" s="1744" t="s">
        <v>359</v>
      </c>
      <c r="G30" s="2050" t="s">
        <v>359</v>
      </c>
      <c r="H30" s="2050" t="s">
        <v>359</v>
      </c>
      <c r="I30" s="1744" t="s">
        <v>359</v>
      </c>
      <c r="J30" s="2050" t="s">
        <v>359</v>
      </c>
      <c r="K30" s="2050" t="s">
        <v>359</v>
      </c>
      <c r="L30" s="1744" t="s">
        <v>359</v>
      </c>
      <c r="M30" s="3443" t="s">
        <v>359</v>
      </c>
    </row>
    <row r="31" spans="1:17" ht="15.75">
      <c r="A31" s="2055" t="s">
        <v>359</v>
      </c>
      <c r="B31" s="5653" t="s">
        <v>2367</v>
      </c>
      <c r="C31" s="3451" t="s">
        <v>359</v>
      </c>
      <c r="D31" s="3283" t="s">
        <v>359</v>
      </c>
      <c r="E31" s="3283" t="s">
        <v>359</v>
      </c>
      <c r="F31" s="3283" t="s">
        <v>359</v>
      </c>
      <c r="G31" s="3283" t="s">
        <v>359</v>
      </c>
      <c r="H31" s="3283" t="s">
        <v>359</v>
      </c>
      <c r="I31" s="3283" t="s">
        <v>359</v>
      </c>
      <c r="J31" s="3283" t="s">
        <v>359</v>
      </c>
      <c r="K31" s="3283" t="s">
        <v>359</v>
      </c>
      <c r="L31" s="3283" t="s">
        <v>359</v>
      </c>
      <c r="M31" s="3452" t="s">
        <v>359</v>
      </c>
    </row>
    <row r="32" spans="1:17" ht="15.75">
      <c r="A32" s="2055" t="s">
        <v>359</v>
      </c>
      <c r="B32" s="5719"/>
      <c r="C32" s="3453" t="s">
        <v>359</v>
      </c>
      <c r="D32" s="3167" t="s">
        <v>2368</v>
      </c>
      <c r="E32" s="3167">
        <v>2023</v>
      </c>
      <c r="F32" s="3167" t="s">
        <v>2369</v>
      </c>
      <c r="G32" s="3167">
        <v>2024</v>
      </c>
      <c r="H32" s="3167" t="s">
        <v>2370</v>
      </c>
      <c r="I32" s="3167">
        <v>2025</v>
      </c>
      <c r="J32" s="3167" t="s">
        <v>2371</v>
      </c>
      <c r="K32" s="3167">
        <v>2026</v>
      </c>
      <c r="L32" s="3167" t="s">
        <v>2372</v>
      </c>
      <c r="M32" s="3312">
        <v>2027</v>
      </c>
    </row>
    <row r="33" spans="1:13" ht="15.75">
      <c r="A33" s="2055" t="s">
        <v>359</v>
      </c>
      <c r="B33" s="5719"/>
      <c r="C33" s="3453" t="s">
        <v>359</v>
      </c>
      <c r="D33" s="3286">
        <v>0.42</v>
      </c>
      <c r="E33" s="3287"/>
      <c r="F33" s="3288">
        <v>0.44</v>
      </c>
      <c r="G33" s="3287"/>
      <c r="H33" s="3288">
        <v>0.46</v>
      </c>
      <c r="I33" s="3287"/>
      <c r="J33" s="3288">
        <v>0.48</v>
      </c>
      <c r="K33" s="3287"/>
      <c r="L33" s="3288">
        <v>0.5</v>
      </c>
      <c r="M33" s="3454"/>
    </row>
    <row r="34" spans="1:13" ht="15.75">
      <c r="A34" s="2055" t="s">
        <v>359</v>
      </c>
      <c r="B34" s="5719"/>
      <c r="C34" s="3453" t="s">
        <v>359</v>
      </c>
      <c r="D34" s="3167" t="s">
        <v>2373</v>
      </c>
      <c r="E34" s="3167">
        <v>2028</v>
      </c>
      <c r="F34" s="3167" t="s">
        <v>2374</v>
      </c>
      <c r="G34" s="3167">
        <v>2029</v>
      </c>
      <c r="H34" s="3167" t="s">
        <v>2375</v>
      </c>
      <c r="I34" s="3167">
        <v>2030</v>
      </c>
      <c r="J34" s="3167" t="s">
        <v>2376</v>
      </c>
      <c r="K34" s="3167">
        <v>2031</v>
      </c>
      <c r="L34" s="3167" t="s">
        <v>2377</v>
      </c>
      <c r="M34" s="3312">
        <v>2032</v>
      </c>
    </row>
    <row r="35" spans="1:13" ht="15.75">
      <c r="A35" s="2055" t="s">
        <v>359</v>
      </c>
      <c r="B35" s="5719"/>
      <c r="C35" s="3453" t="s">
        <v>359</v>
      </c>
      <c r="D35" s="3286">
        <v>0.52</v>
      </c>
      <c r="E35" s="3287"/>
      <c r="F35" s="3288">
        <v>0.54</v>
      </c>
      <c r="G35" s="3287"/>
      <c r="H35" s="3288">
        <v>0.56000000000000005</v>
      </c>
      <c r="I35" s="3287"/>
      <c r="J35" s="3288">
        <v>0.57999999999999996</v>
      </c>
      <c r="K35" s="3287"/>
      <c r="L35" s="3288">
        <v>0.6</v>
      </c>
      <c r="M35" s="3454"/>
    </row>
    <row r="36" spans="1:13" ht="15.75">
      <c r="A36" s="2055" t="s">
        <v>359</v>
      </c>
      <c r="B36" s="5719"/>
      <c r="C36" s="3453" t="s">
        <v>359</v>
      </c>
      <c r="D36" s="3167" t="s">
        <v>2378</v>
      </c>
      <c r="E36" s="3167">
        <v>2033</v>
      </c>
      <c r="F36" s="3167" t="s">
        <v>2379</v>
      </c>
      <c r="G36" s="3167">
        <v>2034</v>
      </c>
      <c r="H36" s="3167" t="s">
        <v>2380</v>
      </c>
      <c r="I36" s="3167">
        <v>2035</v>
      </c>
      <c r="J36" s="3167" t="s">
        <v>2381</v>
      </c>
      <c r="K36" s="3167">
        <v>2036</v>
      </c>
      <c r="L36" s="3167" t="s">
        <v>2382</v>
      </c>
      <c r="M36" s="3312">
        <v>2037</v>
      </c>
    </row>
    <row r="37" spans="1:13" ht="15.75">
      <c r="A37" s="2055" t="s">
        <v>359</v>
      </c>
      <c r="B37" s="5719"/>
      <c r="C37" s="3453" t="s">
        <v>359</v>
      </c>
      <c r="D37" s="3286">
        <v>0.62</v>
      </c>
      <c r="E37" s="3287"/>
      <c r="F37" s="3288">
        <v>0.64</v>
      </c>
      <c r="G37" s="3290"/>
      <c r="H37" s="3286">
        <v>0.66</v>
      </c>
      <c r="I37" s="3287"/>
      <c r="J37" s="3288">
        <v>0.68</v>
      </c>
      <c r="K37" s="3287"/>
      <c r="L37" s="3288">
        <v>0.7</v>
      </c>
      <c r="M37" s="3454"/>
    </row>
    <row r="38" spans="1:13" ht="15.75">
      <c r="A38" s="2055" t="s">
        <v>359</v>
      </c>
      <c r="B38" s="5719"/>
      <c r="C38" s="3453" t="s">
        <v>359</v>
      </c>
      <c r="D38" s="3185" t="s">
        <v>2383</v>
      </c>
      <c r="E38" s="3185">
        <v>2038</v>
      </c>
      <c r="F38" s="3185"/>
      <c r="G38" s="3185" t="s">
        <v>2384</v>
      </c>
      <c r="H38" s="2389"/>
      <c r="I38" s="2389"/>
      <c r="J38" s="2389"/>
      <c r="K38" s="2389"/>
      <c r="L38" s="2389"/>
      <c r="M38" s="3396"/>
    </row>
    <row r="39" spans="1:13" ht="15.75">
      <c r="A39" s="2055" t="s">
        <v>359</v>
      </c>
      <c r="B39" s="5719"/>
      <c r="C39" s="3453" t="s">
        <v>359</v>
      </c>
      <c r="D39" s="3286">
        <v>0.72</v>
      </c>
      <c r="E39" s="3287"/>
      <c r="F39" s="3288">
        <v>0.72</v>
      </c>
      <c r="G39" s="3287"/>
      <c r="H39" s="2389"/>
      <c r="I39" s="2389"/>
      <c r="J39" s="2389"/>
      <c r="K39" s="2389"/>
      <c r="L39" s="2389"/>
      <c r="M39" s="3396"/>
    </row>
    <row r="40" spans="1:13" ht="15.75">
      <c r="A40" s="2055" t="s">
        <v>359</v>
      </c>
      <c r="B40" s="5720"/>
      <c r="C40" s="3453" t="s">
        <v>359</v>
      </c>
      <c r="D40" s="3291" t="s">
        <v>359</v>
      </c>
      <c r="E40" s="3291" t="s">
        <v>359</v>
      </c>
      <c r="F40" s="3291" t="s">
        <v>359</v>
      </c>
      <c r="G40" s="3291" t="s">
        <v>359</v>
      </c>
      <c r="H40" s="5598" t="s">
        <v>359</v>
      </c>
      <c r="I40" s="5598"/>
      <c r="J40" s="3291" t="s">
        <v>359</v>
      </c>
      <c r="K40" s="3291" t="s">
        <v>359</v>
      </c>
      <c r="L40" s="3291" t="s">
        <v>359</v>
      </c>
      <c r="M40" s="3455" t="s">
        <v>359</v>
      </c>
    </row>
    <row r="41" spans="1:13" ht="15.75">
      <c r="A41" s="2055" t="s">
        <v>359</v>
      </c>
      <c r="B41" s="5721" t="s">
        <v>2385</v>
      </c>
      <c r="C41" s="3451" t="s">
        <v>359</v>
      </c>
      <c r="D41" s="3283"/>
      <c r="E41" s="3283"/>
      <c r="F41" s="3283"/>
      <c r="G41" s="3283"/>
      <c r="H41" s="3283"/>
      <c r="I41" s="3283"/>
      <c r="J41" s="3283"/>
      <c r="K41" s="3283"/>
      <c r="L41" s="3283"/>
      <c r="M41" s="3452" t="s">
        <v>359</v>
      </c>
    </row>
    <row r="42" spans="1:13" ht="15.75">
      <c r="A42" s="2055" t="s">
        <v>359</v>
      </c>
      <c r="B42" s="5722"/>
      <c r="C42" s="3453" t="s">
        <v>359</v>
      </c>
      <c r="D42" s="3291" t="s">
        <v>93</v>
      </c>
      <c r="E42" s="3243" t="s">
        <v>95</v>
      </c>
      <c r="F42" s="5599" t="s">
        <v>2386</v>
      </c>
      <c r="G42" s="5600" t="s">
        <v>103</v>
      </c>
      <c r="H42" s="5601"/>
      <c r="I42" s="5601"/>
      <c r="J42" s="5602"/>
      <c r="K42" s="3291" t="s">
        <v>2387</v>
      </c>
      <c r="L42" s="5600" t="s">
        <v>2430</v>
      </c>
      <c r="M42" s="5605"/>
    </row>
    <row r="43" spans="1:13" ht="15.75">
      <c r="A43" s="2055" t="s">
        <v>359</v>
      </c>
      <c r="B43" s="5722"/>
      <c r="C43" s="3453" t="s">
        <v>359</v>
      </c>
      <c r="D43" s="3293" t="s">
        <v>2351</v>
      </c>
      <c r="E43" s="3294"/>
      <c r="F43" s="5599"/>
      <c r="G43" s="5603"/>
      <c r="H43" s="5594"/>
      <c r="I43" s="5594"/>
      <c r="J43" s="5604"/>
      <c r="K43" s="3291"/>
      <c r="L43" s="5606"/>
      <c r="M43" s="5607"/>
    </row>
    <row r="44" spans="1:13" ht="15.75">
      <c r="A44" s="2055" t="s">
        <v>359</v>
      </c>
      <c r="B44" s="5723"/>
      <c r="C44" s="3456" t="s">
        <v>359</v>
      </c>
      <c r="D44" s="3243" t="s">
        <v>359</v>
      </c>
      <c r="E44" s="3243" t="s">
        <v>359</v>
      </c>
      <c r="F44" s="3243" t="s">
        <v>359</v>
      </c>
      <c r="G44" s="3243" t="s">
        <v>359</v>
      </c>
      <c r="H44" s="3243" t="s">
        <v>359</v>
      </c>
      <c r="I44" s="3243" t="s">
        <v>359</v>
      </c>
      <c r="J44" s="3243" t="s">
        <v>359</v>
      </c>
      <c r="K44" s="3243" t="s">
        <v>359</v>
      </c>
      <c r="L44" s="3243"/>
      <c r="M44" s="3457" t="s">
        <v>359</v>
      </c>
    </row>
    <row r="45" spans="1:13" ht="63" customHeight="1">
      <c r="A45" s="2055" t="s">
        <v>359</v>
      </c>
      <c r="B45" s="2267" t="s">
        <v>2388</v>
      </c>
      <c r="C45" s="5714" t="s">
        <v>2431</v>
      </c>
      <c r="D45" s="5715"/>
      <c r="E45" s="5715"/>
      <c r="F45" s="5715"/>
      <c r="G45" s="5715"/>
      <c r="H45" s="5715"/>
      <c r="I45" s="5715"/>
      <c r="J45" s="5715"/>
      <c r="K45" s="5715"/>
      <c r="L45" s="5715"/>
      <c r="M45" s="5717"/>
    </row>
    <row r="46" spans="1:13" ht="15" customHeight="1">
      <c r="A46" s="2055" t="s">
        <v>359</v>
      </c>
      <c r="B46" s="2267" t="s">
        <v>2390</v>
      </c>
      <c r="C46" s="5714" t="s">
        <v>2429</v>
      </c>
      <c r="D46" s="5715"/>
      <c r="E46" s="5715"/>
      <c r="F46" s="5715"/>
      <c r="G46" s="5715"/>
      <c r="H46" s="5715"/>
      <c r="I46" s="5715"/>
      <c r="J46" s="5715"/>
      <c r="K46" s="5715"/>
      <c r="L46" s="5715"/>
      <c r="M46" s="5717"/>
    </row>
    <row r="47" spans="1:13" ht="15" customHeight="1">
      <c r="A47" s="2055" t="s">
        <v>359</v>
      </c>
      <c r="B47" s="2267" t="s">
        <v>2392</v>
      </c>
      <c r="C47" s="5714">
        <v>60</v>
      </c>
      <c r="D47" s="5715"/>
      <c r="E47" s="5715"/>
      <c r="F47" s="5715"/>
      <c r="G47" s="5715"/>
      <c r="H47" s="5715"/>
      <c r="I47" s="5715"/>
      <c r="J47" s="5715"/>
      <c r="K47" s="5715"/>
      <c r="L47" s="5715"/>
      <c r="M47" s="5717"/>
    </row>
    <row r="48" spans="1:13">
      <c r="A48" s="2056" t="s">
        <v>359</v>
      </c>
      <c r="B48" s="2267" t="s">
        <v>2393</v>
      </c>
      <c r="C48" s="5714">
        <v>2019</v>
      </c>
      <c r="D48" s="5715" t="s">
        <v>359</v>
      </c>
      <c r="E48" s="5715" t="s">
        <v>359</v>
      </c>
      <c r="F48" s="5715" t="s">
        <v>359</v>
      </c>
      <c r="G48" s="5715" t="s">
        <v>359</v>
      </c>
      <c r="H48" s="5715" t="s">
        <v>359</v>
      </c>
      <c r="I48" s="5715" t="s">
        <v>359</v>
      </c>
      <c r="J48" s="5715" t="s">
        <v>359</v>
      </c>
      <c r="K48" s="5715" t="s">
        <v>359</v>
      </c>
      <c r="L48" s="5715" t="s">
        <v>359</v>
      </c>
      <c r="M48" s="5717" t="s">
        <v>359</v>
      </c>
    </row>
    <row r="49" spans="1:13" ht="15" customHeight="1">
      <c r="A49" s="5746" t="s">
        <v>2394</v>
      </c>
      <c r="B49" s="2267" t="s">
        <v>2395</v>
      </c>
      <c r="C49" s="5714" t="s">
        <v>2432</v>
      </c>
      <c r="D49" s="5715"/>
      <c r="E49" s="5715"/>
      <c r="F49" s="5715"/>
      <c r="G49" s="5715"/>
      <c r="H49" s="5715"/>
      <c r="I49" s="5715"/>
      <c r="J49" s="5715"/>
      <c r="K49" s="5715"/>
      <c r="L49" s="5715"/>
      <c r="M49" s="5717"/>
    </row>
    <row r="50" spans="1:13" ht="15.95" customHeight="1">
      <c r="A50" s="5747"/>
      <c r="B50" s="2267" t="s">
        <v>2396</v>
      </c>
      <c r="C50" s="5714" t="s">
        <v>2433</v>
      </c>
      <c r="D50" s="5715"/>
      <c r="E50" s="5715"/>
      <c r="F50" s="5715"/>
      <c r="G50" s="5715"/>
      <c r="H50" s="5715"/>
      <c r="I50" s="5715"/>
      <c r="J50" s="5715"/>
      <c r="K50" s="5715"/>
      <c r="L50" s="5715"/>
      <c r="M50" s="5717"/>
    </row>
    <row r="51" spans="1:13" ht="15.95" customHeight="1">
      <c r="A51" s="5747"/>
      <c r="B51" s="2267" t="s">
        <v>2398</v>
      </c>
      <c r="C51" s="5714" t="s">
        <v>289</v>
      </c>
      <c r="D51" s="5715"/>
      <c r="E51" s="5715"/>
      <c r="F51" s="5715"/>
      <c r="G51" s="5715"/>
      <c r="H51" s="5715"/>
      <c r="I51" s="5715"/>
      <c r="J51" s="5715"/>
      <c r="K51" s="5715"/>
      <c r="L51" s="5715"/>
      <c r="M51" s="5717"/>
    </row>
    <row r="52" spans="1:13" ht="15" customHeight="1">
      <c r="A52" s="5747"/>
      <c r="B52" s="2267" t="s">
        <v>2399</v>
      </c>
      <c r="C52" s="5714" t="s">
        <v>2434</v>
      </c>
      <c r="D52" s="5715"/>
      <c r="E52" s="5715"/>
      <c r="F52" s="5715"/>
      <c r="G52" s="5715"/>
      <c r="H52" s="5715"/>
      <c r="I52" s="5715"/>
      <c r="J52" s="5715"/>
      <c r="K52" s="5715"/>
      <c r="L52" s="5715"/>
      <c r="M52" s="5717"/>
    </row>
    <row r="53" spans="1:13" ht="15" customHeight="1">
      <c r="A53" s="5747"/>
      <c r="B53" s="2267" t="s">
        <v>2400</v>
      </c>
      <c r="C53" s="5714" t="s">
        <v>379</v>
      </c>
      <c r="D53" s="5715"/>
      <c r="E53" s="5715"/>
      <c r="F53" s="5715"/>
      <c r="G53" s="5715"/>
      <c r="H53" s="5715"/>
      <c r="I53" s="5715"/>
      <c r="J53" s="5715"/>
      <c r="K53" s="5715"/>
      <c r="L53" s="5715"/>
      <c r="M53" s="5717"/>
    </row>
    <row r="54" spans="1:13" ht="15.95" customHeight="1" thickBot="1">
      <c r="A54" s="5748"/>
      <c r="B54" s="2267" t="s">
        <v>2401</v>
      </c>
      <c r="C54" s="5714" t="s">
        <v>2435</v>
      </c>
      <c r="D54" s="5715"/>
      <c r="E54" s="5715"/>
      <c r="F54" s="5715"/>
      <c r="G54" s="5715"/>
      <c r="H54" s="5715"/>
      <c r="I54" s="5715"/>
      <c r="J54" s="5715"/>
      <c r="K54" s="5715"/>
      <c r="L54" s="5715"/>
      <c r="M54" s="5717"/>
    </row>
    <row r="55" spans="1:13" ht="15" customHeight="1">
      <c r="A55" s="5749" t="s">
        <v>2402</v>
      </c>
      <c r="B55" s="2270" t="s">
        <v>2403</v>
      </c>
      <c r="C55" s="5714" t="s">
        <v>2436</v>
      </c>
      <c r="D55" s="5715"/>
      <c r="E55" s="5715"/>
      <c r="F55" s="5715"/>
      <c r="G55" s="5715"/>
      <c r="H55" s="5715"/>
      <c r="I55" s="5715"/>
      <c r="J55" s="5715"/>
      <c r="K55" s="5715"/>
      <c r="L55" s="5715"/>
      <c r="M55" s="5717"/>
    </row>
    <row r="56" spans="1:13" ht="15" customHeight="1">
      <c r="A56" s="5747"/>
      <c r="B56" s="2270" t="s">
        <v>2404</v>
      </c>
      <c r="C56" s="5714" t="s">
        <v>2405</v>
      </c>
      <c r="D56" s="5715"/>
      <c r="E56" s="5715"/>
      <c r="F56" s="5715"/>
      <c r="G56" s="5715"/>
      <c r="H56" s="5715"/>
      <c r="I56" s="5715"/>
      <c r="J56" s="5715"/>
      <c r="K56" s="5715"/>
      <c r="L56" s="5715"/>
      <c r="M56" s="5717"/>
    </row>
    <row r="57" spans="1:13" ht="26.25" customHeight="1" thickBot="1">
      <c r="A57" s="5748"/>
      <c r="B57" s="2270" t="s">
        <v>244</v>
      </c>
      <c r="C57" s="5714" t="s">
        <v>289</v>
      </c>
      <c r="D57" s="5715"/>
      <c r="E57" s="5715"/>
      <c r="F57" s="5715"/>
      <c r="G57" s="5715"/>
      <c r="H57" s="5715"/>
      <c r="I57" s="5715"/>
      <c r="J57" s="5715"/>
      <c r="K57" s="5715"/>
      <c r="L57" s="5715"/>
      <c r="M57" s="5717"/>
    </row>
    <row r="58" spans="1:13" ht="15.75" thickBot="1">
      <c r="A58" s="1748" t="s">
        <v>2406</v>
      </c>
      <c r="B58" s="2271" t="s">
        <v>359</v>
      </c>
      <c r="C58" s="5741" t="s">
        <v>359</v>
      </c>
      <c r="D58" s="5742"/>
      <c r="E58" s="5742"/>
      <c r="F58" s="5742"/>
      <c r="G58" s="5742"/>
      <c r="H58" s="5742"/>
      <c r="I58" s="5742"/>
      <c r="J58" s="5742"/>
      <c r="K58" s="5742"/>
      <c r="L58" s="5742"/>
      <c r="M58" s="5743"/>
    </row>
  </sheetData>
  <mergeCells count="42">
    <mergeCell ref="C58:M58"/>
    <mergeCell ref="O3:Y3"/>
    <mergeCell ref="O29:Q29"/>
    <mergeCell ref="H40:I40"/>
    <mergeCell ref="A49:A54"/>
    <mergeCell ref="A55:A57"/>
    <mergeCell ref="C46:M46"/>
    <mergeCell ref="C47:M47"/>
    <mergeCell ref="C49:M49"/>
    <mergeCell ref="C50:M50"/>
    <mergeCell ref="C51:M51"/>
    <mergeCell ref="C52:M52"/>
    <mergeCell ref="C53:M53"/>
    <mergeCell ref="C54:M54"/>
    <mergeCell ref="C55:M55"/>
    <mergeCell ref="C56:M56"/>
    <mergeCell ref="C57:M57"/>
    <mergeCell ref="C48:M48"/>
    <mergeCell ref="A2:A12"/>
    <mergeCell ref="C6:M6"/>
    <mergeCell ref="D7:M7"/>
    <mergeCell ref="C8:G8"/>
    <mergeCell ref="I8:M8"/>
    <mergeCell ref="F4:G4"/>
    <mergeCell ref="D4:E4"/>
    <mergeCell ref="I4:M4"/>
    <mergeCell ref="B1:M1"/>
    <mergeCell ref="C2:M2"/>
    <mergeCell ref="C3:M3"/>
    <mergeCell ref="C12:M12"/>
    <mergeCell ref="C45:M45"/>
    <mergeCell ref="C13:M13"/>
    <mergeCell ref="J26:L26"/>
    <mergeCell ref="B31:B40"/>
    <mergeCell ref="B28:B30"/>
    <mergeCell ref="B25:B27"/>
    <mergeCell ref="B21:B24"/>
    <mergeCell ref="B14:B20"/>
    <mergeCell ref="B41:B44"/>
    <mergeCell ref="F42:F43"/>
    <mergeCell ref="G42:J43"/>
    <mergeCell ref="L42:M43"/>
  </mergeCells>
  <dataValidations count="1">
    <dataValidation allowBlank="1" showInputMessage="1" showErrorMessage="1" prompt="Identifique la meta ODS a que le apunta el indicador de producto. Seleccione de la lista desplegable." sqref="E15">
      <formula1>0</formula1>
      <formula2>0</formula2>
    </dataValidation>
  </dataValidations>
  <hyperlinks>
    <hyperlink ref="C53" r:id="rId1"/>
  </hyperlinks>
  <pageMargins left="0.7" right="0.7" top="0.75" bottom="0.75" header="0.51180555555555496" footer="0.51180555555555496"/>
  <pageSetup paperSize="9" orientation="portrait"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1:AMJ276"/>
  <sheetViews>
    <sheetView topLeftCell="C1" zoomScale="120" zoomScaleNormal="120" workbookViewId="0">
      <selection activeCell="I4" sqref="I4:M4"/>
    </sheetView>
  </sheetViews>
  <sheetFormatPr baseColWidth="10" defaultColWidth="14.140625" defaultRowHeight="15.75"/>
  <cols>
    <col min="1" max="1" width="29" style="1971" customWidth="1"/>
    <col min="2" max="2" width="29.7109375" style="1971" customWidth="1"/>
    <col min="3" max="14" width="11.42578125" style="1971" customWidth="1"/>
    <col min="15" max="26" width="10.28515625" style="1971" customWidth="1"/>
    <col min="27" max="1024" width="14.140625" style="1971"/>
    <col min="1025" max="16384" width="14.140625" style="1916"/>
  </cols>
  <sheetData>
    <row r="1" spans="1:13" ht="20.25" customHeight="1" thickBot="1">
      <c r="A1" s="2690"/>
      <c r="B1" s="8530" t="s">
        <v>3232</v>
      </c>
      <c r="C1" s="8530"/>
      <c r="D1" s="8530"/>
      <c r="E1" s="8530"/>
      <c r="F1" s="8530"/>
      <c r="G1" s="8530"/>
      <c r="H1" s="8530"/>
      <c r="I1" s="8530"/>
      <c r="J1" s="8530"/>
      <c r="K1" s="8530"/>
      <c r="L1" s="8530"/>
      <c r="M1" s="8531"/>
    </row>
    <row r="2" spans="1:13" ht="42.75" customHeight="1">
      <c r="A2" s="8563" t="s">
        <v>2329</v>
      </c>
      <c r="B2" s="3044" t="s">
        <v>2330</v>
      </c>
      <c r="C2" s="8564" t="s">
        <v>2122</v>
      </c>
      <c r="D2" s="8565"/>
      <c r="E2" s="8565"/>
      <c r="F2" s="8565"/>
      <c r="G2" s="8565"/>
      <c r="H2" s="8565"/>
      <c r="I2" s="8565"/>
      <c r="J2" s="8565"/>
      <c r="K2" s="8565"/>
      <c r="L2" s="8565"/>
      <c r="M2" s="8566"/>
    </row>
    <row r="3" spans="1:13" ht="73.5" customHeight="1">
      <c r="A3" s="8563"/>
      <c r="B3" s="3045" t="s">
        <v>2331</v>
      </c>
      <c r="C3" s="7647" t="s">
        <v>3233</v>
      </c>
      <c r="D3" s="8567"/>
      <c r="E3" s="8567"/>
      <c r="F3" s="8567"/>
      <c r="G3" s="8567"/>
      <c r="H3" s="8567"/>
      <c r="I3" s="8567"/>
      <c r="J3" s="8567"/>
      <c r="K3" s="8567"/>
      <c r="L3" s="8567"/>
      <c r="M3" s="8483"/>
    </row>
    <row r="4" spans="1:13" ht="29.25" customHeight="1">
      <c r="A4" s="8563"/>
      <c r="B4" s="2067" t="s">
        <v>240</v>
      </c>
      <c r="C4" s="3220" t="s">
        <v>95</v>
      </c>
      <c r="D4" s="1432"/>
      <c r="E4" s="1460" t="s">
        <v>359</v>
      </c>
      <c r="F4" s="6152" t="s">
        <v>241</v>
      </c>
      <c r="G4" s="6152"/>
      <c r="H4" s="1433" t="s">
        <v>437</v>
      </c>
      <c r="I4" s="6413"/>
      <c r="J4" s="6414"/>
      <c r="K4" s="6414"/>
      <c r="L4" s="6414"/>
      <c r="M4" s="6415"/>
    </row>
    <row r="5" spans="1:13" ht="43.5" customHeight="1">
      <c r="A5" s="8563"/>
      <c r="B5" s="2192" t="s">
        <v>2333</v>
      </c>
      <c r="C5" s="6421"/>
      <c r="D5" s="6422"/>
      <c r="E5" s="6422"/>
      <c r="F5" s="6422"/>
      <c r="G5" s="6422"/>
      <c r="H5" s="6422"/>
      <c r="I5" s="6422"/>
      <c r="J5" s="6422"/>
      <c r="K5" s="6422"/>
      <c r="L5" s="6422"/>
      <c r="M5" s="6422"/>
    </row>
    <row r="6" spans="1:13" ht="42.75" customHeight="1">
      <c r="A6" s="8563"/>
      <c r="B6" s="2067" t="s">
        <v>2334</v>
      </c>
      <c r="C6" s="6423"/>
      <c r="D6" s="6424"/>
      <c r="E6" s="6424"/>
      <c r="F6" s="6424"/>
      <c r="G6" s="6424"/>
      <c r="H6" s="6424"/>
      <c r="I6" s="6424"/>
      <c r="J6" s="6424"/>
      <c r="K6" s="6424"/>
      <c r="L6" s="6424"/>
      <c r="M6" s="6425"/>
    </row>
    <row r="7" spans="1:13" ht="15.75" customHeight="1">
      <c r="A7" s="8563"/>
      <c r="B7" s="3046" t="s">
        <v>2335</v>
      </c>
      <c r="C7" s="8568" t="s">
        <v>288</v>
      </c>
      <c r="D7" s="8569"/>
      <c r="E7" s="1975"/>
      <c r="F7" s="1975"/>
      <c r="G7" s="1976"/>
      <c r="H7" s="2692" t="s">
        <v>244</v>
      </c>
      <c r="I7" s="8570" t="s">
        <v>21</v>
      </c>
      <c r="J7" s="8570"/>
      <c r="K7" s="8570"/>
      <c r="L7" s="8570"/>
      <c r="M7" s="8549"/>
    </row>
    <row r="8" spans="1:13" ht="15.75" customHeight="1">
      <c r="A8" s="8563"/>
      <c r="B8" s="8535" t="s">
        <v>2336</v>
      </c>
      <c r="C8" s="1977"/>
      <c r="D8" s="1975"/>
      <c r="E8" s="1975"/>
      <c r="F8" s="1975"/>
      <c r="G8" s="1975"/>
      <c r="H8" s="1975"/>
      <c r="I8" s="1975"/>
      <c r="J8" s="1975"/>
      <c r="K8" s="1975"/>
      <c r="L8" s="1975"/>
      <c r="M8" s="1978"/>
    </row>
    <row r="9" spans="1:13" ht="15.75" customHeight="1">
      <c r="A9" s="8563"/>
      <c r="B9" s="8535"/>
      <c r="C9" s="4537"/>
      <c r="D9" s="4538"/>
      <c r="E9" s="4536"/>
      <c r="F9" s="4538"/>
      <c r="G9" s="4538"/>
      <c r="H9" s="4536"/>
      <c r="I9" s="4539"/>
      <c r="J9" s="1980"/>
      <c r="K9" s="3040"/>
      <c r="L9" s="3041"/>
      <c r="M9" s="1981"/>
    </row>
    <row r="10" spans="1:13" ht="15.75" customHeight="1">
      <c r="A10" s="8563"/>
      <c r="B10" s="8535"/>
      <c r="C10" s="8571" t="s">
        <v>2337</v>
      </c>
      <c r="D10" s="8572"/>
      <c r="E10" s="3041"/>
      <c r="F10" s="8572" t="s">
        <v>2337</v>
      </c>
      <c r="G10" s="8572"/>
      <c r="H10" s="3041"/>
      <c r="I10" s="8572" t="s">
        <v>2337</v>
      </c>
      <c r="J10" s="8572"/>
      <c r="K10" s="3041"/>
      <c r="L10" s="3041"/>
      <c r="M10" s="1982"/>
    </row>
    <row r="11" spans="1:13" ht="63" customHeight="1">
      <c r="A11" s="8563"/>
      <c r="B11" s="3045" t="s">
        <v>2338</v>
      </c>
      <c r="C11" s="8573" t="s">
        <v>3234</v>
      </c>
      <c r="D11" s="8574"/>
      <c r="E11" s="8574"/>
      <c r="F11" s="8574"/>
      <c r="G11" s="8574"/>
      <c r="H11" s="8574"/>
      <c r="I11" s="8574"/>
      <c r="J11" s="8574"/>
      <c r="K11" s="8574"/>
      <c r="L11" s="8574"/>
      <c r="M11" s="8575"/>
    </row>
    <row r="12" spans="1:13" ht="135" customHeight="1">
      <c r="A12" s="8563"/>
      <c r="B12" s="3045" t="s">
        <v>2689</v>
      </c>
      <c r="C12" s="8573" t="s">
        <v>3235</v>
      </c>
      <c r="D12" s="8574"/>
      <c r="E12" s="8574"/>
      <c r="F12" s="8574"/>
      <c r="G12" s="8574"/>
      <c r="H12" s="8574"/>
      <c r="I12" s="8574"/>
      <c r="J12" s="8574"/>
      <c r="K12" s="8574"/>
      <c r="L12" s="8574"/>
      <c r="M12" s="8575"/>
    </row>
    <row r="13" spans="1:13" ht="64.5" customHeight="1">
      <c r="A13" s="8563"/>
      <c r="B13" s="3047" t="s">
        <v>2649</v>
      </c>
      <c r="C13" s="8290" t="s">
        <v>3236</v>
      </c>
      <c r="D13" s="8576"/>
      <c r="E13" s="8576"/>
      <c r="F13" s="8576"/>
      <c r="G13" s="8576"/>
      <c r="H13" s="8576"/>
      <c r="I13" s="8576"/>
      <c r="J13" s="8576"/>
      <c r="K13" s="8576"/>
      <c r="L13" s="8576"/>
      <c r="M13" s="8577"/>
    </row>
    <row r="14" spans="1:13" ht="72.75" customHeight="1">
      <c r="A14" s="8563"/>
      <c r="B14" s="3048" t="s">
        <v>2651</v>
      </c>
      <c r="C14" s="1983" t="s">
        <v>3237</v>
      </c>
      <c r="D14" s="1984" t="s">
        <v>108</v>
      </c>
      <c r="E14" s="8578" t="s">
        <v>3238</v>
      </c>
      <c r="F14" s="8578"/>
      <c r="G14" s="8578"/>
      <c r="H14" s="8578"/>
      <c r="I14" s="8578"/>
      <c r="J14" s="8578"/>
      <c r="K14" s="8578"/>
      <c r="L14" s="8578"/>
      <c r="M14" s="8537"/>
    </row>
    <row r="15" spans="1:13" ht="24" customHeight="1">
      <c r="A15" s="8552" t="s">
        <v>2340</v>
      </c>
      <c r="B15" s="3049" t="s">
        <v>230</v>
      </c>
      <c r="C15" s="8553" t="s">
        <v>1703</v>
      </c>
      <c r="D15" s="8554"/>
      <c r="E15" s="8554"/>
      <c r="F15" s="8554"/>
      <c r="G15" s="8554"/>
      <c r="H15" s="8554"/>
      <c r="I15" s="8554"/>
      <c r="J15" s="8554"/>
      <c r="K15" s="8554"/>
      <c r="L15" s="8554"/>
      <c r="M15" s="8555"/>
    </row>
    <row r="16" spans="1:13" ht="18" customHeight="1">
      <c r="A16" s="8552"/>
      <c r="B16" s="3050" t="s">
        <v>2652</v>
      </c>
      <c r="C16" s="8556" t="s">
        <v>1702</v>
      </c>
      <c r="D16" s="8557"/>
      <c r="E16" s="8557"/>
      <c r="F16" s="8557"/>
      <c r="G16" s="8557"/>
      <c r="H16" s="8557"/>
      <c r="I16" s="8557"/>
      <c r="J16" s="8557"/>
      <c r="K16" s="8557"/>
      <c r="L16" s="8557"/>
      <c r="M16" s="8558"/>
    </row>
    <row r="17" spans="1:13" ht="18.75" customHeight="1">
      <c r="A17" s="8552"/>
      <c r="B17" s="8535" t="s">
        <v>2341</v>
      </c>
      <c r="C17" s="1977"/>
      <c r="D17" s="1973"/>
      <c r="E17" s="1973"/>
      <c r="F17" s="1973"/>
      <c r="G17" s="1973"/>
      <c r="H17" s="1973"/>
      <c r="I17" s="1973"/>
      <c r="J17" s="1973"/>
      <c r="K17" s="1973"/>
      <c r="L17" s="1973"/>
      <c r="M17" s="1974"/>
    </row>
    <row r="18" spans="1:13" ht="21.75" customHeight="1">
      <c r="A18" s="8552"/>
      <c r="B18" s="8535"/>
      <c r="C18" s="1979"/>
      <c r="D18" s="1985"/>
      <c r="E18" s="3040"/>
      <c r="F18" s="1985"/>
      <c r="G18" s="3040"/>
      <c r="H18" s="1985"/>
      <c r="I18" s="3040"/>
      <c r="J18" s="1985"/>
      <c r="K18" s="3040"/>
      <c r="L18" s="3040"/>
      <c r="M18" s="1981"/>
    </row>
    <row r="19" spans="1:13" ht="15.75" customHeight="1">
      <c r="A19" s="8552"/>
      <c r="B19" s="8535"/>
      <c r="C19" s="1986" t="s">
        <v>2342</v>
      </c>
      <c r="D19" s="1987"/>
      <c r="E19" s="3040" t="s">
        <v>2343</v>
      </c>
      <c r="F19" s="1987"/>
      <c r="G19" s="3040" t="s">
        <v>2344</v>
      </c>
      <c r="H19" s="1987"/>
      <c r="I19" s="3040" t="s">
        <v>2345</v>
      </c>
      <c r="J19" s="1972"/>
      <c r="K19" s="3040"/>
      <c r="L19" s="3040"/>
      <c r="M19" s="1981"/>
    </row>
    <row r="20" spans="1:13" ht="15.75" customHeight="1">
      <c r="A20" s="8552"/>
      <c r="B20" s="8535"/>
      <c r="C20" s="1986" t="s">
        <v>2346</v>
      </c>
      <c r="D20" s="1972"/>
      <c r="E20" s="3040" t="s">
        <v>2347</v>
      </c>
      <c r="F20" s="1972"/>
      <c r="G20" s="3040" t="s">
        <v>2348</v>
      </c>
      <c r="H20" s="1972"/>
      <c r="I20" s="3040"/>
      <c r="J20" s="3040"/>
      <c r="K20" s="3040"/>
      <c r="L20" s="3040"/>
      <c r="M20" s="1981"/>
    </row>
    <row r="21" spans="1:13" ht="15.75" customHeight="1">
      <c r="A21" s="8552"/>
      <c r="B21" s="8535"/>
      <c r="C21" s="1986" t="s">
        <v>2349</v>
      </c>
      <c r="D21" s="1972"/>
      <c r="E21" s="3040" t="s">
        <v>2350</v>
      </c>
      <c r="F21" s="1972"/>
      <c r="G21" s="3040"/>
      <c r="H21" s="3040"/>
      <c r="I21" s="3040"/>
      <c r="J21" s="3040"/>
      <c r="K21" s="3040"/>
      <c r="L21" s="3040"/>
      <c r="M21" s="1981"/>
    </row>
    <row r="22" spans="1:13" ht="15.75" customHeight="1">
      <c r="A22" s="8552"/>
      <c r="B22" s="8535"/>
      <c r="C22" s="1986" t="s">
        <v>105</v>
      </c>
      <c r="D22" s="1972" t="s">
        <v>2351</v>
      </c>
      <c r="E22" s="3040" t="s">
        <v>3239</v>
      </c>
      <c r="F22" s="1980" t="s">
        <v>2353</v>
      </c>
      <c r="G22" s="1980"/>
      <c r="H22" s="1980"/>
      <c r="I22" s="1980"/>
      <c r="J22" s="1980"/>
      <c r="K22" s="1980"/>
      <c r="L22" s="1980"/>
      <c r="M22" s="1988"/>
    </row>
    <row r="23" spans="1:13" ht="9.75" customHeight="1">
      <c r="A23" s="8552"/>
      <c r="B23" s="8535"/>
      <c r="C23" s="1989"/>
      <c r="D23" s="1985"/>
      <c r="E23" s="1985"/>
      <c r="F23" s="1985"/>
      <c r="G23" s="1985"/>
      <c r="H23" s="1985"/>
      <c r="I23" s="1985"/>
      <c r="J23" s="1985"/>
      <c r="K23" s="1985"/>
      <c r="L23" s="1985"/>
      <c r="M23" s="1990"/>
    </row>
    <row r="24" spans="1:13" ht="15.75" customHeight="1">
      <c r="A24" s="8552"/>
      <c r="B24" s="8535" t="s">
        <v>2354</v>
      </c>
      <c r="C24" s="1991"/>
      <c r="D24" s="1973"/>
      <c r="E24" s="1973"/>
      <c r="F24" s="1973"/>
      <c r="G24" s="1973"/>
      <c r="H24" s="1973"/>
      <c r="I24" s="1973"/>
      <c r="J24" s="1973"/>
      <c r="K24" s="1973"/>
      <c r="L24" s="1975"/>
      <c r="M24" s="1978"/>
    </row>
    <row r="25" spans="1:13" ht="15.75" customHeight="1">
      <c r="A25" s="8552"/>
      <c r="B25" s="8535"/>
      <c r="C25" s="1986" t="s">
        <v>2355</v>
      </c>
      <c r="D25" s="1972"/>
      <c r="E25" s="3040"/>
      <c r="F25" s="3040" t="s">
        <v>2356</v>
      </c>
      <c r="G25" s="1972"/>
      <c r="H25" s="3040"/>
      <c r="I25" s="3040" t="s">
        <v>2357</v>
      </c>
      <c r="J25" s="1972" t="s">
        <v>2441</v>
      </c>
      <c r="K25" s="3040"/>
      <c r="L25" s="3041"/>
      <c r="M25" s="1982"/>
    </row>
    <row r="26" spans="1:13" ht="15.75" customHeight="1">
      <c r="A26" s="8552"/>
      <c r="B26" s="8535"/>
      <c r="C26" s="1986" t="s">
        <v>2358</v>
      </c>
      <c r="D26" s="1992"/>
      <c r="E26" s="3041"/>
      <c r="F26" s="3040" t="s">
        <v>2359</v>
      </c>
      <c r="G26" s="1972"/>
      <c r="H26" s="3041"/>
      <c r="I26" s="3041"/>
      <c r="J26" s="3041"/>
      <c r="K26" s="3041"/>
      <c r="L26" s="3041"/>
      <c r="M26" s="1982"/>
    </row>
    <row r="27" spans="1:13" ht="15.75" customHeight="1">
      <c r="A27" s="8552"/>
      <c r="B27" s="8535"/>
      <c r="C27" s="1989"/>
      <c r="D27" s="1985"/>
      <c r="E27" s="1985"/>
      <c r="F27" s="1985"/>
      <c r="G27" s="1985"/>
      <c r="H27" s="1985"/>
      <c r="I27" s="1985"/>
      <c r="J27" s="1985"/>
      <c r="K27" s="1985"/>
      <c r="L27" s="1980"/>
      <c r="M27" s="1988"/>
    </row>
    <row r="28" spans="1:13" ht="15.75" customHeight="1">
      <c r="A28" s="8552"/>
      <c r="B28" s="8538" t="s">
        <v>2360</v>
      </c>
      <c r="C28" s="1991"/>
      <c r="D28" s="1973"/>
      <c r="E28" s="1973"/>
      <c r="F28" s="1973"/>
      <c r="G28" s="1973"/>
      <c r="H28" s="1973"/>
      <c r="I28" s="1973"/>
      <c r="J28" s="1973"/>
      <c r="K28" s="1973"/>
      <c r="L28" s="1973"/>
      <c r="M28" s="1974"/>
    </row>
    <row r="29" spans="1:13" ht="15.75" customHeight="1">
      <c r="A29" s="8552"/>
      <c r="B29" s="8538"/>
      <c r="C29" s="1993" t="s">
        <v>2361</v>
      </c>
      <c r="D29" s="1994">
        <v>0.12</v>
      </c>
      <c r="E29" s="3040"/>
      <c r="F29" s="3041" t="s">
        <v>2362</v>
      </c>
      <c r="G29" s="1972">
        <v>2022</v>
      </c>
      <c r="H29" s="3040"/>
      <c r="I29" s="3041" t="s">
        <v>2363</v>
      </c>
      <c r="J29" s="8539" t="s">
        <v>2548</v>
      </c>
      <c r="K29" s="8539"/>
      <c r="L29" s="8539"/>
      <c r="M29" s="8540"/>
    </row>
    <row r="30" spans="1:13" ht="15.75" customHeight="1">
      <c r="A30" s="8552"/>
      <c r="B30" s="8538"/>
      <c r="C30" s="1989"/>
      <c r="D30" s="1985"/>
      <c r="E30" s="1985"/>
      <c r="F30" s="1985"/>
      <c r="G30" s="1985"/>
      <c r="H30" s="1985"/>
      <c r="I30" s="1985"/>
      <c r="J30" s="1985"/>
      <c r="K30" s="1985"/>
      <c r="L30" s="1985"/>
      <c r="M30" s="1990"/>
    </row>
    <row r="31" spans="1:13" ht="15.75" customHeight="1">
      <c r="A31" s="8552"/>
      <c r="B31" s="8535" t="s">
        <v>2364</v>
      </c>
      <c r="C31" s="1995"/>
      <c r="D31" s="1996"/>
      <c r="E31" s="1996"/>
      <c r="F31" s="1996"/>
      <c r="G31" s="1996"/>
      <c r="H31" s="1996"/>
      <c r="I31" s="1996"/>
      <c r="J31" s="1996"/>
      <c r="K31" s="1996"/>
      <c r="L31" s="3041"/>
      <c r="M31" s="1982"/>
    </row>
    <row r="32" spans="1:13" ht="15.75" customHeight="1">
      <c r="A32" s="8552"/>
      <c r="B32" s="8535"/>
      <c r="C32" s="1986" t="s">
        <v>2365</v>
      </c>
      <c r="D32" s="1997" t="s">
        <v>3200</v>
      </c>
      <c r="E32" s="3042"/>
      <c r="F32" s="3040" t="s">
        <v>2366</v>
      </c>
      <c r="G32" s="1997" t="s">
        <v>2457</v>
      </c>
      <c r="H32" s="3042"/>
      <c r="I32" s="3041"/>
      <c r="J32" s="3042"/>
      <c r="K32" s="3042"/>
      <c r="L32" s="3041"/>
      <c r="M32" s="1982"/>
    </row>
    <row r="33" spans="1:13" ht="15.75" customHeight="1">
      <c r="A33" s="8552"/>
      <c r="B33" s="8535"/>
      <c r="C33" s="1986"/>
      <c r="D33" s="3043"/>
      <c r="E33" s="3042"/>
      <c r="F33" s="3040"/>
      <c r="G33" s="3042"/>
      <c r="H33" s="3042"/>
      <c r="I33" s="3041"/>
      <c r="J33" s="3042"/>
      <c r="K33" s="3042"/>
      <c r="L33" s="3041"/>
      <c r="M33" s="1982"/>
    </row>
    <row r="34" spans="1:13" ht="15.75" customHeight="1">
      <c r="A34" s="8552"/>
      <c r="B34" s="8535" t="s">
        <v>2367</v>
      </c>
      <c r="C34" s="3295"/>
      <c r="D34" s="3296"/>
      <c r="E34" s="3296"/>
      <c r="F34" s="3296"/>
      <c r="G34" s="3296"/>
      <c r="H34" s="3296"/>
      <c r="I34" s="3296"/>
      <c r="J34" s="3296"/>
      <c r="K34" s="3296"/>
      <c r="L34" s="3296"/>
      <c r="M34" s="3297"/>
    </row>
    <row r="35" spans="1:13" ht="15.75" customHeight="1">
      <c r="A35" s="8552"/>
      <c r="B35" s="8535"/>
      <c r="C35" s="3298"/>
      <c r="D35" s="3167" t="s">
        <v>2368</v>
      </c>
      <c r="E35" s="3167">
        <v>2023</v>
      </c>
      <c r="F35" s="3167" t="s">
        <v>2369</v>
      </c>
      <c r="G35" s="3167">
        <v>2024</v>
      </c>
      <c r="H35" s="3167" t="s">
        <v>2370</v>
      </c>
      <c r="I35" s="3167">
        <v>2025</v>
      </c>
      <c r="J35" s="3167" t="s">
        <v>2371</v>
      </c>
      <c r="K35" s="3167">
        <v>2026</v>
      </c>
      <c r="L35" s="3167" t="s">
        <v>2372</v>
      </c>
      <c r="M35" s="3168">
        <v>2027</v>
      </c>
    </row>
    <row r="36" spans="1:13" ht="15.75" customHeight="1">
      <c r="A36" s="8552"/>
      <c r="B36" s="8535"/>
      <c r="C36" s="3298"/>
      <c r="D36" s="3323">
        <v>0.12</v>
      </c>
      <c r="E36" s="3324"/>
      <c r="F36" s="3323">
        <v>0.12</v>
      </c>
      <c r="G36" s="3324"/>
      <c r="H36" s="3323">
        <v>0.13</v>
      </c>
      <c r="I36" s="3324"/>
      <c r="J36" s="3323">
        <v>0.13</v>
      </c>
      <c r="K36" s="3324"/>
      <c r="L36" s="3325">
        <v>0.14000000000000001</v>
      </c>
      <c r="M36" s="3311"/>
    </row>
    <row r="37" spans="1:13" ht="15.75" customHeight="1">
      <c r="A37" s="8552"/>
      <c r="B37" s="8535"/>
      <c r="C37" s="3298"/>
      <c r="D37" s="3167" t="s">
        <v>2373</v>
      </c>
      <c r="E37" s="3167">
        <v>2028</v>
      </c>
      <c r="F37" s="3167" t="s">
        <v>2374</v>
      </c>
      <c r="G37" s="3167">
        <v>2029</v>
      </c>
      <c r="H37" s="3167" t="s">
        <v>2375</v>
      </c>
      <c r="I37" s="3167">
        <v>2030</v>
      </c>
      <c r="J37" s="3167" t="s">
        <v>2376</v>
      </c>
      <c r="K37" s="3167">
        <v>2031</v>
      </c>
      <c r="L37" s="3167" t="s">
        <v>2377</v>
      </c>
      <c r="M37" s="3168">
        <v>2032</v>
      </c>
    </row>
    <row r="38" spans="1:13" ht="15.75" customHeight="1">
      <c r="A38" s="8552"/>
      <c r="B38" s="8535"/>
      <c r="C38" s="3298"/>
      <c r="D38" s="3323">
        <v>0.14000000000000001</v>
      </c>
      <c r="E38" s="3324"/>
      <c r="F38" s="3323">
        <v>0.15</v>
      </c>
      <c r="G38" s="3324"/>
      <c r="H38" s="3323">
        <v>0.15</v>
      </c>
      <c r="I38" s="3324"/>
      <c r="J38" s="3323">
        <v>0.16</v>
      </c>
      <c r="K38" s="3324"/>
      <c r="L38" s="3325">
        <v>0.16</v>
      </c>
      <c r="M38" s="3302"/>
    </row>
    <row r="39" spans="1:13" ht="15.75" customHeight="1">
      <c r="A39" s="8552"/>
      <c r="B39" s="8535"/>
      <c r="C39" s="3298"/>
      <c r="D39" s="3167" t="s">
        <v>2378</v>
      </c>
      <c r="E39" s="3167">
        <v>2033</v>
      </c>
      <c r="F39" s="3167" t="s">
        <v>2379</v>
      </c>
      <c r="G39" s="3167">
        <v>2034</v>
      </c>
      <c r="H39" s="3167" t="s">
        <v>2380</v>
      </c>
      <c r="I39" s="3167">
        <v>2035</v>
      </c>
      <c r="J39" s="3167" t="s">
        <v>2381</v>
      </c>
      <c r="K39" s="3167">
        <v>2036</v>
      </c>
      <c r="L39" s="3167" t="s">
        <v>2382</v>
      </c>
      <c r="M39" s="3168">
        <v>2037</v>
      </c>
    </row>
    <row r="40" spans="1:13" ht="15.75" customHeight="1">
      <c r="A40" s="8552"/>
      <c r="B40" s="8535"/>
      <c r="C40" s="3298"/>
      <c r="D40" s="3323">
        <v>0.17</v>
      </c>
      <c r="E40" s="3324"/>
      <c r="F40" s="3323">
        <v>0.17</v>
      </c>
      <c r="G40" s="3324"/>
      <c r="H40" s="3323">
        <v>0.18</v>
      </c>
      <c r="I40" s="3324"/>
      <c r="J40" s="3323">
        <v>0.19</v>
      </c>
      <c r="K40" s="3324"/>
      <c r="L40" s="3325">
        <v>0.19</v>
      </c>
      <c r="M40" s="3302"/>
    </row>
    <row r="41" spans="1:13" ht="15.75" customHeight="1">
      <c r="A41" s="8552"/>
      <c r="B41" s="8535"/>
      <c r="C41" s="3298"/>
      <c r="D41" s="3167" t="s">
        <v>2383</v>
      </c>
      <c r="E41" s="3167">
        <v>2038</v>
      </c>
      <c r="F41" s="3167" t="s">
        <v>2384</v>
      </c>
      <c r="G41" s="2389" t="s">
        <v>359</v>
      </c>
      <c r="H41" s="3303"/>
      <c r="I41" s="3296"/>
      <c r="J41" s="3304"/>
      <c r="K41" s="3304"/>
      <c r="L41" s="3305"/>
      <c r="M41" s="3306"/>
    </row>
    <row r="42" spans="1:13" ht="15.75" customHeight="1">
      <c r="A42" s="8552"/>
      <c r="B42" s="8535"/>
      <c r="C42" s="3298"/>
      <c r="D42" s="3323">
        <v>0.2</v>
      </c>
      <c r="E42" s="3324"/>
      <c r="F42" s="8541">
        <v>0.2</v>
      </c>
      <c r="G42" s="8541"/>
      <c r="H42" s="3307"/>
      <c r="I42" s="3307"/>
      <c r="J42" s="3308"/>
      <c r="K42" s="3308"/>
      <c r="L42" s="3309"/>
      <c r="M42" s="3310"/>
    </row>
    <row r="43" spans="1:13" ht="15.75" customHeight="1">
      <c r="A43" s="8552"/>
      <c r="B43" s="8535"/>
      <c r="C43" s="2679"/>
      <c r="D43" s="1963"/>
      <c r="E43" s="1939"/>
      <c r="F43" s="1963"/>
      <c r="G43" s="1939"/>
      <c r="H43" s="1964"/>
      <c r="I43" s="1948"/>
      <c r="J43" s="1964"/>
      <c r="K43" s="1948"/>
      <c r="L43" s="1964"/>
      <c r="M43" s="2680"/>
    </row>
    <row r="44" spans="1:13" ht="18" customHeight="1">
      <c r="A44" s="8552"/>
      <c r="B44" s="8535" t="s">
        <v>2385</v>
      </c>
      <c r="C44" s="1986"/>
      <c r="D44" s="3040"/>
      <c r="E44" s="3040"/>
      <c r="F44" s="3040"/>
      <c r="G44" s="3040"/>
      <c r="H44" s="3040"/>
      <c r="I44" s="3040"/>
      <c r="J44" s="3040"/>
      <c r="K44" s="3040"/>
      <c r="L44" s="3041"/>
      <c r="M44" s="1982"/>
    </row>
    <row r="45" spans="1:13" ht="15.75" customHeight="1">
      <c r="A45" s="8552"/>
      <c r="B45" s="8535"/>
      <c r="C45" s="1979"/>
      <c r="D45" s="3040" t="s">
        <v>93</v>
      </c>
      <c r="E45" s="1985" t="s">
        <v>95</v>
      </c>
      <c r="F45" s="8545" t="s">
        <v>2386</v>
      </c>
      <c r="G45" s="8546" t="s">
        <v>2666</v>
      </c>
      <c r="H45" s="8546"/>
      <c r="I45" s="8546"/>
      <c r="J45" s="8546"/>
      <c r="K45" s="3040" t="s">
        <v>3239</v>
      </c>
      <c r="L45" s="8536"/>
      <c r="M45" s="8537"/>
    </row>
    <row r="46" spans="1:13" ht="15.75" customHeight="1">
      <c r="A46" s="8552"/>
      <c r="B46" s="8535"/>
      <c r="C46" s="1979"/>
      <c r="D46" s="1992"/>
      <c r="E46" s="1998" t="s">
        <v>2351</v>
      </c>
      <c r="F46" s="8545"/>
      <c r="G46" s="8546"/>
      <c r="H46" s="8546"/>
      <c r="I46" s="8546"/>
      <c r="J46" s="8546"/>
      <c r="K46" s="3041"/>
      <c r="L46" s="8536"/>
      <c r="M46" s="8537"/>
    </row>
    <row r="47" spans="1:13" ht="15.75" customHeight="1">
      <c r="A47" s="8552"/>
      <c r="B47" s="8535"/>
      <c r="C47" s="1999"/>
      <c r="D47" s="1980"/>
      <c r="E47" s="1980"/>
      <c r="F47" s="1980"/>
      <c r="G47" s="1980"/>
      <c r="H47" s="1980"/>
      <c r="I47" s="1980"/>
      <c r="J47" s="1980"/>
      <c r="K47" s="1980"/>
      <c r="L47" s="3041"/>
      <c r="M47" s="1982"/>
    </row>
    <row r="48" spans="1:13" ht="207" customHeight="1">
      <c r="A48" s="8552"/>
      <c r="B48" s="3046" t="s">
        <v>2388</v>
      </c>
      <c r="C48" s="8260" t="s">
        <v>3240</v>
      </c>
      <c r="D48" s="8550"/>
      <c r="E48" s="8550"/>
      <c r="F48" s="8550"/>
      <c r="G48" s="8550"/>
      <c r="H48" s="8550"/>
      <c r="I48" s="8550"/>
      <c r="J48" s="8550"/>
      <c r="K48" s="8550"/>
      <c r="L48" s="8550"/>
      <c r="M48" s="8551"/>
    </row>
    <row r="49" spans="1:13" ht="15.75" customHeight="1">
      <c r="A49" s="8552"/>
      <c r="B49" s="3046" t="s">
        <v>2390</v>
      </c>
      <c r="C49" s="8547" t="s">
        <v>3241</v>
      </c>
      <c r="D49" s="8548"/>
      <c r="E49" s="8548"/>
      <c r="F49" s="8548"/>
      <c r="G49" s="8548"/>
      <c r="H49" s="8548"/>
      <c r="I49" s="8548"/>
      <c r="J49" s="8548"/>
      <c r="K49" s="8548"/>
      <c r="L49" s="8548"/>
      <c r="M49" s="8549"/>
    </row>
    <row r="50" spans="1:13" ht="15.75" customHeight="1">
      <c r="A50" s="8552"/>
      <c r="B50" s="3046" t="s">
        <v>2392</v>
      </c>
      <c r="C50" s="8547">
        <v>30</v>
      </c>
      <c r="D50" s="8548"/>
      <c r="E50" s="8548"/>
      <c r="F50" s="8548"/>
      <c r="G50" s="8548"/>
      <c r="H50" s="8548"/>
      <c r="I50" s="8548"/>
      <c r="J50" s="8548"/>
      <c r="K50" s="8548"/>
      <c r="L50" s="8548"/>
      <c r="M50" s="8549"/>
    </row>
    <row r="51" spans="1:13" ht="15.75" customHeight="1">
      <c r="A51" s="8552"/>
      <c r="B51" s="3046" t="s">
        <v>2393</v>
      </c>
      <c r="C51" s="8547">
        <v>2021</v>
      </c>
      <c r="D51" s="8548"/>
      <c r="E51" s="8548"/>
      <c r="F51" s="8548"/>
      <c r="G51" s="8548"/>
      <c r="H51" s="8548"/>
      <c r="I51" s="8548"/>
      <c r="J51" s="8548"/>
      <c r="K51" s="8548"/>
      <c r="L51" s="8548"/>
      <c r="M51" s="8549"/>
    </row>
    <row r="52" spans="1:13" ht="15.75" customHeight="1" thickBot="1">
      <c r="A52" s="8559" t="s">
        <v>2394</v>
      </c>
      <c r="B52" s="3046" t="s">
        <v>2395</v>
      </c>
      <c r="C52" s="8425" t="s">
        <v>2551</v>
      </c>
      <c r="D52" s="8426"/>
      <c r="E52" s="8426"/>
      <c r="F52" s="8426"/>
      <c r="G52" s="8426"/>
      <c r="H52" s="8426"/>
      <c r="I52" s="8426"/>
      <c r="J52" s="8426"/>
      <c r="K52" s="8426"/>
      <c r="L52" s="8426"/>
      <c r="M52" s="8427"/>
    </row>
    <row r="53" spans="1:13" ht="15.75" customHeight="1" thickBot="1">
      <c r="A53" s="8559"/>
      <c r="B53" s="3046" t="s">
        <v>2396</v>
      </c>
      <c r="C53" s="8425" t="s">
        <v>1008</v>
      </c>
      <c r="D53" s="8426"/>
      <c r="E53" s="8426"/>
      <c r="F53" s="8426"/>
      <c r="G53" s="8426"/>
      <c r="H53" s="8426"/>
      <c r="I53" s="8426"/>
      <c r="J53" s="8426"/>
      <c r="K53" s="8426"/>
      <c r="L53" s="8426"/>
      <c r="M53" s="8427"/>
    </row>
    <row r="54" spans="1:13" ht="15.75" customHeight="1" thickBot="1">
      <c r="A54" s="8559"/>
      <c r="B54" s="3046" t="s">
        <v>2398</v>
      </c>
      <c r="C54" s="8425" t="s">
        <v>21</v>
      </c>
      <c r="D54" s="8426"/>
      <c r="E54" s="8426"/>
      <c r="F54" s="8426"/>
      <c r="G54" s="8426"/>
      <c r="H54" s="8426"/>
      <c r="I54" s="8426"/>
      <c r="J54" s="8426"/>
      <c r="K54" s="8426"/>
      <c r="L54" s="8426"/>
      <c r="M54" s="8427"/>
    </row>
    <row r="55" spans="1:13" ht="15.75" customHeight="1" thickBot="1">
      <c r="A55" s="8559"/>
      <c r="B55" s="3046" t="s">
        <v>2399</v>
      </c>
      <c r="C55" s="8425" t="s">
        <v>1008</v>
      </c>
      <c r="D55" s="8426"/>
      <c r="E55" s="8426"/>
      <c r="F55" s="8426"/>
      <c r="G55" s="8426"/>
      <c r="H55" s="8426"/>
      <c r="I55" s="8426"/>
      <c r="J55" s="8426"/>
      <c r="K55" s="8426"/>
      <c r="L55" s="8426"/>
      <c r="M55" s="8427"/>
    </row>
    <row r="56" spans="1:13" ht="15.75" customHeight="1" thickBot="1">
      <c r="A56" s="8559"/>
      <c r="B56" s="3046" t="s">
        <v>2400</v>
      </c>
      <c r="C56" s="8560" t="s">
        <v>1010</v>
      </c>
      <c r="D56" s="8561"/>
      <c r="E56" s="8561"/>
      <c r="F56" s="8561"/>
      <c r="G56" s="8561"/>
      <c r="H56" s="8561"/>
      <c r="I56" s="8561"/>
      <c r="J56" s="8561"/>
      <c r="K56" s="8561"/>
      <c r="L56" s="8561"/>
      <c r="M56" s="8562"/>
    </row>
    <row r="57" spans="1:13" ht="15.75" customHeight="1" thickBot="1">
      <c r="A57" s="8559"/>
      <c r="B57" s="3046" t="s">
        <v>2401</v>
      </c>
      <c r="C57" s="8425">
        <v>3779595</v>
      </c>
      <c r="D57" s="8426"/>
      <c r="E57" s="8426"/>
      <c r="F57" s="8426"/>
      <c r="G57" s="8426"/>
      <c r="H57" s="8426"/>
      <c r="I57" s="8426"/>
      <c r="J57" s="8426"/>
      <c r="K57" s="8426"/>
      <c r="L57" s="8426"/>
      <c r="M57" s="8427"/>
    </row>
    <row r="58" spans="1:13" ht="51" customHeight="1">
      <c r="A58" s="8542" t="s">
        <v>2402</v>
      </c>
      <c r="B58" s="3051" t="s">
        <v>2403</v>
      </c>
      <c r="C58" s="8425" t="s">
        <v>2538</v>
      </c>
      <c r="D58" s="8426"/>
      <c r="E58" s="8426"/>
      <c r="F58" s="8426"/>
      <c r="G58" s="8426"/>
      <c r="H58" s="8426"/>
      <c r="I58" s="8426"/>
      <c r="J58" s="8426"/>
      <c r="K58" s="8426"/>
      <c r="L58" s="8426"/>
      <c r="M58" s="8427"/>
    </row>
    <row r="59" spans="1:13" ht="27" customHeight="1">
      <c r="A59" s="8542"/>
      <c r="B59" s="3051" t="s">
        <v>2404</v>
      </c>
      <c r="C59" s="8543" t="s">
        <v>2405</v>
      </c>
      <c r="D59" s="8544"/>
      <c r="E59" s="8544"/>
      <c r="F59" s="8544"/>
      <c r="G59" s="8544"/>
      <c r="H59" s="8544"/>
      <c r="I59" s="8544"/>
      <c r="J59" s="8544"/>
      <c r="K59" s="8544"/>
      <c r="L59" s="8544"/>
      <c r="M59" s="7649"/>
    </row>
    <row r="60" spans="1:13" ht="27" customHeight="1" thickBot="1">
      <c r="A60" s="8542"/>
      <c r="B60" s="3051" t="s">
        <v>244</v>
      </c>
      <c r="C60" s="8543" t="s">
        <v>289</v>
      </c>
      <c r="D60" s="8544"/>
      <c r="E60" s="8544"/>
      <c r="F60" s="8544"/>
      <c r="G60" s="8544"/>
      <c r="H60" s="8544"/>
      <c r="I60" s="8544"/>
      <c r="J60" s="8544"/>
      <c r="K60" s="8544"/>
      <c r="L60" s="8544"/>
      <c r="M60" s="7649"/>
    </row>
    <row r="61" spans="1:13" ht="25.5" customHeight="1" thickBot="1">
      <c r="A61" s="2691" t="s">
        <v>2406</v>
      </c>
      <c r="B61" s="3052"/>
      <c r="C61" s="8532"/>
      <c r="D61" s="8533"/>
      <c r="E61" s="8533"/>
      <c r="F61" s="8533"/>
      <c r="G61" s="8533"/>
      <c r="H61" s="8533"/>
      <c r="I61" s="8533"/>
      <c r="J61" s="8533"/>
      <c r="K61" s="8533"/>
      <c r="L61" s="8533"/>
      <c r="M61" s="8534"/>
    </row>
    <row r="62" spans="1:13" ht="15.75" customHeight="1">
      <c r="B62" s="2000"/>
    </row>
    <row r="63" spans="1:13" ht="15.75" customHeight="1">
      <c r="B63" s="2000"/>
    </row>
    <row r="64" spans="1:13" ht="15.75" customHeight="1">
      <c r="B64" s="2000"/>
    </row>
    <row r="65" spans="2:2" ht="15.75" customHeight="1">
      <c r="B65" s="2000"/>
    </row>
    <row r="66" spans="2:2" ht="15.75" customHeight="1">
      <c r="B66" s="2000"/>
    </row>
    <row r="67" spans="2:2" ht="15.75" customHeight="1">
      <c r="B67" s="2000"/>
    </row>
    <row r="68" spans="2:2" ht="15.75" customHeight="1">
      <c r="B68" s="2000"/>
    </row>
    <row r="69" spans="2:2" ht="15.75" customHeight="1">
      <c r="B69" s="2000"/>
    </row>
    <row r="70" spans="2:2" ht="15.75" customHeight="1">
      <c r="B70" s="2000"/>
    </row>
    <row r="71" spans="2:2" ht="15.75" customHeight="1">
      <c r="B71" s="2000"/>
    </row>
    <row r="72" spans="2:2" ht="15.75" customHeight="1">
      <c r="B72" s="2000"/>
    </row>
    <row r="73" spans="2:2" ht="15.75" customHeight="1">
      <c r="B73" s="2000"/>
    </row>
    <row r="74" spans="2:2" ht="15.75" customHeight="1">
      <c r="B74" s="2000"/>
    </row>
    <row r="75" spans="2:2" ht="15.75" customHeight="1">
      <c r="B75" s="2000"/>
    </row>
    <row r="76" spans="2:2" ht="15.75" customHeight="1">
      <c r="B76" s="2000"/>
    </row>
    <row r="77" spans="2:2" ht="15.75" customHeight="1">
      <c r="B77" s="2000"/>
    </row>
    <row r="78" spans="2:2" ht="15.75" customHeight="1">
      <c r="B78" s="2000"/>
    </row>
    <row r="79" spans="2:2" ht="15.75" customHeight="1">
      <c r="B79" s="2000"/>
    </row>
    <row r="80" spans="2:2" ht="15.75" customHeight="1">
      <c r="B80" s="2000"/>
    </row>
    <row r="81" spans="2:2" ht="15.75" customHeight="1">
      <c r="B81" s="2000"/>
    </row>
    <row r="82" spans="2:2" ht="15.75" customHeight="1">
      <c r="B82" s="2000"/>
    </row>
    <row r="83" spans="2:2" ht="15.75" customHeight="1">
      <c r="B83" s="2000"/>
    </row>
    <row r="84" spans="2:2" ht="15.75" customHeight="1">
      <c r="B84" s="2000"/>
    </row>
    <row r="85" spans="2:2" ht="15.75" customHeight="1">
      <c r="B85" s="2000"/>
    </row>
    <row r="86" spans="2:2" ht="15.75" customHeight="1">
      <c r="B86" s="2000"/>
    </row>
    <row r="87" spans="2:2" ht="15.75" customHeight="1">
      <c r="B87" s="2000"/>
    </row>
    <row r="88" spans="2:2" ht="15.75" customHeight="1">
      <c r="B88" s="2000"/>
    </row>
    <row r="89" spans="2:2" ht="15.75" customHeight="1">
      <c r="B89" s="2000"/>
    </row>
    <row r="90" spans="2:2" ht="15.75" customHeight="1">
      <c r="B90" s="2000"/>
    </row>
    <row r="91" spans="2:2" ht="15.75" customHeight="1">
      <c r="B91" s="2000"/>
    </row>
    <row r="92" spans="2:2" ht="15.75" customHeight="1">
      <c r="B92" s="2000"/>
    </row>
    <row r="93" spans="2:2" ht="15.75" customHeight="1">
      <c r="B93" s="2000"/>
    </row>
    <row r="94" spans="2:2" ht="15.75" customHeight="1">
      <c r="B94" s="2000"/>
    </row>
    <row r="95" spans="2:2" ht="15.75" customHeight="1">
      <c r="B95" s="2000"/>
    </row>
    <row r="96" spans="2:2" ht="15.75" customHeight="1">
      <c r="B96" s="2000"/>
    </row>
    <row r="97" spans="2:2" ht="15.75" customHeight="1">
      <c r="B97" s="2000"/>
    </row>
    <row r="98" spans="2:2" ht="15.75" customHeight="1">
      <c r="B98" s="2000"/>
    </row>
    <row r="99" spans="2:2" ht="15.75" customHeight="1">
      <c r="B99" s="2000"/>
    </row>
    <row r="100" spans="2:2" ht="15.75" customHeight="1">
      <c r="B100" s="2000"/>
    </row>
    <row r="101" spans="2:2" ht="15.75" customHeight="1">
      <c r="B101" s="2000"/>
    </row>
    <row r="102" spans="2:2" ht="15.75" customHeight="1">
      <c r="B102" s="2000"/>
    </row>
    <row r="103" spans="2:2" ht="15.75" customHeight="1">
      <c r="B103" s="2000"/>
    </row>
    <row r="104" spans="2:2" ht="15.75" customHeight="1">
      <c r="B104" s="2000"/>
    </row>
    <row r="105" spans="2:2" ht="15.75" customHeight="1">
      <c r="B105" s="2000"/>
    </row>
    <row r="106" spans="2:2" ht="15.75" customHeight="1">
      <c r="B106" s="2000"/>
    </row>
    <row r="107" spans="2:2" ht="15.75" customHeight="1">
      <c r="B107" s="2000"/>
    </row>
    <row r="108" spans="2:2" ht="15.75" customHeight="1">
      <c r="B108" s="2000"/>
    </row>
    <row r="109" spans="2:2" ht="15.75" customHeight="1">
      <c r="B109" s="2000"/>
    </row>
    <row r="110" spans="2:2" ht="15.75" customHeight="1">
      <c r="B110" s="2000"/>
    </row>
    <row r="111" spans="2:2" ht="15.75" customHeight="1">
      <c r="B111" s="2000"/>
    </row>
    <row r="112" spans="2:2" ht="15.75" customHeight="1">
      <c r="B112" s="2000"/>
    </row>
    <row r="113" spans="2:2" ht="15.75" customHeight="1">
      <c r="B113" s="2000"/>
    </row>
    <row r="114" spans="2:2" ht="15.75" customHeight="1">
      <c r="B114" s="2000"/>
    </row>
    <row r="115" spans="2:2" ht="15.75" customHeight="1">
      <c r="B115" s="2000"/>
    </row>
    <row r="116" spans="2:2" ht="15.75" customHeight="1">
      <c r="B116" s="2000"/>
    </row>
    <row r="117" spans="2:2" ht="15.75" customHeight="1">
      <c r="B117" s="2000"/>
    </row>
    <row r="118" spans="2:2" ht="15.75" customHeight="1">
      <c r="B118" s="2000"/>
    </row>
    <row r="119" spans="2:2" ht="15.75" customHeight="1">
      <c r="B119" s="2000"/>
    </row>
    <row r="120" spans="2:2" ht="15.75" customHeight="1">
      <c r="B120" s="2000"/>
    </row>
    <row r="121" spans="2:2" ht="15.75" customHeight="1">
      <c r="B121" s="2000"/>
    </row>
    <row r="122" spans="2:2" ht="15.75" customHeight="1">
      <c r="B122" s="2000"/>
    </row>
    <row r="123" spans="2:2" ht="15.75" customHeight="1">
      <c r="B123" s="2000"/>
    </row>
    <row r="124" spans="2:2" ht="15.75" customHeight="1">
      <c r="B124" s="2000"/>
    </row>
    <row r="125" spans="2:2" ht="15.75" customHeight="1">
      <c r="B125" s="2000"/>
    </row>
    <row r="126" spans="2:2" ht="15.75" customHeight="1">
      <c r="B126" s="2000"/>
    </row>
    <row r="127" spans="2:2" ht="15.75" customHeight="1">
      <c r="B127" s="2000"/>
    </row>
    <row r="128" spans="2:2" ht="15.75" customHeight="1">
      <c r="B128" s="2000"/>
    </row>
    <row r="129" spans="2:2" ht="15.75" customHeight="1">
      <c r="B129" s="2000"/>
    </row>
    <row r="130" spans="2:2" ht="15.75" customHeight="1">
      <c r="B130" s="2000"/>
    </row>
    <row r="131" spans="2:2" ht="15.75" customHeight="1">
      <c r="B131" s="2000"/>
    </row>
    <row r="132" spans="2:2" ht="15.75" customHeight="1">
      <c r="B132" s="2000"/>
    </row>
    <row r="133" spans="2:2" ht="15.75" customHeight="1">
      <c r="B133" s="2000"/>
    </row>
    <row r="134" spans="2:2" ht="15.75" customHeight="1">
      <c r="B134" s="2000"/>
    </row>
    <row r="135" spans="2:2" ht="15.75" customHeight="1">
      <c r="B135" s="2000"/>
    </row>
    <row r="136" spans="2:2" ht="15.75" customHeight="1">
      <c r="B136" s="2000"/>
    </row>
    <row r="137" spans="2:2" ht="15.75" customHeight="1">
      <c r="B137" s="2000"/>
    </row>
    <row r="138" spans="2:2" ht="15.75" customHeight="1">
      <c r="B138" s="2000"/>
    </row>
    <row r="139" spans="2:2" ht="15.75" customHeight="1">
      <c r="B139" s="2000"/>
    </row>
    <row r="140" spans="2:2" ht="15.75" customHeight="1">
      <c r="B140" s="2000"/>
    </row>
    <row r="141" spans="2:2" ht="15.75" customHeight="1">
      <c r="B141" s="2000"/>
    </row>
    <row r="142" spans="2:2" ht="15.75" customHeight="1">
      <c r="B142" s="2000"/>
    </row>
    <row r="143" spans="2:2" ht="15.75" customHeight="1">
      <c r="B143" s="2000"/>
    </row>
    <row r="144" spans="2:2" ht="15.75" customHeight="1">
      <c r="B144" s="2000"/>
    </row>
    <row r="145" spans="2:2" ht="15.75" customHeight="1">
      <c r="B145" s="2000"/>
    </row>
    <row r="146" spans="2:2" ht="15.75" customHeight="1">
      <c r="B146" s="2000"/>
    </row>
    <row r="147" spans="2:2" ht="15.75" customHeight="1">
      <c r="B147" s="2000"/>
    </row>
    <row r="148" spans="2:2" ht="15.75" customHeight="1">
      <c r="B148" s="2000"/>
    </row>
    <row r="149" spans="2:2" ht="15.75" customHeight="1">
      <c r="B149" s="2000"/>
    </row>
    <row r="150" spans="2:2" ht="15.75" customHeight="1">
      <c r="B150" s="2000"/>
    </row>
    <row r="151" spans="2:2" ht="15.75" customHeight="1">
      <c r="B151" s="2000"/>
    </row>
    <row r="152" spans="2:2" ht="15.75" customHeight="1">
      <c r="B152" s="2000"/>
    </row>
    <row r="153" spans="2:2" ht="15.75" customHeight="1">
      <c r="B153" s="2000"/>
    </row>
    <row r="154" spans="2:2" ht="15.75" customHeight="1">
      <c r="B154" s="2000"/>
    </row>
    <row r="155" spans="2:2" ht="15.75" customHeight="1">
      <c r="B155" s="2000"/>
    </row>
    <row r="156" spans="2:2" ht="15.75" customHeight="1">
      <c r="B156" s="2000"/>
    </row>
    <row r="157" spans="2:2" ht="15.75" customHeight="1">
      <c r="B157" s="2000"/>
    </row>
    <row r="158" spans="2:2" ht="15.75" customHeight="1">
      <c r="B158" s="2000"/>
    </row>
    <row r="159" spans="2:2" ht="15.75" customHeight="1">
      <c r="B159" s="2000"/>
    </row>
    <row r="160" spans="2:2" ht="15.75" customHeight="1">
      <c r="B160" s="2000"/>
    </row>
    <row r="161" spans="2:2" ht="15.75" customHeight="1">
      <c r="B161" s="2000"/>
    </row>
    <row r="162" spans="2:2" ht="15.75" customHeight="1">
      <c r="B162" s="2000"/>
    </row>
    <row r="163" spans="2:2" ht="15.75" customHeight="1">
      <c r="B163" s="2000"/>
    </row>
    <row r="164" spans="2:2" ht="15.75" customHeight="1">
      <c r="B164" s="2000"/>
    </row>
    <row r="165" spans="2:2" ht="15.75" customHeight="1">
      <c r="B165" s="2000"/>
    </row>
    <row r="166" spans="2:2" ht="15.75" customHeight="1">
      <c r="B166" s="2000"/>
    </row>
    <row r="167" spans="2:2" ht="15.75" customHeight="1">
      <c r="B167" s="2000"/>
    </row>
    <row r="168" spans="2:2" ht="15.75" customHeight="1">
      <c r="B168" s="2000"/>
    </row>
    <row r="169" spans="2:2" ht="15.75" customHeight="1">
      <c r="B169" s="2000"/>
    </row>
    <row r="170" spans="2:2" ht="15.75" customHeight="1">
      <c r="B170" s="2000"/>
    </row>
    <row r="171" spans="2:2" ht="15.75" customHeight="1">
      <c r="B171" s="2000"/>
    </row>
    <row r="172" spans="2:2" ht="15.75" customHeight="1">
      <c r="B172" s="2000"/>
    </row>
    <row r="173" spans="2:2" ht="15.75" customHeight="1">
      <c r="B173" s="2000"/>
    </row>
    <row r="174" spans="2:2" ht="15.75" customHeight="1">
      <c r="B174" s="2000"/>
    </row>
    <row r="175" spans="2:2" ht="15.75" customHeight="1">
      <c r="B175" s="2000"/>
    </row>
    <row r="176" spans="2:2" ht="15.75" customHeight="1">
      <c r="B176" s="2000"/>
    </row>
    <row r="177" spans="2:2" ht="15.75" customHeight="1">
      <c r="B177" s="2000"/>
    </row>
    <row r="178" spans="2:2" ht="15.75" customHeight="1">
      <c r="B178" s="2000"/>
    </row>
    <row r="179" spans="2:2" ht="15.75" customHeight="1">
      <c r="B179" s="2000"/>
    </row>
    <row r="180" spans="2:2" ht="15.75" customHeight="1">
      <c r="B180" s="2000"/>
    </row>
    <row r="181" spans="2:2" ht="15.75" customHeight="1">
      <c r="B181" s="2000"/>
    </row>
    <row r="182" spans="2:2" ht="15.75" customHeight="1">
      <c r="B182" s="2000"/>
    </row>
    <row r="183" spans="2:2" ht="15.75" customHeight="1">
      <c r="B183" s="2000"/>
    </row>
    <row r="184" spans="2:2" ht="15.75" customHeight="1">
      <c r="B184" s="2000"/>
    </row>
    <row r="185" spans="2:2" ht="15.75" customHeight="1">
      <c r="B185" s="2000"/>
    </row>
    <row r="186" spans="2:2" ht="15.75" customHeight="1">
      <c r="B186" s="2000"/>
    </row>
    <row r="187" spans="2:2" ht="15.75" customHeight="1">
      <c r="B187" s="2000"/>
    </row>
    <row r="188" spans="2:2" ht="15.75" customHeight="1">
      <c r="B188" s="2000"/>
    </row>
    <row r="189" spans="2:2" ht="15.75" customHeight="1">
      <c r="B189" s="2000"/>
    </row>
    <row r="190" spans="2:2" ht="15.75" customHeight="1">
      <c r="B190" s="2000"/>
    </row>
    <row r="191" spans="2:2" ht="15.75" customHeight="1">
      <c r="B191" s="2000"/>
    </row>
    <row r="192" spans="2:2" ht="15.75" customHeight="1">
      <c r="B192" s="2000"/>
    </row>
    <row r="193" spans="2:2" ht="15.75" customHeight="1">
      <c r="B193" s="2000"/>
    </row>
    <row r="194" spans="2:2" ht="15.75" customHeight="1">
      <c r="B194" s="2000"/>
    </row>
    <row r="195" spans="2:2" ht="15.75" customHeight="1">
      <c r="B195" s="2000"/>
    </row>
    <row r="196" spans="2:2" ht="15.75" customHeight="1">
      <c r="B196" s="2000"/>
    </row>
    <row r="197" spans="2:2" ht="15.75" customHeight="1">
      <c r="B197" s="2000"/>
    </row>
    <row r="198" spans="2:2" ht="15.75" customHeight="1">
      <c r="B198" s="2000"/>
    </row>
    <row r="199" spans="2:2" ht="15.75" customHeight="1">
      <c r="B199" s="2000"/>
    </row>
    <row r="200" spans="2:2" ht="15.75" customHeight="1">
      <c r="B200" s="2000"/>
    </row>
    <row r="201" spans="2:2" ht="15.75" customHeight="1">
      <c r="B201" s="2000"/>
    </row>
    <row r="202" spans="2:2" ht="15.75" customHeight="1">
      <c r="B202" s="2000"/>
    </row>
    <row r="203" spans="2:2" ht="15.75" customHeight="1">
      <c r="B203" s="2000"/>
    </row>
    <row r="204" spans="2:2" ht="15.75" customHeight="1">
      <c r="B204" s="2000"/>
    </row>
    <row r="205" spans="2:2" ht="15.75" customHeight="1">
      <c r="B205" s="2000"/>
    </row>
    <row r="206" spans="2:2" ht="15.75" customHeight="1">
      <c r="B206" s="2000"/>
    </row>
    <row r="207" spans="2:2" ht="15.75" customHeight="1">
      <c r="B207" s="2000"/>
    </row>
    <row r="208" spans="2:2" ht="15.75" customHeight="1">
      <c r="B208" s="2000"/>
    </row>
    <row r="209" spans="2:2" ht="15.75" customHeight="1">
      <c r="B209" s="2000"/>
    </row>
    <row r="210" spans="2:2" ht="15.75" customHeight="1">
      <c r="B210" s="2000"/>
    </row>
    <row r="211" spans="2:2" ht="15.75" customHeight="1">
      <c r="B211" s="2000"/>
    </row>
    <row r="212" spans="2:2" ht="15.75" customHeight="1">
      <c r="B212" s="2000"/>
    </row>
    <row r="213" spans="2:2" ht="15.75" customHeight="1">
      <c r="B213" s="2000"/>
    </row>
    <row r="214" spans="2:2" ht="15.75" customHeight="1">
      <c r="B214" s="2000"/>
    </row>
    <row r="215" spans="2:2" ht="15.75" customHeight="1">
      <c r="B215" s="2000"/>
    </row>
    <row r="216" spans="2:2" ht="15.75" customHeight="1">
      <c r="B216" s="2000"/>
    </row>
    <row r="217" spans="2:2" ht="15.75" customHeight="1">
      <c r="B217" s="2000"/>
    </row>
    <row r="218" spans="2:2" ht="15.75" customHeight="1">
      <c r="B218" s="2000"/>
    </row>
    <row r="219" spans="2:2" ht="15.75" customHeight="1">
      <c r="B219" s="2000"/>
    </row>
    <row r="220" spans="2:2" ht="15.75" customHeight="1">
      <c r="B220" s="2000"/>
    </row>
    <row r="221" spans="2:2" ht="15.75" customHeight="1">
      <c r="B221" s="2000"/>
    </row>
    <row r="222" spans="2:2" ht="15.75" customHeight="1">
      <c r="B222" s="2000"/>
    </row>
    <row r="223" spans="2:2" ht="15.75" customHeight="1">
      <c r="B223" s="2000"/>
    </row>
    <row r="224" spans="2:2" ht="15.75" customHeight="1">
      <c r="B224" s="2000"/>
    </row>
    <row r="225" spans="2:2" ht="15.75" customHeight="1">
      <c r="B225" s="2000"/>
    </row>
    <row r="226" spans="2:2" ht="15.75" customHeight="1">
      <c r="B226" s="2000"/>
    </row>
    <row r="227" spans="2:2" ht="15.75" customHeight="1">
      <c r="B227" s="2000"/>
    </row>
    <row r="228" spans="2:2" ht="15.75" customHeight="1">
      <c r="B228" s="2000"/>
    </row>
    <row r="229" spans="2:2" ht="15.75" customHeight="1">
      <c r="B229" s="2000"/>
    </row>
    <row r="230" spans="2:2" ht="15.75" customHeight="1">
      <c r="B230" s="2000"/>
    </row>
    <row r="231" spans="2:2" ht="15.75" customHeight="1">
      <c r="B231" s="2000"/>
    </row>
    <row r="232" spans="2:2" ht="15.75" customHeight="1">
      <c r="B232" s="2000"/>
    </row>
    <row r="233" spans="2:2" ht="15.75" customHeight="1">
      <c r="B233" s="2000"/>
    </row>
    <row r="234" spans="2:2" ht="15.75" customHeight="1">
      <c r="B234" s="2000"/>
    </row>
    <row r="235" spans="2:2" ht="15.75" customHeight="1">
      <c r="B235" s="2000"/>
    </row>
    <row r="236" spans="2:2" ht="15.75" customHeight="1">
      <c r="B236" s="2000"/>
    </row>
    <row r="237" spans="2:2" ht="15.75" customHeight="1">
      <c r="B237" s="2000"/>
    </row>
    <row r="238" spans="2:2" ht="15.75" customHeight="1">
      <c r="B238" s="2000"/>
    </row>
    <row r="239" spans="2:2" ht="15.75" customHeight="1">
      <c r="B239" s="2000"/>
    </row>
    <row r="240" spans="2:2" ht="15.75" customHeight="1">
      <c r="B240" s="2000"/>
    </row>
    <row r="241" spans="2:2" ht="15.75" customHeight="1">
      <c r="B241" s="2000"/>
    </row>
    <row r="242" spans="2:2" ht="15.75" customHeight="1">
      <c r="B242" s="2000"/>
    </row>
    <row r="243" spans="2:2" ht="15.75" customHeight="1">
      <c r="B243" s="2000"/>
    </row>
    <row r="244" spans="2:2" ht="15.75" customHeight="1">
      <c r="B244" s="2000"/>
    </row>
    <row r="245" spans="2:2" ht="15.75" customHeight="1">
      <c r="B245" s="2000"/>
    </row>
    <row r="246" spans="2:2" ht="15.75" customHeight="1">
      <c r="B246" s="2000"/>
    </row>
    <row r="247" spans="2:2" ht="15.75" customHeight="1">
      <c r="B247" s="2000"/>
    </row>
    <row r="248" spans="2:2" ht="15.75" customHeight="1">
      <c r="B248" s="2000"/>
    </row>
    <row r="249" spans="2:2" ht="15.75" customHeight="1">
      <c r="B249" s="2000"/>
    </row>
    <row r="250" spans="2:2" ht="15.75" customHeight="1">
      <c r="B250" s="2000"/>
    </row>
    <row r="251" spans="2:2" ht="15.75" customHeight="1">
      <c r="B251" s="2000"/>
    </row>
    <row r="252" spans="2:2" ht="15.75" customHeight="1">
      <c r="B252" s="2000"/>
    </row>
    <row r="253" spans="2:2" ht="15.75" customHeight="1">
      <c r="B253" s="2000"/>
    </row>
    <row r="254" spans="2:2" ht="15.75" customHeight="1">
      <c r="B254" s="2000"/>
    </row>
    <row r="255" spans="2:2" ht="15.75" customHeight="1">
      <c r="B255" s="2000"/>
    </row>
    <row r="256" spans="2:2" ht="15.75" customHeight="1">
      <c r="B256" s="2000"/>
    </row>
    <row r="257" spans="2:2" ht="15.75" customHeight="1">
      <c r="B257" s="2000"/>
    </row>
    <row r="258" spans="2:2" ht="15.75" customHeight="1">
      <c r="B258" s="2000"/>
    </row>
    <row r="259" spans="2:2" ht="15.75" customHeight="1">
      <c r="B259" s="2000"/>
    </row>
    <row r="260" spans="2:2" ht="15.75" customHeight="1">
      <c r="B260" s="2000"/>
    </row>
    <row r="261" spans="2:2" ht="15.75" customHeight="1">
      <c r="B261" s="2000"/>
    </row>
    <row r="262" spans="2:2" ht="15.75" customHeight="1"/>
    <row r="263" spans="2:2" ht="15.75" customHeight="1"/>
    <row r="264" spans="2:2" ht="15.75" customHeight="1"/>
    <row r="265" spans="2:2" ht="15.75" customHeight="1"/>
    <row r="266" spans="2:2" ht="15.75" customHeight="1"/>
    <row r="267" spans="2:2" ht="15.75" customHeight="1"/>
    <row r="268" spans="2:2" ht="15.75" customHeight="1"/>
    <row r="269" spans="2:2" ht="15.75" customHeight="1"/>
    <row r="270" spans="2:2" ht="15.75" customHeight="1"/>
    <row r="271" spans="2:2" ht="15.75" customHeight="1"/>
    <row r="272" spans="2:2" ht="15.75" customHeight="1"/>
    <row r="273" ht="15.75" customHeight="1"/>
    <row r="274" ht="15.75" customHeight="1"/>
    <row r="275" ht="15.75" customHeight="1"/>
    <row r="276" ht="15.75" customHeight="1"/>
  </sheetData>
  <mergeCells count="48">
    <mergeCell ref="A2:A14"/>
    <mergeCell ref="C2:M2"/>
    <mergeCell ref="C3:M3"/>
    <mergeCell ref="F4:G4"/>
    <mergeCell ref="C5:M5"/>
    <mergeCell ref="C6:M6"/>
    <mergeCell ref="C7:D7"/>
    <mergeCell ref="I7:M7"/>
    <mergeCell ref="B8:B10"/>
    <mergeCell ref="C10:D10"/>
    <mergeCell ref="F10:G10"/>
    <mergeCell ref="I10:J10"/>
    <mergeCell ref="C11:M11"/>
    <mergeCell ref="C12:M12"/>
    <mergeCell ref="C13:M13"/>
    <mergeCell ref="E14:M14"/>
    <mergeCell ref="A52:A57"/>
    <mergeCell ref="C52:M52"/>
    <mergeCell ref="C53:M53"/>
    <mergeCell ref="C54:M54"/>
    <mergeCell ref="C55:M55"/>
    <mergeCell ref="C56:M56"/>
    <mergeCell ref="C57:M57"/>
    <mergeCell ref="A58:A60"/>
    <mergeCell ref="C58:M58"/>
    <mergeCell ref="C59:M59"/>
    <mergeCell ref="C60:M60"/>
    <mergeCell ref="B44:B47"/>
    <mergeCell ref="F45:F46"/>
    <mergeCell ref="G45:J46"/>
    <mergeCell ref="C50:M50"/>
    <mergeCell ref="C51:M51"/>
    <mergeCell ref="C49:M49"/>
    <mergeCell ref="C48:M48"/>
    <mergeCell ref="A15:A51"/>
    <mergeCell ref="C15:M15"/>
    <mergeCell ref="C16:M16"/>
    <mergeCell ref="B17:B23"/>
    <mergeCell ref="B24:B27"/>
    <mergeCell ref="B1:M1"/>
    <mergeCell ref="C61:M61"/>
    <mergeCell ref="B31:B33"/>
    <mergeCell ref="B34:B43"/>
    <mergeCell ref="L45:M46"/>
    <mergeCell ref="B28:B30"/>
    <mergeCell ref="J29:M29"/>
    <mergeCell ref="I4:M4"/>
    <mergeCell ref="F42:G42"/>
  </mergeCells>
  <dataValidations count="1">
    <dataValidation type="list" allowBlank="1" showErrorMessage="1" sqref="I7 D9">
      <formula1>INDIRECT($C$7)</formula1>
      <formula2>0</formula2>
    </dataValidation>
  </dataValidations>
  <hyperlinks>
    <hyperlink ref="C56" r:id="rId1"/>
  </hyperlinks>
  <pageMargins left="0.7" right="0.7" top="0.75" bottom="0.75" header="0.51180555555555496" footer="0.51180555555555496"/>
  <pageSetup orientation="portrait"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AMJ61"/>
  <sheetViews>
    <sheetView topLeftCell="B16" zoomScale="120" zoomScaleNormal="120" workbookViewId="0">
      <selection activeCell="E39" sqref="E39"/>
    </sheetView>
  </sheetViews>
  <sheetFormatPr baseColWidth="10" defaultColWidth="11.42578125" defaultRowHeight="15.75"/>
  <cols>
    <col min="1" max="1" width="29" style="17" customWidth="1"/>
    <col min="2" max="2" width="29.7109375" style="193" customWidth="1"/>
    <col min="3" max="12" width="11.42578125" style="17"/>
    <col min="13" max="13" width="13.42578125" style="17" customWidth="1"/>
    <col min="14" max="1024" width="11.42578125" style="17"/>
  </cols>
  <sheetData>
    <row r="1" spans="1:13" ht="20.25" customHeight="1">
      <c r="A1" s="2693"/>
      <c r="B1" s="8367" t="s">
        <v>3242</v>
      </c>
      <c r="C1" s="8368"/>
      <c r="D1" s="8368"/>
      <c r="E1" s="8368"/>
      <c r="F1" s="8368"/>
      <c r="G1" s="8368"/>
      <c r="H1" s="8368"/>
      <c r="I1" s="8368"/>
      <c r="J1" s="8368"/>
      <c r="K1" s="8368"/>
      <c r="L1" s="8368"/>
      <c r="M1" s="8369"/>
    </row>
    <row r="2" spans="1:13" ht="54" customHeight="1">
      <c r="A2" s="8520" t="s">
        <v>2329</v>
      </c>
      <c r="B2" s="2517" t="s">
        <v>2330</v>
      </c>
      <c r="C2" s="8608" t="s">
        <v>1705</v>
      </c>
      <c r="D2" s="8609"/>
      <c r="E2" s="8609"/>
      <c r="F2" s="8609"/>
      <c r="G2" s="8609"/>
      <c r="H2" s="8609"/>
      <c r="I2" s="8609"/>
      <c r="J2" s="8609"/>
      <c r="K2" s="8609"/>
      <c r="L2" s="8609"/>
      <c r="M2" s="8610"/>
    </row>
    <row r="3" spans="1:13" ht="122.1" customHeight="1">
      <c r="A3" s="8520"/>
      <c r="B3" s="2518" t="s">
        <v>2643</v>
      </c>
      <c r="C3" s="8611" t="s">
        <v>3243</v>
      </c>
      <c r="D3" s="8612"/>
      <c r="E3" s="8612"/>
      <c r="F3" s="8612"/>
      <c r="G3" s="8612"/>
      <c r="H3" s="8612"/>
      <c r="I3" s="8612"/>
      <c r="J3" s="8612"/>
      <c r="K3" s="8612"/>
      <c r="L3" s="8612"/>
      <c r="M3" s="8613"/>
    </row>
    <row r="4" spans="1:13" ht="33" customHeight="1">
      <c r="A4" s="8520"/>
      <c r="B4" s="2067" t="s">
        <v>240</v>
      </c>
      <c r="C4" s="2088" t="s">
        <v>95</v>
      </c>
      <c r="D4" s="1432"/>
      <c r="E4" s="1460" t="s">
        <v>359</v>
      </c>
      <c r="F4" s="6152" t="s">
        <v>241</v>
      </c>
      <c r="G4" s="6152"/>
      <c r="H4" s="1433" t="s">
        <v>437</v>
      </c>
      <c r="I4" s="6413"/>
      <c r="J4" s="6414"/>
      <c r="K4" s="6414"/>
      <c r="L4" s="6414"/>
      <c r="M4" s="8604"/>
    </row>
    <row r="5" spans="1:13" ht="25.5" customHeight="1">
      <c r="A5" s="8520"/>
      <c r="B5" s="2192" t="s">
        <v>2333</v>
      </c>
      <c r="C5" s="8614"/>
      <c r="D5" s="6422"/>
      <c r="E5" s="6422"/>
      <c r="F5" s="6422"/>
      <c r="G5" s="6422"/>
      <c r="H5" s="6422"/>
      <c r="I5" s="6422"/>
      <c r="J5" s="6422"/>
      <c r="K5" s="6422"/>
      <c r="L5" s="6422"/>
      <c r="M5" s="8615"/>
    </row>
    <row r="6" spans="1:13" ht="42" customHeight="1">
      <c r="A6" s="8520"/>
      <c r="B6" s="2067" t="s">
        <v>2334</v>
      </c>
      <c r="C6" s="7511"/>
      <c r="D6" s="6424"/>
      <c r="E6" s="6424"/>
      <c r="F6" s="6424"/>
      <c r="G6" s="6424"/>
      <c r="H6" s="6424"/>
      <c r="I6" s="6424"/>
      <c r="J6" s="6424"/>
      <c r="K6" s="6424"/>
      <c r="L6" s="6424"/>
      <c r="M6" s="7512"/>
    </row>
    <row r="7" spans="1:13" ht="30" customHeight="1">
      <c r="A7" s="8520"/>
      <c r="B7" s="2518" t="s">
        <v>2335</v>
      </c>
      <c r="C7" s="8616" t="s">
        <v>288</v>
      </c>
      <c r="D7" s="8617"/>
      <c r="E7" s="8617"/>
      <c r="F7" s="8617"/>
      <c r="G7" s="8617"/>
      <c r="H7" s="2486" t="s">
        <v>244</v>
      </c>
      <c r="I7" s="8618" t="s">
        <v>21</v>
      </c>
      <c r="J7" s="8618"/>
      <c r="K7" s="8618"/>
      <c r="L7" s="8618"/>
      <c r="M7" s="8619"/>
    </row>
    <row r="8" spans="1:13" ht="15.75" customHeight="1">
      <c r="A8" s="8520"/>
      <c r="B8" s="8406" t="s">
        <v>2336</v>
      </c>
      <c r="C8" s="2543"/>
      <c r="D8" s="1464"/>
      <c r="E8" s="1464"/>
      <c r="F8" s="1464"/>
      <c r="G8" s="1464"/>
      <c r="H8" s="1464"/>
      <c r="I8" s="1464"/>
      <c r="J8" s="1464"/>
      <c r="K8" s="1464"/>
      <c r="L8" s="1464"/>
      <c r="M8" s="1674"/>
    </row>
    <row r="9" spans="1:13">
      <c r="A9" s="8520"/>
      <c r="B9" s="8406"/>
      <c r="C9" s="8408"/>
      <c r="D9" s="6368"/>
      <c r="E9" s="1443"/>
      <c r="F9" s="6369"/>
      <c r="G9" s="6369"/>
      <c r="H9" s="1443"/>
      <c r="I9" s="6369"/>
      <c r="J9" s="6369"/>
      <c r="K9" s="1443"/>
      <c r="L9" s="1443"/>
      <c r="M9" s="1754"/>
    </row>
    <row r="10" spans="1:13">
      <c r="A10" s="8520"/>
      <c r="B10" s="8406"/>
      <c r="C10" s="8408" t="s">
        <v>2337</v>
      </c>
      <c r="D10" s="6368"/>
      <c r="E10" s="1466"/>
      <c r="F10" s="6369" t="s">
        <v>2337</v>
      </c>
      <c r="G10" s="6369"/>
      <c r="H10" s="1466"/>
      <c r="I10" s="6369" t="s">
        <v>2337</v>
      </c>
      <c r="J10" s="6369"/>
      <c r="K10" s="1466"/>
      <c r="L10" s="1466"/>
      <c r="M10" s="1755"/>
    </row>
    <row r="11" spans="1:13" ht="123" customHeight="1">
      <c r="A11" s="8520"/>
      <c r="B11" s="2518" t="s">
        <v>2338</v>
      </c>
      <c r="C11" s="8597" t="s">
        <v>3244</v>
      </c>
      <c r="D11" s="8598"/>
      <c r="E11" s="8598"/>
      <c r="F11" s="8598"/>
      <c r="G11" s="8598"/>
      <c r="H11" s="8598"/>
      <c r="I11" s="8598"/>
      <c r="J11" s="8598"/>
      <c r="K11" s="8598"/>
      <c r="L11" s="8598"/>
      <c r="M11" s="8599"/>
    </row>
    <row r="12" spans="1:13" ht="84.75" customHeight="1">
      <c r="A12" s="8520"/>
      <c r="B12" s="2518" t="s">
        <v>2689</v>
      </c>
      <c r="C12" s="8597" t="s">
        <v>3245</v>
      </c>
      <c r="D12" s="8598"/>
      <c r="E12" s="8598"/>
      <c r="F12" s="8598"/>
      <c r="G12" s="8598"/>
      <c r="H12" s="8598"/>
      <c r="I12" s="8598"/>
      <c r="J12" s="8598"/>
      <c r="K12" s="8598"/>
      <c r="L12" s="8598"/>
      <c r="M12" s="8599"/>
    </row>
    <row r="13" spans="1:13" ht="57" customHeight="1">
      <c r="A13" s="8520"/>
      <c r="B13" s="2518" t="s">
        <v>2649</v>
      </c>
      <c r="C13" s="8290" t="s">
        <v>3236</v>
      </c>
      <c r="D13" s="8576"/>
      <c r="E13" s="8576"/>
      <c r="F13" s="8576"/>
      <c r="G13" s="8576"/>
      <c r="H13" s="8576"/>
      <c r="I13" s="8576"/>
      <c r="J13" s="8576"/>
      <c r="K13" s="8576"/>
      <c r="L13" s="8576"/>
      <c r="M13" s="8577"/>
    </row>
    <row r="14" spans="1:13" ht="85.5" customHeight="1">
      <c r="A14" s="8520"/>
      <c r="B14" s="2520" t="s">
        <v>2651</v>
      </c>
      <c r="C14" s="8600" t="s">
        <v>3237</v>
      </c>
      <c r="D14" s="8601"/>
      <c r="E14" s="332" t="s">
        <v>108</v>
      </c>
      <c r="F14" s="8602" t="s">
        <v>3238</v>
      </c>
      <c r="G14" s="8602"/>
      <c r="H14" s="8602"/>
      <c r="I14" s="8602"/>
      <c r="J14" s="8602"/>
      <c r="K14" s="8602"/>
      <c r="L14" s="8602"/>
      <c r="M14" s="8603"/>
    </row>
    <row r="15" spans="1:13" ht="15.75" customHeight="1">
      <c r="A15" s="8501" t="s">
        <v>2340</v>
      </c>
      <c r="B15" s="1633" t="s">
        <v>230</v>
      </c>
      <c r="C15" s="8583" t="s">
        <v>1703</v>
      </c>
      <c r="D15" s="8584"/>
      <c r="E15" s="8584"/>
      <c r="F15" s="8584"/>
      <c r="G15" s="8584"/>
      <c r="H15" s="8584"/>
      <c r="I15" s="8584"/>
      <c r="J15" s="8584"/>
      <c r="K15" s="8584"/>
      <c r="L15" s="8584"/>
      <c r="M15" s="8585"/>
    </row>
    <row r="16" spans="1:13">
      <c r="A16" s="8501"/>
      <c r="B16" s="1633" t="s">
        <v>2652</v>
      </c>
      <c r="C16" s="8586" t="s">
        <v>1706</v>
      </c>
      <c r="D16" s="8587"/>
      <c r="E16" s="8587"/>
      <c r="F16" s="8587"/>
      <c r="G16" s="8587"/>
      <c r="H16" s="8587"/>
      <c r="I16" s="8587"/>
      <c r="J16" s="8587"/>
      <c r="K16" s="8587"/>
      <c r="L16" s="8587"/>
      <c r="M16" s="8588"/>
    </row>
    <row r="17" spans="1:13" ht="8.25" customHeight="1">
      <c r="A17" s="8501"/>
      <c r="B17" s="8414" t="s">
        <v>2341</v>
      </c>
      <c r="C17" s="2544"/>
      <c r="D17" s="106"/>
      <c r="E17" s="106"/>
      <c r="F17" s="106"/>
      <c r="G17" s="106"/>
      <c r="H17" s="106"/>
      <c r="I17" s="106"/>
      <c r="J17" s="106"/>
      <c r="K17" s="106"/>
      <c r="L17" s="106"/>
      <c r="M17" s="1786"/>
    </row>
    <row r="18" spans="1:13" ht="9" customHeight="1">
      <c r="A18" s="8501"/>
      <c r="B18" s="8414"/>
      <c r="C18" s="2158"/>
      <c r="D18" s="1549"/>
      <c r="E18" s="1550"/>
      <c r="F18" s="1549"/>
      <c r="G18" s="1550"/>
      <c r="H18" s="1549"/>
      <c r="I18" s="1550"/>
      <c r="J18" s="1549"/>
      <c r="K18" s="1550"/>
      <c r="L18" s="1550"/>
      <c r="M18" s="1787"/>
    </row>
    <row r="19" spans="1:13">
      <c r="A19" s="8501"/>
      <c r="B19" s="8414"/>
      <c r="C19" s="4540" t="s">
        <v>2342</v>
      </c>
      <c r="D19" s="1692"/>
      <c r="E19" s="356" t="s">
        <v>2343</v>
      </c>
      <c r="F19" s="1692"/>
      <c r="G19" s="356" t="s">
        <v>2344</v>
      </c>
      <c r="H19" s="1692"/>
      <c r="I19" s="356" t="s">
        <v>2345</v>
      </c>
      <c r="J19" s="1693"/>
      <c r="K19" s="356"/>
      <c r="L19" s="356"/>
      <c r="M19" s="2694"/>
    </row>
    <row r="20" spans="1:13">
      <c r="A20" s="8501"/>
      <c r="B20" s="8414"/>
      <c r="C20" s="4540" t="s">
        <v>2346</v>
      </c>
      <c r="D20" s="1693"/>
      <c r="E20" s="356" t="s">
        <v>2347</v>
      </c>
      <c r="F20" s="1693"/>
      <c r="G20" s="356" t="s">
        <v>2348</v>
      </c>
      <c r="H20" s="1693"/>
      <c r="I20" s="356"/>
      <c r="J20" s="356"/>
      <c r="K20" s="356"/>
      <c r="L20" s="356"/>
      <c r="M20" s="2694"/>
    </row>
    <row r="21" spans="1:13">
      <c r="A21" s="8501"/>
      <c r="B21" s="8414"/>
      <c r="C21" s="4540" t="s">
        <v>2349</v>
      </c>
      <c r="D21" s="1693"/>
      <c r="E21" s="356" t="s">
        <v>2350</v>
      </c>
      <c r="F21" s="1693"/>
      <c r="G21" s="356"/>
      <c r="H21" s="356"/>
      <c r="I21" s="356"/>
      <c r="J21" s="356"/>
      <c r="K21" s="356"/>
      <c r="L21" s="356"/>
      <c r="M21" s="2694"/>
    </row>
    <row r="22" spans="1:13">
      <c r="A22" s="8501"/>
      <c r="B22" s="8414"/>
      <c r="C22" s="4540" t="s">
        <v>105</v>
      </c>
      <c r="D22" s="1693" t="s">
        <v>2351</v>
      </c>
      <c r="E22" s="356" t="s">
        <v>2352</v>
      </c>
      <c r="F22" s="1577" t="s">
        <v>2353</v>
      </c>
      <c r="G22" s="1577"/>
      <c r="H22" s="1577"/>
      <c r="I22" s="1577"/>
      <c r="J22" s="1577"/>
      <c r="K22" s="1577"/>
      <c r="L22" s="1577"/>
      <c r="M22" s="1789"/>
    </row>
    <row r="23" spans="1:13" ht="9.75" customHeight="1">
      <c r="A23" s="8501"/>
      <c r="B23" s="8414"/>
      <c r="C23" s="4541"/>
      <c r="D23" s="1694"/>
      <c r="E23" s="1694"/>
      <c r="F23" s="1694"/>
      <c r="G23" s="1694"/>
      <c r="H23" s="1694"/>
      <c r="I23" s="1694"/>
      <c r="J23" s="1694"/>
      <c r="K23" s="1694"/>
      <c r="L23" s="1694"/>
      <c r="M23" s="2695"/>
    </row>
    <row r="24" spans="1:13" ht="15.75" customHeight="1">
      <c r="A24" s="8501"/>
      <c r="B24" s="8414" t="s">
        <v>2354</v>
      </c>
      <c r="C24" s="4542"/>
      <c r="D24" s="1695"/>
      <c r="E24" s="1695"/>
      <c r="F24" s="1695"/>
      <c r="G24" s="1695"/>
      <c r="H24" s="1695"/>
      <c r="I24" s="1695"/>
      <c r="J24" s="1695"/>
      <c r="K24" s="1695"/>
      <c r="L24" s="1464"/>
      <c r="M24" s="1674"/>
    </row>
    <row r="25" spans="1:13">
      <c r="A25" s="8501"/>
      <c r="B25" s="8414"/>
      <c r="C25" s="4540" t="s">
        <v>2355</v>
      </c>
      <c r="D25" s="1693"/>
      <c r="E25" s="356"/>
      <c r="F25" s="356" t="s">
        <v>2356</v>
      </c>
      <c r="G25" s="1693"/>
      <c r="H25" s="356"/>
      <c r="I25" s="356" t="s">
        <v>2357</v>
      </c>
      <c r="J25" s="1693" t="s">
        <v>2441</v>
      </c>
      <c r="K25" s="356"/>
      <c r="L25" s="1443"/>
      <c r="M25" s="1754"/>
    </row>
    <row r="26" spans="1:13">
      <c r="A26" s="8501"/>
      <c r="B26" s="8414"/>
      <c r="C26" s="4540" t="s">
        <v>2358</v>
      </c>
      <c r="D26" s="1385"/>
      <c r="E26" s="1443"/>
      <c r="F26" s="356" t="s">
        <v>2359</v>
      </c>
      <c r="G26" s="1693"/>
      <c r="H26" s="1443"/>
      <c r="I26" s="1443"/>
      <c r="J26" s="1443"/>
      <c r="K26" s="1443"/>
      <c r="L26" s="1443"/>
      <c r="M26" s="1754"/>
    </row>
    <row r="27" spans="1:13">
      <c r="A27" s="8501"/>
      <c r="B27" s="8414"/>
      <c r="C27" s="4541"/>
      <c r="D27" s="1694"/>
      <c r="E27" s="1694"/>
      <c r="F27" s="1694"/>
      <c r="G27" s="1694"/>
      <c r="H27" s="1694"/>
      <c r="I27" s="1694"/>
      <c r="J27" s="1694"/>
      <c r="K27" s="1694"/>
      <c r="L27" s="1466"/>
      <c r="M27" s="1755"/>
    </row>
    <row r="28" spans="1:13" ht="17.100000000000001" customHeight="1">
      <c r="A28" s="8501"/>
      <c r="B28" s="8605" t="s">
        <v>2360</v>
      </c>
      <c r="C28" s="4542"/>
      <c r="D28" s="1695"/>
      <c r="E28" s="1695"/>
      <c r="F28" s="1695"/>
      <c r="G28" s="1695"/>
      <c r="H28" s="1695"/>
      <c r="I28" s="1695"/>
      <c r="J28" s="1695"/>
      <c r="K28" s="1695"/>
      <c r="L28" s="1695"/>
      <c r="M28" s="2696"/>
    </row>
    <row r="29" spans="1:13">
      <c r="A29" s="8501"/>
      <c r="B29" s="8606"/>
      <c r="C29" s="4543" t="s">
        <v>2361</v>
      </c>
      <c r="D29" s="1696">
        <v>7.0000000000000007E-2</v>
      </c>
      <c r="E29" s="356"/>
      <c r="F29" s="1697" t="s">
        <v>2362</v>
      </c>
      <c r="G29" s="1693">
        <v>2022</v>
      </c>
      <c r="H29" s="356"/>
      <c r="I29" s="1697" t="s">
        <v>2363</v>
      </c>
      <c r="J29" s="1698"/>
      <c r="K29" s="943" t="s">
        <v>3246</v>
      </c>
      <c r="L29" s="1699"/>
      <c r="M29" s="2694"/>
    </row>
    <row r="30" spans="1:13">
      <c r="A30" s="8501"/>
      <c r="B30" s="8607"/>
      <c r="C30" s="4541"/>
      <c r="D30" s="1694"/>
      <c r="E30" s="1694"/>
      <c r="F30" s="1694"/>
      <c r="G30" s="1694"/>
      <c r="H30" s="1694"/>
      <c r="I30" s="1694"/>
      <c r="J30" s="1694"/>
      <c r="K30" s="1694"/>
      <c r="L30" s="1694"/>
      <c r="M30" s="2695"/>
    </row>
    <row r="31" spans="1:13" ht="15.75" customHeight="1">
      <c r="A31" s="8501"/>
      <c r="B31" s="8414" t="s">
        <v>2364</v>
      </c>
      <c r="C31" s="2159"/>
      <c r="D31" s="1581"/>
      <c r="E31" s="1581"/>
      <c r="F31" s="1581"/>
      <c r="G31" s="1581"/>
      <c r="H31" s="1581"/>
      <c r="I31" s="1581"/>
      <c r="J31" s="1581"/>
      <c r="K31" s="1581"/>
      <c r="L31" s="1464"/>
      <c r="M31" s="1674"/>
    </row>
    <row r="32" spans="1:13">
      <c r="A32" s="8501"/>
      <c r="B32" s="8414"/>
      <c r="C32" s="4540" t="s">
        <v>2365</v>
      </c>
      <c r="D32" s="1583" t="s">
        <v>3200</v>
      </c>
      <c r="E32" s="1582"/>
      <c r="F32" s="356" t="s">
        <v>2366</v>
      </c>
      <c r="G32" s="1583" t="s">
        <v>2457</v>
      </c>
      <c r="H32" s="1582"/>
      <c r="I32" s="1697"/>
      <c r="J32" s="1582"/>
      <c r="K32" s="1582"/>
      <c r="L32" s="1443"/>
      <c r="M32" s="1754"/>
    </row>
    <row r="33" spans="1:13">
      <c r="A33" s="8501"/>
      <c r="B33" s="8414"/>
      <c r="C33" s="4541"/>
      <c r="D33" s="1560"/>
      <c r="E33" s="1622"/>
      <c r="F33" s="1694"/>
      <c r="G33" s="1622"/>
      <c r="H33" s="1622"/>
      <c r="I33" s="1700"/>
      <c r="J33" s="1622"/>
      <c r="K33" s="1622"/>
      <c r="L33" s="1466"/>
      <c r="M33" s="1755"/>
    </row>
    <row r="34" spans="1:13" ht="15.75" customHeight="1">
      <c r="A34" s="8501"/>
      <c r="B34" s="8419" t="s">
        <v>2367</v>
      </c>
      <c r="C34" s="3295"/>
      <c r="D34" s="3296"/>
      <c r="E34" s="3296"/>
      <c r="F34" s="3296"/>
      <c r="G34" s="3296"/>
      <c r="H34" s="3296"/>
      <c r="I34" s="3296"/>
      <c r="J34" s="3296"/>
      <c r="K34" s="3296"/>
      <c r="L34" s="3296"/>
      <c r="M34" s="3297"/>
    </row>
    <row r="35" spans="1:13" ht="15.6" customHeight="1">
      <c r="A35" s="8501"/>
      <c r="B35" s="8419"/>
      <c r="C35" s="3298"/>
      <c r="D35" s="3167" t="s">
        <v>2368</v>
      </c>
      <c r="E35" s="3167">
        <v>2023</v>
      </c>
      <c r="F35" s="3167" t="s">
        <v>2369</v>
      </c>
      <c r="G35" s="3167">
        <v>2024</v>
      </c>
      <c r="H35" s="3167" t="s">
        <v>2370</v>
      </c>
      <c r="I35" s="3167">
        <v>2025</v>
      </c>
      <c r="J35" s="3167" t="s">
        <v>2371</v>
      </c>
      <c r="K35" s="3167">
        <v>2026</v>
      </c>
      <c r="L35" s="3167" t="s">
        <v>2372</v>
      </c>
      <c r="M35" s="3168">
        <v>2027</v>
      </c>
    </row>
    <row r="36" spans="1:13" ht="15.6" customHeight="1">
      <c r="A36" s="8501"/>
      <c r="B36" s="8419"/>
      <c r="C36" s="3298"/>
      <c r="D36" s="3323">
        <v>0.08</v>
      </c>
      <c r="E36" s="3324"/>
      <c r="F36" s="3323">
        <v>0.09</v>
      </c>
      <c r="G36" s="3324"/>
      <c r="H36" s="3323">
        <v>0.1</v>
      </c>
      <c r="I36" s="3324"/>
      <c r="J36" s="3323">
        <v>0.11</v>
      </c>
      <c r="K36" s="3324"/>
      <c r="L36" s="3325">
        <v>0.12</v>
      </c>
      <c r="M36" s="3326"/>
    </row>
    <row r="37" spans="1:13" ht="15.6" customHeight="1">
      <c r="A37" s="8501"/>
      <c r="B37" s="8419"/>
      <c r="C37" s="3298"/>
      <c r="D37" s="3167" t="s">
        <v>2373</v>
      </c>
      <c r="E37" s="3167">
        <v>2028</v>
      </c>
      <c r="F37" s="3167" t="s">
        <v>2374</v>
      </c>
      <c r="G37" s="3167">
        <v>2029</v>
      </c>
      <c r="H37" s="3167" t="s">
        <v>2375</v>
      </c>
      <c r="I37" s="3167">
        <v>2030</v>
      </c>
      <c r="J37" s="3167" t="s">
        <v>2376</v>
      </c>
      <c r="K37" s="3167">
        <v>2031</v>
      </c>
      <c r="L37" s="3167" t="s">
        <v>2377</v>
      </c>
      <c r="M37" s="3168">
        <v>2032</v>
      </c>
    </row>
    <row r="38" spans="1:13" ht="15.6" customHeight="1">
      <c r="A38" s="8501"/>
      <c r="B38" s="8419"/>
      <c r="C38" s="3298"/>
      <c r="D38" s="3323">
        <v>0.13</v>
      </c>
      <c r="E38" s="3324"/>
      <c r="F38" s="3323">
        <v>0.14000000000000001</v>
      </c>
      <c r="G38" s="3324"/>
      <c r="H38" s="3323">
        <v>0.15</v>
      </c>
      <c r="I38" s="3324"/>
      <c r="J38" s="3323">
        <v>0.16</v>
      </c>
      <c r="K38" s="3324"/>
      <c r="L38" s="3325">
        <v>0.17</v>
      </c>
      <c r="M38" s="3327"/>
    </row>
    <row r="39" spans="1:13" ht="15.6" customHeight="1">
      <c r="A39" s="8501"/>
      <c r="B39" s="8419"/>
      <c r="C39" s="3298"/>
      <c r="D39" s="3167" t="s">
        <v>2378</v>
      </c>
      <c r="E39" s="3167">
        <v>2033</v>
      </c>
      <c r="F39" s="3167" t="s">
        <v>2379</v>
      </c>
      <c r="G39" s="3167">
        <v>2034</v>
      </c>
      <c r="H39" s="3167" t="s">
        <v>2380</v>
      </c>
      <c r="I39" s="3167">
        <v>2035</v>
      </c>
      <c r="J39" s="3167" t="s">
        <v>2381</v>
      </c>
      <c r="K39" s="3167">
        <v>2036</v>
      </c>
      <c r="L39" s="3167" t="s">
        <v>2382</v>
      </c>
      <c r="M39" s="3168">
        <v>2037</v>
      </c>
    </row>
    <row r="40" spans="1:13" ht="15.6" customHeight="1">
      <c r="A40" s="8501"/>
      <c r="B40" s="8419"/>
      <c r="C40" s="3298"/>
      <c r="D40" s="3323">
        <v>0.18</v>
      </c>
      <c r="E40" s="3324"/>
      <c r="F40" s="3323">
        <v>0.19</v>
      </c>
      <c r="G40" s="3324"/>
      <c r="H40" s="3323">
        <v>0.2</v>
      </c>
      <c r="I40" s="3324"/>
      <c r="J40" s="3323">
        <v>0.21</v>
      </c>
      <c r="K40" s="3324"/>
      <c r="L40" s="3325">
        <v>0.22</v>
      </c>
      <c r="M40" s="3327"/>
    </row>
    <row r="41" spans="1:13" ht="15.6" customHeight="1">
      <c r="A41" s="8501"/>
      <c r="B41" s="8419"/>
      <c r="C41" s="3298"/>
      <c r="D41" s="3167" t="s">
        <v>2383</v>
      </c>
      <c r="E41" s="3167">
        <v>2038</v>
      </c>
      <c r="F41" s="3167" t="s">
        <v>2384</v>
      </c>
      <c r="G41" s="2389" t="s">
        <v>359</v>
      </c>
      <c r="H41" s="3303"/>
      <c r="I41" s="3296"/>
      <c r="J41" s="3304"/>
      <c r="K41" s="3304"/>
      <c r="L41" s="3305"/>
      <c r="M41" s="3306"/>
    </row>
    <row r="42" spans="1:13" ht="15.6" customHeight="1">
      <c r="A42" s="8501"/>
      <c r="B42" s="8419"/>
      <c r="C42" s="3298"/>
      <c r="D42" s="3323">
        <v>0.23</v>
      </c>
      <c r="E42" s="3324"/>
      <c r="F42" s="8541">
        <v>0.23</v>
      </c>
      <c r="G42" s="8541"/>
      <c r="H42" s="3307"/>
      <c r="I42" s="3307"/>
      <c r="J42" s="3308"/>
      <c r="K42" s="3308"/>
      <c r="L42" s="3309"/>
      <c r="M42" s="3310"/>
    </row>
    <row r="43" spans="1:13">
      <c r="A43" s="8501"/>
      <c r="B43" s="8419"/>
      <c r="C43" s="2679"/>
      <c r="D43" s="1963"/>
      <c r="E43" s="1939"/>
      <c r="F43" s="1963"/>
      <c r="G43" s="1939"/>
      <c r="H43" s="1964"/>
      <c r="I43" s="1948"/>
      <c r="J43" s="1964"/>
      <c r="K43" s="1948"/>
      <c r="L43" s="1964"/>
      <c r="M43" s="2680"/>
    </row>
    <row r="44" spans="1:13" ht="18" customHeight="1">
      <c r="A44" s="8501"/>
      <c r="B44" s="8414" t="s">
        <v>2385</v>
      </c>
      <c r="C44" s="4542"/>
      <c r="D44" s="1695"/>
      <c r="E44" s="1695"/>
      <c r="F44" s="1695"/>
      <c r="G44" s="1695"/>
      <c r="H44" s="1695"/>
      <c r="I44" s="1695"/>
      <c r="J44" s="1695"/>
      <c r="K44" s="1695"/>
      <c r="L44" s="1443"/>
      <c r="M44" s="1754"/>
    </row>
    <row r="45" spans="1:13" ht="15.75" customHeight="1">
      <c r="A45" s="8501"/>
      <c r="B45" s="8414"/>
      <c r="C45" s="2081"/>
      <c r="D45" s="1550" t="s">
        <v>93</v>
      </c>
      <c r="E45" s="1549" t="s">
        <v>95</v>
      </c>
      <c r="F45" s="8579" t="s">
        <v>2386</v>
      </c>
      <c r="G45" s="8403"/>
      <c r="H45" s="8403"/>
      <c r="I45" s="8403"/>
      <c r="J45" s="8403"/>
      <c r="K45" s="356" t="s">
        <v>2387</v>
      </c>
      <c r="L45" s="6409"/>
      <c r="M45" s="8417"/>
    </row>
    <row r="46" spans="1:13">
      <c r="A46" s="8501"/>
      <c r="B46" s="8414"/>
      <c r="C46" s="2081"/>
      <c r="D46" s="1385"/>
      <c r="E46" s="1693" t="s">
        <v>2351</v>
      </c>
      <c r="F46" s="8579"/>
      <c r="G46" s="8403"/>
      <c r="H46" s="8403"/>
      <c r="I46" s="8403"/>
      <c r="J46" s="8403"/>
      <c r="K46" s="1443"/>
      <c r="L46" s="6409"/>
      <c r="M46" s="8417"/>
    </row>
    <row r="47" spans="1:13">
      <c r="A47" s="8501"/>
      <c r="B47" s="8414"/>
      <c r="C47" s="2081"/>
      <c r="D47" s="1443"/>
      <c r="E47" s="1443"/>
      <c r="F47" s="1443"/>
      <c r="G47" s="1443"/>
      <c r="H47" s="1443"/>
      <c r="I47" s="1443"/>
      <c r="J47" s="1443"/>
      <c r="K47" s="1443"/>
      <c r="L47" s="1443"/>
      <c r="M47" s="1754"/>
    </row>
    <row r="48" spans="1:13" ht="57.75" customHeight="1">
      <c r="A48" s="8501"/>
      <c r="B48" s="2697" t="s">
        <v>2388</v>
      </c>
      <c r="C48" s="8580" t="s">
        <v>3247</v>
      </c>
      <c r="D48" s="8581"/>
      <c r="E48" s="8581"/>
      <c r="F48" s="8581"/>
      <c r="G48" s="8581"/>
      <c r="H48" s="8581"/>
      <c r="I48" s="8581"/>
      <c r="J48" s="8581"/>
      <c r="K48" s="8581"/>
      <c r="L48" s="8581"/>
      <c r="M48" s="8582"/>
    </row>
    <row r="49" spans="1:13" ht="15.75" customHeight="1">
      <c r="A49" s="8501"/>
      <c r="B49" s="1633" t="s">
        <v>2390</v>
      </c>
      <c r="C49" s="8594" t="s">
        <v>3241</v>
      </c>
      <c r="D49" s="8595"/>
      <c r="E49" s="8595"/>
      <c r="F49" s="8595"/>
      <c r="G49" s="8595"/>
      <c r="H49" s="8595"/>
      <c r="I49" s="8595"/>
      <c r="J49" s="8595"/>
      <c r="K49" s="8595"/>
      <c r="L49" s="8595"/>
      <c r="M49" s="8596"/>
    </row>
    <row r="50" spans="1:13">
      <c r="A50" s="8501"/>
      <c r="B50" s="1633" t="s">
        <v>2392</v>
      </c>
      <c r="C50" s="8583">
        <v>30</v>
      </c>
      <c r="D50" s="8584"/>
      <c r="E50" s="8584"/>
      <c r="F50" s="8584"/>
      <c r="G50" s="8584"/>
      <c r="H50" s="8584"/>
      <c r="I50" s="8584"/>
      <c r="J50" s="8584"/>
      <c r="K50" s="8584"/>
      <c r="L50" s="8584"/>
      <c r="M50" s="8585"/>
    </row>
    <row r="51" spans="1:13">
      <c r="A51" s="8501"/>
      <c r="B51" s="1633" t="s">
        <v>2393</v>
      </c>
      <c r="C51" s="8583">
        <v>2021</v>
      </c>
      <c r="D51" s="8584"/>
      <c r="E51" s="8584"/>
      <c r="F51" s="8584"/>
      <c r="G51" s="8584"/>
      <c r="H51" s="8584"/>
      <c r="I51" s="8584"/>
      <c r="J51" s="8584"/>
      <c r="K51" s="8584"/>
      <c r="L51" s="8584"/>
      <c r="M51" s="8585"/>
    </row>
    <row r="52" spans="1:13" ht="15.75" customHeight="1">
      <c r="A52" s="8517" t="s">
        <v>2394</v>
      </c>
      <c r="B52" s="1633" t="s">
        <v>2395</v>
      </c>
      <c r="C52" s="8385" t="s">
        <v>2551</v>
      </c>
      <c r="D52" s="6404"/>
      <c r="E52" s="6404"/>
      <c r="F52" s="6404"/>
      <c r="G52" s="6404"/>
      <c r="H52" s="6404"/>
      <c r="I52" s="6404"/>
      <c r="J52" s="6404"/>
      <c r="K52" s="6404"/>
      <c r="L52" s="6404"/>
      <c r="M52" s="8386"/>
    </row>
    <row r="53" spans="1:13" ht="15.75" customHeight="1">
      <c r="A53" s="8517"/>
      <c r="B53" s="1633" t="s">
        <v>2396</v>
      </c>
      <c r="C53" s="8385" t="s">
        <v>2522</v>
      </c>
      <c r="D53" s="6404"/>
      <c r="E53" s="6404"/>
      <c r="F53" s="6404"/>
      <c r="G53" s="6404"/>
      <c r="H53" s="6404"/>
      <c r="I53" s="6404"/>
      <c r="J53" s="6404"/>
      <c r="K53" s="6404"/>
      <c r="L53" s="6404"/>
      <c r="M53" s="8386"/>
    </row>
    <row r="54" spans="1:13" ht="15.75" customHeight="1">
      <c r="A54" s="8517"/>
      <c r="B54" s="1633" t="s">
        <v>2398</v>
      </c>
      <c r="C54" s="8385" t="s">
        <v>21</v>
      </c>
      <c r="D54" s="6404"/>
      <c r="E54" s="6404"/>
      <c r="F54" s="6404"/>
      <c r="G54" s="6404"/>
      <c r="H54" s="6404"/>
      <c r="I54" s="6404"/>
      <c r="J54" s="6404"/>
      <c r="K54" s="6404"/>
      <c r="L54" s="6404"/>
      <c r="M54" s="8386"/>
    </row>
    <row r="55" spans="1:13" ht="15.75" customHeight="1">
      <c r="A55" s="8517"/>
      <c r="B55" s="1633" t="s">
        <v>2399</v>
      </c>
      <c r="C55" s="8385" t="s">
        <v>1008</v>
      </c>
      <c r="D55" s="6404"/>
      <c r="E55" s="6404"/>
      <c r="F55" s="6404"/>
      <c r="G55" s="6404"/>
      <c r="H55" s="6404"/>
      <c r="I55" s="6404"/>
      <c r="J55" s="6404"/>
      <c r="K55" s="6404"/>
      <c r="L55" s="6404"/>
      <c r="M55" s="8386"/>
    </row>
    <row r="56" spans="1:13" ht="15.75" customHeight="1">
      <c r="A56" s="8517"/>
      <c r="B56" s="1633" t="s">
        <v>2400</v>
      </c>
      <c r="C56" s="8589" t="s">
        <v>1010</v>
      </c>
      <c r="D56" s="6405"/>
      <c r="E56" s="6405"/>
      <c r="F56" s="6405"/>
      <c r="G56" s="6405"/>
      <c r="H56" s="6405"/>
      <c r="I56" s="6405"/>
      <c r="J56" s="6405"/>
      <c r="K56" s="6405"/>
      <c r="L56" s="6405"/>
      <c r="M56" s="8590"/>
    </row>
    <row r="57" spans="1:13">
      <c r="A57" s="8517"/>
      <c r="B57" s="1633" t="s">
        <v>2401</v>
      </c>
      <c r="C57" s="8385"/>
      <c r="D57" s="6404"/>
      <c r="E57" s="6404"/>
      <c r="F57" s="6404"/>
      <c r="G57" s="6404"/>
      <c r="H57" s="6404"/>
      <c r="I57" s="6404"/>
      <c r="J57" s="6404"/>
      <c r="K57" s="6404"/>
      <c r="L57" s="6404"/>
      <c r="M57" s="8386"/>
    </row>
    <row r="58" spans="1:13" ht="15.75" customHeight="1">
      <c r="A58" s="8518" t="s">
        <v>2402</v>
      </c>
      <c r="B58" s="1643" t="s">
        <v>2403</v>
      </c>
      <c r="C58" s="6632" t="s">
        <v>2538</v>
      </c>
      <c r="D58" s="6633"/>
      <c r="E58" s="6633"/>
      <c r="F58" s="6633"/>
      <c r="G58" s="6633"/>
      <c r="H58" s="6633"/>
      <c r="I58" s="6633"/>
      <c r="J58" s="6633"/>
      <c r="K58" s="6633"/>
      <c r="L58" s="6633"/>
      <c r="M58" s="6634"/>
    </row>
    <row r="59" spans="1:13" ht="30" customHeight="1">
      <c r="A59" s="8518"/>
      <c r="B59" s="1643" t="s">
        <v>2404</v>
      </c>
      <c r="C59" s="7527" t="s">
        <v>2405</v>
      </c>
      <c r="D59" s="6333"/>
      <c r="E59" s="6333"/>
      <c r="F59" s="6333"/>
      <c r="G59" s="6333"/>
      <c r="H59" s="6333"/>
      <c r="I59" s="6333"/>
      <c r="J59" s="6333"/>
      <c r="K59" s="6333"/>
      <c r="L59" s="6333"/>
      <c r="M59" s="6154"/>
    </row>
    <row r="60" spans="1:13" ht="30" customHeight="1">
      <c r="A60" s="8518"/>
      <c r="B60" s="1643" t="s">
        <v>244</v>
      </c>
      <c r="C60" s="7527" t="s">
        <v>289</v>
      </c>
      <c r="D60" s="6333"/>
      <c r="E60" s="6333"/>
      <c r="F60" s="6333"/>
      <c r="G60" s="6333"/>
      <c r="H60" s="6333"/>
      <c r="I60" s="6333"/>
      <c r="J60" s="6333"/>
      <c r="K60" s="6333"/>
      <c r="L60" s="6333"/>
      <c r="M60" s="6154"/>
    </row>
    <row r="61" spans="1:13">
      <c r="A61" s="2145" t="s">
        <v>2406</v>
      </c>
      <c r="B61" s="2698"/>
      <c r="C61" s="8591"/>
      <c r="D61" s="8592"/>
      <c r="E61" s="8592"/>
      <c r="F61" s="8592"/>
      <c r="G61" s="8592"/>
      <c r="H61" s="8592"/>
      <c r="I61" s="8592"/>
      <c r="J61" s="8592"/>
      <c r="K61" s="8592"/>
      <c r="L61" s="8592"/>
      <c r="M61" s="8593"/>
    </row>
  </sheetData>
  <mergeCells count="51">
    <mergeCell ref="I4:M4"/>
    <mergeCell ref="B28:B30"/>
    <mergeCell ref="A2:A14"/>
    <mergeCell ref="C2:M2"/>
    <mergeCell ref="C3:M3"/>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C14:D14"/>
    <mergeCell ref="F14:M14"/>
    <mergeCell ref="B34:B43"/>
    <mergeCell ref="F42:G42"/>
    <mergeCell ref="C61:M61"/>
    <mergeCell ref="C49:M49"/>
    <mergeCell ref="C50:M50"/>
    <mergeCell ref="C51:M51"/>
    <mergeCell ref="A52:A57"/>
    <mergeCell ref="C52:M52"/>
    <mergeCell ref="C53:M53"/>
    <mergeCell ref="C54:M54"/>
    <mergeCell ref="C55:M55"/>
    <mergeCell ref="C56:M56"/>
    <mergeCell ref="C57:M57"/>
    <mergeCell ref="B1:M1"/>
    <mergeCell ref="A58:A60"/>
    <mergeCell ref="C58:M58"/>
    <mergeCell ref="C59:M59"/>
    <mergeCell ref="C60:M60"/>
    <mergeCell ref="B31:B33"/>
    <mergeCell ref="B44:B47"/>
    <mergeCell ref="F45:F46"/>
    <mergeCell ref="G45:J46"/>
    <mergeCell ref="L45:M46"/>
    <mergeCell ref="C48:M48"/>
    <mergeCell ref="A15:A51"/>
    <mergeCell ref="C15:M15"/>
    <mergeCell ref="C16:M16"/>
    <mergeCell ref="B17:B23"/>
    <mergeCell ref="B24:B27"/>
  </mergeCells>
  <dataValidations count="6">
    <dataValidation allowBlank="1" showInputMessage="1" showErrorMessage="1" prompt="Determine si el indicador responde a un enfoque (Derechos Humanos, Género, Diferencial, Poblacional, Ambiental y Territorial). Si responde a más de enfoque separelos por ;" sqref="B15">
      <formula1>0</formula1>
      <formula2>0</formula2>
    </dataValidation>
    <dataValidation allowBlank="1" showInputMessage="1" showErrorMessage="1" prompt="Seleccione de la lista desplegable" sqref="H7 B7">
      <formula1>0</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Identifique la meta ODS a que le apunta el indicador de producto. Seleccione de la lista desplegable." sqref="E14">
      <formula1>0</formula1>
      <formula2>0</formula2>
    </dataValidation>
    <dataValidation allowBlank="1" showInputMessage="1" showErrorMessage="1" prompt="Identifique el ODS a que le apunta el indicador de producto. Seleccione de la lista desplegable._x000a_" sqref="B14">
      <formula1>0</formula1>
      <formula2>0</formula2>
    </dataValidation>
    <dataValidation type="list" allowBlank="1" showErrorMessage="1" sqref="I7">
      <formula1>INDIRECT($C$7)</formula1>
      <formula2>0</formula2>
    </dataValidation>
  </dataValidations>
  <hyperlinks>
    <hyperlink ref="C56" r:id="rId1"/>
  </hyperlinks>
  <pageMargins left="0.7" right="0.7" top="0.75" bottom="0.75" header="0.51180555555555496" footer="0.51180555555555496"/>
  <pageSetup orientation="portrait"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1:AMJ276"/>
  <sheetViews>
    <sheetView topLeftCell="A10" zoomScale="107" zoomScaleNormal="107" workbookViewId="0">
      <selection activeCell="F29" sqref="F29"/>
    </sheetView>
  </sheetViews>
  <sheetFormatPr baseColWidth="10" defaultColWidth="14.140625" defaultRowHeight="15.75"/>
  <cols>
    <col min="1" max="1" width="29" style="1969" customWidth="1"/>
    <col min="2" max="2" width="29.7109375" style="1969" customWidth="1"/>
    <col min="3" max="5" width="11.42578125" style="1969" customWidth="1"/>
    <col min="6" max="6" width="12.85546875" style="1969" customWidth="1"/>
    <col min="7" max="12" width="11.42578125" style="1969" customWidth="1"/>
    <col min="13" max="13" width="26.85546875" style="1969" customWidth="1"/>
    <col min="14" max="26" width="10.28515625" style="1969" customWidth="1"/>
    <col min="27" max="1024" width="14.140625" style="1969"/>
    <col min="1025" max="16384" width="14.140625" style="2024"/>
  </cols>
  <sheetData>
    <row r="1" spans="1:26" ht="20.25" customHeight="1" thickBot="1">
      <c r="A1" s="2624" t="s">
        <v>359</v>
      </c>
      <c r="B1" s="6235" t="s">
        <v>3248</v>
      </c>
      <c r="C1" s="6235"/>
      <c r="D1" s="6235"/>
      <c r="E1" s="6235"/>
      <c r="F1" s="6235"/>
      <c r="G1" s="6235"/>
      <c r="H1" s="6235"/>
      <c r="I1" s="6235"/>
      <c r="J1" s="6235"/>
      <c r="K1" s="6235"/>
      <c r="L1" s="6235"/>
      <c r="M1" s="8639"/>
      <c r="N1" s="1968"/>
      <c r="O1" s="1968"/>
      <c r="P1" s="1968"/>
      <c r="Q1" s="1968"/>
      <c r="R1" s="1968"/>
      <c r="S1" s="1968"/>
      <c r="T1" s="1968"/>
      <c r="U1" s="1968"/>
      <c r="V1" s="1968"/>
      <c r="W1" s="1968"/>
      <c r="X1" s="1968"/>
      <c r="Y1" s="1968"/>
      <c r="Z1" s="1968"/>
    </row>
    <row r="2" spans="1:26" ht="41.25" customHeight="1">
      <c r="A2" s="8326" t="s">
        <v>2329</v>
      </c>
      <c r="B2" s="3053" t="s">
        <v>2330</v>
      </c>
      <c r="C2" s="8564" t="s">
        <v>1719</v>
      </c>
      <c r="D2" s="8654"/>
      <c r="E2" s="8654"/>
      <c r="F2" s="8654"/>
      <c r="G2" s="8654"/>
      <c r="H2" s="8654"/>
      <c r="I2" s="8654"/>
      <c r="J2" s="8654"/>
      <c r="K2" s="8654"/>
      <c r="L2" s="8654"/>
      <c r="M2" s="8655"/>
      <c r="N2" s="1968"/>
      <c r="O2" s="1968"/>
      <c r="P2" s="1968"/>
      <c r="Q2" s="1968"/>
      <c r="R2" s="1968"/>
      <c r="S2" s="1968"/>
      <c r="T2" s="1968"/>
      <c r="U2" s="1968"/>
      <c r="V2" s="1968"/>
      <c r="W2" s="1968"/>
      <c r="X2" s="1968"/>
      <c r="Y2" s="1968"/>
      <c r="Z2" s="1968"/>
    </row>
    <row r="3" spans="1:26" ht="233.25" customHeight="1">
      <c r="A3" s="8327"/>
      <c r="B3" s="3054" t="s">
        <v>2331</v>
      </c>
      <c r="C3" s="7647" t="s">
        <v>3249</v>
      </c>
      <c r="D3" s="7648"/>
      <c r="E3" s="7648"/>
      <c r="F3" s="7648"/>
      <c r="G3" s="7648"/>
      <c r="H3" s="7648"/>
      <c r="I3" s="7648"/>
      <c r="J3" s="7648"/>
      <c r="K3" s="7648"/>
      <c r="L3" s="7648"/>
      <c r="M3" s="7649"/>
      <c r="N3" s="1968"/>
      <c r="O3" s="1968"/>
      <c r="P3" s="1968"/>
      <c r="Q3" s="1968"/>
      <c r="R3" s="1968"/>
      <c r="S3" s="1968"/>
      <c r="T3" s="1968"/>
      <c r="U3" s="1968"/>
      <c r="V3" s="1968"/>
      <c r="W3" s="1968"/>
      <c r="X3" s="1968"/>
      <c r="Y3" s="1968"/>
      <c r="Z3" s="1968"/>
    </row>
    <row r="4" spans="1:26" ht="52.5" customHeight="1">
      <c r="A4" s="8327"/>
      <c r="B4" s="2587" t="s">
        <v>240</v>
      </c>
      <c r="C4" s="2704" t="s">
        <v>95</v>
      </c>
      <c r="D4" s="2003"/>
      <c r="E4" s="2004" t="s">
        <v>359</v>
      </c>
      <c r="F4" s="8656" t="s">
        <v>241</v>
      </c>
      <c r="G4" s="8657"/>
      <c r="H4" s="2002" t="s">
        <v>437</v>
      </c>
      <c r="I4" s="8567"/>
      <c r="J4" s="7648"/>
      <c r="K4" s="7648"/>
      <c r="L4" s="7648"/>
      <c r="M4" s="7649"/>
      <c r="N4" s="1968"/>
      <c r="O4" s="1968"/>
      <c r="P4" s="1968"/>
      <c r="Q4" s="1968"/>
      <c r="R4" s="1968"/>
      <c r="S4" s="1968"/>
      <c r="T4" s="1968"/>
      <c r="U4" s="1968"/>
      <c r="V4" s="1968"/>
      <c r="W4" s="1968"/>
      <c r="X4" s="1968"/>
      <c r="Y4" s="1968"/>
      <c r="Z4" s="1968"/>
    </row>
    <row r="5" spans="1:26" ht="30" customHeight="1">
      <c r="A5" s="8327"/>
      <c r="B5" s="3054" t="s">
        <v>2333</v>
      </c>
      <c r="C5" s="8636"/>
      <c r="D5" s="8637"/>
      <c r="E5" s="8637"/>
      <c r="F5" s="8637"/>
      <c r="G5" s="8637"/>
      <c r="H5" s="8637"/>
      <c r="I5" s="8637"/>
      <c r="J5" s="8637"/>
      <c r="K5" s="8637"/>
      <c r="L5" s="8637"/>
      <c r="M5" s="8638"/>
      <c r="N5" s="1968"/>
      <c r="O5" s="1968"/>
      <c r="P5" s="1968"/>
      <c r="Q5" s="1968"/>
      <c r="R5" s="1968"/>
      <c r="S5" s="1968"/>
      <c r="T5" s="1968"/>
      <c r="U5" s="1968"/>
      <c r="V5" s="1968"/>
      <c r="W5" s="1968"/>
      <c r="X5" s="1968"/>
      <c r="Y5" s="1968"/>
      <c r="Z5" s="1968"/>
    </row>
    <row r="6" spans="1:26" ht="19.5" customHeight="1">
      <c r="A6" s="8327"/>
      <c r="B6" s="2587" t="s">
        <v>2334</v>
      </c>
      <c r="C6" s="7754"/>
      <c r="D6" s="6985"/>
      <c r="E6" s="6985"/>
      <c r="F6" s="6985"/>
      <c r="G6" s="6985"/>
      <c r="H6" s="6985"/>
      <c r="I6" s="6985"/>
      <c r="J6" s="6985"/>
      <c r="K6" s="6985"/>
      <c r="L6" s="6985"/>
      <c r="M6" s="7755"/>
      <c r="N6" s="1968"/>
      <c r="O6" s="1968"/>
      <c r="P6" s="1968"/>
      <c r="Q6" s="1968"/>
      <c r="R6" s="1968"/>
      <c r="S6" s="1968"/>
      <c r="T6" s="1968"/>
      <c r="U6" s="1968"/>
      <c r="V6" s="1968"/>
      <c r="W6" s="1968"/>
      <c r="X6" s="1968"/>
      <c r="Y6" s="1968"/>
      <c r="Z6" s="1968"/>
    </row>
    <row r="7" spans="1:26" ht="26.25" customHeight="1">
      <c r="A7" s="8327"/>
      <c r="B7" s="2587" t="s">
        <v>2335</v>
      </c>
      <c r="C7" s="8636" t="s">
        <v>288</v>
      </c>
      <c r="D7" s="8637"/>
      <c r="E7" s="1945" t="s">
        <v>359</v>
      </c>
      <c r="F7" s="1945" t="s">
        <v>359</v>
      </c>
      <c r="G7" s="2005" t="s">
        <v>359</v>
      </c>
      <c r="H7" s="2703" t="s">
        <v>244</v>
      </c>
      <c r="I7" s="8637" t="s">
        <v>21</v>
      </c>
      <c r="J7" s="8637"/>
      <c r="K7" s="8637"/>
      <c r="L7" s="8637"/>
      <c r="M7" s="8638"/>
      <c r="N7" s="1968"/>
      <c r="O7" s="1968"/>
      <c r="P7" s="1968"/>
      <c r="Q7" s="1968"/>
      <c r="R7" s="1968"/>
      <c r="S7" s="1968"/>
      <c r="T7" s="1968"/>
      <c r="U7" s="1968"/>
      <c r="V7" s="1968"/>
      <c r="W7" s="1968"/>
      <c r="X7" s="1968"/>
      <c r="Y7" s="1968"/>
      <c r="Z7" s="1968"/>
    </row>
    <row r="8" spans="1:26" ht="15.75" customHeight="1">
      <c r="A8" s="8327"/>
      <c r="B8" s="7274" t="s">
        <v>2336</v>
      </c>
      <c r="C8" s="2681" t="s">
        <v>359</v>
      </c>
      <c r="D8" s="1945" t="s">
        <v>359</v>
      </c>
      <c r="E8" s="1943" t="s">
        <v>359</v>
      </c>
      <c r="F8" s="1943" t="s">
        <v>359</v>
      </c>
      <c r="G8" s="1943" t="s">
        <v>359</v>
      </c>
      <c r="H8" s="1943" t="s">
        <v>359</v>
      </c>
      <c r="I8" s="1945" t="s">
        <v>359</v>
      </c>
      <c r="J8" s="1945" t="s">
        <v>359</v>
      </c>
      <c r="K8" s="1945" t="s">
        <v>359</v>
      </c>
      <c r="L8" s="1945" t="s">
        <v>359</v>
      </c>
      <c r="M8" s="2026" t="s">
        <v>359</v>
      </c>
      <c r="N8" s="1968"/>
      <c r="O8" s="1968"/>
      <c r="P8" s="1968"/>
      <c r="Q8" s="1968"/>
      <c r="R8" s="1968"/>
      <c r="S8" s="1968"/>
      <c r="T8" s="1968"/>
      <c r="U8" s="1968"/>
      <c r="V8" s="1968"/>
      <c r="W8" s="1968"/>
      <c r="X8" s="1968"/>
      <c r="Y8" s="1968"/>
      <c r="Z8" s="1968"/>
    </row>
    <row r="9" spans="1:26" ht="15.75" customHeight="1">
      <c r="A9" s="8327"/>
      <c r="B9" s="7274"/>
      <c r="C9" s="4545" t="s">
        <v>359</v>
      </c>
      <c r="D9" s="4546"/>
      <c r="E9" s="4544"/>
      <c r="F9" s="4546"/>
      <c r="G9" s="4546"/>
      <c r="H9" s="4544"/>
      <c r="I9" s="4547" t="s">
        <v>359</v>
      </c>
      <c r="J9" s="1944" t="s">
        <v>359</v>
      </c>
      <c r="K9" s="2007" t="s">
        <v>359</v>
      </c>
      <c r="L9" s="1945" t="s">
        <v>359</v>
      </c>
      <c r="M9" s="2025" t="s">
        <v>359</v>
      </c>
      <c r="N9" s="1968"/>
      <c r="O9" s="1968"/>
      <c r="P9" s="1968"/>
      <c r="Q9" s="1968"/>
      <c r="R9" s="1968"/>
      <c r="S9" s="1968"/>
      <c r="T9" s="1968"/>
      <c r="U9" s="1968"/>
      <c r="V9" s="1968"/>
      <c r="W9" s="1968"/>
      <c r="X9" s="1968"/>
      <c r="Y9" s="1968"/>
      <c r="Z9" s="1968"/>
    </row>
    <row r="10" spans="1:26" ht="15.75" customHeight="1">
      <c r="A10" s="8327"/>
      <c r="B10" s="8620"/>
      <c r="C10" s="8438" t="s">
        <v>2337</v>
      </c>
      <c r="D10" s="8437"/>
      <c r="E10" s="1944" t="s">
        <v>359</v>
      </c>
      <c r="F10" s="8437" t="s">
        <v>2337</v>
      </c>
      <c r="G10" s="8437"/>
      <c r="H10" s="1944" t="s">
        <v>359</v>
      </c>
      <c r="I10" s="8437" t="s">
        <v>2337</v>
      </c>
      <c r="J10" s="8437"/>
      <c r="K10" s="1944" t="s">
        <v>359</v>
      </c>
      <c r="L10" s="1944" t="s">
        <v>359</v>
      </c>
      <c r="M10" s="2027" t="s">
        <v>359</v>
      </c>
      <c r="N10" s="1968"/>
      <c r="O10" s="1968"/>
      <c r="P10" s="1968"/>
      <c r="Q10" s="1968"/>
      <c r="R10" s="1968"/>
      <c r="S10" s="1968"/>
      <c r="T10" s="1968"/>
      <c r="U10" s="1968"/>
      <c r="V10" s="1968"/>
      <c r="W10" s="1968"/>
      <c r="X10" s="1968"/>
      <c r="Y10" s="1968"/>
      <c r="Z10" s="1968"/>
    </row>
    <row r="11" spans="1:26" ht="48.95" customHeight="1">
      <c r="A11" s="8327"/>
      <c r="B11" s="3054" t="s">
        <v>2338</v>
      </c>
      <c r="C11" s="8640" t="s">
        <v>3250</v>
      </c>
      <c r="D11" s="8623"/>
      <c r="E11" s="8623"/>
      <c r="F11" s="8623"/>
      <c r="G11" s="8623"/>
      <c r="H11" s="8623"/>
      <c r="I11" s="8623"/>
      <c r="J11" s="8623"/>
      <c r="K11" s="8623"/>
      <c r="L11" s="8623"/>
      <c r="M11" s="8631"/>
      <c r="N11" s="1968"/>
      <c r="O11" s="1968"/>
      <c r="P11" s="1968"/>
      <c r="Q11" s="1968"/>
      <c r="R11" s="1968"/>
      <c r="S11" s="1968"/>
      <c r="T11" s="1968"/>
      <c r="U11" s="1968"/>
      <c r="V11" s="1968"/>
      <c r="W11" s="1968"/>
      <c r="X11" s="1968"/>
      <c r="Y11" s="1968"/>
      <c r="Z11" s="1968"/>
    </row>
    <row r="12" spans="1:26" ht="69" customHeight="1">
      <c r="A12" s="8327"/>
      <c r="B12" s="3054" t="s">
        <v>2689</v>
      </c>
      <c r="C12" s="7647" t="s">
        <v>3251</v>
      </c>
      <c r="D12" s="7648"/>
      <c r="E12" s="7648"/>
      <c r="F12" s="7648"/>
      <c r="G12" s="7648"/>
      <c r="H12" s="7648"/>
      <c r="I12" s="7648"/>
      <c r="J12" s="7648"/>
      <c r="K12" s="7648"/>
      <c r="L12" s="7648"/>
      <c r="M12" s="7649"/>
      <c r="N12" s="1968"/>
      <c r="O12" s="1968"/>
      <c r="P12" s="1968"/>
      <c r="Q12" s="1968"/>
      <c r="R12" s="1968"/>
      <c r="S12" s="1968"/>
      <c r="T12" s="1968"/>
      <c r="U12" s="1968"/>
      <c r="V12" s="1968"/>
      <c r="W12" s="1968"/>
      <c r="X12" s="1968"/>
      <c r="Y12" s="1968"/>
      <c r="Z12" s="1968"/>
    </row>
    <row r="13" spans="1:26" ht="69" customHeight="1">
      <c r="A13" s="8327"/>
      <c r="B13" s="3054" t="s">
        <v>2649</v>
      </c>
      <c r="C13" s="7647" t="s">
        <v>3252</v>
      </c>
      <c r="D13" s="7648"/>
      <c r="E13" s="7648"/>
      <c r="F13" s="7648"/>
      <c r="G13" s="7648"/>
      <c r="H13" s="7648"/>
      <c r="I13" s="7648"/>
      <c r="J13" s="7648"/>
      <c r="K13" s="7648"/>
      <c r="L13" s="7648"/>
      <c r="M13" s="7649"/>
      <c r="N13" s="1968"/>
      <c r="O13" s="1968"/>
      <c r="P13" s="1968"/>
      <c r="Q13" s="1968"/>
      <c r="R13" s="1968"/>
      <c r="S13" s="1968"/>
      <c r="T13" s="1968"/>
      <c r="U13" s="1968"/>
      <c r="V13" s="1968"/>
      <c r="W13" s="1968"/>
      <c r="X13" s="1968"/>
      <c r="Y13" s="1968"/>
      <c r="Z13" s="1968"/>
    </row>
    <row r="14" spans="1:26" ht="62.25" customHeight="1">
      <c r="A14" s="8653"/>
      <c r="B14" s="3054" t="s">
        <v>2651</v>
      </c>
      <c r="C14" s="2705" t="s">
        <v>3237</v>
      </c>
      <c r="D14" s="2022" t="s">
        <v>108</v>
      </c>
      <c r="E14" s="7648" t="s">
        <v>3238</v>
      </c>
      <c r="F14" s="7648"/>
      <c r="G14" s="7648"/>
      <c r="H14" s="7648"/>
      <c r="I14" s="7648"/>
      <c r="J14" s="7648"/>
      <c r="K14" s="7648"/>
      <c r="L14" s="7648"/>
      <c r="M14" s="7649"/>
      <c r="N14" s="1968"/>
      <c r="O14" s="1968"/>
      <c r="P14" s="1968"/>
      <c r="Q14" s="1968"/>
      <c r="R14" s="1968"/>
      <c r="S14" s="1968"/>
      <c r="T14" s="1968"/>
      <c r="U14" s="1968"/>
      <c r="V14" s="1968"/>
      <c r="W14" s="1968"/>
      <c r="X14" s="1968"/>
      <c r="Y14" s="1968"/>
      <c r="Z14" s="1968"/>
    </row>
    <row r="15" spans="1:26" ht="21" customHeight="1">
      <c r="A15" s="8338" t="s">
        <v>2340</v>
      </c>
      <c r="B15" s="2587" t="s">
        <v>230</v>
      </c>
      <c r="C15" s="8438" t="s">
        <v>2562</v>
      </c>
      <c r="D15" s="8437"/>
      <c r="E15" s="8437"/>
      <c r="F15" s="8437"/>
      <c r="G15" s="8437"/>
      <c r="H15" s="8437"/>
      <c r="I15" s="8437"/>
      <c r="J15" s="8437"/>
      <c r="K15" s="8437"/>
      <c r="L15" s="8437"/>
      <c r="M15" s="8641"/>
      <c r="N15" s="1968"/>
      <c r="O15" s="1968"/>
      <c r="P15" s="1968"/>
      <c r="Q15" s="1968"/>
      <c r="R15" s="1968"/>
      <c r="S15" s="1968"/>
      <c r="T15" s="1968"/>
      <c r="U15" s="1968"/>
      <c r="V15" s="1968"/>
      <c r="W15" s="1968"/>
      <c r="X15" s="1968"/>
      <c r="Y15" s="1968"/>
      <c r="Z15" s="1968"/>
    </row>
    <row r="16" spans="1:26" ht="19.350000000000001" customHeight="1">
      <c r="A16" s="8338"/>
      <c r="B16" s="2889" t="s">
        <v>2652</v>
      </c>
      <c r="C16" s="8636" t="s">
        <v>1720</v>
      </c>
      <c r="D16" s="8637"/>
      <c r="E16" s="8637"/>
      <c r="F16" s="8637"/>
      <c r="G16" s="8637"/>
      <c r="H16" s="8637"/>
      <c r="I16" s="8637"/>
      <c r="J16" s="8637"/>
      <c r="K16" s="8637"/>
      <c r="L16" s="8637"/>
      <c r="M16" s="8638"/>
      <c r="N16" s="1968"/>
      <c r="O16" s="1968"/>
      <c r="P16" s="1968"/>
      <c r="Q16" s="1968"/>
      <c r="R16" s="1968"/>
      <c r="S16" s="1968"/>
      <c r="T16" s="1968"/>
      <c r="U16" s="1968"/>
      <c r="V16" s="1968"/>
      <c r="W16" s="1968"/>
      <c r="X16" s="1968"/>
      <c r="Y16" s="1968"/>
      <c r="Z16" s="1968"/>
    </row>
    <row r="17" spans="1:26" ht="8.25" customHeight="1">
      <c r="A17" s="8338"/>
      <c r="B17" s="8171" t="s">
        <v>2341</v>
      </c>
      <c r="C17" s="2681" t="s">
        <v>359</v>
      </c>
      <c r="D17" s="2003" t="s">
        <v>359</v>
      </c>
      <c r="E17" s="2003" t="s">
        <v>359</v>
      </c>
      <c r="F17" s="2003" t="s">
        <v>359</v>
      </c>
      <c r="G17" s="2003" t="s">
        <v>359</v>
      </c>
      <c r="H17" s="2003" t="s">
        <v>359</v>
      </c>
      <c r="I17" s="2003" t="s">
        <v>359</v>
      </c>
      <c r="J17" s="2003" t="s">
        <v>359</v>
      </c>
      <c r="K17" s="2003" t="s">
        <v>359</v>
      </c>
      <c r="L17" s="2003" t="s">
        <v>359</v>
      </c>
      <c r="M17" s="2025" t="s">
        <v>359</v>
      </c>
      <c r="N17" s="1968"/>
      <c r="O17" s="1968"/>
      <c r="P17" s="1968"/>
      <c r="Q17" s="1968"/>
      <c r="R17" s="1968"/>
      <c r="S17" s="1968"/>
      <c r="T17" s="1968"/>
      <c r="U17" s="1968"/>
      <c r="V17" s="1968"/>
      <c r="W17" s="1968"/>
      <c r="X17" s="1968"/>
      <c r="Y17" s="1968"/>
      <c r="Z17" s="1968"/>
    </row>
    <row r="18" spans="1:26" ht="9" customHeight="1">
      <c r="A18" s="8338"/>
      <c r="B18" s="7274"/>
      <c r="C18" s="2681" t="s">
        <v>359</v>
      </c>
      <c r="D18" s="2010" t="s">
        <v>359</v>
      </c>
      <c r="E18" s="2003" t="s">
        <v>359</v>
      </c>
      <c r="F18" s="2010" t="s">
        <v>359</v>
      </c>
      <c r="G18" s="2003" t="s">
        <v>359</v>
      </c>
      <c r="H18" s="2010" t="s">
        <v>359</v>
      </c>
      <c r="I18" s="2003" t="s">
        <v>359</v>
      </c>
      <c r="J18" s="2010" t="s">
        <v>359</v>
      </c>
      <c r="K18" s="2003" t="s">
        <v>359</v>
      </c>
      <c r="L18" s="2003" t="s">
        <v>359</v>
      </c>
      <c r="M18" s="2025" t="s">
        <v>359</v>
      </c>
      <c r="N18" s="1968"/>
      <c r="O18" s="1968"/>
      <c r="P18" s="1968"/>
      <c r="Q18" s="1968"/>
      <c r="R18" s="1968"/>
      <c r="S18" s="1968"/>
      <c r="T18" s="1968"/>
      <c r="U18" s="1968"/>
      <c r="V18" s="1968"/>
      <c r="W18" s="1968"/>
      <c r="X18" s="1968"/>
      <c r="Y18" s="1968"/>
      <c r="Z18" s="1968"/>
    </row>
    <row r="19" spans="1:26" ht="15.75" customHeight="1">
      <c r="A19" s="8338"/>
      <c r="B19" s="7274"/>
      <c r="C19" s="2706" t="s">
        <v>2342</v>
      </c>
      <c r="D19" s="2011" t="s">
        <v>359</v>
      </c>
      <c r="E19" s="2003" t="s">
        <v>2343</v>
      </c>
      <c r="F19" s="2011" t="s">
        <v>359</v>
      </c>
      <c r="G19" s="2003" t="s">
        <v>2344</v>
      </c>
      <c r="H19" s="2011" t="s">
        <v>359</v>
      </c>
      <c r="I19" s="2003" t="s">
        <v>2345</v>
      </c>
      <c r="J19" s="2011" t="s">
        <v>359</v>
      </c>
      <c r="K19" s="2003" t="s">
        <v>359</v>
      </c>
      <c r="L19" s="2003" t="s">
        <v>359</v>
      </c>
      <c r="M19" s="2025" t="s">
        <v>359</v>
      </c>
      <c r="N19" s="1968"/>
      <c r="O19" s="1968"/>
      <c r="P19" s="1968"/>
      <c r="Q19" s="1968"/>
      <c r="R19" s="1968"/>
      <c r="S19" s="1968"/>
      <c r="T19" s="1968"/>
      <c r="U19" s="1968"/>
      <c r="V19" s="1968"/>
      <c r="W19" s="1968"/>
      <c r="X19" s="1968"/>
      <c r="Y19" s="1968"/>
      <c r="Z19" s="1968"/>
    </row>
    <row r="20" spans="1:26" ht="15.75" customHeight="1">
      <c r="A20" s="8338"/>
      <c r="B20" s="7274"/>
      <c r="C20" s="2706" t="s">
        <v>2346</v>
      </c>
      <c r="D20" s="2011" t="s">
        <v>359</v>
      </c>
      <c r="E20" s="2003" t="s">
        <v>2347</v>
      </c>
      <c r="F20" s="2011" t="s">
        <v>359</v>
      </c>
      <c r="G20" s="2003" t="s">
        <v>2348</v>
      </c>
      <c r="H20" s="2011" t="s">
        <v>359</v>
      </c>
      <c r="I20" s="2003" t="s">
        <v>359</v>
      </c>
      <c r="J20" s="2003" t="s">
        <v>359</v>
      </c>
      <c r="K20" s="2003" t="s">
        <v>359</v>
      </c>
      <c r="L20" s="2003" t="s">
        <v>359</v>
      </c>
      <c r="M20" s="2025" t="s">
        <v>359</v>
      </c>
      <c r="N20" s="1968"/>
      <c r="O20" s="1968"/>
      <c r="P20" s="1968"/>
      <c r="Q20" s="1968"/>
      <c r="R20" s="1968"/>
      <c r="S20" s="1968"/>
      <c r="T20" s="1968"/>
      <c r="U20" s="1968"/>
      <c r="V20" s="1968"/>
      <c r="W20" s="1968"/>
      <c r="X20" s="1968"/>
      <c r="Y20" s="1968"/>
      <c r="Z20" s="1968"/>
    </row>
    <row r="21" spans="1:26" ht="15.75" customHeight="1">
      <c r="A21" s="8338"/>
      <c r="B21" s="7274"/>
      <c r="C21" s="2706" t="s">
        <v>2349</v>
      </c>
      <c r="D21" s="2011" t="s">
        <v>359</v>
      </c>
      <c r="E21" s="2003" t="s">
        <v>2350</v>
      </c>
      <c r="F21" s="2011" t="s">
        <v>359</v>
      </c>
      <c r="G21" s="2003" t="s">
        <v>359</v>
      </c>
      <c r="H21" s="2003" t="s">
        <v>359</v>
      </c>
      <c r="I21" s="2003" t="s">
        <v>359</v>
      </c>
      <c r="J21" s="2003" t="s">
        <v>359</v>
      </c>
      <c r="K21" s="2003" t="s">
        <v>359</v>
      </c>
      <c r="L21" s="2003" t="s">
        <v>359</v>
      </c>
      <c r="M21" s="2025" t="s">
        <v>359</v>
      </c>
      <c r="N21" s="1968"/>
      <c r="O21" s="1968"/>
      <c r="P21" s="1968"/>
      <c r="Q21" s="1968"/>
      <c r="R21" s="1968"/>
      <c r="S21" s="1968"/>
      <c r="T21" s="1968"/>
      <c r="U21" s="1968"/>
      <c r="V21" s="1968"/>
      <c r="W21" s="1968"/>
      <c r="X21" s="1968"/>
      <c r="Y21" s="1968"/>
      <c r="Z21" s="1968"/>
    </row>
    <row r="22" spans="1:26" ht="15.75" customHeight="1">
      <c r="A22" s="8338"/>
      <c r="B22" s="7274"/>
      <c r="C22" s="2706" t="s">
        <v>105</v>
      </c>
      <c r="D22" s="2011" t="s">
        <v>2441</v>
      </c>
      <c r="E22" s="2003" t="s">
        <v>3239</v>
      </c>
      <c r="F22" s="1944" t="s">
        <v>2472</v>
      </c>
      <c r="G22" s="4548"/>
      <c r="H22" s="1944" t="s">
        <v>359</v>
      </c>
      <c r="I22" s="1944" t="s">
        <v>359</v>
      </c>
      <c r="J22" s="1944" t="s">
        <v>359</v>
      </c>
      <c r="K22" s="1944" t="s">
        <v>359</v>
      </c>
      <c r="L22" s="1944" t="s">
        <v>359</v>
      </c>
      <c r="M22" s="2027" t="s">
        <v>359</v>
      </c>
      <c r="N22" s="1968"/>
      <c r="O22" s="1968"/>
      <c r="P22" s="1968"/>
      <c r="Q22" s="1968"/>
      <c r="R22" s="1968"/>
      <c r="S22" s="1968"/>
      <c r="T22" s="1968"/>
      <c r="U22" s="1968"/>
      <c r="V22" s="1968"/>
      <c r="W22" s="1968"/>
      <c r="X22" s="1968"/>
      <c r="Y22" s="1968"/>
      <c r="Z22" s="1968"/>
    </row>
    <row r="23" spans="1:26" ht="9.75" customHeight="1">
      <c r="A23" s="8338"/>
      <c r="B23" s="8620"/>
      <c r="C23" s="2707" t="s">
        <v>359</v>
      </c>
      <c r="D23" s="2010" t="s">
        <v>359</v>
      </c>
      <c r="E23" s="2010" t="s">
        <v>359</v>
      </c>
      <c r="F23" s="2010" t="s">
        <v>359</v>
      </c>
      <c r="G23" s="2010" t="s">
        <v>359</v>
      </c>
      <c r="H23" s="2010" t="s">
        <v>359</v>
      </c>
      <c r="I23" s="2010" t="s">
        <v>359</v>
      </c>
      <c r="J23" s="2010" t="s">
        <v>359</v>
      </c>
      <c r="K23" s="2010" t="s">
        <v>359</v>
      </c>
      <c r="L23" s="2010" t="s">
        <v>359</v>
      </c>
      <c r="M23" s="2029" t="s">
        <v>359</v>
      </c>
      <c r="N23" s="1968"/>
      <c r="O23" s="1968"/>
      <c r="P23" s="1968"/>
      <c r="Q23" s="1968"/>
      <c r="R23" s="1968"/>
      <c r="S23" s="1968"/>
      <c r="T23" s="1968"/>
      <c r="U23" s="1968"/>
      <c r="V23" s="1968"/>
      <c r="W23" s="1968"/>
      <c r="X23" s="1968"/>
      <c r="Y23" s="1968"/>
      <c r="Z23" s="1968"/>
    </row>
    <row r="24" spans="1:26" ht="15.75" customHeight="1">
      <c r="A24" s="8338"/>
      <c r="B24" s="7274" t="s">
        <v>2354</v>
      </c>
      <c r="C24" s="2706" t="s">
        <v>359</v>
      </c>
      <c r="D24" s="2003" t="s">
        <v>359</v>
      </c>
      <c r="E24" s="2003" t="s">
        <v>359</v>
      </c>
      <c r="F24" s="2003" t="s">
        <v>359</v>
      </c>
      <c r="G24" s="2003" t="s">
        <v>359</v>
      </c>
      <c r="H24" s="2003" t="s">
        <v>359</v>
      </c>
      <c r="I24" s="2003" t="s">
        <v>359</v>
      </c>
      <c r="J24" s="2003" t="s">
        <v>359</v>
      </c>
      <c r="K24" s="2003" t="s">
        <v>359</v>
      </c>
      <c r="L24" s="1945" t="s">
        <v>359</v>
      </c>
      <c r="M24" s="2026" t="s">
        <v>359</v>
      </c>
      <c r="N24" s="1968"/>
      <c r="O24" s="1968"/>
      <c r="P24" s="1968"/>
      <c r="Q24" s="1968"/>
      <c r="R24" s="1968"/>
      <c r="S24" s="1968"/>
      <c r="T24" s="1968"/>
      <c r="U24" s="1968"/>
      <c r="V24" s="1968"/>
      <c r="W24" s="1968"/>
      <c r="X24" s="1968"/>
      <c r="Y24" s="1968"/>
      <c r="Z24" s="1968"/>
    </row>
    <row r="25" spans="1:26" ht="15.75" customHeight="1">
      <c r="A25" s="8338"/>
      <c r="B25" s="7274"/>
      <c r="C25" s="2706" t="s">
        <v>2355</v>
      </c>
      <c r="D25" s="2012" t="s">
        <v>359</v>
      </c>
      <c r="E25" s="2003" t="s">
        <v>359</v>
      </c>
      <c r="F25" s="2003" t="s">
        <v>2356</v>
      </c>
      <c r="G25" s="2012" t="s">
        <v>359</v>
      </c>
      <c r="H25" s="2003" t="s">
        <v>359</v>
      </c>
      <c r="I25" s="2003" t="s">
        <v>2357</v>
      </c>
      <c r="J25" s="2012" t="s">
        <v>2441</v>
      </c>
      <c r="K25" s="2003" t="s">
        <v>359</v>
      </c>
      <c r="L25" s="1945" t="s">
        <v>359</v>
      </c>
      <c r="M25" s="2026" t="s">
        <v>359</v>
      </c>
      <c r="N25" s="1968"/>
      <c r="O25" s="1968"/>
      <c r="P25" s="1968"/>
      <c r="Q25" s="1968"/>
      <c r="R25" s="1968"/>
      <c r="S25" s="1968"/>
      <c r="T25" s="1968"/>
      <c r="U25" s="1968"/>
      <c r="V25" s="1968"/>
      <c r="W25" s="1968"/>
      <c r="X25" s="1968"/>
      <c r="Y25" s="1968"/>
      <c r="Z25" s="1968"/>
    </row>
    <row r="26" spans="1:26" ht="15.75" customHeight="1">
      <c r="A26" s="8338"/>
      <c r="B26" s="7274"/>
      <c r="C26" s="2706" t="s">
        <v>2358</v>
      </c>
      <c r="D26" s="2013" t="s">
        <v>359</v>
      </c>
      <c r="E26" s="1945" t="s">
        <v>359</v>
      </c>
      <c r="F26" s="2003" t="s">
        <v>2359</v>
      </c>
      <c r="G26" s="2011" t="s">
        <v>359</v>
      </c>
      <c r="H26" s="1945" t="s">
        <v>359</v>
      </c>
      <c r="I26" s="1945" t="s">
        <v>359</v>
      </c>
      <c r="J26" s="1945" t="s">
        <v>359</v>
      </c>
      <c r="K26" s="1945" t="s">
        <v>359</v>
      </c>
      <c r="L26" s="1945" t="s">
        <v>359</v>
      </c>
      <c r="M26" s="2026" t="s">
        <v>359</v>
      </c>
      <c r="N26" s="1968"/>
      <c r="O26" s="1968"/>
      <c r="P26" s="1968"/>
      <c r="Q26" s="1968"/>
      <c r="R26" s="1968"/>
      <c r="S26" s="1968"/>
      <c r="T26" s="1968"/>
      <c r="U26" s="1968"/>
      <c r="V26" s="1968"/>
      <c r="W26" s="1968"/>
      <c r="X26" s="1968"/>
      <c r="Y26" s="1968"/>
      <c r="Z26" s="1968"/>
    </row>
    <row r="27" spans="1:26" ht="15.75" customHeight="1">
      <c r="A27" s="8338"/>
      <c r="B27" s="8620"/>
      <c r="C27" s="2707" t="s">
        <v>359</v>
      </c>
      <c r="D27" s="2010" t="s">
        <v>359</v>
      </c>
      <c r="E27" s="2010" t="s">
        <v>359</v>
      </c>
      <c r="F27" s="2010" t="s">
        <v>359</v>
      </c>
      <c r="G27" s="2010" t="s">
        <v>359</v>
      </c>
      <c r="H27" s="2010" t="s">
        <v>359</v>
      </c>
      <c r="I27" s="2010" t="s">
        <v>359</v>
      </c>
      <c r="J27" s="2010" t="s">
        <v>359</v>
      </c>
      <c r="K27" s="2010" t="s">
        <v>359</v>
      </c>
      <c r="L27" s="1944" t="s">
        <v>359</v>
      </c>
      <c r="M27" s="2027" t="s">
        <v>359</v>
      </c>
      <c r="N27" s="1968"/>
      <c r="O27" s="1968"/>
      <c r="P27" s="1968"/>
      <c r="Q27" s="1968"/>
      <c r="R27" s="1968"/>
      <c r="S27" s="1968"/>
      <c r="T27" s="1968"/>
      <c r="U27" s="1968"/>
      <c r="V27" s="1968"/>
      <c r="W27" s="1968"/>
      <c r="X27" s="1968"/>
      <c r="Y27" s="1968"/>
      <c r="Z27" s="1968"/>
    </row>
    <row r="28" spans="1:26" ht="15.75" customHeight="1">
      <c r="A28" s="8338"/>
      <c r="B28" s="8633" t="s">
        <v>2360</v>
      </c>
      <c r="C28" s="2706" t="s">
        <v>359</v>
      </c>
      <c r="D28" s="2003" t="s">
        <v>359</v>
      </c>
      <c r="E28" s="2003" t="s">
        <v>359</v>
      </c>
      <c r="F28" s="2003" t="s">
        <v>359</v>
      </c>
      <c r="G28" s="2003" t="s">
        <v>359</v>
      </c>
      <c r="H28" s="2003" t="s">
        <v>359</v>
      </c>
      <c r="I28" s="2003" t="s">
        <v>359</v>
      </c>
      <c r="J28" s="2003" t="s">
        <v>359</v>
      </c>
      <c r="K28" s="2003" t="s">
        <v>359</v>
      </c>
      <c r="L28" s="2003" t="s">
        <v>359</v>
      </c>
      <c r="M28" s="2025" t="s">
        <v>359</v>
      </c>
      <c r="N28" s="1968"/>
      <c r="O28" s="1968"/>
      <c r="P28" s="1968"/>
      <c r="Q28" s="1968"/>
      <c r="R28" s="1968"/>
      <c r="S28" s="1968"/>
      <c r="T28" s="1968"/>
      <c r="U28" s="1968"/>
      <c r="V28" s="1968"/>
      <c r="W28" s="1968"/>
      <c r="X28" s="1968"/>
      <c r="Y28" s="1968"/>
      <c r="Z28" s="1968"/>
    </row>
    <row r="29" spans="1:26" ht="52.5" customHeight="1">
      <c r="A29" s="8338"/>
      <c r="B29" s="8634"/>
      <c r="C29" s="2708" t="s">
        <v>2361</v>
      </c>
      <c r="D29" s="2023" t="s">
        <v>437</v>
      </c>
      <c r="E29" s="2003" t="s">
        <v>359</v>
      </c>
      <c r="F29" s="1945" t="s">
        <v>2362</v>
      </c>
      <c r="G29" s="4549" t="s">
        <v>437</v>
      </c>
      <c r="H29" s="2003" t="s">
        <v>359</v>
      </c>
      <c r="I29" s="1945" t="s">
        <v>2363</v>
      </c>
      <c r="J29" s="8628"/>
      <c r="K29" s="8629"/>
      <c r="L29" s="8629"/>
      <c r="M29" s="8630"/>
      <c r="N29" s="1968"/>
      <c r="O29" s="1968"/>
      <c r="P29" s="1968"/>
      <c r="Q29" s="1968"/>
      <c r="R29" s="1968"/>
      <c r="S29" s="1968"/>
      <c r="T29" s="1968"/>
      <c r="U29" s="1968"/>
      <c r="V29" s="1968"/>
      <c r="W29" s="1968"/>
      <c r="X29" s="1968"/>
      <c r="Y29" s="1968"/>
      <c r="Z29" s="1968"/>
    </row>
    <row r="30" spans="1:26" ht="15.75" customHeight="1">
      <c r="A30" s="8338"/>
      <c r="B30" s="8635"/>
      <c r="C30" s="2707" t="s">
        <v>359</v>
      </c>
      <c r="D30" s="2010" t="s">
        <v>359</v>
      </c>
      <c r="E30" s="2010" t="s">
        <v>359</v>
      </c>
      <c r="F30" s="2010" t="s">
        <v>359</v>
      </c>
      <c r="G30" s="2010" t="s">
        <v>359</v>
      </c>
      <c r="H30" s="2010" t="s">
        <v>359</v>
      </c>
      <c r="I30" s="2010" t="s">
        <v>359</v>
      </c>
      <c r="J30" s="2010" t="s">
        <v>359</v>
      </c>
      <c r="K30" s="2010" t="s">
        <v>359</v>
      </c>
      <c r="L30" s="2010" t="s">
        <v>359</v>
      </c>
      <c r="M30" s="2029" t="s">
        <v>359</v>
      </c>
      <c r="N30" s="1968"/>
      <c r="O30" s="1968"/>
      <c r="P30" s="1968"/>
      <c r="Q30" s="1968"/>
      <c r="R30" s="1968"/>
      <c r="S30" s="1968"/>
      <c r="T30" s="1968"/>
      <c r="U30" s="1968"/>
      <c r="V30" s="1968"/>
      <c r="W30" s="1968"/>
      <c r="X30" s="1968"/>
      <c r="Y30" s="1968"/>
      <c r="Z30" s="1968"/>
    </row>
    <row r="31" spans="1:26" ht="15.75" customHeight="1">
      <c r="A31" s="8338"/>
      <c r="B31" s="7274" t="s">
        <v>2364</v>
      </c>
      <c r="C31" s="2711" t="s">
        <v>359</v>
      </c>
      <c r="D31" s="2017" t="s">
        <v>359</v>
      </c>
      <c r="E31" s="2017" t="s">
        <v>359</v>
      </c>
      <c r="F31" s="2017" t="s">
        <v>359</v>
      </c>
      <c r="G31" s="2017" t="s">
        <v>359</v>
      </c>
      <c r="H31" s="2017" t="s">
        <v>359</v>
      </c>
      <c r="I31" s="2017" t="s">
        <v>359</v>
      </c>
      <c r="J31" s="2017" t="s">
        <v>359</v>
      </c>
      <c r="K31" s="2017" t="s">
        <v>359</v>
      </c>
      <c r="L31" s="1945" t="s">
        <v>359</v>
      </c>
      <c r="M31" s="2026" t="s">
        <v>359</v>
      </c>
      <c r="N31" s="1968"/>
      <c r="O31" s="1968"/>
      <c r="P31" s="1968"/>
      <c r="Q31" s="1968"/>
      <c r="R31" s="1968"/>
      <c r="S31" s="1968"/>
      <c r="T31" s="1968"/>
      <c r="U31" s="1968"/>
      <c r="V31" s="1968"/>
      <c r="W31" s="1968"/>
      <c r="X31" s="1968"/>
      <c r="Y31" s="1968"/>
      <c r="Z31" s="1968"/>
    </row>
    <row r="32" spans="1:26" ht="15.75" customHeight="1">
      <c r="A32" s="8338"/>
      <c r="B32" s="7274"/>
      <c r="C32" s="2706" t="s">
        <v>2365</v>
      </c>
      <c r="D32" s="2018">
        <v>2024</v>
      </c>
      <c r="E32" s="2017" t="s">
        <v>359</v>
      </c>
      <c r="F32" s="2003" t="s">
        <v>2366</v>
      </c>
      <c r="G32" s="2018">
        <v>2028</v>
      </c>
      <c r="H32" s="2017" t="s">
        <v>359</v>
      </c>
      <c r="I32" s="1945" t="s">
        <v>359</v>
      </c>
      <c r="J32" s="2017" t="s">
        <v>359</v>
      </c>
      <c r="K32" s="2017" t="s">
        <v>359</v>
      </c>
      <c r="L32" s="1945" t="s">
        <v>359</v>
      </c>
      <c r="M32" s="2026" t="s">
        <v>359</v>
      </c>
      <c r="N32" s="1968"/>
      <c r="O32" s="1968"/>
      <c r="P32" s="1968"/>
      <c r="Q32" s="1968"/>
      <c r="R32" s="1968"/>
      <c r="S32" s="1968"/>
      <c r="T32" s="1968"/>
      <c r="U32" s="1968"/>
      <c r="V32" s="1968"/>
      <c r="W32" s="1968"/>
      <c r="X32" s="1968"/>
      <c r="Y32" s="1968"/>
      <c r="Z32" s="1968"/>
    </row>
    <row r="33" spans="1:26" ht="15.75" customHeight="1">
      <c r="A33" s="8338"/>
      <c r="B33" s="8620"/>
      <c r="C33" s="2706" t="s">
        <v>359</v>
      </c>
      <c r="D33" s="2003" t="s">
        <v>359</v>
      </c>
      <c r="E33" s="2017" t="s">
        <v>359</v>
      </c>
      <c r="F33" s="2003" t="s">
        <v>359</v>
      </c>
      <c r="G33" s="2017" t="s">
        <v>359</v>
      </c>
      <c r="H33" s="2017" t="s">
        <v>359</v>
      </c>
      <c r="I33" s="1945" t="s">
        <v>359</v>
      </c>
      <c r="J33" s="2017" t="s">
        <v>359</v>
      </c>
      <c r="K33" s="2017" t="s">
        <v>359</v>
      </c>
      <c r="L33" s="1945" t="s">
        <v>359</v>
      </c>
      <c r="M33" s="2026" t="s">
        <v>359</v>
      </c>
      <c r="N33" s="1968"/>
      <c r="O33" s="1968"/>
      <c r="P33" s="1968"/>
      <c r="Q33" s="1968"/>
      <c r="R33" s="1968"/>
      <c r="S33" s="1968"/>
      <c r="T33" s="1968"/>
      <c r="U33" s="1968"/>
      <c r="V33" s="1968"/>
      <c r="W33" s="1968"/>
      <c r="X33" s="1968"/>
      <c r="Y33" s="1968"/>
      <c r="Z33" s="1968"/>
    </row>
    <row r="34" spans="1:26" ht="15.75" customHeight="1">
      <c r="A34" s="8338"/>
      <c r="B34" s="8633" t="s">
        <v>2367</v>
      </c>
      <c r="C34" s="3295"/>
      <c r="D34" s="3296"/>
      <c r="E34" s="3296"/>
      <c r="F34" s="3296"/>
      <c r="G34" s="3296"/>
      <c r="H34" s="3296"/>
      <c r="I34" s="3296"/>
      <c r="J34" s="3296"/>
      <c r="K34" s="3296"/>
      <c r="L34" s="3296"/>
      <c r="M34" s="3297"/>
      <c r="N34" s="1968"/>
      <c r="O34" s="1968"/>
      <c r="P34" s="1968"/>
      <c r="Q34" s="1968"/>
      <c r="R34" s="1968"/>
      <c r="S34" s="1968"/>
      <c r="T34" s="1968"/>
      <c r="U34" s="1968"/>
      <c r="V34" s="1968"/>
      <c r="W34" s="1968"/>
      <c r="X34" s="1968"/>
      <c r="Y34" s="1968"/>
      <c r="Z34" s="1968"/>
    </row>
    <row r="35" spans="1:26" ht="15.75" customHeight="1">
      <c r="A35" s="8338"/>
      <c r="B35" s="8634"/>
      <c r="C35" s="3298"/>
      <c r="D35" s="3167" t="s">
        <v>2368</v>
      </c>
      <c r="E35" s="3167">
        <v>2023</v>
      </c>
      <c r="F35" s="3167" t="s">
        <v>2369</v>
      </c>
      <c r="G35" s="3167">
        <v>2024</v>
      </c>
      <c r="H35" s="3167" t="s">
        <v>2370</v>
      </c>
      <c r="I35" s="3167">
        <v>2025</v>
      </c>
      <c r="J35" s="3167" t="s">
        <v>2371</v>
      </c>
      <c r="K35" s="3167">
        <v>2026</v>
      </c>
      <c r="L35" s="3167" t="s">
        <v>2372</v>
      </c>
      <c r="M35" s="3168">
        <v>2027</v>
      </c>
      <c r="N35" s="1968"/>
      <c r="O35" s="1968"/>
      <c r="P35" s="1968"/>
      <c r="Q35" s="1968"/>
      <c r="R35" s="1968"/>
      <c r="S35" s="1968"/>
      <c r="T35" s="1968"/>
      <c r="U35" s="1968"/>
      <c r="V35" s="1968"/>
      <c r="W35" s="1968"/>
      <c r="X35" s="1968"/>
      <c r="Y35" s="1968"/>
      <c r="Z35" s="1968"/>
    </row>
    <row r="36" spans="1:26" ht="15.75" customHeight="1">
      <c r="A36" s="8338"/>
      <c r="B36" s="8634"/>
      <c r="C36" s="3298"/>
      <c r="D36" s="3323">
        <v>0</v>
      </c>
      <c r="E36" s="3324"/>
      <c r="F36" s="3323">
        <v>0.1</v>
      </c>
      <c r="G36" s="3324"/>
      <c r="H36" s="3323">
        <v>0.3</v>
      </c>
      <c r="I36" s="3324"/>
      <c r="J36" s="3323">
        <v>0.5</v>
      </c>
      <c r="K36" s="3324"/>
      <c r="L36" s="3325">
        <v>0.7</v>
      </c>
      <c r="M36" s="3326"/>
      <c r="N36" s="1968"/>
      <c r="O36" s="1968"/>
      <c r="P36" s="1968"/>
      <c r="Q36" s="1968"/>
      <c r="R36" s="1968"/>
      <c r="S36" s="1968"/>
      <c r="T36" s="1968"/>
      <c r="U36" s="1968"/>
      <c r="V36" s="1968"/>
      <c r="W36" s="1968"/>
      <c r="X36" s="1968"/>
      <c r="Y36" s="1968"/>
      <c r="Z36" s="1968"/>
    </row>
    <row r="37" spans="1:26" ht="15.75" customHeight="1">
      <c r="A37" s="8338"/>
      <c r="B37" s="8634"/>
      <c r="C37" s="3298"/>
      <c r="D37" s="3167" t="s">
        <v>2373</v>
      </c>
      <c r="E37" s="3167">
        <v>2028</v>
      </c>
      <c r="F37" s="3167" t="s">
        <v>2374</v>
      </c>
      <c r="G37" s="3167">
        <v>2029</v>
      </c>
      <c r="H37" s="3167" t="s">
        <v>2375</v>
      </c>
      <c r="I37" s="3167">
        <v>2030</v>
      </c>
      <c r="J37" s="3167" t="s">
        <v>2376</v>
      </c>
      <c r="K37" s="3167">
        <v>2031</v>
      </c>
      <c r="L37" s="3167" t="s">
        <v>2377</v>
      </c>
      <c r="M37" s="3168">
        <v>2032</v>
      </c>
      <c r="N37" s="1968"/>
      <c r="O37" s="1968"/>
      <c r="P37" s="1968"/>
      <c r="Q37" s="1968"/>
      <c r="R37" s="1968"/>
      <c r="S37" s="1968"/>
      <c r="T37" s="1968"/>
      <c r="U37" s="1968"/>
      <c r="V37" s="1968"/>
      <c r="W37" s="1968"/>
      <c r="X37" s="1968"/>
      <c r="Y37" s="1968"/>
      <c r="Z37" s="1968"/>
    </row>
    <row r="38" spans="1:26" ht="15.75" customHeight="1">
      <c r="A38" s="8338"/>
      <c r="B38" s="8634"/>
      <c r="C38" s="3298"/>
      <c r="D38" s="3323">
        <v>1</v>
      </c>
      <c r="E38" s="3324"/>
      <c r="F38" s="3323"/>
      <c r="G38" s="3324"/>
      <c r="H38" s="3323"/>
      <c r="I38" s="3324"/>
      <c r="J38" s="3323"/>
      <c r="K38" s="3324"/>
      <c r="L38" s="3323"/>
      <c r="M38" s="3327"/>
      <c r="N38" s="1968"/>
      <c r="O38" s="1968"/>
      <c r="P38" s="1968"/>
      <c r="Q38" s="1968"/>
      <c r="R38" s="1968"/>
      <c r="S38" s="1968"/>
      <c r="T38" s="1968"/>
      <c r="U38" s="1968"/>
      <c r="V38" s="1968"/>
      <c r="W38" s="1968"/>
      <c r="X38" s="1968"/>
      <c r="Y38" s="1968"/>
      <c r="Z38" s="1968"/>
    </row>
    <row r="39" spans="1:26" ht="15.75" customHeight="1">
      <c r="A39" s="8338"/>
      <c r="B39" s="8634"/>
      <c r="C39" s="3298"/>
      <c r="D39" s="3167" t="s">
        <v>2378</v>
      </c>
      <c r="E39" s="3167">
        <v>2033</v>
      </c>
      <c r="F39" s="3167" t="s">
        <v>2379</v>
      </c>
      <c r="G39" s="3167">
        <v>2034</v>
      </c>
      <c r="H39" s="3167" t="s">
        <v>2380</v>
      </c>
      <c r="I39" s="3167">
        <v>2035</v>
      </c>
      <c r="J39" s="3167" t="s">
        <v>2381</v>
      </c>
      <c r="K39" s="3167">
        <v>2036</v>
      </c>
      <c r="L39" s="3167" t="s">
        <v>2382</v>
      </c>
      <c r="M39" s="3168">
        <v>2037</v>
      </c>
      <c r="N39" s="1968"/>
      <c r="O39" s="1968"/>
      <c r="P39" s="1968"/>
      <c r="Q39" s="1968"/>
      <c r="R39" s="1968"/>
      <c r="S39" s="1968"/>
      <c r="T39" s="1968"/>
      <c r="U39" s="1968"/>
      <c r="V39" s="1968"/>
      <c r="W39" s="1968"/>
      <c r="X39" s="1968"/>
      <c r="Y39" s="1968"/>
      <c r="Z39" s="1968"/>
    </row>
    <row r="40" spans="1:26" ht="15.75" customHeight="1">
      <c r="A40" s="8338"/>
      <c r="B40" s="8634"/>
      <c r="C40" s="3298"/>
      <c r="D40" s="3323"/>
      <c r="E40" s="3324"/>
      <c r="F40" s="3323"/>
      <c r="G40" s="3324"/>
      <c r="H40" s="3323"/>
      <c r="I40" s="3324"/>
      <c r="J40" s="3323"/>
      <c r="K40" s="3324"/>
      <c r="L40" s="3323"/>
      <c r="M40" s="3327"/>
      <c r="N40" s="1968"/>
      <c r="O40" s="1968"/>
      <c r="P40" s="1968"/>
      <c r="Q40" s="1968"/>
      <c r="R40" s="1968"/>
      <c r="S40" s="1968"/>
      <c r="T40" s="1968"/>
      <c r="U40" s="1968"/>
      <c r="V40" s="1968"/>
      <c r="W40" s="1968"/>
      <c r="X40" s="1968"/>
      <c r="Y40" s="1968"/>
      <c r="Z40" s="1968"/>
    </row>
    <row r="41" spans="1:26" ht="15.75" customHeight="1">
      <c r="A41" s="8338"/>
      <c r="B41" s="8634"/>
      <c r="C41" s="3298"/>
      <c r="D41" s="3167" t="s">
        <v>2383</v>
      </c>
      <c r="E41" s="3167">
        <v>2038</v>
      </c>
      <c r="F41" s="3167" t="s">
        <v>2384</v>
      </c>
      <c r="G41" s="2389" t="s">
        <v>359</v>
      </c>
      <c r="H41" s="3303"/>
      <c r="I41" s="3296"/>
      <c r="J41" s="3304"/>
      <c r="K41" s="3304"/>
      <c r="L41" s="3305"/>
      <c r="M41" s="3306"/>
      <c r="N41" s="1968"/>
      <c r="O41" s="1968"/>
      <c r="P41" s="1968"/>
      <c r="Q41" s="1968"/>
      <c r="R41" s="1968"/>
      <c r="S41" s="1968"/>
      <c r="T41" s="1968"/>
      <c r="U41" s="1968"/>
      <c r="V41" s="1968"/>
      <c r="W41" s="1968"/>
      <c r="X41" s="1968"/>
      <c r="Y41" s="1968"/>
      <c r="Z41" s="1968"/>
    </row>
    <row r="42" spans="1:26" ht="15.75" customHeight="1">
      <c r="A42" s="8338"/>
      <c r="B42" s="8634"/>
      <c r="C42" s="3298"/>
      <c r="D42" s="3323"/>
      <c r="E42" s="3324"/>
      <c r="F42" s="8541">
        <v>1</v>
      </c>
      <c r="G42" s="8541"/>
      <c r="H42" s="3307"/>
      <c r="I42" s="3307"/>
      <c r="J42" s="3308"/>
      <c r="K42" s="3308"/>
      <c r="L42" s="3309"/>
      <c r="M42" s="3310"/>
      <c r="N42" s="1968"/>
      <c r="O42" s="1968"/>
      <c r="P42" s="1968"/>
      <c r="Q42" s="1968"/>
      <c r="R42" s="1968"/>
      <c r="S42" s="1968"/>
      <c r="T42" s="1968"/>
      <c r="U42" s="1968"/>
      <c r="V42" s="1968"/>
      <c r="W42" s="1968"/>
      <c r="X42" s="1968"/>
      <c r="Y42" s="1968"/>
      <c r="Z42" s="1968"/>
    </row>
    <row r="43" spans="1:26" ht="15.75" customHeight="1">
      <c r="A43" s="8338"/>
      <c r="B43" s="8635"/>
      <c r="C43" s="2679"/>
      <c r="D43" s="1963"/>
      <c r="E43" s="1939"/>
      <c r="F43" s="1963"/>
      <c r="G43" s="1939"/>
      <c r="H43" s="1964"/>
      <c r="I43" s="1948"/>
      <c r="J43" s="1964"/>
      <c r="K43" s="1948"/>
      <c r="L43" s="1964"/>
      <c r="M43" s="2680"/>
      <c r="N43" s="1968"/>
      <c r="O43" s="1968"/>
      <c r="P43" s="1968"/>
      <c r="Q43" s="1968"/>
      <c r="R43" s="1968"/>
      <c r="S43" s="1968"/>
      <c r="T43" s="1968"/>
      <c r="U43" s="1968"/>
      <c r="V43" s="1968"/>
      <c r="W43" s="1968"/>
      <c r="X43" s="1968"/>
      <c r="Y43" s="1968"/>
      <c r="Z43" s="1968"/>
    </row>
    <row r="44" spans="1:26" ht="18" customHeight="1">
      <c r="A44" s="8338"/>
      <c r="B44" s="7274" t="s">
        <v>2385</v>
      </c>
      <c r="C44" s="2706" t="s">
        <v>359</v>
      </c>
      <c r="D44" s="2003" t="s">
        <v>359</v>
      </c>
      <c r="E44" s="2003" t="s">
        <v>359</v>
      </c>
      <c r="F44" s="2003" t="s">
        <v>359</v>
      </c>
      <c r="G44" s="2003" t="s">
        <v>359</v>
      </c>
      <c r="H44" s="2003" t="s">
        <v>359</v>
      </c>
      <c r="I44" s="2003" t="s">
        <v>359</v>
      </c>
      <c r="J44" s="2003" t="s">
        <v>359</v>
      </c>
      <c r="K44" s="2003" t="s">
        <v>359</v>
      </c>
      <c r="L44" s="1945" t="s">
        <v>359</v>
      </c>
      <c r="M44" s="2026" t="s">
        <v>359</v>
      </c>
      <c r="N44" s="1968"/>
      <c r="O44" s="1968"/>
      <c r="P44" s="1968"/>
      <c r="Q44" s="1968"/>
      <c r="R44" s="1968"/>
      <c r="S44" s="1968"/>
      <c r="T44" s="1968"/>
      <c r="U44" s="1968"/>
      <c r="V44" s="1968"/>
      <c r="W44" s="1968"/>
      <c r="X44" s="1968"/>
      <c r="Y44" s="1968"/>
      <c r="Z44" s="1968"/>
    </row>
    <row r="45" spans="1:26" ht="15.75" customHeight="1">
      <c r="A45" s="8338"/>
      <c r="B45" s="7274"/>
      <c r="C45" s="2681" t="s">
        <v>359</v>
      </c>
      <c r="D45" s="2003" t="s">
        <v>93</v>
      </c>
      <c r="E45" s="2010" t="s">
        <v>95</v>
      </c>
      <c r="F45" s="8621" t="s">
        <v>2386</v>
      </c>
      <c r="G45" s="8622" t="s">
        <v>2666</v>
      </c>
      <c r="H45" s="8623"/>
      <c r="I45" s="8623"/>
      <c r="J45" s="8624"/>
      <c r="K45" s="2003" t="s">
        <v>3239</v>
      </c>
      <c r="L45" s="8622" t="s">
        <v>359</v>
      </c>
      <c r="M45" s="8631"/>
      <c r="N45" s="1968"/>
      <c r="O45" s="1968"/>
      <c r="P45" s="1968"/>
      <c r="Q45" s="1968"/>
      <c r="R45" s="1968"/>
      <c r="S45" s="1968"/>
      <c r="T45" s="1968"/>
      <c r="U45" s="1968"/>
      <c r="V45" s="1968"/>
      <c r="W45" s="1968"/>
      <c r="X45" s="1968"/>
      <c r="Y45" s="1968"/>
      <c r="Z45" s="1968"/>
    </row>
    <row r="46" spans="1:26" ht="15.75" customHeight="1">
      <c r="A46" s="8338"/>
      <c r="B46" s="7274"/>
      <c r="C46" s="2681" t="s">
        <v>359</v>
      </c>
      <c r="D46" s="2019" t="s">
        <v>359</v>
      </c>
      <c r="E46" s="2020" t="s">
        <v>2441</v>
      </c>
      <c r="F46" s="8621"/>
      <c r="G46" s="8625"/>
      <c r="H46" s="8626"/>
      <c r="I46" s="8626"/>
      <c r="J46" s="8627"/>
      <c r="K46" s="1945" t="s">
        <v>359</v>
      </c>
      <c r="L46" s="8625"/>
      <c r="M46" s="8632"/>
      <c r="N46" s="1968"/>
      <c r="O46" s="1968"/>
      <c r="P46" s="1968"/>
      <c r="Q46" s="1968"/>
      <c r="R46" s="1968"/>
      <c r="S46" s="1968"/>
      <c r="T46" s="1968"/>
      <c r="U46" s="1968"/>
      <c r="V46" s="1968"/>
      <c r="W46" s="1968"/>
      <c r="X46" s="1968"/>
      <c r="Y46" s="1968"/>
      <c r="Z46" s="1968"/>
    </row>
    <row r="47" spans="1:26" ht="15.75" customHeight="1">
      <c r="A47" s="8338"/>
      <c r="B47" s="8620"/>
      <c r="C47" s="2661" t="s">
        <v>359</v>
      </c>
      <c r="D47" s="1944" t="s">
        <v>359</v>
      </c>
      <c r="E47" s="1944" t="s">
        <v>359</v>
      </c>
      <c r="F47" s="1944" t="s">
        <v>359</v>
      </c>
      <c r="G47" s="1944" t="s">
        <v>359</v>
      </c>
      <c r="H47" s="1944" t="s">
        <v>359</v>
      </c>
      <c r="I47" s="1944" t="s">
        <v>359</v>
      </c>
      <c r="J47" s="1944" t="s">
        <v>359</v>
      </c>
      <c r="K47" s="1944" t="s">
        <v>359</v>
      </c>
      <c r="L47" s="1945" t="s">
        <v>359</v>
      </c>
      <c r="M47" s="2026" t="s">
        <v>359</v>
      </c>
      <c r="N47" s="1968"/>
      <c r="O47" s="1968"/>
      <c r="P47" s="1968"/>
      <c r="Q47" s="1968"/>
      <c r="R47" s="1968"/>
      <c r="S47" s="1968"/>
      <c r="T47" s="1968"/>
      <c r="U47" s="1968"/>
      <c r="V47" s="1968"/>
      <c r="W47" s="1968"/>
      <c r="X47" s="1968"/>
      <c r="Y47" s="1968"/>
      <c r="Z47" s="1968"/>
    </row>
    <row r="48" spans="1:26" ht="206.1" customHeight="1">
      <c r="A48" s="8338"/>
      <c r="B48" s="3361" t="s">
        <v>2388</v>
      </c>
      <c r="C48" s="7383" t="s">
        <v>3253</v>
      </c>
      <c r="D48" s="7648"/>
      <c r="E48" s="7648"/>
      <c r="F48" s="7648"/>
      <c r="G48" s="7648"/>
      <c r="H48" s="7648"/>
      <c r="I48" s="7648"/>
      <c r="J48" s="7648"/>
      <c r="K48" s="7648"/>
      <c r="L48" s="7648"/>
      <c r="M48" s="7649"/>
      <c r="N48" s="1968"/>
      <c r="O48" s="1968"/>
      <c r="P48" s="1968"/>
      <c r="Q48" s="1968"/>
      <c r="R48" s="1968"/>
      <c r="S48" s="1968"/>
      <c r="T48" s="1968"/>
      <c r="U48" s="1968"/>
      <c r="V48" s="1968"/>
      <c r="W48" s="1968"/>
      <c r="X48" s="1968"/>
      <c r="Y48" s="1968"/>
      <c r="Z48" s="1968"/>
    </row>
    <row r="49" spans="1:26" ht="27" customHeight="1">
      <c r="A49" s="8338"/>
      <c r="B49" s="2587" t="s">
        <v>2390</v>
      </c>
      <c r="C49" s="8636" t="s">
        <v>3254</v>
      </c>
      <c r="D49" s="8637"/>
      <c r="E49" s="8637"/>
      <c r="F49" s="8637"/>
      <c r="G49" s="8637"/>
      <c r="H49" s="8637"/>
      <c r="I49" s="8637"/>
      <c r="J49" s="8637"/>
      <c r="K49" s="8637"/>
      <c r="L49" s="8637"/>
      <c r="M49" s="8638"/>
      <c r="N49" s="1968"/>
      <c r="O49" s="1968"/>
      <c r="P49" s="1968"/>
      <c r="Q49" s="1968"/>
      <c r="R49" s="1968"/>
      <c r="S49" s="1968"/>
      <c r="T49" s="1968"/>
      <c r="U49" s="1968"/>
      <c r="V49" s="1968"/>
      <c r="W49" s="1968"/>
      <c r="X49" s="1968"/>
      <c r="Y49" s="1968"/>
      <c r="Z49" s="1968"/>
    </row>
    <row r="50" spans="1:26" ht="21.6" customHeight="1">
      <c r="A50" s="8338"/>
      <c r="B50" s="2587" t="s">
        <v>2392</v>
      </c>
      <c r="C50" s="2661">
        <v>60</v>
      </c>
      <c r="D50" s="1944" t="s">
        <v>359</v>
      </c>
      <c r="E50" s="1944" t="s">
        <v>359</v>
      </c>
      <c r="F50" s="1944" t="s">
        <v>359</v>
      </c>
      <c r="G50" s="1944" t="s">
        <v>359</v>
      </c>
      <c r="H50" s="1944" t="s">
        <v>359</v>
      </c>
      <c r="I50" s="1944" t="s">
        <v>359</v>
      </c>
      <c r="J50" s="1944" t="s">
        <v>359</v>
      </c>
      <c r="K50" s="1944" t="s">
        <v>359</v>
      </c>
      <c r="L50" s="1944" t="s">
        <v>359</v>
      </c>
      <c r="M50" s="2027" t="s">
        <v>359</v>
      </c>
      <c r="N50" s="1968"/>
      <c r="O50" s="1968"/>
      <c r="P50" s="1968"/>
      <c r="Q50" s="1968"/>
      <c r="R50" s="1968"/>
      <c r="S50" s="1968"/>
      <c r="T50" s="1968"/>
      <c r="U50" s="1968"/>
      <c r="V50" s="1968"/>
      <c r="W50" s="1968"/>
      <c r="X50" s="1968"/>
      <c r="Y50" s="1968"/>
      <c r="Z50" s="1968"/>
    </row>
    <row r="51" spans="1:26" ht="24" customHeight="1">
      <c r="A51" s="8652"/>
      <c r="B51" s="2587" t="s">
        <v>2393</v>
      </c>
      <c r="C51" s="2661" t="s">
        <v>437</v>
      </c>
      <c r="D51" s="1944" t="s">
        <v>359</v>
      </c>
      <c r="E51" s="1944" t="s">
        <v>359</v>
      </c>
      <c r="F51" s="1944" t="s">
        <v>359</v>
      </c>
      <c r="G51" s="1944" t="s">
        <v>359</v>
      </c>
      <c r="H51" s="1944" t="s">
        <v>359</v>
      </c>
      <c r="I51" s="1944" t="s">
        <v>359</v>
      </c>
      <c r="J51" s="1944" t="s">
        <v>359</v>
      </c>
      <c r="K51" s="1944" t="s">
        <v>359</v>
      </c>
      <c r="L51" s="1944" t="s">
        <v>359</v>
      </c>
      <c r="M51" s="2027" t="s">
        <v>359</v>
      </c>
      <c r="N51" s="1968"/>
      <c r="O51" s="1968"/>
      <c r="P51" s="1968"/>
      <c r="Q51" s="1968"/>
      <c r="R51" s="1968"/>
      <c r="S51" s="1968"/>
      <c r="T51" s="1968"/>
      <c r="U51" s="1968"/>
      <c r="V51" s="1968"/>
      <c r="W51" s="1968"/>
      <c r="X51" s="1968"/>
      <c r="Y51" s="1968"/>
      <c r="Z51" s="1968"/>
    </row>
    <row r="52" spans="1:26" ht="15.75" customHeight="1">
      <c r="A52" s="8327" t="s">
        <v>2394</v>
      </c>
      <c r="B52" s="2587" t="s">
        <v>2395</v>
      </c>
      <c r="C52" s="7647" t="s">
        <v>2551</v>
      </c>
      <c r="D52" s="7648"/>
      <c r="E52" s="7648"/>
      <c r="F52" s="7648"/>
      <c r="G52" s="7648"/>
      <c r="H52" s="7648"/>
      <c r="I52" s="7648"/>
      <c r="J52" s="7648"/>
      <c r="K52" s="7648"/>
      <c r="L52" s="7648"/>
      <c r="M52" s="7649"/>
      <c r="N52" s="1968"/>
      <c r="O52" s="1968"/>
      <c r="P52" s="1968"/>
      <c r="Q52" s="1968"/>
      <c r="R52" s="1968"/>
      <c r="S52" s="1968"/>
      <c r="T52" s="1968"/>
      <c r="U52" s="1968"/>
      <c r="V52" s="1968"/>
      <c r="W52" s="1968"/>
      <c r="X52" s="1968"/>
      <c r="Y52" s="1968"/>
      <c r="Z52" s="1968"/>
    </row>
    <row r="53" spans="1:26" ht="15.75" customHeight="1">
      <c r="A53" s="8327"/>
      <c r="B53" s="2587" t="s">
        <v>2396</v>
      </c>
      <c r="C53" s="7647" t="s">
        <v>1008</v>
      </c>
      <c r="D53" s="7648"/>
      <c r="E53" s="7648"/>
      <c r="F53" s="7648"/>
      <c r="G53" s="7648"/>
      <c r="H53" s="7648"/>
      <c r="I53" s="7648"/>
      <c r="J53" s="7648"/>
      <c r="K53" s="7648"/>
      <c r="L53" s="7648"/>
      <c r="M53" s="7649"/>
      <c r="N53" s="1968"/>
      <c r="O53" s="1968"/>
      <c r="P53" s="1968"/>
      <c r="Q53" s="1968"/>
      <c r="R53" s="1968"/>
      <c r="S53" s="1968"/>
      <c r="T53" s="1968"/>
      <c r="U53" s="1968"/>
      <c r="V53" s="1968"/>
      <c r="W53" s="1968"/>
      <c r="X53" s="1968"/>
      <c r="Y53" s="1968"/>
      <c r="Z53" s="1968"/>
    </row>
    <row r="54" spans="1:26" ht="15.75" customHeight="1">
      <c r="A54" s="8327"/>
      <c r="B54" s="2587" t="s">
        <v>2398</v>
      </c>
      <c r="C54" s="7647" t="s">
        <v>21</v>
      </c>
      <c r="D54" s="7648"/>
      <c r="E54" s="7648"/>
      <c r="F54" s="7648"/>
      <c r="G54" s="7648"/>
      <c r="H54" s="7648"/>
      <c r="I54" s="7648"/>
      <c r="J54" s="7648"/>
      <c r="K54" s="7648"/>
      <c r="L54" s="7648"/>
      <c r="M54" s="7649"/>
      <c r="N54" s="1968"/>
      <c r="O54" s="1968"/>
      <c r="P54" s="1968"/>
      <c r="Q54" s="1968"/>
      <c r="R54" s="1968"/>
      <c r="S54" s="1968"/>
      <c r="T54" s="1968"/>
      <c r="U54" s="1968"/>
      <c r="V54" s="1968"/>
      <c r="W54" s="1968"/>
      <c r="X54" s="1968"/>
      <c r="Y54" s="1968"/>
      <c r="Z54" s="1968"/>
    </row>
    <row r="55" spans="1:26" ht="15.75" customHeight="1">
      <c r="A55" s="8327"/>
      <c r="B55" s="2587" t="s">
        <v>2399</v>
      </c>
      <c r="C55" s="7647" t="s">
        <v>1008</v>
      </c>
      <c r="D55" s="7648"/>
      <c r="E55" s="7648"/>
      <c r="F55" s="7648"/>
      <c r="G55" s="7648"/>
      <c r="H55" s="7648"/>
      <c r="I55" s="7648"/>
      <c r="J55" s="7648"/>
      <c r="K55" s="7648"/>
      <c r="L55" s="7648"/>
      <c r="M55" s="7649"/>
      <c r="N55" s="1968"/>
      <c r="O55" s="1968"/>
      <c r="P55" s="1968"/>
      <c r="Q55" s="1968"/>
      <c r="R55" s="1968"/>
      <c r="S55" s="1968"/>
      <c r="T55" s="1968"/>
      <c r="U55" s="1968"/>
      <c r="V55" s="1968"/>
      <c r="W55" s="1968"/>
      <c r="X55" s="1968"/>
      <c r="Y55" s="1968"/>
      <c r="Z55" s="1968"/>
    </row>
    <row r="56" spans="1:26" ht="15.75" customHeight="1">
      <c r="A56" s="8327"/>
      <c r="B56" s="2587" t="s">
        <v>2400</v>
      </c>
      <c r="C56" s="8646" t="s">
        <v>1010</v>
      </c>
      <c r="D56" s="8647"/>
      <c r="E56" s="8647"/>
      <c r="F56" s="8647"/>
      <c r="G56" s="8647"/>
      <c r="H56" s="8647"/>
      <c r="I56" s="8647"/>
      <c r="J56" s="8647"/>
      <c r="K56" s="8647"/>
      <c r="L56" s="8647"/>
      <c r="M56" s="8648"/>
      <c r="N56" s="1968"/>
      <c r="O56" s="1968"/>
      <c r="P56" s="1968"/>
      <c r="Q56" s="1968"/>
      <c r="R56" s="1968"/>
      <c r="S56" s="1968"/>
      <c r="T56" s="1968"/>
      <c r="U56" s="1968"/>
      <c r="V56" s="1968"/>
      <c r="W56" s="1968"/>
      <c r="X56" s="1968"/>
      <c r="Y56" s="1968"/>
      <c r="Z56" s="1968"/>
    </row>
    <row r="57" spans="1:26" ht="15.75" customHeight="1" thickBot="1">
      <c r="A57" s="8645"/>
      <c r="B57" s="2587" t="s">
        <v>2401</v>
      </c>
      <c r="C57" s="7647">
        <v>3779595</v>
      </c>
      <c r="D57" s="7648"/>
      <c r="E57" s="7648"/>
      <c r="F57" s="7648"/>
      <c r="G57" s="7648"/>
      <c r="H57" s="7648"/>
      <c r="I57" s="7648"/>
      <c r="J57" s="7648"/>
      <c r="K57" s="7648"/>
      <c r="L57" s="7648"/>
      <c r="M57" s="7649"/>
      <c r="N57" s="1968"/>
      <c r="O57" s="1968"/>
      <c r="P57" s="1968"/>
      <c r="Q57" s="1968"/>
      <c r="R57" s="1968"/>
      <c r="S57" s="1968"/>
      <c r="T57" s="1968"/>
      <c r="U57" s="1968"/>
      <c r="V57" s="1968"/>
      <c r="W57" s="1968"/>
      <c r="X57" s="1968"/>
      <c r="Y57" s="1968"/>
      <c r="Z57" s="1968"/>
    </row>
    <row r="58" spans="1:26" ht="15.75" customHeight="1">
      <c r="A58" s="8326" t="s">
        <v>2402</v>
      </c>
      <c r="B58" s="2588" t="s">
        <v>2403</v>
      </c>
      <c r="C58" s="7647" t="s">
        <v>1132</v>
      </c>
      <c r="D58" s="7648"/>
      <c r="E58" s="7648"/>
      <c r="F58" s="7648"/>
      <c r="G58" s="7648"/>
      <c r="H58" s="7648"/>
      <c r="I58" s="7648"/>
      <c r="J58" s="7648"/>
      <c r="K58" s="7648"/>
      <c r="L58" s="7648"/>
      <c r="M58" s="7649"/>
      <c r="N58" s="1968"/>
      <c r="O58" s="1968"/>
      <c r="P58" s="1968"/>
      <c r="Q58" s="1968"/>
      <c r="R58" s="1968"/>
      <c r="S58" s="1968"/>
      <c r="T58" s="1968"/>
      <c r="U58" s="1968"/>
      <c r="V58" s="1968"/>
      <c r="W58" s="1968"/>
      <c r="X58" s="1968"/>
      <c r="Y58" s="1968"/>
      <c r="Z58" s="1968"/>
    </row>
    <row r="59" spans="1:26" ht="15.75" customHeight="1">
      <c r="A59" s="8327"/>
      <c r="B59" s="3055" t="s">
        <v>2404</v>
      </c>
      <c r="C59" s="8640" t="s">
        <v>2405</v>
      </c>
      <c r="D59" s="8623"/>
      <c r="E59" s="8623"/>
      <c r="F59" s="8623"/>
      <c r="G59" s="8623"/>
      <c r="H59" s="8623"/>
      <c r="I59" s="8623"/>
      <c r="J59" s="8623"/>
      <c r="K59" s="8623"/>
      <c r="L59" s="8623"/>
      <c r="M59" s="8631"/>
      <c r="N59" s="1968"/>
      <c r="O59" s="1968"/>
      <c r="P59" s="1968"/>
      <c r="Q59" s="1968"/>
      <c r="R59" s="1968"/>
      <c r="S59" s="1968"/>
      <c r="T59" s="1968"/>
      <c r="U59" s="1968"/>
      <c r="V59" s="1968"/>
      <c r="W59" s="1968"/>
      <c r="X59" s="1968"/>
      <c r="Y59" s="1968"/>
      <c r="Z59" s="1968"/>
    </row>
    <row r="60" spans="1:26" ht="40.5" customHeight="1" thickBot="1">
      <c r="A60" s="8327"/>
      <c r="B60" s="3056" t="s">
        <v>244</v>
      </c>
      <c r="C60" s="8649" t="s">
        <v>289</v>
      </c>
      <c r="D60" s="8650"/>
      <c r="E60" s="8650"/>
      <c r="F60" s="8650"/>
      <c r="G60" s="8650"/>
      <c r="H60" s="8650"/>
      <c r="I60" s="8650"/>
      <c r="J60" s="8650"/>
      <c r="K60" s="8650"/>
      <c r="L60" s="8650"/>
      <c r="M60" s="8651"/>
      <c r="N60" s="1968"/>
      <c r="O60" s="1968"/>
      <c r="P60" s="1968"/>
      <c r="Q60" s="1968"/>
      <c r="R60" s="1968"/>
      <c r="S60" s="1968"/>
      <c r="T60" s="1968"/>
      <c r="U60" s="1968"/>
      <c r="V60" s="1968"/>
      <c r="W60" s="1968"/>
      <c r="X60" s="1968"/>
      <c r="Y60" s="1968"/>
      <c r="Z60" s="1968"/>
    </row>
    <row r="61" spans="1:26" ht="15.75" customHeight="1" thickBot="1">
      <c r="A61" s="2030" t="s">
        <v>2406</v>
      </c>
      <c r="B61" s="2640" t="s">
        <v>359</v>
      </c>
      <c r="C61" s="8642" t="s">
        <v>3255</v>
      </c>
      <c r="D61" s="8643"/>
      <c r="E61" s="8643"/>
      <c r="F61" s="8643"/>
      <c r="G61" s="8643"/>
      <c r="H61" s="8643"/>
      <c r="I61" s="8643"/>
      <c r="J61" s="8643"/>
      <c r="K61" s="8643"/>
      <c r="L61" s="8643"/>
      <c r="M61" s="8644"/>
      <c r="N61" s="1968"/>
      <c r="O61" s="1968"/>
      <c r="P61" s="1968"/>
      <c r="Q61" s="1968"/>
      <c r="R61" s="1968"/>
      <c r="S61" s="1968"/>
      <c r="T61" s="1968"/>
      <c r="U61" s="1968"/>
      <c r="V61" s="1968"/>
      <c r="W61" s="1968"/>
      <c r="X61" s="1968"/>
      <c r="Y61" s="1968"/>
      <c r="Z61" s="1968"/>
    </row>
    <row r="62" spans="1:26" ht="15.75" customHeight="1">
      <c r="A62" s="1968"/>
      <c r="B62" s="1970"/>
      <c r="C62" s="1968"/>
      <c r="D62" s="1968"/>
      <c r="E62" s="1968"/>
      <c r="F62" s="1968"/>
      <c r="G62" s="1968"/>
      <c r="H62" s="1968"/>
      <c r="I62" s="1968"/>
      <c r="J62" s="1968"/>
      <c r="K62" s="1968"/>
      <c r="L62" s="1968"/>
      <c r="M62" s="1968"/>
      <c r="N62" s="1968"/>
      <c r="O62" s="1968"/>
      <c r="P62" s="1968"/>
      <c r="Q62" s="1968"/>
      <c r="R62" s="1968"/>
      <c r="S62" s="1968"/>
      <c r="T62" s="1968"/>
      <c r="U62" s="1968"/>
      <c r="V62" s="1968"/>
      <c r="W62" s="1968"/>
      <c r="X62" s="1968"/>
      <c r="Y62" s="1968"/>
      <c r="Z62" s="1968"/>
    </row>
    <row r="63" spans="1:26" ht="15.75" customHeight="1">
      <c r="A63" s="1968"/>
      <c r="B63" s="1970"/>
      <c r="C63" s="1968"/>
      <c r="D63" s="1968"/>
      <c r="E63" s="1968"/>
      <c r="F63" s="1968"/>
      <c r="G63" s="1968"/>
      <c r="H63" s="1968"/>
      <c r="I63" s="1968"/>
      <c r="J63" s="1968"/>
      <c r="K63" s="1968"/>
      <c r="L63" s="1968"/>
      <c r="M63" s="1968"/>
      <c r="N63" s="1968"/>
      <c r="O63" s="1968"/>
      <c r="P63" s="1968"/>
      <c r="Q63" s="1968"/>
      <c r="R63" s="1968"/>
      <c r="S63" s="1968"/>
      <c r="T63" s="1968"/>
      <c r="U63" s="1968"/>
      <c r="V63" s="1968"/>
      <c r="W63" s="1968"/>
      <c r="X63" s="1968"/>
      <c r="Y63" s="1968"/>
      <c r="Z63" s="1968"/>
    </row>
    <row r="64" spans="1:26" ht="15.75" customHeight="1">
      <c r="A64" s="1968"/>
      <c r="B64" s="1970"/>
      <c r="C64" s="1968"/>
      <c r="D64" s="1968"/>
      <c r="E64" s="1968"/>
      <c r="F64" s="1968"/>
      <c r="G64" s="1968"/>
      <c r="H64" s="1968"/>
      <c r="I64" s="1968"/>
      <c r="J64" s="1968"/>
      <c r="K64" s="1968"/>
      <c r="L64" s="1968"/>
      <c r="M64" s="1968"/>
      <c r="N64" s="1968"/>
      <c r="O64" s="1968"/>
      <c r="P64" s="1968"/>
      <c r="Q64" s="1968"/>
      <c r="R64" s="1968"/>
      <c r="S64" s="1968"/>
      <c r="T64" s="1968"/>
      <c r="U64" s="1968"/>
      <c r="V64" s="1968"/>
      <c r="W64" s="1968"/>
      <c r="X64" s="1968"/>
      <c r="Y64" s="1968"/>
      <c r="Z64" s="1968"/>
    </row>
    <row r="65" spans="1:26" ht="15.75" customHeight="1">
      <c r="A65" s="1968"/>
      <c r="B65" s="1970"/>
      <c r="C65" s="1968"/>
      <c r="D65" s="1968"/>
      <c r="E65" s="1968"/>
      <c r="F65" s="1968"/>
      <c r="G65" s="1968"/>
      <c r="H65" s="1968"/>
      <c r="I65" s="1968"/>
      <c r="J65" s="1968"/>
      <c r="K65" s="1968"/>
      <c r="L65" s="1968"/>
      <c r="M65" s="1968"/>
      <c r="N65" s="1968"/>
      <c r="O65" s="1968"/>
      <c r="P65" s="1968"/>
      <c r="Q65" s="1968"/>
      <c r="R65" s="1968"/>
      <c r="S65" s="1968"/>
      <c r="T65" s="1968"/>
      <c r="U65" s="1968"/>
      <c r="V65" s="1968"/>
      <c r="W65" s="1968"/>
      <c r="X65" s="1968"/>
      <c r="Y65" s="1968"/>
      <c r="Z65" s="1968"/>
    </row>
    <row r="66" spans="1:26" ht="15.75" customHeight="1">
      <c r="A66" s="1968"/>
      <c r="B66" s="1970"/>
      <c r="C66" s="1968"/>
      <c r="D66" s="1968"/>
      <c r="E66" s="1968"/>
      <c r="F66" s="1968"/>
      <c r="G66" s="1968"/>
      <c r="H66" s="1968"/>
      <c r="I66" s="1968"/>
      <c r="J66" s="1968"/>
      <c r="K66" s="1968"/>
      <c r="L66" s="1968"/>
      <c r="M66" s="1968"/>
      <c r="N66" s="1968"/>
      <c r="O66" s="1968"/>
      <c r="P66" s="1968"/>
      <c r="Q66" s="1968"/>
      <c r="R66" s="1968"/>
      <c r="S66" s="1968"/>
      <c r="T66" s="1968"/>
      <c r="U66" s="1968"/>
      <c r="V66" s="1968"/>
      <c r="W66" s="1968"/>
      <c r="X66" s="1968"/>
      <c r="Y66" s="1968"/>
      <c r="Z66" s="1968"/>
    </row>
    <row r="67" spans="1:26" ht="15.75" customHeight="1">
      <c r="A67" s="1968"/>
      <c r="B67" s="1970"/>
      <c r="C67" s="1968"/>
      <c r="D67" s="1968"/>
      <c r="E67" s="1968"/>
      <c r="F67" s="1968"/>
      <c r="G67" s="1968"/>
      <c r="H67" s="1968"/>
      <c r="I67" s="1968"/>
      <c r="J67" s="1968"/>
      <c r="K67" s="1968"/>
      <c r="L67" s="1968"/>
      <c r="M67" s="1968"/>
      <c r="N67" s="1968"/>
      <c r="O67" s="1968"/>
      <c r="P67" s="1968"/>
      <c r="Q67" s="1968"/>
      <c r="R67" s="1968"/>
      <c r="S67" s="1968"/>
      <c r="T67" s="1968"/>
      <c r="U67" s="1968"/>
      <c r="V67" s="1968"/>
      <c r="W67" s="1968"/>
      <c r="X67" s="1968"/>
      <c r="Y67" s="1968"/>
      <c r="Z67" s="1968"/>
    </row>
    <row r="68" spans="1:26" ht="15.75" customHeight="1">
      <c r="A68" s="1968"/>
      <c r="B68" s="1970"/>
      <c r="C68" s="1968"/>
      <c r="D68" s="1968"/>
      <c r="E68" s="1968"/>
      <c r="F68" s="1968"/>
      <c r="G68" s="1968"/>
      <c r="H68" s="1968"/>
      <c r="I68" s="1968"/>
      <c r="J68" s="1968"/>
      <c r="K68" s="1968"/>
      <c r="L68" s="1968"/>
      <c r="M68" s="1968"/>
      <c r="N68" s="1968"/>
      <c r="O68" s="1968"/>
      <c r="P68" s="1968"/>
      <c r="Q68" s="1968"/>
      <c r="R68" s="1968"/>
      <c r="S68" s="1968"/>
      <c r="T68" s="1968"/>
      <c r="U68" s="1968"/>
      <c r="V68" s="1968"/>
      <c r="W68" s="1968"/>
      <c r="X68" s="1968"/>
      <c r="Y68" s="1968"/>
      <c r="Z68" s="1968"/>
    </row>
    <row r="69" spans="1:26" ht="15.75" customHeight="1">
      <c r="A69" s="1968"/>
      <c r="B69" s="1970"/>
      <c r="C69" s="1968"/>
      <c r="D69" s="1968"/>
      <c r="E69" s="1968"/>
      <c r="F69" s="1968"/>
      <c r="G69" s="1968"/>
      <c r="H69" s="1968"/>
      <c r="I69" s="1968"/>
      <c r="J69" s="1968"/>
      <c r="K69" s="1968"/>
      <c r="L69" s="1968"/>
      <c r="M69" s="1968"/>
      <c r="N69" s="1968"/>
      <c r="O69" s="1968"/>
      <c r="P69" s="1968"/>
      <c r="Q69" s="1968"/>
      <c r="R69" s="1968"/>
      <c r="S69" s="1968"/>
      <c r="T69" s="1968"/>
      <c r="U69" s="1968"/>
      <c r="V69" s="1968"/>
      <c r="W69" s="1968"/>
      <c r="X69" s="1968"/>
      <c r="Y69" s="1968"/>
      <c r="Z69" s="1968"/>
    </row>
    <row r="70" spans="1:26" ht="15.75" customHeight="1">
      <c r="A70" s="1968"/>
      <c r="B70" s="1970"/>
      <c r="C70" s="1968"/>
      <c r="D70" s="1968"/>
      <c r="E70" s="1968"/>
      <c r="F70" s="1968"/>
      <c r="G70" s="1968"/>
      <c r="H70" s="1968"/>
      <c r="I70" s="1968"/>
      <c r="J70" s="1968"/>
      <c r="K70" s="1968"/>
      <c r="L70" s="1968"/>
      <c r="M70" s="1968"/>
      <c r="N70" s="1968"/>
      <c r="O70" s="1968"/>
      <c r="P70" s="1968"/>
      <c r="Q70" s="1968"/>
      <c r="R70" s="1968"/>
      <c r="S70" s="1968"/>
      <c r="T70" s="1968"/>
      <c r="U70" s="1968"/>
      <c r="V70" s="1968"/>
      <c r="W70" s="1968"/>
      <c r="X70" s="1968"/>
      <c r="Y70" s="1968"/>
      <c r="Z70" s="1968"/>
    </row>
    <row r="71" spans="1:26" ht="15.75" customHeight="1">
      <c r="A71" s="1968"/>
      <c r="B71" s="1970"/>
      <c r="C71" s="1968"/>
      <c r="D71" s="1968"/>
      <c r="E71" s="1968"/>
      <c r="F71" s="1968"/>
      <c r="G71" s="1968"/>
      <c r="H71" s="1968"/>
      <c r="I71" s="1968"/>
      <c r="J71" s="1968"/>
      <c r="K71" s="1968"/>
      <c r="L71" s="1968"/>
      <c r="M71" s="1968"/>
      <c r="N71" s="1968"/>
      <c r="O71" s="1968"/>
      <c r="P71" s="1968"/>
      <c r="Q71" s="1968"/>
      <c r="R71" s="1968"/>
      <c r="S71" s="1968"/>
      <c r="T71" s="1968"/>
      <c r="U71" s="1968"/>
      <c r="V71" s="1968"/>
      <c r="W71" s="1968"/>
      <c r="X71" s="1968"/>
      <c r="Y71" s="1968"/>
      <c r="Z71" s="1968"/>
    </row>
    <row r="72" spans="1:26" ht="15.75" customHeight="1">
      <c r="A72" s="1968"/>
      <c r="B72" s="1970"/>
      <c r="C72" s="1968"/>
      <c r="D72" s="1968"/>
      <c r="E72" s="1968"/>
      <c r="F72" s="1968"/>
      <c r="G72" s="1968"/>
      <c r="H72" s="1968"/>
      <c r="I72" s="1968"/>
      <c r="J72" s="1968"/>
      <c r="K72" s="1968"/>
      <c r="L72" s="1968"/>
      <c r="M72" s="1968"/>
      <c r="N72" s="1968"/>
      <c r="O72" s="1968"/>
      <c r="P72" s="1968"/>
      <c r="Q72" s="1968"/>
      <c r="R72" s="1968"/>
      <c r="S72" s="1968"/>
      <c r="T72" s="1968"/>
      <c r="U72" s="1968"/>
      <c r="V72" s="1968"/>
      <c r="W72" s="1968"/>
      <c r="X72" s="1968"/>
      <c r="Y72" s="1968"/>
      <c r="Z72" s="1968"/>
    </row>
    <row r="73" spans="1:26" ht="15.75" customHeight="1">
      <c r="A73" s="1968"/>
      <c r="B73" s="1970"/>
      <c r="C73" s="1968"/>
      <c r="D73" s="1968"/>
      <c r="E73" s="1968"/>
      <c r="F73" s="1968"/>
      <c r="G73" s="1968"/>
      <c r="H73" s="1968"/>
      <c r="I73" s="1968"/>
      <c r="J73" s="1968"/>
      <c r="K73" s="1968"/>
      <c r="L73" s="1968"/>
      <c r="M73" s="1968"/>
      <c r="N73" s="1968"/>
      <c r="O73" s="1968"/>
      <c r="P73" s="1968"/>
      <c r="Q73" s="1968"/>
      <c r="R73" s="1968"/>
      <c r="S73" s="1968"/>
      <c r="T73" s="1968"/>
      <c r="U73" s="1968"/>
      <c r="V73" s="1968"/>
      <c r="W73" s="1968"/>
      <c r="X73" s="1968"/>
      <c r="Y73" s="1968"/>
      <c r="Z73" s="1968"/>
    </row>
    <row r="74" spans="1:26" ht="15.75" customHeight="1">
      <c r="A74" s="1968"/>
      <c r="B74" s="1970"/>
      <c r="C74" s="1968"/>
      <c r="D74" s="1968"/>
      <c r="E74" s="1968"/>
      <c r="F74" s="1968"/>
      <c r="G74" s="1968"/>
      <c r="H74" s="1968"/>
      <c r="I74" s="1968"/>
      <c r="J74" s="1968"/>
      <c r="K74" s="1968"/>
      <c r="L74" s="1968"/>
      <c r="M74" s="1968"/>
      <c r="N74" s="1968"/>
      <c r="O74" s="1968"/>
      <c r="P74" s="1968"/>
      <c r="Q74" s="1968"/>
      <c r="R74" s="1968"/>
      <c r="S74" s="1968"/>
      <c r="T74" s="1968"/>
      <c r="U74" s="1968"/>
      <c r="V74" s="1968"/>
      <c r="W74" s="1968"/>
      <c r="X74" s="1968"/>
      <c r="Y74" s="1968"/>
      <c r="Z74" s="1968"/>
    </row>
    <row r="75" spans="1:26" ht="15.75" customHeight="1">
      <c r="A75" s="1968"/>
      <c r="B75" s="1970"/>
      <c r="C75" s="1968"/>
      <c r="D75" s="1968"/>
      <c r="E75" s="1968"/>
      <c r="F75" s="1968"/>
      <c r="G75" s="1968"/>
      <c r="H75" s="1968"/>
      <c r="I75" s="1968"/>
      <c r="J75" s="1968"/>
      <c r="K75" s="1968"/>
      <c r="L75" s="1968"/>
      <c r="M75" s="1968"/>
      <c r="N75" s="1968"/>
      <c r="O75" s="1968"/>
      <c r="P75" s="1968"/>
      <c r="Q75" s="1968"/>
      <c r="R75" s="1968"/>
      <c r="S75" s="1968"/>
      <c r="T75" s="1968"/>
      <c r="U75" s="1968"/>
      <c r="V75" s="1968"/>
      <c r="W75" s="1968"/>
      <c r="X75" s="1968"/>
      <c r="Y75" s="1968"/>
      <c r="Z75" s="1968"/>
    </row>
    <row r="76" spans="1:26" ht="15.75" customHeight="1">
      <c r="A76" s="1968"/>
      <c r="B76" s="1970"/>
      <c r="C76" s="1968"/>
      <c r="D76" s="1968"/>
      <c r="E76" s="1968"/>
      <c r="F76" s="1968"/>
      <c r="G76" s="1968"/>
      <c r="H76" s="1968"/>
      <c r="I76" s="1968"/>
      <c r="J76" s="1968"/>
      <c r="K76" s="1968"/>
      <c r="L76" s="1968"/>
      <c r="M76" s="1968"/>
      <c r="N76" s="1968"/>
      <c r="O76" s="1968"/>
      <c r="P76" s="1968"/>
      <c r="Q76" s="1968"/>
      <c r="R76" s="1968"/>
      <c r="S76" s="1968"/>
      <c r="T76" s="1968"/>
      <c r="U76" s="1968"/>
      <c r="V76" s="1968"/>
      <c r="W76" s="1968"/>
      <c r="X76" s="1968"/>
      <c r="Y76" s="1968"/>
      <c r="Z76" s="1968"/>
    </row>
    <row r="77" spans="1:26" ht="15.75" customHeight="1">
      <c r="A77" s="1968"/>
      <c r="B77" s="1970"/>
      <c r="C77" s="1968"/>
      <c r="D77" s="1968"/>
      <c r="E77" s="1968"/>
      <c r="F77" s="1968"/>
      <c r="G77" s="1968"/>
      <c r="H77" s="1968"/>
      <c r="I77" s="1968"/>
      <c r="J77" s="1968"/>
      <c r="K77" s="1968"/>
      <c r="L77" s="1968"/>
      <c r="M77" s="1968"/>
      <c r="N77" s="1968"/>
      <c r="O77" s="1968"/>
      <c r="P77" s="1968"/>
      <c r="Q77" s="1968"/>
      <c r="R77" s="1968"/>
      <c r="S77" s="1968"/>
      <c r="T77" s="1968"/>
      <c r="U77" s="1968"/>
      <c r="V77" s="1968"/>
      <c r="W77" s="1968"/>
      <c r="X77" s="1968"/>
      <c r="Y77" s="1968"/>
      <c r="Z77" s="1968"/>
    </row>
    <row r="78" spans="1:26" ht="15.75" customHeight="1">
      <c r="A78" s="1968"/>
      <c r="B78" s="1970"/>
      <c r="C78" s="1968"/>
      <c r="D78" s="1968"/>
      <c r="E78" s="1968"/>
      <c r="F78" s="1968"/>
      <c r="G78" s="1968"/>
      <c r="H78" s="1968"/>
      <c r="I78" s="1968"/>
      <c r="J78" s="1968"/>
      <c r="K78" s="1968"/>
      <c r="L78" s="1968"/>
      <c r="M78" s="1968"/>
      <c r="N78" s="1968"/>
      <c r="O78" s="1968"/>
      <c r="P78" s="1968"/>
      <c r="Q78" s="1968"/>
      <c r="R78" s="1968"/>
      <c r="S78" s="1968"/>
      <c r="T78" s="1968"/>
      <c r="U78" s="1968"/>
      <c r="V78" s="1968"/>
      <c r="W78" s="1968"/>
      <c r="X78" s="1968"/>
      <c r="Y78" s="1968"/>
      <c r="Z78" s="1968"/>
    </row>
    <row r="79" spans="1:26" ht="15.75" customHeight="1">
      <c r="A79" s="1968"/>
      <c r="B79" s="1970"/>
      <c r="C79" s="1968"/>
      <c r="D79" s="1968"/>
      <c r="E79" s="1968"/>
      <c r="F79" s="1968"/>
      <c r="G79" s="1968"/>
      <c r="H79" s="1968"/>
      <c r="I79" s="1968"/>
      <c r="J79" s="1968"/>
      <c r="K79" s="1968"/>
      <c r="L79" s="1968"/>
      <c r="M79" s="1968"/>
      <c r="N79" s="1968"/>
      <c r="O79" s="1968"/>
      <c r="P79" s="1968"/>
      <c r="Q79" s="1968"/>
      <c r="R79" s="1968"/>
      <c r="S79" s="1968"/>
      <c r="T79" s="1968"/>
      <c r="U79" s="1968"/>
      <c r="V79" s="1968"/>
      <c r="W79" s="1968"/>
      <c r="X79" s="1968"/>
      <c r="Y79" s="1968"/>
      <c r="Z79" s="1968"/>
    </row>
    <row r="80" spans="1:26" ht="15.75" customHeight="1">
      <c r="A80" s="1968"/>
      <c r="B80" s="1970"/>
      <c r="C80" s="1968"/>
      <c r="D80" s="1968"/>
      <c r="E80" s="1968"/>
      <c r="F80" s="1968"/>
      <c r="G80" s="1968"/>
      <c r="H80" s="1968"/>
      <c r="I80" s="1968"/>
      <c r="J80" s="1968"/>
      <c r="K80" s="1968"/>
      <c r="L80" s="1968"/>
      <c r="M80" s="1968"/>
      <c r="N80" s="1968"/>
      <c r="O80" s="1968"/>
      <c r="P80" s="1968"/>
      <c r="Q80" s="1968"/>
      <c r="R80" s="1968"/>
      <c r="S80" s="1968"/>
      <c r="T80" s="1968"/>
      <c r="U80" s="1968"/>
      <c r="V80" s="1968"/>
      <c r="W80" s="1968"/>
      <c r="X80" s="1968"/>
      <c r="Y80" s="1968"/>
      <c r="Z80" s="1968"/>
    </row>
    <row r="81" spans="1:26" ht="15.75" customHeight="1">
      <c r="A81" s="1968"/>
      <c r="B81" s="1970"/>
      <c r="C81" s="1968"/>
      <c r="D81" s="1968"/>
      <c r="E81" s="1968"/>
      <c r="F81" s="1968"/>
      <c r="G81" s="1968"/>
      <c r="H81" s="1968"/>
      <c r="I81" s="1968"/>
      <c r="J81" s="1968"/>
      <c r="K81" s="1968"/>
      <c r="L81" s="1968"/>
      <c r="M81" s="1968"/>
      <c r="N81" s="1968"/>
      <c r="O81" s="1968"/>
      <c r="P81" s="1968"/>
      <c r="Q81" s="1968"/>
      <c r="R81" s="1968"/>
      <c r="S81" s="1968"/>
      <c r="T81" s="1968"/>
      <c r="U81" s="1968"/>
      <c r="V81" s="1968"/>
      <c r="W81" s="1968"/>
      <c r="X81" s="1968"/>
      <c r="Y81" s="1968"/>
      <c r="Z81" s="1968"/>
    </row>
    <row r="82" spans="1:26" ht="15.75" customHeight="1">
      <c r="A82" s="1968"/>
      <c r="B82" s="1970"/>
      <c r="C82" s="1968"/>
      <c r="D82" s="1968"/>
      <c r="E82" s="1968"/>
      <c r="F82" s="1968"/>
      <c r="G82" s="1968"/>
      <c r="H82" s="1968"/>
      <c r="I82" s="1968"/>
      <c r="J82" s="1968"/>
      <c r="K82" s="1968"/>
      <c r="L82" s="1968"/>
      <c r="M82" s="1968"/>
      <c r="N82" s="1968"/>
      <c r="O82" s="1968"/>
      <c r="P82" s="1968"/>
      <c r="Q82" s="1968"/>
      <c r="R82" s="1968"/>
      <c r="S82" s="1968"/>
      <c r="T82" s="1968"/>
      <c r="U82" s="1968"/>
      <c r="V82" s="1968"/>
      <c r="W82" s="1968"/>
      <c r="X82" s="1968"/>
      <c r="Y82" s="1968"/>
      <c r="Z82" s="1968"/>
    </row>
    <row r="83" spans="1:26" ht="15.75" customHeight="1">
      <c r="A83" s="1968"/>
      <c r="B83" s="1970"/>
      <c r="C83" s="1968"/>
      <c r="D83" s="1968"/>
      <c r="E83" s="1968"/>
      <c r="F83" s="1968"/>
      <c r="G83" s="1968"/>
      <c r="H83" s="1968"/>
      <c r="I83" s="1968"/>
      <c r="J83" s="1968"/>
      <c r="K83" s="1968"/>
      <c r="L83" s="1968"/>
      <c r="M83" s="1968"/>
      <c r="N83" s="1968"/>
      <c r="O83" s="1968"/>
      <c r="P83" s="1968"/>
      <c r="Q83" s="1968"/>
      <c r="R83" s="1968"/>
      <c r="S83" s="1968"/>
      <c r="T83" s="1968"/>
      <c r="U83" s="1968"/>
      <c r="V83" s="1968"/>
      <c r="W83" s="1968"/>
      <c r="X83" s="1968"/>
      <c r="Y83" s="1968"/>
      <c r="Z83" s="1968"/>
    </row>
    <row r="84" spans="1:26" ht="15.75" customHeight="1">
      <c r="A84" s="1968"/>
      <c r="B84" s="1970"/>
      <c r="C84" s="1968"/>
      <c r="D84" s="1968"/>
      <c r="E84" s="1968"/>
      <c r="F84" s="1968"/>
      <c r="G84" s="1968"/>
      <c r="H84" s="1968"/>
      <c r="I84" s="1968"/>
      <c r="J84" s="1968"/>
      <c r="K84" s="1968"/>
      <c r="L84" s="1968"/>
      <c r="M84" s="1968"/>
      <c r="N84" s="1968"/>
      <c r="O84" s="1968"/>
      <c r="P84" s="1968"/>
      <c r="Q84" s="1968"/>
      <c r="R84" s="1968"/>
      <c r="S84" s="1968"/>
      <c r="T84" s="1968"/>
      <c r="U84" s="1968"/>
      <c r="V84" s="1968"/>
      <c r="W84" s="1968"/>
      <c r="X84" s="1968"/>
      <c r="Y84" s="1968"/>
      <c r="Z84" s="1968"/>
    </row>
    <row r="85" spans="1:26" ht="15.75" customHeight="1">
      <c r="A85" s="1968"/>
      <c r="B85" s="1970"/>
      <c r="C85" s="1968"/>
      <c r="D85" s="1968"/>
      <c r="E85" s="1968"/>
      <c r="F85" s="1968"/>
      <c r="G85" s="1968"/>
      <c r="H85" s="1968"/>
      <c r="I85" s="1968"/>
      <c r="J85" s="1968"/>
      <c r="K85" s="1968"/>
      <c r="L85" s="1968"/>
      <c r="M85" s="1968"/>
      <c r="N85" s="1968"/>
      <c r="O85" s="1968"/>
      <c r="P85" s="1968"/>
      <c r="Q85" s="1968"/>
      <c r="R85" s="1968"/>
      <c r="S85" s="1968"/>
      <c r="T85" s="1968"/>
      <c r="U85" s="1968"/>
      <c r="V85" s="1968"/>
      <c r="W85" s="1968"/>
      <c r="X85" s="1968"/>
      <c r="Y85" s="1968"/>
      <c r="Z85" s="1968"/>
    </row>
    <row r="86" spans="1:26" ht="15.75" customHeight="1">
      <c r="A86" s="1968"/>
      <c r="B86" s="1970"/>
      <c r="C86" s="1968"/>
      <c r="D86" s="1968"/>
      <c r="E86" s="1968"/>
      <c r="F86" s="1968"/>
      <c r="G86" s="1968"/>
      <c r="H86" s="1968"/>
      <c r="I86" s="1968"/>
      <c r="J86" s="1968"/>
      <c r="K86" s="1968"/>
      <c r="L86" s="1968"/>
      <c r="M86" s="1968"/>
      <c r="N86" s="1968"/>
      <c r="O86" s="1968"/>
      <c r="P86" s="1968"/>
      <c r="Q86" s="1968"/>
      <c r="R86" s="1968"/>
      <c r="S86" s="1968"/>
      <c r="T86" s="1968"/>
      <c r="U86" s="1968"/>
      <c r="V86" s="1968"/>
      <c r="W86" s="1968"/>
      <c r="X86" s="1968"/>
      <c r="Y86" s="1968"/>
      <c r="Z86" s="1968"/>
    </row>
    <row r="87" spans="1:26" ht="15.75" customHeight="1">
      <c r="A87" s="1968"/>
      <c r="B87" s="1970"/>
      <c r="C87" s="1968"/>
      <c r="D87" s="1968"/>
      <c r="E87" s="1968"/>
      <c r="F87" s="1968"/>
      <c r="G87" s="1968"/>
      <c r="H87" s="1968"/>
      <c r="I87" s="1968"/>
      <c r="J87" s="1968"/>
      <c r="K87" s="1968"/>
      <c r="L87" s="1968"/>
      <c r="M87" s="1968"/>
      <c r="N87" s="1968"/>
      <c r="O87" s="1968"/>
      <c r="P87" s="1968"/>
      <c r="Q87" s="1968"/>
      <c r="R87" s="1968"/>
      <c r="S87" s="1968"/>
      <c r="T87" s="1968"/>
      <c r="U87" s="1968"/>
      <c r="V87" s="1968"/>
      <c r="W87" s="1968"/>
      <c r="X87" s="1968"/>
      <c r="Y87" s="1968"/>
      <c r="Z87" s="1968"/>
    </row>
    <row r="88" spans="1:26" ht="15.75" customHeight="1">
      <c r="A88" s="1968"/>
      <c r="B88" s="1970"/>
      <c r="C88" s="1968"/>
      <c r="D88" s="1968"/>
      <c r="E88" s="1968"/>
      <c r="F88" s="1968"/>
      <c r="G88" s="1968"/>
      <c r="H88" s="1968"/>
      <c r="I88" s="1968"/>
      <c r="J88" s="1968"/>
      <c r="K88" s="1968"/>
      <c r="L88" s="1968"/>
      <c r="M88" s="1968"/>
      <c r="N88" s="1968"/>
      <c r="O88" s="1968"/>
      <c r="P88" s="1968"/>
      <c r="Q88" s="1968"/>
      <c r="R88" s="1968"/>
      <c r="S88" s="1968"/>
      <c r="T88" s="1968"/>
      <c r="U88" s="1968"/>
      <c r="V88" s="1968"/>
      <c r="W88" s="1968"/>
      <c r="X88" s="1968"/>
      <c r="Y88" s="1968"/>
      <c r="Z88" s="1968"/>
    </row>
    <row r="89" spans="1:26" ht="15.75" customHeight="1">
      <c r="A89" s="1968"/>
      <c r="B89" s="1970"/>
      <c r="C89" s="1968"/>
      <c r="D89" s="1968"/>
      <c r="E89" s="1968"/>
      <c r="F89" s="1968"/>
      <c r="G89" s="1968"/>
      <c r="H89" s="1968"/>
      <c r="I89" s="1968"/>
      <c r="J89" s="1968"/>
      <c r="K89" s="1968"/>
      <c r="L89" s="1968"/>
      <c r="M89" s="1968"/>
      <c r="N89" s="1968"/>
      <c r="O89" s="1968"/>
      <c r="P89" s="1968"/>
      <c r="Q89" s="1968"/>
      <c r="R89" s="1968"/>
      <c r="S89" s="1968"/>
      <c r="T89" s="1968"/>
      <c r="U89" s="1968"/>
      <c r="V89" s="1968"/>
      <c r="W89" s="1968"/>
      <c r="X89" s="1968"/>
      <c r="Y89" s="1968"/>
      <c r="Z89" s="1968"/>
    </row>
    <row r="90" spans="1:26" ht="15.75" customHeight="1">
      <c r="A90" s="1968"/>
      <c r="B90" s="1970"/>
      <c r="C90" s="1968"/>
      <c r="D90" s="1968"/>
      <c r="E90" s="1968"/>
      <c r="F90" s="1968"/>
      <c r="G90" s="1968"/>
      <c r="H90" s="1968"/>
      <c r="I90" s="1968"/>
      <c r="J90" s="1968"/>
      <c r="K90" s="1968"/>
      <c r="L90" s="1968"/>
      <c r="M90" s="1968"/>
      <c r="N90" s="1968"/>
      <c r="O90" s="1968"/>
      <c r="P90" s="1968"/>
      <c r="Q90" s="1968"/>
      <c r="R90" s="1968"/>
      <c r="S90" s="1968"/>
      <c r="T90" s="1968"/>
      <c r="U90" s="1968"/>
      <c r="V90" s="1968"/>
      <c r="W90" s="1968"/>
      <c r="X90" s="1968"/>
      <c r="Y90" s="1968"/>
      <c r="Z90" s="1968"/>
    </row>
    <row r="91" spans="1:26" ht="15.75" customHeight="1">
      <c r="A91" s="1968"/>
      <c r="B91" s="1970"/>
      <c r="C91" s="1968"/>
      <c r="D91" s="1968"/>
      <c r="E91" s="1968"/>
      <c r="F91" s="1968"/>
      <c r="G91" s="1968"/>
      <c r="H91" s="1968"/>
      <c r="I91" s="1968"/>
      <c r="J91" s="1968"/>
      <c r="K91" s="1968"/>
      <c r="L91" s="1968"/>
      <c r="M91" s="1968"/>
      <c r="N91" s="1968"/>
      <c r="O91" s="1968"/>
      <c r="P91" s="1968"/>
      <c r="Q91" s="1968"/>
      <c r="R91" s="1968"/>
      <c r="S91" s="1968"/>
      <c r="T91" s="1968"/>
      <c r="U91" s="1968"/>
      <c r="V91" s="1968"/>
      <c r="W91" s="1968"/>
      <c r="X91" s="1968"/>
      <c r="Y91" s="1968"/>
      <c r="Z91" s="1968"/>
    </row>
    <row r="92" spans="1:26" ht="15.75" customHeight="1">
      <c r="A92" s="1968"/>
      <c r="B92" s="1970"/>
      <c r="C92" s="1968"/>
      <c r="D92" s="1968"/>
      <c r="E92" s="1968"/>
      <c r="F92" s="1968"/>
      <c r="G92" s="1968"/>
      <c r="H92" s="1968"/>
      <c r="I92" s="1968"/>
      <c r="J92" s="1968"/>
      <c r="K92" s="1968"/>
      <c r="L92" s="1968"/>
      <c r="M92" s="1968"/>
      <c r="N92" s="1968"/>
      <c r="O92" s="1968"/>
      <c r="P92" s="1968"/>
      <c r="Q92" s="1968"/>
      <c r="R92" s="1968"/>
      <c r="S92" s="1968"/>
      <c r="T92" s="1968"/>
      <c r="U92" s="1968"/>
      <c r="V92" s="1968"/>
      <c r="W92" s="1968"/>
      <c r="X92" s="1968"/>
      <c r="Y92" s="1968"/>
      <c r="Z92" s="1968"/>
    </row>
    <row r="93" spans="1:26" ht="15.75" customHeight="1">
      <c r="A93" s="1968"/>
      <c r="B93" s="1970"/>
      <c r="C93" s="1968"/>
      <c r="D93" s="1968"/>
      <c r="E93" s="1968"/>
      <c r="F93" s="1968"/>
      <c r="G93" s="1968"/>
      <c r="H93" s="1968"/>
      <c r="I93" s="1968"/>
      <c r="J93" s="1968"/>
      <c r="K93" s="1968"/>
      <c r="L93" s="1968"/>
      <c r="M93" s="1968"/>
      <c r="N93" s="1968"/>
      <c r="O93" s="1968"/>
      <c r="P93" s="1968"/>
      <c r="Q93" s="1968"/>
      <c r="R93" s="1968"/>
      <c r="S93" s="1968"/>
      <c r="T93" s="1968"/>
      <c r="U93" s="1968"/>
      <c r="V93" s="1968"/>
      <c r="W93" s="1968"/>
      <c r="X93" s="1968"/>
      <c r="Y93" s="1968"/>
      <c r="Z93" s="1968"/>
    </row>
    <row r="94" spans="1:26" ht="15.75" customHeight="1">
      <c r="A94" s="1968"/>
      <c r="B94" s="1970"/>
      <c r="C94" s="1968"/>
      <c r="D94" s="1968"/>
      <c r="E94" s="1968"/>
      <c r="F94" s="1968"/>
      <c r="G94" s="1968"/>
      <c r="H94" s="1968"/>
      <c r="I94" s="1968"/>
      <c r="J94" s="1968"/>
      <c r="K94" s="1968"/>
      <c r="L94" s="1968"/>
      <c r="M94" s="1968"/>
      <c r="N94" s="1968"/>
      <c r="O94" s="1968"/>
      <c r="P94" s="1968"/>
      <c r="Q94" s="1968"/>
      <c r="R94" s="1968"/>
      <c r="S94" s="1968"/>
      <c r="T94" s="1968"/>
      <c r="U94" s="1968"/>
      <c r="V94" s="1968"/>
      <c r="W94" s="1968"/>
      <c r="X94" s="1968"/>
      <c r="Y94" s="1968"/>
      <c r="Z94" s="1968"/>
    </row>
    <row r="95" spans="1:26" ht="15.75" customHeight="1">
      <c r="A95" s="1968"/>
      <c r="B95" s="1970"/>
      <c r="C95" s="1968"/>
      <c r="D95" s="1968"/>
      <c r="E95" s="1968"/>
      <c r="F95" s="1968"/>
      <c r="G95" s="1968"/>
      <c r="H95" s="1968"/>
      <c r="I95" s="1968"/>
      <c r="J95" s="1968"/>
      <c r="K95" s="1968"/>
      <c r="L95" s="1968"/>
      <c r="M95" s="1968"/>
      <c r="N95" s="1968"/>
      <c r="O95" s="1968"/>
      <c r="P95" s="1968"/>
      <c r="Q95" s="1968"/>
      <c r="R95" s="1968"/>
      <c r="S95" s="1968"/>
      <c r="T95" s="1968"/>
      <c r="U95" s="1968"/>
      <c r="V95" s="1968"/>
      <c r="W95" s="1968"/>
      <c r="X95" s="1968"/>
      <c r="Y95" s="1968"/>
      <c r="Z95" s="1968"/>
    </row>
    <row r="96" spans="1:26" ht="15.75" customHeight="1">
      <c r="A96" s="1968"/>
      <c r="B96" s="1970"/>
      <c r="C96" s="1968"/>
      <c r="D96" s="1968"/>
      <c r="E96" s="1968"/>
      <c r="F96" s="1968"/>
      <c r="G96" s="1968"/>
      <c r="H96" s="1968"/>
      <c r="I96" s="1968"/>
      <c r="J96" s="1968"/>
      <c r="K96" s="1968"/>
      <c r="L96" s="1968"/>
      <c r="M96" s="1968"/>
      <c r="N96" s="1968"/>
      <c r="O96" s="1968"/>
      <c r="P96" s="1968"/>
      <c r="Q96" s="1968"/>
      <c r="R96" s="1968"/>
      <c r="S96" s="1968"/>
      <c r="T96" s="1968"/>
      <c r="U96" s="1968"/>
      <c r="V96" s="1968"/>
      <c r="W96" s="1968"/>
      <c r="X96" s="1968"/>
      <c r="Y96" s="1968"/>
      <c r="Z96" s="1968"/>
    </row>
    <row r="97" spans="1:26" ht="15.75" customHeight="1">
      <c r="A97" s="1968"/>
      <c r="B97" s="1970"/>
      <c r="C97" s="1968"/>
      <c r="D97" s="1968"/>
      <c r="E97" s="1968"/>
      <c r="F97" s="1968"/>
      <c r="G97" s="1968"/>
      <c r="H97" s="1968"/>
      <c r="I97" s="1968"/>
      <c r="J97" s="1968"/>
      <c r="K97" s="1968"/>
      <c r="L97" s="1968"/>
      <c r="M97" s="1968"/>
      <c r="N97" s="1968"/>
      <c r="O97" s="1968"/>
      <c r="P97" s="1968"/>
      <c r="Q97" s="1968"/>
      <c r="R97" s="1968"/>
      <c r="S97" s="1968"/>
      <c r="T97" s="1968"/>
      <c r="U97" s="1968"/>
      <c r="V97" s="1968"/>
      <c r="W97" s="1968"/>
      <c r="X97" s="1968"/>
      <c r="Y97" s="1968"/>
      <c r="Z97" s="1968"/>
    </row>
    <row r="98" spans="1:26" ht="15.75" customHeight="1">
      <c r="A98" s="1968"/>
      <c r="B98" s="1970"/>
      <c r="C98" s="1968"/>
      <c r="D98" s="1968"/>
      <c r="E98" s="1968"/>
      <c r="F98" s="1968"/>
      <c r="G98" s="1968"/>
      <c r="H98" s="1968"/>
      <c r="I98" s="1968"/>
      <c r="J98" s="1968"/>
      <c r="K98" s="1968"/>
      <c r="L98" s="1968"/>
      <c r="M98" s="1968"/>
      <c r="N98" s="1968"/>
      <c r="O98" s="1968"/>
      <c r="P98" s="1968"/>
      <c r="Q98" s="1968"/>
      <c r="R98" s="1968"/>
      <c r="S98" s="1968"/>
      <c r="T98" s="1968"/>
      <c r="U98" s="1968"/>
      <c r="V98" s="1968"/>
      <c r="W98" s="1968"/>
      <c r="X98" s="1968"/>
      <c r="Y98" s="1968"/>
      <c r="Z98" s="1968"/>
    </row>
    <row r="99" spans="1:26" ht="15.75" customHeight="1">
      <c r="A99" s="1968"/>
      <c r="B99" s="1970"/>
      <c r="C99" s="1968"/>
      <c r="D99" s="1968"/>
      <c r="E99" s="1968"/>
      <c r="F99" s="1968"/>
      <c r="G99" s="1968"/>
      <c r="H99" s="1968"/>
      <c r="I99" s="1968"/>
      <c r="J99" s="1968"/>
      <c r="K99" s="1968"/>
      <c r="L99" s="1968"/>
      <c r="M99" s="1968"/>
      <c r="N99" s="1968"/>
      <c r="O99" s="1968"/>
      <c r="P99" s="1968"/>
      <c r="Q99" s="1968"/>
      <c r="R99" s="1968"/>
      <c r="S99" s="1968"/>
      <c r="T99" s="1968"/>
      <c r="U99" s="1968"/>
      <c r="V99" s="1968"/>
      <c r="W99" s="1968"/>
      <c r="X99" s="1968"/>
      <c r="Y99" s="1968"/>
      <c r="Z99" s="1968"/>
    </row>
    <row r="100" spans="1:26" ht="15.75" customHeight="1">
      <c r="A100" s="1968"/>
      <c r="B100" s="1970"/>
      <c r="C100" s="1968"/>
      <c r="D100" s="1968"/>
      <c r="E100" s="1968"/>
      <c r="F100" s="1968"/>
      <c r="G100" s="1968"/>
      <c r="H100" s="1968"/>
      <c r="I100" s="1968"/>
      <c r="J100" s="1968"/>
      <c r="K100" s="1968"/>
      <c r="L100" s="1968"/>
      <c r="M100" s="1968"/>
      <c r="N100" s="1968"/>
      <c r="O100" s="1968"/>
      <c r="P100" s="1968"/>
      <c r="Q100" s="1968"/>
      <c r="R100" s="1968"/>
      <c r="S100" s="1968"/>
      <c r="T100" s="1968"/>
      <c r="U100" s="1968"/>
      <c r="V100" s="1968"/>
      <c r="W100" s="1968"/>
      <c r="X100" s="1968"/>
      <c r="Y100" s="1968"/>
      <c r="Z100" s="1968"/>
    </row>
    <row r="101" spans="1:26" ht="15.75" customHeight="1">
      <c r="A101" s="1968"/>
      <c r="B101" s="1970"/>
      <c r="C101" s="1968"/>
      <c r="D101" s="1968"/>
      <c r="E101" s="1968"/>
      <c r="F101" s="1968"/>
      <c r="G101" s="1968"/>
      <c r="H101" s="1968"/>
      <c r="I101" s="1968"/>
      <c r="J101" s="1968"/>
      <c r="K101" s="1968"/>
      <c r="L101" s="1968"/>
      <c r="M101" s="1968"/>
      <c r="N101" s="1968"/>
      <c r="O101" s="1968"/>
      <c r="P101" s="1968"/>
      <c r="Q101" s="1968"/>
      <c r="R101" s="1968"/>
      <c r="S101" s="1968"/>
      <c r="T101" s="1968"/>
      <c r="U101" s="1968"/>
      <c r="V101" s="1968"/>
      <c r="W101" s="1968"/>
      <c r="X101" s="1968"/>
      <c r="Y101" s="1968"/>
      <c r="Z101" s="1968"/>
    </row>
    <row r="102" spans="1:26" ht="15.75" customHeight="1">
      <c r="A102" s="1968"/>
      <c r="B102" s="1970"/>
      <c r="C102" s="1968"/>
      <c r="D102" s="1968"/>
      <c r="E102" s="1968"/>
      <c r="F102" s="1968"/>
      <c r="G102" s="1968"/>
      <c r="H102" s="1968"/>
      <c r="I102" s="1968"/>
      <c r="J102" s="1968"/>
      <c r="K102" s="1968"/>
      <c r="L102" s="1968"/>
      <c r="M102" s="1968"/>
      <c r="N102" s="1968"/>
      <c r="O102" s="1968"/>
      <c r="P102" s="1968"/>
      <c r="Q102" s="1968"/>
      <c r="R102" s="1968"/>
      <c r="S102" s="1968"/>
      <c r="T102" s="1968"/>
      <c r="U102" s="1968"/>
      <c r="V102" s="1968"/>
      <c r="W102" s="1968"/>
      <c r="X102" s="1968"/>
      <c r="Y102" s="1968"/>
      <c r="Z102" s="1968"/>
    </row>
    <row r="103" spans="1:26" ht="15.75" customHeight="1">
      <c r="A103" s="1968"/>
      <c r="B103" s="1970"/>
      <c r="C103" s="1968"/>
      <c r="D103" s="1968"/>
      <c r="E103" s="1968"/>
      <c r="F103" s="1968"/>
      <c r="G103" s="1968"/>
      <c r="H103" s="1968"/>
      <c r="I103" s="1968"/>
      <c r="J103" s="1968"/>
      <c r="K103" s="1968"/>
      <c r="L103" s="1968"/>
      <c r="M103" s="1968"/>
      <c r="N103" s="1968"/>
      <c r="O103" s="1968"/>
      <c r="P103" s="1968"/>
      <c r="Q103" s="1968"/>
      <c r="R103" s="1968"/>
      <c r="S103" s="1968"/>
      <c r="T103" s="1968"/>
      <c r="U103" s="1968"/>
      <c r="V103" s="1968"/>
      <c r="W103" s="1968"/>
      <c r="X103" s="1968"/>
      <c r="Y103" s="1968"/>
      <c r="Z103" s="1968"/>
    </row>
    <row r="104" spans="1:26" ht="15.75" customHeight="1">
      <c r="A104" s="1968"/>
      <c r="B104" s="1970"/>
      <c r="C104" s="1968"/>
      <c r="D104" s="1968"/>
      <c r="E104" s="1968"/>
      <c r="F104" s="1968"/>
      <c r="G104" s="1968"/>
      <c r="H104" s="1968"/>
      <c r="I104" s="1968"/>
      <c r="J104" s="1968"/>
      <c r="K104" s="1968"/>
      <c r="L104" s="1968"/>
      <c r="M104" s="1968"/>
      <c r="N104" s="1968"/>
      <c r="O104" s="1968"/>
      <c r="P104" s="1968"/>
      <c r="Q104" s="1968"/>
      <c r="R104" s="1968"/>
      <c r="S104" s="1968"/>
      <c r="T104" s="1968"/>
      <c r="U104" s="1968"/>
      <c r="V104" s="1968"/>
      <c r="W104" s="1968"/>
      <c r="X104" s="1968"/>
      <c r="Y104" s="1968"/>
      <c r="Z104" s="1968"/>
    </row>
    <row r="105" spans="1:26" ht="15.75" customHeight="1">
      <c r="A105" s="1968"/>
      <c r="B105" s="1970"/>
      <c r="C105" s="1968"/>
      <c r="D105" s="1968"/>
      <c r="E105" s="1968"/>
      <c r="F105" s="1968"/>
      <c r="G105" s="1968"/>
      <c r="H105" s="1968"/>
      <c r="I105" s="1968"/>
      <c r="J105" s="1968"/>
      <c r="K105" s="1968"/>
      <c r="L105" s="1968"/>
      <c r="M105" s="1968"/>
      <c r="N105" s="1968"/>
      <c r="O105" s="1968"/>
      <c r="P105" s="1968"/>
      <c r="Q105" s="1968"/>
      <c r="R105" s="1968"/>
      <c r="S105" s="1968"/>
      <c r="T105" s="1968"/>
      <c r="U105" s="1968"/>
      <c r="V105" s="1968"/>
      <c r="W105" s="1968"/>
      <c r="X105" s="1968"/>
      <c r="Y105" s="1968"/>
      <c r="Z105" s="1968"/>
    </row>
    <row r="106" spans="1:26" ht="15.75" customHeight="1">
      <c r="A106" s="1968"/>
      <c r="B106" s="1970"/>
      <c r="C106" s="1968"/>
      <c r="D106" s="1968"/>
      <c r="E106" s="1968"/>
      <c r="F106" s="1968"/>
      <c r="G106" s="1968"/>
      <c r="H106" s="1968"/>
      <c r="I106" s="1968"/>
      <c r="J106" s="1968"/>
      <c r="K106" s="1968"/>
      <c r="L106" s="1968"/>
      <c r="M106" s="1968"/>
      <c r="N106" s="1968"/>
      <c r="O106" s="1968"/>
      <c r="P106" s="1968"/>
      <c r="Q106" s="1968"/>
      <c r="R106" s="1968"/>
      <c r="S106" s="1968"/>
      <c r="T106" s="1968"/>
      <c r="U106" s="1968"/>
      <c r="V106" s="1968"/>
      <c r="W106" s="1968"/>
      <c r="X106" s="1968"/>
      <c r="Y106" s="1968"/>
      <c r="Z106" s="1968"/>
    </row>
    <row r="107" spans="1:26" ht="15.75" customHeight="1">
      <c r="A107" s="1968"/>
      <c r="B107" s="1970"/>
      <c r="C107" s="1968"/>
      <c r="D107" s="1968"/>
      <c r="E107" s="1968"/>
      <c r="F107" s="1968"/>
      <c r="G107" s="1968"/>
      <c r="H107" s="1968"/>
      <c r="I107" s="1968"/>
      <c r="J107" s="1968"/>
      <c r="K107" s="1968"/>
      <c r="L107" s="1968"/>
      <c r="M107" s="1968"/>
      <c r="N107" s="1968"/>
      <c r="O107" s="1968"/>
      <c r="P107" s="1968"/>
      <c r="Q107" s="1968"/>
      <c r="R107" s="1968"/>
      <c r="S107" s="1968"/>
      <c r="T107" s="1968"/>
      <c r="U107" s="1968"/>
      <c r="V107" s="1968"/>
      <c r="W107" s="1968"/>
      <c r="X107" s="1968"/>
      <c r="Y107" s="1968"/>
      <c r="Z107" s="1968"/>
    </row>
    <row r="108" spans="1:26" ht="15.75" customHeight="1">
      <c r="A108" s="1968"/>
      <c r="B108" s="1970"/>
      <c r="C108" s="1968"/>
      <c r="D108" s="1968"/>
      <c r="E108" s="1968"/>
      <c r="F108" s="1968"/>
      <c r="G108" s="1968"/>
      <c r="H108" s="1968"/>
      <c r="I108" s="1968"/>
      <c r="J108" s="1968"/>
      <c r="K108" s="1968"/>
      <c r="L108" s="1968"/>
      <c r="M108" s="1968"/>
      <c r="N108" s="1968"/>
      <c r="O108" s="1968"/>
      <c r="P108" s="1968"/>
      <c r="Q108" s="1968"/>
      <c r="R108" s="1968"/>
      <c r="S108" s="1968"/>
      <c r="T108" s="1968"/>
      <c r="U108" s="1968"/>
      <c r="V108" s="1968"/>
      <c r="W108" s="1968"/>
      <c r="X108" s="1968"/>
      <c r="Y108" s="1968"/>
      <c r="Z108" s="1968"/>
    </row>
    <row r="109" spans="1:26" ht="15.75" customHeight="1">
      <c r="A109" s="1968"/>
      <c r="B109" s="1970"/>
      <c r="C109" s="1968"/>
      <c r="D109" s="1968"/>
      <c r="E109" s="1968"/>
      <c r="F109" s="1968"/>
      <c r="G109" s="1968"/>
      <c r="H109" s="1968"/>
      <c r="I109" s="1968"/>
      <c r="J109" s="1968"/>
      <c r="K109" s="1968"/>
      <c r="L109" s="1968"/>
      <c r="M109" s="1968"/>
      <c r="N109" s="1968"/>
      <c r="O109" s="1968"/>
      <c r="P109" s="1968"/>
      <c r="Q109" s="1968"/>
      <c r="R109" s="1968"/>
      <c r="S109" s="1968"/>
      <c r="T109" s="1968"/>
      <c r="U109" s="1968"/>
      <c r="V109" s="1968"/>
      <c r="W109" s="1968"/>
      <c r="X109" s="1968"/>
      <c r="Y109" s="1968"/>
      <c r="Z109" s="1968"/>
    </row>
    <row r="110" spans="1:26" ht="15.75" customHeight="1">
      <c r="A110" s="1968"/>
      <c r="B110" s="1970"/>
      <c r="C110" s="1968"/>
      <c r="D110" s="1968"/>
      <c r="E110" s="1968"/>
      <c r="F110" s="1968"/>
      <c r="G110" s="1968"/>
      <c r="H110" s="1968"/>
      <c r="I110" s="1968"/>
      <c r="J110" s="1968"/>
      <c r="K110" s="1968"/>
      <c r="L110" s="1968"/>
      <c r="M110" s="1968"/>
      <c r="N110" s="1968"/>
      <c r="O110" s="1968"/>
      <c r="P110" s="1968"/>
      <c r="Q110" s="1968"/>
      <c r="R110" s="1968"/>
      <c r="S110" s="1968"/>
      <c r="T110" s="1968"/>
      <c r="U110" s="1968"/>
      <c r="V110" s="1968"/>
      <c r="W110" s="1968"/>
      <c r="X110" s="1968"/>
      <c r="Y110" s="1968"/>
      <c r="Z110" s="1968"/>
    </row>
    <row r="111" spans="1:26" ht="15.75" customHeight="1">
      <c r="A111" s="1968"/>
      <c r="B111" s="1970"/>
      <c r="C111" s="1968"/>
      <c r="D111" s="1968"/>
      <c r="E111" s="1968"/>
      <c r="F111" s="1968"/>
      <c r="G111" s="1968"/>
      <c r="H111" s="1968"/>
      <c r="I111" s="1968"/>
      <c r="J111" s="1968"/>
      <c r="K111" s="1968"/>
      <c r="L111" s="1968"/>
      <c r="M111" s="1968"/>
      <c r="N111" s="1968"/>
      <c r="O111" s="1968"/>
      <c r="P111" s="1968"/>
      <c r="Q111" s="1968"/>
      <c r="R111" s="1968"/>
      <c r="S111" s="1968"/>
      <c r="T111" s="1968"/>
      <c r="U111" s="1968"/>
      <c r="V111" s="1968"/>
      <c r="W111" s="1968"/>
      <c r="X111" s="1968"/>
      <c r="Y111" s="1968"/>
      <c r="Z111" s="1968"/>
    </row>
    <row r="112" spans="1:26" ht="15.75" customHeight="1">
      <c r="A112" s="1968"/>
      <c r="B112" s="1970"/>
      <c r="C112" s="1968"/>
      <c r="D112" s="1968"/>
      <c r="E112" s="1968"/>
      <c r="F112" s="1968"/>
      <c r="G112" s="1968"/>
      <c r="H112" s="1968"/>
      <c r="I112" s="1968"/>
      <c r="J112" s="1968"/>
      <c r="K112" s="1968"/>
      <c r="L112" s="1968"/>
      <c r="M112" s="1968"/>
      <c r="N112" s="1968"/>
      <c r="O112" s="1968"/>
      <c r="P112" s="1968"/>
      <c r="Q112" s="1968"/>
      <c r="R112" s="1968"/>
      <c r="S112" s="1968"/>
      <c r="T112" s="1968"/>
      <c r="U112" s="1968"/>
      <c r="V112" s="1968"/>
      <c r="W112" s="1968"/>
      <c r="X112" s="1968"/>
      <c r="Y112" s="1968"/>
      <c r="Z112" s="1968"/>
    </row>
    <row r="113" spans="1:26" ht="15.75" customHeight="1">
      <c r="A113" s="1968"/>
      <c r="B113" s="1970"/>
      <c r="C113" s="1968"/>
      <c r="D113" s="1968"/>
      <c r="E113" s="1968"/>
      <c r="F113" s="1968"/>
      <c r="G113" s="1968"/>
      <c r="H113" s="1968"/>
      <c r="I113" s="1968"/>
      <c r="J113" s="1968"/>
      <c r="K113" s="1968"/>
      <c r="L113" s="1968"/>
      <c r="M113" s="1968"/>
      <c r="N113" s="1968"/>
      <c r="O113" s="1968"/>
      <c r="P113" s="1968"/>
      <c r="Q113" s="1968"/>
      <c r="R113" s="1968"/>
      <c r="S113" s="1968"/>
      <c r="T113" s="1968"/>
      <c r="U113" s="1968"/>
      <c r="V113" s="1968"/>
      <c r="W113" s="1968"/>
      <c r="X113" s="1968"/>
      <c r="Y113" s="1968"/>
      <c r="Z113" s="1968"/>
    </row>
    <row r="114" spans="1:26" ht="15.75" customHeight="1">
      <c r="A114" s="1968"/>
      <c r="B114" s="1970"/>
      <c r="C114" s="1968"/>
      <c r="D114" s="1968"/>
      <c r="E114" s="1968"/>
      <c r="F114" s="1968"/>
      <c r="G114" s="1968"/>
      <c r="H114" s="1968"/>
      <c r="I114" s="1968"/>
      <c r="J114" s="1968"/>
      <c r="K114" s="1968"/>
      <c r="L114" s="1968"/>
      <c r="M114" s="1968"/>
      <c r="N114" s="1968"/>
      <c r="O114" s="1968"/>
      <c r="P114" s="1968"/>
      <c r="Q114" s="1968"/>
      <c r="R114" s="1968"/>
      <c r="S114" s="1968"/>
      <c r="T114" s="1968"/>
      <c r="U114" s="1968"/>
      <c r="V114" s="1968"/>
      <c r="W114" s="1968"/>
      <c r="X114" s="1968"/>
      <c r="Y114" s="1968"/>
      <c r="Z114" s="1968"/>
    </row>
    <row r="115" spans="1:26" ht="15.75" customHeight="1">
      <c r="A115" s="1968"/>
      <c r="B115" s="1970"/>
      <c r="C115" s="1968"/>
      <c r="D115" s="1968"/>
      <c r="E115" s="1968"/>
      <c r="F115" s="1968"/>
      <c r="G115" s="1968"/>
      <c r="H115" s="1968"/>
      <c r="I115" s="1968"/>
      <c r="J115" s="1968"/>
      <c r="K115" s="1968"/>
      <c r="L115" s="1968"/>
      <c r="M115" s="1968"/>
      <c r="N115" s="1968"/>
      <c r="O115" s="1968"/>
      <c r="P115" s="1968"/>
      <c r="Q115" s="1968"/>
      <c r="R115" s="1968"/>
      <c r="S115" s="1968"/>
      <c r="T115" s="1968"/>
      <c r="U115" s="1968"/>
      <c r="V115" s="1968"/>
      <c r="W115" s="1968"/>
      <c r="X115" s="1968"/>
      <c r="Y115" s="1968"/>
      <c r="Z115" s="1968"/>
    </row>
    <row r="116" spans="1:26" ht="15.75" customHeight="1">
      <c r="A116" s="1968"/>
      <c r="B116" s="1970"/>
      <c r="C116" s="1968"/>
      <c r="D116" s="1968"/>
      <c r="E116" s="1968"/>
      <c r="F116" s="1968"/>
      <c r="G116" s="1968"/>
      <c r="H116" s="1968"/>
      <c r="I116" s="1968"/>
      <c r="J116" s="1968"/>
      <c r="K116" s="1968"/>
      <c r="L116" s="1968"/>
      <c r="M116" s="1968"/>
      <c r="N116" s="1968"/>
      <c r="O116" s="1968"/>
      <c r="P116" s="1968"/>
      <c r="Q116" s="1968"/>
      <c r="R116" s="1968"/>
      <c r="S116" s="1968"/>
      <c r="T116" s="1968"/>
      <c r="U116" s="1968"/>
      <c r="V116" s="1968"/>
      <c r="W116" s="1968"/>
      <c r="X116" s="1968"/>
      <c r="Y116" s="1968"/>
      <c r="Z116" s="1968"/>
    </row>
    <row r="117" spans="1:26" ht="15.75" customHeight="1">
      <c r="A117" s="1968"/>
      <c r="B117" s="1970"/>
      <c r="C117" s="1968"/>
      <c r="D117" s="1968"/>
      <c r="E117" s="1968"/>
      <c r="F117" s="1968"/>
      <c r="G117" s="1968"/>
      <c r="H117" s="1968"/>
      <c r="I117" s="1968"/>
      <c r="J117" s="1968"/>
      <c r="K117" s="1968"/>
      <c r="L117" s="1968"/>
      <c r="M117" s="1968"/>
      <c r="N117" s="1968"/>
      <c r="O117" s="1968"/>
      <c r="P117" s="1968"/>
      <c r="Q117" s="1968"/>
      <c r="R117" s="1968"/>
      <c r="S117" s="1968"/>
      <c r="T117" s="1968"/>
      <c r="U117" s="1968"/>
      <c r="V117" s="1968"/>
      <c r="W117" s="1968"/>
      <c r="X117" s="1968"/>
      <c r="Y117" s="1968"/>
      <c r="Z117" s="1968"/>
    </row>
    <row r="118" spans="1:26" ht="15.75" customHeight="1">
      <c r="A118" s="1968"/>
      <c r="B118" s="1970"/>
      <c r="C118" s="1968"/>
      <c r="D118" s="1968"/>
      <c r="E118" s="1968"/>
      <c r="F118" s="1968"/>
      <c r="G118" s="1968"/>
      <c r="H118" s="1968"/>
      <c r="I118" s="1968"/>
      <c r="J118" s="1968"/>
      <c r="K118" s="1968"/>
      <c r="L118" s="1968"/>
      <c r="M118" s="1968"/>
      <c r="N118" s="1968"/>
      <c r="O118" s="1968"/>
      <c r="P118" s="1968"/>
      <c r="Q118" s="1968"/>
      <c r="R118" s="1968"/>
      <c r="S118" s="1968"/>
      <c r="T118" s="1968"/>
      <c r="U118" s="1968"/>
      <c r="V118" s="1968"/>
      <c r="W118" s="1968"/>
      <c r="X118" s="1968"/>
      <c r="Y118" s="1968"/>
      <c r="Z118" s="1968"/>
    </row>
    <row r="119" spans="1:26" ht="15.75" customHeight="1">
      <c r="A119" s="1968"/>
      <c r="B119" s="1970"/>
      <c r="C119" s="1968"/>
      <c r="D119" s="1968"/>
      <c r="E119" s="1968"/>
      <c r="F119" s="1968"/>
      <c r="G119" s="1968"/>
      <c r="H119" s="1968"/>
      <c r="I119" s="1968"/>
      <c r="J119" s="1968"/>
      <c r="K119" s="1968"/>
      <c r="L119" s="1968"/>
      <c r="M119" s="1968"/>
      <c r="N119" s="1968"/>
      <c r="O119" s="1968"/>
      <c r="P119" s="1968"/>
      <c r="Q119" s="1968"/>
      <c r="R119" s="1968"/>
      <c r="S119" s="1968"/>
      <c r="T119" s="1968"/>
      <c r="U119" s="1968"/>
      <c r="V119" s="1968"/>
      <c r="W119" s="1968"/>
      <c r="X119" s="1968"/>
      <c r="Y119" s="1968"/>
      <c r="Z119" s="1968"/>
    </row>
    <row r="120" spans="1:26" ht="15.75" customHeight="1">
      <c r="A120" s="1968"/>
      <c r="B120" s="1970"/>
      <c r="C120" s="1968"/>
      <c r="D120" s="1968"/>
      <c r="E120" s="1968"/>
      <c r="F120" s="1968"/>
      <c r="G120" s="1968"/>
      <c r="H120" s="1968"/>
      <c r="I120" s="1968"/>
      <c r="J120" s="1968"/>
      <c r="K120" s="1968"/>
      <c r="L120" s="1968"/>
      <c r="M120" s="1968"/>
      <c r="N120" s="1968"/>
      <c r="O120" s="1968"/>
      <c r="P120" s="1968"/>
      <c r="Q120" s="1968"/>
      <c r="R120" s="1968"/>
      <c r="S120" s="1968"/>
      <c r="T120" s="1968"/>
      <c r="U120" s="1968"/>
      <c r="V120" s="1968"/>
      <c r="W120" s="1968"/>
      <c r="X120" s="1968"/>
      <c r="Y120" s="1968"/>
      <c r="Z120" s="1968"/>
    </row>
    <row r="121" spans="1:26" ht="15.75" customHeight="1">
      <c r="A121" s="1968"/>
      <c r="B121" s="1970"/>
      <c r="C121" s="1968"/>
      <c r="D121" s="1968"/>
      <c r="E121" s="1968"/>
      <c r="F121" s="1968"/>
      <c r="G121" s="1968"/>
      <c r="H121" s="1968"/>
      <c r="I121" s="1968"/>
      <c r="J121" s="1968"/>
      <c r="K121" s="1968"/>
      <c r="L121" s="1968"/>
      <c r="M121" s="1968"/>
      <c r="N121" s="1968"/>
      <c r="O121" s="1968"/>
      <c r="P121" s="1968"/>
      <c r="Q121" s="1968"/>
      <c r="R121" s="1968"/>
      <c r="S121" s="1968"/>
      <c r="T121" s="1968"/>
      <c r="U121" s="1968"/>
      <c r="V121" s="1968"/>
      <c r="W121" s="1968"/>
      <c r="X121" s="1968"/>
      <c r="Y121" s="1968"/>
      <c r="Z121" s="1968"/>
    </row>
    <row r="122" spans="1:26" ht="15.75" customHeight="1">
      <c r="A122" s="1968"/>
      <c r="B122" s="1970"/>
      <c r="C122" s="1968"/>
      <c r="D122" s="1968"/>
      <c r="E122" s="1968"/>
      <c r="F122" s="1968"/>
      <c r="G122" s="1968"/>
      <c r="H122" s="1968"/>
      <c r="I122" s="1968"/>
      <c r="J122" s="1968"/>
      <c r="K122" s="1968"/>
      <c r="L122" s="1968"/>
      <c r="M122" s="1968"/>
      <c r="N122" s="1968"/>
      <c r="O122" s="1968"/>
      <c r="P122" s="1968"/>
      <c r="Q122" s="1968"/>
      <c r="R122" s="1968"/>
      <c r="S122" s="1968"/>
      <c r="T122" s="1968"/>
      <c r="U122" s="1968"/>
      <c r="V122" s="1968"/>
      <c r="W122" s="1968"/>
      <c r="X122" s="1968"/>
      <c r="Y122" s="1968"/>
      <c r="Z122" s="1968"/>
    </row>
    <row r="123" spans="1:26" ht="15.75" customHeight="1">
      <c r="A123" s="1968"/>
      <c r="B123" s="1970"/>
      <c r="C123" s="1968"/>
      <c r="D123" s="1968"/>
      <c r="E123" s="1968"/>
      <c r="F123" s="1968"/>
      <c r="G123" s="1968"/>
      <c r="H123" s="1968"/>
      <c r="I123" s="1968"/>
      <c r="J123" s="1968"/>
      <c r="K123" s="1968"/>
      <c r="L123" s="1968"/>
      <c r="M123" s="1968"/>
      <c r="N123" s="1968"/>
      <c r="O123" s="1968"/>
      <c r="P123" s="1968"/>
      <c r="Q123" s="1968"/>
      <c r="R123" s="1968"/>
      <c r="S123" s="1968"/>
      <c r="T123" s="1968"/>
      <c r="U123" s="1968"/>
      <c r="V123" s="1968"/>
      <c r="W123" s="1968"/>
      <c r="X123" s="1968"/>
      <c r="Y123" s="1968"/>
      <c r="Z123" s="1968"/>
    </row>
    <row r="124" spans="1:26" ht="15.75" customHeight="1">
      <c r="A124" s="1968"/>
      <c r="B124" s="1970"/>
      <c r="C124" s="1968"/>
      <c r="D124" s="1968"/>
      <c r="E124" s="1968"/>
      <c r="F124" s="1968"/>
      <c r="G124" s="1968"/>
      <c r="H124" s="1968"/>
      <c r="I124" s="1968"/>
      <c r="J124" s="1968"/>
      <c r="K124" s="1968"/>
      <c r="L124" s="1968"/>
      <c r="M124" s="1968"/>
      <c r="N124" s="1968"/>
      <c r="O124" s="1968"/>
      <c r="P124" s="1968"/>
      <c r="Q124" s="1968"/>
      <c r="R124" s="1968"/>
      <c r="S124" s="1968"/>
      <c r="T124" s="1968"/>
      <c r="U124" s="1968"/>
      <c r="V124" s="1968"/>
      <c r="W124" s="1968"/>
      <c r="X124" s="1968"/>
      <c r="Y124" s="1968"/>
      <c r="Z124" s="1968"/>
    </row>
    <row r="125" spans="1:26" ht="15.75" customHeight="1">
      <c r="A125" s="1968"/>
      <c r="B125" s="1970"/>
      <c r="C125" s="1968"/>
      <c r="D125" s="1968"/>
      <c r="E125" s="1968"/>
      <c r="F125" s="1968"/>
      <c r="G125" s="1968"/>
      <c r="H125" s="1968"/>
      <c r="I125" s="1968"/>
      <c r="J125" s="1968"/>
      <c r="K125" s="1968"/>
      <c r="L125" s="1968"/>
      <c r="M125" s="1968"/>
      <c r="N125" s="1968"/>
      <c r="O125" s="1968"/>
      <c r="P125" s="1968"/>
      <c r="Q125" s="1968"/>
      <c r="R125" s="1968"/>
      <c r="S125" s="1968"/>
      <c r="T125" s="1968"/>
      <c r="U125" s="1968"/>
      <c r="V125" s="1968"/>
      <c r="W125" s="1968"/>
      <c r="X125" s="1968"/>
      <c r="Y125" s="1968"/>
      <c r="Z125" s="1968"/>
    </row>
    <row r="126" spans="1:26" ht="15.75" customHeight="1">
      <c r="A126" s="1968"/>
      <c r="B126" s="1970"/>
      <c r="C126" s="1968"/>
      <c r="D126" s="1968"/>
      <c r="E126" s="1968"/>
      <c r="F126" s="1968"/>
      <c r="G126" s="1968"/>
      <c r="H126" s="1968"/>
      <c r="I126" s="1968"/>
      <c r="J126" s="1968"/>
      <c r="K126" s="1968"/>
      <c r="L126" s="1968"/>
      <c r="M126" s="1968"/>
      <c r="N126" s="1968"/>
      <c r="O126" s="1968"/>
      <c r="P126" s="1968"/>
      <c r="Q126" s="1968"/>
      <c r="R126" s="1968"/>
      <c r="S126" s="1968"/>
      <c r="T126" s="1968"/>
      <c r="U126" s="1968"/>
      <c r="V126" s="1968"/>
      <c r="W126" s="1968"/>
      <c r="X126" s="1968"/>
      <c r="Y126" s="1968"/>
      <c r="Z126" s="1968"/>
    </row>
    <row r="127" spans="1:26" ht="15.75" customHeight="1">
      <c r="A127" s="1968"/>
      <c r="B127" s="1970"/>
      <c r="C127" s="1968"/>
      <c r="D127" s="1968"/>
      <c r="E127" s="1968"/>
      <c r="F127" s="1968"/>
      <c r="G127" s="1968"/>
      <c r="H127" s="1968"/>
      <c r="I127" s="1968"/>
      <c r="J127" s="1968"/>
      <c r="K127" s="1968"/>
      <c r="L127" s="1968"/>
      <c r="M127" s="1968"/>
      <c r="N127" s="1968"/>
      <c r="O127" s="1968"/>
      <c r="P127" s="1968"/>
      <c r="Q127" s="1968"/>
      <c r="R127" s="1968"/>
      <c r="S127" s="1968"/>
      <c r="T127" s="1968"/>
      <c r="U127" s="1968"/>
      <c r="V127" s="1968"/>
      <c r="W127" s="1968"/>
      <c r="X127" s="1968"/>
      <c r="Y127" s="1968"/>
      <c r="Z127" s="1968"/>
    </row>
    <row r="128" spans="1:26" ht="15.75" customHeight="1">
      <c r="A128" s="1968"/>
      <c r="B128" s="1970"/>
      <c r="C128" s="1968"/>
      <c r="D128" s="1968"/>
      <c r="E128" s="1968"/>
      <c r="F128" s="1968"/>
      <c r="G128" s="1968"/>
      <c r="H128" s="1968"/>
      <c r="I128" s="1968"/>
      <c r="J128" s="1968"/>
      <c r="K128" s="1968"/>
      <c r="L128" s="1968"/>
      <c r="M128" s="1968"/>
      <c r="N128" s="1968"/>
      <c r="O128" s="1968"/>
      <c r="P128" s="1968"/>
      <c r="Q128" s="1968"/>
      <c r="R128" s="1968"/>
      <c r="S128" s="1968"/>
      <c r="T128" s="1968"/>
      <c r="U128" s="1968"/>
      <c r="V128" s="1968"/>
      <c r="W128" s="1968"/>
      <c r="X128" s="1968"/>
      <c r="Y128" s="1968"/>
      <c r="Z128" s="1968"/>
    </row>
    <row r="129" spans="1:26" ht="15.75" customHeight="1">
      <c r="A129" s="1968"/>
      <c r="B129" s="1970"/>
      <c r="C129" s="1968"/>
      <c r="D129" s="1968"/>
      <c r="E129" s="1968"/>
      <c r="F129" s="1968"/>
      <c r="G129" s="1968"/>
      <c r="H129" s="1968"/>
      <c r="I129" s="1968"/>
      <c r="J129" s="1968"/>
      <c r="K129" s="1968"/>
      <c r="L129" s="1968"/>
      <c r="M129" s="1968"/>
      <c r="N129" s="1968"/>
      <c r="O129" s="1968"/>
      <c r="P129" s="1968"/>
      <c r="Q129" s="1968"/>
      <c r="R129" s="1968"/>
      <c r="S129" s="1968"/>
      <c r="T129" s="1968"/>
      <c r="U129" s="1968"/>
      <c r="V129" s="1968"/>
      <c r="W129" s="1968"/>
      <c r="X129" s="1968"/>
      <c r="Y129" s="1968"/>
      <c r="Z129" s="1968"/>
    </row>
    <row r="130" spans="1:26" ht="15.75" customHeight="1">
      <c r="A130" s="1968"/>
      <c r="B130" s="1970"/>
      <c r="C130" s="1968"/>
      <c r="D130" s="1968"/>
      <c r="E130" s="1968"/>
      <c r="F130" s="1968"/>
      <c r="G130" s="1968"/>
      <c r="H130" s="1968"/>
      <c r="I130" s="1968"/>
      <c r="J130" s="1968"/>
      <c r="K130" s="1968"/>
      <c r="L130" s="1968"/>
      <c r="M130" s="1968"/>
      <c r="N130" s="1968"/>
      <c r="O130" s="1968"/>
      <c r="P130" s="1968"/>
      <c r="Q130" s="1968"/>
      <c r="R130" s="1968"/>
      <c r="S130" s="1968"/>
      <c r="T130" s="1968"/>
      <c r="U130" s="1968"/>
      <c r="V130" s="1968"/>
      <c r="W130" s="1968"/>
      <c r="X130" s="1968"/>
      <c r="Y130" s="1968"/>
      <c r="Z130" s="1968"/>
    </row>
    <row r="131" spans="1:26" ht="15.75" customHeight="1">
      <c r="A131" s="1968"/>
      <c r="B131" s="1970"/>
      <c r="C131" s="1968"/>
      <c r="D131" s="1968"/>
      <c r="E131" s="1968"/>
      <c r="F131" s="1968"/>
      <c r="G131" s="1968"/>
      <c r="H131" s="1968"/>
      <c r="I131" s="1968"/>
      <c r="J131" s="1968"/>
      <c r="K131" s="1968"/>
      <c r="L131" s="1968"/>
      <c r="M131" s="1968"/>
      <c r="N131" s="1968"/>
      <c r="O131" s="1968"/>
      <c r="P131" s="1968"/>
      <c r="Q131" s="1968"/>
      <c r="R131" s="1968"/>
      <c r="S131" s="1968"/>
      <c r="T131" s="1968"/>
      <c r="U131" s="1968"/>
      <c r="V131" s="1968"/>
      <c r="W131" s="1968"/>
      <c r="X131" s="1968"/>
      <c r="Y131" s="1968"/>
      <c r="Z131" s="1968"/>
    </row>
    <row r="132" spans="1:26" ht="15.75" customHeight="1">
      <c r="A132" s="1968"/>
      <c r="B132" s="1970"/>
      <c r="C132" s="1968"/>
      <c r="D132" s="1968"/>
      <c r="E132" s="1968"/>
      <c r="F132" s="1968"/>
      <c r="G132" s="1968"/>
      <c r="H132" s="1968"/>
      <c r="I132" s="1968"/>
      <c r="J132" s="1968"/>
      <c r="K132" s="1968"/>
      <c r="L132" s="1968"/>
      <c r="M132" s="1968"/>
      <c r="N132" s="1968"/>
      <c r="O132" s="1968"/>
      <c r="P132" s="1968"/>
      <c r="Q132" s="1968"/>
      <c r="R132" s="1968"/>
      <c r="S132" s="1968"/>
      <c r="T132" s="1968"/>
      <c r="U132" s="1968"/>
      <c r="V132" s="1968"/>
      <c r="W132" s="1968"/>
      <c r="X132" s="1968"/>
      <c r="Y132" s="1968"/>
      <c r="Z132" s="1968"/>
    </row>
    <row r="133" spans="1:26" ht="15.75" customHeight="1">
      <c r="A133" s="1968"/>
      <c r="B133" s="1970"/>
      <c r="C133" s="1968"/>
      <c r="D133" s="1968"/>
      <c r="E133" s="1968"/>
      <c r="F133" s="1968"/>
      <c r="G133" s="1968"/>
      <c r="H133" s="1968"/>
      <c r="I133" s="1968"/>
      <c r="J133" s="1968"/>
      <c r="K133" s="1968"/>
      <c r="L133" s="1968"/>
      <c r="M133" s="1968"/>
      <c r="N133" s="1968"/>
      <c r="O133" s="1968"/>
      <c r="P133" s="1968"/>
      <c r="Q133" s="1968"/>
      <c r="R133" s="1968"/>
      <c r="S133" s="1968"/>
      <c r="T133" s="1968"/>
      <c r="U133" s="1968"/>
      <c r="V133" s="1968"/>
      <c r="W133" s="1968"/>
      <c r="X133" s="1968"/>
      <c r="Y133" s="1968"/>
      <c r="Z133" s="1968"/>
    </row>
    <row r="134" spans="1:26" ht="15.75" customHeight="1">
      <c r="A134" s="1968"/>
      <c r="B134" s="1970"/>
      <c r="C134" s="1968"/>
      <c r="D134" s="1968"/>
      <c r="E134" s="1968"/>
      <c r="F134" s="1968"/>
      <c r="G134" s="1968"/>
      <c r="H134" s="1968"/>
      <c r="I134" s="1968"/>
      <c r="J134" s="1968"/>
      <c r="K134" s="1968"/>
      <c r="L134" s="1968"/>
      <c r="M134" s="1968"/>
      <c r="N134" s="1968"/>
      <c r="O134" s="1968"/>
      <c r="P134" s="1968"/>
      <c r="Q134" s="1968"/>
      <c r="R134" s="1968"/>
      <c r="S134" s="1968"/>
      <c r="T134" s="1968"/>
      <c r="U134" s="1968"/>
      <c r="V134" s="1968"/>
      <c r="W134" s="1968"/>
      <c r="X134" s="1968"/>
      <c r="Y134" s="1968"/>
      <c r="Z134" s="1968"/>
    </row>
    <row r="135" spans="1:26" ht="15.75" customHeight="1">
      <c r="A135" s="1968"/>
      <c r="B135" s="1970"/>
      <c r="C135" s="1968"/>
      <c r="D135" s="1968"/>
      <c r="E135" s="1968"/>
      <c r="F135" s="1968"/>
      <c r="G135" s="1968"/>
      <c r="H135" s="1968"/>
      <c r="I135" s="1968"/>
      <c r="J135" s="1968"/>
      <c r="K135" s="1968"/>
      <c r="L135" s="1968"/>
      <c r="M135" s="1968"/>
      <c r="N135" s="1968"/>
      <c r="O135" s="1968"/>
      <c r="P135" s="1968"/>
      <c r="Q135" s="1968"/>
      <c r="R135" s="1968"/>
      <c r="S135" s="1968"/>
      <c r="T135" s="1968"/>
      <c r="U135" s="1968"/>
      <c r="V135" s="1968"/>
      <c r="W135" s="1968"/>
      <c r="X135" s="1968"/>
      <c r="Y135" s="1968"/>
      <c r="Z135" s="1968"/>
    </row>
    <row r="136" spans="1:26" ht="15.75" customHeight="1">
      <c r="A136" s="1968"/>
      <c r="B136" s="1970"/>
      <c r="C136" s="1968"/>
      <c r="D136" s="1968"/>
      <c r="E136" s="1968"/>
      <c r="F136" s="1968"/>
      <c r="G136" s="1968"/>
      <c r="H136" s="1968"/>
      <c r="I136" s="1968"/>
      <c r="J136" s="1968"/>
      <c r="K136" s="1968"/>
      <c r="L136" s="1968"/>
      <c r="M136" s="1968"/>
      <c r="N136" s="1968"/>
      <c r="O136" s="1968"/>
      <c r="P136" s="1968"/>
      <c r="Q136" s="1968"/>
      <c r="R136" s="1968"/>
      <c r="S136" s="1968"/>
      <c r="T136" s="1968"/>
      <c r="U136" s="1968"/>
      <c r="V136" s="1968"/>
      <c r="W136" s="1968"/>
      <c r="X136" s="1968"/>
      <c r="Y136" s="1968"/>
      <c r="Z136" s="1968"/>
    </row>
    <row r="137" spans="1:26" ht="15.75" customHeight="1">
      <c r="A137" s="1968"/>
      <c r="B137" s="1970"/>
      <c r="C137" s="1968"/>
      <c r="D137" s="1968"/>
      <c r="E137" s="1968"/>
      <c r="F137" s="1968"/>
      <c r="G137" s="1968"/>
      <c r="H137" s="1968"/>
      <c r="I137" s="1968"/>
      <c r="J137" s="1968"/>
      <c r="K137" s="1968"/>
      <c r="L137" s="1968"/>
      <c r="M137" s="1968"/>
      <c r="N137" s="1968"/>
      <c r="O137" s="1968"/>
      <c r="P137" s="1968"/>
      <c r="Q137" s="1968"/>
      <c r="R137" s="1968"/>
      <c r="S137" s="1968"/>
      <c r="T137" s="1968"/>
      <c r="U137" s="1968"/>
      <c r="V137" s="1968"/>
      <c r="W137" s="1968"/>
      <c r="X137" s="1968"/>
      <c r="Y137" s="1968"/>
      <c r="Z137" s="1968"/>
    </row>
    <row r="138" spans="1:26" ht="15.75" customHeight="1">
      <c r="A138" s="1968"/>
      <c r="B138" s="1970"/>
      <c r="C138" s="1968"/>
      <c r="D138" s="1968"/>
      <c r="E138" s="1968"/>
      <c r="F138" s="1968"/>
      <c r="G138" s="1968"/>
      <c r="H138" s="1968"/>
      <c r="I138" s="1968"/>
      <c r="J138" s="1968"/>
      <c r="K138" s="1968"/>
      <c r="L138" s="1968"/>
      <c r="M138" s="1968"/>
      <c r="N138" s="1968"/>
      <c r="O138" s="1968"/>
      <c r="P138" s="1968"/>
      <c r="Q138" s="1968"/>
      <c r="R138" s="1968"/>
      <c r="S138" s="1968"/>
      <c r="T138" s="1968"/>
      <c r="U138" s="1968"/>
      <c r="V138" s="1968"/>
      <c r="W138" s="1968"/>
      <c r="X138" s="1968"/>
      <c r="Y138" s="1968"/>
      <c r="Z138" s="1968"/>
    </row>
    <row r="139" spans="1:26" ht="15.75" customHeight="1">
      <c r="A139" s="1968"/>
      <c r="B139" s="1970"/>
      <c r="C139" s="1968"/>
      <c r="D139" s="1968"/>
      <c r="E139" s="1968"/>
      <c r="F139" s="1968"/>
      <c r="G139" s="1968"/>
      <c r="H139" s="1968"/>
      <c r="I139" s="1968"/>
      <c r="J139" s="1968"/>
      <c r="K139" s="1968"/>
      <c r="L139" s="1968"/>
      <c r="M139" s="1968"/>
      <c r="N139" s="1968"/>
      <c r="O139" s="1968"/>
      <c r="P139" s="1968"/>
      <c r="Q139" s="1968"/>
      <c r="R139" s="1968"/>
      <c r="S139" s="1968"/>
      <c r="T139" s="1968"/>
      <c r="U139" s="1968"/>
      <c r="V139" s="1968"/>
      <c r="W139" s="1968"/>
      <c r="X139" s="1968"/>
      <c r="Y139" s="1968"/>
      <c r="Z139" s="1968"/>
    </row>
    <row r="140" spans="1:26" ht="15.75" customHeight="1">
      <c r="A140" s="1968"/>
      <c r="B140" s="1970"/>
      <c r="C140" s="1968"/>
      <c r="D140" s="1968"/>
      <c r="E140" s="1968"/>
      <c r="F140" s="1968"/>
      <c r="G140" s="1968"/>
      <c r="H140" s="1968"/>
      <c r="I140" s="1968"/>
      <c r="J140" s="1968"/>
      <c r="K140" s="1968"/>
      <c r="L140" s="1968"/>
      <c r="M140" s="1968"/>
      <c r="N140" s="1968"/>
      <c r="O140" s="1968"/>
      <c r="P140" s="1968"/>
      <c r="Q140" s="1968"/>
      <c r="R140" s="1968"/>
      <c r="S140" s="1968"/>
      <c r="T140" s="1968"/>
      <c r="U140" s="1968"/>
      <c r="V140" s="1968"/>
      <c r="W140" s="1968"/>
      <c r="X140" s="1968"/>
      <c r="Y140" s="1968"/>
      <c r="Z140" s="1968"/>
    </row>
    <row r="141" spans="1:26" ht="15.75" customHeight="1">
      <c r="A141" s="1968"/>
      <c r="B141" s="1970"/>
      <c r="C141" s="1968"/>
      <c r="D141" s="1968"/>
      <c r="E141" s="1968"/>
      <c r="F141" s="1968"/>
      <c r="G141" s="1968"/>
      <c r="H141" s="1968"/>
      <c r="I141" s="1968"/>
      <c r="J141" s="1968"/>
      <c r="K141" s="1968"/>
      <c r="L141" s="1968"/>
      <c r="M141" s="1968"/>
      <c r="N141" s="1968"/>
      <c r="O141" s="1968"/>
      <c r="P141" s="1968"/>
      <c r="Q141" s="1968"/>
      <c r="R141" s="1968"/>
      <c r="S141" s="1968"/>
      <c r="T141" s="1968"/>
      <c r="U141" s="1968"/>
      <c r="V141" s="1968"/>
      <c r="W141" s="1968"/>
      <c r="X141" s="1968"/>
      <c r="Y141" s="1968"/>
      <c r="Z141" s="1968"/>
    </row>
    <row r="142" spans="1:26" ht="15.75" customHeight="1">
      <c r="A142" s="1968"/>
      <c r="B142" s="1970"/>
      <c r="C142" s="1968"/>
      <c r="D142" s="1968"/>
      <c r="E142" s="1968"/>
      <c r="F142" s="1968"/>
      <c r="G142" s="1968"/>
      <c r="H142" s="1968"/>
      <c r="I142" s="1968"/>
      <c r="J142" s="1968"/>
      <c r="K142" s="1968"/>
      <c r="L142" s="1968"/>
      <c r="M142" s="1968"/>
      <c r="N142" s="1968"/>
      <c r="O142" s="1968"/>
      <c r="P142" s="1968"/>
      <c r="Q142" s="1968"/>
      <c r="R142" s="1968"/>
      <c r="S142" s="1968"/>
      <c r="T142" s="1968"/>
      <c r="U142" s="1968"/>
      <c r="V142" s="1968"/>
      <c r="W142" s="1968"/>
      <c r="X142" s="1968"/>
      <c r="Y142" s="1968"/>
      <c r="Z142" s="1968"/>
    </row>
    <row r="143" spans="1:26" ht="15.75" customHeight="1">
      <c r="A143" s="1968"/>
      <c r="B143" s="1970"/>
      <c r="C143" s="1968"/>
      <c r="D143" s="1968"/>
      <c r="E143" s="1968"/>
      <c r="F143" s="1968"/>
      <c r="G143" s="1968"/>
      <c r="H143" s="1968"/>
      <c r="I143" s="1968"/>
      <c r="J143" s="1968"/>
      <c r="K143" s="1968"/>
      <c r="L143" s="1968"/>
      <c r="M143" s="1968"/>
      <c r="N143" s="1968"/>
      <c r="O143" s="1968"/>
      <c r="P143" s="1968"/>
      <c r="Q143" s="1968"/>
      <c r="R143" s="1968"/>
      <c r="S143" s="1968"/>
      <c r="T143" s="1968"/>
      <c r="U143" s="1968"/>
      <c r="V143" s="1968"/>
      <c r="W143" s="1968"/>
      <c r="X143" s="1968"/>
      <c r="Y143" s="1968"/>
      <c r="Z143" s="1968"/>
    </row>
    <row r="144" spans="1:26" ht="15.75" customHeight="1">
      <c r="A144" s="1968"/>
      <c r="B144" s="1970"/>
      <c r="C144" s="1968"/>
      <c r="D144" s="1968"/>
      <c r="E144" s="1968"/>
      <c r="F144" s="1968"/>
      <c r="G144" s="1968"/>
      <c r="H144" s="1968"/>
      <c r="I144" s="1968"/>
      <c r="J144" s="1968"/>
      <c r="K144" s="1968"/>
      <c r="L144" s="1968"/>
      <c r="M144" s="1968"/>
      <c r="N144" s="1968"/>
      <c r="O144" s="1968"/>
      <c r="P144" s="1968"/>
      <c r="Q144" s="1968"/>
      <c r="R144" s="1968"/>
      <c r="S144" s="1968"/>
      <c r="T144" s="1968"/>
      <c r="U144" s="1968"/>
      <c r="V144" s="1968"/>
      <c r="W144" s="1968"/>
      <c r="X144" s="1968"/>
      <c r="Y144" s="1968"/>
      <c r="Z144" s="1968"/>
    </row>
    <row r="145" spans="1:26" ht="15.75" customHeight="1">
      <c r="A145" s="1968"/>
      <c r="B145" s="1970"/>
      <c r="C145" s="1968"/>
      <c r="D145" s="1968"/>
      <c r="E145" s="1968"/>
      <c r="F145" s="1968"/>
      <c r="G145" s="1968"/>
      <c r="H145" s="1968"/>
      <c r="I145" s="1968"/>
      <c r="J145" s="1968"/>
      <c r="K145" s="1968"/>
      <c r="L145" s="1968"/>
      <c r="M145" s="1968"/>
      <c r="N145" s="1968"/>
      <c r="O145" s="1968"/>
      <c r="P145" s="1968"/>
      <c r="Q145" s="1968"/>
      <c r="R145" s="1968"/>
      <c r="S145" s="1968"/>
      <c r="T145" s="1968"/>
      <c r="U145" s="1968"/>
      <c r="V145" s="1968"/>
      <c r="W145" s="1968"/>
      <c r="X145" s="1968"/>
      <c r="Y145" s="1968"/>
      <c r="Z145" s="1968"/>
    </row>
    <row r="146" spans="1:26" ht="15.75" customHeight="1">
      <c r="A146" s="1968"/>
      <c r="B146" s="1970"/>
      <c r="C146" s="1968"/>
      <c r="D146" s="1968"/>
      <c r="E146" s="1968"/>
      <c r="F146" s="1968"/>
      <c r="G146" s="1968"/>
      <c r="H146" s="1968"/>
      <c r="I146" s="1968"/>
      <c r="J146" s="1968"/>
      <c r="K146" s="1968"/>
      <c r="L146" s="1968"/>
      <c r="M146" s="1968"/>
      <c r="N146" s="1968"/>
      <c r="O146" s="1968"/>
      <c r="P146" s="1968"/>
      <c r="Q146" s="1968"/>
      <c r="R146" s="1968"/>
      <c r="S146" s="1968"/>
      <c r="T146" s="1968"/>
      <c r="U146" s="1968"/>
      <c r="V146" s="1968"/>
      <c r="W146" s="1968"/>
      <c r="X146" s="1968"/>
      <c r="Y146" s="1968"/>
      <c r="Z146" s="1968"/>
    </row>
    <row r="147" spans="1:26" ht="15.75" customHeight="1">
      <c r="A147" s="1968"/>
      <c r="B147" s="1970"/>
      <c r="C147" s="1968"/>
      <c r="D147" s="1968"/>
      <c r="E147" s="1968"/>
      <c r="F147" s="1968"/>
      <c r="G147" s="1968"/>
      <c r="H147" s="1968"/>
      <c r="I147" s="1968"/>
      <c r="J147" s="1968"/>
      <c r="K147" s="1968"/>
      <c r="L147" s="1968"/>
      <c r="M147" s="1968"/>
      <c r="N147" s="1968"/>
      <c r="O147" s="1968"/>
      <c r="P147" s="1968"/>
      <c r="Q147" s="1968"/>
      <c r="R147" s="1968"/>
      <c r="S147" s="1968"/>
      <c r="T147" s="1968"/>
      <c r="U147" s="1968"/>
      <c r="V147" s="1968"/>
      <c r="W147" s="1968"/>
      <c r="X147" s="1968"/>
      <c r="Y147" s="1968"/>
      <c r="Z147" s="1968"/>
    </row>
    <row r="148" spans="1:26" ht="15.75" customHeight="1">
      <c r="A148" s="1968"/>
      <c r="B148" s="1970"/>
      <c r="C148" s="1968"/>
      <c r="D148" s="1968"/>
      <c r="E148" s="1968"/>
      <c r="F148" s="1968"/>
      <c r="G148" s="1968"/>
      <c r="H148" s="1968"/>
      <c r="I148" s="1968"/>
      <c r="J148" s="1968"/>
      <c r="K148" s="1968"/>
      <c r="L148" s="1968"/>
      <c r="M148" s="1968"/>
      <c r="N148" s="1968"/>
      <c r="O148" s="1968"/>
      <c r="P148" s="1968"/>
      <c r="Q148" s="1968"/>
      <c r="R148" s="1968"/>
      <c r="S148" s="1968"/>
      <c r="T148" s="1968"/>
      <c r="U148" s="1968"/>
      <c r="V148" s="1968"/>
      <c r="W148" s="1968"/>
      <c r="X148" s="1968"/>
      <c r="Y148" s="1968"/>
      <c r="Z148" s="1968"/>
    </row>
    <row r="149" spans="1:26" ht="15.75" customHeight="1">
      <c r="A149" s="1968"/>
      <c r="B149" s="1970"/>
      <c r="C149" s="1968"/>
      <c r="D149" s="1968"/>
      <c r="E149" s="1968"/>
      <c r="F149" s="1968"/>
      <c r="G149" s="1968"/>
      <c r="H149" s="1968"/>
      <c r="I149" s="1968"/>
      <c r="J149" s="1968"/>
      <c r="K149" s="1968"/>
      <c r="L149" s="1968"/>
      <c r="M149" s="1968"/>
      <c r="N149" s="1968"/>
      <c r="O149" s="1968"/>
      <c r="P149" s="1968"/>
      <c r="Q149" s="1968"/>
      <c r="R149" s="1968"/>
      <c r="S149" s="1968"/>
      <c r="T149" s="1968"/>
      <c r="U149" s="1968"/>
      <c r="V149" s="1968"/>
      <c r="W149" s="1968"/>
      <c r="X149" s="1968"/>
      <c r="Y149" s="1968"/>
      <c r="Z149" s="1968"/>
    </row>
    <row r="150" spans="1:26" ht="15.75" customHeight="1">
      <c r="A150" s="1968"/>
      <c r="B150" s="1970"/>
      <c r="C150" s="1968"/>
      <c r="D150" s="1968"/>
      <c r="E150" s="1968"/>
      <c r="F150" s="1968"/>
      <c r="G150" s="1968"/>
      <c r="H150" s="1968"/>
      <c r="I150" s="1968"/>
      <c r="J150" s="1968"/>
      <c r="K150" s="1968"/>
      <c r="L150" s="1968"/>
      <c r="M150" s="1968"/>
      <c r="N150" s="1968"/>
      <c r="O150" s="1968"/>
      <c r="P150" s="1968"/>
      <c r="Q150" s="1968"/>
      <c r="R150" s="1968"/>
      <c r="S150" s="1968"/>
      <c r="T150" s="1968"/>
      <c r="U150" s="1968"/>
      <c r="V150" s="1968"/>
      <c r="W150" s="1968"/>
      <c r="X150" s="1968"/>
      <c r="Y150" s="1968"/>
      <c r="Z150" s="1968"/>
    </row>
    <row r="151" spans="1:26" ht="15.75" customHeight="1">
      <c r="A151" s="1968"/>
      <c r="B151" s="1970"/>
      <c r="C151" s="1968"/>
      <c r="D151" s="1968"/>
      <c r="E151" s="1968"/>
      <c r="F151" s="1968"/>
      <c r="G151" s="1968"/>
      <c r="H151" s="1968"/>
      <c r="I151" s="1968"/>
      <c r="J151" s="1968"/>
      <c r="K151" s="1968"/>
      <c r="L151" s="1968"/>
      <c r="M151" s="1968"/>
      <c r="N151" s="1968"/>
      <c r="O151" s="1968"/>
      <c r="P151" s="1968"/>
      <c r="Q151" s="1968"/>
      <c r="R151" s="1968"/>
      <c r="S151" s="1968"/>
      <c r="T151" s="1968"/>
      <c r="U151" s="1968"/>
      <c r="V151" s="1968"/>
      <c r="W151" s="1968"/>
      <c r="X151" s="1968"/>
      <c r="Y151" s="1968"/>
      <c r="Z151" s="1968"/>
    </row>
    <row r="152" spans="1:26" ht="15.75" customHeight="1">
      <c r="A152" s="1968"/>
      <c r="B152" s="1970"/>
      <c r="C152" s="1968"/>
      <c r="D152" s="1968"/>
      <c r="E152" s="1968"/>
      <c r="F152" s="1968"/>
      <c r="G152" s="1968"/>
      <c r="H152" s="1968"/>
      <c r="I152" s="1968"/>
      <c r="J152" s="1968"/>
      <c r="K152" s="1968"/>
      <c r="L152" s="1968"/>
      <c r="M152" s="1968"/>
      <c r="N152" s="1968"/>
      <c r="O152" s="1968"/>
      <c r="P152" s="1968"/>
      <c r="Q152" s="1968"/>
      <c r="R152" s="1968"/>
      <c r="S152" s="1968"/>
      <c r="T152" s="1968"/>
      <c r="U152" s="1968"/>
      <c r="V152" s="1968"/>
      <c r="W152" s="1968"/>
      <c r="X152" s="1968"/>
      <c r="Y152" s="1968"/>
      <c r="Z152" s="1968"/>
    </row>
    <row r="153" spans="1:26" ht="15.75" customHeight="1">
      <c r="A153" s="1968"/>
      <c r="B153" s="1970"/>
      <c r="C153" s="1968"/>
      <c r="D153" s="1968"/>
      <c r="E153" s="1968"/>
      <c r="F153" s="1968"/>
      <c r="G153" s="1968"/>
      <c r="H153" s="1968"/>
      <c r="I153" s="1968"/>
      <c r="J153" s="1968"/>
      <c r="K153" s="1968"/>
      <c r="L153" s="1968"/>
      <c r="M153" s="1968"/>
      <c r="N153" s="1968"/>
      <c r="O153" s="1968"/>
      <c r="P153" s="1968"/>
      <c r="Q153" s="1968"/>
      <c r="R153" s="1968"/>
      <c r="S153" s="1968"/>
      <c r="T153" s="1968"/>
      <c r="U153" s="1968"/>
      <c r="V153" s="1968"/>
      <c r="W153" s="1968"/>
      <c r="X153" s="1968"/>
      <c r="Y153" s="1968"/>
      <c r="Z153" s="1968"/>
    </row>
    <row r="154" spans="1:26" ht="15.75" customHeight="1">
      <c r="A154" s="1968"/>
      <c r="B154" s="1970"/>
      <c r="C154" s="1968"/>
      <c r="D154" s="1968"/>
      <c r="E154" s="1968"/>
      <c r="F154" s="1968"/>
      <c r="G154" s="1968"/>
      <c r="H154" s="1968"/>
      <c r="I154" s="1968"/>
      <c r="J154" s="1968"/>
      <c r="K154" s="1968"/>
      <c r="L154" s="1968"/>
      <c r="M154" s="1968"/>
      <c r="N154" s="1968"/>
      <c r="O154" s="1968"/>
      <c r="P154" s="1968"/>
      <c r="Q154" s="1968"/>
      <c r="R154" s="1968"/>
      <c r="S154" s="1968"/>
      <c r="T154" s="1968"/>
      <c r="U154" s="1968"/>
      <c r="V154" s="1968"/>
      <c r="W154" s="1968"/>
      <c r="X154" s="1968"/>
      <c r="Y154" s="1968"/>
      <c r="Z154" s="1968"/>
    </row>
    <row r="155" spans="1:26" ht="15.75" customHeight="1">
      <c r="A155" s="1968"/>
      <c r="B155" s="1970"/>
      <c r="C155" s="1968"/>
      <c r="D155" s="1968"/>
      <c r="E155" s="1968"/>
      <c r="F155" s="1968"/>
      <c r="G155" s="1968"/>
      <c r="H155" s="1968"/>
      <c r="I155" s="1968"/>
      <c r="J155" s="1968"/>
      <c r="K155" s="1968"/>
      <c r="L155" s="1968"/>
      <c r="M155" s="1968"/>
      <c r="N155" s="1968"/>
      <c r="O155" s="1968"/>
      <c r="P155" s="1968"/>
      <c r="Q155" s="1968"/>
      <c r="R155" s="1968"/>
      <c r="S155" s="1968"/>
      <c r="T155" s="1968"/>
      <c r="U155" s="1968"/>
      <c r="V155" s="1968"/>
      <c r="W155" s="1968"/>
      <c r="X155" s="1968"/>
      <c r="Y155" s="1968"/>
      <c r="Z155" s="1968"/>
    </row>
    <row r="156" spans="1:26" ht="15.75" customHeight="1">
      <c r="A156" s="1968"/>
      <c r="B156" s="1970"/>
      <c r="C156" s="1968"/>
      <c r="D156" s="1968"/>
      <c r="E156" s="1968"/>
      <c r="F156" s="1968"/>
      <c r="G156" s="1968"/>
      <c r="H156" s="1968"/>
      <c r="I156" s="1968"/>
      <c r="J156" s="1968"/>
      <c r="K156" s="1968"/>
      <c r="L156" s="1968"/>
      <c r="M156" s="1968"/>
      <c r="N156" s="1968"/>
      <c r="O156" s="1968"/>
      <c r="P156" s="1968"/>
      <c r="Q156" s="1968"/>
      <c r="R156" s="1968"/>
      <c r="S156" s="1968"/>
      <c r="T156" s="1968"/>
      <c r="U156" s="1968"/>
      <c r="V156" s="1968"/>
      <c r="W156" s="1968"/>
      <c r="X156" s="1968"/>
      <c r="Y156" s="1968"/>
      <c r="Z156" s="1968"/>
    </row>
    <row r="157" spans="1:26" ht="15.75" customHeight="1">
      <c r="A157" s="1968"/>
      <c r="B157" s="1970"/>
      <c r="C157" s="1968"/>
      <c r="D157" s="1968"/>
      <c r="E157" s="1968"/>
      <c r="F157" s="1968"/>
      <c r="G157" s="1968"/>
      <c r="H157" s="1968"/>
      <c r="I157" s="1968"/>
      <c r="J157" s="1968"/>
      <c r="K157" s="1968"/>
      <c r="L157" s="1968"/>
      <c r="M157" s="1968"/>
      <c r="N157" s="1968"/>
      <c r="O157" s="1968"/>
      <c r="P157" s="1968"/>
      <c r="Q157" s="1968"/>
      <c r="R157" s="1968"/>
      <c r="S157" s="1968"/>
      <c r="T157" s="1968"/>
      <c r="U157" s="1968"/>
      <c r="V157" s="1968"/>
      <c r="W157" s="1968"/>
      <c r="X157" s="1968"/>
      <c r="Y157" s="1968"/>
      <c r="Z157" s="1968"/>
    </row>
    <row r="158" spans="1:26" ht="15.75" customHeight="1">
      <c r="A158" s="1968"/>
      <c r="B158" s="1970"/>
      <c r="C158" s="1968"/>
      <c r="D158" s="1968"/>
      <c r="E158" s="1968"/>
      <c r="F158" s="1968"/>
      <c r="G158" s="1968"/>
      <c r="H158" s="1968"/>
      <c r="I158" s="1968"/>
      <c r="J158" s="1968"/>
      <c r="K158" s="1968"/>
      <c r="L158" s="1968"/>
      <c r="M158" s="1968"/>
      <c r="N158" s="1968"/>
      <c r="O158" s="1968"/>
      <c r="P158" s="1968"/>
      <c r="Q158" s="1968"/>
      <c r="R158" s="1968"/>
      <c r="S158" s="1968"/>
      <c r="T158" s="1968"/>
      <c r="U158" s="1968"/>
      <c r="V158" s="1968"/>
      <c r="W158" s="1968"/>
      <c r="X158" s="1968"/>
      <c r="Y158" s="1968"/>
      <c r="Z158" s="1968"/>
    </row>
    <row r="159" spans="1:26" ht="15.75" customHeight="1">
      <c r="A159" s="1968"/>
      <c r="B159" s="1970"/>
      <c r="C159" s="1968"/>
      <c r="D159" s="1968"/>
      <c r="E159" s="1968"/>
      <c r="F159" s="1968"/>
      <c r="G159" s="1968"/>
      <c r="H159" s="1968"/>
      <c r="I159" s="1968"/>
      <c r="J159" s="1968"/>
      <c r="K159" s="1968"/>
      <c r="L159" s="1968"/>
      <c r="M159" s="1968"/>
      <c r="N159" s="1968"/>
      <c r="O159" s="1968"/>
      <c r="P159" s="1968"/>
      <c r="Q159" s="1968"/>
      <c r="R159" s="1968"/>
      <c r="S159" s="1968"/>
      <c r="T159" s="1968"/>
      <c r="U159" s="1968"/>
      <c r="V159" s="1968"/>
      <c r="W159" s="1968"/>
      <c r="X159" s="1968"/>
      <c r="Y159" s="1968"/>
      <c r="Z159" s="1968"/>
    </row>
    <row r="160" spans="1:26" ht="15.75" customHeight="1">
      <c r="A160" s="1968"/>
      <c r="B160" s="1970"/>
      <c r="C160" s="1968"/>
      <c r="D160" s="1968"/>
      <c r="E160" s="1968"/>
      <c r="F160" s="1968"/>
      <c r="G160" s="1968"/>
      <c r="H160" s="1968"/>
      <c r="I160" s="1968"/>
      <c r="J160" s="1968"/>
      <c r="K160" s="1968"/>
      <c r="L160" s="1968"/>
      <c r="M160" s="1968"/>
      <c r="N160" s="1968"/>
      <c r="O160" s="1968"/>
      <c r="P160" s="1968"/>
      <c r="Q160" s="1968"/>
      <c r="R160" s="1968"/>
      <c r="S160" s="1968"/>
      <c r="T160" s="1968"/>
      <c r="U160" s="1968"/>
      <c r="V160" s="1968"/>
      <c r="W160" s="1968"/>
      <c r="X160" s="1968"/>
      <c r="Y160" s="1968"/>
      <c r="Z160" s="1968"/>
    </row>
    <row r="161" spans="1:26" ht="15.75" customHeight="1">
      <c r="A161" s="1968"/>
      <c r="B161" s="1970"/>
      <c r="C161" s="1968"/>
      <c r="D161" s="1968"/>
      <c r="E161" s="1968"/>
      <c r="F161" s="1968"/>
      <c r="G161" s="1968"/>
      <c r="H161" s="1968"/>
      <c r="I161" s="1968"/>
      <c r="J161" s="1968"/>
      <c r="K161" s="1968"/>
      <c r="L161" s="1968"/>
      <c r="M161" s="1968"/>
      <c r="N161" s="1968"/>
      <c r="O161" s="1968"/>
      <c r="P161" s="1968"/>
      <c r="Q161" s="1968"/>
      <c r="R161" s="1968"/>
      <c r="S161" s="1968"/>
      <c r="T161" s="1968"/>
      <c r="U161" s="1968"/>
      <c r="V161" s="1968"/>
      <c r="W161" s="1968"/>
      <c r="X161" s="1968"/>
      <c r="Y161" s="1968"/>
      <c r="Z161" s="1968"/>
    </row>
    <row r="162" spans="1:26" ht="15.75" customHeight="1">
      <c r="A162" s="1968"/>
      <c r="B162" s="1970"/>
      <c r="C162" s="1968"/>
      <c r="D162" s="1968"/>
      <c r="E162" s="1968"/>
      <c r="F162" s="1968"/>
      <c r="G162" s="1968"/>
      <c r="H162" s="1968"/>
      <c r="I162" s="1968"/>
      <c r="J162" s="1968"/>
      <c r="K162" s="1968"/>
      <c r="L162" s="1968"/>
      <c r="M162" s="1968"/>
      <c r="N162" s="1968"/>
      <c r="O162" s="1968"/>
      <c r="P162" s="1968"/>
      <c r="Q162" s="1968"/>
      <c r="R162" s="1968"/>
      <c r="S162" s="1968"/>
      <c r="T162" s="1968"/>
      <c r="U162" s="1968"/>
      <c r="V162" s="1968"/>
      <c r="W162" s="1968"/>
      <c r="X162" s="1968"/>
      <c r="Y162" s="1968"/>
      <c r="Z162" s="1968"/>
    </row>
    <row r="163" spans="1:26" ht="15.75" customHeight="1">
      <c r="A163" s="1968"/>
      <c r="B163" s="1970"/>
      <c r="C163" s="1968"/>
      <c r="D163" s="1968"/>
      <c r="E163" s="1968"/>
      <c r="F163" s="1968"/>
      <c r="G163" s="1968"/>
      <c r="H163" s="1968"/>
      <c r="I163" s="1968"/>
      <c r="J163" s="1968"/>
      <c r="K163" s="1968"/>
      <c r="L163" s="1968"/>
      <c r="M163" s="1968"/>
      <c r="N163" s="1968"/>
      <c r="O163" s="1968"/>
      <c r="P163" s="1968"/>
      <c r="Q163" s="1968"/>
      <c r="R163" s="1968"/>
      <c r="S163" s="1968"/>
      <c r="T163" s="1968"/>
      <c r="U163" s="1968"/>
      <c r="V163" s="1968"/>
      <c r="W163" s="1968"/>
      <c r="X163" s="1968"/>
      <c r="Y163" s="1968"/>
      <c r="Z163" s="1968"/>
    </row>
    <row r="164" spans="1:26" ht="15.75" customHeight="1">
      <c r="A164" s="1968"/>
      <c r="B164" s="1970"/>
      <c r="C164" s="1968"/>
      <c r="D164" s="1968"/>
      <c r="E164" s="1968"/>
      <c r="F164" s="1968"/>
      <c r="G164" s="1968"/>
      <c r="H164" s="1968"/>
      <c r="I164" s="1968"/>
      <c r="J164" s="1968"/>
      <c r="K164" s="1968"/>
      <c r="L164" s="1968"/>
      <c r="M164" s="1968"/>
      <c r="N164" s="1968"/>
      <c r="O164" s="1968"/>
      <c r="P164" s="1968"/>
      <c r="Q164" s="1968"/>
      <c r="R164" s="1968"/>
      <c r="S164" s="1968"/>
      <c r="T164" s="1968"/>
      <c r="U164" s="1968"/>
      <c r="V164" s="1968"/>
      <c r="W164" s="1968"/>
      <c r="X164" s="1968"/>
      <c r="Y164" s="1968"/>
      <c r="Z164" s="1968"/>
    </row>
    <row r="165" spans="1:26" ht="15.75" customHeight="1">
      <c r="A165" s="1968"/>
      <c r="B165" s="1970"/>
      <c r="C165" s="1968"/>
      <c r="D165" s="1968"/>
      <c r="E165" s="1968"/>
      <c r="F165" s="1968"/>
      <c r="G165" s="1968"/>
      <c r="H165" s="1968"/>
      <c r="I165" s="1968"/>
      <c r="J165" s="1968"/>
      <c r="K165" s="1968"/>
      <c r="L165" s="1968"/>
      <c r="M165" s="1968"/>
      <c r="N165" s="1968"/>
      <c r="O165" s="1968"/>
      <c r="P165" s="1968"/>
      <c r="Q165" s="1968"/>
      <c r="R165" s="1968"/>
      <c r="S165" s="1968"/>
      <c r="T165" s="1968"/>
      <c r="U165" s="1968"/>
      <c r="V165" s="1968"/>
      <c r="W165" s="1968"/>
      <c r="X165" s="1968"/>
      <c r="Y165" s="1968"/>
      <c r="Z165" s="1968"/>
    </row>
    <row r="166" spans="1:26" ht="15.75" customHeight="1">
      <c r="A166" s="1968"/>
      <c r="B166" s="1970"/>
      <c r="C166" s="1968"/>
      <c r="D166" s="1968"/>
      <c r="E166" s="1968"/>
      <c r="F166" s="1968"/>
      <c r="G166" s="1968"/>
      <c r="H166" s="1968"/>
      <c r="I166" s="1968"/>
      <c r="J166" s="1968"/>
      <c r="K166" s="1968"/>
      <c r="L166" s="1968"/>
      <c r="M166" s="1968"/>
      <c r="N166" s="1968"/>
      <c r="O166" s="1968"/>
      <c r="P166" s="1968"/>
      <c r="Q166" s="1968"/>
      <c r="R166" s="1968"/>
      <c r="S166" s="1968"/>
      <c r="T166" s="1968"/>
      <c r="U166" s="1968"/>
      <c r="V166" s="1968"/>
      <c r="W166" s="1968"/>
      <c r="X166" s="1968"/>
      <c r="Y166" s="1968"/>
      <c r="Z166" s="1968"/>
    </row>
    <row r="167" spans="1:26" ht="15.75" customHeight="1">
      <c r="A167" s="1968"/>
      <c r="B167" s="1970"/>
      <c r="C167" s="1968"/>
      <c r="D167" s="1968"/>
      <c r="E167" s="1968"/>
      <c r="F167" s="1968"/>
      <c r="G167" s="1968"/>
      <c r="H167" s="1968"/>
      <c r="I167" s="1968"/>
      <c r="J167" s="1968"/>
      <c r="K167" s="1968"/>
      <c r="L167" s="1968"/>
      <c r="M167" s="1968"/>
      <c r="N167" s="1968"/>
      <c r="O167" s="1968"/>
      <c r="P167" s="1968"/>
      <c r="Q167" s="1968"/>
      <c r="R167" s="1968"/>
      <c r="S167" s="1968"/>
      <c r="T167" s="1968"/>
      <c r="U167" s="1968"/>
      <c r="V167" s="1968"/>
      <c r="W167" s="1968"/>
      <c r="X167" s="1968"/>
      <c r="Y167" s="1968"/>
      <c r="Z167" s="1968"/>
    </row>
    <row r="168" spans="1:26" ht="15.75" customHeight="1">
      <c r="A168" s="1968"/>
      <c r="B168" s="1970"/>
      <c r="C168" s="1968"/>
      <c r="D168" s="1968"/>
      <c r="E168" s="1968"/>
      <c r="F168" s="1968"/>
      <c r="G168" s="1968"/>
      <c r="H168" s="1968"/>
      <c r="I168" s="1968"/>
      <c r="J168" s="1968"/>
      <c r="K168" s="1968"/>
      <c r="L168" s="1968"/>
      <c r="M168" s="1968"/>
      <c r="N168" s="1968"/>
      <c r="O168" s="1968"/>
      <c r="P168" s="1968"/>
      <c r="Q168" s="1968"/>
      <c r="R168" s="1968"/>
      <c r="S168" s="1968"/>
      <c r="T168" s="1968"/>
      <c r="U168" s="1968"/>
      <c r="V168" s="1968"/>
      <c r="W168" s="1968"/>
      <c r="X168" s="1968"/>
      <c r="Y168" s="1968"/>
      <c r="Z168" s="1968"/>
    </row>
    <row r="169" spans="1:26" ht="15.75" customHeight="1">
      <c r="A169" s="1968"/>
      <c r="B169" s="1970"/>
      <c r="C169" s="1968"/>
      <c r="D169" s="1968"/>
      <c r="E169" s="1968"/>
      <c r="F169" s="1968"/>
      <c r="G169" s="1968"/>
      <c r="H169" s="1968"/>
      <c r="I169" s="1968"/>
      <c r="J169" s="1968"/>
      <c r="K169" s="1968"/>
      <c r="L169" s="1968"/>
      <c r="M169" s="1968"/>
      <c r="N169" s="1968"/>
      <c r="O169" s="1968"/>
      <c r="P169" s="1968"/>
      <c r="Q169" s="1968"/>
      <c r="R169" s="1968"/>
      <c r="S169" s="1968"/>
      <c r="T169" s="1968"/>
      <c r="U169" s="1968"/>
      <c r="V169" s="1968"/>
      <c r="W169" s="1968"/>
      <c r="X169" s="1968"/>
      <c r="Y169" s="1968"/>
      <c r="Z169" s="1968"/>
    </row>
    <row r="170" spans="1:26" ht="15.75" customHeight="1">
      <c r="A170" s="1968"/>
      <c r="B170" s="1970"/>
      <c r="C170" s="1968"/>
      <c r="D170" s="1968"/>
      <c r="E170" s="1968"/>
      <c r="F170" s="1968"/>
      <c r="G170" s="1968"/>
      <c r="H170" s="1968"/>
      <c r="I170" s="1968"/>
      <c r="J170" s="1968"/>
      <c r="K170" s="1968"/>
      <c r="L170" s="1968"/>
      <c r="M170" s="1968"/>
      <c r="N170" s="1968"/>
      <c r="O170" s="1968"/>
      <c r="P170" s="1968"/>
      <c r="Q170" s="1968"/>
      <c r="R170" s="1968"/>
      <c r="S170" s="1968"/>
      <c r="T170" s="1968"/>
      <c r="U170" s="1968"/>
      <c r="V170" s="1968"/>
      <c r="W170" s="1968"/>
      <c r="X170" s="1968"/>
      <c r="Y170" s="1968"/>
      <c r="Z170" s="1968"/>
    </row>
    <row r="171" spans="1:26" ht="15.75" customHeight="1">
      <c r="A171" s="1968"/>
      <c r="B171" s="1970"/>
      <c r="C171" s="1968"/>
      <c r="D171" s="1968"/>
      <c r="E171" s="1968"/>
      <c r="F171" s="1968"/>
      <c r="G171" s="1968"/>
      <c r="H171" s="1968"/>
      <c r="I171" s="1968"/>
      <c r="J171" s="1968"/>
      <c r="K171" s="1968"/>
      <c r="L171" s="1968"/>
      <c r="M171" s="1968"/>
      <c r="N171" s="1968"/>
      <c r="O171" s="1968"/>
      <c r="P171" s="1968"/>
      <c r="Q171" s="1968"/>
      <c r="R171" s="1968"/>
      <c r="S171" s="1968"/>
      <c r="T171" s="1968"/>
      <c r="U171" s="1968"/>
      <c r="V171" s="1968"/>
      <c r="W171" s="1968"/>
      <c r="X171" s="1968"/>
      <c r="Y171" s="1968"/>
      <c r="Z171" s="1968"/>
    </row>
    <row r="172" spans="1:26" ht="15.75" customHeight="1">
      <c r="A172" s="1968"/>
      <c r="B172" s="1970"/>
      <c r="C172" s="1968"/>
      <c r="D172" s="1968"/>
      <c r="E172" s="1968"/>
      <c r="F172" s="1968"/>
      <c r="G172" s="1968"/>
      <c r="H172" s="1968"/>
      <c r="I172" s="1968"/>
      <c r="J172" s="1968"/>
      <c r="K172" s="1968"/>
      <c r="L172" s="1968"/>
      <c r="M172" s="1968"/>
      <c r="N172" s="1968"/>
      <c r="O172" s="1968"/>
      <c r="P172" s="1968"/>
      <c r="Q172" s="1968"/>
      <c r="R172" s="1968"/>
      <c r="S172" s="1968"/>
      <c r="T172" s="1968"/>
      <c r="U172" s="1968"/>
      <c r="V172" s="1968"/>
      <c r="W172" s="1968"/>
      <c r="X172" s="1968"/>
      <c r="Y172" s="1968"/>
      <c r="Z172" s="1968"/>
    </row>
    <row r="173" spans="1:26" ht="15.75" customHeight="1">
      <c r="A173" s="1968"/>
      <c r="B173" s="1970"/>
      <c r="C173" s="1968"/>
      <c r="D173" s="1968"/>
      <c r="E173" s="1968"/>
      <c r="F173" s="1968"/>
      <c r="G173" s="1968"/>
      <c r="H173" s="1968"/>
      <c r="I173" s="1968"/>
      <c r="J173" s="1968"/>
      <c r="K173" s="1968"/>
      <c r="L173" s="1968"/>
      <c r="M173" s="1968"/>
      <c r="N173" s="1968"/>
      <c r="O173" s="1968"/>
      <c r="P173" s="1968"/>
      <c r="Q173" s="1968"/>
      <c r="R173" s="1968"/>
      <c r="S173" s="1968"/>
      <c r="T173" s="1968"/>
      <c r="U173" s="1968"/>
      <c r="V173" s="1968"/>
      <c r="W173" s="1968"/>
      <c r="X173" s="1968"/>
      <c r="Y173" s="1968"/>
      <c r="Z173" s="1968"/>
    </row>
    <row r="174" spans="1:26" ht="15.75" customHeight="1">
      <c r="A174" s="1968"/>
      <c r="B174" s="1970"/>
      <c r="C174" s="1968"/>
      <c r="D174" s="1968"/>
      <c r="E174" s="1968"/>
      <c r="F174" s="1968"/>
      <c r="G174" s="1968"/>
      <c r="H174" s="1968"/>
      <c r="I174" s="1968"/>
      <c r="J174" s="1968"/>
      <c r="K174" s="1968"/>
      <c r="L174" s="1968"/>
      <c r="M174" s="1968"/>
      <c r="N174" s="1968"/>
      <c r="O174" s="1968"/>
      <c r="P174" s="1968"/>
      <c r="Q174" s="1968"/>
      <c r="R174" s="1968"/>
      <c r="S174" s="1968"/>
      <c r="T174" s="1968"/>
      <c r="U174" s="1968"/>
      <c r="V174" s="1968"/>
      <c r="W174" s="1968"/>
      <c r="X174" s="1968"/>
      <c r="Y174" s="1968"/>
      <c r="Z174" s="1968"/>
    </row>
    <row r="175" spans="1:26" ht="15.75" customHeight="1">
      <c r="A175" s="1968"/>
      <c r="B175" s="1970"/>
      <c r="C175" s="1968"/>
      <c r="D175" s="1968"/>
      <c r="E175" s="1968"/>
      <c r="F175" s="1968"/>
      <c r="G175" s="1968"/>
      <c r="H175" s="1968"/>
      <c r="I175" s="1968"/>
      <c r="J175" s="1968"/>
      <c r="K175" s="1968"/>
      <c r="L175" s="1968"/>
      <c r="M175" s="1968"/>
      <c r="N175" s="1968"/>
      <c r="O175" s="1968"/>
      <c r="P175" s="1968"/>
      <c r="Q175" s="1968"/>
      <c r="R175" s="1968"/>
      <c r="S175" s="1968"/>
      <c r="T175" s="1968"/>
      <c r="U175" s="1968"/>
      <c r="V175" s="1968"/>
      <c r="W175" s="1968"/>
      <c r="X175" s="1968"/>
      <c r="Y175" s="1968"/>
      <c r="Z175" s="1968"/>
    </row>
    <row r="176" spans="1:26" ht="15.75" customHeight="1">
      <c r="A176" s="1968"/>
      <c r="B176" s="1970"/>
      <c r="C176" s="1968"/>
      <c r="D176" s="1968"/>
      <c r="E176" s="1968"/>
      <c r="F176" s="1968"/>
      <c r="G176" s="1968"/>
      <c r="H176" s="1968"/>
      <c r="I176" s="1968"/>
      <c r="J176" s="1968"/>
      <c r="K176" s="1968"/>
      <c r="L176" s="1968"/>
      <c r="M176" s="1968"/>
      <c r="N176" s="1968"/>
      <c r="O176" s="1968"/>
      <c r="P176" s="1968"/>
      <c r="Q176" s="1968"/>
      <c r="R176" s="1968"/>
      <c r="S176" s="1968"/>
      <c r="T176" s="1968"/>
      <c r="U176" s="1968"/>
      <c r="V176" s="1968"/>
      <c r="W176" s="1968"/>
      <c r="X176" s="1968"/>
      <c r="Y176" s="1968"/>
      <c r="Z176" s="1968"/>
    </row>
    <row r="177" spans="1:26" ht="15.75" customHeight="1">
      <c r="A177" s="1968"/>
      <c r="B177" s="1970"/>
      <c r="C177" s="1968"/>
      <c r="D177" s="1968"/>
      <c r="E177" s="1968"/>
      <c r="F177" s="1968"/>
      <c r="G177" s="1968"/>
      <c r="H177" s="1968"/>
      <c r="I177" s="1968"/>
      <c r="J177" s="1968"/>
      <c r="K177" s="1968"/>
      <c r="L177" s="1968"/>
      <c r="M177" s="1968"/>
      <c r="N177" s="1968"/>
      <c r="O177" s="1968"/>
      <c r="P177" s="1968"/>
      <c r="Q177" s="1968"/>
      <c r="R177" s="1968"/>
      <c r="S177" s="1968"/>
      <c r="T177" s="1968"/>
      <c r="U177" s="1968"/>
      <c r="V177" s="1968"/>
      <c r="W177" s="1968"/>
      <c r="X177" s="1968"/>
      <c r="Y177" s="1968"/>
      <c r="Z177" s="1968"/>
    </row>
    <row r="178" spans="1:26" ht="15.75" customHeight="1">
      <c r="A178" s="1968"/>
      <c r="B178" s="1970"/>
      <c r="C178" s="1968"/>
      <c r="D178" s="1968"/>
      <c r="E178" s="1968"/>
      <c r="F178" s="1968"/>
      <c r="G178" s="1968"/>
      <c r="H178" s="1968"/>
      <c r="I178" s="1968"/>
      <c r="J178" s="1968"/>
      <c r="K178" s="1968"/>
      <c r="L178" s="1968"/>
      <c r="M178" s="1968"/>
      <c r="N178" s="1968"/>
      <c r="O178" s="1968"/>
      <c r="P178" s="1968"/>
      <c r="Q178" s="1968"/>
      <c r="R178" s="1968"/>
      <c r="S178" s="1968"/>
      <c r="T178" s="1968"/>
      <c r="U178" s="1968"/>
      <c r="V178" s="1968"/>
      <c r="W178" s="1968"/>
      <c r="X178" s="1968"/>
      <c r="Y178" s="1968"/>
      <c r="Z178" s="1968"/>
    </row>
    <row r="179" spans="1:26" ht="15.75" customHeight="1">
      <c r="A179" s="1968"/>
      <c r="B179" s="1970"/>
      <c r="C179" s="1968"/>
      <c r="D179" s="1968"/>
      <c r="E179" s="1968"/>
      <c r="F179" s="1968"/>
      <c r="G179" s="1968"/>
      <c r="H179" s="1968"/>
      <c r="I179" s="1968"/>
      <c r="J179" s="1968"/>
      <c r="K179" s="1968"/>
      <c r="L179" s="1968"/>
      <c r="M179" s="1968"/>
      <c r="N179" s="1968"/>
      <c r="O179" s="1968"/>
      <c r="P179" s="1968"/>
      <c r="Q179" s="1968"/>
      <c r="R179" s="1968"/>
      <c r="S179" s="1968"/>
      <c r="T179" s="1968"/>
      <c r="U179" s="1968"/>
      <c r="V179" s="1968"/>
      <c r="W179" s="1968"/>
      <c r="X179" s="1968"/>
      <c r="Y179" s="1968"/>
      <c r="Z179" s="1968"/>
    </row>
    <row r="180" spans="1:26" ht="15.75" customHeight="1">
      <c r="A180" s="1968"/>
      <c r="B180" s="1970"/>
      <c r="C180" s="1968"/>
      <c r="D180" s="1968"/>
      <c r="E180" s="1968"/>
      <c r="F180" s="1968"/>
      <c r="G180" s="1968"/>
      <c r="H180" s="1968"/>
      <c r="I180" s="1968"/>
      <c r="J180" s="1968"/>
      <c r="K180" s="1968"/>
      <c r="L180" s="1968"/>
      <c r="M180" s="1968"/>
      <c r="N180" s="1968"/>
      <c r="O180" s="1968"/>
      <c r="P180" s="1968"/>
      <c r="Q180" s="1968"/>
      <c r="R180" s="1968"/>
      <c r="S180" s="1968"/>
      <c r="T180" s="1968"/>
      <c r="U180" s="1968"/>
      <c r="V180" s="1968"/>
      <c r="W180" s="1968"/>
      <c r="X180" s="1968"/>
      <c r="Y180" s="1968"/>
      <c r="Z180" s="1968"/>
    </row>
    <row r="181" spans="1:26" ht="15.75" customHeight="1">
      <c r="A181" s="1968"/>
      <c r="B181" s="1970"/>
      <c r="C181" s="1968"/>
      <c r="D181" s="1968"/>
      <c r="E181" s="1968"/>
      <c r="F181" s="1968"/>
      <c r="G181" s="1968"/>
      <c r="H181" s="1968"/>
      <c r="I181" s="1968"/>
      <c r="J181" s="1968"/>
      <c r="K181" s="1968"/>
      <c r="L181" s="1968"/>
      <c r="M181" s="1968"/>
      <c r="N181" s="1968"/>
      <c r="O181" s="1968"/>
      <c r="P181" s="1968"/>
      <c r="Q181" s="1968"/>
      <c r="R181" s="1968"/>
      <c r="S181" s="1968"/>
      <c r="T181" s="1968"/>
      <c r="U181" s="1968"/>
      <c r="V181" s="1968"/>
      <c r="W181" s="1968"/>
      <c r="X181" s="1968"/>
      <c r="Y181" s="1968"/>
      <c r="Z181" s="1968"/>
    </row>
    <row r="182" spans="1:26" ht="15.75" customHeight="1">
      <c r="A182" s="1968"/>
      <c r="B182" s="1970"/>
      <c r="C182" s="1968"/>
      <c r="D182" s="1968"/>
      <c r="E182" s="1968"/>
      <c r="F182" s="1968"/>
      <c r="G182" s="1968"/>
      <c r="H182" s="1968"/>
      <c r="I182" s="1968"/>
      <c r="J182" s="1968"/>
      <c r="K182" s="1968"/>
      <c r="L182" s="1968"/>
      <c r="M182" s="1968"/>
      <c r="N182" s="1968"/>
      <c r="O182" s="1968"/>
      <c r="P182" s="1968"/>
      <c r="Q182" s="1968"/>
      <c r="R182" s="1968"/>
      <c r="S182" s="1968"/>
      <c r="T182" s="1968"/>
      <c r="U182" s="1968"/>
      <c r="V182" s="1968"/>
      <c r="W182" s="1968"/>
      <c r="X182" s="1968"/>
      <c r="Y182" s="1968"/>
      <c r="Z182" s="1968"/>
    </row>
    <row r="183" spans="1:26" ht="15.75" customHeight="1">
      <c r="A183" s="1968"/>
      <c r="B183" s="1970"/>
      <c r="C183" s="1968"/>
      <c r="D183" s="1968"/>
      <c r="E183" s="1968"/>
      <c r="F183" s="1968"/>
      <c r="G183" s="1968"/>
      <c r="H183" s="1968"/>
      <c r="I183" s="1968"/>
      <c r="J183" s="1968"/>
      <c r="K183" s="1968"/>
      <c r="L183" s="1968"/>
      <c r="M183" s="1968"/>
      <c r="N183" s="1968"/>
      <c r="O183" s="1968"/>
      <c r="P183" s="1968"/>
      <c r="Q183" s="1968"/>
      <c r="R183" s="1968"/>
      <c r="S183" s="1968"/>
      <c r="T183" s="1968"/>
      <c r="U183" s="1968"/>
      <c r="V183" s="1968"/>
      <c r="W183" s="1968"/>
      <c r="X183" s="1968"/>
      <c r="Y183" s="1968"/>
      <c r="Z183" s="1968"/>
    </row>
    <row r="184" spans="1:26" ht="15.75" customHeight="1">
      <c r="A184" s="1968"/>
      <c r="B184" s="1970"/>
      <c r="C184" s="1968"/>
      <c r="D184" s="1968"/>
      <c r="E184" s="1968"/>
      <c r="F184" s="1968"/>
      <c r="G184" s="1968"/>
      <c r="H184" s="1968"/>
      <c r="I184" s="1968"/>
      <c r="J184" s="1968"/>
      <c r="K184" s="1968"/>
      <c r="L184" s="1968"/>
      <c r="M184" s="1968"/>
      <c r="N184" s="1968"/>
      <c r="O184" s="1968"/>
      <c r="P184" s="1968"/>
      <c r="Q184" s="1968"/>
      <c r="R184" s="1968"/>
      <c r="S184" s="1968"/>
      <c r="T184" s="1968"/>
      <c r="U184" s="1968"/>
      <c r="V184" s="1968"/>
      <c r="W184" s="1968"/>
      <c r="X184" s="1968"/>
      <c r="Y184" s="1968"/>
      <c r="Z184" s="1968"/>
    </row>
    <row r="185" spans="1:26" ht="15.75" customHeight="1">
      <c r="A185" s="1968"/>
      <c r="B185" s="1970"/>
      <c r="C185" s="1968"/>
      <c r="D185" s="1968"/>
      <c r="E185" s="1968"/>
      <c r="F185" s="1968"/>
      <c r="G185" s="1968"/>
      <c r="H185" s="1968"/>
      <c r="I185" s="1968"/>
      <c r="J185" s="1968"/>
      <c r="K185" s="1968"/>
      <c r="L185" s="1968"/>
      <c r="M185" s="1968"/>
      <c r="N185" s="1968"/>
      <c r="O185" s="1968"/>
      <c r="P185" s="1968"/>
      <c r="Q185" s="1968"/>
      <c r="R185" s="1968"/>
      <c r="S185" s="1968"/>
      <c r="T185" s="1968"/>
      <c r="U185" s="1968"/>
      <c r="V185" s="1968"/>
      <c r="W185" s="1968"/>
      <c r="X185" s="1968"/>
      <c r="Y185" s="1968"/>
      <c r="Z185" s="1968"/>
    </row>
    <row r="186" spans="1:26" ht="15.75" customHeight="1">
      <c r="A186" s="1968"/>
      <c r="B186" s="1970"/>
      <c r="C186" s="1968"/>
      <c r="D186" s="1968"/>
      <c r="E186" s="1968"/>
      <c r="F186" s="1968"/>
      <c r="G186" s="1968"/>
      <c r="H186" s="1968"/>
      <c r="I186" s="1968"/>
      <c r="J186" s="1968"/>
      <c r="K186" s="1968"/>
      <c r="L186" s="1968"/>
      <c r="M186" s="1968"/>
      <c r="N186" s="1968"/>
      <c r="O186" s="1968"/>
      <c r="P186" s="1968"/>
      <c r="Q186" s="1968"/>
      <c r="R186" s="1968"/>
      <c r="S186" s="1968"/>
      <c r="T186" s="1968"/>
      <c r="U186" s="1968"/>
      <c r="V186" s="1968"/>
      <c r="W186" s="1968"/>
      <c r="X186" s="1968"/>
      <c r="Y186" s="1968"/>
      <c r="Z186" s="1968"/>
    </row>
    <row r="187" spans="1:26" ht="15.75" customHeight="1">
      <c r="A187" s="1968"/>
      <c r="B187" s="1970"/>
      <c r="C187" s="1968"/>
      <c r="D187" s="1968"/>
      <c r="E187" s="1968"/>
      <c r="F187" s="1968"/>
      <c r="G187" s="1968"/>
      <c r="H187" s="1968"/>
      <c r="I187" s="1968"/>
      <c r="J187" s="1968"/>
      <c r="K187" s="1968"/>
      <c r="L187" s="1968"/>
      <c r="M187" s="1968"/>
      <c r="N187" s="1968"/>
      <c r="O187" s="1968"/>
      <c r="P187" s="1968"/>
      <c r="Q187" s="1968"/>
      <c r="R187" s="1968"/>
      <c r="S187" s="1968"/>
      <c r="T187" s="1968"/>
      <c r="U187" s="1968"/>
      <c r="V187" s="1968"/>
      <c r="W187" s="1968"/>
      <c r="X187" s="1968"/>
      <c r="Y187" s="1968"/>
      <c r="Z187" s="1968"/>
    </row>
    <row r="188" spans="1:26" ht="15.75" customHeight="1">
      <c r="A188" s="1968"/>
      <c r="B188" s="1970"/>
      <c r="C188" s="1968"/>
      <c r="D188" s="1968"/>
      <c r="E188" s="1968"/>
      <c r="F188" s="1968"/>
      <c r="G188" s="1968"/>
      <c r="H188" s="1968"/>
      <c r="I188" s="1968"/>
      <c r="J188" s="1968"/>
      <c r="K188" s="1968"/>
      <c r="L188" s="1968"/>
      <c r="M188" s="1968"/>
      <c r="N188" s="1968"/>
      <c r="O188" s="1968"/>
      <c r="P188" s="1968"/>
      <c r="Q188" s="1968"/>
      <c r="R188" s="1968"/>
      <c r="S188" s="1968"/>
      <c r="T188" s="1968"/>
      <c r="U188" s="1968"/>
      <c r="V188" s="1968"/>
      <c r="W188" s="1968"/>
      <c r="X188" s="1968"/>
      <c r="Y188" s="1968"/>
      <c r="Z188" s="1968"/>
    </row>
    <row r="189" spans="1:26" ht="15.75" customHeight="1">
      <c r="A189" s="1968"/>
      <c r="B189" s="1970"/>
      <c r="C189" s="1968"/>
      <c r="D189" s="1968"/>
      <c r="E189" s="1968"/>
      <c r="F189" s="1968"/>
      <c r="G189" s="1968"/>
      <c r="H189" s="1968"/>
      <c r="I189" s="1968"/>
      <c r="J189" s="1968"/>
      <c r="K189" s="1968"/>
      <c r="L189" s="1968"/>
      <c r="M189" s="1968"/>
      <c r="N189" s="1968"/>
      <c r="O189" s="1968"/>
      <c r="P189" s="1968"/>
      <c r="Q189" s="1968"/>
      <c r="R189" s="1968"/>
      <c r="S189" s="1968"/>
      <c r="T189" s="1968"/>
      <c r="U189" s="1968"/>
      <c r="V189" s="1968"/>
      <c r="W189" s="1968"/>
      <c r="X189" s="1968"/>
      <c r="Y189" s="1968"/>
      <c r="Z189" s="1968"/>
    </row>
    <row r="190" spans="1:26" ht="15.75" customHeight="1">
      <c r="A190" s="1968"/>
      <c r="B190" s="1970"/>
      <c r="C190" s="1968"/>
      <c r="D190" s="1968"/>
      <c r="E190" s="1968"/>
      <c r="F190" s="1968"/>
      <c r="G190" s="1968"/>
      <c r="H190" s="1968"/>
      <c r="I190" s="1968"/>
      <c r="J190" s="1968"/>
      <c r="K190" s="1968"/>
      <c r="L190" s="1968"/>
      <c r="M190" s="1968"/>
      <c r="N190" s="1968"/>
      <c r="O190" s="1968"/>
      <c r="P190" s="1968"/>
      <c r="Q190" s="1968"/>
      <c r="R190" s="1968"/>
      <c r="S190" s="1968"/>
      <c r="T190" s="1968"/>
      <c r="U190" s="1968"/>
      <c r="V190" s="1968"/>
      <c r="W190" s="1968"/>
      <c r="X190" s="1968"/>
      <c r="Y190" s="1968"/>
      <c r="Z190" s="1968"/>
    </row>
    <row r="191" spans="1:26" ht="15.75" customHeight="1">
      <c r="A191" s="1968"/>
      <c r="B191" s="1970"/>
      <c r="C191" s="1968"/>
      <c r="D191" s="1968"/>
      <c r="E191" s="1968"/>
      <c r="F191" s="1968"/>
      <c r="G191" s="1968"/>
      <c r="H191" s="1968"/>
      <c r="I191" s="1968"/>
      <c r="J191" s="1968"/>
      <c r="K191" s="1968"/>
      <c r="L191" s="1968"/>
      <c r="M191" s="1968"/>
      <c r="N191" s="1968"/>
      <c r="O191" s="1968"/>
      <c r="P191" s="1968"/>
      <c r="Q191" s="1968"/>
      <c r="R191" s="1968"/>
      <c r="S191" s="1968"/>
      <c r="T191" s="1968"/>
      <c r="U191" s="1968"/>
      <c r="V191" s="1968"/>
      <c r="W191" s="1968"/>
      <c r="X191" s="1968"/>
      <c r="Y191" s="1968"/>
      <c r="Z191" s="1968"/>
    </row>
    <row r="192" spans="1:26" ht="15.75" customHeight="1">
      <c r="A192" s="1968"/>
      <c r="B192" s="1970"/>
      <c r="C192" s="1968"/>
      <c r="D192" s="1968"/>
      <c r="E192" s="1968"/>
      <c r="F192" s="1968"/>
      <c r="G192" s="1968"/>
      <c r="H192" s="1968"/>
      <c r="I192" s="1968"/>
      <c r="J192" s="1968"/>
      <c r="K192" s="1968"/>
      <c r="L192" s="1968"/>
      <c r="M192" s="1968"/>
      <c r="N192" s="1968"/>
      <c r="O192" s="1968"/>
      <c r="P192" s="1968"/>
      <c r="Q192" s="1968"/>
      <c r="R192" s="1968"/>
      <c r="S192" s="1968"/>
      <c r="T192" s="1968"/>
      <c r="U192" s="1968"/>
      <c r="V192" s="1968"/>
      <c r="W192" s="1968"/>
      <c r="X192" s="1968"/>
      <c r="Y192" s="1968"/>
      <c r="Z192" s="1968"/>
    </row>
    <row r="193" spans="1:26" ht="15.75" customHeight="1">
      <c r="A193" s="1968"/>
      <c r="B193" s="1970"/>
      <c r="C193" s="1968"/>
      <c r="D193" s="1968"/>
      <c r="E193" s="1968"/>
      <c r="F193" s="1968"/>
      <c r="G193" s="1968"/>
      <c r="H193" s="1968"/>
      <c r="I193" s="1968"/>
      <c r="J193" s="1968"/>
      <c r="K193" s="1968"/>
      <c r="L193" s="1968"/>
      <c r="M193" s="1968"/>
      <c r="N193" s="1968"/>
      <c r="O193" s="1968"/>
      <c r="P193" s="1968"/>
      <c r="Q193" s="1968"/>
      <c r="R193" s="1968"/>
      <c r="S193" s="1968"/>
      <c r="T193" s="1968"/>
      <c r="U193" s="1968"/>
      <c r="V193" s="1968"/>
      <c r="W193" s="1968"/>
      <c r="X193" s="1968"/>
      <c r="Y193" s="1968"/>
      <c r="Z193" s="1968"/>
    </row>
    <row r="194" spans="1:26" ht="15.75" customHeight="1">
      <c r="A194" s="1968"/>
      <c r="B194" s="1970"/>
      <c r="C194" s="1968"/>
      <c r="D194" s="1968"/>
      <c r="E194" s="1968"/>
      <c r="F194" s="1968"/>
      <c r="G194" s="1968"/>
      <c r="H194" s="1968"/>
      <c r="I194" s="1968"/>
      <c r="J194" s="1968"/>
      <c r="K194" s="1968"/>
      <c r="L194" s="1968"/>
      <c r="M194" s="1968"/>
      <c r="N194" s="1968"/>
      <c r="O194" s="1968"/>
      <c r="P194" s="1968"/>
      <c r="Q194" s="1968"/>
      <c r="R194" s="1968"/>
      <c r="S194" s="1968"/>
      <c r="T194" s="1968"/>
      <c r="U194" s="1968"/>
      <c r="V194" s="1968"/>
      <c r="W194" s="1968"/>
      <c r="X194" s="1968"/>
      <c r="Y194" s="1968"/>
      <c r="Z194" s="1968"/>
    </row>
    <row r="195" spans="1:26" ht="15.75" customHeight="1">
      <c r="A195" s="1968"/>
      <c r="B195" s="1970"/>
      <c r="C195" s="1968"/>
      <c r="D195" s="1968"/>
      <c r="E195" s="1968"/>
      <c r="F195" s="1968"/>
      <c r="G195" s="1968"/>
      <c r="H195" s="1968"/>
      <c r="I195" s="1968"/>
      <c r="J195" s="1968"/>
      <c r="K195" s="1968"/>
      <c r="L195" s="1968"/>
      <c r="M195" s="1968"/>
      <c r="N195" s="1968"/>
      <c r="O195" s="1968"/>
      <c r="P195" s="1968"/>
      <c r="Q195" s="1968"/>
      <c r="R195" s="1968"/>
      <c r="S195" s="1968"/>
      <c r="T195" s="1968"/>
      <c r="U195" s="1968"/>
      <c r="V195" s="1968"/>
      <c r="W195" s="1968"/>
      <c r="X195" s="1968"/>
      <c r="Y195" s="1968"/>
      <c r="Z195" s="1968"/>
    </row>
    <row r="196" spans="1:26" ht="15.75" customHeight="1">
      <c r="A196" s="1968"/>
      <c r="B196" s="1970"/>
      <c r="C196" s="1968"/>
      <c r="D196" s="1968"/>
      <c r="E196" s="1968"/>
      <c r="F196" s="1968"/>
      <c r="G196" s="1968"/>
      <c r="H196" s="1968"/>
      <c r="I196" s="1968"/>
      <c r="J196" s="1968"/>
      <c r="K196" s="1968"/>
      <c r="L196" s="1968"/>
      <c r="M196" s="1968"/>
      <c r="N196" s="1968"/>
      <c r="O196" s="1968"/>
      <c r="P196" s="1968"/>
      <c r="Q196" s="1968"/>
      <c r="R196" s="1968"/>
      <c r="S196" s="1968"/>
      <c r="T196" s="1968"/>
      <c r="U196" s="1968"/>
      <c r="V196" s="1968"/>
      <c r="W196" s="1968"/>
      <c r="X196" s="1968"/>
      <c r="Y196" s="1968"/>
      <c r="Z196" s="1968"/>
    </row>
    <row r="197" spans="1:26" ht="15.75" customHeight="1">
      <c r="A197" s="1968"/>
      <c r="B197" s="1970"/>
      <c r="C197" s="1968"/>
      <c r="D197" s="1968"/>
      <c r="E197" s="1968"/>
      <c r="F197" s="1968"/>
      <c r="G197" s="1968"/>
      <c r="H197" s="1968"/>
      <c r="I197" s="1968"/>
      <c r="J197" s="1968"/>
      <c r="K197" s="1968"/>
      <c r="L197" s="1968"/>
      <c r="M197" s="1968"/>
      <c r="N197" s="1968"/>
      <c r="O197" s="1968"/>
      <c r="P197" s="1968"/>
      <c r="Q197" s="1968"/>
      <c r="R197" s="1968"/>
      <c r="S197" s="1968"/>
      <c r="T197" s="1968"/>
      <c r="U197" s="1968"/>
      <c r="V197" s="1968"/>
      <c r="W197" s="1968"/>
      <c r="X197" s="1968"/>
      <c r="Y197" s="1968"/>
      <c r="Z197" s="1968"/>
    </row>
    <row r="198" spans="1:26" ht="15.75" customHeight="1">
      <c r="A198" s="1968"/>
      <c r="B198" s="1970"/>
      <c r="C198" s="1968"/>
      <c r="D198" s="1968"/>
      <c r="E198" s="1968"/>
      <c r="F198" s="1968"/>
      <c r="G198" s="1968"/>
      <c r="H198" s="1968"/>
      <c r="I198" s="1968"/>
      <c r="J198" s="1968"/>
      <c r="K198" s="1968"/>
      <c r="L198" s="1968"/>
      <c r="M198" s="1968"/>
      <c r="N198" s="1968"/>
      <c r="O198" s="1968"/>
      <c r="P198" s="1968"/>
      <c r="Q198" s="1968"/>
      <c r="R198" s="1968"/>
      <c r="S198" s="1968"/>
      <c r="T198" s="1968"/>
      <c r="U198" s="1968"/>
      <c r="V198" s="1968"/>
      <c r="W198" s="1968"/>
      <c r="X198" s="1968"/>
      <c r="Y198" s="1968"/>
      <c r="Z198" s="1968"/>
    </row>
    <row r="199" spans="1:26" ht="15.75" customHeight="1">
      <c r="A199" s="1968"/>
      <c r="B199" s="1970"/>
      <c r="C199" s="1968"/>
      <c r="D199" s="1968"/>
      <c r="E199" s="1968"/>
      <c r="F199" s="1968"/>
      <c r="G199" s="1968"/>
      <c r="H199" s="1968"/>
      <c r="I199" s="1968"/>
      <c r="J199" s="1968"/>
      <c r="K199" s="1968"/>
      <c r="L199" s="1968"/>
      <c r="M199" s="1968"/>
      <c r="N199" s="1968"/>
      <c r="O199" s="1968"/>
      <c r="P199" s="1968"/>
      <c r="Q199" s="1968"/>
      <c r="R199" s="1968"/>
      <c r="S199" s="1968"/>
      <c r="T199" s="1968"/>
      <c r="U199" s="1968"/>
      <c r="V199" s="1968"/>
      <c r="W199" s="1968"/>
      <c r="X199" s="1968"/>
      <c r="Y199" s="1968"/>
      <c r="Z199" s="1968"/>
    </row>
    <row r="200" spans="1:26" ht="15.75" customHeight="1">
      <c r="A200" s="1968"/>
      <c r="B200" s="1970"/>
      <c r="C200" s="1968"/>
      <c r="D200" s="1968"/>
      <c r="E200" s="1968"/>
      <c r="F200" s="1968"/>
      <c r="G200" s="1968"/>
      <c r="H200" s="1968"/>
      <c r="I200" s="1968"/>
      <c r="J200" s="1968"/>
      <c r="K200" s="1968"/>
      <c r="L200" s="1968"/>
      <c r="M200" s="1968"/>
      <c r="N200" s="1968"/>
      <c r="O200" s="1968"/>
      <c r="P200" s="1968"/>
      <c r="Q200" s="1968"/>
      <c r="R200" s="1968"/>
      <c r="S200" s="1968"/>
      <c r="T200" s="1968"/>
      <c r="U200" s="1968"/>
      <c r="V200" s="1968"/>
      <c r="W200" s="1968"/>
      <c r="X200" s="1968"/>
      <c r="Y200" s="1968"/>
      <c r="Z200" s="1968"/>
    </row>
    <row r="201" spans="1:26" ht="15.75" customHeight="1">
      <c r="A201" s="1968"/>
      <c r="B201" s="1970"/>
      <c r="C201" s="1968"/>
      <c r="D201" s="1968"/>
      <c r="E201" s="1968"/>
      <c r="F201" s="1968"/>
      <c r="G201" s="1968"/>
      <c r="H201" s="1968"/>
      <c r="I201" s="1968"/>
      <c r="J201" s="1968"/>
      <c r="K201" s="1968"/>
      <c r="L201" s="1968"/>
      <c r="M201" s="1968"/>
      <c r="N201" s="1968"/>
      <c r="O201" s="1968"/>
      <c r="P201" s="1968"/>
      <c r="Q201" s="1968"/>
      <c r="R201" s="1968"/>
      <c r="S201" s="1968"/>
      <c r="T201" s="1968"/>
      <c r="U201" s="1968"/>
      <c r="V201" s="1968"/>
      <c r="W201" s="1968"/>
      <c r="X201" s="1968"/>
      <c r="Y201" s="1968"/>
      <c r="Z201" s="1968"/>
    </row>
    <row r="202" spans="1:26" ht="15.75" customHeight="1">
      <c r="A202" s="1968"/>
      <c r="B202" s="1970"/>
      <c r="C202" s="1968"/>
      <c r="D202" s="1968"/>
      <c r="E202" s="1968"/>
      <c r="F202" s="1968"/>
      <c r="G202" s="1968"/>
      <c r="H202" s="1968"/>
      <c r="I202" s="1968"/>
      <c r="J202" s="1968"/>
      <c r="K202" s="1968"/>
      <c r="L202" s="1968"/>
      <c r="M202" s="1968"/>
      <c r="N202" s="1968"/>
      <c r="O202" s="1968"/>
      <c r="P202" s="1968"/>
      <c r="Q202" s="1968"/>
      <c r="R202" s="1968"/>
      <c r="S202" s="1968"/>
      <c r="T202" s="1968"/>
      <c r="U202" s="1968"/>
      <c r="V202" s="1968"/>
      <c r="W202" s="1968"/>
      <c r="X202" s="1968"/>
      <c r="Y202" s="1968"/>
      <c r="Z202" s="1968"/>
    </row>
    <row r="203" spans="1:26" ht="15.75" customHeight="1">
      <c r="A203" s="1968"/>
      <c r="B203" s="1970"/>
      <c r="C203" s="1968"/>
      <c r="D203" s="1968"/>
      <c r="E203" s="1968"/>
      <c r="F203" s="1968"/>
      <c r="G203" s="1968"/>
      <c r="H203" s="1968"/>
      <c r="I203" s="1968"/>
      <c r="J203" s="1968"/>
      <c r="K203" s="1968"/>
      <c r="L203" s="1968"/>
      <c r="M203" s="1968"/>
      <c r="N203" s="1968"/>
      <c r="O203" s="1968"/>
      <c r="P203" s="1968"/>
      <c r="Q203" s="1968"/>
      <c r="R203" s="1968"/>
      <c r="S203" s="1968"/>
      <c r="T203" s="1968"/>
      <c r="U203" s="1968"/>
      <c r="V203" s="1968"/>
      <c r="W203" s="1968"/>
      <c r="X203" s="1968"/>
      <c r="Y203" s="1968"/>
      <c r="Z203" s="1968"/>
    </row>
    <row r="204" spans="1:26" ht="15.75" customHeight="1">
      <c r="A204" s="1968"/>
      <c r="B204" s="1970"/>
      <c r="C204" s="1968"/>
      <c r="D204" s="1968"/>
      <c r="E204" s="1968"/>
      <c r="F204" s="1968"/>
      <c r="G204" s="1968"/>
      <c r="H204" s="1968"/>
      <c r="I204" s="1968"/>
      <c r="J204" s="1968"/>
      <c r="K204" s="1968"/>
      <c r="L204" s="1968"/>
      <c r="M204" s="1968"/>
      <c r="N204" s="1968"/>
      <c r="O204" s="1968"/>
      <c r="P204" s="1968"/>
      <c r="Q204" s="1968"/>
      <c r="R204" s="1968"/>
      <c r="S204" s="1968"/>
      <c r="T204" s="1968"/>
      <c r="U204" s="1968"/>
      <c r="V204" s="1968"/>
      <c r="W204" s="1968"/>
      <c r="X204" s="1968"/>
      <c r="Y204" s="1968"/>
      <c r="Z204" s="1968"/>
    </row>
    <row r="205" spans="1:26" ht="15.75" customHeight="1">
      <c r="A205" s="1968"/>
      <c r="B205" s="1970"/>
      <c r="C205" s="1968"/>
      <c r="D205" s="1968"/>
      <c r="E205" s="1968"/>
      <c r="F205" s="1968"/>
      <c r="G205" s="1968"/>
      <c r="H205" s="1968"/>
      <c r="I205" s="1968"/>
      <c r="J205" s="1968"/>
      <c r="K205" s="1968"/>
      <c r="L205" s="1968"/>
      <c r="M205" s="1968"/>
      <c r="N205" s="1968"/>
      <c r="O205" s="1968"/>
      <c r="P205" s="1968"/>
      <c r="Q205" s="1968"/>
      <c r="R205" s="1968"/>
      <c r="S205" s="1968"/>
      <c r="T205" s="1968"/>
      <c r="U205" s="1968"/>
      <c r="V205" s="1968"/>
      <c r="W205" s="1968"/>
      <c r="X205" s="1968"/>
      <c r="Y205" s="1968"/>
      <c r="Z205" s="1968"/>
    </row>
    <row r="206" spans="1:26" ht="15.75" customHeight="1">
      <c r="A206" s="1968"/>
      <c r="B206" s="1970"/>
      <c r="C206" s="1968"/>
      <c r="D206" s="1968"/>
      <c r="E206" s="1968"/>
      <c r="F206" s="1968"/>
      <c r="G206" s="1968"/>
      <c r="H206" s="1968"/>
      <c r="I206" s="1968"/>
      <c r="J206" s="1968"/>
      <c r="K206" s="1968"/>
      <c r="L206" s="1968"/>
      <c r="M206" s="1968"/>
      <c r="N206" s="1968"/>
      <c r="O206" s="1968"/>
      <c r="P206" s="1968"/>
      <c r="Q206" s="1968"/>
      <c r="R206" s="1968"/>
      <c r="S206" s="1968"/>
      <c r="T206" s="1968"/>
      <c r="U206" s="1968"/>
      <c r="V206" s="1968"/>
      <c r="W206" s="1968"/>
      <c r="X206" s="1968"/>
      <c r="Y206" s="1968"/>
      <c r="Z206" s="1968"/>
    </row>
    <row r="207" spans="1:26" ht="15.75" customHeight="1">
      <c r="A207" s="1968"/>
      <c r="B207" s="1970"/>
      <c r="C207" s="1968"/>
      <c r="D207" s="1968"/>
      <c r="E207" s="1968"/>
      <c r="F207" s="1968"/>
      <c r="G207" s="1968"/>
      <c r="H207" s="1968"/>
      <c r="I207" s="1968"/>
      <c r="J207" s="1968"/>
      <c r="K207" s="1968"/>
      <c r="L207" s="1968"/>
      <c r="M207" s="1968"/>
      <c r="N207" s="1968"/>
      <c r="O207" s="1968"/>
      <c r="P207" s="1968"/>
      <c r="Q207" s="1968"/>
      <c r="R207" s="1968"/>
      <c r="S207" s="1968"/>
      <c r="T207" s="1968"/>
      <c r="U207" s="1968"/>
      <c r="V207" s="1968"/>
      <c r="W207" s="1968"/>
      <c r="X207" s="1968"/>
      <c r="Y207" s="1968"/>
      <c r="Z207" s="1968"/>
    </row>
    <row r="208" spans="1:26" ht="15.75" customHeight="1">
      <c r="A208" s="1968"/>
      <c r="B208" s="1970"/>
      <c r="C208" s="1968"/>
      <c r="D208" s="1968"/>
      <c r="E208" s="1968"/>
      <c r="F208" s="1968"/>
      <c r="G208" s="1968"/>
      <c r="H208" s="1968"/>
      <c r="I208" s="1968"/>
      <c r="J208" s="1968"/>
      <c r="K208" s="1968"/>
      <c r="L208" s="1968"/>
      <c r="M208" s="1968"/>
      <c r="N208" s="1968"/>
      <c r="O208" s="1968"/>
      <c r="P208" s="1968"/>
      <c r="Q208" s="1968"/>
      <c r="R208" s="1968"/>
      <c r="S208" s="1968"/>
      <c r="T208" s="1968"/>
      <c r="U208" s="1968"/>
      <c r="V208" s="1968"/>
      <c r="W208" s="1968"/>
      <c r="X208" s="1968"/>
      <c r="Y208" s="1968"/>
      <c r="Z208" s="1968"/>
    </row>
    <row r="209" spans="1:26" ht="15.75" customHeight="1">
      <c r="A209" s="1968"/>
      <c r="B209" s="1970"/>
      <c r="C209" s="1968"/>
      <c r="D209" s="1968"/>
      <c r="E209" s="1968"/>
      <c r="F209" s="1968"/>
      <c r="G209" s="1968"/>
      <c r="H209" s="1968"/>
      <c r="I209" s="1968"/>
      <c r="J209" s="1968"/>
      <c r="K209" s="1968"/>
      <c r="L209" s="1968"/>
      <c r="M209" s="1968"/>
      <c r="N209" s="1968"/>
      <c r="O209" s="1968"/>
      <c r="P209" s="1968"/>
      <c r="Q209" s="1968"/>
      <c r="R209" s="1968"/>
      <c r="S209" s="1968"/>
      <c r="T209" s="1968"/>
      <c r="U209" s="1968"/>
      <c r="V209" s="1968"/>
      <c r="W209" s="1968"/>
      <c r="X209" s="1968"/>
      <c r="Y209" s="1968"/>
      <c r="Z209" s="1968"/>
    </row>
    <row r="210" spans="1:26" ht="15.75" customHeight="1">
      <c r="A210" s="1968"/>
      <c r="B210" s="1970"/>
      <c r="C210" s="1968"/>
      <c r="D210" s="1968"/>
      <c r="E210" s="1968"/>
      <c r="F210" s="1968"/>
      <c r="G210" s="1968"/>
      <c r="H210" s="1968"/>
      <c r="I210" s="1968"/>
      <c r="J210" s="1968"/>
      <c r="K210" s="1968"/>
      <c r="L210" s="1968"/>
      <c r="M210" s="1968"/>
      <c r="N210" s="1968"/>
      <c r="O210" s="1968"/>
      <c r="P210" s="1968"/>
      <c r="Q210" s="1968"/>
      <c r="R210" s="1968"/>
      <c r="S210" s="1968"/>
      <c r="T210" s="1968"/>
      <c r="U210" s="1968"/>
      <c r="V210" s="1968"/>
      <c r="W210" s="1968"/>
      <c r="X210" s="1968"/>
      <c r="Y210" s="1968"/>
      <c r="Z210" s="1968"/>
    </row>
    <row r="211" spans="1:26" ht="15.75" customHeight="1">
      <c r="A211" s="1968"/>
      <c r="B211" s="1970"/>
      <c r="C211" s="1968"/>
      <c r="D211" s="1968"/>
      <c r="E211" s="1968"/>
      <c r="F211" s="1968"/>
      <c r="G211" s="1968"/>
      <c r="H211" s="1968"/>
      <c r="I211" s="1968"/>
      <c r="J211" s="1968"/>
      <c r="K211" s="1968"/>
      <c r="L211" s="1968"/>
      <c r="M211" s="1968"/>
      <c r="N211" s="1968"/>
      <c r="O211" s="1968"/>
      <c r="P211" s="1968"/>
      <c r="Q211" s="1968"/>
      <c r="R211" s="1968"/>
      <c r="S211" s="1968"/>
      <c r="T211" s="1968"/>
      <c r="U211" s="1968"/>
      <c r="V211" s="1968"/>
      <c r="W211" s="1968"/>
      <c r="X211" s="1968"/>
      <c r="Y211" s="1968"/>
      <c r="Z211" s="1968"/>
    </row>
    <row r="212" spans="1:26" ht="15.75" customHeight="1">
      <c r="A212" s="1968"/>
      <c r="B212" s="1970"/>
      <c r="C212" s="1968"/>
      <c r="D212" s="1968"/>
      <c r="E212" s="1968"/>
      <c r="F212" s="1968"/>
      <c r="G212" s="1968"/>
      <c r="H212" s="1968"/>
      <c r="I212" s="1968"/>
      <c r="J212" s="1968"/>
      <c r="K212" s="1968"/>
      <c r="L212" s="1968"/>
      <c r="M212" s="1968"/>
      <c r="N212" s="1968"/>
      <c r="O212" s="1968"/>
      <c r="P212" s="1968"/>
      <c r="Q212" s="1968"/>
      <c r="R212" s="1968"/>
      <c r="S212" s="1968"/>
      <c r="T212" s="1968"/>
      <c r="U212" s="1968"/>
      <c r="V212" s="1968"/>
      <c r="W212" s="1968"/>
      <c r="X212" s="1968"/>
      <c r="Y212" s="1968"/>
      <c r="Z212" s="1968"/>
    </row>
    <row r="213" spans="1:26" ht="15.75" customHeight="1">
      <c r="A213" s="1968"/>
      <c r="B213" s="1970"/>
      <c r="C213" s="1968"/>
      <c r="D213" s="1968"/>
      <c r="E213" s="1968"/>
      <c r="F213" s="1968"/>
      <c r="G213" s="1968"/>
      <c r="H213" s="1968"/>
      <c r="I213" s="1968"/>
      <c r="J213" s="1968"/>
      <c r="K213" s="1968"/>
      <c r="L213" s="1968"/>
      <c r="M213" s="1968"/>
      <c r="N213" s="1968"/>
      <c r="O213" s="1968"/>
      <c r="P213" s="1968"/>
      <c r="Q213" s="1968"/>
      <c r="R213" s="1968"/>
      <c r="S213" s="1968"/>
      <c r="T213" s="1968"/>
      <c r="U213" s="1968"/>
      <c r="V213" s="1968"/>
      <c r="W213" s="1968"/>
      <c r="X213" s="1968"/>
      <c r="Y213" s="1968"/>
      <c r="Z213" s="1968"/>
    </row>
    <row r="214" spans="1:26" ht="15.75" customHeight="1">
      <c r="A214" s="1968"/>
      <c r="B214" s="1970"/>
      <c r="C214" s="1968"/>
      <c r="D214" s="1968"/>
      <c r="E214" s="1968"/>
      <c r="F214" s="1968"/>
      <c r="G214" s="1968"/>
      <c r="H214" s="1968"/>
      <c r="I214" s="1968"/>
      <c r="J214" s="1968"/>
      <c r="K214" s="1968"/>
      <c r="L214" s="1968"/>
      <c r="M214" s="1968"/>
      <c r="N214" s="1968"/>
      <c r="O214" s="1968"/>
      <c r="P214" s="1968"/>
      <c r="Q214" s="1968"/>
      <c r="R214" s="1968"/>
      <c r="S214" s="1968"/>
      <c r="T214" s="1968"/>
      <c r="U214" s="1968"/>
      <c r="V214" s="1968"/>
      <c r="W214" s="1968"/>
      <c r="X214" s="1968"/>
      <c r="Y214" s="1968"/>
      <c r="Z214" s="1968"/>
    </row>
    <row r="215" spans="1:26" ht="15.75" customHeight="1">
      <c r="A215" s="1968"/>
      <c r="B215" s="1970"/>
      <c r="C215" s="1968"/>
      <c r="D215" s="1968"/>
      <c r="E215" s="1968"/>
      <c r="F215" s="1968"/>
      <c r="G215" s="1968"/>
      <c r="H215" s="1968"/>
      <c r="I215" s="1968"/>
      <c r="J215" s="1968"/>
      <c r="K215" s="1968"/>
      <c r="L215" s="1968"/>
      <c r="M215" s="1968"/>
      <c r="N215" s="1968"/>
      <c r="O215" s="1968"/>
      <c r="P215" s="1968"/>
      <c r="Q215" s="1968"/>
      <c r="R215" s="1968"/>
      <c r="S215" s="1968"/>
      <c r="T215" s="1968"/>
      <c r="U215" s="1968"/>
      <c r="V215" s="1968"/>
      <c r="W215" s="1968"/>
      <c r="X215" s="1968"/>
      <c r="Y215" s="1968"/>
      <c r="Z215" s="1968"/>
    </row>
    <row r="216" spans="1:26" ht="15.75" customHeight="1">
      <c r="A216" s="1968"/>
      <c r="B216" s="1970"/>
      <c r="C216" s="1968"/>
      <c r="D216" s="1968"/>
      <c r="E216" s="1968"/>
      <c r="F216" s="1968"/>
      <c r="G216" s="1968"/>
      <c r="H216" s="1968"/>
      <c r="I216" s="1968"/>
      <c r="J216" s="1968"/>
      <c r="K216" s="1968"/>
      <c r="L216" s="1968"/>
      <c r="M216" s="1968"/>
      <c r="N216" s="1968"/>
      <c r="O216" s="1968"/>
      <c r="P216" s="1968"/>
      <c r="Q216" s="1968"/>
      <c r="R216" s="1968"/>
      <c r="S216" s="1968"/>
      <c r="T216" s="1968"/>
      <c r="U216" s="1968"/>
      <c r="V216" s="1968"/>
      <c r="W216" s="1968"/>
      <c r="X216" s="1968"/>
      <c r="Y216" s="1968"/>
      <c r="Z216" s="1968"/>
    </row>
    <row r="217" spans="1:26" ht="15.75" customHeight="1">
      <c r="A217" s="1968"/>
      <c r="B217" s="1970"/>
      <c r="C217" s="1968"/>
      <c r="D217" s="1968"/>
      <c r="E217" s="1968"/>
      <c r="F217" s="1968"/>
      <c r="G217" s="1968"/>
      <c r="H217" s="1968"/>
      <c r="I217" s="1968"/>
      <c r="J217" s="1968"/>
      <c r="K217" s="1968"/>
      <c r="L217" s="1968"/>
      <c r="M217" s="1968"/>
      <c r="N217" s="1968"/>
      <c r="O217" s="1968"/>
      <c r="P217" s="1968"/>
      <c r="Q217" s="1968"/>
      <c r="R217" s="1968"/>
      <c r="S217" s="1968"/>
      <c r="T217" s="1968"/>
      <c r="U217" s="1968"/>
      <c r="V217" s="1968"/>
      <c r="W217" s="1968"/>
      <c r="X217" s="1968"/>
      <c r="Y217" s="1968"/>
      <c r="Z217" s="1968"/>
    </row>
    <row r="218" spans="1:26" ht="15.75" customHeight="1">
      <c r="A218" s="1968"/>
      <c r="B218" s="1970"/>
      <c r="C218" s="1968"/>
      <c r="D218" s="1968"/>
      <c r="E218" s="1968"/>
      <c r="F218" s="1968"/>
      <c r="G218" s="1968"/>
      <c r="H218" s="1968"/>
      <c r="I218" s="1968"/>
      <c r="J218" s="1968"/>
      <c r="K218" s="1968"/>
      <c r="L218" s="1968"/>
      <c r="M218" s="1968"/>
      <c r="N218" s="1968"/>
      <c r="O218" s="1968"/>
      <c r="P218" s="1968"/>
      <c r="Q218" s="1968"/>
      <c r="R218" s="1968"/>
      <c r="S218" s="1968"/>
      <c r="T218" s="1968"/>
      <c r="U218" s="1968"/>
      <c r="V218" s="1968"/>
      <c r="W218" s="1968"/>
      <c r="X218" s="1968"/>
      <c r="Y218" s="1968"/>
      <c r="Z218" s="1968"/>
    </row>
    <row r="219" spans="1:26" ht="15.75" customHeight="1">
      <c r="A219" s="1968"/>
      <c r="B219" s="1970"/>
      <c r="C219" s="1968"/>
      <c r="D219" s="1968"/>
      <c r="E219" s="1968"/>
      <c r="F219" s="1968"/>
      <c r="G219" s="1968"/>
      <c r="H219" s="1968"/>
      <c r="I219" s="1968"/>
      <c r="J219" s="1968"/>
      <c r="K219" s="1968"/>
      <c r="L219" s="1968"/>
      <c r="M219" s="1968"/>
      <c r="N219" s="1968"/>
      <c r="O219" s="1968"/>
      <c r="P219" s="1968"/>
      <c r="Q219" s="1968"/>
      <c r="R219" s="1968"/>
      <c r="S219" s="1968"/>
      <c r="T219" s="1968"/>
      <c r="U219" s="1968"/>
      <c r="V219" s="1968"/>
      <c r="W219" s="1968"/>
      <c r="X219" s="1968"/>
      <c r="Y219" s="1968"/>
      <c r="Z219" s="1968"/>
    </row>
    <row r="220" spans="1:26" ht="15.75" customHeight="1">
      <c r="A220" s="1968"/>
      <c r="B220" s="1970"/>
      <c r="C220" s="1968"/>
      <c r="D220" s="1968"/>
      <c r="E220" s="1968"/>
      <c r="F220" s="1968"/>
      <c r="G220" s="1968"/>
      <c r="H220" s="1968"/>
      <c r="I220" s="1968"/>
      <c r="J220" s="1968"/>
      <c r="K220" s="1968"/>
      <c r="L220" s="1968"/>
      <c r="M220" s="1968"/>
      <c r="N220" s="1968"/>
      <c r="O220" s="1968"/>
      <c r="P220" s="1968"/>
      <c r="Q220" s="1968"/>
      <c r="R220" s="1968"/>
      <c r="S220" s="1968"/>
      <c r="T220" s="1968"/>
      <c r="U220" s="1968"/>
      <c r="V220" s="1968"/>
      <c r="W220" s="1968"/>
      <c r="X220" s="1968"/>
      <c r="Y220" s="1968"/>
      <c r="Z220" s="1968"/>
    </row>
    <row r="221" spans="1:26" ht="15.75" customHeight="1">
      <c r="A221" s="1968"/>
      <c r="B221" s="1970"/>
      <c r="C221" s="1968"/>
      <c r="D221" s="1968"/>
      <c r="E221" s="1968"/>
      <c r="F221" s="1968"/>
      <c r="G221" s="1968"/>
      <c r="H221" s="1968"/>
      <c r="I221" s="1968"/>
      <c r="J221" s="1968"/>
      <c r="K221" s="1968"/>
      <c r="L221" s="1968"/>
      <c r="M221" s="1968"/>
      <c r="N221" s="1968"/>
      <c r="O221" s="1968"/>
      <c r="P221" s="1968"/>
      <c r="Q221" s="1968"/>
      <c r="R221" s="1968"/>
      <c r="S221" s="1968"/>
      <c r="T221" s="1968"/>
      <c r="U221" s="1968"/>
      <c r="V221" s="1968"/>
      <c r="W221" s="1968"/>
      <c r="X221" s="1968"/>
      <c r="Y221" s="1968"/>
      <c r="Z221" s="1968"/>
    </row>
    <row r="222" spans="1:26" ht="15.75" customHeight="1">
      <c r="A222" s="1968"/>
      <c r="B222" s="1970"/>
      <c r="C222" s="1968"/>
      <c r="D222" s="1968"/>
      <c r="E222" s="1968"/>
      <c r="F222" s="1968"/>
      <c r="G222" s="1968"/>
      <c r="H222" s="1968"/>
      <c r="I222" s="1968"/>
      <c r="J222" s="1968"/>
      <c r="K222" s="1968"/>
      <c r="L222" s="1968"/>
      <c r="M222" s="1968"/>
      <c r="N222" s="1968"/>
      <c r="O222" s="1968"/>
      <c r="P222" s="1968"/>
      <c r="Q222" s="1968"/>
      <c r="R222" s="1968"/>
      <c r="S222" s="1968"/>
      <c r="T222" s="1968"/>
      <c r="U222" s="1968"/>
      <c r="V222" s="1968"/>
      <c r="W222" s="1968"/>
      <c r="X222" s="1968"/>
      <c r="Y222" s="1968"/>
      <c r="Z222" s="1968"/>
    </row>
    <row r="223" spans="1:26" ht="15.75" customHeight="1">
      <c r="A223" s="1968"/>
      <c r="B223" s="1970"/>
      <c r="C223" s="1968"/>
      <c r="D223" s="1968"/>
      <c r="E223" s="1968"/>
      <c r="F223" s="1968"/>
      <c r="G223" s="1968"/>
      <c r="H223" s="1968"/>
      <c r="I223" s="1968"/>
      <c r="J223" s="1968"/>
      <c r="K223" s="1968"/>
      <c r="L223" s="1968"/>
      <c r="M223" s="1968"/>
      <c r="N223" s="1968"/>
      <c r="O223" s="1968"/>
      <c r="P223" s="1968"/>
      <c r="Q223" s="1968"/>
      <c r="R223" s="1968"/>
      <c r="S223" s="1968"/>
      <c r="T223" s="1968"/>
      <c r="U223" s="1968"/>
      <c r="V223" s="1968"/>
      <c r="W223" s="1968"/>
      <c r="X223" s="1968"/>
      <c r="Y223" s="1968"/>
      <c r="Z223" s="1968"/>
    </row>
    <row r="224" spans="1:26" ht="15.75" customHeight="1">
      <c r="A224" s="1968"/>
      <c r="B224" s="1970"/>
      <c r="C224" s="1968"/>
      <c r="D224" s="1968"/>
      <c r="E224" s="1968"/>
      <c r="F224" s="1968"/>
      <c r="G224" s="1968"/>
      <c r="H224" s="1968"/>
      <c r="I224" s="1968"/>
      <c r="J224" s="1968"/>
      <c r="K224" s="1968"/>
      <c r="L224" s="1968"/>
      <c r="M224" s="1968"/>
      <c r="N224" s="1968"/>
      <c r="O224" s="1968"/>
      <c r="P224" s="1968"/>
      <c r="Q224" s="1968"/>
      <c r="R224" s="1968"/>
      <c r="S224" s="1968"/>
      <c r="T224" s="1968"/>
      <c r="U224" s="1968"/>
      <c r="V224" s="1968"/>
      <c r="W224" s="1968"/>
      <c r="X224" s="1968"/>
      <c r="Y224" s="1968"/>
      <c r="Z224" s="1968"/>
    </row>
    <row r="225" spans="1:26" ht="15.75" customHeight="1">
      <c r="A225" s="1968"/>
      <c r="B225" s="1970"/>
      <c r="C225" s="1968"/>
      <c r="D225" s="1968"/>
      <c r="E225" s="1968"/>
      <c r="F225" s="1968"/>
      <c r="G225" s="1968"/>
      <c r="H225" s="1968"/>
      <c r="I225" s="1968"/>
      <c r="J225" s="1968"/>
      <c r="K225" s="1968"/>
      <c r="L225" s="1968"/>
      <c r="M225" s="1968"/>
      <c r="N225" s="1968"/>
      <c r="O225" s="1968"/>
      <c r="P225" s="1968"/>
      <c r="Q225" s="1968"/>
      <c r="R225" s="1968"/>
      <c r="S225" s="1968"/>
      <c r="T225" s="1968"/>
      <c r="U225" s="1968"/>
      <c r="V225" s="1968"/>
      <c r="W225" s="1968"/>
      <c r="X225" s="1968"/>
      <c r="Y225" s="1968"/>
      <c r="Z225" s="1968"/>
    </row>
    <row r="226" spans="1:26" ht="15.75" customHeight="1">
      <c r="A226" s="1968"/>
      <c r="B226" s="1970"/>
      <c r="C226" s="1968"/>
      <c r="D226" s="1968"/>
      <c r="E226" s="1968"/>
      <c r="F226" s="1968"/>
      <c r="G226" s="1968"/>
      <c r="H226" s="1968"/>
      <c r="I226" s="1968"/>
      <c r="J226" s="1968"/>
      <c r="K226" s="1968"/>
      <c r="L226" s="1968"/>
      <c r="M226" s="1968"/>
      <c r="N226" s="1968"/>
      <c r="O226" s="1968"/>
      <c r="P226" s="1968"/>
      <c r="Q226" s="1968"/>
      <c r="R226" s="1968"/>
      <c r="S226" s="1968"/>
      <c r="T226" s="1968"/>
      <c r="U226" s="1968"/>
      <c r="V226" s="1968"/>
      <c r="W226" s="1968"/>
      <c r="X226" s="1968"/>
      <c r="Y226" s="1968"/>
      <c r="Z226" s="1968"/>
    </row>
    <row r="227" spans="1:26" ht="15.75" customHeight="1">
      <c r="A227" s="1968"/>
      <c r="B227" s="1970"/>
      <c r="C227" s="1968"/>
      <c r="D227" s="1968"/>
      <c r="E227" s="1968"/>
      <c r="F227" s="1968"/>
      <c r="G227" s="1968"/>
      <c r="H227" s="1968"/>
      <c r="I227" s="1968"/>
      <c r="J227" s="1968"/>
      <c r="K227" s="1968"/>
      <c r="L227" s="1968"/>
      <c r="M227" s="1968"/>
      <c r="N227" s="1968"/>
      <c r="O227" s="1968"/>
      <c r="P227" s="1968"/>
      <c r="Q227" s="1968"/>
      <c r="R227" s="1968"/>
      <c r="S227" s="1968"/>
      <c r="T227" s="1968"/>
      <c r="U227" s="1968"/>
      <c r="V227" s="1968"/>
      <c r="W227" s="1968"/>
      <c r="X227" s="1968"/>
      <c r="Y227" s="1968"/>
      <c r="Z227" s="1968"/>
    </row>
    <row r="228" spans="1:26" ht="15.75" customHeight="1">
      <c r="A228" s="1968"/>
      <c r="B228" s="1970"/>
      <c r="C228" s="1968"/>
      <c r="D228" s="1968"/>
      <c r="E228" s="1968"/>
      <c r="F228" s="1968"/>
      <c r="G228" s="1968"/>
      <c r="H228" s="1968"/>
      <c r="I228" s="1968"/>
      <c r="J228" s="1968"/>
      <c r="K228" s="1968"/>
      <c r="L228" s="1968"/>
      <c r="M228" s="1968"/>
      <c r="N228" s="1968"/>
      <c r="O228" s="1968"/>
      <c r="P228" s="1968"/>
      <c r="Q228" s="1968"/>
      <c r="R228" s="1968"/>
      <c r="S228" s="1968"/>
      <c r="T228" s="1968"/>
      <c r="U228" s="1968"/>
      <c r="V228" s="1968"/>
      <c r="W228" s="1968"/>
      <c r="X228" s="1968"/>
      <c r="Y228" s="1968"/>
      <c r="Z228" s="1968"/>
    </row>
    <row r="229" spans="1:26" ht="15.75" customHeight="1">
      <c r="A229" s="1968"/>
      <c r="B229" s="1970"/>
      <c r="C229" s="1968"/>
      <c r="D229" s="1968"/>
      <c r="E229" s="1968"/>
      <c r="F229" s="1968"/>
      <c r="G229" s="1968"/>
      <c r="H229" s="1968"/>
      <c r="I229" s="1968"/>
      <c r="J229" s="1968"/>
      <c r="K229" s="1968"/>
      <c r="L229" s="1968"/>
      <c r="M229" s="1968"/>
      <c r="N229" s="1968"/>
      <c r="O229" s="1968"/>
      <c r="P229" s="1968"/>
      <c r="Q229" s="1968"/>
      <c r="R229" s="1968"/>
      <c r="S229" s="1968"/>
      <c r="T229" s="1968"/>
      <c r="U229" s="1968"/>
      <c r="V229" s="1968"/>
      <c r="W229" s="1968"/>
      <c r="X229" s="1968"/>
      <c r="Y229" s="1968"/>
      <c r="Z229" s="1968"/>
    </row>
    <row r="230" spans="1:26" ht="15.75" customHeight="1">
      <c r="A230" s="1968"/>
      <c r="B230" s="1970"/>
      <c r="C230" s="1968"/>
      <c r="D230" s="1968"/>
      <c r="E230" s="1968"/>
      <c r="F230" s="1968"/>
      <c r="G230" s="1968"/>
      <c r="H230" s="1968"/>
      <c r="I230" s="1968"/>
      <c r="J230" s="1968"/>
      <c r="K230" s="1968"/>
      <c r="L230" s="1968"/>
      <c r="M230" s="1968"/>
      <c r="N230" s="1968"/>
      <c r="O230" s="1968"/>
      <c r="P230" s="1968"/>
      <c r="Q230" s="1968"/>
      <c r="R230" s="1968"/>
      <c r="S230" s="1968"/>
      <c r="T230" s="1968"/>
      <c r="U230" s="1968"/>
      <c r="V230" s="1968"/>
      <c r="W230" s="1968"/>
      <c r="X230" s="1968"/>
      <c r="Y230" s="1968"/>
      <c r="Z230" s="1968"/>
    </row>
    <row r="231" spans="1:26" ht="15.75" customHeight="1">
      <c r="A231" s="1968"/>
      <c r="B231" s="1970"/>
      <c r="C231" s="1968"/>
      <c r="D231" s="1968"/>
      <c r="E231" s="1968"/>
      <c r="F231" s="1968"/>
      <c r="G231" s="1968"/>
      <c r="H231" s="1968"/>
      <c r="I231" s="1968"/>
      <c r="J231" s="1968"/>
      <c r="K231" s="1968"/>
      <c r="L231" s="1968"/>
      <c r="M231" s="1968"/>
      <c r="N231" s="1968"/>
      <c r="O231" s="1968"/>
      <c r="P231" s="1968"/>
      <c r="Q231" s="1968"/>
      <c r="R231" s="1968"/>
      <c r="S231" s="1968"/>
      <c r="T231" s="1968"/>
      <c r="U231" s="1968"/>
      <c r="V231" s="1968"/>
      <c r="W231" s="1968"/>
      <c r="X231" s="1968"/>
      <c r="Y231" s="1968"/>
      <c r="Z231" s="1968"/>
    </row>
    <row r="232" spans="1:26" ht="15.75" customHeight="1">
      <c r="A232" s="1968"/>
      <c r="B232" s="1970"/>
      <c r="C232" s="1968"/>
      <c r="D232" s="1968"/>
      <c r="E232" s="1968"/>
      <c r="F232" s="1968"/>
      <c r="G232" s="1968"/>
      <c r="H232" s="1968"/>
      <c r="I232" s="1968"/>
      <c r="J232" s="1968"/>
      <c r="K232" s="1968"/>
      <c r="L232" s="1968"/>
      <c r="M232" s="1968"/>
      <c r="N232" s="1968"/>
      <c r="O232" s="1968"/>
      <c r="P232" s="1968"/>
      <c r="Q232" s="1968"/>
      <c r="R232" s="1968"/>
      <c r="S232" s="1968"/>
      <c r="T232" s="1968"/>
      <c r="U232" s="1968"/>
      <c r="V232" s="1968"/>
      <c r="W232" s="1968"/>
      <c r="X232" s="1968"/>
      <c r="Y232" s="1968"/>
      <c r="Z232" s="1968"/>
    </row>
    <row r="233" spans="1:26" ht="15.75" customHeight="1">
      <c r="A233" s="1968"/>
      <c r="B233" s="1970"/>
      <c r="C233" s="1968"/>
      <c r="D233" s="1968"/>
      <c r="E233" s="1968"/>
      <c r="F233" s="1968"/>
      <c r="G233" s="1968"/>
      <c r="H233" s="1968"/>
      <c r="I233" s="1968"/>
      <c r="J233" s="1968"/>
      <c r="K233" s="1968"/>
      <c r="L233" s="1968"/>
      <c r="M233" s="1968"/>
      <c r="N233" s="1968"/>
      <c r="O233" s="1968"/>
      <c r="P233" s="1968"/>
      <c r="Q233" s="1968"/>
      <c r="R233" s="1968"/>
      <c r="S233" s="1968"/>
      <c r="T233" s="1968"/>
      <c r="U233" s="1968"/>
      <c r="V233" s="1968"/>
      <c r="W233" s="1968"/>
      <c r="X233" s="1968"/>
      <c r="Y233" s="1968"/>
      <c r="Z233" s="1968"/>
    </row>
    <row r="234" spans="1:26" ht="15.75" customHeight="1">
      <c r="A234" s="1968"/>
      <c r="B234" s="1970"/>
      <c r="C234" s="1968"/>
      <c r="D234" s="1968"/>
      <c r="E234" s="1968"/>
      <c r="F234" s="1968"/>
      <c r="G234" s="1968"/>
      <c r="H234" s="1968"/>
      <c r="I234" s="1968"/>
      <c r="J234" s="1968"/>
      <c r="K234" s="1968"/>
      <c r="L234" s="1968"/>
      <c r="M234" s="1968"/>
      <c r="N234" s="1968"/>
      <c r="O234" s="1968"/>
      <c r="P234" s="1968"/>
      <c r="Q234" s="1968"/>
      <c r="R234" s="1968"/>
      <c r="S234" s="1968"/>
      <c r="T234" s="1968"/>
      <c r="U234" s="1968"/>
      <c r="V234" s="1968"/>
      <c r="W234" s="1968"/>
      <c r="X234" s="1968"/>
      <c r="Y234" s="1968"/>
      <c r="Z234" s="1968"/>
    </row>
    <row r="235" spans="1:26" ht="15.75" customHeight="1">
      <c r="A235" s="1968"/>
      <c r="B235" s="1970"/>
      <c r="C235" s="1968"/>
      <c r="D235" s="1968"/>
      <c r="E235" s="1968"/>
      <c r="F235" s="1968"/>
      <c r="G235" s="1968"/>
      <c r="H235" s="1968"/>
      <c r="I235" s="1968"/>
      <c r="J235" s="1968"/>
      <c r="K235" s="1968"/>
      <c r="L235" s="1968"/>
      <c r="M235" s="1968"/>
      <c r="N235" s="1968"/>
      <c r="O235" s="1968"/>
      <c r="P235" s="1968"/>
      <c r="Q235" s="1968"/>
      <c r="R235" s="1968"/>
      <c r="S235" s="1968"/>
      <c r="T235" s="1968"/>
      <c r="U235" s="1968"/>
      <c r="V235" s="1968"/>
      <c r="W235" s="1968"/>
      <c r="X235" s="1968"/>
      <c r="Y235" s="1968"/>
      <c r="Z235" s="1968"/>
    </row>
    <row r="236" spans="1:26" ht="15.75" customHeight="1">
      <c r="A236" s="1968"/>
      <c r="B236" s="1970"/>
      <c r="C236" s="1968"/>
      <c r="D236" s="1968"/>
      <c r="E236" s="1968"/>
      <c r="F236" s="1968"/>
      <c r="G236" s="1968"/>
      <c r="H236" s="1968"/>
      <c r="I236" s="1968"/>
      <c r="J236" s="1968"/>
      <c r="K236" s="1968"/>
      <c r="L236" s="1968"/>
      <c r="M236" s="1968"/>
      <c r="N236" s="1968"/>
      <c r="O236" s="1968"/>
      <c r="P236" s="1968"/>
      <c r="Q236" s="1968"/>
      <c r="R236" s="1968"/>
      <c r="S236" s="1968"/>
      <c r="T236" s="1968"/>
      <c r="U236" s="1968"/>
      <c r="V236" s="1968"/>
      <c r="W236" s="1968"/>
      <c r="X236" s="1968"/>
      <c r="Y236" s="1968"/>
      <c r="Z236" s="1968"/>
    </row>
    <row r="237" spans="1:26" ht="15.75" customHeight="1">
      <c r="A237" s="1968"/>
      <c r="B237" s="1970"/>
      <c r="C237" s="1968"/>
      <c r="D237" s="1968"/>
      <c r="E237" s="1968"/>
      <c r="F237" s="1968"/>
      <c r="G237" s="1968"/>
      <c r="H237" s="1968"/>
      <c r="I237" s="1968"/>
      <c r="J237" s="1968"/>
      <c r="K237" s="1968"/>
      <c r="L237" s="1968"/>
      <c r="M237" s="1968"/>
      <c r="N237" s="1968"/>
      <c r="O237" s="1968"/>
      <c r="P237" s="1968"/>
      <c r="Q237" s="1968"/>
      <c r="R237" s="1968"/>
      <c r="S237" s="1968"/>
      <c r="T237" s="1968"/>
      <c r="U237" s="1968"/>
      <c r="V237" s="1968"/>
      <c r="W237" s="1968"/>
      <c r="X237" s="1968"/>
      <c r="Y237" s="1968"/>
      <c r="Z237" s="1968"/>
    </row>
    <row r="238" spans="1:26" ht="15.75" customHeight="1">
      <c r="A238" s="1968"/>
      <c r="B238" s="1970"/>
      <c r="C238" s="1968"/>
      <c r="D238" s="1968"/>
      <c r="E238" s="1968"/>
      <c r="F238" s="1968"/>
      <c r="G238" s="1968"/>
      <c r="H238" s="1968"/>
      <c r="I238" s="1968"/>
      <c r="J238" s="1968"/>
      <c r="K238" s="1968"/>
      <c r="L238" s="1968"/>
      <c r="M238" s="1968"/>
      <c r="N238" s="1968"/>
      <c r="O238" s="1968"/>
      <c r="P238" s="1968"/>
      <c r="Q238" s="1968"/>
      <c r="R238" s="1968"/>
      <c r="S238" s="1968"/>
      <c r="T238" s="1968"/>
      <c r="U238" s="1968"/>
      <c r="V238" s="1968"/>
      <c r="W238" s="1968"/>
      <c r="X238" s="1968"/>
      <c r="Y238" s="1968"/>
      <c r="Z238" s="1968"/>
    </row>
    <row r="239" spans="1:26" ht="15.75" customHeight="1">
      <c r="A239" s="1968"/>
      <c r="B239" s="1970"/>
      <c r="C239" s="1968"/>
      <c r="D239" s="1968"/>
      <c r="E239" s="1968"/>
      <c r="F239" s="1968"/>
      <c r="G239" s="1968"/>
      <c r="H239" s="1968"/>
      <c r="I239" s="1968"/>
      <c r="J239" s="1968"/>
      <c r="K239" s="1968"/>
      <c r="L239" s="1968"/>
      <c r="M239" s="1968"/>
      <c r="N239" s="1968"/>
      <c r="O239" s="1968"/>
      <c r="P239" s="1968"/>
      <c r="Q239" s="1968"/>
      <c r="R239" s="1968"/>
      <c r="S239" s="1968"/>
      <c r="T239" s="1968"/>
      <c r="U239" s="1968"/>
      <c r="V239" s="1968"/>
      <c r="W239" s="1968"/>
      <c r="X239" s="1968"/>
      <c r="Y239" s="1968"/>
      <c r="Z239" s="1968"/>
    </row>
    <row r="240" spans="1:26" ht="15.75" customHeight="1">
      <c r="A240" s="1968"/>
      <c r="B240" s="1970"/>
      <c r="C240" s="1968"/>
      <c r="D240" s="1968"/>
      <c r="E240" s="1968"/>
      <c r="F240" s="1968"/>
      <c r="G240" s="1968"/>
      <c r="H240" s="1968"/>
      <c r="I240" s="1968"/>
      <c r="J240" s="1968"/>
      <c r="K240" s="1968"/>
      <c r="L240" s="1968"/>
      <c r="M240" s="1968"/>
      <c r="N240" s="1968"/>
      <c r="O240" s="1968"/>
      <c r="P240" s="1968"/>
      <c r="Q240" s="1968"/>
      <c r="R240" s="1968"/>
      <c r="S240" s="1968"/>
      <c r="T240" s="1968"/>
      <c r="U240" s="1968"/>
      <c r="V240" s="1968"/>
      <c r="W240" s="1968"/>
      <c r="X240" s="1968"/>
      <c r="Y240" s="1968"/>
      <c r="Z240" s="1968"/>
    </row>
    <row r="241" spans="1:26" ht="15.75" customHeight="1">
      <c r="A241" s="1968"/>
      <c r="B241" s="1970"/>
      <c r="C241" s="1968"/>
      <c r="D241" s="1968"/>
      <c r="E241" s="1968"/>
      <c r="F241" s="1968"/>
      <c r="G241" s="1968"/>
      <c r="H241" s="1968"/>
      <c r="I241" s="1968"/>
      <c r="J241" s="1968"/>
      <c r="K241" s="1968"/>
      <c r="L241" s="1968"/>
      <c r="M241" s="1968"/>
      <c r="N241" s="1968"/>
      <c r="O241" s="1968"/>
      <c r="P241" s="1968"/>
      <c r="Q241" s="1968"/>
      <c r="R241" s="1968"/>
      <c r="S241" s="1968"/>
      <c r="T241" s="1968"/>
      <c r="U241" s="1968"/>
      <c r="V241" s="1968"/>
      <c r="W241" s="1968"/>
      <c r="X241" s="1968"/>
      <c r="Y241" s="1968"/>
      <c r="Z241" s="1968"/>
    </row>
    <row r="242" spans="1:26" ht="15.75" customHeight="1">
      <c r="A242" s="1968"/>
      <c r="B242" s="1970"/>
      <c r="C242" s="1968"/>
      <c r="D242" s="1968"/>
      <c r="E242" s="1968"/>
      <c r="F242" s="1968"/>
      <c r="G242" s="1968"/>
      <c r="H242" s="1968"/>
      <c r="I242" s="1968"/>
      <c r="J242" s="1968"/>
      <c r="K242" s="1968"/>
      <c r="L242" s="1968"/>
      <c r="M242" s="1968"/>
      <c r="N242" s="1968"/>
      <c r="O242" s="1968"/>
      <c r="P242" s="1968"/>
      <c r="Q242" s="1968"/>
      <c r="R242" s="1968"/>
      <c r="S242" s="1968"/>
      <c r="T242" s="1968"/>
      <c r="U242" s="1968"/>
      <c r="V242" s="1968"/>
      <c r="W242" s="1968"/>
      <c r="X242" s="1968"/>
      <c r="Y242" s="1968"/>
      <c r="Z242" s="1968"/>
    </row>
    <row r="243" spans="1:26" ht="15.75" customHeight="1">
      <c r="A243" s="1968"/>
      <c r="B243" s="1970"/>
      <c r="C243" s="1968"/>
      <c r="D243" s="1968"/>
      <c r="E243" s="1968"/>
      <c r="F243" s="1968"/>
      <c r="G243" s="1968"/>
      <c r="H243" s="1968"/>
      <c r="I243" s="1968"/>
      <c r="J243" s="1968"/>
      <c r="K243" s="1968"/>
      <c r="L243" s="1968"/>
      <c r="M243" s="1968"/>
      <c r="N243" s="1968"/>
      <c r="O243" s="1968"/>
      <c r="P243" s="1968"/>
      <c r="Q243" s="1968"/>
      <c r="R243" s="1968"/>
      <c r="S243" s="1968"/>
      <c r="T243" s="1968"/>
      <c r="U243" s="1968"/>
      <c r="V243" s="1968"/>
      <c r="W243" s="1968"/>
      <c r="X243" s="1968"/>
      <c r="Y243" s="1968"/>
      <c r="Z243" s="1968"/>
    </row>
    <row r="244" spans="1:26" ht="15.75" customHeight="1">
      <c r="A244" s="1968"/>
      <c r="B244" s="1970"/>
      <c r="C244" s="1968"/>
      <c r="D244" s="1968"/>
      <c r="E244" s="1968"/>
      <c r="F244" s="1968"/>
      <c r="G244" s="1968"/>
      <c r="H244" s="1968"/>
      <c r="I244" s="1968"/>
      <c r="J244" s="1968"/>
      <c r="K244" s="1968"/>
      <c r="L244" s="1968"/>
      <c r="M244" s="1968"/>
      <c r="N244" s="1968"/>
      <c r="O244" s="1968"/>
      <c r="P244" s="1968"/>
      <c r="Q244" s="1968"/>
      <c r="R244" s="1968"/>
      <c r="S244" s="1968"/>
      <c r="T244" s="1968"/>
      <c r="U244" s="1968"/>
      <c r="V244" s="1968"/>
      <c r="W244" s="1968"/>
      <c r="X244" s="1968"/>
      <c r="Y244" s="1968"/>
      <c r="Z244" s="1968"/>
    </row>
    <row r="245" spans="1:26" ht="15.75" customHeight="1">
      <c r="A245" s="1968"/>
      <c r="B245" s="1970"/>
      <c r="C245" s="1968"/>
      <c r="D245" s="1968"/>
      <c r="E245" s="1968"/>
      <c r="F245" s="1968"/>
      <c r="G245" s="1968"/>
      <c r="H245" s="1968"/>
      <c r="I245" s="1968"/>
      <c r="J245" s="1968"/>
      <c r="K245" s="1968"/>
      <c r="L245" s="1968"/>
      <c r="M245" s="1968"/>
      <c r="N245" s="1968"/>
      <c r="O245" s="1968"/>
      <c r="P245" s="1968"/>
      <c r="Q245" s="1968"/>
      <c r="R245" s="1968"/>
      <c r="S245" s="1968"/>
      <c r="T245" s="1968"/>
      <c r="U245" s="1968"/>
      <c r="V245" s="1968"/>
      <c r="W245" s="1968"/>
      <c r="X245" s="1968"/>
      <c r="Y245" s="1968"/>
      <c r="Z245" s="1968"/>
    </row>
    <row r="246" spans="1:26" ht="15.75" customHeight="1">
      <c r="A246" s="1968"/>
      <c r="B246" s="1970"/>
      <c r="C246" s="1968"/>
      <c r="D246" s="1968"/>
      <c r="E246" s="1968"/>
      <c r="F246" s="1968"/>
      <c r="G246" s="1968"/>
      <c r="H246" s="1968"/>
      <c r="I246" s="1968"/>
      <c r="J246" s="1968"/>
      <c r="K246" s="1968"/>
      <c r="L246" s="1968"/>
      <c r="M246" s="1968"/>
      <c r="N246" s="1968"/>
      <c r="O246" s="1968"/>
      <c r="P246" s="1968"/>
      <c r="Q246" s="1968"/>
      <c r="R246" s="1968"/>
      <c r="S246" s="1968"/>
      <c r="T246" s="1968"/>
      <c r="U246" s="1968"/>
      <c r="V246" s="1968"/>
      <c r="W246" s="1968"/>
      <c r="X246" s="1968"/>
      <c r="Y246" s="1968"/>
      <c r="Z246" s="1968"/>
    </row>
    <row r="247" spans="1:26" ht="15.75" customHeight="1">
      <c r="A247" s="1968"/>
      <c r="B247" s="1970"/>
      <c r="C247" s="1968"/>
      <c r="D247" s="1968"/>
      <c r="E247" s="1968"/>
      <c r="F247" s="1968"/>
      <c r="G247" s="1968"/>
      <c r="H247" s="1968"/>
      <c r="I247" s="1968"/>
      <c r="J247" s="1968"/>
      <c r="K247" s="1968"/>
      <c r="L247" s="1968"/>
      <c r="M247" s="1968"/>
      <c r="N247" s="1968"/>
      <c r="O247" s="1968"/>
      <c r="P247" s="1968"/>
      <c r="Q247" s="1968"/>
      <c r="R247" s="1968"/>
      <c r="S247" s="1968"/>
      <c r="T247" s="1968"/>
      <c r="U247" s="1968"/>
      <c r="V247" s="1968"/>
      <c r="W247" s="1968"/>
      <c r="X247" s="1968"/>
      <c r="Y247" s="1968"/>
      <c r="Z247" s="1968"/>
    </row>
    <row r="248" spans="1:26" ht="15.75" customHeight="1">
      <c r="A248" s="1968"/>
      <c r="B248" s="1970"/>
      <c r="C248" s="1968"/>
      <c r="D248" s="1968"/>
      <c r="E248" s="1968"/>
      <c r="F248" s="1968"/>
      <c r="G248" s="1968"/>
      <c r="H248" s="1968"/>
      <c r="I248" s="1968"/>
      <c r="J248" s="1968"/>
      <c r="K248" s="1968"/>
      <c r="L248" s="1968"/>
      <c r="M248" s="1968"/>
      <c r="N248" s="1968"/>
      <c r="O248" s="1968"/>
      <c r="P248" s="1968"/>
      <c r="Q248" s="1968"/>
      <c r="R248" s="1968"/>
      <c r="S248" s="1968"/>
      <c r="T248" s="1968"/>
      <c r="U248" s="1968"/>
      <c r="V248" s="1968"/>
      <c r="W248" s="1968"/>
      <c r="X248" s="1968"/>
      <c r="Y248" s="1968"/>
      <c r="Z248" s="1968"/>
    </row>
    <row r="249" spans="1:26" ht="15.75" customHeight="1">
      <c r="A249" s="1968"/>
      <c r="B249" s="1970"/>
      <c r="C249" s="1968"/>
      <c r="D249" s="1968"/>
      <c r="E249" s="1968"/>
      <c r="F249" s="1968"/>
      <c r="G249" s="1968"/>
      <c r="H249" s="1968"/>
      <c r="I249" s="1968"/>
      <c r="J249" s="1968"/>
      <c r="K249" s="1968"/>
      <c r="L249" s="1968"/>
      <c r="M249" s="1968"/>
      <c r="N249" s="1968"/>
      <c r="O249" s="1968"/>
      <c r="P249" s="1968"/>
      <c r="Q249" s="1968"/>
      <c r="R249" s="1968"/>
      <c r="S249" s="1968"/>
      <c r="T249" s="1968"/>
      <c r="U249" s="1968"/>
      <c r="V249" s="1968"/>
      <c r="W249" s="1968"/>
      <c r="X249" s="1968"/>
      <c r="Y249" s="1968"/>
      <c r="Z249" s="1968"/>
    </row>
    <row r="250" spans="1:26" ht="15.75" customHeight="1">
      <c r="A250" s="1968"/>
      <c r="B250" s="1970"/>
      <c r="C250" s="1968"/>
      <c r="D250" s="1968"/>
      <c r="E250" s="1968"/>
      <c r="F250" s="1968"/>
      <c r="G250" s="1968"/>
      <c r="H250" s="1968"/>
      <c r="I250" s="1968"/>
      <c r="J250" s="1968"/>
      <c r="K250" s="1968"/>
      <c r="L250" s="1968"/>
      <c r="M250" s="1968"/>
      <c r="N250" s="1968"/>
      <c r="O250" s="1968"/>
      <c r="P250" s="1968"/>
      <c r="Q250" s="1968"/>
      <c r="R250" s="1968"/>
      <c r="S250" s="1968"/>
      <c r="T250" s="1968"/>
      <c r="U250" s="1968"/>
      <c r="V250" s="1968"/>
      <c r="W250" s="1968"/>
      <c r="X250" s="1968"/>
      <c r="Y250" s="1968"/>
      <c r="Z250" s="1968"/>
    </row>
    <row r="251" spans="1:26" ht="15.75" customHeight="1">
      <c r="A251" s="1968"/>
      <c r="B251" s="1970"/>
      <c r="C251" s="1968"/>
      <c r="D251" s="1968"/>
      <c r="E251" s="1968"/>
      <c r="F251" s="1968"/>
      <c r="G251" s="1968"/>
      <c r="H251" s="1968"/>
      <c r="I251" s="1968"/>
      <c r="J251" s="1968"/>
      <c r="K251" s="1968"/>
      <c r="L251" s="1968"/>
      <c r="M251" s="1968"/>
      <c r="N251" s="1968"/>
      <c r="O251" s="1968"/>
      <c r="P251" s="1968"/>
      <c r="Q251" s="1968"/>
      <c r="R251" s="1968"/>
      <c r="S251" s="1968"/>
      <c r="T251" s="1968"/>
      <c r="U251" s="1968"/>
      <c r="V251" s="1968"/>
      <c r="W251" s="1968"/>
      <c r="X251" s="1968"/>
      <c r="Y251" s="1968"/>
      <c r="Z251" s="1968"/>
    </row>
    <row r="252" spans="1:26" ht="15.75" customHeight="1">
      <c r="A252" s="1968"/>
      <c r="B252" s="1970"/>
      <c r="C252" s="1968"/>
      <c r="D252" s="1968"/>
      <c r="E252" s="1968"/>
      <c r="F252" s="1968"/>
      <c r="G252" s="1968"/>
      <c r="H252" s="1968"/>
      <c r="I252" s="1968"/>
      <c r="J252" s="1968"/>
      <c r="K252" s="1968"/>
      <c r="L252" s="1968"/>
      <c r="M252" s="1968"/>
      <c r="N252" s="1968"/>
      <c r="O252" s="1968"/>
      <c r="P252" s="1968"/>
      <c r="Q252" s="1968"/>
      <c r="R252" s="1968"/>
      <c r="S252" s="1968"/>
      <c r="T252" s="1968"/>
      <c r="U252" s="1968"/>
      <c r="V252" s="1968"/>
      <c r="W252" s="1968"/>
      <c r="X252" s="1968"/>
      <c r="Y252" s="1968"/>
      <c r="Z252" s="1968"/>
    </row>
    <row r="253" spans="1:26" ht="15.75" customHeight="1">
      <c r="A253" s="1968"/>
      <c r="B253" s="1970"/>
      <c r="C253" s="1968"/>
      <c r="D253" s="1968"/>
      <c r="E253" s="1968"/>
      <c r="F253" s="1968"/>
      <c r="G253" s="1968"/>
      <c r="H253" s="1968"/>
      <c r="I253" s="1968"/>
      <c r="J253" s="1968"/>
      <c r="K253" s="1968"/>
      <c r="L253" s="1968"/>
      <c r="M253" s="1968"/>
      <c r="N253" s="1968"/>
      <c r="O253" s="1968"/>
      <c r="P253" s="1968"/>
      <c r="Q253" s="1968"/>
      <c r="R253" s="1968"/>
      <c r="S253" s="1968"/>
      <c r="T253" s="1968"/>
      <c r="U253" s="1968"/>
      <c r="V253" s="1968"/>
      <c r="W253" s="1968"/>
      <c r="X253" s="1968"/>
      <c r="Y253" s="1968"/>
      <c r="Z253" s="1968"/>
    </row>
    <row r="254" spans="1:26" ht="15.75" customHeight="1">
      <c r="A254" s="1968"/>
      <c r="B254" s="1970"/>
      <c r="C254" s="1968"/>
      <c r="D254" s="1968"/>
      <c r="E254" s="1968"/>
      <c r="F254" s="1968"/>
      <c r="G254" s="1968"/>
      <c r="H254" s="1968"/>
      <c r="I254" s="1968"/>
      <c r="J254" s="1968"/>
      <c r="K254" s="1968"/>
      <c r="L254" s="1968"/>
      <c r="M254" s="1968"/>
      <c r="N254" s="1968"/>
      <c r="O254" s="1968"/>
      <c r="P254" s="1968"/>
      <c r="Q254" s="1968"/>
      <c r="R254" s="1968"/>
      <c r="S254" s="1968"/>
      <c r="T254" s="1968"/>
      <c r="U254" s="1968"/>
      <c r="V254" s="1968"/>
      <c r="W254" s="1968"/>
      <c r="X254" s="1968"/>
      <c r="Y254" s="1968"/>
      <c r="Z254" s="1968"/>
    </row>
    <row r="255" spans="1:26" ht="15.75" customHeight="1">
      <c r="A255" s="1968"/>
      <c r="B255" s="1970"/>
      <c r="C255" s="1968"/>
      <c r="D255" s="1968"/>
      <c r="E255" s="1968"/>
      <c r="F255" s="1968"/>
      <c r="G255" s="1968"/>
      <c r="H255" s="1968"/>
      <c r="I255" s="1968"/>
      <c r="J255" s="1968"/>
      <c r="K255" s="1968"/>
      <c r="L255" s="1968"/>
      <c r="M255" s="1968"/>
      <c r="N255" s="1968"/>
      <c r="O255" s="1968"/>
      <c r="P255" s="1968"/>
      <c r="Q255" s="1968"/>
      <c r="R255" s="1968"/>
      <c r="S255" s="1968"/>
      <c r="T255" s="1968"/>
      <c r="U255" s="1968"/>
      <c r="V255" s="1968"/>
      <c r="W255" s="1968"/>
      <c r="X255" s="1968"/>
      <c r="Y255" s="1968"/>
      <c r="Z255" s="1968"/>
    </row>
    <row r="256" spans="1:26" ht="15.75" customHeight="1">
      <c r="A256" s="1968"/>
      <c r="B256" s="1970"/>
      <c r="C256" s="1968"/>
      <c r="D256" s="1968"/>
      <c r="E256" s="1968"/>
      <c r="F256" s="1968"/>
      <c r="G256" s="1968"/>
      <c r="H256" s="1968"/>
      <c r="I256" s="1968"/>
      <c r="J256" s="1968"/>
      <c r="K256" s="1968"/>
      <c r="L256" s="1968"/>
      <c r="M256" s="1968"/>
      <c r="N256" s="1968"/>
      <c r="O256" s="1968"/>
      <c r="P256" s="1968"/>
      <c r="Q256" s="1968"/>
      <c r="R256" s="1968"/>
      <c r="S256" s="1968"/>
      <c r="T256" s="1968"/>
      <c r="U256" s="1968"/>
      <c r="V256" s="1968"/>
      <c r="W256" s="1968"/>
      <c r="X256" s="1968"/>
      <c r="Y256" s="1968"/>
      <c r="Z256" s="1968"/>
    </row>
    <row r="257" spans="1:26" ht="15.75" customHeight="1">
      <c r="A257" s="1968"/>
      <c r="B257" s="1970"/>
      <c r="C257" s="1968"/>
      <c r="D257" s="1968"/>
      <c r="E257" s="1968"/>
      <c r="F257" s="1968"/>
      <c r="G257" s="1968"/>
      <c r="H257" s="1968"/>
      <c r="I257" s="1968"/>
      <c r="J257" s="1968"/>
      <c r="K257" s="1968"/>
      <c r="L257" s="1968"/>
      <c r="M257" s="1968"/>
      <c r="N257" s="1968"/>
      <c r="O257" s="1968"/>
      <c r="P257" s="1968"/>
      <c r="Q257" s="1968"/>
      <c r="R257" s="1968"/>
      <c r="S257" s="1968"/>
      <c r="T257" s="1968"/>
      <c r="U257" s="1968"/>
      <c r="V257" s="1968"/>
      <c r="W257" s="1968"/>
      <c r="X257" s="1968"/>
      <c r="Y257" s="1968"/>
      <c r="Z257" s="1968"/>
    </row>
    <row r="258" spans="1:26" ht="15.75" customHeight="1">
      <c r="A258" s="1968"/>
      <c r="B258" s="1970"/>
      <c r="C258" s="1968"/>
      <c r="D258" s="1968"/>
      <c r="E258" s="1968"/>
      <c r="F258" s="1968"/>
      <c r="G258" s="1968"/>
      <c r="H258" s="1968"/>
      <c r="I258" s="1968"/>
      <c r="J258" s="1968"/>
      <c r="K258" s="1968"/>
      <c r="L258" s="1968"/>
      <c r="M258" s="1968"/>
      <c r="N258" s="1968"/>
      <c r="O258" s="1968"/>
      <c r="P258" s="1968"/>
      <c r="Q258" s="1968"/>
      <c r="R258" s="1968"/>
      <c r="S258" s="1968"/>
      <c r="T258" s="1968"/>
      <c r="U258" s="1968"/>
      <c r="V258" s="1968"/>
      <c r="W258" s="1968"/>
      <c r="X258" s="1968"/>
      <c r="Y258" s="1968"/>
      <c r="Z258" s="1968"/>
    </row>
    <row r="259" spans="1:26" ht="15.75" customHeight="1">
      <c r="A259" s="1968"/>
      <c r="B259" s="1970"/>
      <c r="C259" s="1968"/>
      <c r="D259" s="1968"/>
      <c r="E259" s="1968"/>
      <c r="F259" s="1968"/>
      <c r="G259" s="1968"/>
      <c r="H259" s="1968"/>
      <c r="I259" s="1968"/>
      <c r="J259" s="1968"/>
      <c r="K259" s="1968"/>
      <c r="L259" s="1968"/>
      <c r="M259" s="1968"/>
      <c r="N259" s="1968"/>
      <c r="O259" s="1968"/>
      <c r="P259" s="1968"/>
      <c r="Q259" s="1968"/>
      <c r="R259" s="1968"/>
      <c r="S259" s="1968"/>
      <c r="T259" s="1968"/>
      <c r="U259" s="1968"/>
      <c r="V259" s="1968"/>
      <c r="W259" s="1968"/>
      <c r="X259" s="1968"/>
      <c r="Y259" s="1968"/>
      <c r="Z259" s="1968"/>
    </row>
    <row r="260" spans="1:26" ht="15.75" customHeight="1">
      <c r="A260" s="1968"/>
      <c r="B260" s="1970"/>
      <c r="C260" s="1968"/>
      <c r="D260" s="1968"/>
      <c r="E260" s="1968"/>
      <c r="F260" s="1968"/>
      <c r="G260" s="1968"/>
      <c r="H260" s="1968"/>
      <c r="I260" s="1968"/>
      <c r="J260" s="1968"/>
      <c r="K260" s="1968"/>
      <c r="L260" s="1968"/>
      <c r="M260" s="1968"/>
      <c r="N260" s="1968"/>
      <c r="O260" s="1968"/>
      <c r="P260" s="1968"/>
      <c r="Q260" s="1968"/>
      <c r="R260" s="1968"/>
      <c r="S260" s="1968"/>
      <c r="T260" s="1968"/>
      <c r="U260" s="1968"/>
      <c r="V260" s="1968"/>
      <c r="W260" s="1968"/>
      <c r="X260" s="1968"/>
      <c r="Y260" s="1968"/>
      <c r="Z260" s="1968"/>
    </row>
    <row r="261" spans="1:26" ht="15.75" customHeight="1">
      <c r="A261" s="1968"/>
      <c r="B261" s="1970"/>
      <c r="C261" s="1968"/>
      <c r="D261" s="1968"/>
      <c r="E261" s="1968"/>
      <c r="F261" s="1968"/>
      <c r="G261" s="1968"/>
      <c r="H261" s="1968"/>
      <c r="I261" s="1968"/>
      <c r="J261" s="1968"/>
      <c r="K261" s="1968"/>
      <c r="L261" s="1968"/>
      <c r="M261" s="1968"/>
      <c r="N261" s="1968"/>
      <c r="O261" s="1968"/>
      <c r="P261" s="1968"/>
      <c r="Q261" s="1968"/>
      <c r="R261" s="1968"/>
      <c r="S261" s="1968"/>
      <c r="T261" s="1968"/>
      <c r="U261" s="1968"/>
      <c r="V261" s="1968"/>
      <c r="W261" s="1968"/>
      <c r="X261" s="1968"/>
      <c r="Y261" s="1968"/>
      <c r="Z261" s="1968"/>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sheetData>
  <mergeCells count="46">
    <mergeCell ref="A15:A51"/>
    <mergeCell ref="A2:A14"/>
    <mergeCell ref="C2:M2"/>
    <mergeCell ref="C3:M3"/>
    <mergeCell ref="F4:G4"/>
    <mergeCell ref="C5:M5"/>
    <mergeCell ref="C6:M6"/>
    <mergeCell ref="C7:D7"/>
    <mergeCell ref="I7:M7"/>
    <mergeCell ref="B8:B10"/>
    <mergeCell ref="C10:D10"/>
    <mergeCell ref="F10:G10"/>
    <mergeCell ref="I10:J10"/>
    <mergeCell ref="I4:M4"/>
    <mergeCell ref="C49:M49"/>
    <mergeCell ref="C48:M48"/>
    <mergeCell ref="C61:M61"/>
    <mergeCell ref="A52:A57"/>
    <mergeCell ref="C52:M52"/>
    <mergeCell ref="C53:M53"/>
    <mergeCell ref="C54:M54"/>
    <mergeCell ref="C55:M55"/>
    <mergeCell ref="C56:M56"/>
    <mergeCell ref="C57:M57"/>
    <mergeCell ref="A58:A60"/>
    <mergeCell ref="C58:M58"/>
    <mergeCell ref="C59:M59"/>
    <mergeCell ref="C60:M60"/>
    <mergeCell ref="C16:M16"/>
    <mergeCell ref="F42:G42"/>
    <mergeCell ref="B28:B30"/>
    <mergeCell ref="B1:M1"/>
    <mergeCell ref="C12:M12"/>
    <mergeCell ref="C13:M13"/>
    <mergeCell ref="E14:M14"/>
    <mergeCell ref="C11:M11"/>
    <mergeCell ref="C15:M15"/>
    <mergeCell ref="B44:B47"/>
    <mergeCell ref="F45:F46"/>
    <mergeCell ref="G45:J46"/>
    <mergeCell ref="B17:B23"/>
    <mergeCell ref="B24:B27"/>
    <mergeCell ref="J29:M29"/>
    <mergeCell ref="B31:B33"/>
    <mergeCell ref="L45:M46"/>
    <mergeCell ref="B34:B43"/>
  </mergeCells>
  <hyperlinks>
    <hyperlink ref="C56" r:id="rId1"/>
  </hyperlinks>
  <pageMargins left="0.7" right="0.7" top="0.75" bottom="0.75" header="0.51180555555555496" footer="0.51180555555555496"/>
  <pageSetup orientation="portrait"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6"/>
  <sheetViews>
    <sheetView topLeftCell="A13" workbookViewId="0">
      <selection activeCell="B34" sqref="B34:B42"/>
    </sheetView>
  </sheetViews>
  <sheetFormatPr baseColWidth="10" defaultColWidth="11.42578125" defaultRowHeight="15"/>
  <cols>
    <col min="1" max="1" width="29" style="1869" customWidth="1"/>
    <col min="2" max="2" width="29.7109375" style="1869" customWidth="1"/>
    <col min="3" max="5" width="11.42578125" style="1869"/>
    <col min="6" max="6" width="13.140625" style="1869" customWidth="1"/>
    <col min="7" max="16384" width="11.42578125" style="1869"/>
  </cols>
  <sheetData>
    <row r="1" spans="1:13" ht="20.25" customHeight="1" thickBot="1">
      <c r="A1" s="2616" t="s">
        <v>359</v>
      </c>
      <c r="B1" s="8658" t="s">
        <v>3256</v>
      </c>
      <c r="C1" s="8659"/>
      <c r="D1" s="8659"/>
      <c r="E1" s="8659"/>
      <c r="F1" s="8659"/>
      <c r="G1" s="8659"/>
      <c r="H1" s="8659"/>
      <c r="I1" s="8659"/>
      <c r="J1" s="8659"/>
      <c r="K1" s="8659"/>
      <c r="L1" s="8659"/>
      <c r="M1" s="8660"/>
    </row>
    <row r="2" spans="1:13" ht="54" customHeight="1">
      <c r="A2" s="8326" t="s">
        <v>2329</v>
      </c>
      <c r="B2" s="3053" t="s">
        <v>2330</v>
      </c>
      <c r="C2" s="8564" t="s">
        <v>1723</v>
      </c>
      <c r="D2" s="8654"/>
      <c r="E2" s="8654"/>
      <c r="F2" s="8654"/>
      <c r="G2" s="8654"/>
      <c r="H2" s="8654"/>
      <c r="I2" s="8654"/>
      <c r="J2" s="8654"/>
      <c r="K2" s="8654"/>
      <c r="L2" s="8654"/>
      <c r="M2" s="8655"/>
    </row>
    <row r="3" spans="1:13" ht="193.5" customHeight="1">
      <c r="A3" s="8327"/>
      <c r="B3" s="3054" t="s">
        <v>2331</v>
      </c>
      <c r="C3" s="7647" t="s">
        <v>3257</v>
      </c>
      <c r="D3" s="7648"/>
      <c r="E3" s="7648"/>
      <c r="F3" s="7648"/>
      <c r="G3" s="7648"/>
      <c r="H3" s="7648"/>
      <c r="I3" s="7648"/>
      <c r="J3" s="7648"/>
      <c r="K3" s="7648"/>
      <c r="L3" s="7648"/>
      <c r="M3" s="7649"/>
    </row>
    <row r="4" spans="1:13" ht="37.5" customHeight="1">
      <c r="A4" s="8327"/>
      <c r="B4" s="2587" t="s">
        <v>240</v>
      </c>
      <c r="C4" s="2704" t="s">
        <v>2418</v>
      </c>
      <c r="D4" s="2003"/>
      <c r="E4" s="2004" t="s">
        <v>359</v>
      </c>
      <c r="F4" s="8656" t="s">
        <v>241</v>
      </c>
      <c r="G4" s="8657"/>
      <c r="H4" s="2002">
        <v>342</v>
      </c>
      <c r="I4" s="8567" t="s">
        <v>3258</v>
      </c>
      <c r="J4" s="7648"/>
      <c r="K4" s="7648"/>
      <c r="L4" s="7648"/>
      <c r="M4" s="7649"/>
    </row>
    <row r="5" spans="1:13" ht="15" customHeight="1">
      <c r="A5" s="8327"/>
      <c r="B5" s="3054" t="s">
        <v>2333</v>
      </c>
      <c r="C5" s="8636" t="s">
        <v>3259</v>
      </c>
      <c r="D5" s="8637"/>
      <c r="E5" s="8637"/>
      <c r="F5" s="8637"/>
      <c r="G5" s="8637"/>
      <c r="H5" s="8637"/>
      <c r="I5" s="8637"/>
      <c r="J5" s="8637"/>
      <c r="K5" s="8637"/>
      <c r="L5" s="8637"/>
      <c r="M5" s="8638"/>
    </row>
    <row r="6" spans="1:13" ht="15" customHeight="1">
      <c r="A6" s="8327"/>
      <c r="B6" s="2587" t="s">
        <v>2334</v>
      </c>
      <c r="C6" s="7754" t="s">
        <v>3260</v>
      </c>
      <c r="D6" s="6985"/>
      <c r="E6" s="6985"/>
      <c r="F6" s="6985"/>
      <c r="G6" s="6985"/>
      <c r="H6" s="6985"/>
      <c r="I6" s="6985"/>
      <c r="J6" s="6985"/>
      <c r="K6" s="6985"/>
      <c r="L6" s="6985"/>
      <c r="M6" s="7755"/>
    </row>
    <row r="7" spans="1:13" ht="15" customHeight="1">
      <c r="A7" s="8327"/>
      <c r="B7" s="2587" t="s">
        <v>2335</v>
      </c>
      <c r="C7" s="8636" t="s">
        <v>288</v>
      </c>
      <c r="D7" s="8637"/>
      <c r="E7" s="1945" t="s">
        <v>359</v>
      </c>
      <c r="F7" s="1945" t="s">
        <v>359</v>
      </c>
      <c r="G7" s="2005" t="s">
        <v>359</v>
      </c>
      <c r="H7" s="2703" t="s">
        <v>244</v>
      </c>
      <c r="I7" s="8637" t="s">
        <v>21</v>
      </c>
      <c r="J7" s="8637"/>
      <c r="K7" s="8637"/>
      <c r="L7" s="8637"/>
      <c r="M7" s="8638"/>
    </row>
    <row r="8" spans="1:13" ht="15.75">
      <c r="A8" s="8327"/>
      <c r="B8" s="7274" t="s">
        <v>2336</v>
      </c>
      <c r="C8" s="2681" t="s">
        <v>359</v>
      </c>
      <c r="D8" s="1945" t="s">
        <v>359</v>
      </c>
      <c r="E8" s="1943" t="s">
        <v>359</v>
      </c>
      <c r="F8" s="1943" t="s">
        <v>359</v>
      </c>
      <c r="G8" s="1943" t="s">
        <v>359</v>
      </c>
      <c r="H8" s="1943" t="s">
        <v>359</v>
      </c>
      <c r="I8" s="1945" t="s">
        <v>359</v>
      </c>
      <c r="J8" s="1945" t="s">
        <v>359</v>
      </c>
      <c r="K8" s="1945" t="s">
        <v>359</v>
      </c>
      <c r="L8" s="1945" t="s">
        <v>359</v>
      </c>
      <c r="M8" s="2026" t="s">
        <v>359</v>
      </c>
    </row>
    <row r="9" spans="1:13" ht="15" customHeight="1">
      <c r="A9" s="8327"/>
      <c r="B9" s="7274"/>
      <c r="C9" s="4551" t="s">
        <v>359</v>
      </c>
      <c r="D9" s="4550" t="s">
        <v>359</v>
      </c>
      <c r="E9" s="3816"/>
      <c r="F9" s="4550"/>
      <c r="G9" s="4550"/>
      <c r="H9" s="3816"/>
      <c r="I9" s="4547" t="s">
        <v>359</v>
      </c>
      <c r="J9" s="1944" t="s">
        <v>359</v>
      </c>
      <c r="K9" s="2007" t="s">
        <v>359</v>
      </c>
      <c r="L9" s="1945" t="s">
        <v>359</v>
      </c>
      <c r="M9" s="2025" t="s">
        <v>359</v>
      </c>
    </row>
    <row r="10" spans="1:13" ht="15" customHeight="1">
      <c r="A10" s="8327"/>
      <c r="B10" s="8620"/>
      <c r="C10" s="8438" t="s">
        <v>2337</v>
      </c>
      <c r="D10" s="8437"/>
      <c r="E10" s="1944" t="s">
        <v>359</v>
      </c>
      <c r="F10" s="8437" t="s">
        <v>2337</v>
      </c>
      <c r="G10" s="8437"/>
      <c r="H10" s="1944" t="s">
        <v>359</v>
      </c>
      <c r="I10" s="8437" t="s">
        <v>2337</v>
      </c>
      <c r="J10" s="8437"/>
      <c r="K10" s="1944" t="s">
        <v>359</v>
      </c>
      <c r="L10" s="1944" t="s">
        <v>359</v>
      </c>
      <c r="M10" s="2027" t="s">
        <v>359</v>
      </c>
    </row>
    <row r="11" spans="1:13" ht="15" customHeight="1">
      <c r="A11" s="8327"/>
      <c r="B11" s="3054" t="s">
        <v>2338</v>
      </c>
      <c r="C11" s="8640" t="s">
        <v>3261</v>
      </c>
      <c r="D11" s="8623"/>
      <c r="E11" s="8623"/>
      <c r="F11" s="8623"/>
      <c r="G11" s="8623"/>
      <c r="H11" s="8623"/>
      <c r="I11" s="8623"/>
      <c r="J11" s="8623"/>
      <c r="K11" s="8623"/>
      <c r="L11" s="8623"/>
      <c r="M11" s="8631"/>
    </row>
    <row r="12" spans="1:13" ht="15" customHeight="1">
      <c r="A12" s="8327"/>
      <c r="B12" s="3054" t="s">
        <v>2689</v>
      </c>
      <c r="C12" s="8636" t="s">
        <v>3262</v>
      </c>
      <c r="D12" s="8637"/>
      <c r="E12" s="8637"/>
      <c r="F12" s="8637"/>
      <c r="G12" s="8637"/>
      <c r="H12" s="8637"/>
      <c r="I12" s="8637"/>
      <c r="J12" s="8637"/>
      <c r="K12" s="8637"/>
      <c r="L12" s="8637"/>
      <c r="M12" s="8638"/>
    </row>
    <row r="13" spans="1:13" ht="54.75" customHeight="1">
      <c r="A13" s="8327"/>
      <c r="B13" s="3054" t="s">
        <v>2649</v>
      </c>
      <c r="C13" s="7647" t="s">
        <v>3252</v>
      </c>
      <c r="D13" s="7648"/>
      <c r="E13" s="7648"/>
      <c r="F13" s="7648"/>
      <c r="G13" s="7648"/>
      <c r="H13" s="7648"/>
      <c r="I13" s="7648"/>
      <c r="J13" s="7648"/>
      <c r="K13" s="7648"/>
      <c r="L13" s="7648"/>
      <c r="M13" s="7649"/>
    </row>
    <row r="14" spans="1:13" ht="77.25" customHeight="1">
      <c r="A14" s="8653"/>
      <c r="B14" s="3054" t="s">
        <v>2651</v>
      </c>
      <c r="C14" s="2705" t="s">
        <v>3237</v>
      </c>
      <c r="D14" s="2022" t="s">
        <v>108</v>
      </c>
      <c r="E14" s="7648" t="s">
        <v>3238</v>
      </c>
      <c r="F14" s="7648"/>
      <c r="G14" s="7648"/>
      <c r="H14" s="7648"/>
      <c r="I14" s="7648"/>
      <c r="J14" s="7648"/>
      <c r="K14" s="7648"/>
      <c r="L14" s="7648"/>
      <c r="M14" s="7649"/>
    </row>
    <row r="15" spans="1:13" ht="30" customHeight="1">
      <c r="A15" s="8338" t="s">
        <v>2340</v>
      </c>
      <c r="B15" s="2587" t="s">
        <v>230</v>
      </c>
      <c r="C15" s="8438" t="s">
        <v>1</v>
      </c>
      <c r="D15" s="8437"/>
      <c r="E15" s="8437"/>
      <c r="F15" s="8437"/>
      <c r="G15" s="8437"/>
      <c r="H15" s="8437"/>
      <c r="I15" s="8437"/>
      <c r="J15" s="8437"/>
      <c r="K15" s="8437"/>
      <c r="L15" s="8437"/>
      <c r="M15" s="8641"/>
    </row>
    <row r="16" spans="1:13" ht="30" customHeight="1">
      <c r="A16" s="8338"/>
      <c r="B16" s="2889" t="s">
        <v>2652</v>
      </c>
      <c r="C16" s="8438" t="s">
        <v>1724</v>
      </c>
      <c r="D16" s="8437"/>
      <c r="E16" s="8437"/>
      <c r="F16" s="8437"/>
      <c r="G16" s="8437"/>
      <c r="H16" s="8437"/>
      <c r="I16" s="8437"/>
      <c r="J16" s="8437"/>
      <c r="K16" s="8437"/>
      <c r="L16" s="8437"/>
      <c r="M16" s="8641"/>
    </row>
    <row r="17" spans="1:13" ht="15.75">
      <c r="A17" s="8338"/>
      <c r="B17" s="8171" t="s">
        <v>2341</v>
      </c>
      <c r="C17" s="2681" t="s">
        <v>359</v>
      </c>
      <c r="D17" s="2003" t="s">
        <v>359</v>
      </c>
      <c r="E17" s="2003" t="s">
        <v>359</v>
      </c>
      <c r="F17" s="2003" t="s">
        <v>359</v>
      </c>
      <c r="G17" s="2003" t="s">
        <v>359</v>
      </c>
      <c r="H17" s="2003" t="s">
        <v>359</v>
      </c>
      <c r="I17" s="2003" t="s">
        <v>359</v>
      </c>
      <c r="J17" s="2003" t="s">
        <v>359</v>
      </c>
      <c r="K17" s="2003" t="s">
        <v>359</v>
      </c>
      <c r="L17" s="2003" t="s">
        <v>359</v>
      </c>
      <c r="M17" s="2025" t="s">
        <v>359</v>
      </c>
    </row>
    <row r="18" spans="1:13" ht="15.75">
      <c r="A18" s="8338"/>
      <c r="B18" s="7274"/>
      <c r="C18" s="2681" t="s">
        <v>359</v>
      </c>
      <c r="D18" s="2010" t="s">
        <v>359</v>
      </c>
      <c r="E18" s="2003" t="s">
        <v>359</v>
      </c>
      <c r="F18" s="2010" t="s">
        <v>359</v>
      </c>
      <c r="G18" s="2003" t="s">
        <v>359</v>
      </c>
      <c r="H18" s="2010" t="s">
        <v>359</v>
      </c>
      <c r="I18" s="2003" t="s">
        <v>359</v>
      </c>
      <c r="J18" s="2010" t="s">
        <v>359</v>
      </c>
      <c r="K18" s="2003" t="s">
        <v>359</v>
      </c>
      <c r="L18" s="2003" t="s">
        <v>359</v>
      </c>
      <c r="M18" s="2025" t="s">
        <v>359</v>
      </c>
    </row>
    <row r="19" spans="1:13" ht="15.75">
      <c r="A19" s="8338"/>
      <c r="B19" s="7274"/>
      <c r="C19" s="2706" t="s">
        <v>2342</v>
      </c>
      <c r="D19" s="2011" t="s">
        <v>359</v>
      </c>
      <c r="E19" s="2003" t="s">
        <v>2343</v>
      </c>
      <c r="F19" s="2011" t="s">
        <v>359</v>
      </c>
      <c r="G19" s="2003" t="s">
        <v>2344</v>
      </c>
      <c r="H19" s="2011" t="s">
        <v>359</v>
      </c>
      <c r="I19" s="2003" t="s">
        <v>2345</v>
      </c>
      <c r="J19" s="2011" t="s">
        <v>359</v>
      </c>
      <c r="K19" s="2003" t="s">
        <v>359</v>
      </c>
      <c r="L19" s="2003" t="s">
        <v>359</v>
      </c>
      <c r="M19" s="2025" t="s">
        <v>359</v>
      </c>
    </row>
    <row r="20" spans="1:13" ht="15.75">
      <c r="A20" s="8338"/>
      <c r="B20" s="7274"/>
      <c r="C20" s="2706" t="s">
        <v>2346</v>
      </c>
      <c r="D20" s="2011" t="s">
        <v>359</v>
      </c>
      <c r="E20" s="2003" t="s">
        <v>2347</v>
      </c>
      <c r="F20" s="2011" t="s">
        <v>359</v>
      </c>
      <c r="G20" s="2003" t="s">
        <v>2348</v>
      </c>
      <c r="H20" s="2011" t="s">
        <v>359</v>
      </c>
      <c r="I20" s="2003" t="s">
        <v>359</v>
      </c>
      <c r="J20" s="2003" t="s">
        <v>359</v>
      </c>
      <c r="K20" s="2003" t="s">
        <v>359</v>
      </c>
      <c r="L20" s="2003" t="s">
        <v>359</v>
      </c>
      <c r="M20" s="2025" t="s">
        <v>359</v>
      </c>
    </row>
    <row r="21" spans="1:13" ht="15.75">
      <c r="A21" s="8338"/>
      <c r="B21" s="7274"/>
      <c r="C21" s="2706" t="s">
        <v>2349</v>
      </c>
      <c r="D21" s="2011" t="s">
        <v>359</v>
      </c>
      <c r="E21" s="2003" t="s">
        <v>2350</v>
      </c>
      <c r="F21" s="2011" t="s">
        <v>359</v>
      </c>
      <c r="G21" s="2003" t="s">
        <v>359</v>
      </c>
      <c r="H21" s="2003" t="s">
        <v>359</v>
      </c>
      <c r="I21" s="2003" t="s">
        <v>359</v>
      </c>
      <c r="J21" s="2003" t="s">
        <v>359</v>
      </c>
      <c r="K21" s="2003" t="s">
        <v>359</v>
      </c>
      <c r="L21" s="2003" t="s">
        <v>359</v>
      </c>
      <c r="M21" s="2025" t="s">
        <v>359</v>
      </c>
    </row>
    <row r="22" spans="1:13" ht="15.75">
      <c r="A22" s="8338"/>
      <c r="B22" s="7274"/>
      <c r="C22" s="2706" t="s">
        <v>105</v>
      </c>
      <c r="D22" s="2011" t="s">
        <v>2441</v>
      </c>
      <c r="E22" s="2003" t="s">
        <v>3239</v>
      </c>
      <c r="F22" s="1944" t="s">
        <v>2472</v>
      </c>
      <c r="G22" s="4548"/>
      <c r="H22" s="1944" t="s">
        <v>359</v>
      </c>
      <c r="I22" s="1944" t="s">
        <v>359</v>
      </c>
      <c r="J22" s="1944" t="s">
        <v>359</v>
      </c>
      <c r="K22" s="1944" t="s">
        <v>359</v>
      </c>
      <c r="L22" s="1944" t="s">
        <v>359</v>
      </c>
      <c r="M22" s="2027" t="s">
        <v>359</v>
      </c>
    </row>
    <row r="23" spans="1:13" ht="15.75">
      <c r="A23" s="8338"/>
      <c r="B23" s="8620"/>
      <c r="C23" s="2707" t="s">
        <v>359</v>
      </c>
      <c r="D23" s="2010" t="s">
        <v>359</v>
      </c>
      <c r="E23" s="2010" t="s">
        <v>359</v>
      </c>
      <c r="F23" s="2010" t="s">
        <v>359</v>
      </c>
      <c r="G23" s="2010" t="s">
        <v>359</v>
      </c>
      <c r="H23" s="2010" t="s">
        <v>359</v>
      </c>
      <c r="I23" s="2010" t="s">
        <v>359</v>
      </c>
      <c r="J23" s="2010" t="s">
        <v>359</v>
      </c>
      <c r="K23" s="2010" t="s">
        <v>359</v>
      </c>
      <c r="L23" s="2010" t="s">
        <v>359</v>
      </c>
      <c r="M23" s="2029" t="s">
        <v>359</v>
      </c>
    </row>
    <row r="24" spans="1:13" ht="15.75">
      <c r="A24" s="8338"/>
      <c r="B24" s="7274" t="s">
        <v>2354</v>
      </c>
      <c r="C24" s="2706" t="s">
        <v>359</v>
      </c>
      <c r="D24" s="2003" t="s">
        <v>359</v>
      </c>
      <c r="E24" s="2003" t="s">
        <v>359</v>
      </c>
      <c r="F24" s="2003" t="s">
        <v>359</v>
      </c>
      <c r="G24" s="2003" t="s">
        <v>359</v>
      </c>
      <c r="H24" s="2003" t="s">
        <v>359</v>
      </c>
      <c r="I24" s="2003" t="s">
        <v>359</v>
      </c>
      <c r="J24" s="2003" t="s">
        <v>359</v>
      </c>
      <c r="K24" s="2003" t="s">
        <v>359</v>
      </c>
      <c r="L24" s="1945" t="s">
        <v>359</v>
      </c>
      <c r="M24" s="2026" t="s">
        <v>359</v>
      </c>
    </row>
    <row r="25" spans="1:13" ht="15.75">
      <c r="A25" s="8338"/>
      <c r="B25" s="7274"/>
      <c r="C25" s="2706" t="s">
        <v>2355</v>
      </c>
      <c r="D25" s="2012" t="s">
        <v>359</v>
      </c>
      <c r="E25" s="2003" t="s">
        <v>359</v>
      </c>
      <c r="F25" s="2003" t="s">
        <v>2356</v>
      </c>
      <c r="G25" s="2012" t="s">
        <v>359</v>
      </c>
      <c r="H25" s="2003" t="s">
        <v>359</v>
      </c>
      <c r="I25" s="2003" t="s">
        <v>2357</v>
      </c>
      <c r="J25" s="2012" t="s">
        <v>2441</v>
      </c>
      <c r="K25" s="2003" t="s">
        <v>359</v>
      </c>
      <c r="L25" s="1945" t="s">
        <v>359</v>
      </c>
      <c r="M25" s="2026" t="s">
        <v>359</v>
      </c>
    </row>
    <row r="26" spans="1:13" ht="15.75">
      <c r="A26" s="8338"/>
      <c r="B26" s="7274"/>
      <c r="C26" s="2706" t="s">
        <v>2358</v>
      </c>
      <c r="D26" s="2013" t="s">
        <v>359</v>
      </c>
      <c r="E26" s="1945" t="s">
        <v>359</v>
      </c>
      <c r="F26" s="2003" t="s">
        <v>2359</v>
      </c>
      <c r="G26" s="2011" t="s">
        <v>359</v>
      </c>
      <c r="H26" s="1945" t="s">
        <v>359</v>
      </c>
      <c r="I26" s="1945" t="s">
        <v>359</v>
      </c>
      <c r="J26" s="1945" t="s">
        <v>359</v>
      </c>
      <c r="K26" s="1945" t="s">
        <v>359</v>
      </c>
      <c r="L26" s="1945" t="s">
        <v>359</v>
      </c>
      <c r="M26" s="2026" t="s">
        <v>359</v>
      </c>
    </row>
    <row r="27" spans="1:13" ht="15.75">
      <c r="A27" s="8338"/>
      <c r="B27" s="8620"/>
      <c r="C27" s="2707" t="s">
        <v>359</v>
      </c>
      <c r="D27" s="2010" t="s">
        <v>359</v>
      </c>
      <c r="E27" s="2010" t="s">
        <v>359</v>
      </c>
      <c r="F27" s="2010" t="s">
        <v>359</v>
      </c>
      <c r="G27" s="2010" t="s">
        <v>359</v>
      </c>
      <c r="H27" s="2010" t="s">
        <v>359</v>
      </c>
      <c r="I27" s="2010" t="s">
        <v>359</v>
      </c>
      <c r="J27" s="2010" t="s">
        <v>359</v>
      </c>
      <c r="K27" s="2010" t="s">
        <v>359</v>
      </c>
      <c r="L27" s="1944" t="s">
        <v>359</v>
      </c>
      <c r="M27" s="2027" t="s">
        <v>359</v>
      </c>
    </row>
    <row r="28" spans="1:13" ht="15.75">
      <c r="A28" s="8338"/>
      <c r="B28" s="8633" t="s">
        <v>2360</v>
      </c>
      <c r="C28" s="2706" t="s">
        <v>359</v>
      </c>
      <c r="D28" s="2003" t="s">
        <v>359</v>
      </c>
      <c r="E28" s="2003" t="s">
        <v>359</v>
      </c>
      <c r="F28" s="2003" t="s">
        <v>359</v>
      </c>
      <c r="G28" s="2003" t="s">
        <v>359</v>
      </c>
      <c r="H28" s="2003" t="s">
        <v>359</v>
      </c>
      <c r="I28" s="2003" t="s">
        <v>359</v>
      </c>
      <c r="J28" s="2003" t="s">
        <v>359</v>
      </c>
      <c r="K28" s="2003" t="s">
        <v>359</v>
      </c>
      <c r="L28" s="2003" t="s">
        <v>359</v>
      </c>
      <c r="M28" s="2025" t="s">
        <v>359</v>
      </c>
    </row>
    <row r="29" spans="1:13" ht="15" customHeight="1">
      <c r="A29" s="8338"/>
      <c r="B29" s="8634"/>
      <c r="C29" s="2708" t="s">
        <v>2361</v>
      </c>
      <c r="D29" s="2023" t="s">
        <v>437</v>
      </c>
      <c r="E29" s="2003" t="s">
        <v>359</v>
      </c>
      <c r="F29" s="1945" t="s">
        <v>2362</v>
      </c>
      <c r="G29" s="2012" t="s">
        <v>437</v>
      </c>
      <c r="H29" s="2003" t="s">
        <v>359</v>
      </c>
      <c r="I29" s="1945" t="s">
        <v>2363</v>
      </c>
      <c r="J29" s="8628"/>
      <c r="K29" s="8629"/>
      <c r="L29" s="8629"/>
      <c r="M29" s="8661"/>
    </row>
    <row r="30" spans="1:13" ht="15.75">
      <c r="A30" s="8338"/>
      <c r="B30" s="8635"/>
      <c r="C30" s="2707" t="s">
        <v>359</v>
      </c>
      <c r="D30" s="2010" t="s">
        <v>359</v>
      </c>
      <c r="E30" s="2010" t="s">
        <v>359</v>
      </c>
      <c r="F30" s="2010" t="s">
        <v>359</v>
      </c>
      <c r="G30" s="2010" t="s">
        <v>359</v>
      </c>
      <c r="H30" s="2010" t="s">
        <v>359</v>
      </c>
      <c r="I30" s="2010" t="s">
        <v>359</v>
      </c>
      <c r="J30" s="2010" t="s">
        <v>359</v>
      </c>
      <c r="K30" s="2010" t="s">
        <v>359</v>
      </c>
      <c r="L30" s="2010" t="s">
        <v>359</v>
      </c>
      <c r="M30" s="2029" t="s">
        <v>359</v>
      </c>
    </row>
    <row r="31" spans="1:13" ht="15.75">
      <c r="A31" s="8338"/>
      <c r="B31" s="7274" t="s">
        <v>2364</v>
      </c>
      <c r="C31" s="2711" t="s">
        <v>359</v>
      </c>
      <c r="D31" s="2017" t="s">
        <v>359</v>
      </c>
      <c r="E31" s="2017" t="s">
        <v>359</v>
      </c>
      <c r="F31" s="2017" t="s">
        <v>359</v>
      </c>
      <c r="G31" s="2017" t="s">
        <v>359</v>
      </c>
      <c r="H31" s="2017" t="s">
        <v>359</v>
      </c>
      <c r="I31" s="2017" t="s">
        <v>359</v>
      </c>
      <c r="J31" s="2017" t="s">
        <v>359</v>
      </c>
      <c r="K31" s="2017" t="s">
        <v>359</v>
      </c>
      <c r="L31" s="1945" t="s">
        <v>359</v>
      </c>
      <c r="M31" s="2026" t="s">
        <v>359</v>
      </c>
    </row>
    <row r="32" spans="1:13" ht="15.75">
      <c r="A32" s="8338"/>
      <c r="B32" s="7274"/>
      <c r="C32" s="2706" t="s">
        <v>2365</v>
      </c>
      <c r="D32" s="2018">
        <v>2023</v>
      </c>
      <c r="E32" s="2017" t="s">
        <v>359</v>
      </c>
      <c r="F32" s="2003" t="s">
        <v>2366</v>
      </c>
      <c r="G32" s="2018">
        <v>2025</v>
      </c>
      <c r="H32" s="2017" t="s">
        <v>359</v>
      </c>
      <c r="I32" s="1945" t="s">
        <v>359</v>
      </c>
      <c r="J32" s="2017" t="s">
        <v>359</v>
      </c>
      <c r="K32" s="2017" t="s">
        <v>359</v>
      </c>
      <c r="L32" s="1945" t="s">
        <v>359</v>
      </c>
      <c r="M32" s="2026" t="s">
        <v>359</v>
      </c>
    </row>
    <row r="33" spans="1:13" ht="15.75">
      <c r="A33" s="8338"/>
      <c r="B33" s="8620"/>
      <c r="C33" s="2706" t="s">
        <v>359</v>
      </c>
      <c r="D33" s="2003" t="s">
        <v>359</v>
      </c>
      <c r="E33" s="2017" t="s">
        <v>359</v>
      </c>
      <c r="F33" s="2003" t="s">
        <v>359</v>
      </c>
      <c r="G33" s="2017" t="s">
        <v>359</v>
      </c>
      <c r="H33" s="2017" t="s">
        <v>359</v>
      </c>
      <c r="I33" s="1945" t="s">
        <v>359</v>
      </c>
      <c r="J33" s="2017" t="s">
        <v>359</v>
      </c>
      <c r="K33" s="2017" t="s">
        <v>359</v>
      </c>
      <c r="L33" s="1945" t="s">
        <v>359</v>
      </c>
      <c r="M33" s="2026" t="s">
        <v>359</v>
      </c>
    </row>
    <row r="34" spans="1:13" ht="15.75">
      <c r="A34" s="8338"/>
      <c r="B34" s="8633" t="s">
        <v>2367</v>
      </c>
      <c r="C34" s="3295"/>
      <c r="D34" s="3296"/>
      <c r="E34" s="3296"/>
      <c r="F34" s="3296"/>
      <c r="G34" s="3296"/>
      <c r="H34" s="3296"/>
      <c r="I34" s="3296"/>
      <c r="J34" s="3296"/>
      <c r="K34" s="3296"/>
      <c r="L34" s="3296"/>
      <c r="M34" s="3297"/>
    </row>
    <row r="35" spans="1:13" ht="15.75">
      <c r="A35" s="8338"/>
      <c r="B35" s="8634"/>
      <c r="C35" s="3298"/>
      <c r="D35" s="3167" t="s">
        <v>2368</v>
      </c>
      <c r="E35" s="3167">
        <v>2023</v>
      </c>
      <c r="F35" s="3167" t="s">
        <v>2369</v>
      </c>
      <c r="G35" s="3167">
        <v>2024</v>
      </c>
      <c r="H35" s="3167" t="s">
        <v>2370</v>
      </c>
      <c r="I35" s="3167">
        <v>2025</v>
      </c>
      <c r="J35" s="3167" t="s">
        <v>2371</v>
      </c>
      <c r="K35" s="3167">
        <v>2026</v>
      </c>
      <c r="L35" s="3167" t="s">
        <v>2372</v>
      </c>
      <c r="M35" s="3168">
        <v>2027</v>
      </c>
    </row>
    <row r="36" spans="1:13" ht="15.75">
      <c r="A36" s="8338"/>
      <c r="B36" s="8634"/>
      <c r="C36" s="3298"/>
      <c r="D36" s="3323">
        <v>0.2</v>
      </c>
      <c r="E36" s="3324"/>
      <c r="F36" s="3323">
        <v>0.7</v>
      </c>
      <c r="G36" s="3324"/>
      <c r="H36" s="3323">
        <v>1</v>
      </c>
      <c r="I36" s="3324"/>
      <c r="J36" s="3323"/>
      <c r="K36" s="3324"/>
      <c r="L36" s="3323"/>
      <c r="M36" s="3326"/>
    </row>
    <row r="37" spans="1:13" ht="15.75">
      <c r="A37" s="8338"/>
      <c r="B37" s="8634"/>
      <c r="C37" s="3298"/>
      <c r="D37" s="3167" t="s">
        <v>2373</v>
      </c>
      <c r="E37" s="3167">
        <v>2028</v>
      </c>
      <c r="F37" s="3167" t="s">
        <v>2374</v>
      </c>
      <c r="G37" s="3167">
        <v>2029</v>
      </c>
      <c r="H37" s="3167" t="s">
        <v>2375</v>
      </c>
      <c r="I37" s="3167">
        <v>2030</v>
      </c>
      <c r="J37" s="3167" t="s">
        <v>2376</v>
      </c>
      <c r="K37" s="3167">
        <v>2031</v>
      </c>
      <c r="L37" s="3167" t="s">
        <v>2377</v>
      </c>
      <c r="M37" s="3168">
        <v>2032</v>
      </c>
    </row>
    <row r="38" spans="1:13" ht="15.75">
      <c r="A38" s="8338"/>
      <c r="B38" s="8634"/>
      <c r="C38" s="3298"/>
      <c r="D38" s="3323"/>
      <c r="E38" s="3324"/>
      <c r="F38" s="3323"/>
      <c r="G38" s="3324"/>
      <c r="H38" s="3323"/>
      <c r="I38" s="3324"/>
      <c r="J38" s="3323"/>
      <c r="K38" s="3324"/>
      <c r="L38" s="3323"/>
      <c r="M38" s="3327"/>
    </row>
    <row r="39" spans="1:13" ht="15.75">
      <c r="A39" s="8338"/>
      <c r="B39" s="8634"/>
      <c r="C39" s="3298"/>
      <c r="D39" s="3167" t="s">
        <v>2378</v>
      </c>
      <c r="E39" s="3167">
        <v>2033</v>
      </c>
      <c r="F39" s="3167" t="s">
        <v>2379</v>
      </c>
      <c r="G39" s="3167">
        <v>2034</v>
      </c>
      <c r="H39" s="3167" t="s">
        <v>2380</v>
      </c>
      <c r="I39" s="3167">
        <v>2035</v>
      </c>
      <c r="J39" s="3167" t="s">
        <v>2381</v>
      </c>
      <c r="K39" s="3167">
        <v>2036</v>
      </c>
      <c r="L39" s="3167" t="s">
        <v>2382</v>
      </c>
      <c r="M39" s="3168">
        <v>2037</v>
      </c>
    </row>
    <row r="40" spans="1:13" ht="15.75">
      <c r="A40" s="8338"/>
      <c r="B40" s="8634"/>
      <c r="C40" s="3298"/>
      <c r="D40" s="3323"/>
      <c r="E40" s="3324"/>
      <c r="F40" s="3323"/>
      <c r="G40" s="3324"/>
      <c r="H40" s="3323"/>
      <c r="I40" s="3324"/>
      <c r="J40" s="3323"/>
      <c r="K40" s="3324"/>
      <c r="L40" s="3323"/>
      <c r="M40" s="3327"/>
    </row>
    <row r="41" spans="1:13" ht="15.75">
      <c r="A41" s="8338"/>
      <c r="B41" s="8634"/>
      <c r="C41" s="3298"/>
      <c r="D41" s="3167" t="s">
        <v>2383</v>
      </c>
      <c r="E41" s="3167">
        <v>2038</v>
      </c>
      <c r="F41" s="3167" t="s">
        <v>2384</v>
      </c>
      <c r="G41" s="2389" t="s">
        <v>359</v>
      </c>
      <c r="H41" s="3303"/>
      <c r="I41" s="3296"/>
      <c r="J41" s="3304"/>
      <c r="K41" s="3304"/>
      <c r="L41" s="3305"/>
      <c r="M41" s="3306"/>
    </row>
    <row r="42" spans="1:13" ht="15.75">
      <c r="A42" s="8338"/>
      <c r="B42" s="8635"/>
      <c r="C42" s="3298"/>
      <c r="D42" s="3323"/>
      <c r="E42" s="3324"/>
      <c r="F42" s="8541">
        <v>1</v>
      </c>
      <c r="G42" s="8541"/>
      <c r="H42" s="3307"/>
      <c r="I42" s="3307"/>
      <c r="J42" s="3308"/>
      <c r="K42" s="3308"/>
      <c r="L42" s="3309"/>
      <c r="M42" s="3310"/>
    </row>
    <row r="43" spans="1:13" ht="15" customHeight="1">
      <c r="A43" s="8338"/>
      <c r="B43" s="3054" t="s">
        <v>359</v>
      </c>
      <c r="C43" s="2679"/>
      <c r="D43" s="1963"/>
      <c r="E43" s="1939"/>
      <c r="F43" s="1963"/>
      <c r="G43" s="1939"/>
      <c r="H43" s="1964"/>
      <c r="I43" s="1948"/>
      <c r="J43" s="1964"/>
      <c r="K43" s="1948"/>
      <c r="L43" s="1964"/>
      <c r="M43" s="2680"/>
    </row>
    <row r="44" spans="1:13" ht="15.75">
      <c r="A44" s="8338"/>
      <c r="B44" s="7274" t="s">
        <v>2385</v>
      </c>
      <c r="C44" s="2706" t="s">
        <v>359</v>
      </c>
      <c r="D44" s="2003" t="s">
        <v>359</v>
      </c>
      <c r="E44" s="2003" t="s">
        <v>359</v>
      </c>
      <c r="F44" s="2003" t="s">
        <v>359</v>
      </c>
      <c r="G44" s="2003" t="s">
        <v>359</v>
      </c>
      <c r="H44" s="2003" t="s">
        <v>359</v>
      </c>
      <c r="I44" s="2003" t="s">
        <v>359</v>
      </c>
      <c r="J44" s="2003" t="s">
        <v>359</v>
      </c>
      <c r="K44" s="2003" t="s">
        <v>359</v>
      </c>
      <c r="L44" s="1945" t="s">
        <v>359</v>
      </c>
      <c r="M44" s="2026" t="s">
        <v>359</v>
      </c>
    </row>
    <row r="45" spans="1:13" ht="15" customHeight="1">
      <c r="A45" s="8338"/>
      <c r="B45" s="7274"/>
      <c r="C45" s="2681" t="s">
        <v>359</v>
      </c>
      <c r="D45" s="2003" t="s">
        <v>93</v>
      </c>
      <c r="E45" s="2010" t="s">
        <v>95</v>
      </c>
      <c r="F45" s="8621" t="s">
        <v>2386</v>
      </c>
      <c r="G45" s="8622"/>
      <c r="H45" s="8623"/>
      <c r="I45" s="8623"/>
      <c r="J45" s="8624"/>
      <c r="K45" s="2003" t="s">
        <v>3239</v>
      </c>
      <c r="L45" s="8622" t="s">
        <v>359</v>
      </c>
      <c r="M45" s="8631"/>
    </row>
    <row r="46" spans="1:13" ht="15.75">
      <c r="A46" s="8338"/>
      <c r="B46" s="7274"/>
      <c r="C46" s="2681" t="s">
        <v>359</v>
      </c>
      <c r="D46" s="2019"/>
      <c r="E46" s="2020" t="s">
        <v>2351</v>
      </c>
      <c r="F46" s="8621"/>
      <c r="G46" s="8625"/>
      <c r="H46" s="8626"/>
      <c r="I46" s="8626"/>
      <c r="J46" s="8627"/>
      <c r="K46" s="1945" t="s">
        <v>359</v>
      </c>
      <c r="L46" s="8625"/>
      <c r="M46" s="8632"/>
    </row>
    <row r="47" spans="1:13" ht="15.75">
      <c r="A47" s="8338"/>
      <c r="B47" s="8620"/>
      <c r="C47" s="2661" t="s">
        <v>359</v>
      </c>
      <c r="D47" s="1944" t="s">
        <v>359</v>
      </c>
      <c r="E47" s="1944" t="s">
        <v>359</v>
      </c>
      <c r="F47" s="1944" t="s">
        <v>359</v>
      </c>
      <c r="G47" s="1944" t="s">
        <v>359</v>
      </c>
      <c r="H47" s="1944" t="s">
        <v>359</v>
      </c>
      <c r="I47" s="1944" t="s">
        <v>359</v>
      </c>
      <c r="J47" s="1944" t="s">
        <v>359</v>
      </c>
      <c r="K47" s="1944" t="s">
        <v>359</v>
      </c>
      <c r="L47" s="1945" t="s">
        <v>359</v>
      </c>
      <c r="M47" s="2026" t="s">
        <v>359</v>
      </c>
    </row>
    <row r="48" spans="1:13" ht="247.5" customHeight="1">
      <c r="A48" s="8338"/>
      <c r="B48" s="2587" t="s">
        <v>2388</v>
      </c>
      <c r="C48" s="7647" t="s">
        <v>3263</v>
      </c>
      <c r="D48" s="7648"/>
      <c r="E48" s="7648"/>
      <c r="F48" s="7648"/>
      <c r="G48" s="7648"/>
      <c r="H48" s="7648"/>
      <c r="I48" s="7648"/>
      <c r="J48" s="7648"/>
      <c r="K48" s="7648"/>
      <c r="L48" s="7648"/>
      <c r="M48" s="7649"/>
    </row>
    <row r="49" spans="1:13" ht="15" customHeight="1">
      <c r="A49" s="8338"/>
      <c r="B49" s="2587" t="s">
        <v>2390</v>
      </c>
      <c r="C49" s="8636" t="s">
        <v>3264</v>
      </c>
      <c r="D49" s="8637"/>
      <c r="E49" s="8637"/>
      <c r="F49" s="8637"/>
      <c r="G49" s="8637"/>
      <c r="H49" s="8637"/>
      <c r="I49" s="8637"/>
      <c r="J49" s="8637"/>
      <c r="K49" s="8637"/>
      <c r="L49" s="8637"/>
      <c r="M49" s="8638"/>
    </row>
    <row r="50" spans="1:13" ht="15.75">
      <c r="A50" s="8338"/>
      <c r="B50" s="2587" t="s">
        <v>2392</v>
      </c>
      <c r="C50" s="2661">
        <v>60</v>
      </c>
      <c r="D50" s="1944" t="s">
        <v>359</v>
      </c>
      <c r="E50" s="1944" t="s">
        <v>359</v>
      </c>
      <c r="F50" s="1944" t="s">
        <v>359</v>
      </c>
      <c r="G50" s="1944" t="s">
        <v>359</v>
      </c>
      <c r="H50" s="1944" t="s">
        <v>359</v>
      </c>
      <c r="I50" s="1944" t="s">
        <v>359</v>
      </c>
      <c r="J50" s="1944" t="s">
        <v>359</v>
      </c>
      <c r="K50" s="1944" t="s">
        <v>359</v>
      </c>
      <c r="L50" s="1944" t="s">
        <v>359</v>
      </c>
      <c r="M50" s="2027" t="s">
        <v>359</v>
      </c>
    </row>
    <row r="51" spans="1:13" ht="15.75">
      <c r="A51" s="8652"/>
      <c r="B51" s="2587" t="s">
        <v>2393</v>
      </c>
      <c r="C51" s="2661" t="s">
        <v>437</v>
      </c>
      <c r="D51" s="1944" t="s">
        <v>359</v>
      </c>
      <c r="E51" s="1944" t="s">
        <v>359</v>
      </c>
      <c r="F51" s="1944" t="s">
        <v>359</v>
      </c>
      <c r="G51" s="1944" t="s">
        <v>359</v>
      </c>
      <c r="H51" s="1944" t="s">
        <v>359</v>
      </c>
      <c r="I51" s="1944" t="s">
        <v>359</v>
      </c>
      <c r="J51" s="1944" t="s">
        <v>359</v>
      </c>
      <c r="K51" s="1944" t="s">
        <v>359</v>
      </c>
      <c r="L51" s="1944" t="s">
        <v>359</v>
      </c>
      <c r="M51" s="2027" t="s">
        <v>359</v>
      </c>
    </row>
    <row r="52" spans="1:13" ht="15" customHeight="1">
      <c r="A52" s="8327" t="s">
        <v>2394</v>
      </c>
      <c r="B52" s="2587" t="s">
        <v>2395</v>
      </c>
      <c r="C52" s="7647" t="s">
        <v>2551</v>
      </c>
      <c r="D52" s="7648"/>
      <c r="E52" s="7648"/>
      <c r="F52" s="7648"/>
      <c r="G52" s="7648"/>
      <c r="H52" s="7648"/>
      <c r="I52" s="7648"/>
      <c r="J52" s="7648"/>
      <c r="K52" s="7648"/>
      <c r="L52" s="7648"/>
      <c r="M52" s="7649"/>
    </row>
    <row r="53" spans="1:13" ht="15" customHeight="1">
      <c r="A53" s="8327"/>
      <c r="B53" s="2587" t="s">
        <v>2396</v>
      </c>
      <c r="C53" s="7647" t="s">
        <v>1008</v>
      </c>
      <c r="D53" s="7648"/>
      <c r="E53" s="7648"/>
      <c r="F53" s="7648"/>
      <c r="G53" s="7648"/>
      <c r="H53" s="7648"/>
      <c r="I53" s="7648"/>
      <c r="J53" s="7648"/>
      <c r="K53" s="7648"/>
      <c r="L53" s="7648"/>
      <c r="M53" s="7649"/>
    </row>
    <row r="54" spans="1:13" ht="15" customHeight="1">
      <c r="A54" s="8327"/>
      <c r="B54" s="2587" t="s">
        <v>2398</v>
      </c>
      <c r="C54" s="7647" t="s">
        <v>21</v>
      </c>
      <c r="D54" s="7648"/>
      <c r="E54" s="7648"/>
      <c r="F54" s="7648"/>
      <c r="G54" s="7648"/>
      <c r="H54" s="7648"/>
      <c r="I54" s="7648"/>
      <c r="J54" s="7648"/>
      <c r="K54" s="7648"/>
      <c r="L54" s="7648"/>
      <c r="M54" s="7649"/>
    </row>
    <row r="55" spans="1:13" ht="15" customHeight="1">
      <c r="A55" s="8327"/>
      <c r="B55" s="2587" t="s">
        <v>2399</v>
      </c>
      <c r="C55" s="7647" t="s">
        <v>1008</v>
      </c>
      <c r="D55" s="7648"/>
      <c r="E55" s="7648"/>
      <c r="F55" s="7648"/>
      <c r="G55" s="7648"/>
      <c r="H55" s="7648"/>
      <c r="I55" s="7648"/>
      <c r="J55" s="7648"/>
      <c r="K55" s="7648"/>
      <c r="L55" s="7648"/>
      <c r="M55" s="7649"/>
    </row>
    <row r="56" spans="1:13" ht="15" customHeight="1">
      <c r="A56" s="8327"/>
      <c r="B56" s="2587" t="s">
        <v>2400</v>
      </c>
      <c r="C56" s="8665" t="s">
        <v>1010</v>
      </c>
      <c r="D56" s="8666"/>
      <c r="E56" s="8666"/>
      <c r="F56" s="8666"/>
      <c r="G56" s="8666"/>
      <c r="H56" s="8666"/>
      <c r="I56" s="8666"/>
      <c r="J56" s="8666"/>
      <c r="K56" s="8666"/>
      <c r="L56" s="8666"/>
      <c r="M56" s="8667"/>
    </row>
    <row r="57" spans="1:13" ht="15.95" customHeight="1" thickBot="1">
      <c r="A57" s="8645"/>
      <c r="B57" s="2587" t="s">
        <v>2401</v>
      </c>
      <c r="C57" s="7647">
        <v>3779595</v>
      </c>
      <c r="D57" s="7648"/>
      <c r="E57" s="7648"/>
      <c r="F57" s="7648"/>
      <c r="G57" s="7648"/>
      <c r="H57" s="7648"/>
      <c r="I57" s="7648"/>
      <c r="J57" s="7648"/>
      <c r="K57" s="7648"/>
      <c r="L57" s="7648"/>
      <c r="M57" s="7649"/>
    </row>
    <row r="58" spans="1:13" ht="15" customHeight="1">
      <c r="A58" s="8326" t="s">
        <v>2402</v>
      </c>
      <c r="B58" s="2588" t="s">
        <v>2403</v>
      </c>
      <c r="C58" s="7647" t="s">
        <v>1132</v>
      </c>
      <c r="D58" s="7648"/>
      <c r="E58" s="7648"/>
      <c r="F58" s="7648"/>
      <c r="G58" s="7648"/>
      <c r="H58" s="7648"/>
      <c r="I58" s="7648"/>
      <c r="J58" s="7648"/>
      <c r="K58" s="7648"/>
      <c r="L58" s="7648"/>
      <c r="M58" s="7649"/>
    </row>
    <row r="59" spans="1:13" ht="15" customHeight="1">
      <c r="A59" s="8327"/>
      <c r="B59" s="2588" t="s">
        <v>2404</v>
      </c>
      <c r="C59" s="7647" t="s">
        <v>2405</v>
      </c>
      <c r="D59" s="7648"/>
      <c r="E59" s="7648"/>
      <c r="F59" s="7648"/>
      <c r="G59" s="7648"/>
      <c r="H59" s="7648"/>
      <c r="I59" s="7648"/>
      <c r="J59" s="7648"/>
      <c r="K59" s="7648"/>
      <c r="L59" s="7648"/>
      <c r="M59" s="7649"/>
    </row>
    <row r="60" spans="1:13" ht="15" customHeight="1" thickBot="1">
      <c r="A60" s="8327"/>
      <c r="B60" s="2588" t="s">
        <v>244</v>
      </c>
      <c r="C60" s="7647" t="s">
        <v>289</v>
      </c>
      <c r="D60" s="7648"/>
      <c r="E60" s="7648"/>
      <c r="F60" s="7648"/>
      <c r="G60" s="7648"/>
      <c r="H60" s="7648"/>
      <c r="I60" s="7648"/>
      <c r="J60" s="7648"/>
      <c r="K60" s="7648"/>
      <c r="L60" s="7648"/>
      <c r="M60" s="7649"/>
    </row>
    <row r="61" spans="1:13" ht="33" customHeight="1" thickBot="1">
      <c r="A61" s="2030" t="s">
        <v>2406</v>
      </c>
      <c r="B61" s="2637" t="s">
        <v>359</v>
      </c>
      <c r="C61" s="8662" t="s">
        <v>3255</v>
      </c>
      <c r="D61" s="8663"/>
      <c r="E61" s="8663"/>
      <c r="F61" s="8663"/>
      <c r="G61" s="8663"/>
      <c r="H61" s="8663"/>
      <c r="I61" s="8663"/>
      <c r="J61" s="8663"/>
      <c r="K61" s="8663"/>
      <c r="L61" s="8663"/>
      <c r="M61" s="8664"/>
    </row>
    <row r="62" spans="1:13" ht="15.75">
      <c r="A62" s="1916"/>
      <c r="B62" s="1933"/>
      <c r="C62" s="1916"/>
      <c r="D62" s="1916"/>
      <c r="E62" s="1916"/>
      <c r="F62" s="1916"/>
      <c r="G62" s="1916"/>
      <c r="H62" s="1916"/>
      <c r="I62" s="1916"/>
      <c r="J62" s="1916"/>
      <c r="K62" s="1916"/>
      <c r="L62" s="1916"/>
      <c r="M62" s="1916"/>
    </row>
    <row r="63" spans="1:13" ht="15.75">
      <c r="A63" s="1916"/>
      <c r="B63" s="1933"/>
      <c r="C63" s="1916"/>
      <c r="D63" s="1916"/>
      <c r="E63" s="1916"/>
      <c r="F63" s="1916"/>
      <c r="G63" s="1916"/>
      <c r="H63" s="1916"/>
      <c r="I63" s="1916"/>
      <c r="J63" s="1916"/>
      <c r="K63" s="1916"/>
      <c r="L63" s="1916"/>
      <c r="M63" s="1916"/>
    </row>
    <row r="64" spans="1:13" ht="15.75">
      <c r="A64" s="1916"/>
      <c r="B64" s="1933"/>
      <c r="C64" s="1916"/>
      <c r="D64" s="1916"/>
      <c r="E64" s="1916"/>
      <c r="F64" s="1916"/>
      <c r="G64" s="1916"/>
      <c r="H64" s="1916"/>
      <c r="I64" s="1916"/>
      <c r="J64" s="1916"/>
      <c r="K64" s="1916"/>
      <c r="L64" s="1916"/>
      <c r="M64" s="1916"/>
    </row>
    <row r="65" spans="1:13" ht="15.75">
      <c r="A65" s="1916"/>
      <c r="B65" s="1933"/>
      <c r="C65" s="1916"/>
      <c r="D65" s="1916"/>
      <c r="E65" s="1916"/>
      <c r="F65" s="1916"/>
      <c r="G65" s="1916"/>
      <c r="H65" s="1916"/>
      <c r="I65" s="1916"/>
      <c r="J65" s="1916"/>
      <c r="K65" s="1916"/>
      <c r="L65" s="1916"/>
      <c r="M65" s="1916"/>
    </row>
    <row r="66" spans="1:13" ht="15.75">
      <c r="A66" s="1916"/>
      <c r="B66" s="1933"/>
      <c r="C66" s="1916"/>
      <c r="D66" s="1916"/>
      <c r="E66" s="1916"/>
      <c r="F66" s="1916"/>
      <c r="G66" s="1916"/>
      <c r="H66" s="1916"/>
      <c r="I66" s="1916"/>
      <c r="J66" s="1916"/>
      <c r="K66" s="1916"/>
      <c r="L66" s="1916"/>
      <c r="M66" s="1916"/>
    </row>
    <row r="67" spans="1:13" ht="15.75">
      <c r="A67" s="1916"/>
      <c r="B67" s="1933"/>
      <c r="C67" s="1916"/>
      <c r="D67" s="1916"/>
      <c r="E67" s="1916"/>
      <c r="F67" s="1916"/>
      <c r="G67" s="1916"/>
      <c r="H67" s="1916"/>
      <c r="I67" s="1916"/>
      <c r="J67" s="1916"/>
      <c r="K67" s="1916"/>
      <c r="L67" s="1916"/>
      <c r="M67" s="1916"/>
    </row>
    <row r="68" spans="1:13" ht="15.75">
      <c r="A68" s="1916"/>
      <c r="B68" s="1933"/>
      <c r="C68" s="1916"/>
      <c r="D68" s="1916"/>
      <c r="E68" s="1916"/>
      <c r="F68" s="1916"/>
      <c r="G68" s="1916"/>
      <c r="H68" s="1916"/>
      <c r="I68" s="1916"/>
      <c r="J68" s="1916"/>
      <c r="K68" s="1916"/>
      <c r="L68" s="1916"/>
      <c r="M68" s="1916"/>
    </row>
    <row r="69" spans="1:13" ht="15.75">
      <c r="A69" s="1916"/>
      <c r="B69" s="1933"/>
      <c r="C69" s="1916"/>
      <c r="D69" s="1916"/>
      <c r="E69" s="1916"/>
      <c r="F69" s="1916"/>
      <c r="G69" s="1916"/>
      <c r="H69" s="1916"/>
      <c r="I69" s="1916"/>
      <c r="J69" s="1916"/>
      <c r="K69" s="1916"/>
      <c r="L69" s="1916"/>
      <c r="M69" s="1916"/>
    </row>
    <row r="70" spans="1:13" ht="15.75">
      <c r="A70" s="1916"/>
      <c r="B70" s="1933"/>
      <c r="C70" s="1916"/>
      <c r="D70" s="1916"/>
      <c r="E70" s="1916"/>
      <c r="F70" s="1916"/>
      <c r="G70" s="1916"/>
      <c r="H70" s="1916"/>
      <c r="I70" s="1916"/>
      <c r="J70" s="1916"/>
      <c r="K70" s="1916"/>
      <c r="L70" s="1916"/>
      <c r="M70" s="1916"/>
    </row>
    <row r="71" spans="1:13" ht="15.75">
      <c r="A71" s="1916"/>
      <c r="B71" s="1933"/>
      <c r="C71" s="1916"/>
      <c r="D71" s="1916"/>
      <c r="E71" s="1916"/>
      <c r="F71" s="1916"/>
      <c r="G71" s="1916"/>
      <c r="H71" s="1916"/>
      <c r="I71" s="1916"/>
      <c r="J71" s="1916"/>
      <c r="K71" s="1916"/>
      <c r="L71" s="1916"/>
      <c r="M71" s="1916"/>
    </row>
    <row r="72" spans="1:13" ht="15.75">
      <c r="A72" s="1916"/>
      <c r="B72" s="1933"/>
      <c r="C72" s="1916"/>
      <c r="D72" s="1916"/>
      <c r="E72" s="1916"/>
      <c r="F72" s="1916"/>
      <c r="G72" s="1916"/>
      <c r="H72" s="1916"/>
      <c r="I72" s="1916"/>
      <c r="J72" s="1916"/>
      <c r="K72" s="1916"/>
      <c r="L72" s="1916"/>
      <c r="M72" s="1916"/>
    </row>
    <row r="73" spans="1:13" ht="15.75">
      <c r="A73" s="1916"/>
      <c r="B73" s="1933"/>
      <c r="C73" s="1916"/>
      <c r="D73" s="1916"/>
      <c r="E73" s="1916"/>
      <c r="F73" s="1916"/>
      <c r="G73" s="1916"/>
      <c r="H73" s="1916"/>
      <c r="I73" s="1916"/>
      <c r="J73" s="1916"/>
      <c r="K73" s="1916"/>
      <c r="L73" s="1916"/>
      <c r="M73" s="1916"/>
    </row>
    <row r="74" spans="1:13" ht="15.75">
      <c r="A74" s="1916"/>
      <c r="B74" s="1933"/>
      <c r="C74" s="1916"/>
      <c r="D74" s="1916"/>
      <c r="E74" s="1916"/>
      <c r="F74" s="1916"/>
      <c r="G74" s="1916"/>
      <c r="H74" s="1916"/>
      <c r="I74" s="1916"/>
      <c r="J74" s="1916"/>
      <c r="K74" s="1916"/>
      <c r="L74" s="1916"/>
      <c r="M74" s="1916"/>
    </row>
    <row r="75" spans="1:13" ht="15.75">
      <c r="A75" s="1916"/>
      <c r="B75" s="1933"/>
      <c r="C75" s="1916"/>
      <c r="D75" s="1916"/>
      <c r="E75" s="1916"/>
      <c r="F75" s="1916"/>
      <c r="G75" s="1916"/>
      <c r="H75" s="1916"/>
      <c r="I75" s="1916"/>
      <c r="J75" s="1916"/>
      <c r="K75" s="1916"/>
      <c r="L75" s="1916"/>
      <c r="M75" s="1916"/>
    </row>
    <row r="76" spans="1:13" ht="15.75">
      <c r="A76" s="1916"/>
      <c r="B76" s="1933"/>
      <c r="C76" s="1916"/>
      <c r="D76" s="1916"/>
      <c r="E76" s="1916"/>
      <c r="F76" s="1916"/>
      <c r="G76" s="1916"/>
      <c r="H76" s="1916"/>
      <c r="I76" s="1916"/>
      <c r="J76" s="1916"/>
      <c r="K76" s="1916"/>
      <c r="L76" s="1916"/>
      <c r="M76" s="1916"/>
    </row>
    <row r="77" spans="1:13" ht="15.75">
      <c r="A77" s="1916"/>
      <c r="B77" s="1933"/>
      <c r="C77" s="1916"/>
      <c r="D77" s="1916"/>
      <c r="E77" s="1916"/>
      <c r="F77" s="1916"/>
      <c r="G77" s="1916"/>
      <c r="H77" s="1916"/>
      <c r="I77" s="1916"/>
      <c r="J77" s="1916"/>
      <c r="K77" s="1916"/>
      <c r="L77" s="1916"/>
      <c r="M77" s="1916"/>
    </row>
    <row r="78" spans="1:13" ht="15.75">
      <c r="A78" s="1916"/>
      <c r="B78" s="1933"/>
      <c r="C78" s="1916"/>
      <c r="D78" s="1916"/>
      <c r="E78" s="1916"/>
      <c r="F78" s="1916"/>
      <c r="G78" s="1916"/>
      <c r="H78" s="1916"/>
      <c r="I78" s="1916"/>
      <c r="J78" s="1916"/>
      <c r="K78" s="1916"/>
      <c r="L78" s="1916"/>
      <c r="M78" s="1916"/>
    </row>
    <row r="79" spans="1:13" ht="15.75">
      <c r="A79" s="1916"/>
      <c r="B79" s="1933"/>
      <c r="C79" s="1916"/>
      <c r="D79" s="1916"/>
      <c r="E79" s="1916"/>
      <c r="F79" s="1916"/>
      <c r="G79" s="1916"/>
      <c r="H79" s="1916"/>
      <c r="I79" s="1916"/>
      <c r="J79" s="1916"/>
      <c r="K79" s="1916"/>
      <c r="L79" s="1916"/>
      <c r="M79" s="1916"/>
    </row>
    <row r="80" spans="1:13" ht="15.75">
      <c r="A80" s="1916"/>
      <c r="B80" s="1933"/>
      <c r="C80" s="1916"/>
      <c r="D80" s="1916"/>
      <c r="E80" s="1916"/>
      <c r="F80" s="1916"/>
      <c r="G80" s="1916"/>
      <c r="H80" s="1916"/>
      <c r="I80" s="1916"/>
      <c r="J80" s="1916"/>
      <c r="K80" s="1916"/>
      <c r="L80" s="1916"/>
      <c r="M80" s="1916"/>
    </row>
    <row r="81" spans="1:13" ht="15.75">
      <c r="A81" s="1916"/>
      <c r="B81" s="1933"/>
      <c r="C81" s="1916"/>
      <c r="D81" s="1916"/>
      <c r="E81" s="1916"/>
      <c r="F81" s="1916"/>
      <c r="G81" s="1916"/>
      <c r="H81" s="1916"/>
      <c r="I81" s="1916"/>
      <c r="J81" s="1916"/>
      <c r="K81" s="1916"/>
      <c r="L81" s="1916"/>
      <c r="M81" s="1916"/>
    </row>
    <row r="82" spans="1:13" ht="15.75">
      <c r="A82" s="1916"/>
      <c r="B82" s="1933"/>
      <c r="C82" s="1916"/>
      <c r="D82" s="1916"/>
      <c r="E82" s="1916"/>
      <c r="F82" s="1916"/>
      <c r="G82" s="1916"/>
      <c r="H82" s="1916"/>
      <c r="I82" s="1916"/>
      <c r="J82" s="1916"/>
      <c r="K82" s="1916"/>
      <c r="L82" s="1916"/>
      <c r="M82" s="1916"/>
    </row>
    <row r="83" spans="1:13" ht="15.75">
      <c r="A83" s="1916"/>
      <c r="B83" s="1933"/>
      <c r="C83" s="1916"/>
      <c r="D83" s="1916"/>
      <c r="E83" s="1916"/>
      <c r="F83" s="1916"/>
      <c r="G83" s="1916"/>
      <c r="H83" s="1916"/>
      <c r="I83" s="1916"/>
      <c r="J83" s="1916"/>
      <c r="K83" s="1916"/>
      <c r="L83" s="1916"/>
      <c r="M83" s="1916"/>
    </row>
    <row r="84" spans="1:13" ht="15.75">
      <c r="A84" s="1916"/>
      <c r="B84" s="1933"/>
      <c r="C84" s="1916"/>
      <c r="D84" s="1916"/>
      <c r="E84" s="1916"/>
      <c r="F84" s="1916"/>
      <c r="G84" s="1916"/>
      <c r="H84" s="1916"/>
      <c r="I84" s="1916"/>
      <c r="J84" s="1916"/>
      <c r="K84" s="1916"/>
      <c r="L84" s="1916"/>
      <c r="M84" s="1916"/>
    </row>
    <row r="85" spans="1:13" ht="15.75">
      <c r="A85" s="1916"/>
      <c r="B85" s="1933"/>
      <c r="C85" s="1916"/>
      <c r="D85" s="1916"/>
      <c r="E85" s="1916"/>
      <c r="F85" s="1916"/>
      <c r="G85" s="1916"/>
      <c r="H85" s="1916"/>
      <c r="I85" s="1916"/>
      <c r="J85" s="1916"/>
      <c r="K85" s="1916"/>
      <c r="L85" s="1916"/>
      <c r="M85" s="1916"/>
    </row>
    <row r="86" spans="1:13" ht="15.75">
      <c r="A86" s="1916"/>
      <c r="B86" s="1933"/>
      <c r="C86" s="1916"/>
      <c r="D86" s="1916"/>
      <c r="E86" s="1916"/>
      <c r="F86" s="1916"/>
      <c r="G86" s="1916"/>
      <c r="H86" s="1916"/>
      <c r="I86" s="1916"/>
      <c r="J86" s="1916"/>
      <c r="K86" s="1916"/>
      <c r="L86" s="1916"/>
      <c r="M86" s="1916"/>
    </row>
    <row r="87" spans="1:13" ht="15.75">
      <c r="A87" s="1916"/>
      <c r="B87" s="1933"/>
      <c r="C87" s="1916"/>
      <c r="D87" s="1916"/>
      <c r="E87" s="1916"/>
      <c r="F87" s="1916"/>
      <c r="G87" s="1916"/>
      <c r="H87" s="1916"/>
      <c r="I87" s="1916"/>
      <c r="J87" s="1916"/>
      <c r="K87" s="1916"/>
      <c r="L87" s="1916"/>
      <c r="M87" s="1916"/>
    </row>
    <row r="88" spans="1:13" ht="15.75">
      <c r="A88" s="1916"/>
      <c r="B88" s="1933"/>
      <c r="C88" s="1916"/>
      <c r="D88" s="1916"/>
      <c r="E88" s="1916"/>
      <c r="F88" s="1916"/>
      <c r="G88" s="1916"/>
      <c r="H88" s="1916"/>
      <c r="I88" s="1916"/>
      <c r="J88" s="1916"/>
      <c r="K88" s="1916"/>
      <c r="L88" s="1916"/>
      <c r="M88" s="1916"/>
    </row>
    <row r="89" spans="1:13" ht="15.75">
      <c r="A89" s="1916"/>
      <c r="B89" s="1933"/>
      <c r="C89" s="1916"/>
      <c r="D89" s="1916"/>
      <c r="E89" s="1916"/>
      <c r="F89" s="1916"/>
      <c r="G89" s="1916"/>
      <c r="H89" s="1916"/>
      <c r="I89" s="1916"/>
      <c r="J89" s="1916"/>
      <c r="K89" s="1916"/>
      <c r="L89" s="1916"/>
      <c r="M89" s="1916"/>
    </row>
    <row r="90" spans="1:13" ht="15.75">
      <c r="A90" s="1916"/>
      <c r="B90" s="1933"/>
      <c r="C90" s="1916"/>
      <c r="D90" s="1916"/>
      <c r="E90" s="1916"/>
      <c r="F90" s="1916"/>
      <c r="G90" s="1916"/>
      <c r="H90" s="1916"/>
      <c r="I90" s="1916"/>
      <c r="J90" s="1916"/>
      <c r="K90" s="1916"/>
      <c r="L90" s="1916"/>
      <c r="M90" s="1916"/>
    </row>
    <row r="91" spans="1:13" ht="15.75">
      <c r="A91" s="1916"/>
      <c r="B91" s="1933"/>
      <c r="C91" s="1916"/>
      <c r="D91" s="1916"/>
      <c r="E91" s="1916"/>
      <c r="F91" s="1916"/>
      <c r="G91" s="1916"/>
      <c r="H91" s="1916"/>
      <c r="I91" s="1916"/>
      <c r="J91" s="1916"/>
      <c r="K91" s="1916"/>
      <c r="L91" s="1916"/>
      <c r="M91" s="1916"/>
    </row>
    <row r="92" spans="1:13" ht="15.75">
      <c r="A92" s="1916"/>
      <c r="B92" s="1933"/>
      <c r="C92" s="1916"/>
      <c r="D92" s="1916"/>
      <c r="E92" s="1916"/>
      <c r="F92" s="1916"/>
      <c r="G92" s="1916"/>
      <c r="H92" s="1916"/>
      <c r="I92" s="1916"/>
      <c r="J92" s="1916"/>
      <c r="K92" s="1916"/>
      <c r="L92" s="1916"/>
      <c r="M92" s="1916"/>
    </row>
    <row r="93" spans="1:13" ht="15.75">
      <c r="A93" s="1916"/>
      <c r="B93" s="1933"/>
      <c r="C93" s="1916"/>
      <c r="D93" s="1916"/>
      <c r="E93" s="1916"/>
      <c r="F93" s="1916"/>
      <c r="G93" s="1916"/>
      <c r="H93" s="1916"/>
      <c r="I93" s="1916"/>
      <c r="J93" s="1916"/>
      <c r="K93" s="1916"/>
      <c r="L93" s="1916"/>
      <c r="M93" s="1916"/>
    </row>
    <row r="94" spans="1:13" ht="15.75">
      <c r="A94" s="1916"/>
      <c r="B94" s="1933"/>
      <c r="C94" s="1916"/>
      <c r="D94" s="1916"/>
      <c r="E94" s="1916"/>
      <c r="F94" s="1916"/>
      <c r="G94" s="1916"/>
      <c r="H94" s="1916"/>
      <c r="I94" s="1916"/>
      <c r="J94" s="1916"/>
      <c r="K94" s="1916"/>
      <c r="L94" s="1916"/>
      <c r="M94" s="1916"/>
    </row>
    <row r="95" spans="1:13" ht="15.75">
      <c r="A95" s="1916"/>
      <c r="B95" s="1933"/>
      <c r="C95" s="1916"/>
      <c r="D95" s="1916"/>
      <c r="E95" s="1916"/>
      <c r="F95" s="1916"/>
      <c r="G95" s="1916"/>
      <c r="H95" s="1916"/>
      <c r="I95" s="1916"/>
      <c r="J95" s="1916"/>
      <c r="K95" s="1916"/>
      <c r="L95" s="1916"/>
      <c r="M95" s="1916"/>
    </row>
    <row r="96" spans="1:13" ht="15.75">
      <c r="A96" s="1916"/>
      <c r="B96" s="1933"/>
      <c r="C96" s="1916"/>
      <c r="D96" s="1916"/>
      <c r="E96" s="1916"/>
      <c r="F96" s="1916"/>
      <c r="G96" s="1916"/>
      <c r="H96" s="1916"/>
      <c r="I96" s="1916"/>
      <c r="J96" s="1916"/>
      <c r="K96" s="1916"/>
      <c r="L96" s="1916"/>
      <c r="M96" s="1916"/>
    </row>
    <row r="97" spans="1:13" ht="15.75">
      <c r="A97" s="1916"/>
      <c r="B97" s="1933"/>
      <c r="C97" s="1916"/>
      <c r="D97" s="1916"/>
      <c r="E97" s="1916"/>
      <c r="F97" s="1916"/>
      <c r="G97" s="1916"/>
      <c r="H97" s="1916"/>
      <c r="I97" s="1916"/>
      <c r="J97" s="1916"/>
      <c r="K97" s="1916"/>
      <c r="L97" s="1916"/>
      <c r="M97" s="1916"/>
    </row>
    <row r="98" spans="1:13" ht="15.75">
      <c r="A98" s="1916"/>
      <c r="B98" s="1933"/>
      <c r="C98" s="1916"/>
      <c r="D98" s="1916"/>
      <c r="E98" s="1916"/>
      <c r="F98" s="1916"/>
      <c r="G98" s="1916"/>
      <c r="H98" s="1916"/>
      <c r="I98" s="1916"/>
      <c r="J98" s="1916"/>
      <c r="K98" s="1916"/>
      <c r="L98" s="1916"/>
      <c r="M98" s="1916"/>
    </row>
    <row r="99" spans="1:13" ht="15.75">
      <c r="A99" s="1916"/>
      <c r="B99" s="1933"/>
      <c r="C99" s="1916"/>
      <c r="D99" s="1916"/>
      <c r="E99" s="1916"/>
      <c r="F99" s="1916"/>
      <c r="G99" s="1916"/>
      <c r="H99" s="1916"/>
      <c r="I99" s="1916"/>
      <c r="J99" s="1916"/>
      <c r="K99" s="1916"/>
      <c r="L99" s="1916"/>
      <c r="M99" s="1916"/>
    </row>
    <row r="100" spans="1:13" ht="15.75">
      <c r="A100" s="1916"/>
      <c r="B100" s="1933"/>
      <c r="C100" s="1916"/>
      <c r="D100" s="1916"/>
      <c r="E100" s="1916"/>
      <c r="F100" s="1916"/>
      <c r="G100" s="1916"/>
      <c r="H100" s="1916"/>
      <c r="I100" s="1916"/>
      <c r="J100" s="1916"/>
      <c r="K100" s="1916"/>
      <c r="L100" s="1916"/>
      <c r="M100" s="1916"/>
    </row>
    <row r="101" spans="1:13" ht="15.75">
      <c r="A101" s="1916"/>
      <c r="B101" s="1933"/>
      <c r="C101" s="1916"/>
      <c r="D101" s="1916"/>
      <c r="E101" s="1916"/>
      <c r="F101" s="1916"/>
      <c r="G101" s="1916"/>
      <c r="H101" s="1916"/>
      <c r="I101" s="1916"/>
      <c r="J101" s="1916"/>
      <c r="K101" s="1916"/>
      <c r="L101" s="1916"/>
      <c r="M101" s="1916"/>
    </row>
    <row r="102" spans="1:13" ht="15.75">
      <c r="A102" s="1916"/>
      <c r="B102" s="1933"/>
      <c r="C102" s="1916"/>
      <c r="D102" s="1916"/>
      <c r="E102" s="1916"/>
      <c r="F102" s="1916"/>
      <c r="G102" s="1916"/>
      <c r="H102" s="1916"/>
      <c r="I102" s="1916"/>
      <c r="J102" s="1916"/>
      <c r="K102" s="1916"/>
      <c r="L102" s="1916"/>
      <c r="M102" s="1916"/>
    </row>
    <row r="103" spans="1:13" ht="15.75">
      <c r="A103" s="1916"/>
      <c r="B103" s="1933"/>
      <c r="C103" s="1916"/>
      <c r="D103" s="1916"/>
      <c r="E103" s="1916"/>
      <c r="F103" s="1916"/>
      <c r="G103" s="1916"/>
      <c r="H103" s="1916"/>
      <c r="I103" s="1916"/>
      <c r="J103" s="1916"/>
      <c r="K103" s="1916"/>
      <c r="L103" s="1916"/>
      <c r="M103" s="1916"/>
    </row>
    <row r="104" spans="1:13" ht="15.75">
      <c r="A104" s="1916"/>
      <c r="B104" s="1933"/>
      <c r="C104" s="1916"/>
      <c r="D104" s="1916"/>
      <c r="E104" s="1916"/>
      <c r="F104" s="1916"/>
      <c r="G104" s="1916"/>
      <c r="H104" s="1916"/>
      <c r="I104" s="1916"/>
      <c r="J104" s="1916"/>
      <c r="K104" s="1916"/>
      <c r="L104" s="1916"/>
      <c r="M104" s="1916"/>
    </row>
    <row r="105" spans="1:13" ht="15.75">
      <c r="A105" s="1916"/>
      <c r="B105" s="1933"/>
      <c r="C105" s="1916"/>
      <c r="D105" s="1916"/>
      <c r="E105" s="1916"/>
      <c r="F105" s="1916"/>
      <c r="G105" s="1916"/>
      <c r="H105" s="1916"/>
      <c r="I105" s="1916"/>
      <c r="J105" s="1916"/>
      <c r="K105" s="1916"/>
      <c r="L105" s="1916"/>
      <c r="M105" s="1916"/>
    </row>
    <row r="106" spans="1:13" ht="15.75">
      <c r="A106" s="1916"/>
      <c r="B106" s="1933"/>
      <c r="C106" s="1916"/>
      <c r="D106" s="1916"/>
      <c r="E106" s="1916"/>
      <c r="F106" s="1916"/>
      <c r="G106" s="1916"/>
      <c r="H106" s="1916"/>
      <c r="I106" s="1916"/>
      <c r="J106" s="1916"/>
      <c r="K106" s="1916"/>
      <c r="L106" s="1916"/>
      <c r="M106" s="1916"/>
    </row>
    <row r="107" spans="1:13" ht="15.75">
      <c r="A107" s="1916"/>
      <c r="B107" s="1933"/>
      <c r="C107" s="1916"/>
      <c r="D107" s="1916"/>
      <c r="E107" s="1916"/>
      <c r="F107" s="1916"/>
      <c r="G107" s="1916"/>
      <c r="H107" s="1916"/>
      <c r="I107" s="1916"/>
      <c r="J107" s="1916"/>
      <c r="K107" s="1916"/>
      <c r="L107" s="1916"/>
      <c r="M107" s="1916"/>
    </row>
    <row r="108" spans="1:13" ht="15.75">
      <c r="A108" s="1916"/>
      <c r="B108" s="1933"/>
      <c r="C108" s="1916"/>
      <c r="D108" s="1916"/>
      <c r="E108" s="1916"/>
      <c r="F108" s="1916"/>
      <c r="G108" s="1916"/>
      <c r="H108" s="1916"/>
      <c r="I108" s="1916"/>
      <c r="J108" s="1916"/>
      <c r="K108" s="1916"/>
      <c r="L108" s="1916"/>
      <c r="M108" s="1916"/>
    </row>
    <row r="109" spans="1:13" ht="15.75">
      <c r="A109" s="1916"/>
      <c r="B109" s="1933"/>
      <c r="C109" s="1916"/>
      <c r="D109" s="1916"/>
      <c r="E109" s="1916"/>
      <c r="F109" s="1916"/>
      <c r="G109" s="1916"/>
      <c r="H109" s="1916"/>
      <c r="I109" s="1916"/>
      <c r="J109" s="1916"/>
      <c r="K109" s="1916"/>
      <c r="L109" s="1916"/>
      <c r="M109" s="1916"/>
    </row>
    <row r="110" spans="1:13" ht="15.75">
      <c r="A110" s="1916"/>
      <c r="B110" s="1933"/>
      <c r="C110" s="1916"/>
      <c r="D110" s="1916"/>
      <c r="E110" s="1916"/>
      <c r="F110" s="1916"/>
      <c r="G110" s="1916"/>
      <c r="H110" s="1916"/>
      <c r="I110" s="1916"/>
      <c r="J110" s="1916"/>
      <c r="K110" s="1916"/>
      <c r="L110" s="1916"/>
      <c r="M110" s="1916"/>
    </row>
    <row r="111" spans="1:13" ht="15.75">
      <c r="A111" s="1916"/>
      <c r="B111" s="1933"/>
      <c r="C111" s="1916"/>
      <c r="D111" s="1916"/>
      <c r="E111" s="1916"/>
      <c r="F111" s="1916"/>
      <c r="G111" s="1916"/>
      <c r="H111" s="1916"/>
      <c r="I111" s="1916"/>
      <c r="J111" s="1916"/>
      <c r="K111" s="1916"/>
      <c r="L111" s="1916"/>
      <c r="M111" s="1916"/>
    </row>
    <row r="112" spans="1:13" ht="15.75">
      <c r="A112" s="1916"/>
      <c r="B112" s="1933"/>
      <c r="C112" s="1916"/>
      <c r="D112" s="1916"/>
      <c r="E112" s="1916"/>
      <c r="F112" s="1916"/>
      <c r="G112" s="1916"/>
      <c r="H112" s="1916"/>
      <c r="I112" s="1916"/>
      <c r="J112" s="1916"/>
      <c r="K112" s="1916"/>
      <c r="L112" s="1916"/>
      <c r="M112" s="1916"/>
    </row>
    <row r="113" spans="1:13" ht="15.75">
      <c r="A113" s="1916"/>
      <c r="B113" s="1933"/>
      <c r="C113" s="1916"/>
      <c r="D113" s="1916"/>
      <c r="E113" s="1916"/>
      <c r="F113" s="1916"/>
      <c r="G113" s="1916"/>
      <c r="H113" s="1916"/>
      <c r="I113" s="1916"/>
      <c r="J113" s="1916"/>
      <c r="K113" s="1916"/>
      <c r="L113" s="1916"/>
      <c r="M113" s="1916"/>
    </row>
    <row r="114" spans="1:13" ht="15.75">
      <c r="A114" s="1916"/>
      <c r="B114" s="1933"/>
      <c r="C114" s="1916"/>
      <c r="D114" s="1916"/>
      <c r="E114" s="1916"/>
      <c r="F114" s="1916"/>
      <c r="G114" s="1916"/>
      <c r="H114" s="1916"/>
      <c r="I114" s="1916"/>
      <c r="J114" s="1916"/>
      <c r="K114" s="1916"/>
      <c r="L114" s="1916"/>
      <c r="M114" s="1916"/>
    </row>
    <row r="115" spans="1:13" ht="15.75">
      <c r="A115" s="1916"/>
      <c r="B115" s="1933"/>
      <c r="C115" s="1916"/>
      <c r="D115" s="1916"/>
      <c r="E115" s="1916"/>
      <c r="F115" s="1916"/>
      <c r="G115" s="1916"/>
      <c r="H115" s="1916"/>
      <c r="I115" s="1916"/>
      <c r="J115" s="1916"/>
      <c r="K115" s="1916"/>
      <c r="L115" s="1916"/>
      <c r="M115" s="1916"/>
    </row>
    <row r="116" spans="1:13" ht="15.75">
      <c r="A116" s="1916"/>
      <c r="B116" s="1933"/>
      <c r="C116" s="1916"/>
      <c r="D116" s="1916"/>
      <c r="E116" s="1916"/>
      <c r="F116" s="1916"/>
      <c r="G116" s="1916"/>
      <c r="H116" s="1916"/>
      <c r="I116" s="1916"/>
      <c r="J116" s="1916"/>
      <c r="K116" s="1916"/>
      <c r="L116" s="1916"/>
      <c r="M116" s="1916"/>
    </row>
    <row r="117" spans="1:13" ht="15.75">
      <c r="A117" s="1916"/>
      <c r="B117" s="1933"/>
      <c r="C117" s="1916"/>
      <c r="D117" s="1916"/>
      <c r="E117" s="1916"/>
      <c r="F117" s="1916"/>
      <c r="G117" s="1916"/>
      <c r="H117" s="1916"/>
      <c r="I117" s="1916"/>
      <c r="J117" s="1916"/>
      <c r="K117" s="1916"/>
      <c r="L117" s="1916"/>
      <c r="M117" s="1916"/>
    </row>
    <row r="118" spans="1:13" ht="15.75">
      <c r="A118" s="1916"/>
      <c r="B118" s="1933"/>
      <c r="C118" s="1916"/>
      <c r="D118" s="1916"/>
      <c r="E118" s="1916"/>
      <c r="F118" s="1916"/>
      <c r="G118" s="1916"/>
      <c r="H118" s="1916"/>
      <c r="I118" s="1916"/>
      <c r="J118" s="1916"/>
      <c r="K118" s="1916"/>
      <c r="L118" s="1916"/>
      <c r="M118" s="1916"/>
    </row>
    <row r="119" spans="1:13" ht="15.75">
      <c r="A119" s="1916"/>
      <c r="B119" s="1933"/>
      <c r="C119" s="1916"/>
      <c r="D119" s="1916"/>
      <c r="E119" s="1916"/>
      <c r="F119" s="1916"/>
      <c r="G119" s="1916"/>
      <c r="H119" s="1916"/>
      <c r="I119" s="1916"/>
      <c r="J119" s="1916"/>
      <c r="K119" s="1916"/>
      <c r="L119" s="1916"/>
      <c r="M119" s="1916"/>
    </row>
    <row r="120" spans="1:13" ht="15.75">
      <c r="A120" s="1916"/>
      <c r="B120" s="1933"/>
      <c r="C120" s="1916"/>
      <c r="D120" s="1916"/>
      <c r="E120" s="1916"/>
      <c r="F120" s="1916"/>
      <c r="G120" s="1916"/>
      <c r="H120" s="1916"/>
      <c r="I120" s="1916"/>
      <c r="J120" s="1916"/>
      <c r="K120" s="1916"/>
      <c r="L120" s="1916"/>
      <c r="M120" s="1916"/>
    </row>
    <row r="121" spans="1:13" ht="15.75">
      <c r="A121" s="1916"/>
      <c r="B121" s="1933"/>
      <c r="C121" s="1916"/>
      <c r="D121" s="1916"/>
      <c r="E121" s="1916"/>
      <c r="F121" s="1916"/>
      <c r="G121" s="1916"/>
      <c r="H121" s="1916"/>
      <c r="I121" s="1916"/>
      <c r="J121" s="1916"/>
      <c r="K121" s="1916"/>
      <c r="L121" s="1916"/>
      <c r="M121" s="1916"/>
    </row>
    <row r="122" spans="1:13" ht="15.75">
      <c r="A122" s="1916"/>
      <c r="B122" s="1933"/>
      <c r="C122" s="1916"/>
      <c r="D122" s="1916"/>
      <c r="E122" s="1916"/>
      <c r="F122" s="1916"/>
      <c r="G122" s="1916"/>
      <c r="H122" s="1916"/>
      <c r="I122" s="1916"/>
      <c r="J122" s="1916"/>
      <c r="K122" s="1916"/>
      <c r="L122" s="1916"/>
      <c r="M122" s="1916"/>
    </row>
    <row r="123" spans="1:13" ht="15.75">
      <c r="A123" s="1916"/>
      <c r="B123" s="1933"/>
      <c r="C123" s="1916"/>
      <c r="D123" s="1916"/>
      <c r="E123" s="1916"/>
      <c r="F123" s="1916"/>
      <c r="G123" s="1916"/>
      <c r="H123" s="1916"/>
      <c r="I123" s="1916"/>
      <c r="J123" s="1916"/>
      <c r="K123" s="1916"/>
      <c r="L123" s="1916"/>
      <c r="M123" s="1916"/>
    </row>
    <row r="124" spans="1:13" ht="15.75">
      <c r="A124" s="1916"/>
      <c r="B124" s="1933"/>
      <c r="C124" s="1916"/>
      <c r="D124" s="1916"/>
      <c r="E124" s="1916"/>
      <c r="F124" s="1916"/>
      <c r="G124" s="1916"/>
      <c r="H124" s="1916"/>
      <c r="I124" s="1916"/>
      <c r="J124" s="1916"/>
      <c r="K124" s="1916"/>
      <c r="L124" s="1916"/>
      <c r="M124" s="1916"/>
    </row>
    <row r="125" spans="1:13" ht="15.75">
      <c r="A125" s="1916"/>
      <c r="B125" s="1933"/>
      <c r="C125" s="1916"/>
      <c r="D125" s="1916"/>
      <c r="E125" s="1916"/>
      <c r="F125" s="1916"/>
      <c r="G125" s="1916"/>
      <c r="H125" s="1916"/>
      <c r="I125" s="1916"/>
      <c r="J125" s="1916"/>
      <c r="K125" s="1916"/>
      <c r="L125" s="1916"/>
      <c r="M125" s="1916"/>
    </row>
    <row r="126" spans="1:13" ht="15.75">
      <c r="A126" s="1916"/>
      <c r="B126" s="1933"/>
      <c r="C126" s="1916"/>
      <c r="D126" s="1916"/>
      <c r="E126" s="1916"/>
      <c r="F126" s="1916"/>
      <c r="G126" s="1916"/>
      <c r="H126" s="1916"/>
      <c r="I126" s="1916"/>
      <c r="J126" s="1916"/>
      <c r="K126" s="1916"/>
      <c r="L126" s="1916"/>
      <c r="M126" s="1916"/>
    </row>
    <row r="127" spans="1:13" ht="15.75">
      <c r="A127" s="1916"/>
      <c r="B127" s="1933"/>
      <c r="C127" s="1916"/>
      <c r="D127" s="1916"/>
      <c r="E127" s="1916"/>
      <c r="F127" s="1916"/>
      <c r="G127" s="1916"/>
      <c r="H127" s="1916"/>
      <c r="I127" s="1916"/>
      <c r="J127" s="1916"/>
      <c r="K127" s="1916"/>
      <c r="L127" s="1916"/>
      <c r="M127" s="1916"/>
    </row>
    <row r="128" spans="1:13" ht="15.75">
      <c r="A128" s="1916"/>
      <c r="B128" s="1933"/>
      <c r="C128" s="1916"/>
      <c r="D128" s="1916"/>
      <c r="E128" s="1916"/>
      <c r="F128" s="1916"/>
      <c r="G128" s="1916"/>
      <c r="H128" s="1916"/>
      <c r="I128" s="1916"/>
      <c r="J128" s="1916"/>
      <c r="K128" s="1916"/>
      <c r="L128" s="1916"/>
      <c r="M128" s="1916"/>
    </row>
    <row r="129" spans="1:13" ht="15.75">
      <c r="A129" s="1916"/>
      <c r="B129" s="1933"/>
      <c r="C129" s="1916"/>
      <c r="D129" s="1916"/>
      <c r="E129" s="1916"/>
      <c r="F129" s="1916"/>
      <c r="G129" s="1916"/>
      <c r="H129" s="1916"/>
      <c r="I129" s="1916"/>
      <c r="J129" s="1916"/>
      <c r="K129" s="1916"/>
      <c r="L129" s="1916"/>
      <c r="M129" s="1916"/>
    </row>
    <row r="130" spans="1:13" ht="15.75">
      <c r="A130" s="1916"/>
      <c r="B130" s="1933"/>
      <c r="C130" s="1916"/>
      <c r="D130" s="1916"/>
      <c r="E130" s="1916"/>
      <c r="F130" s="1916"/>
      <c r="G130" s="1916"/>
      <c r="H130" s="1916"/>
      <c r="I130" s="1916"/>
      <c r="J130" s="1916"/>
      <c r="K130" s="1916"/>
      <c r="L130" s="1916"/>
      <c r="M130" s="1916"/>
    </row>
    <row r="131" spans="1:13" ht="15.75">
      <c r="A131" s="1916"/>
      <c r="B131" s="1933"/>
      <c r="C131" s="1916"/>
      <c r="D131" s="1916"/>
      <c r="E131" s="1916"/>
      <c r="F131" s="1916"/>
      <c r="G131" s="1916"/>
      <c r="H131" s="1916"/>
      <c r="I131" s="1916"/>
      <c r="J131" s="1916"/>
      <c r="K131" s="1916"/>
      <c r="L131" s="1916"/>
      <c r="M131" s="1916"/>
    </row>
    <row r="132" spans="1:13" ht="15.75">
      <c r="A132" s="1916"/>
      <c r="B132" s="1933"/>
      <c r="C132" s="1916"/>
      <c r="D132" s="1916"/>
      <c r="E132" s="1916"/>
      <c r="F132" s="1916"/>
      <c r="G132" s="1916"/>
      <c r="H132" s="1916"/>
      <c r="I132" s="1916"/>
      <c r="J132" s="1916"/>
      <c r="K132" s="1916"/>
      <c r="L132" s="1916"/>
      <c r="M132" s="1916"/>
    </row>
    <row r="133" spans="1:13" ht="15.75">
      <c r="A133" s="1916"/>
      <c r="B133" s="1933"/>
      <c r="C133" s="1916"/>
      <c r="D133" s="1916"/>
      <c r="E133" s="1916"/>
      <c r="F133" s="1916"/>
      <c r="G133" s="1916"/>
      <c r="H133" s="1916"/>
      <c r="I133" s="1916"/>
      <c r="J133" s="1916"/>
      <c r="K133" s="1916"/>
      <c r="L133" s="1916"/>
      <c r="M133" s="1916"/>
    </row>
    <row r="134" spans="1:13" ht="15.75">
      <c r="A134" s="1916"/>
      <c r="B134" s="1933"/>
      <c r="C134" s="1916"/>
      <c r="D134" s="1916"/>
      <c r="E134" s="1916"/>
      <c r="F134" s="1916"/>
      <c r="G134" s="1916"/>
      <c r="H134" s="1916"/>
      <c r="I134" s="1916"/>
      <c r="J134" s="1916"/>
      <c r="K134" s="1916"/>
      <c r="L134" s="1916"/>
      <c r="M134" s="1916"/>
    </row>
    <row r="135" spans="1:13" ht="15.75">
      <c r="A135" s="1916"/>
      <c r="B135" s="1933"/>
      <c r="C135" s="1916"/>
      <c r="D135" s="1916"/>
      <c r="E135" s="1916"/>
      <c r="F135" s="1916"/>
      <c r="G135" s="1916"/>
      <c r="H135" s="1916"/>
      <c r="I135" s="1916"/>
      <c r="J135" s="1916"/>
      <c r="K135" s="1916"/>
      <c r="L135" s="1916"/>
      <c r="M135" s="1916"/>
    </row>
    <row r="136" spans="1:13" ht="15.75">
      <c r="A136" s="1916"/>
      <c r="B136" s="1933"/>
      <c r="C136" s="1916"/>
      <c r="D136" s="1916"/>
      <c r="E136" s="1916"/>
      <c r="F136" s="1916"/>
      <c r="G136" s="1916"/>
      <c r="H136" s="1916"/>
      <c r="I136" s="1916"/>
      <c r="J136" s="1916"/>
      <c r="K136" s="1916"/>
      <c r="L136" s="1916"/>
      <c r="M136" s="1916"/>
    </row>
    <row r="137" spans="1:13" ht="15.75">
      <c r="A137" s="1916"/>
      <c r="B137" s="1933"/>
      <c r="C137" s="1916"/>
      <c r="D137" s="1916"/>
      <c r="E137" s="1916"/>
      <c r="F137" s="1916"/>
      <c r="G137" s="1916"/>
      <c r="H137" s="1916"/>
      <c r="I137" s="1916"/>
      <c r="J137" s="1916"/>
      <c r="K137" s="1916"/>
      <c r="L137" s="1916"/>
      <c r="M137" s="1916"/>
    </row>
    <row r="138" spans="1:13" ht="15.75">
      <c r="A138" s="1916"/>
      <c r="B138" s="1933"/>
      <c r="C138" s="1916"/>
      <c r="D138" s="1916"/>
      <c r="E138" s="1916"/>
      <c r="F138" s="1916"/>
      <c r="G138" s="1916"/>
      <c r="H138" s="1916"/>
      <c r="I138" s="1916"/>
      <c r="J138" s="1916"/>
      <c r="K138" s="1916"/>
      <c r="L138" s="1916"/>
      <c r="M138" s="1916"/>
    </row>
    <row r="139" spans="1:13" ht="15.75">
      <c r="A139" s="1916"/>
      <c r="B139" s="1933"/>
      <c r="C139" s="1916"/>
      <c r="D139" s="1916"/>
      <c r="E139" s="1916"/>
      <c r="F139" s="1916"/>
      <c r="G139" s="1916"/>
      <c r="H139" s="1916"/>
      <c r="I139" s="1916"/>
      <c r="J139" s="1916"/>
      <c r="K139" s="1916"/>
      <c r="L139" s="1916"/>
      <c r="M139" s="1916"/>
    </row>
    <row r="140" spans="1:13" ht="15.75">
      <c r="A140" s="1916"/>
      <c r="B140" s="1933"/>
      <c r="C140" s="1916"/>
      <c r="D140" s="1916"/>
      <c r="E140" s="1916"/>
      <c r="F140" s="1916"/>
      <c r="G140" s="1916"/>
      <c r="H140" s="1916"/>
      <c r="I140" s="1916"/>
      <c r="J140" s="1916"/>
      <c r="K140" s="1916"/>
      <c r="L140" s="1916"/>
      <c r="M140" s="1916"/>
    </row>
    <row r="141" spans="1:13" ht="15.75">
      <c r="A141" s="1916"/>
      <c r="B141" s="1933"/>
      <c r="C141" s="1916"/>
      <c r="D141" s="1916"/>
      <c r="E141" s="1916"/>
      <c r="F141" s="1916"/>
      <c r="G141" s="1916"/>
      <c r="H141" s="1916"/>
      <c r="I141" s="1916"/>
      <c r="J141" s="1916"/>
      <c r="K141" s="1916"/>
      <c r="L141" s="1916"/>
      <c r="M141" s="1916"/>
    </row>
    <row r="142" spans="1:13" ht="15.75">
      <c r="A142" s="1916"/>
      <c r="B142" s="1933"/>
      <c r="C142" s="1916"/>
      <c r="D142" s="1916"/>
      <c r="E142" s="1916"/>
      <c r="F142" s="1916"/>
      <c r="G142" s="1916"/>
      <c r="H142" s="1916"/>
      <c r="I142" s="1916"/>
      <c r="J142" s="1916"/>
      <c r="K142" s="1916"/>
      <c r="L142" s="1916"/>
      <c r="M142" s="1916"/>
    </row>
    <row r="143" spans="1:13" ht="15.75">
      <c r="A143" s="1916"/>
      <c r="B143" s="1933"/>
      <c r="C143" s="1916"/>
      <c r="D143" s="1916"/>
      <c r="E143" s="1916"/>
      <c r="F143" s="1916"/>
      <c r="G143" s="1916"/>
      <c r="H143" s="1916"/>
      <c r="I143" s="1916"/>
      <c r="J143" s="1916"/>
      <c r="K143" s="1916"/>
      <c r="L143" s="1916"/>
      <c r="M143" s="1916"/>
    </row>
    <row r="144" spans="1:13" ht="15.75">
      <c r="A144" s="1916"/>
      <c r="B144" s="1933"/>
      <c r="C144" s="1916"/>
      <c r="D144" s="1916"/>
      <c r="E144" s="1916"/>
      <c r="F144" s="1916"/>
      <c r="G144" s="1916"/>
      <c r="H144" s="1916"/>
      <c r="I144" s="1916"/>
      <c r="J144" s="1916"/>
      <c r="K144" s="1916"/>
      <c r="L144" s="1916"/>
      <c r="M144" s="1916"/>
    </row>
    <row r="145" spans="1:13" ht="15.75">
      <c r="A145" s="1916"/>
      <c r="B145" s="1933"/>
      <c r="C145" s="1916"/>
      <c r="D145" s="1916"/>
      <c r="E145" s="1916"/>
      <c r="F145" s="1916"/>
      <c r="G145" s="1916"/>
      <c r="H145" s="1916"/>
      <c r="I145" s="1916"/>
      <c r="J145" s="1916"/>
      <c r="K145" s="1916"/>
      <c r="L145" s="1916"/>
      <c r="M145" s="1916"/>
    </row>
    <row r="146" spans="1:13" ht="15.75">
      <c r="A146" s="1916"/>
      <c r="B146" s="1933"/>
      <c r="C146" s="1916"/>
      <c r="D146" s="1916"/>
      <c r="E146" s="1916"/>
      <c r="F146" s="1916"/>
      <c r="G146" s="1916"/>
      <c r="H146" s="1916"/>
      <c r="I146" s="1916"/>
      <c r="J146" s="1916"/>
      <c r="K146" s="1916"/>
      <c r="L146" s="1916"/>
      <c r="M146" s="1916"/>
    </row>
    <row r="147" spans="1:13" ht="15.75">
      <c r="A147" s="1916"/>
      <c r="B147" s="1933"/>
      <c r="C147" s="1916"/>
      <c r="D147" s="1916"/>
      <c r="E147" s="1916"/>
      <c r="F147" s="1916"/>
      <c r="G147" s="1916"/>
      <c r="H147" s="1916"/>
      <c r="I147" s="1916"/>
      <c r="J147" s="1916"/>
      <c r="K147" s="1916"/>
      <c r="L147" s="1916"/>
      <c r="M147" s="1916"/>
    </row>
    <row r="148" spans="1:13" ht="15.75">
      <c r="A148" s="1916"/>
      <c r="B148" s="1933"/>
      <c r="C148" s="1916"/>
      <c r="D148" s="1916"/>
      <c r="E148" s="1916"/>
      <c r="F148" s="1916"/>
      <c r="G148" s="1916"/>
      <c r="H148" s="1916"/>
      <c r="I148" s="1916"/>
      <c r="J148" s="1916"/>
      <c r="K148" s="1916"/>
      <c r="L148" s="1916"/>
      <c r="M148" s="1916"/>
    </row>
    <row r="149" spans="1:13" ht="15.75">
      <c r="A149" s="1916"/>
      <c r="B149" s="1933"/>
      <c r="C149" s="1916"/>
      <c r="D149" s="1916"/>
      <c r="E149" s="1916"/>
      <c r="F149" s="1916"/>
      <c r="G149" s="1916"/>
      <c r="H149" s="1916"/>
      <c r="I149" s="1916"/>
      <c r="J149" s="1916"/>
      <c r="K149" s="1916"/>
      <c r="L149" s="1916"/>
      <c r="M149" s="1916"/>
    </row>
    <row r="150" spans="1:13" ht="15.75">
      <c r="A150" s="1916"/>
      <c r="B150" s="1933"/>
      <c r="C150" s="1916"/>
      <c r="D150" s="1916"/>
      <c r="E150" s="1916"/>
      <c r="F150" s="1916"/>
      <c r="G150" s="1916"/>
      <c r="H150" s="1916"/>
      <c r="I150" s="1916"/>
      <c r="J150" s="1916"/>
      <c r="K150" s="1916"/>
      <c r="L150" s="1916"/>
      <c r="M150" s="1916"/>
    </row>
    <row r="151" spans="1:13" ht="15.75">
      <c r="A151" s="1916"/>
      <c r="B151" s="1933"/>
      <c r="C151" s="1916"/>
      <c r="D151" s="1916"/>
      <c r="E151" s="1916"/>
      <c r="F151" s="1916"/>
      <c r="G151" s="1916"/>
      <c r="H151" s="1916"/>
      <c r="I151" s="1916"/>
      <c r="J151" s="1916"/>
      <c r="K151" s="1916"/>
      <c r="L151" s="1916"/>
      <c r="M151" s="1916"/>
    </row>
    <row r="152" spans="1:13" ht="15.75">
      <c r="A152" s="1916"/>
      <c r="B152" s="1933"/>
      <c r="C152" s="1916"/>
      <c r="D152" s="1916"/>
      <c r="E152" s="1916"/>
      <c r="F152" s="1916"/>
      <c r="G152" s="1916"/>
      <c r="H152" s="1916"/>
      <c r="I152" s="1916"/>
      <c r="J152" s="1916"/>
      <c r="K152" s="1916"/>
      <c r="L152" s="1916"/>
      <c r="M152" s="1916"/>
    </row>
    <row r="153" spans="1:13" ht="15.75">
      <c r="A153" s="1916"/>
      <c r="B153" s="1933"/>
      <c r="C153" s="1916"/>
      <c r="D153" s="1916"/>
      <c r="E153" s="1916"/>
      <c r="F153" s="1916"/>
      <c r="G153" s="1916"/>
      <c r="H153" s="1916"/>
      <c r="I153" s="1916"/>
      <c r="J153" s="1916"/>
      <c r="K153" s="1916"/>
      <c r="L153" s="1916"/>
      <c r="M153" s="1916"/>
    </row>
    <row r="154" spans="1:13" ht="15.75">
      <c r="A154" s="1916"/>
      <c r="B154" s="1933"/>
      <c r="C154" s="1916"/>
      <c r="D154" s="1916"/>
      <c r="E154" s="1916"/>
      <c r="F154" s="1916"/>
      <c r="G154" s="1916"/>
      <c r="H154" s="1916"/>
      <c r="I154" s="1916"/>
      <c r="J154" s="1916"/>
      <c r="K154" s="1916"/>
      <c r="L154" s="1916"/>
      <c r="M154" s="1916"/>
    </row>
    <row r="155" spans="1:13" ht="15.75">
      <c r="A155" s="1916"/>
      <c r="B155" s="1933"/>
      <c r="C155" s="1916"/>
      <c r="D155" s="1916"/>
      <c r="E155" s="1916"/>
      <c r="F155" s="1916"/>
      <c r="G155" s="1916"/>
      <c r="H155" s="1916"/>
      <c r="I155" s="1916"/>
      <c r="J155" s="1916"/>
      <c r="K155" s="1916"/>
      <c r="L155" s="1916"/>
      <c r="M155" s="1916"/>
    </row>
    <row r="156" spans="1:13" ht="15.75">
      <c r="A156" s="1916"/>
      <c r="B156" s="1933"/>
      <c r="C156" s="1916"/>
      <c r="D156" s="1916"/>
      <c r="E156" s="1916"/>
      <c r="F156" s="1916"/>
      <c r="G156" s="1916"/>
      <c r="H156" s="1916"/>
      <c r="I156" s="1916"/>
      <c r="J156" s="1916"/>
      <c r="K156" s="1916"/>
      <c r="L156" s="1916"/>
      <c r="M156" s="1916"/>
    </row>
    <row r="157" spans="1:13" ht="15.75">
      <c r="A157" s="1916"/>
      <c r="B157" s="1933"/>
      <c r="C157" s="1916"/>
      <c r="D157" s="1916"/>
      <c r="E157" s="1916"/>
      <c r="F157" s="1916"/>
      <c r="G157" s="1916"/>
      <c r="H157" s="1916"/>
      <c r="I157" s="1916"/>
      <c r="J157" s="1916"/>
      <c r="K157" s="1916"/>
      <c r="L157" s="1916"/>
      <c r="M157" s="1916"/>
    </row>
    <row r="158" spans="1:13" ht="15.75">
      <c r="A158" s="1916"/>
      <c r="B158" s="1933"/>
      <c r="C158" s="1916"/>
      <c r="D158" s="1916"/>
      <c r="E158" s="1916"/>
      <c r="F158" s="1916"/>
      <c r="G158" s="1916"/>
      <c r="H158" s="1916"/>
      <c r="I158" s="1916"/>
      <c r="J158" s="1916"/>
      <c r="K158" s="1916"/>
      <c r="L158" s="1916"/>
      <c r="M158" s="1916"/>
    </row>
    <row r="159" spans="1:13" ht="15.75">
      <c r="A159" s="1916"/>
      <c r="B159" s="1933"/>
      <c r="C159" s="1916"/>
      <c r="D159" s="1916"/>
      <c r="E159" s="1916"/>
      <c r="F159" s="1916"/>
      <c r="G159" s="1916"/>
      <c r="H159" s="1916"/>
      <c r="I159" s="1916"/>
      <c r="J159" s="1916"/>
      <c r="K159" s="1916"/>
      <c r="L159" s="1916"/>
      <c r="M159" s="1916"/>
    </row>
    <row r="160" spans="1:13" ht="15.75">
      <c r="A160" s="1916"/>
      <c r="B160" s="1933"/>
      <c r="C160" s="1916"/>
      <c r="D160" s="1916"/>
      <c r="E160" s="1916"/>
      <c r="F160" s="1916"/>
      <c r="G160" s="1916"/>
      <c r="H160" s="1916"/>
      <c r="I160" s="1916"/>
      <c r="J160" s="1916"/>
      <c r="K160" s="1916"/>
      <c r="L160" s="1916"/>
      <c r="M160" s="1916"/>
    </row>
    <row r="161" spans="1:13" ht="15.75">
      <c r="A161" s="1916"/>
      <c r="B161" s="1933"/>
      <c r="C161" s="1916"/>
      <c r="D161" s="1916"/>
      <c r="E161" s="1916"/>
      <c r="F161" s="1916"/>
      <c r="G161" s="1916"/>
      <c r="H161" s="1916"/>
      <c r="I161" s="1916"/>
      <c r="J161" s="1916"/>
      <c r="K161" s="1916"/>
      <c r="L161" s="1916"/>
      <c r="M161" s="1916"/>
    </row>
    <row r="162" spans="1:13" ht="15.75">
      <c r="A162" s="1916"/>
      <c r="B162" s="1933"/>
      <c r="C162" s="1916"/>
      <c r="D162" s="1916"/>
      <c r="E162" s="1916"/>
      <c r="F162" s="1916"/>
      <c r="G162" s="1916"/>
      <c r="H162" s="1916"/>
      <c r="I162" s="1916"/>
      <c r="J162" s="1916"/>
      <c r="K162" s="1916"/>
      <c r="L162" s="1916"/>
      <c r="M162" s="1916"/>
    </row>
    <row r="163" spans="1:13" ht="15.75">
      <c r="A163" s="1916"/>
      <c r="B163" s="1933"/>
      <c r="C163" s="1916"/>
      <c r="D163" s="1916"/>
      <c r="E163" s="1916"/>
      <c r="F163" s="1916"/>
      <c r="G163" s="1916"/>
      <c r="H163" s="1916"/>
      <c r="I163" s="1916"/>
      <c r="J163" s="1916"/>
      <c r="K163" s="1916"/>
      <c r="L163" s="1916"/>
      <c r="M163" s="1916"/>
    </row>
    <row r="164" spans="1:13" ht="15.75">
      <c r="A164" s="1916"/>
      <c r="B164" s="1933"/>
      <c r="C164" s="1916"/>
      <c r="D164" s="1916"/>
      <c r="E164" s="1916"/>
      <c r="F164" s="1916"/>
      <c r="G164" s="1916"/>
      <c r="H164" s="1916"/>
      <c r="I164" s="1916"/>
      <c r="J164" s="1916"/>
      <c r="K164" s="1916"/>
      <c r="L164" s="1916"/>
      <c r="M164" s="1916"/>
    </row>
    <row r="165" spans="1:13" ht="15.75">
      <c r="A165" s="1916"/>
      <c r="B165" s="1933"/>
      <c r="C165" s="1916"/>
      <c r="D165" s="1916"/>
      <c r="E165" s="1916"/>
      <c r="F165" s="1916"/>
      <c r="G165" s="1916"/>
      <c r="H165" s="1916"/>
      <c r="I165" s="1916"/>
      <c r="J165" s="1916"/>
      <c r="K165" s="1916"/>
      <c r="L165" s="1916"/>
      <c r="M165" s="1916"/>
    </row>
    <row r="166" spans="1:13" ht="15.75">
      <c r="A166" s="1916"/>
      <c r="B166" s="1933"/>
      <c r="C166" s="1916"/>
      <c r="D166" s="1916"/>
      <c r="E166" s="1916"/>
      <c r="F166" s="1916"/>
      <c r="G166" s="1916"/>
      <c r="H166" s="1916"/>
      <c r="I166" s="1916"/>
      <c r="J166" s="1916"/>
      <c r="K166" s="1916"/>
      <c r="L166" s="1916"/>
      <c r="M166" s="1916"/>
    </row>
    <row r="167" spans="1:13" ht="15.75">
      <c r="A167" s="1916"/>
      <c r="B167" s="1933"/>
      <c r="C167" s="1916"/>
      <c r="D167" s="1916"/>
      <c r="E167" s="1916"/>
      <c r="F167" s="1916"/>
      <c r="G167" s="1916"/>
      <c r="H167" s="1916"/>
      <c r="I167" s="1916"/>
      <c r="J167" s="1916"/>
      <c r="K167" s="1916"/>
      <c r="L167" s="1916"/>
      <c r="M167" s="1916"/>
    </row>
    <row r="168" spans="1:13" ht="15.75">
      <c r="A168" s="1916"/>
      <c r="B168" s="1933"/>
      <c r="C168" s="1916"/>
      <c r="D168" s="1916"/>
      <c r="E168" s="1916"/>
      <c r="F168" s="1916"/>
      <c r="G168" s="1916"/>
      <c r="H168" s="1916"/>
      <c r="I168" s="1916"/>
      <c r="J168" s="1916"/>
      <c r="K168" s="1916"/>
      <c r="L168" s="1916"/>
      <c r="M168" s="1916"/>
    </row>
    <row r="169" spans="1:13" ht="15.75">
      <c r="A169" s="1916"/>
      <c r="B169" s="1933"/>
      <c r="C169" s="1916"/>
      <c r="D169" s="1916"/>
      <c r="E169" s="1916"/>
      <c r="F169" s="1916"/>
      <c r="G169" s="1916"/>
      <c r="H169" s="1916"/>
      <c r="I169" s="1916"/>
      <c r="J169" s="1916"/>
      <c r="K169" s="1916"/>
      <c r="L169" s="1916"/>
      <c r="M169" s="1916"/>
    </row>
    <row r="170" spans="1:13" ht="15.75">
      <c r="A170" s="1916"/>
      <c r="B170" s="1933"/>
      <c r="C170" s="1916"/>
      <c r="D170" s="1916"/>
      <c r="E170" s="1916"/>
      <c r="F170" s="1916"/>
      <c r="G170" s="1916"/>
      <c r="H170" s="1916"/>
      <c r="I170" s="1916"/>
      <c r="J170" s="1916"/>
      <c r="K170" s="1916"/>
      <c r="L170" s="1916"/>
      <c r="M170" s="1916"/>
    </row>
    <row r="171" spans="1:13" ht="15.75">
      <c r="A171" s="1916"/>
      <c r="B171" s="1933"/>
      <c r="C171" s="1916"/>
      <c r="D171" s="1916"/>
      <c r="E171" s="1916"/>
      <c r="F171" s="1916"/>
      <c r="G171" s="1916"/>
      <c r="H171" s="1916"/>
      <c r="I171" s="1916"/>
      <c r="J171" s="1916"/>
      <c r="K171" s="1916"/>
      <c r="L171" s="1916"/>
      <c r="M171" s="1916"/>
    </row>
    <row r="172" spans="1:13" ht="15.75">
      <c r="A172" s="1916"/>
      <c r="B172" s="1933"/>
      <c r="C172" s="1916"/>
      <c r="D172" s="1916"/>
      <c r="E172" s="1916"/>
      <c r="F172" s="1916"/>
      <c r="G172" s="1916"/>
      <c r="H172" s="1916"/>
      <c r="I172" s="1916"/>
      <c r="J172" s="1916"/>
      <c r="K172" s="1916"/>
      <c r="L172" s="1916"/>
      <c r="M172" s="1916"/>
    </row>
    <row r="173" spans="1:13" ht="15.75">
      <c r="A173" s="1916"/>
      <c r="B173" s="1933"/>
      <c r="C173" s="1916"/>
      <c r="D173" s="1916"/>
      <c r="E173" s="1916"/>
      <c r="F173" s="1916"/>
      <c r="G173" s="1916"/>
      <c r="H173" s="1916"/>
      <c r="I173" s="1916"/>
      <c r="J173" s="1916"/>
      <c r="K173" s="1916"/>
      <c r="L173" s="1916"/>
      <c r="M173" s="1916"/>
    </row>
    <row r="174" spans="1:13" ht="15.75">
      <c r="A174" s="1916"/>
      <c r="B174" s="1933"/>
      <c r="C174" s="1916"/>
      <c r="D174" s="1916"/>
      <c r="E174" s="1916"/>
      <c r="F174" s="1916"/>
      <c r="G174" s="1916"/>
      <c r="H174" s="1916"/>
      <c r="I174" s="1916"/>
      <c r="J174" s="1916"/>
      <c r="K174" s="1916"/>
      <c r="L174" s="1916"/>
      <c r="M174" s="1916"/>
    </row>
    <row r="175" spans="1:13" ht="15.75">
      <c r="A175" s="1916"/>
      <c r="B175" s="1933"/>
      <c r="C175" s="1916"/>
      <c r="D175" s="1916"/>
      <c r="E175" s="1916"/>
      <c r="F175" s="1916"/>
      <c r="G175" s="1916"/>
      <c r="H175" s="1916"/>
      <c r="I175" s="1916"/>
      <c r="J175" s="1916"/>
      <c r="K175" s="1916"/>
      <c r="L175" s="1916"/>
      <c r="M175" s="1916"/>
    </row>
    <row r="176" spans="1:13" ht="15.75">
      <c r="A176" s="1916"/>
      <c r="B176" s="1933"/>
      <c r="C176" s="1916"/>
      <c r="D176" s="1916"/>
      <c r="E176" s="1916"/>
      <c r="F176" s="1916"/>
      <c r="G176" s="1916"/>
      <c r="H176" s="1916"/>
      <c r="I176" s="1916"/>
      <c r="J176" s="1916"/>
      <c r="K176" s="1916"/>
      <c r="L176" s="1916"/>
      <c r="M176" s="1916"/>
    </row>
    <row r="177" spans="1:13" ht="15.75">
      <c r="A177" s="1916"/>
      <c r="B177" s="1933"/>
      <c r="C177" s="1916"/>
      <c r="D177" s="1916"/>
      <c r="E177" s="1916"/>
      <c r="F177" s="1916"/>
      <c r="G177" s="1916"/>
      <c r="H177" s="1916"/>
      <c r="I177" s="1916"/>
      <c r="J177" s="1916"/>
      <c r="K177" s="1916"/>
      <c r="L177" s="1916"/>
      <c r="M177" s="1916"/>
    </row>
    <row r="178" spans="1:13" ht="15.75">
      <c r="A178" s="1916"/>
      <c r="B178" s="1933"/>
      <c r="C178" s="1916"/>
      <c r="D178" s="1916"/>
      <c r="E178" s="1916"/>
      <c r="F178" s="1916"/>
      <c r="G178" s="1916"/>
      <c r="H178" s="1916"/>
      <c r="I178" s="1916"/>
      <c r="J178" s="1916"/>
      <c r="K178" s="1916"/>
      <c r="L178" s="1916"/>
      <c r="M178" s="1916"/>
    </row>
    <row r="179" spans="1:13" ht="15.75">
      <c r="A179" s="1916"/>
      <c r="B179" s="1933"/>
      <c r="C179" s="1916"/>
      <c r="D179" s="1916"/>
      <c r="E179" s="1916"/>
      <c r="F179" s="1916"/>
      <c r="G179" s="1916"/>
      <c r="H179" s="1916"/>
      <c r="I179" s="1916"/>
      <c r="J179" s="1916"/>
      <c r="K179" s="1916"/>
      <c r="L179" s="1916"/>
      <c r="M179" s="1916"/>
    </row>
    <row r="180" spans="1:13" ht="15.75">
      <c r="A180" s="1916"/>
      <c r="B180" s="1933"/>
      <c r="C180" s="1916"/>
      <c r="D180" s="1916"/>
      <c r="E180" s="1916"/>
      <c r="F180" s="1916"/>
      <c r="G180" s="1916"/>
      <c r="H180" s="1916"/>
      <c r="I180" s="1916"/>
      <c r="J180" s="1916"/>
      <c r="K180" s="1916"/>
      <c r="L180" s="1916"/>
      <c r="M180" s="1916"/>
    </row>
    <row r="181" spans="1:13" ht="15.75">
      <c r="A181" s="1916"/>
      <c r="B181" s="1933"/>
      <c r="C181" s="1916"/>
      <c r="D181" s="1916"/>
      <c r="E181" s="1916"/>
      <c r="F181" s="1916"/>
      <c r="G181" s="1916"/>
      <c r="H181" s="1916"/>
      <c r="I181" s="1916"/>
      <c r="J181" s="1916"/>
      <c r="K181" s="1916"/>
      <c r="L181" s="1916"/>
      <c r="M181" s="1916"/>
    </row>
    <row r="182" spans="1:13" ht="15.75">
      <c r="A182" s="1916"/>
      <c r="B182" s="1933"/>
      <c r="C182" s="1916"/>
      <c r="D182" s="1916"/>
      <c r="E182" s="1916"/>
      <c r="F182" s="1916"/>
      <c r="G182" s="1916"/>
      <c r="H182" s="1916"/>
      <c r="I182" s="1916"/>
      <c r="J182" s="1916"/>
      <c r="K182" s="1916"/>
      <c r="L182" s="1916"/>
      <c r="M182" s="1916"/>
    </row>
    <row r="183" spans="1:13" ht="15.75">
      <c r="A183" s="1916"/>
      <c r="B183" s="1933"/>
      <c r="C183" s="1916"/>
      <c r="D183" s="1916"/>
      <c r="E183" s="1916"/>
      <c r="F183" s="1916"/>
      <c r="G183" s="1916"/>
      <c r="H183" s="1916"/>
      <c r="I183" s="1916"/>
      <c r="J183" s="1916"/>
      <c r="K183" s="1916"/>
      <c r="L183" s="1916"/>
      <c r="M183" s="1916"/>
    </row>
    <row r="184" spans="1:13" ht="15.75">
      <c r="A184" s="1916"/>
      <c r="B184" s="1933"/>
      <c r="C184" s="1916"/>
      <c r="D184" s="1916"/>
      <c r="E184" s="1916"/>
      <c r="F184" s="1916"/>
      <c r="G184" s="1916"/>
      <c r="H184" s="1916"/>
      <c r="I184" s="1916"/>
      <c r="J184" s="1916"/>
      <c r="K184" s="1916"/>
      <c r="L184" s="1916"/>
      <c r="M184" s="1916"/>
    </row>
    <row r="185" spans="1:13" ht="15.75">
      <c r="A185" s="1916"/>
      <c r="B185" s="1933"/>
      <c r="C185" s="1916"/>
      <c r="D185" s="1916"/>
      <c r="E185" s="1916"/>
      <c r="F185" s="1916"/>
      <c r="G185" s="1916"/>
      <c r="H185" s="1916"/>
      <c r="I185" s="1916"/>
      <c r="J185" s="1916"/>
      <c r="K185" s="1916"/>
      <c r="L185" s="1916"/>
      <c r="M185" s="1916"/>
    </row>
    <row r="186" spans="1:13" ht="15.75">
      <c r="A186" s="1916"/>
      <c r="B186" s="1933"/>
      <c r="C186" s="1916"/>
      <c r="D186" s="1916"/>
      <c r="E186" s="1916"/>
      <c r="F186" s="1916"/>
      <c r="G186" s="1916"/>
      <c r="H186" s="1916"/>
      <c r="I186" s="1916"/>
      <c r="J186" s="1916"/>
      <c r="K186" s="1916"/>
      <c r="L186" s="1916"/>
      <c r="M186" s="1916"/>
    </row>
    <row r="187" spans="1:13" ht="15.75">
      <c r="A187" s="1916"/>
      <c r="B187" s="1933"/>
      <c r="C187" s="1916"/>
      <c r="D187" s="1916"/>
      <c r="E187" s="1916"/>
      <c r="F187" s="1916"/>
      <c r="G187" s="1916"/>
      <c r="H187" s="1916"/>
      <c r="I187" s="1916"/>
      <c r="J187" s="1916"/>
      <c r="K187" s="1916"/>
      <c r="L187" s="1916"/>
      <c r="M187" s="1916"/>
    </row>
    <row r="188" spans="1:13" ht="15.75">
      <c r="A188" s="1916"/>
      <c r="B188" s="1933"/>
      <c r="C188" s="1916"/>
      <c r="D188" s="1916"/>
      <c r="E188" s="1916"/>
      <c r="F188" s="1916"/>
      <c r="G188" s="1916"/>
      <c r="H188" s="1916"/>
      <c r="I188" s="1916"/>
      <c r="J188" s="1916"/>
      <c r="K188" s="1916"/>
      <c r="L188" s="1916"/>
      <c r="M188" s="1916"/>
    </row>
    <row r="189" spans="1:13" ht="15.75">
      <c r="A189" s="1916"/>
      <c r="B189" s="1933"/>
      <c r="C189" s="1916"/>
      <c r="D189" s="1916"/>
      <c r="E189" s="1916"/>
      <c r="F189" s="1916"/>
      <c r="G189" s="1916"/>
      <c r="H189" s="1916"/>
      <c r="I189" s="1916"/>
      <c r="J189" s="1916"/>
      <c r="K189" s="1916"/>
      <c r="L189" s="1916"/>
      <c r="M189" s="1916"/>
    </row>
    <row r="190" spans="1:13" ht="15.75">
      <c r="A190" s="1916"/>
      <c r="B190" s="1933"/>
      <c r="C190" s="1916"/>
      <c r="D190" s="1916"/>
      <c r="E190" s="1916"/>
      <c r="F190" s="1916"/>
      <c r="G190" s="1916"/>
      <c r="H190" s="1916"/>
      <c r="I190" s="1916"/>
      <c r="J190" s="1916"/>
      <c r="K190" s="1916"/>
      <c r="L190" s="1916"/>
      <c r="M190" s="1916"/>
    </row>
    <row r="191" spans="1:13" ht="15.75">
      <c r="A191" s="1916"/>
      <c r="B191" s="1933"/>
      <c r="C191" s="1916"/>
      <c r="D191" s="1916"/>
      <c r="E191" s="1916"/>
      <c r="F191" s="1916"/>
      <c r="G191" s="1916"/>
      <c r="H191" s="1916"/>
      <c r="I191" s="1916"/>
      <c r="J191" s="1916"/>
      <c r="K191" s="1916"/>
      <c r="L191" s="1916"/>
      <c r="M191" s="1916"/>
    </row>
    <row r="192" spans="1:13" ht="15.75">
      <c r="A192" s="1916"/>
      <c r="B192" s="1933"/>
      <c r="C192" s="1916"/>
      <c r="D192" s="1916"/>
      <c r="E192" s="1916"/>
      <c r="F192" s="1916"/>
      <c r="G192" s="1916"/>
      <c r="H192" s="1916"/>
      <c r="I192" s="1916"/>
      <c r="J192" s="1916"/>
      <c r="K192" s="1916"/>
      <c r="L192" s="1916"/>
      <c r="M192" s="1916"/>
    </row>
    <row r="193" spans="1:13" ht="15.75">
      <c r="A193" s="1916"/>
      <c r="B193" s="1933"/>
      <c r="C193" s="1916"/>
      <c r="D193" s="1916"/>
      <c r="E193" s="1916"/>
      <c r="F193" s="1916"/>
      <c r="G193" s="1916"/>
      <c r="H193" s="1916"/>
      <c r="I193" s="1916"/>
      <c r="J193" s="1916"/>
      <c r="K193" s="1916"/>
      <c r="L193" s="1916"/>
      <c r="M193" s="1916"/>
    </row>
    <row r="194" spans="1:13" ht="15.75">
      <c r="A194" s="1916"/>
      <c r="B194" s="1933"/>
      <c r="C194" s="1916"/>
      <c r="D194" s="1916"/>
      <c r="E194" s="1916"/>
      <c r="F194" s="1916"/>
      <c r="G194" s="1916"/>
      <c r="H194" s="1916"/>
      <c r="I194" s="1916"/>
      <c r="J194" s="1916"/>
      <c r="K194" s="1916"/>
      <c r="L194" s="1916"/>
      <c r="M194" s="1916"/>
    </row>
    <row r="195" spans="1:13" ht="15.75">
      <c r="A195" s="1916"/>
      <c r="B195" s="1933"/>
      <c r="C195" s="1916"/>
      <c r="D195" s="1916"/>
      <c r="E195" s="1916"/>
      <c r="F195" s="1916"/>
      <c r="G195" s="1916"/>
      <c r="H195" s="1916"/>
      <c r="I195" s="1916"/>
      <c r="J195" s="1916"/>
      <c r="K195" s="1916"/>
      <c r="L195" s="1916"/>
      <c r="M195" s="1916"/>
    </row>
    <row r="196" spans="1:13" ht="15.75">
      <c r="A196" s="1916"/>
      <c r="B196" s="1933"/>
      <c r="C196" s="1916"/>
      <c r="D196" s="1916"/>
      <c r="E196" s="1916"/>
      <c r="F196" s="1916"/>
      <c r="G196" s="1916"/>
      <c r="H196" s="1916"/>
      <c r="I196" s="1916"/>
      <c r="J196" s="1916"/>
      <c r="K196" s="1916"/>
      <c r="L196" s="1916"/>
      <c r="M196" s="1916"/>
    </row>
    <row r="197" spans="1:13" ht="15.75">
      <c r="A197" s="1916"/>
      <c r="B197" s="1933"/>
      <c r="C197" s="1916"/>
      <c r="D197" s="1916"/>
      <c r="E197" s="1916"/>
      <c r="F197" s="1916"/>
      <c r="G197" s="1916"/>
      <c r="H197" s="1916"/>
      <c r="I197" s="1916"/>
      <c r="J197" s="1916"/>
      <c r="K197" s="1916"/>
      <c r="L197" s="1916"/>
      <c r="M197" s="1916"/>
    </row>
    <row r="198" spans="1:13" ht="15.75">
      <c r="A198" s="1916"/>
      <c r="B198" s="1933"/>
      <c r="C198" s="1916"/>
      <c r="D198" s="1916"/>
      <c r="E198" s="1916"/>
      <c r="F198" s="1916"/>
      <c r="G198" s="1916"/>
      <c r="H198" s="1916"/>
      <c r="I198" s="1916"/>
      <c r="J198" s="1916"/>
      <c r="K198" s="1916"/>
      <c r="L198" s="1916"/>
      <c r="M198" s="1916"/>
    </row>
    <row r="199" spans="1:13" ht="15.75">
      <c r="A199" s="1916"/>
      <c r="B199" s="1933"/>
      <c r="C199" s="1916"/>
      <c r="D199" s="1916"/>
      <c r="E199" s="1916"/>
      <c r="F199" s="1916"/>
      <c r="G199" s="1916"/>
      <c r="H199" s="1916"/>
      <c r="I199" s="1916"/>
      <c r="J199" s="1916"/>
      <c r="K199" s="1916"/>
      <c r="L199" s="1916"/>
      <c r="M199" s="1916"/>
    </row>
    <row r="200" spans="1:13" ht="15.75">
      <c r="A200" s="1916"/>
      <c r="B200" s="1933"/>
      <c r="C200" s="1916"/>
      <c r="D200" s="1916"/>
      <c r="E200" s="1916"/>
      <c r="F200" s="1916"/>
      <c r="G200" s="1916"/>
      <c r="H200" s="1916"/>
      <c r="I200" s="1916"/>
      <c r="J200" s="1916"/>
      <c r="K200" s="1916"/>
      <c r="L200" s="1916"/>
      <c r="M200" s="1916"/>
    </row>
    <row r="201" spans="1:13" ht="15.75">
      <c r="A201" s="1916"/>
      <c r="B201" s="1933"/>
      <c r="C201" s="1916"/>
      <c r="D201" s="1916"/>
      <c r="E201" s="1916"/>
      <c r="F201" s="1916"/>
      <c r="G201" s="1916"/>
      <c r="H201" s="1916"/>
      <c r="I201" s="1916"/>
      <c r="J201" s="1916"/>
      <c r="K201" s="1916"/>
      <c r="L201" s="1916"/>
      <c r="M201" s="1916"/>
    </row>
    <row r="202" spans="1:13" ht="15.75">
      <c r="A202" s="1916"/>
      <c r="B202" s="1933"/>
      <c r="C202" s="1916"/>
      <c r="D202" s="1916"/>
      <c r="E202" s="1916"/>
      <c r="F202" s="1916"/>
      <c r="G202" s="1916"/>
      <c r="H202" s="1916"/>
      <c r="I202" s="1916"/>
      <c r="J202" s="1916"/>
      <c r="K202" s="1916"/>
      <c r="L202" s="1916"/>
      <c r="M202" s="1916"/>
    </row>
    <row r="203" spans="1:13" ht="15.75">
      <c r="A203" s="1916"/>
      <c r="B203" s="1933"/>
      <c r="C203" s="1916"/>
      <c r="D203" s="1916"/>
      <c r="E203" s="1916"/>
      <c r="F203" s="1916"/>
      <c r="G203" s="1916"/>
      <c r="H203" s="1916"/>
      <c r="I203" s="1916"/>
      <c r="J203" s="1916"/>
      <c r="K203" s="1916"/>
      <c r="L203" s="1916"/>
      <c r="M203" s="1916"/>
    </row>
    <row r="204" spans="1:13" ht="15.75">
      <c r="A204" s="1916"/>
      <c r="B204" s="1933"/>
      <c r="C204" s="1916"/>
      <c r="D204" s="1916"/>
      <c r="E204" s="1916"/>
      <c r="F204" s="1916"/>
      <c r="G204" s="1916"/>
      <c r="H204" s="1916"/>
      <c r="I204" s="1916"/>
      <c r="J204" s="1916"/>
      <c r="K204" s="1916"/>
      <c r="L204" s="1916"/>
      <c r="M204" s="1916"/>
    </row>
    <row r="205" spans="1:13" ht="15.75">
      <c r="A205" s="1916"/>
      <c r="B205" s="1933"/>
      <c r="C205" s="1916"/>
      <c r="D205" s="1916"/>
      <c r="E205" s="1916"/>
      <c r="F205" s="1916"/>
      <c r="G205" s="1916"/>
      <c r="H205" s="1916"/>
      <c r="I205" s="1916"/>
      <c r="J205" s="1916"/>
      <c r="K205" s="1916"/>
      <c r="L205" s="1916"/>
      <c r="M205" s="1916"/>
    </row>
    <row r="206" spans="1:13" ht="15.75">
      <c r="A206" s="1916"/>
      <c r="B206" s="1933"/>
      <c r="C206" s="1916"/>
      <c r="D206" s="1916"/>
      <c r="E206" s="1916"/>
      <c r="F206" s="1916"/>
      <c r="G206" s="1916"/>
      <c r="H206" s="1916"/>
      <c r="I206" s="1916"/>
      <c r="J206" s="1916"/>
      <c r="K206" s="1916"/>
      <c r="L206" s="1916"/>
      <c r="M206" s="1916"/>
    </row>
    <row r="207" spans="1:13" ht="15.75">
      <c r="A207" s="1916"/>
      <c r="B207" s="1933"/>
      <c r="C207" s="1916"/>
      <c r="D207" s="1916"/>
      <c r="E207" s="1916"/>
      <c r="F207" s="1916"/>
      <c r="G207" s="1916"/>
      <c r="H207" s="1916"/>
      <c r="I207" s="1916"/>
      <c r="J207" s="1916"/>
      <c r="K207" s="1916"/>
      <c r="L207" s="1916"/>
      <c r="M207" s="1916"/>
    </row>
    <row r="208" spans="1:13" ht="15.75">
      <c r="A208" s="1916"/>
      <c r="B208" s="1933"/>
      <c r="C208" s="1916"/>
      <c r="D208" s="1916"/>
      <c r="E208" s="1916"/>
      <c r="F208" s="1916"/>
      <c r="G208" s="1916"/>
      <c r="H208" s="1916"/>
      <c r="I208" s="1916"/>
      <c r="J208" s="1916"/>
      <c r="K208" s="1916"/>
      <c r="L208" s="1916"/>
      <c r="M208" s="1916"/>
    </row>
    <row r="209" spans="1:13" ht="15.75">
      <c r="A209" s="1916"/>
      <c r="B209" s="1933"/>
      <c r="C209" s="1916"/>
      <c r="D209" s="1916"/>
      <c r="E209" s="1916"/>
      <c r="F209" s="1916"/>
      <c r="G209" s="1916"/>
      <c r="H209" s="1916"/>
      <c r="I209" s="1916"/>
      <c r="J209" s="1916"/>
      <c r="K209" s="1916"/>
      <c r="L209" s="1916"/>
      <c r="M209" s="1916"/>
    </row>
    <row r="210" spans="1:13" ht="15.75">
      <c r="A210" s="1916"/>
      <c r="B210" s="1933"/>
      <c r="C210" s="1916"/>
      <c r="D210" s="1916"/>
      <c r="E210" s="1916"/>
      <c r="F210" s="1916"/>
      <c r="G210" s="1916"/>
      <c r="H210" s="1916"/>
      <c r="I210" s="1916"/>
      <c r="J210" s="1916"/>
      <c r="K210" s="1916"/>
      <c r="L210" s="1916"/>
      <c r="M210" s="1916"/>
    </row>
    <row r="211" spans="1:13" ht="15.75">
      <c r="A211" s="1916"/>
      <c r="B211" s="1933"/>
      <c r="C211" s="1916"/>
      <c r="D211" s="1916"/>
      <c r="E211" s="1916"/>
      <c r="F211" s="1916"/>
      <c r="G211" s="1916"/>
      <c r="H211" s="1916"/>
      <c r="I211" s="1916"/>
      <c r="J211" s="1916"/>
      <c r="K211" s="1916"/>
      <c r="L211" s="1916"/>
      <c r="M211" s="1916"/>
    </row>
    <row r="212" spans="1:13" ht="15.75">
      <c r="A212" s="1916"/>
      <c r="B212" s="1933"/>
      <c r="C212" s="1916"/>
      <c r="D212" s="1916"/>
      <c r="E212" s="1916"/>
      <c r="F212" s="1916"/>
      <c r="G212" s="1916"/>
      <c r="H212" s="1916"/>
      <c r="I212" s="1916"/>
      <c r="J212" s="1916"/>
      <c r="K212" s="1916"/>
      <c r="L212" s="1916"/>
      <c r="M212" s="1916"/>
    </row>
    <row r="213" spans="1:13" ht="15.75">
      <c r="A213" s="1916"/>
      <c r="B213" s="1933"/>
      <c r="C213" s="1916"/>
      <c r="D213" s="1916"/>
      <c r="E213" s="1916"/>
      <c r="F213" s="1916"/>
      <c r="G213" s="1916"/>
      <c r="H213" s="1916"/>
      <c r="I213" s="1916"/>
      <c r="J213" s="1916"/>
      <c r="K213" s="1916"/>
      <c r="L213" s="1916"/>
      <c r="M213" s="1916"/>
    </row>
    <row r="214" spans="1:13" ht="15.75">
      <c r="A214" s="1916"/>
      <c r="B214" s="1933"/>
      <c r="C214" s="1916"/>
      <c r="D214" s="1916"/>
      <c r="E214" s="1916"/>
      <c r="F214" s="1916"/>
      <c r="G214" s="1916"/>
      <c r="H214" s="1916"/>
      <c r="I214" s="1916"/>
      <c r="J214" s="1916"/>
      <c r="K214" s="1916"/>
      <c r="L214" s="1916"/>
      <c r="M214" s="1916"/>
    </row>
    <row r="215" spans="1:13" ht="15.75">
      <c r="A215" s="1916"/>
      <c r="B215" s="1933"/>
      <c r="C215" s="1916"/>
      <c r="D215" s="1916"/>
      <c r="E215" s="1916"/>
      <c r="F215" s="1916"/>
      <c r="G215" s="1916"/>
      <c r="H215" s="1916"/>
      <c r="I215" s="1916"/>
      <c r="J215" s="1916"/>
      <c r="K215" s="1916"/>
      <c r="L215" s="1916"/>
      <c r="M215" s="1916"/>
    </row>
    <row r="216" spans="1:13" ht="15.75">
      <c r="A216" s="1916"/>
      <c r="B216" s="1933"/>
      <c r="C216" s="1916"/>
      <c r="D216" s="1916"/>
      <c r="E216" s="1916"/>
      <c r="F216" s="1916"/>
      <c r="G216" s="1916"/>
      <c r="H216" s="1916"/>
      <c r="I216" s="1916"/>
      <c r="J216" s="1916"/>
      <c r="K216" s="1916"/>
      <c r="L216" s="1916"/>
      <c r="M216" s="1916"/>
    </row>
    <row r="217" spans="1:13" ht="15.75">
      <c r="A217" s="1916"/>
      <c r="B217" s="1933"/>
      <c r="C217" s="1916"/>
      <c r="D217" s="1916"/>
      <c r="E217" s="1916"/>
      <c r="F217" s="1916"/>
      <c r="G217" s="1916"/>
      <c r="H217" s="1916"/>
      <c r="I217" s="1916"/>
      <c r="J217" s="1916"/>
      <c r="K217" s="1916"/>
      <c r="L217" s="1916"/>
      <c r="M217" s="1916"/>
    </row>
    <row r="218" spans="1:13" ht="15.75">
      <c r="A218" s="1916"/>
      <c r="B218" s="1933"/>
      <c r="C218" s="1916"/>
      <c r="D218" s="1916"/>
      <c r="E218" s="1916"/>
      <c r="F218" s="1916"/>
      <c r="G218" s="1916"/>
      <c r="H218" s="1916"/>
      <c r="I218" s="1916"/>
      <c r="J218" s="1916"/>
      <c r="K218" s="1916"/>
      <c r="L218" s="1916"/>
      <c r="M218" s="1916"/>
    </row>
    <row r="219" spans="1:13" ht="15.75">
      <c r="A219" s="1916"/>
      <c r="B219" s="1933"/>
      <c r="C219" s="1916"/>
      <c r="D219" s="1916"/>
      <c r="E219" s="1916"/>
      <c r="F219" s="1916"/>
      <c r="G219" s="1916"/>
      <c r="H219" s="1916"/>
      <c r="I219" s="1916"/>
      <c r="J219" s="1916"/>
      <c r="K219" s="1916"/>
      <c r="L219" s="1916"/>
      <c r="M219" s="1916"/>
    </row>
    <row r="220" spans="1:13" ht="15.75">
      <c r="A220" s="1916"/>
      <c r="B220" s="1933"/>
      <c r="C220" s="1916"/>
      <c r="D220" s="1916"/>
      <c r="E220" s="1916"/>
      <c r="F220" s="1916"/>
      <c r="G220" s="1916"/>
      <c r="H220" s="1916"/>
      <c r="I220" s="1916"/>
      <c r="J220" s="1916"/>
      <c r="K220" s="1916"/>
      <c r="L220" s="1916"/>
      <c r="M220" s="1916"/>
    </row>
    <row r="221" spans="1:13" ht="15.75">
      <c r="A221" s="1916"/>
      <c r="B221" s="1933"/>
      <c r="C221" s="1916"/>
      <c r="D221" s="1916"/>
      <c r="E221" s="1916"/>
      <c r="F221" s="1916"/>
      <c r="G221" s="1916"/>
      <c r="H221" s="1916"/>
      <c r="I221" s="1916"/>
      <c r="J221" s="1916"/>
      <c r="K221" s="1916"/>
      <c r="L221" s="1916"/>
      <c r="M221" s="1916"/>
    </row>
    <row r="222" spans="1:13" ht="15.75">
      <c r="A222" s="1916"/>
      <c r="B222" s="1933"/>
      <c r="C222" s="1916"/>
      <c r="D222" s="1916"/>
      <c r="E222" s="1916"/>
      <c r="F222" s="1916"/>
      <c r="G222" s="1916"/>
      <c r="H222" s="1916"/>
      <c r="I222" s="1916"/>
      <c r="J222" s="1916"/>
      <c r="K222" s="1916"/>
      <c r="L222" s="1916"/>
      <c r="M222" s="1916"/>
    </row>
    <row r="223" spans="1:13" ht="15.75">
      <c r="A223" s="1916"/>
      <c r="B223" s="1933"/>
      <c r="C223" s="1916"/>
      <c r="D223" s="1916"/>
      <c r="E223" s="1916"/>
      <c r="F223" s="1916"/>
      <c r="G223" s="1916"/>
      <c r="H223" s="1916"/>
      <c r="I223" s="1916"/>
      <c r="J223" s="1916"/>
      <c r="K223" s="1916"/>
      <c r="L223" s="1916"/>
      <c r="M223" s="1916"/>
    </row>
    <row r="224" spans="1:13" ht="15.75">
      <c r="A224" s="1916"/>
      <c r="B224" s="1933"/>
      <c r="C224" s="1916"/>
      <c r="D224" s="1916"/>
      <c r="E224" s="1916"/>
      <c r="F224" s="1916"/>
      <c r="G224" s="1916"/>
      <c r="H224" s="1916"/>
      <c r="I224" s="1916"/>
      <c r="J224" s="1916"/>
      <c r="K224" s="1916"/>
      <c r="L224" s="1916"/>
      <c r="M224" s="1916"/>
    </row>
    <row r="225" spans="1:13" ht="15.75">
      <c r="A225" s="1916"/>
      <c r="B225" s="1933"/>
      <c r="C225" s="1916"/>
      <c r="D225" s="1916"/>
      <c r="E225" s="1916"/>
      <c r="F225" s="1916"/>
      <c r="G225" s="1916"/>
      <c r="H225" s="1916"/>
      <c r="I225" s="1916"/>
      <c r="J225" s="1916"/>
      <c r="K225" s="1916"/>
      <c r="L225" s="1916"/>
      <c r="M225" s="1916"/>
    </row>
    <row r="226" spans="1:13" ht="15.75">
      <c r="A226" s="1916"/>
      <c r="B226" s="1933"/>
      <c r="C226" s="1916"/>
      <c r="D226" s="1916"/>
      <c r="E226" s="1916"/>
      <c r="F226" s="1916"/>
      <c r="G226" s="1916"/>
      <c r="H226" s="1916"/>
      <c r="I226" s="1916"/>
      <c r="J226" s="1916"/>
      <c r="K226" s="1916"/>
      <c r="L226" s="1916"/>
      <c r="M226" s="1916"/>
    </row>
    <row r="227" spans="1:13" ht="15.75">
      <c r="A227" s="1916"/>
      <c r="B227" s="1933"/>
      <c r="C227" s="1916"/>
      <c r="D227" s="1916"/>
      <c r="E227" s="1916"/>
      <c r="F227" s="1916"/>
      <c r="G227" s="1916"/>
      <c r="H227" s="1916"/>
      <c r="I227" s="1916"/>
      <c r="J227" s="1916"/>
      <c r="K227" s="1916"/>
      <c r="L227" s="1916"/>
      <c r="M227" s="1916"/>
    </row>
    <row r="228" spans="1:13" ht="15.75">
      <c r="A228" s="1916"/>
      <c r="B228" s="1933"/>
      <c r="C228" s="1916"/>
      <c r="D228" s="1916"/>
      <c r="E228" s="1916"/>
      <c r="F228" s="1916"/>
      <c r="G228" s="1916"/>
      <c r="H228" s="1916"/>
      <c r="I228" s="1916"/>
      <c r="J228" s="1916"/>
      <c r="K228" s="1916"/>
      <c r="L228" s="1916"/>
      <c r="M228" s="1916"/>
    </row>
    <row r="229" spans="1:13" ht="15.75">
      <c r="A229" s="1916"/>
      <c r="B229" s="1933"/>
      <c r="C229" s="1916"/>
      <c r="D229" s="1916"/>
      <c r="E229" s="1916"/>
      <c r="F229" s="1916"/>
      <c r="G229" s="1916"/>
      <c r="H229" s="1916"/>
      <c r="I229" s="1916"/>
      <c r="J229" s="1916"/>
      <c r="K229" s="1916"/>
      <c r="L229" s="1916"/>
      <c r="M229" s="1916"/>
    </row>
    <row r="230" spans="1:13" ht="15.75">
      <c r="A230" s="1916"/>
      <c r="B230" s="1933"/>
      <c r="C230" s="1916"/>
      <c r="D230" s="1916"/>
      <c r="E230" s="1916"/>
      <c r="F230" s="1916"/>
      <c r="G230" s="1916"/>
      <c r="H230" s="1916"/>
      <c r="I230" s="1916"/>
      <c r="J230" s="1916"/>
      <c r="K230" s="1916"/>
      <c r="L230" s="1916"/>
      <c r="M230" s="1916"/>
    </row>
    <row r="231" spans="1:13" ht="15.75">
      <c r="A231" s="1916"/>
      <c r="B231" s="1933"/>
      <c r="C231" s="1916"/>
      <c r="D231" s="1916"/>
      <c r="E231" s="1916"/>
      <c r="F231" s="1916"/>
      <c r="G231" s="1916"/>
      <c r="H231" s="1916"/>
      <c r="I231" s="1916"/>
      <c r="J231" s="1916"/>
      <c r="K231" s="1916"/>
      <c r="L231" s="1916"/>
      <c r="M231" s="1916"/>
    </row>
    <row r="232" spans="1:13" ht="15.75">
      <c r="A232" s="1916"/>
      <c r="B232" s="1933"/>
      <c r="C232" s="1916"/>
      <c r="D232" s="1916"/>
      <c r="E232" s="1916"/>
      <c r="F232" s="1916"/>
      <c r="G232" s="1916"/>
      <c r="H232" s="1916"/>
      <c r="I232" s="1916"/>
      <c r="J232" s="1916"/>
      <c r="K232" s="1916"/>
      <c r="L232" s="1916"/>
      <c r="M232" s="1916"/>
    </row>
    <row r="233" spans="1:13" ht="15.75">
      <c r="A233" s="1916"/>
      <c r="B233" s="1933"/>
      <c r="C233" s="1916"/>
      <c r="D233" s="1916"/>
      <c r="E233" s="1916"/>
      <c r="F233" s="1916"/>
      <c r="G233" s="1916"/>
      <c r="H233" s="1916"/>
      <c r="I233" s="1916"/>
      <c r="J233" s="1916"/>
      <c r="K233" s="1916"/>
      <c r="L233" s="1916"/>
      <c r="M233" s="1916"/>
    </row>
    <row r="234" spans="1:13" ht="15.75">
      <c r="A234" s="1916"/>
      <c r="B234" s="1933"/>
      <c r="C234" s="1916"/>
      <c r="D234" s="1916"/>
      <c r="E234" s="1916"/>
      <c r="F234" s="1916"/>
      <c r="G234" s="1916"/>
      <c r="H234" s="1916"/>
      <c r="I234" s="1916"/>
      <c r="J234" s="1916"/>
      <c r="K234" s="1916"/>
      <c r="L234" s="1916"/>
      <c r="M234" s="1916"/>
    </row>
    <row r="235" spans="1:13" ht="15.75">
      <c r="A235" s="1916"/>
      <c r="B235" s="1933"/>
      <c r="C235" s="1916"/>
      <c r="D235" s="1916"/>
      <c r="E235" s="1916"/>
      <c r="F235" s="1916"/>
      <c r="G235" s="1916"/>
      <c r="H235" s="1916"/>
      <c r="I235" s="1916"/>
      <c r="J235" s="1916"/>
      <c r="K235" s="1916"/>
      <c r="L235" s="1916"/>
      <c r="M235" s="1916"/>
    </row>
    <row r="236" spans="1:13" ht="15.75">
      <c r="A236" s="1916"/>
      <c r="B236" s="1933"/>
      <c r="C236" s="1916"/>
      <c r="D236" s="1916"/>
      <c r="E236" s="1916"/>
      <c r="F236" s="1916"/>
      <c r="G236" s="1916"/>
      <c r="H236" s="1916"/>
      <c r="I236" s="1916"/>
      <c r="J236" s="1916"/>
      <c r="K236" s="1916"/>
      <c r="L236" s="1916"/>
      <c r="M236" s="1916"/>
    </row>
    <row r="237" spans="1:13" ht="15.75">
      <c r="A237" s="1916"/>
      <c r="B237" s="1933"/>
      <c r="C237" s="1916"/>
      <c r="D237" s="1916"/>
      <c r="E237" s="1916"/>
      <c r="F237" s="1916"/>
      <c r="G237" s="1916"/>
      <c r="H237" s="1916"/>
      <c r="I237" s="1916"/>
      <c r="J237" s="1916"/>
      <c r="K237" s="1916"/>
      <c r="L237" s="1916"/>
      <c r="M237" s="1916"/>
    </row>
    <row r="238" spans="1:13" ht="15.75">
      <c r="A238" s="1916"/>
      <c r="B238" s="1933"/>
      <c r="C238" s="1916"/>
      <c r="D238" s="1916"/>
      <c r="E238" s="1916"/>
      <c r="F238" s="1916"/>
      <c r="G238" s="1916"/>
      <c r="H238" s="1916"/>
      <c r="I238" s="1916"/>
      <c r="J238" s="1916"/>
      <c r="K238" s="1916"/>
      <c r="L238" s="1916"/>
      <c r="M238" s="1916"/>
    </row>
    <row r="239" spans="1:13" ht="15.75">
      <c r="A239" s="1916"/>
      <c r="B239" s="1933"/>
      <c r="C239" s="1916"/>
      <c r="D239" s="1916"/>
      <c r="E239" s="1916"/>
      <c r="F239" s="1916"/>
      <c r="G239" s="1916"/>
      <c r="H239" s="1916"/>
      <c r="I239" s="1916"/>
      <c r="J239" s="1916"/>
      <c r="K239" s="1916"/>
      <c r="L239" s="1916"/>
      <c r="M239" s="1916"/>
    </row>
    <row r="240" spans="1:13" ht="15.75">
      <c r="A240" s="1916"/>
      <c r="B240" s="1933"/>
      <c r="C240" s="1916"/>
      <c r="D240" s="1916"/>
      <c r="E240" s="1916"/>
      <c r="F240" s="1916"/>
      <c r="G240" s="1916"/>
      <c r="H240" s="1916"/>
      <c r="I240" s="1916"/>
      <c r="J240" s="1916"/>
      <c r="K240" s="1916"/>
      <c r="L240" s="1916"/>
      <c r="M240" s="1916"/>
    </row>
    <row r="241" spans="1:13" ht="15.75">
      <c r="A241" s="1916"/>
      <c r="B241" s="1933"/>
      <c r="C241" s="1916"/>
      <c r="D241" s="1916"/>
      <c r="E241" s="1916"/>
      <c r="F241" s="1916"/>
      <c r="G241" s="1916"/>
      <c r="H241" s="1916"/>
      <c r="I241" s="1916"/>
      <c r="J241" s="1916"/>
      <c r="K241" s="1916"/>
      <c r="L241" s="1916"/>
      <c r="M241" s="1916"/>
    </row>
    <row r="242" spans="1:13" ht="15.75">
      <c r="A242" s="1916"/>
      <c r="B242" s="1933"/>
      <c r="C242" s="1916"/>
      <c r="D242" s="1916"/>
      <c r="E242" s="1916"/>
      <c r="F242" s="1916"/>
      <c r="G242" s="1916"/>
      <c r="H242" s="1916"/>
      <c r="I242" s="1916"/>
      <c r="J242" s="1916"/>
      <c r="K242" s="1916"/>
      <c r="L242" s="1916"/>
      <c r="M242" s="1916"/>
    </row>
    <row r="243" spans="1:13" ht="15.75">
      <c r="A243" s="1916"/>
      <c r="B243" s="1933"/>
      <c r="C243" s="1916"/>
      <c r="D243" s="1916"/>
      <c r="E243" s="1916"/>
      <c r="F243" s="1916"/>
      <c r="G243" s="1916"/>
      <c r="H243" s="1916"/>
      <c r="I243" s="1916"/>
      <c r="J243" s="1916"/>
      <c r="K243" s="1916"/>
      <c r="L243" s="1916"/>
      <c r="M243" s="1916"/>
    </row>
    <row r="244" spans="1:13" ht="15.75">
      <c r="A244" s="1916"/>
      <c r="B244" s="1933"/>
      <c r="C244" s="1916"/>
      <c r="D244" s="1916"/>
      <c r="E244" s="1916"/>
      <c r="F244" s="1916"/>
      <c r="G244" s="1916"/>
      <c r="H244" s="1916"/>
      <c r="I244" s="1916"/>
      <c r="J244" s="1916"/>
      <c r="K244" s="1916"/>
      <c r="L244" s="1916"/>
      <c r="M244" s="1916"/>
    </row>
    <row r="245" spans="1:13" ht="15.75">
      <c r="A245" s="1916"/>
      <c r="B245" s="1933"/>
      <c r="C245" s="1916"/>
      <c r="D245" s="1916"/>
      <c r="E245" s="1916"/>
      <c r="F245" s="1916"/>
      <c r="G245" s="1916"/>
      <c r="H245" s="1916"/>
      <c r="I245" s="1916"/>
      <c r="J245" s="1916"/>
      <c r="K245" s="1916"/>
      <c r="L245" s="1916"/>
      <c r="M245" s="1916"/>
    </row>
    <row r="246" spans="1:13" ht="15.75">
      <c r="A246" s="1916"/>
      <c r="B246" s="1933"/>
      <c r="C246" s="1916"/>
      <c r="D246" s="1916"/>
      <c r="E246" s="1916"/>
      <c r="F246" s="1916"/>
      <c r="G246" s="1916"/>
      <c r="H246" s="1916"/>
      <c r="I246" s="1916"/>
      <c r="J246" s="1916"/>
      <c r="K246" s="1916"/>
      <c r="L246" s="1916"/>
      <c r="M246" s="1916"/>
    </row>
    <row r="247" spans="1:13" ht="15.75">
      <c r="A247" s="1916"/>
      <c r="B247" s="1933"/>
      <c r="C247" s="1916"/>
      <c r="D247" s="1916"/>
      <c r="E247" s="1916"/>
      <c r="F247" s="1916"/>
      <c r="G247" s="1916"/>
      <c r="H247" s="1916"/>
      <c r="I247" s="1916"/>
      <c r="J247" s="1916"/>
      <c r="K247" s="1916"/>
      <c r="L247" s="1916"/>
      <c r="M247" s="1916"/>
    </row>
    <row r="248" spans="1:13" ht="15.75">
      <c r="A248" s="1916"/>
      <c r="B248" s="1933"/>
      <c r="C248" s="1916"/>
      <c r="D248" s="1916"/>
      <c r="E248" s="1916"/>
      <c r="F248" s="1916"/>
      <c r="G248" s="1916"/>
      <c r="H248" s="1916"/>
      <c r="I248" s="1916"/>
      <c r="J248" s="1916"/>
      <c r="K248" s="1916"/>
      <c r="L248" s="1916"/>
      <c r="M248" s="1916"/>
    </row>
    <row r="249" spans="1:13" ht="15.75">
      <c r="A249" s="1916"/>
      <c r="B249" s="1933"/>
      <c r="C249" s="1916"/>
      <c r="D249" s="1916"/>
      <c r="E249" s="1916"/>
      <c r="F249" s="1916"/>
      <c r="G249" s="1916"/>
      <c r="H249" s="1916"/>
      <c r="I249" s="1916"/>
      <c r="J249" s="1916"/>
      <c r="K249" s="1916"/>
      <c r="L249" s="1916"/>
      <c r="M249" s="1916"/>
    </row>
    <row r="250" spans="1:13" ht="15.75">
      <c r="A250" s="1916"/>
      <c r="B250" s="1933"/>
      <c r="C250" s="1916"/>
      <c r="D250" s="1916"/>
      <c r="E250" s="1916"/>
      <c r="F250" s="1916"/>
      <c r="G250" s="1916"/>
      <c r="H250" s="1916"/>
      <c r="I250" s="1916"/>
      <c r="J250" s="1916"/>
      <c r="K250" s="1916"/>
      <c r="L250" s="1916"/>
      <c r="M250" s="1916"/>
    </row>
    <row r="251" spans="1:13" ht="15.75">
      <c r="A251" s="1916"/>
      <c r="B251" s="1933"/>
      <c r="C251" s="1916"/>
      <c r="D251" s="1916"/>
      <c r="E251" s="1916"/>
      <c r="F251" s="1916"/>
      <c r="G251" s="1916"/>
      <c r="H251" s="1916"/>
      <c r="I251" s="1916"/>
      <c r="J251" s="1916"/>
      <c r="K251" s="1916"/>
      <c r="L251" s="1916"/>
      <c r="M251" s="1916"/>
    </row>
    <row r="252" spans="1:13" ht="15.75">
      <c r="A252" s="1916"/>
      <c r="B252" s="1933"/>
      <c r="C252" s="1916"/>
      <c r="D252" s="1916"/>
      <c r="E252" s="1916"/>
      <c r="F252" s="1916"/>
      <c r="G252" s="1916"/>
      <c r="H252" s="1916"/>
      <c r="I252" s="1916"/>
      <c r="J252" s="1916"/>
      <c r="K252" s="1916"/>
      <c r="L252" s="1916"/>
      <c r="M252" s="1916"/>
    </row>
    <row r="253" spans="1:13" ht="15.75">
      <c r="A253" s="1916"/>
      <c r="B253" s="1933"/>
      <c r="C253" s="1916"/>
      <c r="D253" s="1916"/>
      <c r="E253" s="1916"/>
      <c r="F253" s="1916"/>
      <c r="G253" s="1916"/>
      <c r="H253" s="1916"/>
      <c r="I253" s="1916"/>
      <c r="J253" s="1916"/>
      <c r="K253" s="1916"/>
      <c r="L253" s="1916"/>
      <c r="M253" s="1916"/>
    </row>
    <row r="254" spans="1:13" ht="15.75">
      <c r="A254" s="1916"/>
      <c r="B254" s="1933"/>
      <c r="C254" s="1916"/>
      <c r="D254" s="1916"/>
      <c r="E254" s="1916"/>
      <c r="F254" s="1916"/>
      <c r="G254" s="1916"/>
      <c r="H254" s="1916"/>
      <c r="I254" s="1916"/>
      <c r="J254" s="1916"/>
      <c r="K254" s="1916"/>
      <c r="L254" s="1916"/>
      <c r="M254" s="1916"/>
    </row>
    <row r="255" spans="1:13" ht="15.75">
      <c r="A255" s="1916"/>
      <c r="B255" s="1933"/>
      <c r="C255" s="1916"/>
      <c r="D255" s="1916"/>
      <c r="E255" s="1916"/>
      <c r="F255" s="1916"/>
      <c r="G255" s="1916"/>
      <c r="H255" s="1916"/>
      <c r="I255" s="1916"/>
      <c r="J255" s="1916"/>
      <c r="K255" s="1916"/>
      <c r="L255" s="1916"/>
      <c r="M255" s="1916"/>
    </row>
    <row r="256" spans="1:13" ht="15.75">
      <c r="A256" s="1916"/>
      <c r="B256" s="1933"/>
      <c r="C256" s="1916"/>
      <c r="D256" s="1916"/>
      <c r="E256" s="1916"/>
      <c r="F256" s="1916"/>
      <c r="G256" s="1916"/>
      <c r="H256" s="1916"/>
      <c r="I256" s="1916"/>
      <c r="J256" s="1916"/>
      <c r="K256" s="1916"/>
      <c r="L256" s="1916"/>
      <c r="M256" s="1916"/>
    </row>
    <row r="257" spans="1:13" ht="15.75">
      <c r="A257" s="1916"/>
      <c r="B257" s="1933"/>
      <c r="C257" s="1916"/>
      <c r="D257" s="1916"/>
      <c r="E257" s="1916"/>
      <c r="F257" s="1916"/>
      <c r="G257" s="1916"/>
      <c r="H257" s="1916"/>
      <c r="I257" s="1916"/>
      <c r="J257" s="1916"/>
      <c r="K257" s="1916"/>
      <c r="L257" s="1916"/>
      <c r="M257" s="1916"/>
    </row>
    <row r="258" spans="1:13" ht="15.75">
      <c r="A258" s="1916"/>
      <c r="B258" s="1933"/>
      <c r="C258" s="1916"/>
      <c r="D258" s="1916"/>
      <c r="E258" s="1916"/>
      <c r="F258" s="1916"/>
      <c r="G258" s="1916"/>
      <c r="H258" s="1916"/>
      <c r="I258" s="1916"/>
      <c r="J258" s="1916"/>
      <c r="K258" s="1916"/>
      <c r="L258" s="1916"/>
      <c r="M258" s="1916"/>
    </row>
    <row r="259" spans="1:13" ht="15.75">
      <c r="A259" s="1916"/>
      <c r="B259" s="1933"/>
      <c r="C259" s="1916"/>
      <c r="D259" s="1916"/>
      <c r="E259" s="1916"/>
      <c r="F259" s="1916"/>
      <c r="G259" s="1916"/>
      <c r="H259" s="1916"/>
      <c r="I259" s="1916"/>
      <c r="J259" s="1916"/>
      <c r="K259" s="1916"/>
      <c r="L259" s="1916"/>
      <c r="M259" s="1916"/>
    </row>
    <row r="260" spans="1:13" ht="15.75">
      <c r="A260" s="1916"/>
      <c r="B260" s="1933"/>
      <c r="C260" s="1916"/>
      <c r="D260" s="1916"/>
      <c r="E260" s="1916"/>
      <c r="F260" s="1916"/>
      <c r="G260" s="1916"/>
      <c r="H260" s="1916"/>
      <c r="I260" s="1916"/>
      <c r="J260" s="1916"/>
      <c r="K260" s="1916"/>
      <c r="L260" s="1916"/>
      <c r="M260" s="1916"/>
    </row>
    <row r="261" spans="1:13" ht="15.75">
      <c r="A261" s="1916"/>
      <c r="B261" s="1933"/>
      <c r="C261" s="1916"/>
      <c r="D261" s="1916"/>
      <c r="E261" s="1916"/>
      <c r="F261" s="1916"/>
      <c r="G261" s="1916"/>
      <c r="H261" s="1916"/>
      <c r="I261" s="1916"/>
      <c r="J261" s="1916"/>
      <c r="K261" s="1916"/>
      <c r="L261" s="1916"/>
      <c r="M261" s="1916"/>
    </row>
    <row r="262" spans="1:13" ht="15.75">
      <c r="A262" s="2031"/>
      <c r="B262" s="2031"/>
      <c r="C262" s="2031"/>
      <c r="D262" s="2031"/>
      <c r="E262" s="2031"/>
      <c r="F262" s="2031"/>
      <c r="G262" s="2031"/>
      <c r="H262" s="2031"/>
      <c r="I262" s="2031"/>
      <c r="J262" s="2031"/>
      <c r="K262" s="2031"/>
      <c r="L262" s="2031"/>
      <c r="M262" s="2031"/>
    </row>
    <row r="263" spans="1:13" ht="15.75">
      <c r="A263" s="2031"/>
      <c r="B263" s="2031"/>
      <c r="C263" s="2031"/>
      <c r="D263" s="2031"/>
      <c r="E263" s="2031"/>
      <c r="F263" s="2031"/>
      <c r="G263" s="2031"/>
      <c r="H263" s="2031"/>
      <c r="I263" s="2031"/>
      <c r="J263" s="2031"/>
      <c r="K263" s="2031"/>
      <c r="L263" s="2031"/>
      <c r="M263" s="2031"/>
    </row>
    <row r="264" spans="1:13" ht="15.75">
      <c r="A264" s="2031"/>
      <c r="B264" s="2031"/>
      <c r="C264" s="2031"/>
      <c r="D264" s="2031"/>
      <c r="E264" s="2031"/>
      <c r="F264" s="2031"/>
      <c r="G264" s="2031"/>
      <c r="H264" s="2031"/>
      <c r="I264" s="2031"/>
      <c r="J264" s="2031"/>
      <c r="K264" s="2031"/>
      <c r="L264" s="2031"/>
      <c r="M264" s="2031"/>
    </row>
    <row r="265" spans="1:13" ht="15.75">
      <c r="A265" s="2031"/>
      <c r="B265" s="2031"/>
      <c r="C265" s="2031"/>
      <c r="D265" s="2031"/>
      <c r="E265" s="2031"/>
      <c r="F265" s="2031"/>
      <c r="G265" s="2031"/>
      <c r="H265" s="2031"/>
      <c r="I265" s="2031"/>
      <c r="J265" s="2031"/>
      <c r="K265" s="2031"/>
      <c r="L265" s="2031"/>
      <c r="M265" s="2031"/>
    </row>
    <row r="266" spans="1:13" ht="15.75">
      <c r="A266" s="2031"/>
      <c r="B266" s="2031"/>
      <c r="C266" s="2031"/>
      <c r="D266" s="2031"/>
      <c r="E266" s="2031"/>
      <c r="F266" s="2031"/>
      <c r="G266" s="2031"/>
      <c r="H266" s="2031"/>
      <c r="I266" s="2031"/>
      <c r="J266" s="2031"/>
      <c r="K266" s="2031"/>
      <c r="L266" s="2031"/>
      <c r="M266" s="2031"/>
    </row>
    <row r="267" spans="1:13" ht="15.75">
      <c r="A267" s="2031"/>
      <c r="B267" s="2031"/>
      <c r="C267" s="2031"/>
      <c r="D267" s="2031"/>
      <c r="E267" s="2031"/>
      <c r="F267" s="2031"/>
      <c r="G267" s="2031"/>
      <c r="H267" s="2031"/>
      <c r="I267" s="2031"/>
      <c r="J267" s="2031"/>
      <c r="K267" s="2031"/>
      <c r="L267" s="2031"/>
      <c r="M267" s="2031"/>
    </row>
    <row r="268" spans="1:13" ht="15.75">
      <c r="A268" s="2031"/>
      <c r="B268" s="2031"/>
      <c r="C268" s="2031"/>
      <c r="D268" s="2031"/>
      <c r="E268" s="2031"/>
      <c r="F268" s="2031"/>
      <c r="G268" s="2031"/>
      <c r="H268" s="2031"/>
      <c r="I268" s="2031"/>
      <c r="J268" s="2031"/>
      <c r="K268" s="2031"/>
      <c r="L268" s="2031"/>
      <c r="M268" s="2031"/>
    </row>
    <row r="269" spans="1:13" ht="15.75">
      <c r="A269" s="2031"/>
      <c r="B269" s="2031"/>
      <c r="C269" s="2031"/>
      <c r="D269" s="2031"/>
      <c r="E269" s="2031"/>
      <c r="F269" s="2031"/>
      <c r="G269" s="2031"/>
      <c r="H269" s="2031"/>
      <c r="I269" s="2031"/>
      <c r="J269" s="2031"/>
      <c r="K269" s="2031"/>
      <c r="L269" s="2031"/>
      <c r="M269" s="2031"/>
    </row>
    <row r="270" spans="1:13" ht="15.75">
      <c r="A270" s="2031"/>
      <c r="B270" s="2031"/>
      <c r="C270" s="2031"/>
      <c r="D270" s="2031"/>
      <c r="E270" s="2031"/>
      <c r="F270" s="2031"/>
      <c r="G270" s="2031"/>
      <c r="H270" s="2031"/>
      <c r="I270" s="2031"/>
      <c r="J270" s="2031"/>
      <c r="K270" s="2031"/>
      <c r="L270" s="2031"/>
      <c r="M270" s="2031"/>
    </row>
    <row r="271" spans="1:13" ht="15.75">
      <c r="A271" s="2031"/>
      <c r="B271" s="2031"/>
      <c r="C271" s="2031"/>
      <c r="D271" s="2031"/>
      <c r="E271" s="2031"/>
      <c r="F271" s="2031"/>
      <c r="G271" s="2031"/>
      <c r="H271" s="2031"/>
      <c r="I271" s="2031"/>
      <c r="J271" s="2031"/>
      <c r="K271" s="2031"/>
      <c r="L271" s="2031"/>
      <c r="M271" s="2031"/>
    </row>
    <row r="272" spans="1:13" ht="15.75">
      <c r="A272" s="2031"/>
      <c r="B272" s="2031"/>
      <c r="C272" s="2031"/>
      <c r="D272" s="2031"/>
      <c r="E272" s="2031"/>
      <c r="F272" s="2031"/>
      <c r="G272" s="2031"/>
      <c r="H272" s="2031"/>
      <c r="I272" s="2031"/>
      <c r="J272" s="2031"/>
      <c r="K272" s="2031"/>
      <c r="L272" s="2031"/>
      <c r="M272" s="2031"/>
    </row>
    <row r="273" spans="1:13" ht="15.75">
      <c r="A273" s="2031"/>
      <c r="B273" s="2031"/>
      <c r="C273" s="2031"/>
      <c r="D273" s="2031"/>
      <c r="E273" s="2031"/>
      <c r="F273" s="2031"/>
      <c r="G273" s="2031"/>
      <c r="H273" s="2031"/>
      <c r="I273" s="2031"/>
      <c r="J273" s="2031"/>
      <c r="K273" s="2031"/>
      <c r="L273" s="2031"/>
      <c r="M273" s="2031"/>
    </row>
    <row r="274" spans="1:13" ht="15.75">
      <c r="A274" s="2031"/>
      <c r="B274" s="2031"/>
      <c r="C274" s="2031"/>
      <c r="D274" s="2031"/>
      <c r="E274" s="2031"/>
      <c r="F274" s="2031"/>
      <c r="G274" s="2031"/>
      <c r="H274" s="2031"/>
      <c r="I274" s="2031"/>
      <c r="J274" s="2031"/>
      <c r="K274" s="2031"/>
      <c r="L274" s="2031"/>
      <c r="M274" s="2031"/>
    </row>
    <row r="275" spans="1:13" ht="15.75">
      <c r="A275" s="2031"/>
      <c r="B275" s="2031"/>
      <c r="C275" s="2031"/>
      <c r="D275" s="2031"/>
      <c r="E275" s="2031"/>
      <c r="F275" s="2031"/>
      <c r="G275" s="2031"/>
      <c r="H275" s="2031"/>
      <c r="I275" s="2031"/>
      <c r="J275" s="2031"/>
      <c r="K275" s="2031"/>
      <c r="L275" s="2031"/>
      <c r="M275" s="2031"/>
    </row>
    <row r="276" spans="1:13" ht="15.75">
      <c r="A276" s="2031"/>
      <c r="B276" s="2031"/>
      <c r="C276" s="2031"/>
      <c r="D276" s="2031"/>
      <c r="E276" s="2031"/>
      <c r="F276" s="2031"/>
      <c r="G276" s="2031"/>
      <c r="H276" s="2031"/>
      <c r="I276" s="2031"/>
      <c r="J276" s="2031"/>
      <c r="K276" s="2031"/>
      <c r="L276" s="2031"/>
      <c r="M276" s="2031"/>
    </row>
  </sheetData>
  <mergeCells count="46">
    <mergeCell ref="C61:M61"/>
    <mergeCell ref="C56:M56"/>
    <mergeCell ref="C57:M57"/>
    <mergeCell ref="C12:M12"/>
    <mergeCell ref="E14:M14"/>
    <mergeCell ref="F42:G42"/>
    <mergeCell ref="A58:A60"/>
    <mergeCell ref="C58:M58"/>
    <mergeCell ref="C59:M59"/>
    <mergeCell ref="C60:M60"/>
    <mergeCell ref="A52:A57"/>
    <mergeCell ref="C52:M52"/>
    <mergeCell ref="C53:M53"/>
    <mergeCell ref="C54:M54"/>
    <mergeCell ref="C55:M55"/>
    <mergeCell ref="A15:A51"/>
    <mergeCell ref="C15:M15"/>
    <mergeCell ref="C16:M16"/>
    <mergeCell ref="B17:B23"/>
    <mergeCell ref="B24:B27"/>
    <mergeCell ref="J29:M29"/>
    <mergeCell ref="B31:B33"/>
    <mergeCell ref="B44:B47"/>
    <mergeCell ref="F45:F46"/>
    <mergeCell ref="G45:J46"/>
    <mergeCell ref="L45:M46"/>
    <mergeCell ref="C48:M48"/>
    <mergeCell ref="B34:B42"/>
    <mergeCell ref="B28:B30"/>
    <mergeCell ref="C49:M49"/>
    <mergeCell ref="B1:M1"/>
    <mergeCell ref="C13:M13"/>
    <mergeCell ref="A2:A14"/>
    <mergeCell ref="C2:M2"/>
    <mergeCell ref="C3:M3"/>
    <mergeCell ref="F4:G4"/>
    <mergeCell ref="C5:M5"/>
    <mergeCell ref="C6:M6"/>
    <mergeCell ref="C7:D7"/>
    <mergeCell ref="I7:M7"/>
    <mergeCell ref="B8:B10"/>
    <mergeCell ref="C10:D10"/>
    <mergeCell ref="F10:G10"/>
    <mergeCell ref="I10:J10"/>
    <mergeCell ref="C11:M11"/>
    <mergeCell ref="I4:M4"/>
  </mergeCells>
  <hyperlinks>
    <hyperlink ref="C56" r:id="rId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2" workbookViewId="0">
      <selection activeCell="F9" sqref="F9"/>
    </sheetView>
  </sheetViews>
  <sheetFormatPr baseColWidth="10" defaultColWidth="11.42578125" defaultRowHeight="15.75"/>
  <cols>
    <col min="1" max="1" width="29" style="1916" customWidth="1"/>
    <col min="2" max="2" width="29.7109375" style="1916" customWidth="1"/>
    <col min="3" max="5" width="11.42578125" style="1916"/>
    <col min="6" max="6" width="12.42578125" style="1916" customWidth="1"/>
    <col min="7" max="12" width="11.42578125" style="1916"/>
    <col min="13" max="13" width="33.42578125" style="1916" customWidth="1"/>
    <col min="14" max="16384" width="11.42578125" style="1916"/>
  </cols>
  <sheetData>
    <row r="1" spans="1:13" ht="16.5" thickBot="1">
      <c r="A1" s="2624" t="s">
        <v>359</v>
      </c>
      <c r="B1" s="8668" t="s">
        <v>3265</v>
      </c>
      <c r="C1" s="8668"/>
      <c r="D1" s="8668"/>
      <c r="E1" s="8668"/>
      <c r="F1" s="8668"/>
      <c r="G1" s="8668"/>
      <c r="H1" s="8668"/>
      <c r="I1" s="8668"/>
      <c r="J1" s="8668"/>
      <c r="K1" s="8668"/>
      <c r="L1" s="8668"/>
      <c r="M1" s="8669"/>
    </row>
    <row r="2" spans="1:13" ht="54" customHeight="1">
      <c r="A2" s="8326" t="s">
        <v>2329</v>
      </c>
      <c r="B2" s="2701" t="s">
        <v>2330</v>
      </c>
      <c r="C2" s="8670" t="s">
        <v>1727</v>
      </c>
      <c r="D2" s="8670"/>
      <c r="E2" s="8670"/>
      <c r="F2" s="8670"/>
      <c r="G2" s="8670"/>
      <c r="H2" s="8670"/>
      <c r="I2" s="8670"/>
      <c r="J2" s="8670"/>
      <c r="K2" s="8670"/>
      <c r="L2" s="8670"/>
      <c r="M2" s="8671"/>
    </row>
    <row r="3" spans="1:13" ht="54" customHeight="1">
      <c r="A3" s="8327"/>
      <c r="B3" s="2702" t="s">
        <v>2331</v>
      </c>
      <c r="C3" s="6985" t="s">
        <v>3266</v>
      </c>
      <c r="D3" s="6985"/>
      <c r="E3" s="6985"/>
      <c r="F3" s="6985"/>
      <c r="G3" s="6985"/>
      <c r="H3" s="6985"/>
      <c r="I3" s="6985"/>
      <c r="J3" s="6985"/>
      <c r="K3" s="6985"/>
      <c r="L3" s="6985"/>
      <c r="M3" s="7755"/>
    </row>
    <row r="4" spans="1:13" ht="34.5" customHeight="1">
      <c r="A4" s="8327"/>
      <c r="B4" s="2578" t="s">
        <v>240</v>
      </c>
      <c r="C4" s="2704" t="s">
        <v>95</v>
      </c>
      <c r="D4" s="2003"/>
      <c r="E4" s="2004" t="s">
        <v>359</v>
      </c>
      <c r="F4" s="8656" t="s">
        <v>241</v>
      </c>
      <c r="G4" s="8657"/>
      <c r="H4" s="2002" t="s">
        <v>437</v>
      </c>
      <c r="I4" s="8567"/>
      <c r="J4" s="7648"/>
      <c r="K4" s="7648"/>
      <c r="L4" s="7648"/>
      <c r="M4" s="7649"/>
    </row>
    <row r="5" spans="1:13" ht="15" customHeight="1">
      <c r="A5" s="8327"/>
      <c r="B5" s="2702" t="s">
        <v>2333</v>
      </c>
      <c r="C5" s="8636"/>
      <c r="D5" s="8637"/>
      <c r="E5" s="8637"/>
      <c r="F5" s="8637"/>
      <c r="G5" s="8637"/>
      <c r="H5" s="8637"/>
      <c r="I5" s="8637"/>
      <c r="J5" s="8637"/>
      <c r="K5" s="8637"/>
      <c r="L5" s="8637"/>
      <c r="M5" s="8638"/>
    </row>
    <row r="6" spans="1:13" ht="15" customHeight="1">
      <c r="A6" s="8327"/>
      <c r="B6" s="2578" t="s">
        <v>2334</v>
      </c>
      <c r="C6" s="7754"/>
      <c r="D6" s="6985"/>
      <c r="E6" s="6985"/>
      <c r="F6" s="6985"/>
      <c r="G6" s="6985"/>
      <c r="H6" s="6985"/>
      <c r="I6" s="6985"/>
      <c r="J6" s="6985"/>
      <c r="K6" s="6985"/>
      <c r="L6" s="6985"/>
      <c r="M6" s="7755"/>
    </row>
    <row r="7" spans="1:13" ht="15" customHeight="1">
      <c r="A7" s="8327"/>
      <c r="B7" s="2578" t="s">
        <v>2335</v>
      </c>
      <c r="C7" s="8637" t="s">
        <v>288</v>
      </c>
      <c r="D7" s="8637"/>
      <c r="E7" s="1945" t="s">
        <v>359</v>
      </c>
      <c r="F7" s="1945" t="s">
        <v>359</v>
      </c>
      <c r="G7" s="2005" t="s">
        <v>359</v>
      </c>
      <c r="H7" s="2006" t="s">
        <v>244</v>
      </c>
      <c r="I7" s="8637" t="s">
        <v>21</v>
      </c>
      <c r="J7" s="8637"/>
      <c r="K7" s="8637"/>
      <c r="L7" s="8637"/>
      <c r="M7" s="8638"/>
    </row>
    <row r="8" spans="1:13">
      <c r="A8" s="8327"/>
      <c r="B8" s="8310" t="s">
        <v>2336</v>
      </c>
      <c r="C8" s="1945" t="s">
        <v>359</v>
      </c>
      <c r="D8" s="1945" t="s">
        <v>359</v>
      </c>
      <c r="E8" s="1943" t="s">
        <v>359</v>
      </c>
      <c r="F8" s="1943" t="s">
        <v>359</v>
      </c>
      <c r="G8" s="1943" t="s">
        <v>359</v>
      </c>
      <c r="H8" s="1943" t="s">
        <v>359</v>
      </c>
      <c r="I8" s="1945" t="s">
        <v>359</v>
      </c>
      <c r="J8" s="1945" t="s">
        <v>359</v>
      </c>
      <c r="K8" s="1945" t="s">
        <v>359</v>
      </c>
      <c r="L8" s="1945" t="s">
        <v>359</v>
      </c>
      <c r="M8" s="2026" t="s">
        <v>359</v>
      </c>
    </row>
    <row r="9" spans="1:13" ht="15" customHeight="1">
      <c r="A9" s="8327"/>
      <c r="B9" s="8310"/>
      <c r="C9" s="4548" t="s">
        <v>359</v>
      </c>
      <c r="D9" s="4550"/>
      <c r="E9" s="3816"/>
      <c r="F9" s="4550"/>
      <c r="G9" s="4550"/>
      <c r="H9" s="3816"/>
      <c r="I9" s="4548" t="s">
        <v>359</v>
      </c>
      <c r="J9" s="1944" t="s">
        <v>359</v>
      </c>
      <c r="K9" s="2003" t="s">
        <v>359</v>
      </c>
      <c r="L9" s="1945" t="s">
        <v>359</v>
      </c>
      <c r="M9" s="2025" t="s">
        <v>359</v>
      </c>
    </row>
    <row r="10" spans="1:13" ht="20.25" customHeight="1">
      <c r="A10" s="8327"/>
      <c r="B10" s="8672"/>
      <c r="C10" s="8437" t="s">
        <v>2337</v>
      </c>
      <c r="D10" s="8437"/>
      <c r="E10" s="1944" t="s">
        <v>359</v>
      </c>
      <c r="F10" s="8437" t="s">
        <v>2337</v>
      </c>
      <c r="G10" s="8437"/>
      <c r="H10" s="1944" t="s">
        <v>359</v>
      </c>
      <c r="I10" s="8437" t="s">
        <v>2337</v>
      </c>
      <c r="J10" s="8437"/>
      <c r="K10" s="1944" t="s">
        <v>359</v>
      </c>
      <c r="L10" s="1944" t="s">
        <v>359</v>
      </c>
      <c r="M10" s="2027" t="s">
        <v>359</v>
      </c>
    </row>
    <row r="11" spans="1:13" ht="61.5" customHeight="1">
      <c r="A11" s="8327"/>
      <c r="B11" s="2702" t="s">
        <v>2338</v>
      </c>
      <c r="C11" s="8291" t="s">
        <v>3267</v>
      </c>
      <c r="D11" s="8291"/>
      <c r="E11" s="8291"/>
      <c r="F11" s="8291"/>
      <c r="G11" s="8291"/>
      <c r="H11" s="8291"/>
      <c r="I11" s="8291"/>
      <c r="J11" s="8291"/>
      <c r="K11" s="8291"/>
      <c r="L11" s="8291"/>
      <c r="M11" s="8673"/>
    </row>
    <row r="12" spans="1:13" ht="323.25" customHeight="1">
      <c r="A12" s="8327"/>
      <c r="B12" s="2702" t="s">
        <v>2689</v>
      </c>
      <c r="C12" s="6985" t="s">
        <v>3268</v>
      </c>
      <c r="D12" s="6985"/>
      <c r="E12" s="6985"/>
      <c r="F12" s="6985"/>
      <c r="G12" s="6985"/>
      <c r="H12" s="6985"/>
      <c r="I12" s="6985"/>
      <c r="J12" s="6985"/>
      <c r="K12" s="6985"/>
      <c r="L12" s="6985"/>
      <c r="M12" s="7755"/>
    </row>
    <row r="13" spans="1:13" ht="45" customHeight="1">
      <c r="A13" s="8327"/>
      <c r="B13" s="2702" t="s">
        <v>2649</v>
      </c>
      <c r="C13" s="7647" t="s">
        <v>3252</v>
      </c>
      <c r="D13" s="7648"/>
      <c r="E13" s="7648"/>
      <c r="F13" s="7648"/>
      <c r="G13" s="7648"/>
      <c r="H13" s="7648"/>
      <c r="I13" s="7648"/>
      <c r="J13" s="7648"/>
      <c r="K13" s="7648"/>
      <c r="L13" s="7648"/>
      <c r="M13" s="7649"/>
    </row>
    <row r="14" spans="1:13" ht="82.5" customHeight="1">
      <c r="A14" s="8653"/>
      <c r="B14" s="2702" t="s">
        <v>2651</v>
      </c>
      <c r="C14" s="2230" t="s">
        <v>3237</v>
      </c>
      <c r="D14" s="2009" t="s">
        <v>108</v>
      </c>
      <c r="E14" s="8567" t="s">
        <v>3269</v>
      </c>
      <c r="F14" s="7648"/>
      <c r="G14" s="7648"/>
      <c r="H14" s="7648"/>
      <c r="I14" s="7648"/>
      <c r="J14" s="7648"/>
      <c r="K14" s="7648"/>
      <c r="L14" s="7648"/>
      <c r="M14" s="7649"/>
    </row>
    <row r="15" spans="1:13" ht="15" customHeight="1">
      <c r="A15" s="8338" t="s">
        <v>2340</v>
      </c>
      <c r="B15" s="2578" t="s">
        <v>230</v>
      </c>
      <c r="C15" s="8674" t="s">
        <v>2562</v>
      </c>
      <c r="D15" s="8674"/>
      <c r="E15" s="8674"/>
      <c r="F15" s="8674"/>
      <c r="G15" s="8674"/>
      <c r="H15" s="8674"/>
      <c r="I15" s="8674"/>
      <c r="J15" s="8674"/>
      <c r="K15" s="8674"/>
      <c r="L15" s="8674"/>
      <c r="M15" s="8675"/>
    </row>
    <row r="16" spans="1:13" ht="30.75" customHeight="1">
      <c r="A16" s="8338"/>
      <c r="B16" s="2577" t="s">
        <v>2652</v>
      </c>
      <c r="C16" s="8306" t="s">
        <v>1728</v>
      </c>
      <c r="D16" s="8306"/>
      <c r="E16" s="8306"/>
      <c r="F16" s="8306"/>
      <c r="G16" s="8306"/>
      <c r="H16" s="8306"/>
      <c r="I16" s="8306"/>
      <c r="J16" s="8306"/>
      <c r="K16" s="8306"/>
      <c r="L16" s="8306"/>
      <c r="M16" s="8307"/>
    </row>
    <row r="17" spans="1:13">
      <c r="A17" s="8338"/>
      <c r="B17" s="8312" t="s">
        <v>2341</v>
      </c>
      <c r="C17" s="1943" t="s">
        <v>359</v>
      </c>
      <c r="D17" s="2001" t="s">
        <v>359</v>
      </c>
      <c r="E17" s="2001" t="s">
        <v>359</v>
      </c>
      <c r="F17" s="2001" t="s">
        <v>359</v>
      </c>
      <c r="G17" s="2001" t="s">
        <v>359</v>
      </c>
      <c r="H17" s="2001" t="s">
        <v>359</v>
      </c>
      <c r="I17" s="2001" t="s">
        <v>359</v>
      </c>
      <c r="J17" s="2001" t="s">
        <v>359</v>
      </c>
      <c r="K17" s="2001" t="s">
        <v>359</v>
      </c>
      <c r="L17" s="2001" t="s">
        <v>359</v>
      </c>
      <c r="M17" s="2028" t="s">
        <v>359</v>
      </c>
    </row>
    <row r="18" spans="1:13">
      <c r="A18" s="8338"/>
      <c r="B18" s="8310"/>
      <c r="C18" s="1945" t="s">
        <v>359</v>
      </c>
      <c r="D18" s="2010" t="s">
        <v>359</v>
      </c>
      <c r="E18" s="2003"/>
      <c r="F18" s="2010" t="s">
        <v>359</v>
      </c>
      <c r="G18" s="2003" t="s">
        <v>359</v>
      </c>
      <c r="H18" s="2010" t="s">
        <v>359</v>
      </c>
      <c r="I18" s="2003" t="s">
        <v>359</v>
      </c>
      <c r="J18" s="2010" t="s">
        <v>359</v>
      </c>
      <c r="K18" s="2003" t="s">
        <v>359</v>
      </c>
      <c r="L18" s="2003" t="s">
        <v>359</v>
      </c>
      <c r="M18" s="2025" t="s">
        <v>359</v>
      </c>
    </row>
    <row r="19" spans="1:13">
      <c r="A19" s="8338"/>
      <c r="B19" s="8310"/>
      <c r="C19" s="2003" t="s">
        <v>2342</v>
      </c>
      <c r="D19" s="2011" t="s">
        <v>359</v>
      </c>
      <c r="E19" s="2003" t="s">
        <v>2343</v>
      </c>
      <c r="F19" s="2011" t="s">
        <v>359</v>
      </c>
      <c r="G19" s="2003" t="s">
        <v>2344</v>
      </c>
      <c r="H19" s="2011" t="s">
        <v>359</v>
      </c>
      <c r="I19" s="2003" t="s">
        <v>2345</v>
      </c>
      <c r="J19" s="2021"/>
      <c r="K19" s="2003" t="s">
        <v>359</v>
      </c>
      <c r="L19" s="2003" t="s">
        <v>359</v>
      </c>
      <c r="M19" s="2025" t="s">
        <v>359</v>
      </c>
    </row>
    <row r="20" spans="1:13">
      <c r="A20" s="8338"/>
      <c r="B20" s="8310"/>
      <c r="C20" s="2003" t="s">
        <v>2346</v>
      </c>
      <c r="D20" s="2011" t="s">
        <v>359</v>
      </c>
      <c r="E20" s="2003" t="s">
        <v>2347</v>
      </c>
      <c r="F20" s="2011" t="s">
        <v>359</v>
      </c>
      <c r="G20" s="2003" t="s">
        <v>2348</v>
      </c>
      <c r="H20" s="2011" t="s">
        <v>359</v>
      </c>
      <c r="I20" s="2003" t="s">
        <v>359</v>
      </c>
      <c r="J20" s="3336"/>
      <c r="K20" s="3337" t="s">
        <v>359</v>
      </c>
      <c r="L20" s="3337" t="s">
        <v>359</v>
      </c>
      <c r="M20" s="2025" t="s">
        <v>359</v>
      </c>
    </row>
    <row r="21" spans="1:13">
      <c r="A21" s="8338"/>
      <c r="B21" s="8310"/>
      <c r="C21" s="2003" t="s">
        <v>2349</v>
      </c>
      <c r="D21" s="2011" t="s">
        <v>359</v>
      </c>
      <c r="E21" s="2003" t="s">
        <v>2350</v>
      </c>
      <c r="F21" s="2011" t="s">
        <v>359</v>
      </c>
      <c r="G21" s="2003" t="s">
        <v>359</v>
      </c>
      <c r="H21" s="2003" t="s">
        <v>359</v>
      </c>
      <c r="I21" s="2003" t="s">
        <v>359</v>
      </c>
      <c r="J21" s="3336"/>
      <c r="K21" s="3337" t="s">
        <v>359</v>
      </c>
      <c r="L21" s="3337" t="s">
        <v>359</v>
      </c>
      <c r="M21" s="2025" t="s">
        <v>359</v>
      </c>
    </row>
    <row r="22" spans="1:13">
      <c r="A22" s="8338"/>
      <c r="B22" s="8310"/>
      <c r="C22" s="2003" t="s">
        <v>105</v>
      </c>
      <c r="D22" s="2011" t="s">
        <v>2351</v>
      </c>
      <c r="E22" s="2003" t="s">
        <v>3239</v>
      </c>
      <c r="F22" s="1944" t="s">
        <v>2353</v>
      </c>
      <c r="G22" s="4548"/>
      <c r="H22" s="1944" t="s">
        <v>359</v>
      </c>
      <c r="I22" s="1944" t="s">
        <v>359</v>
      </c>
      <c r="J22" s="3338" t="s">
        <v>359</v>
      </c>
      <c r="K22" s="3339" t="s">
        <v>359</v>
      </c>
      <c r="L22" s="3339" t="s">
        <v>359</v>
      </c>
      <c r="M22" s="2027" t="s">
        <v>359</v>
      </c>
    </row>
    <row r="23" spans="1:13">
      <c r="A23" s="8338"/>
      <c r="B23" s="8672"/>
      <c r="C23" s="2010" t="s">
        <v>359</v>
      </c>
      <c r="D23" s="2010" t="s">
        <v>359</v>
      </c>
      <c r="E23" s="2010" t="s">
        <v>359</v>
      </c>
      <c r="F23" s="2010" t="s">
        <v>359</v>
      </c>
      <c r="G23" s="2010" t="s">
        <v>359</v>
      </c>
      <c r="H23" s="2010" t="s">
        <v>359</v>
      </c>
      <c r="I23" s="2010" t="s">
        <v>359</v>
      </c>
      <c r="J23" s="2033" t="s">
        <v>359</v>
      </c>
      <c r="K23" s="2010" t="s">
        <v>359</v>
      </c>
      <c r="L23" s="2010" t="s">
        <v>359</v>
      </c>
      <c r="M23" s="2029" t="s">
        <v>359</v>
      </c>
    </row>
    <row r="24" spans="1:13">
      <c r="A24" s="8338"/>
      <c r="B24" s="8310" t="s">
        <v>2354</v>
      </c>
      <c r="C24" s="2003" t="s">
        <v>359</v>
      </c>
      <c r="D24" s="2003" t="s">
        <v>359</v>
      </c>
      <c r="E24" s="2003" t="s">
        <v>359</v>
      </c>
      <c r="F24" s="2003" t="s">
        <v>359</v>
      </c>
      <c r="G24" s="2003" t="s">
        <v>359</v>
      </c>
      <c r="H24" s="2003" t="s">
        <v>359</v>
      </c>
      <c r="I24" s="2003" t="s">
        <v>359</v>
      </c>
      <c r="J24" s="2032" t="s">
        <v>359</v>
      </c>
      <c r="K24" s="2003" t="s">
        <v>359</v>
      </c>
      <c r="L24" s="1945" t="s">
        <v>359</v>
      </c>
      <c r="M24" s="2026" t="s">
        <v>359</v>
      </c>
    </row>
    <row r="25" spans="1:13">
      <c r="A25" s="8338"/>
      <c r="B25" s="8310"/>
      <c r="C25" s="2003" t="s">
        <v>2355</v>
      </c>
      <c r="D25" s="2012" t="s">
        <v>359</v>
      </c>
      <c r="E25" s="2003" t="s">
        <v>359</v>
      </c>
      <c r="F25" s="2003" t="s">
        <v>2356</v>
      </c>
      <c r="G25" s="2012" t="s">
        <v>359</v>
      </c>
      <c r="H25" s="2003" t="s">
        <v>359</v>
      </c>
      <c r="I25" s="2003" t="s">
        <v>2357</v>
      </c>
      <c r="J25" s="2008" t="s">
        <v>2441</v>
      </c>
      <c r="K25" s="2003" t="s">
        <v>359</v>
      </c>
      <c r="L25" s="1945" t="s">
        <v>359</v>
      </c>
      <c r="M25" s="2026" t="s">
        <v>359</v>
      </c>
    </row>
    <row r="26" spans="1:13">
      <c r="A26" s="8338"/>
      <c r="B26" s="8310"/>
      <c r="C26" s="2003" t="s">
        <v>2358</v>
      </c>
      <c r="D26" s="2013" t="s">
        <v>359</v>
      </c>
      <c r="E26" s="1945" t="s">
        <v>359</v>
      </c>
      <c r="F26" s="2003" t="s">
        <v>2359</v>
      </c>
      <c r="G26" s="2011" t="s">
        <v>359</v>
      </c>
      <c r="H26" s="1945" t="s">
        <v>359</v>
      </c>
      <c r="I26" s="1945" t="s">
        <v>359</v>
      </c>
      <c r="J26" s="1945" t="s">
        <v>359</v>
      </c>
      <c r="K26" s="1945" t="s">
        <v>359</v>
      </c>
      <c r="L26" s="1945" t="s">
        <v>359</v>
      </c>
      <c r="M26" s="2026" t="s">
        <v>359</v>
      </c>
    </row>
    <row r="27" spans="1:13">
      <c r="A27" s="8338"/>
      <c r="B27" s="8672"/>
      <c r="C27" s="2010" t="s">
        <v>359</v>
      </c>
      <c r="D27" s="2010" t="s">
        <v>359</v>
      </c>
      <c r="E27" s="2010" t="s">
        <v>359</v>
      </c>
      <c r="F27" s="2010" t="s">
        <v>359</v>
      </c>
      <c r="G27" s="2010" t="s">
        <v>359</v>
      </c>
      <c r="H27" s="2010" t="s">
        <v>359</v>
      </c>
      <c r="I27" s="2010" t="s">
        <v>359</v>
      </c>
      <c r="J27" s="2010" t="s">
        <v>359</v>
      </c>
      <c r="K27" s="2010" t="s">
        <v>359</v>
      </c>
      <c r="L27" s="1944" t="s">
        <v>359</v>
      </c>
      <c r="M27" s="2027" t="s">
        <v>359</v>
      </c>
    </row>
    <row r="28" spans="1:13">
      <c r="A28" s="8338"/>
      <c r="B28" s="8677" t="s">
        <v>2360</v>
      </c>
      <c r="C28" s="2003" t="s">
        <v>359</v>
      </c>
      <c r="D28" s="2003" t="s">
        <v>359</v>
      </c>
      <c r="E28" s="2003" t="s">
        <v>359</v>
      </c>
      <c r="F28" s="2003" t="s">
        <v>359</v>
      </c>
      <c r="G28" s="2003" t="s">
        <v>359</v>
      </c>
      <c r="H28" s="2003" t="s">
        <v>359</v>
      </c>
      <c r="I28" s="2003" t="s">
        <v>359</v>
      </c>
      <c r="J28" s="2003" t="s">
        <v>359</v>
      </c>
      <c r="K28" s="2003" t="s">
        <v>359</v>
      </c>
      <c r="L28" s="2003" t="s">
        <v>359</v>
      </c>
      <c r="M28" s="2025" t="s">
        <v>359</v>
      </c>
    </row>
    <row r="29" spans="1:13" ht="15" customHeight="1">
      <c r="A29" s="8338"/>
      <c r="B29" s="8678"/>
      <c r="C29" s="2014" t="s">
        <v>2361</v>
      </c>
      <c r="D29" s="2023" t="s">
        <v>437</v>
      </c>
      <c r="E29" s="2003" t="s">
        <v>359</v>
      </c>
      <c r="F29" s="1945" t="s">
        <v>2362</v>
      </c>
      <c r="G29" s="2012" t="s">
        <v>437</v>
      </c>
      <c r="H29" s="2003" t="s">
        <v>359</v>
      </c>
      <c r="I29" s="1945" t="s">
        <v>2363</v>
      </c>
      <c r="J29" s="8567"/>
      <c r="K29" s="7648"/>
      <c r="L29" s="7648"/>
      <c r="M29" s="7649"/>
    </row>
    <row r="30" spans="1:13">
      <c r="A30" s="8338"/>
      <c r="B30" s="8679"/>
      <c r="C30" s="2010" t="s">
        <v>359</v>
      </c>
      <c r="D30" s="2010" t="s">
        <v>359</v>
      </c>
      <c r="E30" s="2010" t="s">
        <v>359</v>
      </c>
      <c r="F30" s="2010" t="s">
        <v>359</v>
      </c>
      <c r="G30" s="2010" t="s">
        <v>359</v>
      </c>
      <c r="H30" s="2010" t="s">
        <v>359</v>
      </c>
      <c r="I30" s="2010" t="s">
        <v>359</v>
      </c>
      <c r="J30" s="2010" t="s">
        <v>359</v>
      </c>
      <c r="K30" s="2010" t="s">
        <v>359</v>
      </c>
      <c r="L30" s="2010" t="s">
        <v>359</v>
      </c>
      <c r="M30" s="2029" t="s">
        <v>359</v>
      </c>
    </row>
    <row r="31" spans="1:13">
      <c r="A31" s="8338"/>
      <c r="B31" s="8310" t="s">
        <v>2364</v>
      </c>
      <c r="C31" s="2017" t="s">
        <v>359</v>
      </c>
      <c r="D31" s="2017" t="s">
        <v>359</v>
      </c>
      <c r="E31" s="2017" t="s">
        <v>359</v>
      </c>
      <c r="F31" s="2017" t="s">
        <v>359</v>
      </c>
      <c r="G31" s="2017" t="s">
        <v>359</v>
      </c>
      <c r="H31" s="2017" t="s">
        <v>359</v>
      </c>
      <c r="I31" s="2017" t="s">
        <v>359</v>
      </c>
      <c r="J31" s="2017" t="s">
        <v>359</v>
      </c>
      <c r="K31" s="2017" t="s">
        <v>359</v>
      </c>
      <c r="L31" s="1945" t="s">
        <v>359</v>
      </c>
      <c r="M31" s="2026" t="s">
        <v>359</v>
      </c>
    </row>
    <row r="32" spans="1:13">
      <c r="A32" s="8338"/>
      <c r="B32" s="8310"/>
      <c r="C32" s="2003" t="s">
        <v>2365</v>
      </c>
      <c r="D32" s="2018">
        <v>2023</v>
      </c>
      <c r="E32" s="2017" t="s">
        <v>359</v>
      </c>
      <c r="F32" s="2003" t="s">
        <v>2366</v>
      </c>
      <c r="G32" s="2018">
        <v>2038</v>
      </c>
      <c r="H32" s="2017" t="s">
        <v>359</v>
      </c>
      <c r="I32" s="1945" t="s">
        <v>359</v>
      </c>
      <c r="J32" s="2017" t="s">
        <v>359</v>
      </c>
      <c r="K32" s="2017" t="s">
        <v>359</v>
      </c>
      <c r="L32" s="1945" t="s">
        <v>359</v>
      </c>
      <c r="M32" s="2026" t="s">
        <v>359</v>
      </c>
    </row>
    <row r="33" spans="1:13">
      <c r="A33" s="8338"/>
      <c r="B33" s="8672"/>
      <c r="C33" s="2003" t="s">
        <v>359</v>
      </c>
      <c r="D33" s="2003" t="s">
        <v>359</v>
      </c>
      <c r="E33" s="2017" t="s">
        <v>359</v>
      </c>
      <c r="F33" s="2003" t="s">
        <v>359</v>
      </c>
      <c r="G33" s="2017" t="s">
        <v>359</v>
      </c>
      <c r="H33" s="2017" t="s">
        <v>359</v>
      </c>
      <c r="I33" s="1945" t="s">
        <v>359</v>
      </c>
      <c r="J33" s="2017" t="s">
        <v>359</v>
      </c>
      <c r="K33" s="2017" t="s">
        <v>359</v>
      </c>
      <c r="L33" s="1945" t="s">
        <v>359</v>
      </c>
      <c r="M33" s="2026" t="s">
        <v>359</v>
      </c>
    </row>
    <row r="34" spans="1:13">
      <c r="A34" s="8338"/>
      <c r="B34" s="8677" t="s">
        <v>2367</v>
      </c>
      <c r="C34" s="3295"/>
      <c r="D34" s="3296"/>
      <c r="E34" s="3296"/>
      <c r="F34" s="3296"/>
      <c r="G34" s="3296"/>
      <c r="H34" s="3296"/>
      <c r="I34" s="3296"/>
      <c r="J34" s="3296"/>
      <c r="K34" s="3296"/>
      <c r="L34" s="3296"/>
      <c r="M34" s="3297"/>
    </row>
    <row r="35" spans="1:13">
      <c r="A35" s="8338"/>
      <c r="B35" s="8678"/>
      <c r="C35" s="3298"/>
      <c r="D35" s="3167" t="s">
        <v>2368</v>
      </c>
      <c r="E35" s="3167">
        <v>2023</v>
      </c>
      <c r="F35" s="3167" t="s">
        <v>2369</v>
      </c>
      <c r="G35" s="3167">
        <v>2024</v>
      </c>
      <c r="H35" s="3167" t="s">
        <v>2370</v>
      </c>
      <c r="I35" s="3167">
        <v>2025</v>
      </c>
      <c r="J35" s="3167" t="s">
        <v>2371</v>
      </c>
      <c r="K35" s="3167">
        <v>2026</v>
      </c>
      <c r="L35" s="3167" t="s">
        <v>2372</v>
      </c>
      <c r="M35" s="3168">
        <v>2027</v>
      </c>
    </row>
    <row r="36" spans="1:13">
      <c r="A36" s="8338"/>
      <c r="B36" s="8678"/>
      <c r="C36" s="3298"/>
      <c r="D36" s="3323">
        <v>1</v>
      </c>
      <c r="E36" s="3324"/>
      <c r="F36" s="3323">
        <v>1</v>
      </c>
      <c r="G36" s="3324"/>
      <c r="H36" s="3323">
        <v>1</v>
      </c>
      <c r="I36" s="3324"/>
      <c r="J36" s="3323">
        <v>1</v>
      </c>
      <c r="K36" s="3324"/>
      <c r="L36" s="3323">
        <v>1</v>
      </c>
      <c r="M36" s="3324"/>
    </row>
    <row r="37" spans="1:13">
      <c r="A37" s="8338"/>
      <c r="B37" s="8678"/>
      <c r="C37" s="3298"/>
      <c r="D37" s="3167" t="s">
        <v>2373</v>
      </c>
      <c r="E37" s="3167">
        <v>2028</v>
      </c>
      <c r="F37" s="3167" t="s">
        <v>2374</v>
      </c>
      <c r="G37" s="3167">
        <v>2029</v>
      </c>
      <c r="H37" s="3167" t="s">
        <v>2375</v>
      </c>
      <c r="I37" s="3167">
        <v>2030</v>
      </c>
      <c r="J37" s="3167" t="s">
        <v>2376</v>
      </c>
      <c r="K37" s="3167">
        <v>2031</v>
      </c>
      <c r="L37" s="3167" t="s">
        <v>2377</v>
      </c>
      <c r="M37" s="3168">
        <v>2032</v>
      </c>
    </row>
    <row r="38" spans="1:13">
      <c r="A38" s="8338"/>
      <c r="B38" s="8678"/>
      <c r="C38" s="3298"/>
      <c r="D38" s="3323">
        <v>1</v>
      </c>
      <c r="E38" s="3324"/>
      <c r="F38" s="3323">
        <v>1</v>
      </c>
      <c r="G38" s="3324"/>
      <c r="H38" s="3323">
        <v>1</v>
      </c>
      <c r="I38" s="3324"/>
      <c r="J38" s="3323">
        <v>1</v>
      </c>
      <c r="K38" s="3324"/>
      <c r="L38" s="3323">
        <v>1</v>
      </c>
      <c r="M38" s="3324"/>
    </row>
    <row r="39" spans="1:13">
      <c r="A39" s="8338"/>
      <c r="B39" s="8678"/>
      <c r="C39" s="3298"/>
      <c r="D39" s="3167" t="s">
        <v>2378</v>
      </c>
      <c r="E39" s="3167">
        <v>2033</v>
      </c>
      <c r="F39" s="3167" t="s">
        <v>2379</v>
      </c>
      <c r="G39" s="3167">
        <v>2034</v>
      </c>
      <c r="H39" s="3167" t="s">
        <v>2380</v>
      </c>
      <c r="I39" s="3167">
        <v>2035</v>
      </c>
      <c r="J39" s="3167" t="s">
        <v>2381</v>
      </c>
      <c r="K39" s="3167">
        <v>2036</v>
      </c>
      <c r="L39" s="3167" t="s">
        <v>2382</v>
      </c>
      <c r="M39" s="3168">
        <v>2037</v>
      </c>
    </row>
    <row r="40" spans="1:13">
      <c r="A40" s="8338"/>
      <c r="B40" s="8678"/>
      <c r="C40" s="3298"/>
      <c r="D40" s="3323">
        <v>1</v>
      </c>
      <c r="E40" s="3324"/>
      <c r="F40" s="3323">
        <v>1</v>
      </c>
      <c r="G40" s="3324"/>
      <c r="H40" s="3323">
        <v>1</v>
      </c>
      <c r="I40" s="3324"/>
      <c r="J40" s="3323">
        <v>1</v>
      </c>
      <c r="K40" s="3324"/>
      <c r="L40" s="3323">
        <v>1</v>
      </c>
      <c r="M40" s="3324"/>
    </row>
    <row r="41" spans="1:13">
      <c r="A41" s="8338"/>
      <c r="B41" s="8678"/>
      <c r="C41" s="3298"/>
      <c r="D41" s="3167" t="s">
        <v>2383</v>
      </c>
      <c r="E41" s="3167">
        <v>2038</v>
      </c>
      <c r="F41" s="3167" t="s">
        <v>2384</v>
      </c>
      <c r="G41" s="2389" t="s">
        <v>359</v>
      </c>
      <c r="H41" s="3303"/>
      <c r="I41" s="3296"/>
      <c r="J41" s="3304"/>
      <c r="K41" s="3304"/>
      <c r="L41" s="3305"/>
      <c r="M41" s="3306"/>
    </row>
    <row r="42" spans="1:13">
      <c r="A42" s="8338"/>
      <c r="B42" s="8678"/>
      <c r="C42" s="3298"/>
      <c r="D42" s="3323">
        <v>1</v>
      </c>
      <c r="E42" s="3324"/>
      <c r="F42" s="3323">
        <v>1</v>
      </c>
      <c r="G42" s="3324"/>
      <c r="H42" s="3307"/>
      <c r="I42" s="3307"/>
      <c r="J42" s="3308"/>
      <c r="K42" s="3308"/>
      <c r="L42" s="3309"/>
      <c r="M42" s="3310"/>
    </row>
    <row r="43" spans="1:13" ht="15" customHeight="1">
      <c r="A43" s="8338"/>
      <c r="B43" s="8679"/>
      <c r="C43" s="2679"/>
      <c r="D43" s="1963"/>
      <c r="E43" s="1939"/>
      <c r="F43" s="1963"/>
      <c r="G43" s="1939"/>
      <c r="H43" s="1964"/>
      <c r="I43" s="1948"/>
      <c r="J43" s="1964"/>
      <c r="K43" s="1948"/>
      <c r="L43" s="1964"/>
      <c r="M43" s="2680"/>
    </row>
    <row r="44" spans="1:13">
      <c r="A44" s="8338"/>
      <c r="B44" s="8310" t="s">
        <v>2385</v>
      </c>
      <c r="C44" s="2003" t="s">
        <v>359</v>
      </c>
      <c r="D44" s="2003" t="s">
        <v>359</v>
      </c>
      <c r="E44" s="2003" t="s">
        <v>359</v>
      </c>
      <c r="F44" s="2003" t="s">
        <v>359</v>
      </c>
      <c r="G44" s="2003" t="s">
        <v>359</v>
      </c>
      <c r="H44" s="2003" t="s">
        <v>359</v>
      </c>
      <c r="I44" s="2003" t="s">
        <v>359</v>
      </c>
      <c r="J44" s="2003" t="s">
        <v>359</v>
      </c>
      <c r="K44" s="2003" t="s">
        <v>359</v>
      </c>
      <c r="L44" s="1945" t="s">
        <v>359</v>
      </c>
      <c r="M44" s="2026" t="s">
        <v>359</v>
      </c>
    </row>
    <row r="45" spans="1:13" ht="15" customHeight="1">
      <c r="A45" s="8338"/>
      <c r="B45" s="8310"/>
      <c r="C45" s="1945" t="s">
        <v>359</v>
      </c>
      <c r="D45" s="2003" t="s">
        <v>93</v>
      </c>
      <c r="E45" s="2010" t="s">
        <v>95</v>
      </c>
      <c r="F45" s="8621" t="s">
        <v>2386</v>
      </c>
      <c r="G45" s="8622"/>
      <c r="H45" s="8623"/>
      <c r="I45" s="8623"/>
      <c r="J45" s="8624"/>
      <c r="K45" s="2003" t="s">
        <v>3239</v>
      </c>
      <c r="L45" s="8622" t="s">
        <v>359</v>
      </c>
      <c r="M45" s="8631"/>
    </row>
    <row r="46" spans="1:13">
      <c r="A46" s="8338"/>
      <c r="B46" s="8310"/>
      <c r="C46" s="1945" t="s">
        <v>359</v>
      </c>
      <c r="D46" s="2019" t="s">
        <v>359</v>
      </c>
      <c r="E46" s="2020" t="s">
        <v>2441</v>
      </c>
      <c r="F46" s="8621"/>
      <c r="G46" s="8625"/>
      <c r="H46" s="8626"/>
      <c r="I46" s="8626"/>
      <c r="J46" s="8627"/>
      <c r="K46" s="1945" t="s">
        <v>359</v>
      </c>
      <c r="L46" s="8625"/>
      <c r="M46" s="8632"/>
    </row>
    <row r="47" spans="1:13">
      <c r="A47" s="8338"/>
      <c r="B47" s="8672"/>
      <c r="C47" s="1944" t="s">
        <v>359</v>
      </c>
      <c r="D47" s="1944" t="s">
        <v>359</v>
      </c>
      <c r="E47" s="1944" t="s">
        <v>359</v>
      </c>
      <c r="F47" s="1944" t="s">
        <v>359</v>
      </c>
      <c r="G47" s="1944" t="s">
        <v>359</v>
      </c>
      <c r="H47" s="1944" t="s">
        <v>359</v>
      </c>
      <c r="I47" s="1944" t="s">
        <v>359</v>
      </c>
      <c r="J47" s="1944" t="s">
        <v>359</v>
      </c>
      <c r="K47" s="1944" t="s">
        <v>359</v>
      </c>
      <c r="L47" s="1945" t="s">
        <v>359</v>
      </c>
      <c r="M47" s="2026" t="s">
        <v>359</v>
      </c>
    </row>
    <row r="48" spans="1:13" ht="198" customHeight="1">
      <c r="A48" s="8338"/>
      <c r="B48" s="2578" t="s">
        <v>2388</v>
      </c>
      <c r="C48" s="6985" t="s">
        <v>3270</v>
      </c>
      <c r="D48" s="6985"/>
      <c r="E48" s="6985"/>
      <c r="F48" s="6985"/>
      <c r="G48" s="6985"/>
      <c r="H48" s="6985"/>
      <c r="I48" s="6985"/>
      <c r="J48" s="6985"/>
      <c r="K48" s="6985"/>
      <c r="L48" s="6985"/>
      <c r="M48" s="7755"/>
    </row>
    <row r="49" spans="1:13" ht="15" customHeight="1">
      <c r="A49" s="8338"/>
      <c r="B49" s="2578" t="s">
        <v>2390</v>
      </c>
      <c r="C49" s="7032" t="s">
        <v>3271</v>
      </c>
      <c r="D49" s="7032"/>
      <c r="E49" s="7032"/>
      <c r="F49" s="7032"/>
      <c r="G49" s="7032"/>
      <c r="H49" s="7032"/>
      <c r="I49" s="7032"/>
      <c r="J49" s="7032"/>
      <c r="K49" s="7032"/>
      <c r="L49" s="7032"/>
      <c r="M49" s="8676"/>
    </row>
    <row r="50" spans="1:13">
      <c r="A50" s="8338"/>
      <c r="B50" s="2578" t="s">
        <v>2392</v>
      </c>
      <c r="C50" s="1944">
        <v>30</v>
      </c>
      <c r="D50" s="1944" t="s">
        <v>359</v>
      </c>
      <c r="E50" s="1944" t="s">
        <v>359</v>
      </c>
      <c r="F50" s="1944" t="s">
        <v>359</v>
      </c>
      <c r="G50" s="1944" t="s">
        <v>359</v>
      </c>
      <c r="H50" s="1944" t="s">
        <v>359</v>
      </c>
      <c r="I50" s="1944" t="s">
        <v>359</v>
      </c>
      <c r="J50" s="1944" t="s">
        <v>359</v>
      </c>
      <c r="K50" s="1944" t="s">
        <v>359</v>
      </c>
      <c r="L50" s="1944" t="s">
        <v>359</v>
      </c>
      <c r="M50" s="2027" t="s">
        <v>359</v>
      </c>
    </row>
    <row r="51" spans="1:13">
      <c r="A51" s="8652"/>
      <c r="B51" s="2578" t="s">
        <v>2393</v>
      </c>
      <c r="C51" s="1945" t="s">
        <v>437</v>
      </c>
      <c r="D51" s="1945" t="s">
        <v>359</v>
      </c>
      <c r="E51" s="1945" t="s">
        <v>359</v>
      </c>
      <c r="F51" s="1945" t="s">
        <v>359</v>
      </c>
      <c r="G51" s="1945" t="s">
        <v>359</v>
      </c>
      <c r="H51" s="1945" t="s">
        <v>359</v>
      </c>
      <c r="I51" s="1945" t="s">
        <v>359</v>
      </c>
      <c r="J51" s="1945" t="s">
        <v>359</v>
      </c>
      <c r="K51" s="1945" t="s">
        <v>359</v>
      </c>
      <c r="L51" s="1945" t="s">
        <v>359</v>
      </c>
      <c r="M51" s="2026" t="s">
        <v>359</v>
      </c>
    </row>
    <row r="52" spans="1:13" ht="15" customHeight="1">
      <c r="A52" s="8327" t="s">
        <v>2394</v>
      </c>
      <c r="B52" s="2578" t="s">
        <v>2395</v>
      </c>
      <c r="C52" s="7648" t="s">
        <v>2551</v>
      </c>
      <c r="D52" s="7648"/>
      <c r="E52" s="7648"/>
      <c r="F52" s="7648"/>
      <c r="G52" s="7648"/>
      <c r="H52" s="7648"/>
      <c r="I52" s="7648"/>
      <c r="J52" s="7648"/>
      <c r="K52" s="7648"/>
      <c r="L52" s="7648"/>
      <c r="M52" s="7649"/>
    </row>
    <row r="53" spans="1:13" ht="15" customHeight="1">
      <c r="A53" s="8327"/>
      <c r="B53" s="2577" t="s">
        <v>2396</v>
      </c>
      <c r="C53" s="7648" t="s">
        <v>1008</v>
      </c>
      <c r="D53" s="7648"/>
      <c r="E53" s="7648"/>
      <c r="F53" s="7648"/>
      <c r="G53" s="7648"/>
      <c r="H53" s="7648"/>
      <c r="I53" s="7648"/>
      <c r="J53" s="7648"/>
      <c r="K53" s="7648"/>
      <c r="L53" s="7648"/>
      <c r="M53" s="7649"/>
    </row>
    <row r="54" spans="1:13" ht="15" customHeight="1">
      <c r="A54" s="8327"/>
      <c r="B54" s="2740" t="s">
        <v>2398</v>
      </c>
      <c r="C54" s="7648" t="s">
        <v>21</v>
      </c>
      <c r="D54" s="7648"/>
      <c r="E54" s="7648"/>
      <c r="F54" s="7648"/>
      <c r="G54" s="7648"/>
      <c r="H54" s="7648"/>
      <c r="I54" s="7648"/>
      <c r="J54" s="7648"/>
      <c r="K54" s="7648"/>
      <c r="L54" s="7648"/>
      <c r="M54" s="7649"/>
    </row>
    <row r="55" spans="1:13" ht="15" customHeight="1">
      <c r="A55" s="8327"/>
      <c r="B55" s="2578" t="s">
        <v>2399</v>
      </c>
      <c r="C55" s="7648" t="s">
        <v>1008</v>
      </c>
      <c r="D55" s="7648"/>
      <c r="E55" s="7648"/>
      <c r="F55" s="7648"/>
      <c r="G55" s="7648"/>
      <c r="H55" s="7648"/>
      <c r="I55" s="7648"/>
      <c r="J55" s="7648"/>
      <c r="K55" s="7648"/>
      <c r="L55" s="7648"/>
      <c r="M55" s="7649"/>
    </row>
    <row r="56" spans="1:13" ht="15" customHeight="1">
      <c r="A56" s="8327"/>
      <c r="B56" s="2578" t="s">
        <v>2400</v>
      </c>
      <c r="C56" s="8680" t="s">
        <v>1010</v>
      </c>
      <c r="D56" s="8680"/>
      <c r="E56" s="8680"/>
      <c r="F56" s="8680"/>
      <c r="G56" s="8680"/>
      <c r="H56" s="8680"/>
      <c r="I56" s="8680"/>
      <c r="J56" s="8680"/>
      <c r="K56" s="8680"/>
      <c r="L56" s="8680"/>
      <c r="M56" s="8681"/>
    </row>
    <row r="57" spans="1:13" ht="15.95" customHeight="1" thickBot="1">
      <c r="A57" s="8645"/>
      <c r="B57" s="2577" t="s">
        <v>2401</v>
      </c>
      <c r="C57" s="7648">
        <v>3779595</v>
      </c>
      <c r="D57" s="7648"/>
      <c r="E57" s="7648"/>
      <c r="F57" s="7648"/>
      <c r="G57" s="7648"/>
      <c r="H57" s="7648"/>
      <c r="I57" s="7648"/>
      <c r="J57" s="7648"/>
      <c r="K57" s="7648"/>
      <c r="L57" s="7648"/>
      <c r="M57" s="7649"/>
    </row>
    <row r="58" spans="1:13" ht="15" customHeight="1">
      <c r="A58" s="8326" t="s">
        <v>2402</v>
      </c>
      <c r="B58" s="2742" t="s">
        <v>2403</v>
      </c>
      <c r="C58" s="7648" t="s">
        <v>1132</v>
      </c>
      <c r="D58" s="7648"/>
      <c r="E58" s="7648"/>
      <c r="F58" s="7648"/>
      <c r="G58" s="7648"/>
      <c r="H58" s="7648"/>
      <c r="I58" s="7648"/>
      <c r="J58" s="7648"/>
      <c r="K58" s="7648"/>
      <c r="L58" s="7648"/>
      <c r="M58" s="7649"/>
    </row>
    <row r="59" spans="1:13" ht="15" customHeight="1">
      <c r="A59" s="8327"/>
      <c r="B59" s="2579" t="s">
        <v>2404</v>
      </c>
      <c r="C59" s="7648" t="s">
        <v>2405</v>
      </c>
      <c r="D59" s="7648"/>
      <c r="E59" s="7648"/>
      <c r="F59" s="7648"/>
      <c r="G59" s="7648"/>
      <c r="H59" s="7648"/>
      <c r="I59" s="7648"/>
      <c r="J59" s="7648"/>
      <c r="K59" s="7648"/>
      <c r="L59" s="7648"/>
      <c r="M59" s="7649"/>
    </row>
    <row r="60" spans="1:13" ht="15" customHeight="1" thickBot="1">
      <c r="A60" s="8327"/>
      <c r="B60" s="2741" t="s">
        <v>244</v>
      </c>
      <c r="C60" s="7648" t="s">
        <v>289</v>
      </c>
      <c r="D60" s="7648"/>
      <c r="E60" s="7648"/>
      <c r="F60" s="7648"/>
      <c r="G60" s="7648"/>
      <c r="H60" s="7648"/>
      <c r="I60" s="7648"/>
      <c r="J60" s="7648"/>
      <c r="K60" s="7648"/>
      <c r="L60" s="7648"/>
      <c r="M60" s="7649"/>
    </row>
    <row r="61" spans="1:13" ht="16.5" thickBot="1">
      <c r="A61" s="2030" t="s">
        <v>2406</v>
      </c>
      <c r="B61" s="2635" t="s">
        <v>359</v>
      </c>
      <c r="C61" s="8643" t="s">
        <v>359</v>
      </c>
      <c r="D61" s="8643"/>
      <c r="E61" s="8643"/>
      <c r="F61" s="8643"/>
      <c r="G61" s="8643"/>
      <c r="H61" s="8643"/>
      <c r="I61" s="8643"/>
      <c r="J61" s="8643"/>
      <c r="K61" s="8643"/>
      <c r="L61" s="8643"/>
      <c r="M61" s="8644"/>
    </row>
  </sheetData>
  <mergeCells count="45">
    <mergeCell ref="C61:M61"/>
    <mergeCell ref="C56:M56"/>
    <mergeCell ref="C57:M57"/>
    <mergeCell ref="C12:M12"/>
    <mergeCell ref="E14:M14"/>
    <mergeCell ref="A58:A60"/>
    <mergeCell ref="C58:M58"/>
    <mergeCell ref="C59:M59"/>
    <mergeCell ref="C60:M60"/>
    <mergeCell ref="A52:A57"/>
    <mergeCell ref="C52:M52"/>
    <mergeCell ref="C53:M53"/>
    <mergeCell ref="C54:M54"/>
    <mergeCell ref="C55:M55"/>
    <mergeCell ref="A15:A51"/>
    <mergeCell ref="C15:M15"/>
    <mergeCell ref="C16:M16"/>
    <mergeCell ref="B17:B23"/>
    <mergeCell ref="B24:B27"/>
    <mergeCell ref="J29:M29"/>
    <mergeCell ref="B31:B33"/>
    <mergeCell ref="B44:B47"/>
    <mergeCell ref="F45:F46"/>
    <mergeCell ref="G45:J46"/>
    <mergeCell ref="L45:M46"/>
    <mergeCell ref="C48:M48"/>
    <mergeCell ref="C49:M49"/>
    <mergeCell ref="B34:B43"/>
    <mergeCell ref="B28:B30"/>
    <mergeCell ref="B1:M1"/>
    <mergeCell ref="C13:M13"/>
    <mergeCell ref="A2:A14"/>
    <mergeCell ref="C2:M2"/>
    <mergeCell ref="C3:M3"/>
    <mergeCell ref="F4:G4"/>
    <mergeCell ref="C5:M5"/>
    <mergeCell ref="C6:M6"/>
    <mergeCell ref="C7:D7"/>
    <mergeCell ref="I7:M7"/>
    <mergeCell ref="B8:B10"/>
    <mergeCell ref="C10:D10"/>
    <mergeCell ref="F10:G10"/>
    <mergeCell ref="I10:J10"/>
    <mergeCell ref="C11:M11"/>
    <mergeCell ref="I4:M4"/>
  </mergeCells>
  <hyperlinks>
    <hyperlink ref="C56" r:id="rId1"/>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ALJ276"/>
  <sheetViews>
    <sheetView topLeftCell="B11" zoomScale="97" zoomScaleNormal="97" workbookViewId="0">
      <selection activeCell="F39" sqref="F39"/>
    </sheetView>
  </sheetViews>
  <sheetFormatPr baseColWidth="10" defaultColWidth="14.140625" defaultRowHeight="15" customHeight="1"/>
  <cols>
    <col min="1" max="1" width="29" style="1971" customWidth="1"/>
    <col min="2" max="2" width="29.7109375" style="1971" customWidth="1"/>
    <col min="3" max="13" width="11.42578125" style="1971" customWidth="1"/>
    <col min="14" max="14" width="10.28515625" style="1971" customWidth="1"/>
    <col min="15" max="998" width="14.140625" style="1971"/>
    <col min="999" max="16384" width="14.140625" style="1916"/>
  </cols>
  <sheetData>
    <row r="1" spans="1:13" ht="20.25" customHeight="1" thickBot="1">
      <c r="A1" s="2699" t="s">
        <v>359</v>
      </c>
      <c r="B1" s="8689" t="s">
        <v>3272</v>
      </c>
      <c r="C1" s="6235"/>
      <c r="D1" s="6235"/>
      <c r="E1" s="6235"/>
      <c r="F1" s="6235"/>
      <c r="G1" s="6235"/>
      <c r="H1" s="6235"/>
      <c r="I1" s="6235"/>
      <c r="J1" s="6235"/>
      <c r="K1" s="6235"/>
      <c r="L1" s="6235"/>
      <c r="M1" s="8639"/>
    </row>
    <row r="2" spans="1:13" ht="54" customHeight="1">
      <c r="A2" s="8684" t="s">
        <v>2329</v>
      </c>
      <c r="B2" s="2701" t="s">
        <v>2330</v>
      </c>
      <c r="C2" s="8564" t="s">
        <v>2133</v>
      </c>
      <c r="D2" s="8654"/>
      <c r="E2" s="8654"/>
      <c r="F2" s="8654"/>
      <c r="G2" s="8654"/>
      <c r="H2" s="8654"/>
      <c r="I2" s="8654"/>
      <c r="J2" s="8654"/>
      <c r="K2" s="8654"/>
      <c r="L2" s="8654"/>
      <c r="M2" s="8655"/>
    </row>
    <row r="3" spans="1:13" ht="127.5" customHeight="1">
      <c r="A3" s="8685"/>
      <c r="B3" s="2702" t="s">
        <v>2331</v>
      </c>
      <c r="C3" s="7647" t="s">
        <v>3273</v>
      </c>
      <c r="D3" s="7648"/>
      <c r="E3" s="7648"/>
      <c r="F3" s="7648"/>
      <c r="G3" s="7648"/>
      <c r="H3" s="7648"/>
      <c r="I3" s="7648"/>
      <c r="J3" s="7648"/>
      <c r="K3" s="7648"/>
      <c r="L3" s="7648"/>
      <c r="M3" s="7649"/>
    </row>
    <row r="4" spans="1:13" ht="36" customHeight="1">
      <c r="A4" s="8685"/>
      <c r="B4" s="2578" t="s">
        <v>240</v>
      </c>
      <c r="C4" s="3465" t="s">
        <v>95</v>
      </c>
      <c r="D4" s="4552"/>
      <c r="E4" s="3548" t="s">
        <v>359</v>
      </c>
      <c r="F4" s="8687" t="s">
        <v>241</v>
      </c>
      <c r="G4" s="8688"/>
      <c r="H4" s="3060" t="s">
        <v>437</v>
      </c>
      <c r="I4" s="6955"/>
      <c r="J4" s="6955"/>
      <c r="K4" s="6955"/>
      <c r="L4" s="6955"/>
      <c r="M4" s="6956"/>
    </row>
    <row r="5" spans="1:13" ht="28.5" customHeight="1">
      <c r="A5" s="8685"/>
      <c r="B5" s="2702" t="s">
        <v>2333</v>
      </c>
      <c r="C5" s="6467"/>
      <c r="D5" s="6442"/>
      <c r="E5" s="6442"/>
      <c r="F5" s="6442"/>
      <c r="G5" s="6442"/>
      <c r="H5" s="6442"/>
      <c r="I5" s="6442"/>
      <c r="J5" s="6442"/>
      <c r="K5" s="6442"/>
      <c r="L5" s="6442"/>
      <c r="M5" s="6489"/>
    </row>
    <row r="6" spans="1:13" ht="15.75" customHeight="1">
      <c r="A6" s="8685"/>
      <c r="B6" s="2578" t="s">
        <v>2334</v>
      </c>
      <c r="C6" s="6142"/>
      <c r="D6" s="6394"/>
      <c r="E6" s="6394"/>
      <c r="F6" s="6394"/>
      <c r="G6" s="6394"/>
      <c r="H6" s="6394"/>
      <c r="I6" s="6394"/>
      <c r="J6" s="6394"/>
      <c r="K6" s="6394"/>
      <c r="L6" s="6394"/>
      <c r="M6" s="6466"/>
    </row>
    <row r="7" spans="1:13" ht="15.75" customHeight="1">
      <c r="A7" s="8685"/>
      <c r="B7" s="2578" t="s">
        <v>2335</v>
      </c>
      <c r="C7" s="8636" t="s">
        <v>288</v>
      </c>
      <c r="D7" s="8637"/>
      <c r="E7" s="1945" t="s">
        <v>359</v>
      </c>
      <c r="F7" s="1945" t="s">
        <v>359</v>
      </c>
      <c r="G7" s="2005" t="s">
        <v>359</v>
      </c>
      <c r="H7" s="2703" t="s">
        <v>244</v>
      </c>
      <c r="I7" s="8637" t="s">
        <v>21</v>
      </c>
      <c r="J7" s="8637"/>
      <c r="K7" s="8637"/>
      <c r="L7" s="8637"/>
      <c r="M7" s="8638"/>
    </row>
    <row r="8" spans="1:13" ht="15.75" customHeight="1">
      <c r="A8" s="8685"/>
      <c r="B8" s="8310" t="s">
        <v>2336</v>
      </c>
      <c r="C8" s="2681" t="s">
        <v>359</v>
      </c>
      <c r="D8" s="1945" t="s">
        <v>359</v>
      </c>
      <c r="E8" s="1943" t="s">
        <v>359</v>
      </c>
      <c r="F8" s="1943" t="s">
        <v>359</v>
      </c>
      <c r="G8" s="1943" t="s">
        <v>359</v>
      </c>
      <c r="H8" s="1943" t="s">
        <v>359</v>
      </c>
      <c r="I8" s="1945" t="s">
        <v>359</v>
      </c>
      <c r="J8" s="1945" t="s">
        <v>359</v>
      </c>
      <c r="K8" s="1945" t="s">
        <v>359</v>
      </c>
      <c r="L8" s="1945" t="s">
        <v>359</v>
      </c>
      <c r="M8" s="2026" t="s">
        <v>359</v>
      </c>
    </row>
    <row r="9" spans="1:13" ht="15.75" customHeight="1">
      <c r="A9" s="8685"/>
      <c r="B9" s="8310"/>
      <c r="C9" s="4553" t="s">
        <v>359</v>
      </c>
      <c r="D9" s="4550" t="s">
        <v>359</v>
      </c>
      <c r="E9" s="3816"/>
      <c r="F9" s="4550"/>
      <c r="G9" s="4550"/>
      <c r="H9" s="3816"/>
      <c r="I9" s="4548" t="s">
        <v>359</v>
      </c>
      <c r="J9" s="1944" t="s">
        <v>359</v>
      </c>
      <c r="K9" s="2003" t="s">
        <v>359</v>
      </c>
      <c r="L9" s="1945" t="s">
        <v>359</v>
      </c>
      <c r="M9" s="2025" t="s">
        <v>359</v>
      </c>
    </row>
    <row r="10" spans="1:13" ht="15.75" customHeight="1">
      <c r="A10" s="8685"/>
      <c r="B10" s="8672"/>
      <c r="C10" s="8438" t="s">
        <v>2337</v>
      </c>
      <c r="D10" s="8437"/>
      <c r="E10" s="1944" t="s">
        <v>359</v>
      </c>
      <c r="F10" s="8437" t="s">
        <v>2337</v>
      </c>
      <c r="G10" s="8437"/>
      <c r="H10" s="1944" t="s">
        <v>359</v>
      </c>
      <c r="I10" s="8437" t="s">
        <v>2337</v>
      </c>
      <c r="J10" s="8437"/>
      <c r="K10" s="1944" t="s">
        <v>359</v>
      </c>
      <c r="L10" s="1944" t="s">
        <v>359</v>
      </c>
      <c r="M10" s="2027" t="s">
        <v>359</v>
      </c>
    </row>
    <row r="11" spans="1:13" ht="47.1" customHeight="1">
      <c r="A11" s="8685"/>
      <c r="B11" s="2702" t="s">
        <v>2338</v>
      </c>
      <c r="C11" s="8640" t="s">
        <v>3274</v>
      </c>
      <c r="D11" s="8623"/>
      <c r="E11" s="8623"/>
      <c r="F11" s="8623"/>
      <c r="G11" s="8623"/>
      <c r="H11" s="8623"/>
      <c r="I11" s="8623"/>
      <c r="J11" s="8623"/>
      <c r="K11" s="8623"/>
      <c r="L11" s="8623"/>
      <c r="M11" s="8631"/>
    </row>
    <row r="12" spans="1:13" ht="96.95" customHeight="1">
      <c r="A12" s="8685"/>
      <c r="B12" s="2702" t="s">
        <v>2689</v>
      </c>
      <c r="C12" s="7647" t="s">
        <v>3275</v>
      </c>
      <c r="D12" s="7648"/>
      <c r="E12" s="7648"/>
      <c r="F12" s="7648"/>
      <c r="G12" s="7648"/>
      <c r="H12" s="7648"/>
      <c r="I12" s="7648"/>
      <c r="J12" s="7648"/>
      <c r="K12" s="7648"/>
      <c r="L12" s="7648"/>
      <c r="M12" s="7649"/>
    </row>
    <row r="13" spans="1:13" ht="51" customHeight="1">
      <c r="A13" s="8685"/>
      <c r="B13" s="2702" t="s">
        <v>2649</v>
      </c>
      <c r="C13" s="8640" t="s">
        <v>3276</v>
      </c>
      <c r="D13" s="8623"/>
      <c r="E13" s="8623"/>
      <c r="F13" s="8623"/>
      <c r="G13" s="8623"/>
      <c r="H13" s="8623"/>
      <c r="I13" s="8623"/>
      <c r="J13" s="8623"/>
      <c r="K13" s="8623"/>
      <c r="L13" s="8623"/>
      <c r="M13" s="8631"/>
    </row>
    <row r="14" spans="1:13" ht="62.25" customHeight="1">
      <c r="A14" s="8686"/>
      <c r="B14" s="2702" t="s">
        <v>2651</v>
      </c>
      <c r="C14" s="2705" t="s">
        <v>3237</v>
      </c>
      <c r="D14" s="2009" t="s">
        <v>108</v>
      </c>
      <c r="E14" s="8690" t="s">
        <v>3238</v>
      </c>
      <c r="F14" s="8690"/>
      <c r="G14" s="8690"/>
      <c r="H14" s="8690"/>
      <c r="I14" s="8690"/>
      <c r="J14" s="8690"/>
      <c r="K14" s="8690"/>
      <c r="L14" s="8690"/>
      <c r="M14" s="8691"/>
    </row>
    <row r="15" spans="1:13" ht="15.75" customHeight="1">
      <c r="A15" s="8682" t="s">
        <v>2340</v>
      </c>
      <c r="B15" s="2578" t="s">
        <v>230</v>
      </c>
      <c r="C15" s="8438" t="s">
        <v>1</v>
      </c>
      <c r="D15" s="8437"/>
      <c r="E15" s="8437"/>
      <c r="F15" s="8437"/>
      <c r="G15" s="8437"/>
      <c r="H15" s="8437"/>
      <c r="I15" s="8437"/>
      <c r="J15" s="8437"/>
      <c r="K15" s="8437"/>
      <c r="L15" s="8437"/>
      <c r="M15" s="8641"/>
    </row>
    <row r="16" spans="1:13" ht="15.75" customHeight="1">
      <c r="A16" s="8682"/>
      <c r="B16" s="2577" t="s">
        <v>2652</v>
      </c>
      <c r="C16" s="8636" t="s">
        <v>2134</v>
      </c>
      <c r="D16" s="8637"/>
      <c r="E16" s="8637"/>
      <c r="F16" s="8637"/>
      <c r="G16" s="8637"/>
      <c r="H16" s="8637"/>
      <c r="I16" s="8637"/>
      <c r="J16" s="8637"/>
      <c r="K16" s="8637"/>
      <c r="L16" s="8637"/>
      <c r="M16" s="8638"/>
    </row>
    <row r="17" spans="1:13" ht="8.25" customHeight="1">
      <c r="A17" s="8682"/>
      <c r="B17" s="8312" t="s">
        <v>2341</v>
      </c>
      <c r="C17" s="2681" t="s">
        <v>359</v>
      </c>
      <c r="D17" s="2003" t="s">
        <v>359</v>
      </c>
      <c r="E17" s="2003" t="s">
        <v>359</v>
      </c>
      <c r="F17" s="2003" t="s">
        <v>359</v>
      </c>
      <c r="G17" s="2003" t="s">
        <v>359</v>
      </c>
      <c r="H17" s="2003" t="s">
        <v>359</v>
      </c>
      <c r="I17" s="2003" t="s">
        <v>359</v>
      </c>
      <c r="J17" s="2003" t="s">
        <v>359</v>
      </c>
      <c r="K17" s="2003" t="s">
        <v>359</v>
      </c>
      <c r="L17" s="2003" t="s">
        <v>359</v>
      </c>
      <c r="M17" s="2025" t="s">
        <v>359</v>
      </c>
    </row>
    <row r="18" spans="1:13" ht="9" customHeight="1">
      <c r="A18" s="8682"/>
      <c r="B18" s="8310"/>
      <c r="C18" s="2681" t="s">
        <v>359</v>
      </c>
      <c r="D18" s="2010" t="s">
        <v>359</v>
      </c>
      <c r="E18" s="2003" t="s">
        <v>359</v>
      </c>
      <c r="F18" s="2010" t="s">
        <v>359</v>
      </c>
      <c r="G18" s="2003" t="s">
        <v>359</v>
      </c>
      <c r="H18" s="2010" t="s">
        <v>359</v>
      </c>
      <c r="I18" s="2003" t="s">
        <v>359</v>
      </c>
      <c r="J18" s="2010" t="s">
        <v>359</v>
      </c>
      <c r="K18" s="2003" t="s">
        <v>359</v>
      </c>
      <c r="L18" s="2003" t="s">
        <v>359</v>
      </c>
      <c r="M18" s="2025" t="s">
        <v>359</v>
      </c>
    </row>
    <row r="19" spans="1:13" ht="15.75" customHeight="1">
      <c r="A19" s="8682"/>
      <c r="B19" s="8310"/>
      <c r="C19" s="2706" t="s">
        <v>2342</v>
      </c>
      <c r="D19" s="2011" t="s">
        <v>359</v>
      </c>
      <c r="E19" s="2003" t="s">
        <v>2343</v>
      </c>
      <c r="F19" s="2011" t="s">
        <v>359</v>
      </c>
      <c r="G19" s="2003" t="s">
        <v>2344</v>
      </c>
      <c r="H19" s="2011" t="s">
        <v>359</v>
      </c>
      <c r="I19" s="2003" t="s">
        <v>2345</v>
      </c>
      <c r="J19" s="2011" t="s">
        <v>359</v>
      </c>
      <c r="K19" s="2003" t="s">
        <v>359</v>
      </c>
      <c r="L19" s="2003" t="s">
        <v>359</v>
      </c>
      <c r="M19" s="2025" t="s">
        <v>359</v>
      </c>
    </row>
    <row r="20" spans="1:13" ht="15.75" customHeight="1">
      <c r="A20" s="8682"/>
      <c r="B20" s="8310"/>
      <c r="C20" s="2706" t="s">
        <v>2346</v>
      </c>
      <c r="D20" s="2011" t="s">
        <v>359</v>
      </c>
      <c r="E20" s="2003" t="s">
        <v>2347</v>
      </c>
      <c r="F20" s="2011" t="s">
        <v>359</v>
      </c>
      <c r="G20" s="2003" t="s">
        <v>2348</v>
      </c>
      <c r="H20" s="2011" t="s">
        <v>359</v>
      </c>
      <c r="I20" s="2003" t="s">
        <v>359</v>
      </c>
      <c r="J20" s="2003" t="s">
        <v>359</v>
      </c>
      <c r="K20" s="2003" t="s">
        <v>359</v>
      </c>
      <c r="L20" s="2003" t="s">
        <v>359</v>
      </c>
      <c r="M20" s="2025" t="s">
        <v>359</v>
      </c>
    </row>
    <row r="21" spans="1:13" ht="15.75" customHeight="1">
      <c r="A21" s="8682"/>
      <c r="B21" s="8310"/>
      <c r="C21" s="2706" t="s">
        <v>2349</v>
      </c>
      <c r="D21" s="2011" t="s">
        <v>359</v>
      </c>
      <c r="E21" s="2003" t="s">
        <v>2350</v>
      </c>
      <c r="F21" s="2011" t="s">
        <v>359</v>
      </c>
      <c r="G21" s="2003" t="s">
        <v>359</v>
      </c>
      <c r="H21" s="2003" t="s">
        <v>359</v>
      </c>
      <c r="I21" s="2003" t="s">
        <v>359</v>
      </c>
      <c r="J21" s="2003" t="s">
        <v>359</v>
      </c>
      <c r="K21" s="2003" t="s">
        <v>359</v>
      </c>
      <c r="L21" s="2003" t="s">
        <v>359</v>
      </c>
      <c r="M21" s="2025" t="s">
        <v>359</v>
      </c>
    </row>
    <row r="22" spans="1:13" ht="15.75" customHeight="1">
      <c r="A22" s="8682"/>
      <c r="B22" s="8310"/>
      <c r="C22" s="2706" t="s">
        <v>105</v>
      </c>
      <c r="D22" s="2011" t="s">
        <v>2441</v>
      </c>
      <c r="E22" s="2003" t="s">
        <v>3239</v>
      </c>
      <c r="F22" s="1944" t="s">
        <v>3277</v>
      </c>
      <c r="G22" s="4548"/>
      <c r="H22" s="1944" t="s">
        <v>359</v>
      </c>
      <c r="I22" s="1944" t="s">
        <v>359</v>
      </c>
      <c r="J22" s="1944" t="s">
        <v>359</v>
      </c>
      <c r="K22" s="1944" t="s">
        <v>359</v>
      </c>
      <c r="L22" s="1944" t="s">
        <v>359</v>
      </c>
      <c r="M22" s="2027" t="s">
        <v>359</v>
      </c>
    </row>
    <row r="23" spans="1:13" ht="9.75" customHeight="1">
      <c r="A23" s="8682"/>
      <c r="B23" s="8672"/>
      <c r="C23" s="2707" t="s">
        <v>359</v>
      </c>
      <c r="D23" s="2010" t="s">
        <v>359</v>
      </c>
      <c r="E23" s="2010" t="s">
        <v>359</v>
      </c>
      <c r="F23" s="2010" t="s">
        <v>359</v>
      </c>
      <c r="G23" s="2010" t="s">
        <v>359</v>
      </c>
      <c r="H23" s="2010" t="s">
        <v>359</v>
      </c>
      <c r="I23" s="2010" t="s">
        <v>359</v>
      </c>
      <c r="J23" s="2010" t="s">
        <v>359</v>
      </c>
      <c r="K23" s="2010" t="s">
        <v>359</v>
      </c>
      <c r="L23" s="2010" t="s">
        <v>359</v>
      </c>
      <c r="M23" s="2029" t="s">
        <v>359</v>
      </c>
    </row>
    <row r="24" spans="1:13" ht="15.75" customHeight="1">
      <c r="A24" s="8682"/>
      <c r="B24" s="8310" t="s">
        <v>2354</v>
      </c>
      <c r="C24" s="2706" t="s">
        <v>359</v>
      </c>
      <c r="D24" s="2003" t="s">
        <v>359</v>
      </c>
      <c r="E24" s="2003" t="s">
        <v>359</v>
      </c>
      <c r="F24" s="2003" t="s">
        <v>359</v>
      </c>
      <c r="G24" s="2003" t="s">
        <v>359</v>
      </c>
      <c r="H24" s="2003" t="s">
        <v>359</v>
      </c>
      <c r="I24" s="2003" t="s">
        <v>359</v>
      </c>
      <c r="J24" s="2003" t="s">
        <v>359</v>
      </c>
      <c r="K24" s="2003" t="s">
        <v>359</v>
      </c>
      <c r="L24" s="1945" t="s">
        <v>359</v>
      </c>
      <c r="M24" s="2026" t="s">
        <v>359</v>
      </c>
    </row>
    <row r="25" spans="1:13" ht="15.75" customHeight="1">
      <c r="A25" s="8682"/>
      <c r="B25" s="8310"/>
      <c r="C25" s="2706" t="s">
        <v>2355</v>
      </c>
      <c r="D25" s="2012" t="s">
        <v>359</v>
      </c>
      <c r="E25" s="2003" t="s">
        <v>359</v>
      </c>
      <c r="F25" s="2003" t="s">
        <v>2356</v>
      </c>
      <c r="G25" s="2012" t="s">
        <v>359</v>
      </c>
      <c r="H25" s="2003" t="s">
        <v>359</v>
      </c>
      <c r="I25" s="2003" t="s">
        <v>2357</v>
      </c>
      <c r="J25" s="2012" t="s">
        <v>2441</v>
      </c>
      <c r="K25" s="2003" t="s">
        <v>359</v>
      </c>
      <c r="L25" s="1945" t="s">
        <v>359</v>
      </c>
      <c r="M25" s="2026" t="s">
        <v>359</v>
      </c>
    </row>
    <row r="26" spans="1:13" ht="15.75" customHeight="1">
      <c r="A26" s="8682"/>
      <c r="B26" s="8310"/>
      <c r="C26" s="2706" t="s">
        <v>2358</v>
      </c>
      <c r="D26" s="2013" t="s">
        <v>359</v>
      </c>
      <c r="E26" s="1945" t="s">
        <v>359</v>
      </c>
      <c r="F26" s="2003" t="s">
        <v>2359</v>
      </c>
      <c r="G26" s="2011" t="s">
        <v>359</v>
      </c>
      <c r="H26" s="1945" t="s">
        <v>359</v>
      </c>
      <c r="I26" s="1945" t="s">
        <v>359</v>
      </c>
      <c r="J26" s="1945" t="s">
        <v>359</v>
      </c>
      <c r="K26" s="1945" t="s">
        <v>359</v>
      </c>
      <c r="L26" s="1945" t="s">
        <v>359</v>
      </c>
      <c r="M26" s="2026" t="s">
        <v>359</v>
      </c>
    </row>
    <row r="27" spans="1:13" ht="15.75" customHeight="1">
      <c r="A27" s="8682"/>
      <c r="B27" s="8672"/>
      <c r="C27" s="2707" t="s">
        <v>359</v>
      </c>
      <c r="D27" s="2010" t="s">
        <v>359</v>
      </c>
      <c r="E27" s="2010" t="s">
        <v>359</v>
      </c>
      <c r="F27" s="2010" t="s">
        <v>359</v>
      </c>
      <c r="G27" s="2010" t="s">
        <v>359</v>
      </c>
      <c r="H27" s="2010" t="s">
        <v>359</v>
      </c>
      <c r="I27" s="2010" t="s">
        <v>359</v>
      </c>
      <c r="J27" s="2010" t="s">
        <v>359</v>
      </c>
      <c r="K27" s="2010" t="s">
        <v>359</v>
      </c>
      <c r="L27" s="1944" t="s">
        <v>359</v>
      </c>
      <c r="M27" s="2027" t="s">
        <v>359</v>
      </c>
    </row>
    <row r="28" spans="1:13" ht="15.75" customHeight="1">
      <c r="A28" s="8682"/>
      <c r="B28" s="8677" t="s">
        <v>2360</v>
      </c>
      <c r="C28" s="2706" t="s">
        <v>359</v>
      </c>
      <c r="D28" s="2003" t="s">
        <v>359</v>
      </c>
      <c r="E28" s="2003" t="s">
        <v>359</v>
      </c>
      <c r="F28" s="2003" t="s">
        <v>359</v>
      </c>
      <c r="G28" s="2003" t="s">
        <v>359</v>
      </c>
      <c r="H28" s="2003" t="s">
        <v>359</v>
      </c>
      <c r="I28" s="2003" t="s">
        <v>359</v>
      </c>
      <c r="J28" s="2003" t="s">
        <v>359</v>
      </c>
      <c r="K28" s="2003" t="s">
        <v>359</v>
      </c>
      <c r="L28" s="2003" t="s">
        <v>359</v>
      </c>
      <c r="M28" s="2025" t="s">
        <v>359</v>
      </c>
    </row>
    <row r="29" spans="1:13" ht="52.5" customHeight="1">
      <c r="A29" s="8682"/>
      <c r="B29" s="8678"/>
      <c r="C29" s="2708" t="s">
        <v>2361</v>
      </c>
      <c r="D29" s="4718">
        <v>5</v>
      </c>
      <c r="E29" s="2709" t="s">
        <v>359</v>
      </c>
      <c r="F29" s="2710" t="s">
        <v>2362</v>
      </c>
      <c r="G29" s="2016">
        <v>2022</v>
      </c>
      <c r="H29" s="2003" t="s">
        <v>359</v>
      </c>
      <c r="I29" s="1945" t="s">
        <v>2363</v>
      </c>
      <c r="J29" s="8567" t="s">
        <v>3246</v>
      </c>
      <c r="K29" s="7648"/>
      <c r="L29" s="7648"/>
      <c r="M29" s="7649"/>
    </row>
    <row r="30" spans="1:13" ht="15.75" customHeight="1">
      <c r="A30" s="8682"/>
      <c r="B30" s="8679"/>
      <c r="C30" s="2707" t="s">
        <v>359</v>
      </c>
      <c r="D30" s="2010" t="s">
        <v>359</v>
      </c>
      <c r="E30" s="2010" t="s">
        <v>359</v>
      </c>
      <c r="F30" s="2010" t="s">
        <v>359</v>
      </c>
      <c r="G30" s="2010" t="s">
        <v>359</v>
      </c>
      <c r="H30" s="2010" t="s">
        <v>359</v>
      </c>
      <c r="I30" s="2010" t="s">
        <v>359</v>
      </c>
      <c r="J30" s="2010" t="s">
        <v>359</v>
      </c>
      <c r="K30" s="2010" t="s">
        <v>359</v>
      </c>
      <c r="L30" s="2010" t="s">
        <v>359</v>
      </c>
      <c r="M30" s="2029" t="s">
        <v>359</v>
      </c>
    </row>
    <row r="31" spans="1:13" ht="15.75" customHeight="1">
      <c r="A31" s="8682"/>
      <c r="B31" s="8310" t="s">
        <v>2364</v>
      </c>
      <c r="C31" s="2711" t="s">
        <v>359</v>
      </c>
      <c r="D31" s="2017" t="s">
        <v>359</v>
      </c>
      <c r="E31" s="2017" t="s">
        <v>359</v>
      </c>
      <c r="F31" s="2017" t="s">
        <v>359</v>
      </c>
      <c r="G31" s="2017" t="s">
        <v>359</v>
      </c>
      <c r="H31" s="2017" t="s">
        <v>359</v>
      </c>
      <c r="I31" s="2017" t="s">
        <v>359</v>
      </c>
      <c r="J31" s="2017" t="s">
        <v>359</v>
      </c>
      <c r="K31" s="2017" t="s">
        <v>359</v>
      </c>
      <c r="L31" s="1945" t="s">
        <v>359</v>
      </c>
      <c r="M31" s="2026" t="s">
        <v>359</v>
      </c>
    </row>
    <row r="32" spans="1:13" ht="15.75" customHeight="1">
      <c r="A32" s="8682"/>
      <c r="B32" s="8310"/>
      <c r="C32" s="2706" t="s">
        <v>2365</v>
      </c>
      <c r="D32" s="2018">
        <v>2023</v>
      </c>
      <c r="E32" s="2017" t="s">
        <v>359</v>
      </c>
      <c r="F32" s="2003" t="s">
        <v>2366</v>
      </c>
      <c r="G32" s="2018">
        <v>2025</v>
      </c>
      <c r="H32" s="2017" t="s">
        <v>359</v>
      </c>
      <c r="I32" s="1945" t="s">
        <v>359</v>
      </c>
      <c r="J32" s="2017" t="s">
        <v>359</v>
      </c>
      <c r="K32" s="2017" t="s">
        <v>359</v>
      </c>
      <c r="L32" s="1945" t="s">
        <v>359</v>
      </c>
      <c r="M32" s="2026" t="s">
        <v>359</v>
      </c>
    </row>
    <row r="33" spans="1:13" ht="15.75" customHeight="1">
      <c r="A33" s="8682"/>
      <c r="B33" s="8672"/>
      <c r="C33" s="2706" t="s">
        <v>359</v>
      </c>
      <c r="D33" s="2003" t="s">
        <v>359</v>
      </c>
      <c r="E33" s="2017" t="s">
        <v>359</v>
      </c>
      <c r="F33" s="2003" t="s">
        <v>359</v>
      </c>
      <c r="G33" s="2017" t="s">
        <v>359</v>
      </c>
      <c r="H33" s="2017" t="s">
        <v>359</v>
      </c>
      <c r="I33" s="1945" t="s">
        <v>359</v>
      </c>
      <c r="J33" s="2017" t="s">
        <v>359</v>
      </c>
      <c r="K33" s="2017" t="s">
        <v>359</v>
      </c>
      <c r="L33" s="1945" t="s">
        <v>359</v>
      </c>
      <c r="M33" s="2026" t="s">
        <v>359</v>
      </c>
    </row>
    <row r="34" spans="1:13" ht="15.75" customHeight="1">
      <c r="A34" s="8682"/>
      <c r="B34" s="8677" t="s">
        <v>2367</v>
      </c>
      <c r="C34" s="3295"/>
      <c r="D34" s="3296"/>
      <c r="E34" s="3296"/>
      <c r="F34" s="3296"/>
      <c r="G34" s="3296"/>
      <c r="H34" s="3296"/>
      <c r="I34" s="3296"/>
      <c r="J34" s="3296"/>
      <c r="K34" s="3296"/>
      <c r="L34" s="3296"/>
      <c r="M34" s="3297"/>
    </row>
    <row r="35" spans="1:13" ht="19.5" customHeight="1">
      <c r="A35" s="8682"/>
      <c r="B35" s="8678"/>
      <c r="C35" s="3298"/>
      <c r="D35" s="3167" t="s">
        <v>2368</v>
      </c>
      <c r="E35" s="3167">
        <v>2023</v>
      </c>
      <c r="F35" s="3167" t="s">
        <v>2369</v>
      </c>
      <c r="G35" s="3167">
        <v>2024</v>
      </c>
      <c r="H35" s="3167" t="s">
        <v>2370</v>
      </c>
      <c r="I35" s="3167">
        <v>2025</v>
      </c>
      <c r="J35" s="3167" t="s">
        <v>2371</v>
      </c>
      <c r="K35" s="3167">
        <v>2026</v>
      </c>
      <c r="L35" s="3167" t="s">
        <v>2372</v>
      </c>
      <c r="M35" s="3168">
        <v>2027</v>
      </c>
    </row>
    <row r="36" spans="1:13" ht="14.25" customHeight="1">
      <c r="A36" s="8682"/>
      <c r="B36" s="8678"/>
      <c r="C36" s="3298"/>
      <c r="D36" s="3330">
        <v>6</v>
      </c>
      <c r="E36" s="3331"/>
      <c r="F36" s="3330">
        <v>7</v>
      </c>
      <c r="G36" s="3331"/>
      <c r="H36" s="3330">
        <v>8</v>
      </c>
      <c r="I36" s="3331"/>
      <c r="J36" s="3330"/>
      <c r="K36" s="3331"/>
      <c r="L36" s="3330"/>
      <c r="M36" s="3332"/>
    </row>
    <row r="37" spans="1:13" ht="15.75" customHeight="1">
      <c r="A37" s="8682"/>
      <c r="B37" s="8678"/>
      <c r="C37" s="3298"/>
      <c r="D37" s="3167" t="s">
        <v>2373</v>
      </c>
      <c r="E37" s="3167">
        <v>2028</v>
      </c>
      <c r="F37" s="3167" t="s">
        <v>2374</v>
      </c>
      <c r="G37" s="3167">
        <v>2029</v>
      </c>
      <c r="H37" s="3167" t="s">
        <v>2375</v>
      </c>
      <c r="I37" s="3167">
        <v>2030</v>
      </c>
      <c r="J37" s="3167" t="s">
        <v>2376</v>
      </c>
      <c r="K37" s="3167">
        <v>2031</v>
      </c>
      <c r="L37" s="3167" t="s">
        <v>2377</v>
      </c>
      <c r="M37" s="3168">
        <v>2032</v>
      </c>
    </row>
    <row r="38" spans="1:13" ht="15.75" customHeight="1">
      <c r="A38" s="8682"/>
      <c r="B38" s="8678"/>
      <c r="C38" s="3298"/>
      <c r="D38" s="3330"/>
      <c r="E38" s="3334"/>
      <c r="F38" s="3330"/>
      <c r="G38" s="3334"/>
      <c r="H38" s="3330"/>
      <c r="I38" s="3334"/>
      <c r="J38" s="3330"/>
      <c r="K38" s="3334"/>
      <c r="L38" s="3330"/>
      <c r="M38" s="3335"/>
    </row>
    <row r="39" spans="1:13" ht="15.75" customHeight="1">
      <c r="A39" s="8682"/>
      <c r="B39" s="8678"/>
      <c r="C39" s="3298"/>
      <c r="D39" s="3167" t="s">
        <v>2378</v>
      </c>
      <c r="E39" s="3167">
        <v>2033</v>
      </c>
      <c r="F39" s="3167" t="s">
        <v>2379</v>
      </c>
      <c r="G39" s="3167">
        <v>2034</v>
      </c>
      <c r="H39" s="3167" t="s">
        <v>2380</v>
      </c>
      <c r="I39" s="3167">
        <v>2035</v>
      </c>
      <c r="J39" s="3167" t="s">
        <v>2381</v>
      </c>
      <c r="K39" s="3167">
        <v>2036</v>
      </c>
      <c r="L39" s="3167" t="s">
        <v>2382</v>
      </c>
      <c r="M39" s="3168">
        <v>2037</v>
      </c>
    </row>
    <row r="40" spans="1:13" ht="15.75" customHeight="1">
      <c r="A40" s="8682"/>
      <c r="B40" s="8678"/>
      <c r="C40" s="3298"/>
      <c r="D40" s="3330"/>
      <c r="E40" s="3334"/>
      <c r="F40" s="3330"/>
      <c r="G40" s="3334"/>
      <c r="H40" s="3330"/>
      <c r="I40" s="3334"/>
      <c r="J40" s="3330"/>
      <c r="K40" s="3334"/>
      <c r="L40" s="3330"/>
      <c r="M40" s="3335"/>
    </row>
    <row r="41" spans="1:13" ht="15.75" customHeight="1">
      <c r="A41" s="8682"/>
      <c r="B41" s="8678"/>
      <c r="C41" s="3298"/>
      <c r="D41" s="3167" t="s">
        <v>2383</v>
      </c>
      <c r="E41" s="3167">
        <v>2038</v>
      </c>
      <c r="F41" s="3167" t="s">
        <v>2384</v>
      </c>
      <c r="G41" s="2389" t="s">
        <v>359</v>
      </c>
      <c r="H41" s="3303"/>
      <c r="I41" s="3296"/>
      <c r="J41" s="3304"/>
      <c r="K41" s="3304"/>
      <c r="L41" s="3305"/>
      <c r="M41" s="3306"/>
    </row>
    <row r="42" spans="1:13" ht="15.75" customHeight="1">
      <c r="A42" s="8682"/>
      <c r="B42" s="8678"/>
      <c r="C42" s="3298"/>
      <c r="D42" s="3330"/>
      <c r="E42" s="4554"/>
      <c r="F42" s="8692">
        <v>8</v>
      </c>
      <c r="G42" s="8693"/>
      <c r="H42" s="3307"/>
      <c r="I42" s="3307"/>
      <c r="J42" s="3308"/>
      <c r="K42" s="3308"/>
      <c r="L42" s="3309"/>
      <c r="M42" s="3310"/>
    </row>
    <row r="43" spans="1:13" ht="15.75" customHeight="1">
      <c r="A43" s="8682"/>
      <c r="B43" s="8679"/>
      <c r="C43" s="2679"/>
      <c r="D43" s="1963"/>
      <c r="E43" s="1939"/>
      <c r="F43" s="1963"/>
      <c r="G43" s="1939"/>
      <c r="H43" s="1964"/>
      <c r="I43" s="1948"/>
      <c r="J43" s="1964"/>
      <c r="K43" s="1948"/>
      <c r="L43" s="1964"/>
      <c r="M43" s="2680"/>
    </row>
    <row r="44" spans="1:13" ht="18" customHeight="1">
      <c r="A44" s="8682"/>
      <c r="B44" s="8310" t="s">
        <v>2385</v>
      </c>
      <c r="C44" s="2706" t="s">
        <v>359</v>
      </c>
      <c r="D44" s="2003" t="s">
        <v>359</v>
      </c>
      <c r="E44" s="2003" t="s">
        <v>359</v>
      </c>
      <c r="F44" s="2003" t="s">
        <v>359</v>
      </c>
      <c r="G44" s="2003" t="s">
        <v>359</v>
      </c>
      <c r="H44" s="2003" t="s">
        <v>359</v>
      </c>
      <c r="I44" s="2003" t="s">
        <v>359</v>
      </c>
      <c r="J44" s="2003" t="s">
        <v>359</v>
      </c>
      <c r="K44" s="2003" t="s">
        <v>359</v>
      </c>
      <c r="L44" s="1945" t="s">
        <v>359</v>
      </c>
      <c r="M44" s="2026" t="s">
        <v>359</v>
      </c>
    </row>
    <row r="45" spans="1:13" ht="15.75" customHeight="1">
      <c r="A45" s="8682"/>
      <c r="B45" s="8310"/>
      <c r="C45" s="2681" t="s">
        <v>359</v>
      </c>
      <c r="D45" s="2003" t="s">
        <v>93</v>
      </c>
      <c r="E45" s="2010" t="s">
        <v>95</v>
      </c>
      <c r="F45" s="8621" t="s">
        <v>2386</v>
      </c>
      <c r="G45" s="8622" t="s">
        <v>2666</v>
      </c>
      <c r="H45" s="8623"/>
      <c r="I45" s="8623"/>
      <c r="J45" s="8624"/>
      <c r="K45" s="2003" t="s">
        <v>3239</v>
      </c>
      <c r="L45" s="8622" t="s">
        <v>359</v>
      </c>
      <c r="M45" s="8631"/>
    </row>
    <row r="46" spans="1:13" ht="15.75" customHeight="1">
      <c r="A46" s="8682"/>
      <c r="B46" s="8310"/>
      <c r="C46" s="2681" t="s">
        <v>359</v>
      </c>
      <c r="D46" s="2019"/>
      <c r="E46" s="2020" t="s">
        <v>2441</v>
      </c>
      <c r="F46" s="8621"/>
      <c r="G46" s="8625"/>
      <c r="H46" s="8626"/>
      <c r="I46" s="8626"/>
      <c r="J46" s="8627"/>
      <c r="K46" s="1945" t="s">
        <v>359</v>
      </c>
      <c r="L46" s="8625"/>
      <c r="M46" s="8632"/>
    </row>
    <row r="47" spans="1:13" ht="15.75" customHeight="1">
      <c r="A47" s="8682"/>
      <c r="B47" s="8672"/>
      <c r="C47" s="2661" t="s">
        <v>359</v>
      </c>
      <c r="D47" s="1944" t="s">
        <v>359</v>
      </c>
      <c r="E47" s="1944" t="s">
        <v>359</v>
      </c>
      <c r="F47" s="1944" t="s">
        <v>359</v>
      </c>
      <c r="G47" s="1944" t="s">
        <v>359</v>
      </c>
      <c r="H47" s="1944" t="s">
        <v>359</v>
      </c>
      <c r="I47" s="1944" t="s">
        <v>359</v>
      </c>
      <c r="J47" s="1944" t="s">
        <v>359</v>
      </c>
      <c r="K47" s="1944" t="s">
        <v>359</v>
      </c>
      <c r="L47" s="1945" t="s">
        <v>359</v>
      </c>
      <c r="M47" s="2026" t="s">
        <v>359</v>
      </c>
    </row>
    <row r="48" spans="1:13" ht="297" customHeight="1">
      <c r="A48" s="8682"/>
      <c r="B48" s="2578" t="s">
        <v>2388</v>
      </c>
      <c r="C48" s="7647" t="s">
        <v>3278</v>
      </c>
      <c r="D48" s="7648"/>
      <c r="E48" s="7648"/>
      <c r="F48" s="7648"/>
      <c r="G48" s="7648"/>
      <c r="H48" s="7648"/>
      <c r="I48" s="7648"/>
      <c r="J48" s="7648"/>
      <c r="K48" s="7648"/>
      <c r="L48" s="7648"/>
      <c r="M48" s="7649"/>
    </row>
    <row r="49" spans="1:13" ht="15.75" customHeight="1">
      <c r="A49" s="8682"/>
      <c r="B49" s="2578" t="s">
        <v>2390</v>
      </c>
      <c r="C49" s="8636" t="s">
        <v>3264</v>
      </c>
      <c r="D49" s="8637"/>
      <c r="E49" s="8637"/>
      <c r="F49" s="8637"/>
      <c r="G49" s="8637"/>
      <c r="H49" s="8637"/>
      <c r="I49" s="8637"/>
      <c r="J49" s="8637"/>
      <c r="K49" s="8637"/>
      <c r="L49" s="8637"/>
      <c r="M49" s="8638"/>
    </row>
    <row r="50" spans="1:13" ht="15.75" customHeight="1">
      <c r="A50" s="8682"/>
      <c r="B50" s="2578" t="s">
        <v>2392</v>
      </c>
      <c r="C50" s="2661">
        <v>30</v>
      </c>
      <c r="D50" s="1944" t="s">
        <v>359</v>
      </c>
      <c r="E50" s="1944" t="s">
        <v>359</v>
      </c>
      <c r="F50" s="1944" t="s">
        <v>359</v>
      </c>
      <c r="G50" s="1944" t="s">
        <v>359</v>
      </c>
      <c r="H50" s="1944" t="s">
        <v>359</v>
      </c>
      <c r="I50" s="1944" t="s">
        <v>359</v>
      </c>
      <c r="J50" s="1944" t="s">
        <v>359</v>
      </c>
      <c r="K50" s="1944" t="s">
        <v>359</v>
      </c>
      <c r="L50" s="1944" t="s">
        <v>359</v>
      </c>
      <c r="M50" s="2027" t="s">
        <v>359</v>
      </c>
    </row>
    <row r="51" spans="1:13" ht="15.75" customHeight="1">
      <c r="A51" s="8683"/>
      <c r="B51" s="2578" t="s">
        <v>2393</v>
      </c>
      <c r="C51" s="2661">
        <v>2022</v>
      </c>
      <c r="D51" s="1944" t="s">
        <v>359</v>
      </c>
      <c r="E51" s="1944" t="s">
        <v>359</v>
      </c>
      <c r="F51" s="1944" t="s">
        <v>359</v>
      </c>
      <c r="G51" s="1944" t="s">
        <v>359</v>
      </c>
      <c r="H51" s="1944" t="s">
        <v>359</v>
      </c>
      <c r="I51" s="1944" t="s">
        <v>359</v>
      </c>
      <c r="J51" s="1944" t="s">
        <v>359</v>
      </c>
      <c r="K51" s="1944" t="s">
        <v>359</v>
      </c>
      <c r="L51" s="1944" t="s">
        <v>359</v>
      </c>
      <c r="M51" s="2027" t="s">
        <v>359</v>
      </c>
    </row>
    <row r="52" spans="1:13" ht="15.75" customHeight="1">
      <c r="A52" s="8685" t="s">
        <v>2394</v>
      </c>
      <c r="B52" s="2578" t="s">
        <v>2395</v>
      </c>
      <c r="C52" s="7647" t="s">
        <v>2551</v>
      </c>
      <c r="D52" s="7648"/>
      <c r="E52" s="7648"/>
      <c r="F52" s="7648"/>
      <c r="G52" s="7648"/>
      <c r="H52" s="7648"/>
      <c r="I52" s="7648"/>
      <c r="J52" s="7648"/>
      <c r="K52" s="7648"/>
      <c r="L52" s="7648"/>
      <c r="M52" s="7649"/>
    </row>
    <row r="53" spans="1:13" ht="15.75" customHeight="1">
      <c r="A53" s="8685"/>
      <c r="B53" s="2578" t="s">
        <v>2396</v>
      </c>
      <c r="C53" s="7647" t="s">
        <v>1008</v>
      </c>
      <c r="D53" s="7648"/>
      <c r="E53" s="7648"/>
      <c r="F53" s="7648"/>
      <c r="G53" s="7648"/>
      <c r="H53" s="7648"/>
      <c r="I53" s="7648"/>
      <c r="J53" s="7648"/>
      <c r="K53" s="7648"/>
      <c r="L53" s="7648"/>
      <c r="M53" s="7649"/>
    </row>
    <row r="54" spans="1:13" ht="15.75" customHeight="1">
      <c r="A54" s="8685"/>
      <c r="B54" s="2578" t="s">
        <v>2398</v>
      </c>
      <c r="C54" s="7647" t="s">
        <v>21</v>
      </c>
      <c r="D54" s="7648"/>
      <c r="E54" s="7648"/>
      <c r="F54" s="7648"/>
      <c r="G54" s="7648"/>
      <c r="H54" s="7648"/>
      <c r="I54" s="7648"/>
      <c r="J54" s="7648"/>
      <c r="K54" s="7648"/>
      <c r="L54" s="7648"/>
      <c r="M54" s="7649"/>
    </row>
    <row r="55" spans="1:13" ht="15.75" customHeight="1">
      <c r="A55" s="8685"/>
      <c r="B55" s="2578" t="s">
        <v>2399</v>
      </c>
      <c r="C55" s="7647" t="s">
        <v>1008</v>
      </c>
      <c r="D55" s="7648"/>
      <c r="E55" s="7648"/>
      <c r="F55" s="7648"/>
      <c r="G55" s="7648"/>
      <c r="H55" s="7648"/>
      <c r="I55" s="7648"/>
      <c r="J55" s="7648"/>
      <c r="K55" s="7648"/>
      <c r="L55" s="7648"/>
      <c r="M55" s="7649"/>
    </row>
    <row r="56" spans="1:13" ht="15.75" customHeight="1">
      <c r="A56" s="8685"/>
      <c r="B56" s="2578" t="s">
        <v>2400</v>
      </c>
      <c r="C56" s="8695" t="s">
        <v>1010</v>
      </c>
      <c r="D56" s="8680"/>
      <c r="E56" s="8680"/>
      <c r="F56" s="8680"/>
      <c r="G56" s="8680"/>
      <c r="H56" s="8680"/>
      <c r="I56" s="8680"/>
      <c r="J56" s="8680"/>
      <c r="K56" s="8680"/>
      <c r="L56" s="8680"/>
      <c r="M56" s="8681"/>
    </row>
    <row r="57" spans="1:13" ht="15.75" customHeight="1" thickBot="1">
      <c r="A57" s="8694"/>
      <c r="B57" s="2578" t="s">
        <v>2401</v>
      </c>
      <c r="C57" s="7647">
        <v>3779595</v>
      </c>
      <c r="D57" s="7648"/>
      <c r="E57" s="7648"/>
      <c r="F57" s="7648"/>
      <c r="G57" s="7648"/>
      <c r="H57" s="7648"/>
      <c r="I57" s="7648"/>
      <c r="J57" s="7648"/>
      <c r="K57" s="7648"/>
      <c r="L57" s="7648"/>
      <c r="M57" s="7649"/>
    </row>
    <row r="58" spans="1:13" ht="15.75" customHeight="1">
      <c r="A58" s="8684" t="s">
        <v>2402</v>
      </c>
      <c r="B58" s="2579" t="s">
        <v>2403</v>
      </c>
      <c r="C58" s="7647" t="s">
        <v>1132</v>
      </c>
      <c r="D58" s="7648"/>
      <c r="E58" s="7648"/>
      <c r="F58" s="7648"/>
      <c r="G58" s="7648"/>
      <c r="H58" s="7648"/>
      <c r="I58" s="7648"/>
      <c r="J58" s="7648"/>
      <c r="K58" s="7648"/>
      <c r="L58" s="7648"/>
      <c r="M58" s="7649"/>
    </row>
    <row r="59" spans="1:13" ht="15.75" customHeight="1">
      <c r="A59" s="8685"/>
      <c r="B59" s="2579" t="s">
        <v>2404</v>
      </c>
      <c r="C59" s="7647" t="s">
        <v>2405</v>
      </c>
      <c r="D59" s="7648"/>
      <c r="E59" s="7648"/>
      <c r="F59" s="7648"/>
      <c r="G59" s="7648"/>
      <c r="H59" s="7648"/>
      <c r="I59" s="7648"/>
      <c r="J59" s="7648"/>
      <c r="K59" s="7648"/>
      <c r="L59" s="7648"/>
      <c r="M59" s="7649"/>
    </row>
    <row r="60" spans="1:13" ht="15.75" customHeight="1" thickBot="1">
      <c r="A60" s="8685"/>
      <c r="B60" s="2579" t="s">
        <v>244</v>
      </c>
      <c r="C60" s="7647" t="s">
        <v>289</v>
      </c>
      <c r="D60" s="7648"/>
      <c r="E60" s="7648"/>
      <c r="F60" s="7648"/>
      <c r="G60" s="7648"/>
      <c r="H60" s="7648"/>
      <c r="I60" s="7648"/>
      <c r="J60" s="7648"/>
      <c r="K60" s="7648"/>
      <c r="L60" s="7648"/>
      <c r="M60" s="7649"/>
    </row>
    <row r="61" spans="1:13" ht="177" customHeight="1" thickBot="1">
      <c r="A61" s="2700" t="s">
        <v>2406</v>
      </c>
      <c r="B61" s="2628" t="s">
        <v>359</v>
      </c>
      <c r="C61" s="8662" t="s">
        <v>3279</v>
      </c>
      <c r="D61" s="8663"/>
      <c r="E61" s="8663"/>
      <c r="F61" s="8663"/>
      <c r="G61" s="8663"/>
      <c r="H61" s="8663"/>
      <c r="I61" s="8663"/>
      <c r="J61" s="8663"/>
      <c r="K61" s="8663"/>
      <c r="L61" s="8663"/>
      <c r="M61" s="8664"/>
    </row>
    <row r="62" spans="1:13" ht="15.75" customHeight="1">
      <c r="B62" s="2000"/>
    </row>
    <row r="63" spans="1:13" ht="15.75" customHeight="1">
      <c r="B63" s="2000"/>
    </row>
    <row r="64" spans="1:13" ht="15.75" customHeight="1">
      <c r="B64" s="2000"/>
    </row>
    <row r="65" spans="2:2" ht="15.75" customHeight="1">
      <c r="B65" s="2000"/>
    </row>
    <row r="66" spans="2:2" ht="15.75" customHeight="1">
      <c r="B66" s="2000"/>
    </row>
    <row r="67" spans="2:2" ht="15.75" customHeight="1">
      <c r="B67" s="2000"/>
    </row>
    <row r="68" spans="2:2" ht="15.75" customHeight="1">
      <c r="B68" s="2000"/>
    </row>
    <row r="69" spans="2:2" ht="15.75" customHeight="1">
      <c r="B69" s="2000"/>
    </row>
    <row r="70" spans="2:2" ht="15.75" customHeight="1">
      <c r="B70" s="2000"/>
    </row>
    <row r="71" spans="2:2" ht="15.75" customHeight="1">
      <c r="B71" s="2000"/>
    </row>
    <row r="72" spans="2:2" ht="15.75" customHeight="1">
      <c r="B72" s="2000"/>
    </row>
    <row r="73" spans="2:2" ht="15.75" customHeight="1">
      <c r="B73" s="2000"/>
    </row>
    <row r="74" spans="2:2" ht="15.75" customHeight="1">
      <c r="B74" s="2000"/>
    </row>
    <row r="75" spans="2:2" ht="15.75" customHeight="1">
      <c r="B75" s="2000"/>
    </row>
    <row r="76" spans="2:2" ht="15.75" customHeight="1">
      <c r="B76" s="2000"/>
    </row>
    <row r="77" spans="2:2" ht="15.75" customHeight="1">
      <c r="B77" s="2000"/>
    </row>
    <row r="78" spans="2:2" ht="15.75" customHeight="1">
      <c r="B78" s="2000"/>
    </row>
    <row r="79" spans="2:2" ht="15.75" customHeight="1">
      <c r="B79" s="2000"/>
    </row>
    <row r="80" spans="2:2" ht="15.75" customHeight="1">
      <c r="B80" s="2000"/>
    </row>
    <row r="81" spans="2:2" ht="15.75" customHeight="1">
      <c r="B81" s="2000"/>
    </row>
    <row r="82" spans="2:2" ht="15.75" customHeight="1">
      <c r="B82" s="2000"/>
    </row>
    <row r="83" spans="2:2" ht="15.75" customHeight="1">
      <c r="B83" s="2000"/>
    </row>
    <row r="84" spans="2:2" ht="15.75" customHeight="1">
      <c r="B84" s="2000"/>
    </row>
    <row r="85" spans="2:2" ht="15.75" customHeight="1">
      <c r="B85" s="2000"/>
    </row>
    <row r="86" spans="2:2" ht="15.75" customHeight="1">
      <c r="B86" s="2000"/>
    </row>
    <row r="87" spans="2:2" ht="15.75" customHeight="1">
      <c r="B87" s="2000"/>
    </row>
    <row r="88" spans="2:2" ht="15.75" customHeight="1">
      <c r="B88" s="2000"/>
    </row>
    <row r="89" spans="2:2" ht="15.75" customHeight="1">
      <c r="B89" s="2000"/>
    </row>
    <row r="90" spans="2:2" ht="15.75" customHeight="1">
      <c r="B90" s="2000"/>
    </row>
    <row r="91" spans="2:2" ht="15.75" customHeight="1">
      <c r="B91" s="2000"/>
    </row>
    <row r="92" spans="2:2" ht="15.75" customHeight="1">
      <c r="B92" s="2000"/>
    </row>
    <row r="93" spans="2:2" ht="15.75" customHeight="1">
      <c r="B93" s="2000"/>
    </row>
    <row r="94" spans="2:2" ht="15.75" customHeight="1">
      <c r="B94" s="2000"/>
    </row>
    <row r="95" spans="2:2" ht="15.75" customHeight="1">
      <c r="B95" s="2000"/>
    </row>
    <row r="96" spans="2:2" ht="15.75" customHeight="1">
      <c r="B96" s="2000"/>
    </row>
    <row r="97" spans="2:2" ht="15.75" customHeight="1">
      <c r="B97" s="2000"/>
    </row>
    <row r="98" spans="2:2" ht="15.75" customHeight="1">
      <c r="B98" s="2000"/>
    </row>
    <row r="99" spans="2:2" ht="15.75" customHeight="1">
      <c r="B99" s="2000"/>
    </row>
    <row r="100" spans="2:2" ht="15.75" customHeight="1">
      <c r="B100" s="2000"/>
    </row>
    <row r="101" spans="2:2" ht="15.75" customHeight="1">
      <c r="B101" s="2000"/>
    </row>
    <row r="102" spans="2:2" ht="15.75" customHeight="1">
      <c r="B102" s="2000"/>
    </row>
    <row r="103" spans="2:2" ht="15.75" customHeight="1">
      <c r="B103" s="2000"/>
    </row>
    <row r="104" spans="2:2" ht="15.75" customHeight="1">
      <c r="B104" s="2000"/>
    </row>
    <row r="105" spans="2:2" ht="15.75" customHeight="1">
      <c r="B105" s="2000"/>
    </row>
    <row r="106" spans="2:2" ht="15.75" customHeight="1">
      <c r="B106" s="2000"/>
    </row>
    <row r="107" spans="2:2" ht="15.75" customHeight="1">
      <c r="B107" s="2000"/>
    </row>
    <row r="108" spans="2:2" ht="15.75" customHeight="1">
      <c r="B108" s="2000"/>
    </row>
    <row r="109" spans="2:2" ht="15.75" customHeight="1">
      <c r="B109" s="2000"/>
    </row>
    <row r="110" spans="2:2" ht="15.75" customHeight="1">
      <c r="B110" s="2000"/>
    </row>
    <row r="111" spans="2:2" ht="15.75" customHeight="1">
      <c r="B111" s="2000"/>
    </row>
    <row r="112" spans="2:2" ht="15.75" customHeight="1">
      <c r="B112" s="2000"/>
    </row>
    <row r="113" spans="2:2" ht="15.75" customHeight="1">
      <c r="B113" s="2000"/>
    </row>
    <row r="114" spans="2:2" ht="15.75" customHeight="1">
      <c r="B114" s="2000"/>
    </row>
    <row r="115" spans="2:2" ht="15.75" customHeight="1">
      <c r="B115" s="2000"/>
    </row>
    <row r="116" spans="2:2" ht="15.75" customHeight="1">
      <c r="B116" s="2000"/>
    </row>
    <row r="117" spans="2:2" ht="15.75" customHeight="1">
      <c r="B117" s="2000"/>
    </row>
    <row r="118" spans="2:2" ht="15.75" customHeight="1">
      <c r="B118" s="2000"/>
    </row>
    <row r="119" spans="2:2" ht="15.75" customHeight="1">
      <c r="B119" s="2000"/>
    </row>
    <row r="120" spans="2:2" ht="15.75" customHeight="1">
      <c r="B120" s="2000"/>
    </row>
    <row r="121" spans="2:2" ht="15.75" customHeight="1">
      <c r="B121" s="2000"/>
    </row>
    <row r="122" spans="2:2" ht="15.75" customHeight="1">
      <c r="B122" s="2000"/>
    </row>
    <row r="123" spans="2:2" ht="15.75" customHeight="1">
      <c r="B123" s="2000"/>
    </row>
    <row r="124" spans="2:2" ht="15.75" customHeight="1">
      <c r="B124" s="2000"/>
    </row>
    <row r="125" spans="2:2" ht="15.75" customHeight="1">
      <c r="B125" s="2000"/>
    </row>
    <row r="126" spans="2:2" ht="15.75" customHeight="1">
      <c r="B126" s="2000"/>
    </row>
    <row r="127" spans="2:2" ht="15.75" customHeight="1">
      <c r="B127" s="2000"/>
    </row>
    <row r="128" spans="2:2" ht="15.75" customHeight="1">
      <c r="B128" s="2000"/>
    </row>
    <row r="129" spans="2:2" ht="15.75" customHeight="1">
      <c r="B129" s="2000"/>
    </row>
    <row r="130" spans="2:2" ht="15.75" customHeight="1">
      <c r="B130" s="2000"/>
    </row>
    <row r="131" spans="2:2" ht="15.75" customHeight="1">
      <c r="B131" s="2000"/>
    </row>
    <row r="132" spans="2:2" ht="15.75" customHeight="1">
      <c r="B132" s="2000"/>
    </row>
    <row r="133" spans="2:2" ht="15.75" customHeight="1">
      <c r="B133" s="2000"/>
    </row>
    <row r="134" spans="2:2" ht="15.75" customHeight="1">
      <c r="B134" s="2000"/>
    </row>
    <row r="135" spans="2:2" ht="15.75" customHeight="1">
      <c r="B135" s="2000"/>
    </row>
    <row r="136" spans="2:2" ht="15.75" customHeight="1">
      <c r="B136" s="2000"/>
    </row>
    <row r="137" spans="2:2" ht="15.75" customHeight="1">
      <c r="B137" s="2000"/>
    </row>
    <row r="138" spans="2:2" ht="15.75" customHeight="1">
      <c r="B138" s="2000"/>
    </row>
    <row r="139" spans="2:2" ht="15.75" customHeight="1">
      <c r="B139" s="2000"/>
    </row>
    <row r="140" spans="2:2" ht="15.75" customHeight="1">
      <c r="B140" s="2000"/>
    </row>
    <row r="141" spans="2:2" ht="15.75" customHeight="1">
      <c r="B141" s="2000"/>
    </row>
    <row r="142" spans="2:2" ht="15.75" customHeight="1">
      <c r="B142" s="2000"/>
    </row>
    <row r="143" spans="2:2" ht="15.75" customHeight="1">
      <c r="B143" s="2000"/>
    </row>
    <row r="144" spans="2:2" ht="15.75" customHeight="1">
      <c r="B144" s="2000"/>
    </row>
    <row r="145" spans="2:2" ht="15.75" customHeight="1">
      <c r="B145" s="2000"/>
    </row>
    <row r="146" spans="2:2" ht="15.75" customHeight="1">
      <c r="B146" s="2000"/>
    </row>
    <row r="147" spans="2:2" ht="15.75" customHeight="1">
      <c r="B147" s="2000"/>
    </row>
    <row r="148" spans="2:2" ht="15.75" customHeight="1">
      <c r="B148" s="2000"/>
    </row>
    <row r="149" spans="2:2" ht="15.75" customHeight="1">
      <c r="B149" s="2000"/>
    </row>
    <row r="150" spans="2:2" ht="15.75" customHeight="1">
      <c r="B150" s="2000"/>
    </row>
    <row r="151" spans="2:2" ht="15.75" customHeight="1">
      <c r="B151" s="2000"/>
    </row>
    <row r="152" spans="2:2" ht="15.75" customHeight="1">
      <c r="B152" s="2000"/>
    </row>
    <row r="153" spans="2:2" ht="15.75" customHeight="1">
      <c r="B153" s="2000"/>
    </row>
    <row r="154" spans="2:2" ht="15.75" customHeight="1">
      <c r="B154" s="2000"/>
    </row>
    <row r="155" spans="2:2" ht="15.75" customHeight="1">
      <c r="B155" s="2000"/>
    </row>
    <row r="156" spans="2:2" ht="15.75" customHeight="1">
      <c r="B156" s="2000"/>
    </row>
    <row r="157" spans="2:2" ht="15.75" customHeight="1">
      <c r="B157" s="2000"/>
    </row>
    <row r="158" spans="2:2" ht="15.75" customHeight="1">
      <c r="B158" s="2000"/>
    </row>
    <row r="159" spans="2:2" ht="15.75" customHeight="1">
      <c r="B159" s="2000"/>
    </row>
    <row r="160" spans="2:2" ht="15.75" customHeight="1">
      <c r="B160" s="2000"/>
    </row>
    <row r="161" spans="2:2" ht="15.75" customHeight="1">
      <c r="B161" s="2000"/>
    </row>
    <row r="162" spans="2:2" ht="15.75" customHeight="1">
      <c r="B162" s="2000"/>
    </row>
    <row r="163" spans="2:2" ht="15.75" customHeight="1">
      <c r="B163" s="2000"/>
    </row>
    <row r="164" spans="2:2" ht="15.75" customHeight="1">
      <c r="B164" s="2000"/>
    </row>
    <row r="165" spans="2:2" ht="15.75" customHeight="1">
      <c r="B165" s="2000"/>
    </row>
    <row r="166" spans="2:2" ht="15.75" customHeight="1">
      <c r="B166" s="2000"/>
    </row>
    <row r="167" spans="2:2" ht="15.75" customHeight="1">
      <c r="B167" s="2000"/>
    </row>
    <row r="168" spans="2:2" ht="15.75" customHeight="1">
      <c r="B168" s="2000"/>
    </row>
    <row r="169" spans="2:2" ht="15.75" customHeight="1">
      <c r="B169" s="2000"/>
    </row>
    <row r="170" spans="2:2" ht="15.75" customHeight="1">
      <c r="B170" s="2000"/>
    </row>
    <row r="171" spans="2:2" ht="15.75" customHeight="1">
      <c r="B171" s="2000"/>
    </row>
    <row r="172" spans="2:2" ht="15.75" customHeight="1">
      <c r="B172" s="2000"/>
    </row>
    <row r="173" spans="2:2" ht="15.75" customHeight="1">
      <c r="B173" s="2000"/>
    </row>
    <row r="174" spans="2:2" ht="15.75" customHeight="1">
      <c r="B174" s="2000"/>
    </row>
    <row r="175" spans="2:2" ht="15.75" customHeight="1">
      <c r="B175" s="2000"/>
    </row>
    <row r="176" spans="2:2" ht="15.75" customHeight="1">
      <c r="B176" s="2000"/>
    </row>
    <row r="177" spans="2:2" ht="15.75" customHeight="1">
      <c r="B177" s="2000"/>
    </row>
    <row r="178" spans="2:2" ht="15.75" customHeight="1">
      <c r="B178" s="2000"/>
    </row>
    <row r="179" spans="2:2" ht="15.75" customHeight="1">
      <c r="B179" s="2000"/>
    </row>
    <row r="180" spans="2:2" ht="15.75" customHeight="1">
      <c r="B180" s="2000"/>
    </row>
    <row r="181" spans="2:2" ht="15.75" customHeight="1">
      <c r="B181" s="2000"/>
    </row>
    <row r="182" spans="2:2" ht="15.75" customHeight="1">
      <c r="B182" s="2000"/>
    </row>
    <row r="183" spans="2:2" ht="15.75" customHeight="1">
      <c r="B183" s="2000"/>
    </row>
    <row r="184" spans="2:2" ht="15.75" customHeight="1">
      <c r="B184" s="2000"/>
    </row>
    <row r="185" spans="2:2" ht="15.75" customHeight="1">
      <c r="B185" s="2000"/>
    </row>
    <row r="186" spans="2:2" ht="15.75" customHeight="1">
      <c r="B186" s="2000"/>
    </row>
    <row r="187" spans="2:2" ht="15.75" customHeight="1">
      <c r="B187" s="2000"/>
    </row>
    <row r="188" spans="2:2" ht="15.75" customHeight="1">
      <c r="B188" s="2000"/>
    </row>
    <row r="189" spans="2:2" ht="15.75" customHeight="1">
      <c r="B189" s="2000"/>
    </row>
    <row r="190" spans="2:2" ht="15.75" customHeight="1">
      <c r="B190" s="2000"/>
    </row>
    <row r="191" spans="2:2" ht="15.75" customHeight="1">
      <c r="B191" s="2000"/>
    </row>
    <row r="192" spans="2:2" ht="15.75" customHeight="1">
      <c r="B192" s="2000"/>
    </row>
    <row r="193" spans="2:2" ht="15.75" customHeight="1">
      <c r="B193" s="2000"/>
    </row>
    <row r="194" spans="2:2" ht="15.75" customHeight="1">
      <c r="B194" s="2000"/>
    </row>
    <row r="195" spans="2:2" ht="15.75" customHeight="1">
      <c r="B195" s="2000"/>
    </row>
    <row r="196" spans="2:2" ht="15.75" customHeight="1">
      <c r="B196" s="2000"/>
    </row>
    <row r="197" spans="2:2" ht="15.75" customHeight="1">
      <c r="B197" s="2000"/>
    </row>
    <row r="198" spans="2:2" ht="15.75" customHeight="1">
      <c r="B198" s="2000"/>
    </row>
    <row r="199" spans="2:2" ht="15.75" customHeight="1">
      <c r="B199" s="2000"/>
    </row>
    <row r="200" spans="2:2" ht="15.75" customHeight="1">
      <c r="B200" s="2000"/>
    </row>
    <row r="201" spans="2:2" ht="15.75" customHeight="1">
      <c r="B201" s="2000"/>
    </row>
    <row r="202" spans="2:2" ht="15.75" customHeight="1">
      <c r="B202" s="2000"/>
    </row>
    <row r="203" spans="2:2" ht="15.75" customHeight="1">
      <c r="B203" s="2000"/>
    </row>
    <row r="204" spans="2:2" ht="15.75" customHeight="1">
      <c r="B204" s="2000"/>
    </row>
    <row r="205" spans="2:2" ht="15.75" customHeight="1">
      <c r="B205" s="2000"/>
    </row>
    <row r="206" spans="2:2" ht="15.75" customHeight="1">
      <c r="B206" s="2000"/>
    </row>
    <row r="207" spans="2:2" ht="15.75" customHeight="1">
      <c r="B207" s="2000"/>
    </row>
    <row r="208" spans="2:2" ht="15.75" customHeight="1">
      <c r="B208" s="2000"/>
    </row>
    <row r="209" spans="2:2" ht="15.75" customHeight="1">
      <c r="B209" s="2000"/>
    </row>
    <row r="210" spans="2:2" ht="15.75" customHeight="1">
      <c r="B210" s="2000"/>
    </row>
    <row r="211" spans="2:2" ht="15.75" customHeight="1">
      <c r="B211" s="2000"/>
    </row>
    <row r="212" spans="2:2" ht="15.75" customHeight="1">
      <c r="B212" s="2000"/>
    </row>
    <row r="213" spans="2:2" ht="15.75" customHeight="1">
      <c r="B213" s="2000"/>
    </row>
    <row r="214" spans="2:2" ht="15.75" customHeight="1">
      <c r="B214" s="2000"/>
    </row>
    <row r="215" spans="2:2" ht="15.75" customHeight="1">
      <c r="B215" s="2000"/>
    </row>
    <row r="216" spans="2:2" ht="15.75" customHeight="1">
      <c r="B216" s="2000"/>
    </row>
    <row r="217" spans="2:2" ht="15.75" customHeight="1">
      <c r="B217" s="2000"/>
    </row>
    <row r="218" spans="2:2" ht="15.75" customHeight="1">
      <c r="B218" s="2000"/>
    </row>
    <row r="219" spans="2:2" ht="15.75" customHeight="1">
      <c r="B219" s="2000"/>
    </row>
    <row r="220" spans="2:2" ht="15.75" customHeight="1">
      <c r="B220" s="2000"/>
    </row>
    <row r="221" spans="2:2" ht="15.75" customHeight="1">
      <c r="B221" s="2000"/>
    </row>
    <row r="222" spans="2:2" ht="15.75" customHeight="1">
      <c r="B222" s="2000"/>
    </row>
    <row r="223" spans="2:2" ht="15.75" customHeight="1">
      <c r="B223" s="2000"/>
    </row>
    <row r="224" spans="2:2" ht="15.75" customHeight="1">
      <c r="B224" s="2000"/>
    </row>
    <row r="225" spans="2:2" ht="15.75" customHeight="1">
      <c r="B225" s="2000"/>
    </row>
    <row r="226" spans="2:2" ht="15.75" customHeight="1">
      <c r="B226" s="2000"/>
    </row>
    <row r="227" spans="2:2" ht="15.75" customHeight="1">
      <c r="B227" s="2000"/>
    </row>
    <row r="228" spans="2:2" ht="15.75" customHeight="1">
      <c r="B228" s="2000"/>
    </row>
    <row r="229" spans="2:2" ht="15.75" customHeight="1">
      <c r="B229" s="2000"/>
    </row>
    <row r="230" spans="2:2" ht="15.75" customHeight="1">
      <c r="B230" s="2000"/>
    </row>
    <row r="231" spans="2:2" ht="15.75" customHeight="1">
      <c r="B231" s="2000"/>
    </row>
    <row r="232" spans="2:2" ht="15.75" customHeight="1">
      <c r="B232" s="2000"/>
    </row>
    <row r="233" spans="2:2" ht="15.75" customHeight="1">
      <c r="B233" s="2000"/>
    </row>
    <row r="234" spans="2:2" ht="15.75" customHeight="1">
      <c r="B234" s="2000"/>
    </row>
    <row r="235" spans="2:2" ht="15.75" customHeight="1">
      <c r="B235" s="2000"/>
    </row>
    <row r="236" spans="2:2" ht="15.75" customHeight="1">
      <c r="B236" s="2000"/>
    </row>
    <row r="237" spans="2:2" ht="15.75" customHeight="1">
      <c r="B237" s="2000"/>
    </row>
    <row r="238" spans="2:2" ht="15.75" customHeight="1">
      <c r="B238" s="2000"/>
    </row>
    <row r="239" spans="2:2" ht="15.75" customHeight="1">
      <c r="B239" s="2000"/>
    </row>
    <row r="240" spans="2:2" ht="15.75" customHeight="1">
      <c r="B240" s="2000"/>
    </row>
    <row r="241" spans="2:2" ht="15.75" customHeight="1">
      <c r="B241" s="2000"/>
    </row>
    <row r="242" spans="2:2" ht="15.75" customHeight="1">
      <c r="B242" s="2000"/>
    </row>
    <row r="243" spans="2:2" ht="15.75" customHeight="1">
      <c r="B243" s="2000"/>
    </row>
    <row r="244" spans="2:2" ht="15.75" customHeight="1">
      <c r="B244" s="2000"/>
    </row>
    <row r="245" spans="2:2" ht="15.75" customHeight="1">
      <c r="B245" s="2000"/>
    </row>
    <row r="246" spans="2:2" ht="15.75" customHeight="1">
      <c r="B246" s="2000"/>
    </row>
    <row r="247" spans="2:2" ht="15.75" customHeight="1">
      <c r="B247" s="2000"/>
    </row>
    <row r="248" spans="2:2" ht="15.75" customHeight="1">
      <c r="B248" s="2000"/>
    </row>
    <row r="249" spans="2:2" ht="15.75" customHeight="1">
      <c r="B249" s="2000"/>
    </row>
    <row r="250" spans="2:2" ht="15.75" customHeight="1">
      <c r="B250" s="2000"/>
    </row>
    <row r="251" spans="2:2" ht="15.75" customHeight="1">
      <c r="B251" s="2000"/>
    </row>
    <row r="252" spans="2:2" ht="15.75" customHeight="1">
      <c r="B252" s="2000"/>
    </row>
    <row r="253" spans="2:2" ht="15.75" customHeight="1">
      <c r="B253" s="2000"/>
    </row>
    <row r="254" spans="2:2" ht="15.75" customHeight="1">
      <c r="B254" s="2000"/>
    </row>
    <row r="255" spans="2:2" ht="15.75" customHeight="1">
      <c r="B255" s="2000"/>
    </row>
    <row r="256" spans="2:2" ht="15.75" customHeight="1">
      <c r="B256" s="2000"/>
    </row>
    <row r="257" spans="2:2" ht="15.75" customHeight="1">
      <c r="B257" s="2000"/>
    </row>
    <row r="258" spans="2:2" ht="15.75" customHeight="1">
      <c r="B258" s="2000"/>
    </row>
    <row r="259" spans="2:2" ht="15.75" customHeight="1">
      <c r="B259" s="2000"/>
    </row>
    <row r="260" spans="2:2" ht="15.75" customHeight="1">
      <c r="B260" s="2000"/>
    </row>
    <row r="261" spans="2:2" ht="15.75" customHeight="1">
      <c r="B261" s="2000"/>
    </row>
    <row r="262" spans="2:2" ht="15.75" customHeight="1"/>
    <row r="263" spans="2:2" ht="15.75" customHeight="1"/>
    <row r="264" spans="2:2" ht="15.75" customHeight="1"/>
    <row r="265" spans="2:2" ht="15.75" customHeight="1"/>
    <row r="266" spans="2:2" ht="15.75" customHeight="1"/>
    <row r="267" spans="2:2" ht="15.75" customHeight="1"/>
    <row r="268" spans="2:2" ht="15.75" customHeight="1"/>
    <row r="269" spans="2:2" ht="15.75" customHeight="1"/>
    <row r="270" spans="2:2" ht="15.75" customHeight="1"/>
    <row r="271" spans="2:2" ht="15.75" customHeight="1"/>
    <row r="272" spans="2:2" ht="15.75" customHeight="1"/>
    <row r="273" ht="15.75" customHeight="1"/>
    <row r="274" ht="15.75" customHeight="1"/>
    <row r="275" ht="15.75" customHeight="1"/>
    <row r="276" ht="15.75" customHeight="1"/>
  </sheetData>
  <mergeCells count="46">
    <mergeCell ref="C61:M61"/>
    <mergeCell ref="A52:A57"/>
    <mergeCell ref="C52:M52"/>
    <mergeCell ref="C53:M53"/>
    <mergeCell ref="C54:M54"/>
    <mergeCell ref="C55:M55"/>
    <mergeCell ref="C56:M56"/>
    <mergeCell ref="C57:M57"/>
    <mergeCell ref="A58:A60"/>
    <mergeCell ref="C58:M58"/>
    <mergeCell ref="C59:M59"/>
    <mergeCell ref="C60:M60"/>
    <mergeCell ref="F45:F46"/>
    <mergeCell ref="G45:J46"/>
    <mergeCell ref="B17:B23"/>
    <mergeCell ref="B24:B27"/>
    <mergeCell ref="J29:M29"/>
    <mergeCell ref="B31:B33"/>
    <mergeCell ref="B1:M1"/>
    <mergeCell ref="B34:B43"/>
    <mergeCell ref="C12:M12"/>
    <mergeCell ref="C13:M13"/>
    <mergeCell ref="C15:M15"/>
    <mergeCell ref="B8:B10"/>
    <mergeCell ref="C7:D7"/>
    <mergeCell ref="C3:M3"/>
    <mergeCell ref="C2:M2"/>
    <mergeCell ref="C6:M6"/>
    <mergeCell ref="E14:M14"/>
    <mergeCell ref="F42:G42"/>
    <mergeCell ref="A15:A51"/>
    <mergeCell ref="C48:M48"/>
    <mergeCell ref="C49:M49"/>
    <mergeCell ref="L45:M46"/>
    <mergeCell ref="I4:M4"/>
    <mergeCell ref="A2:A14"/>
    <mergeCell ref="C10:D10"/>
    <mergeCell ref="F10:G10"/>
    <mergeCell ref="I10:J10"/>
    <mergeCell ref="F4:G4"/>
    <mergeCell ref="I7:M7"/>
    <mergeCell ref="C11:M11"/>
    <mergeCell ref="C5:M5"/>
    <mergeCell ref="C16:M16"/>
    <mergeCell ref="B28:B30"/>
    <mergeCell ref="B44:B47"/>
  </mergeCells>
  <hyperlinks>
    <hyperlink ref="C56" r:id="rId1"/>
  </hyperlinks>
  <pageMargins left="0.7" right="0.7" top="0.75" bottom="0.75" header="0.51180555555555496" footer="0.51180555555555496"/>
  <pageSetup orientation="portrait"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topLeftCell="A12" workbookViewId="0">
      <selection activeCell="D36" sqref="D36"/>
    </sheetView>
  </sheetViews>
  <sheetFormatPr baseColWidth="10" defaultColWidth="11.42578125" defaultRowHeight="15"/>
  <cols>
    <col min="1" max="1" width="24.28515625" customWidth="1"/>
    <col min="2" max="2" width="29.28515625" customWidth="1"/>
    <col min="13" max="13" width="11.42578125" bestFit="1" customWidth="1"/>
  </cols>
  <sheetData>
    <row r="1" spans="1:17" ht="16.5" thickBot="1">
      <c r="A1" s="2699" t="s">
        <v>359</v>
      </c>
      <c r="B1" s="8689" t="s">
        <v>2815</v>
      </c>
      <c r="C1" s="6235"/>
      <c r="D1" s="6235"/>
      <c r="E1" s="6235"/>
      <c r="F1" s="6235"/>
      <c r="G1" s="6235"/>
      <c r="H1" s="6235"/>
      <c r="I1" s="6235"/>
      <c r="J1" s="6235"/>
      <c r="K1" s="6235"/>
      <c r="L1" s="6235"/>
      <c r="M1" s="8639"/>
    </row>
    <row r="2" spans="1:17" ht="48" customHeight="1">
      <c r="A2" s="8684" t="s">
        <v>2329</v>
      </c>
      <c r="B2" s="2701" t="s">
        <v>2330</v>
      </c>
      <c r="C2" s="8564" t="s">
        <v>2323</v>
      </c>
      <c r="D2" s="8654"/>
      <c r="E2" s="8654"/>
      <c r="F2" s="8654"/>
      <c r="G2" s="8654"/>
      <c r="H2" s="8654"/>
      <c r="I2" s="8654"/>
      <c r="J2" s="8654"/>
      <c r="K2" s="8654"/>
      <c r="L2" s="8654"/>
      <c r="M2" s="8655"/>
    </row>
    <row r="3" spans="1:17" ht="221.25" customHeight="1">
      <c r="A3" s="8685"/>
      <c r="B3" s="2702" t="s">
        <v>2331</v>
      </c>
      <c r="C3" s="7647" t="s">
        <v>3280</v>
      </c>
      <c r="D3" s="7648"/>
      <c r="E3" s="7648"/>
      <c r="F3" s="7648"/>
      <c r="G3" s="7648"/>
      <c r="H3" s="7648"/>
      <c r="I3" s="7648"/>
      <c r="J3" s="7648"/>
      <c r="K3" s="7648"/>
      <c r="L3" s="7648"/>
      <c r="M3" s="7649"/>
      <c r="Q3" s="6"/>
    </row>
    <row r="4" spans="1:17" ht="36" customHeight="1">
      <c r="A4" s="8685"/>
      <c r="B4" s="2578" t="s">
        <v>240</v>
      </c>
      <c r="C4" s="3465" t="s">
        <v>95</v>
      </c>
      <c r="D4" s="3466"/>
      <c r="E4" s="3060" t="s">
        <v>359</v>
      </c>
      <c r="F4" s="8687" t="s">
        <v>241</v>
      </c>
      <c r="G4" s="8688"/>
      <c r="H4" s="3060" t="s">
        <v>437</v>
      </c>
      <c r="I4" s="6955"/>
      <c r="J4" s="6955"/>
      <c r="K4" s="6955"/>
      <c r="L4" s="6955"/>
      <c r="M4" s="6956"/>
    </row>
    <row r="5" spans="1:17" ht="15.75">
      <c r="A5" s="8685"/>
      <c r="B5" s="2702" t="s">
        <v>2333</v>
      </c>
      <c r="C5" s="6467"/>
      <c r="D5" s="6442"/>
      <c r="E5" s="6442"/>
      <c r="F5" s="6442"/>
      <c r="G5" s="6442"/>
      <c r="H5" s="6442"/>
      <c r="I5" s="6442"/>
      <c r="J5" s="6442"/>
      <c r="K5" s="6442"/>
      <c r="L5" s="6442"/>
      <c r="M5" s="6489"/>
    </row>
    <row r="6" spans="1:17" ht="15.75">
      <c r="A6" s="8685"/>
      <c r="B6" s="2578" t="s">
        <v>2334</v>
      </c>
      <c r="C6" s="6142"/>
      <c r="D6" s="6394"/>
      <c r="E6" s="6394"/>
      <c r="F6" s="6394"/>
      <c r="G6" s="6394"/>
      <c r="H6" s="6394"/>
      <c r="I6" s="6394"/>
      <c r="J6" s="6394"/>
      <c r="K6" s="6394"/>
      <c r="L6" s="6394"/>
      <c r="M6" s="6466"/>
    </row>
    <row r="7" spans="1:17" ht="15.75">
      <c r="A7" s="8685"/>
      <c r="B7" s="2578" t="s">
        <v>2335</v>
      </c>
      <c r="C7" s="8636" t="s">
        <v>288</v>
      </c>
      <c r="D7" s="8637"/>
      <c r="E7" s="1945" t="s">
        <v>359</v>
      </c>
      <c r="F7" s="1945" t="s">
        <v>359</v>
      </c>
      <c r="G7" s="2005" t="s">
        <v>359</v>
      </c>
      <c r="H7" s="2703" t="s">
        <v>244</v>
      </c>
      <c r="I7" s="8637" t="s">
        <v>21</v>
      </c>
      <c r="J7" s="8637"/>
      <c r="K7" s="8637"/>
      <c r="L7" s="8637"/>
      <c r="M7" s="8638"/>
    </row>
    <row r="8" spans="1:17" ht="15.75">
      <c r="A8" s="8685"/>
      <c r="B8" s="8310" t="s">
        <v>2336</v>
      </c>
      <c r="C8" s="2681" t="s">
        <v>359</v>
      </c>
      <c r="D8" s="1945" t="s">
        <v>359</v>
      </c>
      <c r="E8" s="1943" t="s">
        <v>359</v>
      </c>
      <c r="F8" s="1943" t="s">
        <v>359</v>
      </c>
      <c r="G8" s="1943" t="s">
        <v>359</v>
      </c>
      <c r="H8" s="1943" t="s">
        <v>359</v>
      </c>
      <c r="I8" s="1945" t="s">
        <v>359</v>
      </c>
      <c r="J8" s="1945" t="s">
        <v>359</v>
      </c>
      <c r="K8" s="1945" t="s">
        <v>359</v>
      </c>
      <c r="L8" s="1945" t="s">
        <v>359</v>
      </c>
      <c r="M8" s="2026" t="s">
        <v>359</v>
      </c>
    </row>
    <row r="9" spans="1:17" ht="15.75">
      <c r="A9" s="8685"/>
      <c r="B9" s="8310"/>
      <c r="C9" s="2661" t="s">
        <v>359</v>
      </c>
      <c r="D9" s="3816" t="s">
        <v>359</v>
      </c>
      <c r="E9" s="3816"/>
      <c r="F9" s="3817"/>
      <c r="G9" s="3816"/>
      <c r="H9" s="3816"/>
      <c r="I9" s="1944" t="s">
        <v>359</v>
      </c>
      <c r="J9" s="1945" t="s">
        <v>359</v>
      </c>
      <c r="K9" s="2003" t="s">
        <v>359</v>
      </c>
      <c r="L9" s="1945" t="s">
        <v>359</v>
      </c>
      <c r="M9" s="2025" t="s">
        <v>359</v>
      </c>
    </row>
    <row r="10" spans="1:17" ht="15.75">
      <c r="A10" s="8685"/>
      <c r="B10" s="8672"/>
      <c r="C10" s="8438" t="s">
        <v>2337</v>
      </c>
      <c r="D10" s="8437"/>
      <c r="E10" s="1944" t="s">
        <v>359</v>
      </c>
      <c r="F10" s="8437" t="s">
        <v>2337</v>
      </c>
      <c r="G10" s="8437"/>
      <c r="H10" s="1944" t="s">
        <v>359</v>
      </c>
      <c r="I10" s="8437" t="s">
        <v>2337</v>
      </c>
      <c r="J10" s="8437"/>
      <c r="K10" s="1944" t="s">
        <v>359</v>
      </c>
      <c r="L10" s="1944" t="s">
        <v>359</v>
      </c>
      <c r="M10" s="2027" t="s">
        <v>359</v>
      </c>
    </row>
    <row r="11" spans="1:17" ht="84" customHeight="1">
      <c r="A11" s="8685"/>
      <c r="B11" s="2702" t="s">
        <v>2338</v>
      </c>
      <c r="C11" s="8640" t="s">
        <v>3281</v>
      </c>
      <c r="D11" s="8623"/>
      <c r="E11" s="8623"/>
      <c r="F11" s="8623"/>
      <c r="G11" s="8623"/>
      <c r="H11" s="8623"/>
      <c r="I11" s="8623"/>
      <c r="J11" s="8623"/>
      <c r="K11" s="8623"/>
      <c r="L11" s="8623"/>
      <c r="M11" s="8631"/>
    </row>
    <row r="12" spans="1:17" ht="408.75" customHeight="1">
      <c r="A12" s="8685"/>
      <c r="B12" s="2702" t="s">
        <v>2689</v>
      </c>
      <c r="C12" s="7647" t="s">
        <v>3282</v>
      </c>
      <c r="D12" s="7648"/>
      <c r="E12" s="7648"/>
      <c r="F12" s="7648"/>
      <c r="G12" s="7648"/>
      <c r="H12" s="7648"/>
      <c r="I12" s="7648"/>
      <c r="J12" s="7648"/>
      <c r="K12" s="7648"/>
      <c r="L12" s="7648"/>
      <c r="M12" s="7649"/>
    </row>
    <row r="13" spans="1:17" ht="61.5" customHeight="1">
      <c r="A13" s="8685"/>
      <c r="B13" s="2702" t="s">
        <v>2649</v>
      </c>
      <c r="C13" s="8640" t="s">
        <v>3276</v>
      </c>
      <c r="D13" s="8623"/>
      <c r="E13" s="8623"/>
      <c r="F13" s="8623"/>
      <c r="G13" s="8623"/>
      <c r="H13" s="8623"/>
      <c r="I13" s="8623"/>
      <c r="J13" s="8623"/>
      <c r="K13" s="8623"/>
      <c r="L13" s="8623"/>
      <c r="M13" s="8631"/>
    </row>
    <row r="14" spans="1:17" ht="63">
      <c r="A14" s="8686"/>
      <c r="B14" s="2702" t="s">
        <v>2651</v>
      </c>
      <c r="C14" s="2705" t="s">
        <v>3237</v>
      </c>
      <c r="D14" s="2009" t="s">
        <v>108</v>
      </c>
      <c r="E14" s="8690" t="s">
        <v>3238</v>
      </c>
      <c r="F14" s="8690"/>
      <c r="G14" s="8690"/>
      <c r="H14" s="8690"/>
      <c r="I14" s="8690"/>
      <c r="J14" s="8690"/>
      <c r="K14" s="8690"/>
      <c r="L14" s="8690"/>
      <c r="M14" s="8691"/>
    </row>
    <row r="15" spans="1:17" ht="31.5" customHeight="1">
      <c r="A15" s="8682" t="s">
        <v>2340</v>
      </c>
      <c r="B15" s="2578" t="s">
        <v>230</v>
      </c>
      <c r="C15" s="8438" t="s">
        <v>1</v>
      </c>
      <c r="D15" s="8437"/>
      <c r="E15" s="8437"/>
      <c r="F15" s="8437"/>
      <c r="G15" s="8437"/>
      <c r="H15" s="8437"/>
      <c r="I15" s="8437"/>
      <c r="J15" s="8437"/>
      <c r="K15" s="8437"/>
      <c r="L15" s="8437"/>
      <c r="M15" s="8641"/>
    </row>
    <row r="16" spans="1:17" ht="32.25" customHeight="1">
      <c r="A16" s="8682"/>
      <c r="B16" s="2577" t="s">
        <v>2652</v>
      </c>
      <c r="C16" s="7647" t="s">
        <v>2324</v>
      </c>
      <c r="D16" s="7648"/>
      <c r="E16" s="7648"/>
      <c r="F16" s="7648"/>
      <c r="G16" s="7648"/>
      <c r="H16" s="7648"/>
      <c r="I16" s="7648"/>
      <c r="J16" s="7648"/>
      <c r="K16" s="7648"/>
      <c r="L16" s="7648"/>
      <c r="M16" s="7649"/>
    </row>
    <row r="17" spans="1:13" ht="15.75">
      <c r="A17" s="8682"/>
      <c r="B17" s="8312" t="s">
        <v>2341</v>
      </c>
      <c r="C17" s="2681" t="s">
        <v>359</v>
      </c>
      <c r="D17" s="2003" t="s">
        <v>359</v>
      </c>
      <c r="E17" s="2003" t="s">
        <v>359</v>
      </c>
      <c r="F17" s="2003" t="s">
        <v>359</v>
      </c>
      <c r="G17" s="2003" t="s">
        <v>359</v>
      </c>
      <c r="H17" s="2003" t="s">
        <v>359</v>
      </c>
      <c r="I17" s="2003" t="s">
        <v>359</v>
      </c>
      <c r="J17" s="2003" t="s">
        <v>359</v>
      </c>
      <c r="K17" s="2003" t="s">
        <v>359</v>
      </c>
      <c r="L17" s="2003" t="s">
        <v>359</v>
      </c>
      <c r="M17" s="2025" t="s">
        <v>359</v>
      </c>
    </row>
    <row r="18" spans="1:13" ht="15.75">
      <c r="A18" s="8682"/>
      <c r="B18" s="8310"/>
      <c r="C18" s="2681" t="s">
        <v>359</v>
      </c>
      <c r="D18" s="2010" t="s">
        <v>359</v>
      </c>
      <c r="E18" s="2003" t="s">
        <v>359</v>
      </c>
      <c r="F18" s="2010" t="s">
        <v>359</v>
      </c>
      <c r="G18" s="2003" t="s">
        <v>359</v>
      </c>
      <c r="H18" s="2010" t="s">
        <v>359</v>
      </c>
      <c r="I18" s="2003" t="s">
        <v>359</v>
      </c>
      <c r="J18" s="2010" t="s">
        <v>359</v>
      </c>
      <c r="K18" s="2003" t="s">
        <v>359</v>
      </c>
      <c r="L18" s="2003" t="s">
        <v>359</v>
      </c>
      <c r="M18" s="2025" t="s">
        <v>359</v>
      </c>
    </row>
    <row r="19" spans="1:13" ht="15.75">
      <c r="A19" s="8682"/>
      <c r="B19" s="8310"/>
      <c r="C19" s="2706" t="s">
        <v>2342</v>
      </c>
      <c r="D19" s="2011" t="s">
        <v>359</v>
      </c>
      <c r="E19" s="2003" t="s">
        <v>2343</v>
      </c>
      <c r="F19" s="2011" t="s">
        <v>359</v>
      </c>
      <c r="G19" s="2003" t="s">
        <v>2344</v>
      </c>
      <c r="H19" s="2011" t="s">
        <v>359</v>
      </c>
      <c r="I19" s="2003" t="s">
        <v>2345</v>
      </c>
      <c r="J19" s="2011" t="s">
        <v>359</v>
      </c>
      <c r="K19" s="2003" t="s">
        <v>359</v>
      </c>
      <c r="L19" s="2003" t="s">
        <v>359</v>
      </c>
      <c r="M19" s="2025" t="s">
        <v>359</v>
      </c>
    </row>
    <row r="20" spans="1:13" ht="15.75">
      <c r="A20" s="8682"/>
      <c r="B20" s="8310"/>
      <c r="C20" s="2706" t="s">
        <v>2346</v>
      </c>
      <c r="D20" s="2011" t="s">
        <v>359</v>
      </c>
      <c r="E20" s="2003" t="s">
        <v>2347</v>
      </c>
      <c r="F20" s="2011" t="s">
        <v>359</v>
      </c>
      <c r="G20" s="2003" t="s">
        <v>2348</v>
      </c>
      <c r="H20" s="2011" t="s">
        <v>359</v>
      </c>
      <c r="I20" s="2003" t="s">
        <v>359</v>
      </c>
      <c r="J20" s="2003" t="s">
        <v>359</v>
      </c>
      <c r="K20" s="2003" t="s">
        <v>359</v>
      </c>
      <c r="L20" s="2003" t="s">
        <v>359</v>
      </c>
      <c r="M20" s="2025" t="s">
        <v>359</v>
      </c>
    </row>
    <row r="21" spans="1:13" ht="15.75">
      <c r="A21" s="8682"/>
      <c r="B21" s="8310"/>
      <c r="C21" s="2706" t="s">
        <v>2349</v>
      </c>
      <c r="D21" s="2011" t="s">
        <v>359</v>
      </c>
      <c r="E21" s="2003" t="s">
        <v>2350</v>
      </c>
      <c r="F21" s="2011" t="s">
        <v>359</v>
      </c>
      <c r="G21" s="2003" t="s">
        <v>359</v>
      </c>
      <c r="H21" s="2003" t="s">
        <v>359</v>
      </c>
      <c r="I21" s="2003" t="s">
        <v>359</v>
      </c>
      <c r="J21" s="2003" t="s">
        <v>359</v>
      </c>
      <c r="K21" s="2003" t="s">
        <v>359</v>
      </c>
      <c r="L21" s="2003" t="s">
        <v>359</v>
      </c>
      <c r="M21" s="2025" t="s">
        <v>359</v>
      </c>
    </row>
    <row r="22" spans="1:13" ht="15.75">
      <c r="A22" s="8682"/>
      <c r="B22" s="8310"/>
      <c r="C22" s="2706" t="s">
        <v>105</v>
      </c>
      <c r="D22" s="2011" t="s">
        <v>2441</v>
      </c>
      <c r="E22" s="2003" t="s">
        <v>3239</v>
      </c>
      <c r="F22" s="1944" t="s">
        <v>3283</v>
      </c>
      <c r="G22" s="1945"/>
      <c r="H22" s="1944" t="s">
        <v>359</v>
      </c>
      <c r="I22" s="1944" t="s">
        <v>359</v>
      </c>
      <c r="J22" s="1944" t="s">
        <v>359</v>
      </c>
      <c r="K22" s="1944" t="s">
        <v>359</v>
      </c>
      <c r="L22" s="1944" t="s">
        <v>359</v>
      </c>
      <c r="M22" s="2027" t="s">
        <v>359</v>
      </c>
    </row>
    <row r="23" spans="1:13" ht="15.75">
      <c r="A23" s="8682"/>
      <c r="B23" s="8672"/>
      <c r="C23" s="2707" t="s">
        <v>359</v>
      </c>
      <c r="D23" s="2010" t="s">
        <v>359</v>
      </c>
      <c r="E23" s="2010" t="s">
        <v>359</v>
      </c>
      <c r="F23" s="2010" t="s">
        <v>359</v>
      </c>
      <c r="G23" s="2010" t="s">
        <v>359</v>
      </c>
      <c r="H23" s="2010" t="s">
        <v>359</v>
      </c>
      <c r="I23" s="2010" t="s">
        <v>359</v>
      </c>
      <c r="J23" s="2010" t="s">
        <v>359</v>
      </c>
      <c r="K23" s="2010" t="s">
        <v>359</v>
      </c>
      <c r="L23" s="2010" t="s">
        <v>359</v>
      </c>
      <c r="M23" s="2029" t="s">
        <v>359</v>
      </c>
    </row>
    <row r="24" spans="1:13" ht="15.75">
      <c r="A24" s="8682"/>
      <c r="B24" s="8310" t="s">
        <v>2354</v>
      </c>
      <c r="C24" s="2706" t="s">
        <v>359</v>
      </c>
      <c r="D24" s="2003" t="s">
        <v>359</v>
      </c>
      <c r="E24" s="2003" t="s">
        <v>359</v>
      </c>
      <c r="F24" s="2003" t="s">
        <v>359</v>
      </c>
      <c r="G24" s="2003" t="s">
        <v>359</v>
      </c>
      <c r="H24" s="2003" t="s">
        <v>359</v>
      </c>
      <c r="I24" s="2003" t="s">
        <v>359</v>
      </c>
      <c r="J24" s="2003" t="s">
        <v>359</v>
      </c>
      <c r="K24" s="2003" t="s">
        <v>359</v>
      </c>
      <c r="L24" s="1945" t="s">
        <v>359</v>
      </c>
      <c r="M24" s="2026" t="s">
        <v>359</v>
      </c>
    </row>
    <row r="25" spans="1:13" ht="15.75">
      <c r="A25" s="8682"/>
      <c r="B25" s="8310"/>
      <c r="C25" s="2706" t="s">
        <v>2355</v>
      </c>
      <c r="D25" s="2012" t="s">
        <v>359</v>
      </c>
      <c r="E25" s="2003" t="s">
        <v>359</v>
      </c>
      <c r="F25" s="2003" t="s">
        <v>2356</v>
      </c>
      <c r="G25" s="2012" t="s">
        <v>359</v>
      </c>
      <c r="H25" s="2003" t="s">
        <v>359</v>
      </c>
      <c r="I25" s="2003" t="s">
        <v>2357</v>
      </c>
      <c r="J25" s="2012" t="s">
        <v>2441</v>
      </c>
      <c r="K25" s="2003" t="s">
        <v>359</v>
      </c>
      <c r="L25" s="1945" t="s">
        <v>359</v>
      </c>
      <c r="M25" s="2026" t="s">
        <v>359</v>
      </c>
    </row>
    <row r="26" spans="1:13" ht="15.75">
      <c r="A26" s="8682"/>
      <c r="B26" s="8310"/>
      <c r="C26" s="2706" t="s">
        <v>2358</v>
      </c>
      <c r="D26" s="2013" t="s">
        <v>359</v>
      </c>
      <c r="E26" s="1945" t="s">
        <v>359</v>
      </c>
      <c r="F26" s="2003" t="s">
        <v>2359</v>
      </c>
      <c r="G26" s="2011" t="s">
        <v>359</v>
      </c>
      <c r="H26" s="1945" t="s">
        <v>359</v>
      </c>
      <c r="I26" s="1945" t="s">
        <v>359</v>
      </c>
      <c r="J26" s="1945" t="s">
        <v>359</v>
      </c>
      <c r="K26" s="1945" t="s">
        <v>359</v>
      </c>
      <c r="L26" s="1945" t="s">
        <v>359</v>
      </c>
      <c r="M26" s="2026" t="s">
        <v>359</v>
      </c>
    </row>
    <row r="27" spans="1:13" ht="15.75">
      <c r="A27" s="8682"/>
      <c r="B27" s="8672"/>
      <c r="C27" s="2707" t="s">
        <v>359</v>
      </c>
      <c r="D27" s="2010" t="s">
        <v>359</v>
      </c>
      <c r="E27" s="2010" t="s">
        <v>359</v>
      </c>
      <c r="F27" s="2010" t="s">
        <v>359</v>
      </c>
      <c r="G27" s="2010" t="s">
        <v>359</v>
      </c>
      <c r="H27" s="2010" t="s">
        <v>359</v>
      </c>
      <c r="I27" s="2010" t="s">
        <v>359</v>
      </c>
      <c r="J27" s="2010" t="s">
        <v>359</v>
      </c>
      <c r="K27" s="2010" t="s">
        <v>359</v>
      </c>
      <c r="L27" s="1944" t="s">
        <v>359</v>
      </c>
      <c r="M27" s="2027" t="s">
        <v>359</v>
      </c>
    </row>
    <row r="28" spans="1:13" ht="15.75">
      <c r="A28" s="8682"/>
      <c r="B28" s="8677" t="s">
        <v>2360</v>
      </c>
      <c r="C28" s="2706" t="s">
        <v>359</v>
      </c>
      <c r="D28" s="2003" t="s">
        <v>359</v>
      </c>
      <c r="E28" s="2003" t="s">
        <v>359</v>
      </c>
      <c r="F28" s="2003" t="s">
        <v>359</v>
      </c>
      <c r="G28" s="2003" t="s">
        <v>359</v>
      </c>
      <c r="H28" s="2003" t="s">
        <v>359</v>
      </c>
      <c r="I28" s="2003" t="s">
        <v>359</v>
      </c>
      <c r="J28" s="2003" t="s">
        <v>359</v>
      </c>
      <c r="K28" s="2003" t="s">
        <v>359</v>
      </c>
      <c r="L28" s="2003" t="s">
        <v>359</v>
      </c>
      <c r="M28" s="2025" t="s">
        <v>359</v>
      </c>
    </row>
    <row r="29" spans="1:13" ht="15.75">
      <c r="A29" s="8682"/>
      <c r="B29" s="8678"/>
      <c r="C29" s="2708" t="s">
        <v>2361</v>
      </c>
      <c r="D29" s="2015" t="s">
        <v>437</v>
      </c>
      <c r="E29" s="2709" t="s">
        <v>359</v>
      </c>
      <c r="F29" s="2710" t="s">
        <v>2362</v>
      </c>
      <c r="G29" s="2016" t="s">
        <v>437</v>
      </c>
      <c r="H29" s="2003" t="s">
        <v>359</v>
      </c>
      <c r="I29" s="1945" t="s">
        <v>2363</v>
      </c>
      <c r="J29" s="8622"/>
      <c r="K29" s="8623"/>
      <c r="L29" s="8623"/>
      <c r="M29" s="8631"/>
    </row>
    <row r="30" spans="1:13" ht="15.75">
      <c r="A30" s="8682"/>
      <c r="B30" s="8679"/>
      <c r="C30" s="2707" t="s">
        <v>359</v>
      </c>
      <c r="D30" s="2010" t="s">
        <v>359</v>
      </c>
      <c r="E30" s="2010" t="s">
        <v>359</v>
      </c>
      <c r="F30" s="2010" t="s">
        <v>359</v>
      </c>
      <c r="G30" s="2010" t="s">
        <v>359</v>
      </c>
      <c r="H30" s="2010" t="s">
        <v>359</v>
      </c>
      <c r="I30" s="2010" t="s">
        <v>359</v>
      </c>
      <c r="J30" s="2010" t="s">
        <v>359</v>
      </c>
      <c r="K30" s="2010" t="s">
        <v>359</v>
      </c>
      <c r="L30" s="2010" t="s">
        <v>359</v>
      </c>
      <c r="M30" s="2029" t="s">
        <v>359</v>
      </c>
    </row>
    <row r="31" spans="1:13" ht="15.75">
      <c r="A31" s="8682"/>
      <c r="B31" s="8310" t="s">
        <v>2364</v>
      </c>
      <c r="C31" s="2711" t="s">
        <v>359</v>
      </c>
      <c r="D31" s="2017" t="s">
        <v>359</v>
      </c>
      <c r="E31" s="2017" t="s">
        <v>359</v>
      </c>
      <c r="F31" s="2017" t="s">
        <v>359</v>
      </c>
      <c r="G31" s="2017" t="s">
        <v>359</v>
      </c>
      <c r="H31" s="2017" t="s">
        <v>359</v>
      </c>
      <c r="I31" s="2017" t="s">
        <v>359</v>
      </c>
      <c r="J31" s="2017" t="s">
        <v>359</v>
      </c>
      <c r="K31" s="2017" t="s">
        <v>359</v>
      </c>
      <c r="L31" s="1945" t="s">
        <v>359</v>
      </c>
      <c r="M31" s="2026" t="s">
        <v>359</v>
      </c>
    </row>
    <row r="32" spans="1:13" ht="15.75">
      <c r="A32" s="8682"/>
      <c r="B32" s="8310"/>
      <c r="C32" s="2706" t="s">
        <v>2365</v>
      </c>
      <c r="D32" s="2018">
        <v>2024</v>
      </c>
      <c r="E32" s="2017" t="s">
        <v>359</v>
      </c>
      <c r="F32" s="2003" t="s">
        <v>2366</v>
      </c>
      <c r="G32" s="2018">
        <v>2029</v>
      </c>
      <c r="H32" s="2017" t="s">
        <v>359</v>
      </c>
      <c r="I32" s="1945" t="s">
        <v>359</v>
      </c>
      <c r="J32" s="2017" t="s">
        <v>359</v>
      </c>
      <c r="K32" s="2017" t="s">
        <v>359</v>
      </c>
      <c r="L32" s="1945" t="s">
        <v>359</v>
      </c>
      <c r="M32" s="2026" t="s">
        <v>359</v>
      </c>
    </row>
    <row r="33" spans="1:13" ht="15.75">
      <c r="A33" s="8682"/>
      <c r="B33" s="8672"/>
      <c r="C33" s="2706" t="s">
        <v>359</v>
      </c>
      <c r="D33" s="2003" t="s">
        <v>359</v>
      </c>
      <c r="E33" s="2017" t="s">
        <v>359</v>
      </c>
      <c r="F33" s="2003" t="s">
        <v>359</v>
      </c>
      <c r="G33" s="2017" t="s">
        <v>359</v>
      </c>
      <c r="H33" s="2017" t="s">
        <v>359</v>
      </c>
      <c r="I33" s="1945" t="s">
        <v>359</v>
      </c>
      <c r="J33" s="2017" t="s">
        <v>359</v>
      </c>
      <c r="K33" s="2017" t="s">
        <v>359</v>
      </c>
      <c r="L33" s="1945" t="s">
        <v>359</v>
      </c>
      <c r="M33" s="2026" t="s">
        <v>359</v>
      </c>
    </row>
    <row r="34" spans="1:13" ht="15.75">
      <c r="A34" s="8682"/>
      <c r="B34" s="8312" t="s">
        <v>2367</v>
      </c>
      <c r="C34" s="3295"/>
      <c r="D34" s="3296"/>
      <c r="E34" s="3296"/>
      <c r="F34" s="3296"/>
      <c r="G34" s="3296"/>
      <c r="H34" s="3296"/>
      <c r="I34" s="3296"/>
      <c r="J34" s="3296"/>
      <c r="K34" s="3296"/>
      <c r="L34" s="3296"/>
      <c r="M34" s="3297"/>
    </row>
    <row r="35" spans="1:13" ht="15.75">
      <c r="A35" s="8682"/>
      <c r="B35" s="8310"/>
      <c r="C35" s="3298"/>
      <c r="D35" s="3167" t="s">
        <v>2368</v>
      </c>
      <c r="E35" s="3167">
        <v>2023</v>
      </c>
      <c r="F35" s="3167" t="s">
        <v>2369</v>
      </c>
      <c r="G35" s="3167">
        <v>2024</v>
      </c>
      <c r="H35" s="3167" t="s">
        <v>2370</v>
      </c>
      <c r="I35" s="3167">
        <v>2025</v>
      </c>
      <c r="J35" s="3167" t="s">
        <v>2371</v>
      </c>
      <c r="K35" s="3167">
        <v>2026</v>
      </c>
      <c r="L35" s="3167" t="s">
        <v>2372</v>
      </c>
      <c r="M35" s="3168">
        <v>2027</v>
      </c>
    </row>
    <row r="36" spans="1:13" ht="15.75">
      <c r="A36" s="8682"/>
      <c r="B36" s="8310"/>
      <c r="C36" s="3298"/>
      <c r="D36" s="3323"/>
      <c r="E36" s="3324"/>
      <c r="F36" s="3323">
        <v>0.1</v>
      </c>
      <c r="G36" s="3324"/>
      <c r="H36" s="3323">
        <v>0.3</v>
      </c>
      <c r="I36" s="3324"/>
      <c r="J36" s="3323">
        <v>0.5</v>
      </c>
      <c r="K36" s="3324"/>
      <c r="L36" s="3323">
        <v>0.7</v>
      </c>
      <c r="M36" s="3326"/>
    </row>
    <row r="37" spans="1:13" ht="15.75">
      <c r="A37" s="8682"/>
      <c r="B37" s="8310"/>
      <c r="C37" s="3298"/>
      <c r="D37" s="3167" t="s">
        <v>2373</v>
      </c>
      <c r="E37" s="3167">
        <v>2028</v>
      </c>
      <c r="F37" s="3167" t="s">
        <v>2374</v>
      </c>
      <c r="G37" s="3167">
        <v>2029</v>
      </c>
      <c r="H37" s="3167" t="s">
        <v>2375</v>
      </c>
      <c r="I37" s="3167">
        <v>2030</v>
      </c>
      <c r="J37" s="3167" t="s">
        <v>2376</v>
      </c>
      <c r="K37" s="3167">
        <v>2031</v>
      </c>
      <c r="L37" s="3167" t="s">
        <v>2377</v>
      </c>
      <c r="M37" s="3168">
        <v>2032</v>
      </c>
    </row>
    <row r="38" spans="1:13" ht="15.75">
      <c r="A38" s="8682"/>
      <c r="B38" s="8310"/>
      <c r="C38" s="3298"/>
      <c r="D38" s="3323">
        <v>0.85</v>
      </c>
      <c r="E38" s="3334"/>
      <c r="F38" s="3323">
        <v>1</v>
      </c>
      <c r="G38" s="3334"/>
      <c r="H38" s="3333"/>
      <c r="I38" s="3334"/>
      <c r="J38" s="3333"/>
      <c r="K38" s="3334"/>
      <c r="L38" s="3333"/>
      <c r="M38" s="3335"/>
    </row>
    <row r="39" spans="1:13" ht="15.75">
      <c r="A39" s="8682"/>
      <c r="B39" s="8310"/>
      <c r="C39" s="3298"/>
      <c r="D39" s="3167" t="s">
        <v>2378</v>
      </c>
      <c r="E39" s="3167">
        <v>2033</v>
      </c>
      <c r="F39" s="3167" t="s">
        <v>2379</v>
      </c>
      <c r="G39" s="3167">
        <v>2034</v>
      </c>
      <c r="H39" s="3167" t="s">
        <v>2380</v>
      </c>
      <c r="I39" s="3167">
        <v>2035</v>
      </c>
      <c r="J39" s="3167" t="s">
        <v>2381</v>
      </c>
      <c r="K39" s="3167">
        <v>2036</v>
      </c>
      <c r="L39" s="3167" t="s">
        <v>2382</v>
      </c>
      <c r="M39" s="3168">
        <v>2037</v>
      </c>
    </row>
    <row r="40" spans="1:13" ht="15.75">
      <c r="A40" s="8682"/>
      <c r="B40" s="8310"/>
      <c r="C40" s="3298"/>
      <c r="D40" s="3333"/>
      <c r="E40" s="3334"/>
      <c r="F40" s="3333"/>
      <c r="G40" s="3334"/>
      <c r="H40" s="3333"/>
      <c r="I40" s="3334"/>
      <c r="J40" s="3333"/>
      <c r="K40" s="3334"/>
      <c r="L40" s="3333"/>
      <c r="M40" s="3335"/>
    </row>
    <row r="41" spans="1:13" ht="15.75">
      <c r="A41" s="8682"/>
      <c r="B41" s="8310"/>
      <c r="C41" s="3298"/>
      <c r="D41" s="3167" t="s">
        <v>2383</v>
      </c>
      <c r="E41" s="3167">
        <v>2038</v>
      </c>
      <c r="F41" s="3167" t="s">
        <v>2384</v>
      </c>
      <c r="G41" s="2389" t="s">
        <v>359</v>
      </c>
      <c r="H41" s="3303"/>
      <c r="I41" s="3296"/>
      <c r="J41" s="3304"/>
      <c r="K41" s="3304"/>
      <c r="L41" s="3305"/>
      <c r="M41" s="3306"/>
    </row>
    <row r="42" spans="1:13" ht="15.75">
      <c r="A42" s="8682"/>
      <c r="B42" s="8310"/>
      <c r="C42" s="3298"/>
      <c r="D42" s="3333"/>
      <c r="E42" s="3334"/>
      <c r="F42" s="8541">
        <v>1</v>
      </c>
      <c r="G42" s="8696"/>
      <c r="H42" s="3307"/>
      <c r="I42" s="3307"/>
      <c r="J42" s="3308"/>
      <c r="K42" s="3308"/>
      <c r="L42" s="3309"/>
      <c r="M42" s="3310"/>
    </row>
    <row r="43" spans="1:13" ht="15.75">
      <c r="A43" s="8682"/>
      <c r="B43" s="8672"/>
      <c r="C43" s="2679"/>
      <c r="D43" s="1963"/>
      <c r="E43" s="1939"/>
      <c r="F43" s="1963"/>
      <c r="G43" s="1939"/>
      <c r="H43" s="1964"/>
      <c r="I43" s="1948"/>
      <c r="J43" s="1964"/>
      <c r="K43" s="1948"/>
      <c r="L43" s="1964"/>
      <c r="M43" s="2680"/>
    </row>
    <row r="44" spans="1:13" ht="15.75">
      <c r="A44" s="8682"/>
      <c r="B44" s="8310" t="s">
        <v>2385</v>
      </c>
      <c r="C44" s="2706" t="s">
        <v>359</v>
      </c>
      <c r="D44" s="2003" t="s">
        <v>359</v>
      </c>
      <c r="E44" s="2003" t="s">
        <v>359</v>
      </c>
      <c r="F44" s="2003" t="s">
        <v>359</v>
      </c>
      <c r="G44" s="2003" t="s">
        <v>359</v>
      </c>
      <c r="H44" s="2003" t="s">
        <v>359</v>
      </c>
      <c r="I44" s="2003" t="s">
        <v>359</v>
      </c>
      <c r="J44" s="2003" t="s">
        <v>359</v>
      </c>
      <c r="K44" s="2003" t="s">
        <v>359</v>
      </c>
      <c r="L44" s="1945" t="s">
        <v>359</v>
      </c>
      <c r="M44" s="2026" t="s">
        <v>359</v>
      </c>
    </row>
    <row r="45" spans="1:13" ht="15.75">
      <c r="A45" s="8682"/>
      <c r="B45" s="8310"/>
      <c r="C45" s="2681" t="s">
        <v>359</v>
      </c>
      <c r="D45" s="2003" t="s">
        <v>93</v>
      </c>
      <c r="E45" s="2010" t="s">
        <v>95</v>
      </c>
      <c r="F45" s="8621" t="s">
        <v>2386</v>
      </c>
      <c r="G45" s="8622" t="s">
        <v>2666</v>
      </c>
      <c r="H45" s="8623"/>
      <c r="I45" s="8623"/>
      <c r="J45" s="8624"/>
      <c r="K45" s="2003" t="s">
        <v>3239</v>
      </c>
      <c r="L45" s="8622" t="s">
        <v>359</v>
      </c>
      <c r="M45" s="8631"/>
    </row>
    <row r="46" spans="1:13" ht="15.75">
      <c r="A46" s="8682"/>
      <c r="B46" s="8310"/>
      <c r="C46" s="2681" t="s">
        <v>359</v>
      </c>
      <c r="D46" s="2019"/>
      <c r="E46" s="2020" t="s">
        <v>2441</v>
      </c>
      <c r="F46" s="8621"/>
      <c r="G46" s="8625"/>
      <c r="H46" s="8626"/>
      <c r="I46" s="8626"/>
      <c r="J46" s="8627"/>
      <c r="K46" s="1945" t="s">
        <v>359</v>
      </c>
      <c r="L46" s="8625"/>
      <c r="M46" s="8632"/>
    </row>
    <row r="47" spans="1:13" ht="15.75">
      <c r="A47" s="8682"/>
      <c r="B47" s="8672"/>
      <c r="C47" s="2661" t="s">
        <v>359</v>
      </c>
      <c r="D47" s="1944" t="s">
        <v>359</v>
      </c>
      <c r="E47" s="1944" t="s">
        <v>359</v>
      </c>
      <c r="F47" s="1944" t="s">
        <v>359</v>
      </c>
      <c r="G47" s="1944" t="s">
        <v>359</v>
      </c>
      <c r="H47" s="1944" t="s">
        <v>359</v>
      </c>
      <c r="I47" s="1944" t="s">
        <v>359</v>
      </c>
      <c r="J47" s="1944" t="s">
        <v>359</v>
      </c>
      <c r="K47" s="1944" t="s">
        <v>359</v>
      </c>
      <c r="L47" s="1945" t="s">
        <v>359</v>
      </c>
      <c r="M47" s="2026" t="s">
        <v>359</v>
      </c>
    </row>
    <row r="48" spans="1:13" ht="203.25" customHeight="1">
      <c r="A48" s="8682"/>
      <c r="B48" s="2578" t="s">
        <v>2388</v>
      </c>
      <c r="C48" s="7383" t="s">
        <v>3284</v>
      </c>
      <c r="D48" s="7648"/>
      <c r="E48" s="7648"/>
      <c r="F48" s="7648"/>
      <c r="G48" s="7648"/>
      <c r="H48" s="7648"/>
      <c r="I48" s="7648"/>
      <c r="J48" s="7648"/>
      <c r="K48" s="7648"/>
      <c r="L48" s="7648"/>
      <c r="M48" s="7649"/>
    </row>
    <row r="49" spans="1:13" ht="15.75">
      <c r="A49" s="8682"/>
      <c r="B49" s="2578" t="s">
        <v>2390</v>
      </c>
      <c r="C49" s="8636" t="s">
        <v>3285</v>
      </c>
      <c r="D49" s="8637"/>
      <c r="E49" s="8637"/>
      <c r="F49" s="8637"/>
      <c r="G49" s="8637"/>
      <c r="H49" s="8637"/>
      <c r="I49" s="8637"/>
      <c r="J49" s="8637"/>
      <c r="K49" s="8637"/>
      <c r="L49" s="8637"/>
      <c r="M49" s="8638"/>
    </row>
    <row r="50" spans="1:13" ht="15.75">
      <c r="A50" s="8682"/>
      <c r="B50" s="2578" t="s">
        <v>2392</v>
      </c>
      <c r="C50" s="2661">
        <v>30</v>
      </c>
      <c r="D50" s="1944" t="s">
        <v>359</v>
      </c>
      <c r="E50" s="1944" t="s">
        <v>359</v>
      </c>
      <c r="F50" s="1944" t="s">
        <v>359</v>
      </c>
      <c r="G50" s="1944" t="s">
        <v>359</v>
      </c>
      <c r="H50" s="1944" t="s">
        <v>359</v>
      </c>
      <c r="I50" s="1944" t="s">
        <v>359</v>
      </c>
      <c r="J50" s="1944" t="s">
        <v>359</v>
      </c>
      <c r="K50" s="1944" t="s">
        <v>359</v>
      </c>
      <c r="L50" s="1944" t="s">
        <v>359</v>
      </c>
      <c r="M50" s="2027" t="s">
        <v>359</v>
      </c>
    </row>
    <row r="51" spans="1:13" ht="15.75">
      <c r="A51" s="8683"/>
      <c r="B51" s="2578" t="s">
        <v>2393</v>
      </c>
      <c r="C51" s="2661">
        <v>2022</v>
      </c>
      <c r="D51" s="1944" t="s">
        <v>359</v>
      </c>
      <c r="E51" s="1944" t="s">
        <v>359</v>
      </c>
      <c r="F51" s="1944" t="s">
        <v>359</v>
      </c>
      <c r="G51" s="1944" t="s">
        <v>359</v>
      </c>
      <c r="H51" s="1944" t="s">
        <v>359</v>
      </c>
      <c r="I51" s="1944" t="s">
        <v>359</v>
      </c>
      <c r="J51" s="1944" t="s">
        <v>359</v>
      </c>
      <c r="K51" s="1944" t="s">
        <v>359</v>
      </c>
      <c r="L51" s="1944" t="s">
        <v>359</v>
      </c>
      <c r="M51" s="2027" t="s">
        <v>359</v>
      </c>
    </row>
    <row r="52" spans="1:13" ht="15.75">
      <c r="A52" s="8685" t="s">
        <v>2394</v>
      </c>
      <c r="B52" s="2578" t="s">
        <v>2395</v>
      </c>
      <c r="C52" s="7647" t="s">
        <v>2551</v>
      </c>
      <c r="D52" s="7648"/>
      <c r="E52" s="7648"/>
      <c r="F52" s="7648"/>
      <c r="G52" s="7648"/>
      <c r="H52" s="7648"/>
      <c r="I52" s="7648"/>
      <c r="J52" s="7648"/>
      <c r="K52" s="7648"/>
      <c r="L52" s="7648"/>
      <c r="M52" s="7649"/>
    </row>
    <row r="53" spans="1:13" ht="15.75">
      <c r="A53" s="8685"/>
      <c r="B53" s="2578" t="s">
        <v>2396</v>
      </c>
      <c r="C53" s="7647" t="s">
        <v>1008</v>
      </c>
      <c r="D53" s="7648"/>
      <c r="E53" s="7648"/>
      <c r="F53" s="7648"/>
      <c r="G53" s="7648"/>
      <c r="H53" s="7648"/>
      <c r="I53" s="7648"/>
      <c r="J53" s="7648"/>
      <c r="K53" s="7648"/>
      <c r="L53" s="7648"/>
      <c r="M53" s="7649"/>
    </row>
    <row r="54" spans="1:13" ht="15.75">
      <c r="A54" s="8685"/>
      <c r="B54" s="2578" t="s">
        <v>2398</v>
      </c>
      <c r="C54" s="7647" t="s">
        <v>21</v>
      </c>
      <c r="D54" s="7648"/>
      <c r="E54" s="7648"/>
      <c r="F54" s="7648"/>
      <c r="G54" s="7648"/>
      <c r="H54" s="7648"/>
      <c r="I54" s="7648"/>
      <c r="J54" s="7648"/>
      <c r="K54" s="7648"/>
      <c r="L54" s="7648"/>
      <c r="M54" s="7649"/>
    </row>
    <row r="55" spans="1:13" ht="15.75">
      <c r="A55" s="8685"/>
      <c r="B55" s="2578" t="s">
        <v>2399</v>
      </c>
      <c r="C55" s="7647" t="s">
        <v>1008</v>
      </c>
      <c r="D55" s="7648"/>
      <c r="E55" s="7648"/>
      <c r="F55" s="7648"/>
      <c r="G55" s="7648"/>
      <c r="H55" s="7648"/>
      <c r="I55" s="7648"/>
      <c r="J55" s="7648"/>
      <c r="K55" s="7648"/>
      <c r="L55" s="7648"/>
      <c r="M55" s="7649"/>
    </row>
    <row r="56" spans="1:13" ht="15.75">
      <c r="A56" s="8685"/>
      <c r="B56" s="2578" t="s">
        <v>2400</v>
      </c>
      <c r="C56" s="8695" t="s">
        <v>1010</v>
      </c>
      <c r="D56" s="8680"/>
      <c r="E56" s="8680"/>
      <c r="F56" s="8680"/>
      <c r="G56" s="8680"/>
      <c r="H56" s="8680"/>
      <c r="I56" s="8680"/>
      <c r="J56" s="8680"/>
      <c r="K56" s="8680"/>
      <c r="L56" s="8680"/>
      <c r="M56" s="8681"/>
    </row>
    <row r="57" spans="1:13" ht="15.75">
      <c r="A57" s="8694"/>
      <c r="B57" s="2578" t="s">
        <v>2401</v>
      </c>
      <c r="C57" s="7647">
        <v>3779595</v>
      </c>
      <c r="D57" s="7648"/>
      <c r="E57" s="7648"/>
      <c r="F57" s="7648"/>
      <c r="G57" s="7648"/>
      <c r="H57" s="7648"/>
      <c r="I57" s="7648"/>
      <c r="J57" s="7648"/>
      <c r="K57" s="7648"/>
      <c r="L57" s="7648"/>
      <c r="M57" s="7649"/>
    </row>
    <row r="58" spans="1:13" ht="15.95" customHeight="1">
      <c r="A58" s="8684" t="s">
        <v>2402</v>
      </c>
      <c r="B58" s="2579" t="s">
        <v>2403</v>
      </c>
      <c r="C58" s="7647" t="s">
        <v>1132</v>
      </c>
      <c r="D58" s="7648"/>
      <c r="E58" s="7648"/>
      <c r="F58" s="7648"/>
      <c r="G58" s="7648"/>
      <c r="H58" s="7648"/>
      <c r="I58" s="7648"/>
      <c r="J58" s="7648"/>
      <c r="K58" s="7648"/>
      <c r="L58" s="7648"/>
      <c r="M58" s="7649"/>
    </row>
    <row r="59" spans="1:13" ht="15.75">
      <c r="A59" s="8685"/>
      <c r="B59" s="2579" t="s">
        <v>2404</v>
      </c>
      <c r="C59" s="7647" t="s">
        <v>2405</v>
      </c>
      <c r="D59" s="7648"/>
      <c r="E59" s="7648"/>
      <c r="F59" s="7648"/>
      <c r="G59" s="7648"/>
      <c r="H59" s="7648"/>
      <c r="I59" s="7648"/>
      <c r="J59" s="7648"/>
      <c r="K59" s="7648"/>
      <c r="L59" s="7648"/>
      <c r="M59" s="7649"/>
    </row>
    <row r="60" spans="1:13" ht="17.100000000000001" customHeight="1" thickBot="1">
      <c r="A60" s="8685"/>
      <c r="B60" s="2579" t="s">
        <v>244</v>
      </c>
      <c r="C60" s="7647" t="s">
        <v>289</v>
      </c>
      <c r="D60" s="7648"/>
      <c r="E60" s="7648"/>
      <c r="F60" s="7648"/>
      <c r="G60" s="7648"/>
      <c r="H60" s="7648"/>
      <c r="I60" s="7648"/>
      <c r="J60" s="7648"/>
      <c r="K60" s="7648"/>
      <c r="L60" s="7648"/>
      <c r="M60" s="7649"/>
    </row>
    <row r="61" spans="1:13" ht="30" customHeight="1" thickBot="1">
      <c r="A61" s="2700" t="s">
        <v>2406</v>
      </c>
      <c r="B61" s="2628" t="s">
        <v>359</v>
      </c>
      <c r="C61" s="8662" t="s">
        <v>3286</v>
      </c>
      <c r="D61" s="8663"/>
      <c r="E61" s="8663"/>
      <c r="F61" s="8663"/>
      <c r="G61" s="8663"/>
      <c r="H61" s="8663"/>
      <c r="I61" s="8663"/>
      <c r="J61" s="8663"/>
      <c r="K61" s="8663"/>
      <c r="L61" s="8663"/>
      <c r="M61" s="8664"/>
    </row>
  </sheetData>
  <mergeCells count="46">
    <mergeCell ref="F42:G42"/>
    <mergeCell ref="C11:M11"/>
    <mergeCell ref="B1:M1"/>
    <mergeCell ref="A2:A14"/>
    <mergeCell ref="C2:M2"/>
    <mergeCell ref="C3:M3"/>
    <mergeCell ref="F4:G4"/>
    <mergeCell ref="I4:M4"/>
    <mergeCell ref="C5:M5"/>
    <mergeCell ref="C6:M6"/>
    <mergeCell ref="C7:D7"/>
    <mergeCell ref="I7:M7"/>
    <mergeCell ref="B8:B10"/>
    <mergeCell ref="C10:D10"/>
    <mergeCell ref="F10:G10"/>
    <mergeCell ref="I10:J10"/>
    <mergeCell ref="C12:M12"/>
    <mergeCell ref="C13:M13"/>
    <mergeCell ref="E14:M14"/>
    <mergeCell ref="A15:A51"/>
    <mergeCell ref="C15:M15"/>
    <mergeCell ref="C16:M16"/>
    <mergeCell ref="B17:B23"/>
    <mergeCell ref="B24:B27"/>
    <mergeCell ref="B28:B30"/>
    <mergeCell ref="J29:M29"/>
    <mergeCell ref="B31:B33"/>
    <mergeCell ref="B34:B43"/>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hyperlinks>
    <hyperlink ref="C56" r:id="rId1" display="mailto:juliana.cortes@scj.gov.co"/>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1:M61"/>
  <sheetViews>
    <sheetView workbookViewId="0">
      <selection activeCell="C54" sqref="C54:M54"/>
    </sheetView>
  </sheetViews>
  <sheetFormatPr baseColWidth="10" defaultColWidth="8.7109375" defaultRowHeight="15"/>
  <cols>
    <col min="1" max="1" width="29" customWidth="1"/>
    <col min="2" max="2" width="29.7109375" customWidth="1"/>
    <col min="3" max="13" width="11.42578125" customWidth="1"/>
  </cols>
  <sheetData>
    <row r="1" spans="1:13" ht="20.25" customHeight="1">
      <c r="A1" s="4435" t="s">
        <v>359</v>
      </c>
      <c r="B1" s="6579" t="s">
        <v>3287</v>
      </c>
      <c r="C1" s="6578"/>
      <c r="D1" s="6578"/>
      <c r="E1" s="6578"/>
      <c r="F1" s="6578"/>
      <c r="G1" s="6578"/>
      <c r="H1" s="6578"/>
      <c r="I1" s="6578"/>
      <c r="J1" s="6578"/>
      <c r="K1" s="6578"/>
      <c r="L1" s="6578"/>
      <c r="M1" s="7732"/>
    </row>
    <row r="2" spans="1:13" ht="54" customHeight="1">
      <c r="A2" s="5983" t="s">
        <v>2329</v>
      </c>
      <c r="B2" s="4436" t="s">
        <v>2330</v>
      </c>
      <c r="C2" s="6562" t="s">
        <v>2141</v>
      </c>
      <c r="D2" s="8708"/>
      <c r="E2" s="8708"/>
      <c r="F2" s="8708"/>
      <c r="G2" s="8708"/>
      <c r="H2" s="8708"/>
      <c r="I2" s="8708"/>
      <c r="J2" s="8708"/>
      <c r="K2" s="8708"/>
      <c r="L2" s="8708"/>
      <c r="M2" s="8709"/>
    </row>
    <row r="3" spans="1:13" ht="43.5" customHeight="1">
      <c r="A3" s="5984"/>
      <c r="B3" s="2220" t="s">
        <v>2643</v>
      </c>
      <c r="C3" s="5939" t="s">
        <v>3288</v>
      </c>
      <c r="D3" s="5680"/>
      <c r="E3" s="5680"/>
      <c r="F3" s="5680"/>
      <c r="G3" s="5680"/>
      <c r="H3" s="5680"/>
      <c r="I3" s="5680"/>
      <c r="J3" s="5680"/>
      <c r="K3" s="5680"/>
      <c r="L3" s="5680"/>
      <c r="M3" s="5681"/>
    </row>
    <row r="4" spans="1:13" ht="72.75" customHeight="1">
      <c r="A4" s="5984"/>
      <c r="B4" s="2282" t="s">
        <v>240</v>
      </c>
      <c r="C4" s="2100" t="s">
        <v>95</v>
      </c>
      <c r="D4" s="1482" t="s">
        <v>359</v>
      </c>
      <c r="E4" s="1539" t="s">
        <v>359</v>
      </c>
      <c r="F4" s="5699" t="s">
        <v>241</v>
      </c>
      <c r="G4" s="5700"/>
      <c r="H4" s="1483"/>
      <c r="I4" s="5680"/>
      <c r="J4" s="5680"/>
      <c r="K4" s="5680"/>
      <c r="L4" s="5680"/>
      <c r="M4" s="5681"/>
    </row>
    <row r="5" spans="1:13" ht="15" customHeight="1">
      <c r="A5" s="5984"/>
      <c r="B5" s="2282" t="s">
        <v>2333</v>
      </c>
      <c r="C5" s="7601"/>
      <c r="D5" s="7602"/>
      <c r="E5" s="7602"/>
      <c r="F5" s="7602"/>
      <c r="G5" s="7602"/>
      <c r="H5" s="7602"/>
      <c r="I5" s="7602"/>
      <c r="J5" s="7602"/>
      <c r="K5" s="7602"/>
      <c r="L5" s="7602"/>
      <c r="M5" s="7603"/>
    </row>
    <row r="6" spans="1:13" ht="15" customHeight="1">
      <c r="A6" s="5984"/>
      <c r="B6" s="2282" t="s">
        <v>2334</v>
      </c>
      <c r="C6" s="6563"/>
      <c r="D6" s="6189"/>
      <c r="E6" s="6189"/>
      <c r="F6" s="6189"/>
      <c r="G6" s="6189"/>
      <c r="H6" s="6189"/>
      <c r="I6" s="6189"/>
      <c r="J6" s="6189"/>
      <c r="K6" s="6189"/>
      <c r="L6" s="6189"/>
      <c r="M6" s="6190"/>
    </row>
    <row r="7" spans="1:13" ht="15" customHeight="1">
      <c r="A7" s="5984"/>
      <c r="B7" s="2282" t="s">
        <v>2335</v>
      </c>
      <c r="C7" s="8706" t="s">
        <v>1055</v>
      </c>
      <c r="D7" s="8707"/>
      <c r="E7" s="8707"/>
      <c r="F7" s="8707"/>
      <c r="G7" s="8101"/>
      <c r="H7" s="4450" t="s">
        <v>244</v>
      </c>
      <c r="I7" s="5702" t="s">
        <v>58</v>
      </c>
      <c r="J7" s="5702"/>
      <c r="K7" s="5702"/>
      <c r="L7" s="5702"/>
      <c r="M7" s="5703"/>
    </row>
    <row r="8" spans="1:13" ht="15.75" customHeight="1">
      <c r="A8" s="5984"/>
      <c r="B8" s="5543" t="s">
        <v>2336</v>
      </c>
      <c r="C8" s="4285" t="s">
        <v>359</v>
      </c>
      <c r="D8" s="1410" t="s">
        <v>359</v>
      </c>
      <c r="E8" s="1410" t="s">
        <v>359</v>
      </c>
      <c r="F8" s="1410" t="s">
        <v>359</v>
      </c>
      <c r="G8" s="1410" t="s">
        <v>359</v>
      </c>
      <c r="H8" s="1410" t="s">
        <v>359</v>
      </c>
      <c r="I8" s="1409" t="s">
        <v>359</v>
      </c>
      <c r="J8" s="1409" t="s">
        <v>359</v>
      </c>
      <c r="K8" s="1409" t="s">
        <v>359</v>
      </c>
      <c r="L8" s="1409" t="s">
        <v>359</v>
      </c>
      <c r="M8" s="1657" t="s">
        <v>359</v>
      </c>
    </row>
    <row r="9" spans="1:13" ht="15" customHeight="1">
      <c r="A9" s="5984"/>
      <c r="B9" s="5543"/>
      <c r="C9" s="5977" t="s">
        <v>359</v>
      </c>
      <c r="D9" s="5708"/>
      <c r="E9" s="1409" t="s">
        <v>359</v>
      </c>
      <c r="F9" s="5708" t="s">
        <v>359</v>
      </c>
      <c r="G9" s="5708"/>
      <c r="H9" s="1409" t="s">
        <v>359</v>
      </c>
      <c r="I9" s="5708" t="s">
        <v>359</v>
      </c>
      <c r="J9" s="5708"/>
      <c r="K9" s="1409" t="s">
        <v>359</v>
      </c>
      <c r="L9" s="1409" t="s">
        <v>359</v>
      </c>
      <c r="M9" s="1657" t="s">
        <v>359</v>
      </c>
    </row>
    <row r="10" spans="1:13" ht="15" customHeight="1">
      <c r="A10" s="5984"/>
      <c r="B10" s="5544"/>
      <c r="C10" s="5977" t="s">
        <v>2567</v>
      </c>
      <c r="D10" s="5708"/>
      <c r="E10" s="1412" t="s">
        <v>359</v>
      </c>
      <c r="F10" s="5708" t="s">
        <v>2567</v>
      </c>
      <c r="G10" s="5708"/>
      <c r="H10" s="1412" t="s">
        <v>359</v>
      </c>
      <c r="I10" s="5708" t="s">
        <v>2567</v>
      </c>
      <c r="J10" s="5708"/>
      <c r="K10" s="1412" t="s">
        <v>359</v>
      </c>
      <c r="L10" s="1412" t="s">
        <v>359</v>
      </c>
      <c r="M10" s="1494" t="s">
        <v>359</v>
      </c>
    </row>
    <row r="11" spans="1:13" ht="32.25" customHeight="1">
      <c r="A11" s="5984"/>
      <c r="B11" s="2282" t="s">
        <v>2338</v>
      </c>
      <c r="C11" s="5939" t="s">
        <v>3289</v>
      </c>
      <c r="D11" s="5680"/>
      <c r="E11" s="5680"/>
      <c r="F11" s="5680"/>
      <c r="G11" s="5680"/>
      <c r="H11" s="5680"/>
      <c r="I11" s="5680"/>
      <c r="J11" s="5680"/>
      <c r="K11" s="5680"/>
      <c r="L11" s="5680"/>
      <c r="M11" s="5681"/>
    </row>
    <row r="12" spans="1:13" ht="75.75" customHeight="1">
      <c r="A12" s="5984"/>
      <c r="B12" s="2282" t="s">
        <v>2689</v>
      </c>
      <c r="C12" s="5939" t="s">
        <v>3290</v>
      </c>
      <c r="D12" s="5680"/>
      <c r="E12" s="5680"/>
      <c r="F12" s="5680"/>
      <c r="G12" s="5680"/>
      <c r="H12" s="5680"/>
      <c r="I12" s="5680"/>
      <c r="J12" s="5680"/>
      <c r="K12" s="5680"/>
      <c r="L12" s="5680"/>
      <c r="M12" s="5681"/>
    </row>
    <row r="13" spans="1:13" ht="50.25" customHeight="1">
      <c r="A13" s="5984"/>
      <c r="B13" s="2282" t="s">
        <v>3291</v>
      </c>
      <c r="C13" s="5939" t="s">
        <v>3292</v>
      </c>
      <c r="D13" s="5680"/>
      <c r="E13" s="5680"/>
      <c r="F13" s="5680"/>
      <c r="G13" s="5680"/>
      <c r="H13" s="5680"/>
      <c r="I13" s="5680"/>
      <c r="J13" s="5680"/>
      <c r="K13" s="5680"/>
      <c r="L13" s="5680"/>
      <c r="M13" s="5681"/>
    </row>
    <row r="14" spans="1:13" ht="19.5" customHeight="1">
      <c r="A14" s="5984"/>
      <c r="B14" s="2201" t="s">
        <v>2651</v>
      </c>
      <c r="C14" s="5939" t="s">
        <v>3293</v>
      </c>
      <c r="D14" s="5680"/>
      <c r="E14" s="1534" t="s">
        <v>108</v>
      </c>
      <c r="F14" s="5680" t="s">
        <v>1736</v>
      </c>
      <c r="G14" s="5680"/>
      <c r="H14" s="5680"/>
      <c r="I14" s="5680"/>
      <c r="J14" s="5680"/>
      <c r="K14" s="5680"/>
      <c r="L14" s="5680"/>
      <c r="M14" s="5681"/>
    </row>
    <row r="15" spans="1:13" ht="29.25" customHeight="1">
      <c r="A15" s="8710" t="s">
        <v>2340</v>
      </c>
      <c r="B15" s="2220" t="s">
        <v>230</v>
      </c>
      <c r="C15" s="5939" t="s">
        <v>334</v>
      </c>
      <c r="D15" s="5680"/>
      <c r="E15" s="5680"/>
      <c r="F15" s="5680"/>
      <c r="G15" s="5680"/>
      <c r="H15" s="5680"/>
      <c r="I15" s="5680"/>
      <c r="J15" s="5680"/>
      <c r="K15" s="5680"/>
      <c r="L15" s="5680"/>
      <c r="M15" s="5681"/>
    </row>
    <row r="16" spans="1:13" ht="15" customHeight="1">
      <c r="A16" s="6012"/>
      <c r="B16" s="2282" t="s">
        <v>2652</v>
      </c>
      <c r="C16" s="5939" t="s">
        <v>3294</v>
      </c>
      <c r="D16" s="5680"/>
      <c r="E16" s="5680"/>
      <c r="F16" s="5680"/>
      <c r="G16" s="5680"/>
      <c r="H16" s="5680"/>
      <c r="I16" s="5680"/>
      <c r="J16" s="5680"/>
      <c r="K16" s="5680"/>
      <c r="L16" s="5680"/>
      <c r="M16" s="5681"/>
    </row>
    <row r="17" spans="1:13" ht="37.5" customHeight="1">
      <c r="A17" s="6012"/>
      <c r="B17" s="5543" t="s">
        <v>2341</v>
      </c>
      <c r="C17" s="2101"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6012"/>
      <c r="B18" s="5543"/>
      <c r="C18" s="2101"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6012"/>
      <c r="B19" s="5543"/>
      <c r="C19" s="2103" t="s">
        <v>2342</v>
      </c>
      <c r="D19" s="1406" t="s">
        <v>359</v>
      </c>
      <c r="E19" s="1408" t="s">
        <v>2343</v>
      </c>
      <c r="F19" s="1406" t="s">
        <v>359</v>
      </c>
      <c r="G19" s="1408" t="s">
        <v>2344</v>
      </c>
      <c r="H19" s="1406" t="s">
        <v>359</v>
      </c>
      <c r="I19" s="1408" t="s">
        <v>2345</v>
      </c>
      <c r="J19" s="1406" t="s">
        <v>2441</v>
      </c>
      <c r="K19" s="1408" t="s">
        <v>359</v>
      </c>
      <c r="L19" s="1408" t="s">
        <v>359</v>
      </c>
      <c r="M19" s="1492" t="s">
        <v>359</v>
      </c>
    </row>
    <row r="20" spans="1:13" ht="15.75">
      <c r="A20" s="6012"/>
      <c r="B20" s="5543"/>
      <c r="C20" s="2103"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6012"/>
      <c r="B21" s="5543"/>
      <c r="C21" s="2103" t="s">
        <v>2349</v>
      </c>
      <c r="D21" s="1406" t="s">
        <v>359</v>
      </c>
      <c r="E21" s="1408" t="s">
        <v>2350</v>
      </c>
      <c r="F21" s="1406" t="s">
        <v>359</v>
      </c>
      <c r="G21" s="1408" t="s">
        <v>359</v>
      </c>
      <c r="H21" s="1408" t="s">
        <v>359</v>
      </c>
      <c r="I21" s="1408" t="s">
        <v>359</v>
      </c>
      <c r="J21" s="1408" t="s">
        <v>359</v>
      </c>
      <c r="K21" s="1408" t="s">
        <v>359</v>
      </c>
      <c r="L21" s="1408" t="s">
        <v>359</v>
      </c>
      <c r="M21" s="1492" t="s">
        <v>359</v>
      </c>
    </row>
    <row r="22" spans="1:13" ht="15.75">
      <c r="A22" s="6012"/>
      <c r="B22" s="5543"/>
      <c r="C22" s="2103" t="s">
        <v>105</v>
      </c>
      <c r="D22" s="1406" t="s">
        <v>359</v>
      </c>
      <c r="E22" s="1408" t="s">
        <v>2352</v>
      </c>
      <c r="F22" s="1412" t="s">
        <v>359</v>
      </c>
      <c r="G22" s="1412" t="s">
        <v>359</v>
      </c>
      <c r="H22" s="1412" t="s">
        <v>359</v>
      </c>
      <c r="I22" s="1412" t="s">
        <v>359</v>
      </c>
      <c r="J22" s="1412" t="s">
        <v>359</v>
      </c>
      <c r="K22" s="1412" t="s">
        <v>359</v>
      </c>
      <c r="L22" s="1412" t="s">
        <v>359</v>
      </c>
      <c r="M22" s="1494" t="s">
        <v>359</v>
      </c>
    </row>
    <row r="23" spans="1:13" ht="15.75">
      <c r="A23" s="6012"/>
      <c r="B23" s="5544"/>
      <c r="C23" s="2100"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ustomHeight="1">
      <c r="A24" s="6012"/>
      <c r="B24" s="5543" t="s">
        <v>2354</v>
      </c>
      <c r="C24" s="2103"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6012"/>
      <c r="B25" s="5543"/>
      <c r="C25" s="2103" t="s">
        <v>2355</v>
      </c>
      <c r="D25" s="1417" t="s">
        <v>359</v>
      </c>
      <c r="E25" s="1408" t="s">
        <v>359</v>
      </c>
      <c r="F25" s="1408" t="s">
        <v>2356</v>
      </c>
      <c r="G25" s="1417" t="s">
        <v>359</v>
      </c>
      <c r="H25" s="1408" t="s">
        <v>359</v>
      </c>
      <c r="I25" s="1408" t="s">
        <v>2357</v>
      </c>
      <c r="J25" s="1417" t="s">
        <v>2351</v>
      </c>
      <c r="K25" s="1408" t="s">
        <v>359</v>
      </c>
      <c r="L25" s="1409" t="s">
        <v>359</v>
      </c>
      <c r="M25" s="1657" t="s">
        <v>359</v>
      </c>
    </row>
    <row r="26" spans="1:13" ht="15.75">
      <c r="A26" s="6012"/>
      <c r="B26" s="5543"/>
      <c r="C26" s="2103"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 r="A27" s="6012"/>
      <c r="B27" s="5544"/>
      <c r="C27" s="2100"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6012"/>
      <c r="B28" s="5542" t="s">
        <v>2360</v>
      </c>
      <c r="C28" s="2103" t="s">
        <v>359</v>
      </c>
      <c r="D28" s="1408" t="s">
        <v>359</v>
      </c>
      <c r="E28" s="1408" t="s">
        <v>359</v>
      </c>
      <c r="F28" s="1408" t="s">
        <v>359</v>
      </c>
      <c r="G28" s="1408" t="s">
        <v>359</v>
      </c>
      <c r="H28" s="1408" t="s">
        <v>359</v>
      </c>
      <c r="I28" s="1408" t="s">
        <v>359</v>
      </c>
      <c r="J28" s="1408" t="s">
        <v>359</v>
      </c>
      <c r="K28" s="1408" t="s">
        <v>359</v>
      </c>
      <c r="L28" s="1408" t="s">
        <v>359</v>
      </c>
      <c r="M28" s="1492" t="s">
        <v>359</v>
      </c>
    </row>
    <row r="29" spans="1:13" ht="15.75">
      <c r="A29" s="6012"/>
      <c r="B29" s="5543"/>
      <c r="C29" s="2104" t="s">
        <v>2361</v>
      </c>
      <c r="D29" s="1488">
        <v>177</v>
      </c>
      <c r="E29" s="1408" t="s">
        <v>359</v>
      </c>
      <c r="F29" s="1409" t="s">
        <v>2362</v>
      </c>
      <c r="G29" s="1417">
        <v>2022</v>
      </c>
      <c r="H29" s="1408" t="s">
        <v>359</v>
      </c>
      <c r="I29" s="1409" t="s">
        <v>2363</v>
      </c>
      <c r="J29" s="1677" t="s">
        <v>3295</v>
      </c>
      <c r="K29" s="1403" t="s">
        <v>359</v>
      </c>
      <c r="L29" s="1488" t="s">
        <v>359</v>
      </c>
      <c r="M29" s="1492" t="s">
        <v>359</v>
      </c>
    </row>
    <row r="30" spans="1:13" ht="15.75">
      <c r="A30" s="6012"/>
      <c r="B30" s="6569"/>
      <c r="C30" s="2100"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ustomHeight="1">
      <c r="A31" s="6012"/>
      <c r="B31" s="5543" t="s">
        <v>2364</v>
      </c>
      <c r="C31" s="2105"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 r="A32" s="6012"/>
      <c r="B32" s="5543"/>
      <c r="C32" s="2103" t="s">
        <v>2365</v>
      </c>
      <c r="D32" s="1417" t="s">
        <v>3296</v>
      </c>
      <c r="E32" s="1422" t="s">
        <v>359</v>
      </c>
      <c r="F32" s="1408" t="s">
        <v>2366</v>
      </c>
      <c r="G32" s="1537">
        <v>2032</v>
      </c>
      <c r="H32" s="1422" t="s">
        <v>359</v>
      </c>
      <c r="I32" s="1409" t="s">
        <v>359</v>
      </c>
      <c r="J32" s="1422" t="s">
        <v>359</v>
      </c>
      <c r="K32" s="1422" t="s">
        <v>359</v>
      </c>
      <c r="L32" s="1409" t="s">
        <v>359</v>
      </c>
      <c r="M32" s="1657" t="s">
        <v>359</v>
      </c>
    </row>
    <row r="33" spans="1:13" ht="15.75">
      <c r="A33" s="6012"/>
      <c r="B33" s="5544"/>
      <c r="C33" s="2100"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 r="A34" s="6012"/>
      <c r="B34" s="5543" t="s">
        <v>2367</v>
      </c>
      <c r="C34" s="2103"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6012"/>
      <c r="B35" s="5543"/>
      <c r="C35" s="2103" t="s">
        <v>359</v>
      </c>
      <c r="D35" s="1710" t="s">
        <v>2368</v>
      </c>
      <c r="E35" s="1710" t="s">
        <v>359</v>
      </c>
      <c r="F35" s="1710" t="s">
        <v>2369</v>
      </c>
      <c r="G35" s="1710" t="s">
        <v>359</v>
      </c>
      <c r="H35" s="1422" t="s">
        <v>2370</v>
      </c>
      <c r="I35" s="1422" t="s">
        <v>359</v>
      </c>
      <c r="J35" s="1422" t="s">
        <v>2371</v>
      </c>
      <c r="K35" s="1710" t="s">
        <v>359</v>
      </c>
      <c r="L35" s="1710" t="s">
        <v>2372</v>
      </c>
      <c r="M35" s="1492" t="s">
        <v>359</v>
      </c>
    </row>
    <row r="36" spans="1:13" ht="15.75">
      <c r="A36" s="6012"/>
      <c r="B36" s="5543"/>
      <c r="C36" s="2103" t="s">
        <v>359</v>
      </c>
      <c r="D36" s="1404">
        <v>2023</v>
      </c>
      <c r="E36" s="1488">
        <v>603</v>
      </c>
      <c r="F36" s="1403">
        <v>2024</v>
      </c>
      <c r="G36" s="1488">
        <v>603</v>
      </c>
      <c r="H36" s="1403">
        <v>2025</v>
      </c>
      <c r="I36" s="1488">
        <v>603</v>
      </c>
      <c r="J36" s="1403">
        <v>2026</v>
      </c>
      <c r="K36" s="1488">
        <v>603</v>
      </c>
      <c r="L36" s="1403">
        <v>2027</v>
      </c>
      <c r="M36" s="1491">
        <v>603</v>
      </c>
    </row>
    <row r="37" spans="1:13" ht="15.75">
      <c r="A37" s="6012"/>
      <c r="B37" s="5543"/>
      <c r="C37" s="2103" t="s">
        <v>359</v>
      </c>
      <c r="D37" s="1710" t="s">
        <v>2373</v>
      </c>
      <c r="E37" s="1710" t="s">
        <v>359</v>
      </c>
      <c r="F37" s="1710" t="s">
        <v>2374</v>
      </c>
      <c r="G37" s="1710" t="s">
        <v>359</v>
      </c>
      <c r="H37" s="1422" t="s">
        <v>2375</v>
      </c>
      <c r="I37" s="1422" t="s">
        <v>359</v>
      </c>
      <c r="J37" s="1422" t="s">
        <v>2376</v>
      </c>
      <c r="K37" s="1710" t="s">
        <v>359</v>
      </c>
      <c r="L37" s="1710" t="s">
        <v>2377</v>
      </c>
      <c r="M37" s="1492" t="s">
        <v>359</v>
      </c>
    </row>
    <row r="38" spans="1:13" ht="15.75">
      <c r="A38" s="6012"/>
      <c r="B38" s="5543"/>
      <c r="C38" s="2103" t="s">
        <v>359</v>
      </c>
      <c r="D38" s="1404">
        <v>2028</v>
      </c>
      <c r="E38" s="1488">
        <v>603</v>
      </c>
      <c r="F38" s="1403">
        <v>2029</v>
      </c>
      <c r="G38" s="1488">
        <v>603</v>
      </c>
      <c r="H38" s="1403">
        <v>2030</v>
      </c>
      <c r="I38" s="1488">
        <v>603</v>
      </c>
      <c r="J38" s="1403">
        <v>2031</v>
      </c>
      <c r="K38" s="1488">
        <v>603</v>
      </c>
      <c r="L38" s="1403">
        <v>2032</v>
      </c>
      <c r="M38" s="1491">
        <v>603</v>
      </c>
    </row>
    <row r="39" spans="1:13" ht="15.75" customHeight="1">
      <c r="A39" s="6012"/>
      <c r="B39" s="5543"/>
      <c r="C39" s="2103" t="s">
        <v>359</v>
      </c>
      <c r="D39" s="1710" t="s">
        <v>3297</v>
      </c>
      <c r="E39" s="1408" t="s">
        <v>359</v>
      </c>
      <c r="F39" s="7719" t="s">
        <v>359</v>
      </c>
      <c r="G39" s="8711"/>
      <c r="H39" s="8711"/>
      <c r="I39" s="8711"/>
      <c r="J39" s="8711"/>
      <c r="K39" s="8711"/>
      <c r="L39" s="8711"/>
      <c r="M39" s="7720"/>
    </row>
    <row r="40" spans="1:13" ht="15.75">
      <c r="A40" s="6012"/>
      <c r="B40" s="5543"/>
      <c r="C40" s="2103" t="s">
        <v>359</v>
      </c>
      <c r="D40" s="1404">
        <v>2032</v>
      </c>
      <c r="E40" s="1403">
        <v>603</v>
      </c>
      <c r="F40" s="8712"/>
      <c r="G40" s="8713"/>
      <c r="H40" s="8713"/>
      <c r="I40" s="8713"/>
      <c r="J40" s="8713"/>
      <c r="K40" s="8713"/>
      <c r="L40" s="8713"/>
      <c r="M40" s="8714"/>
    </row>
    <row r="41" spans="1:13" ht="15.75" customHeight="1">
      <c r="A41" s="6012"/>
      <c r="B41" s="5543"/>
      <c r="C41" s="2103" t="s">
        <v>359</v>
      </c>
      <c r="D41" s="6540" t="s">
        <v>359</v>
      </c>
      <c r="E41" s="5979"/>
      <c r="F41" s="5979"/>
      <c r="G41" s="5979"/>
      <c r="H41" s="5979"/>
      <c r="I41" s="5979"/>
      <c r="J41" s="5979"/>
      <c r="K41" s="5979"/>
      <c r="L41" s="5979"/>
      <c r="M41" s="6524"/>
    </row>
    <row r="42" spans="1:13" ht="15.75">
      <c r="A42" s="6012"/>
      <c r="B42" s="5543"/>
      <c r="C42" s="2103" t="s">
        <v>359</v>
      </c>
      <c r="D42" s="8715"/>
      <c r="E42" s="6189"/>
      <c r="F42" s="6189"/>
      <c r="G42" s="6189"/>
      <c r="H42" s="6189"/>
      <c r="I42" s="6189"/>
      <c r="J42" s="6189"/>
      <c r="K42" s="6189"/>
      <c r="L42" s="6189"/>
      <c r="M42" s="6190"/>
    </row>
    <row r="43" spans="1:13" ht="15.75">
      <c r="A43" s="6012"/>
      <c r="B43" s="5543"/>
      <c r="C43" s="2100" t="s">
        <v>359</v>
      </c>
      <c r="D43" s="6542"/>
      <c r="E43" s="6543"/>
      <c r="F43" s="6543"/>
      <c r="G43" s="6543"/>
      <c r="H43" s="6543"/>
      <c r="I43" s="6543"/>
      <c r="J43" s="6543"/>
      <c r="K43" s="6543"/>
      <c r="L43" s="6543"/>
      <c r="M43" s="8716"/>
    </row>
    <row r="44" spans="1:13" ht="15.75" customHeight="1">
      <c r="A44" s="6012"/>
      <c r="B44" s="6550" t="s">
        <v>2385</v>
      </c>
      <c r="C44" s="2103" t="s">
        <v>359</v>
      </c>
      <c r="D44" s="1408" t="s">
        <v>359</v>
      </c>
      <c r="E44" s="1408" t="s">
        <v>359</v>
      </c>
      <c r="F44" s="1408" t="s">
        <v>359</v>
      </c>
      <c r="G44" s="1408" t="s">
        <v>359</v>
      </c>
      <c r="H44" s="1408" t="s">
        <v>359</v>
      </c>
      <c r="I44" s="1408" t="s">
        <v>359</v>
      </c>
      <c r="J44" s="1408" t="s">
        <v>359</v>
      </c>
      <c r="K44" s="1408" t="s">
        <v>359</v>
      </c>
      <c r="L44" s="1409" t="s">
        <v>359</v>
      </c>
      <c r="M44" s="1657" t="s">
        <v>359</v>
      </c>
    </row>
    <row r="45" spans="1:13" ht="16.5" customHeight="1">
      <c r="A45" s="6012"/>
      <c r="B45" s="5543"/>
      <c r="C45" s="2101" t="s">
        <v>359</v>
      </c>
      <c r="D45" s="1408" t="s">
        <v>93</v>
      </c>
      <c r="E45" s="1415" t="s">
        <v>95</v>
      </c>
      <c r="F45" s="6539" t="s">
        <v>2386</v>
      </c>
      <c r="G45" s="6540" t="s">
        <v>359</v>
      </c>
      <c r="H45" s="5979"/>
      <c r="I45" s="5979"/>
      <c r="J45" s="6541"/>
      <c r="K45" s="1408" t="s">
        <v>2574</v>
      </c>
      <c r="L45" s="6545" t="s">
        <v>359</v>
      </c>
      <c r="M45" s="6546"/>
    </row>
    <row r="46" spans="1:13" ht="15.75">
      <c r="A46" s="6012"/>
      <c r="B46" s="5543"/>
      <c r="C46" s="2101" t="s">
        <v>359</v>
      </c>
      <c r="D46" s="1423" t="s">
        <v>359</v>
      </c>
      <c r="E46" s="1483" t="s">
        <v>2441</v>
      </c>
      <c r="F46" s="6539"/>
      <c r="G46" s="6542"/>
      <c r="H46" s="6543"/>
      <c r="I46" s="6543"/>
      <c r="J46" s="6544"/>
      <c r="K46" s="1409" t="s">
        <v>359</v>
      </c>
      <c r="L46" s="6547"/>
      <c r="M46" s="6548"/>
    </row>
    <row r="47" spans="1:13" ht="15.75">
      <c r="A47" s="6012"/>
      <c r="B47" s="5544"/>
      <c r="C47" s="2102" t="s">
        <v>359</v>
      </c>
      <c r="D47" s="1412" t="s">
        <v>359</v>
      </c>
      <c r="E47" s="1412" t="s">
        <v>359</v>
      </c>
      <c r="F47" s="1412" t="s">
        <v>359</v>
      </c>
      <c r="G47" s="1412" t="s">
        <v>359</v>
      </c>
      <c r="H47" s="1412" t="s">
        <v>359</v>
      </c>
      <c r="I47" s="1412" t="s">
        <v>359</v>
      </c>
      <c r="J47" s="1412" t="s">
        <v>359</v>
      </c>
      <c r="K47" s="1412" t="s">
        <v>359</v>
      </c>
      <c r="L47" s="1409" t="s">
        <v>359</v>
      </c>
      <c r="M47" s="1657" t="s">
        <v>359</v>
      </c>
    </row>
    <row r="48" spans="1:13" ht="93" customHeight="1">
      <c r="A48" s="6012"/>
      <c r="B48" s="2282" t="s">
        <v>2388</v>
      </c>
      <c r="C48" s="7601" t="s">
        <v>3298</v>
      </c>
      <c r="D48" s="7602"/>
      <c r="E48" s="7602"/>
      <c r="F48" s="7602"/>
      <c r="G48" s="7602"/>
      <c r="H48" s="7602"/>
      <c r="I48" s="7602"/>
      <c r="J48" s="7602"/>
      <c r="K48" s="7602"/>
      <c r="L48" s="7602"/>
      <c r="M48" s="7603"/>
    </row>
    <row r="49" spans="1:13" ht="15" customHeight="1">
      <c r="A49" s="6012"/>
      <c r="B49" s="2282" t="s">
        <v>2577</v>
      </c>
      <c r="C49" s="7601" t="s">
        <v>3299</v>
      </c>
      <c r="D49" s="7602"/>
      <c r="E49" s="7602"/>
      <c r="F49" s="7602"/>
      <c r="G49" s="7602"/>
      <c r="H49" s="7602"/>
      <c r="I49" s="7602"/>
      <c r="J49" s="7602"/>
      <c r="K49" s="7602"/>
      <c r="L49" s="7602"/>
      <c r="M49" s="7603"/>
    </row>
    <row r="50" spans="1:13" ht="15" customHeight="1">
      <c r="A50" s="6012"/>
      <c r="B50" s="2282" t="s">
        <v>2392</v>
      </c>
      <c r="C50" s="8089" t="s">
        <v>3300</v>
      </c>
      <c r="D50" s="8087"/>
      <c r="E50" s="8087"/>
      <c r="F50" s="8087"/>
      <c r="G50" s="8087"/>
      <c r="H50" s="8087"/>
      <c r="I50" s="8087"/>
      <c r="J50" s="8087"/>
      <c r="K50" s="8087"/>
      <c r="L50" s="8087"/>
      <c r="M50" s="8088"/>
    </row>
    <row r="51" spans="1:13" ht="15" customHeight="1">
      <c r="A51" s="6012"/>
      <c r="B51" s="2282" t="s">
        <v>2393</v>
      </c>
      <c r="C51" s="8089">
        <v>2023</v>
      </c>
      <c r="D51" s="8087"/>
      <c r="E51" s="8087"/>
      <c r="F51" s="8087"/>
      <c r="G51" s="8087"/>
      <c r="H51" s="8087"/>
      <c r="I51" s="8087"/>
      <c r="J51" s="8087"/>
      <c r="K51" s="8087"/>
      <c r="L51" s="8087"/>
      <c r="M51" s="8088"/>
    </row>
    <row r="52" spans="1:13" ht="15" customHeight="1">
      <c r="A52" s="6537" t="s">
        <v>2394</v>
      </c>
      <c r="B52" s="2282" t="s">
        <v>2395</v>
      </c>
      <c r="C52" s="6553" t="s">
        <v>3301</v>
      </c>
      <c r="D52" s="5732"/>
      <c r="E52" s="5732"/>
      <c r="F52" s="5732"/>
      <c r="G52" s="5732"/>
      <c r="H52" s="5732"/>
      <c r="I52" s="5732"/>
      <c r="J52" s="5732"/>
      <c r="K52" s="5732"/>
      <c r="L52" s="5732"/>
      <c r="M52" s="6554"/>
    </row>
    <row r="53" spans="1:13" ht="15" customHeight="1">
      <c r="A53" s="6538"/>
      <c r="B53" s="2282" t="s">
        <v>2396</v>
      </c>
      <c r="C53" s="5939" t="s">
        <v>3302</v>
      </c>
      <c r="D53" s="5680"/>
      <c r="E53" s="5680"/>
      <c r="F53" s="5680"/>
      <c r="G53" s="5680"/>
      <c r="H53" s="5680"/>
      <c r="I53" s="5680"/>
      <c r="J53" s="5680"/>
      <c r="K53" s="5680"/>
      <c r="L53" s="5680"/>
      <c r="M53" s="5681"/>
    </row>
    <row r="54" spans="1:13" ht="15" customHeight="1">
      <c r="A54" s="6538"/>
      <c r="B54" s="2282" t="s">
        <v>2398</v>
      </c>
      <c r="C54" s="5978" t="s">
        <v>58</v>
      </c>
      <c r="D54" s="5979"/>
      <c r="E54" s="5979"/>
      <c r="F54" s="5979"/>
      <c r="G54" s="5979"/>
      <c r="H54" s="5979"/>
      <c r="I54" s="5979"/>
      <c r="J54" s="5979"/>
      <c r="K54" s="5979"/>
      <c r="L54" s="5979"/>
      <c r="M54" s="6524"/>
    </row>
    <row r="55" spans="1:13" ht="15" customHeight="1">
      <c r="A55" s="6538"/>
      <c r="B55" s="2282" t="s">
        <v>2399</v>
      </c>
      <c r="C55" s="8717" t="s">
        <v>3303</v>
      </c>
      <c r="D55" s="8718"/>
      <c r="E55" s="8718"/>
      <c r="F55" s="8718"/>
      <c r="G55" s="8718"/>
      <c r="H55" s="8718"/>
      <c r="I55" s="8718"/>
      <c r="J55" s="8718"/>
      <c r="K55" s="8718"/>
      <c r="L55" s="8718"/>
      <c r="M55" s="8719"/>
    </row>
    <row r="56" spans="1:13" ht="15" customHeight="1">
      <c r="A56" s="6538"/>
      <c r="B56" s="2282" t="s">
        <v>2400</v>
      </c>
      <c r="C56" s="8720" t="s">
        <v>3304</v>
      </c>
      <c r="D56" s="8721"/>
      <c r="E56" s="8721"/>
      <c r="F56" s="8721"/>
      <c r="G56" s="8721"/>
      <c r="H56" s="8721"/>
      <c r="I56" s="8721"/>
      <c r="J56" s="8721"/>
      <c r="K56" s="8721"/>
      <c r="L56" s="8721"/>
      <c r="M56" s="8722"/>
    </row>
    <row r="57" spans="1:13" ht="15" customHeight="1">
      <c r="A57" s="6549"/>
      <c r="B57" s="2282" t="s">
        <v>2401</v>
      </c>
      <c r="C57" s="7601" t="s">
        <v>3305</v>
      </c>
      <c r="D57" s="7602"/>
      <c r="E57" s="7602"/>
      <c r="F57" s="7602"/>
      <c r="G57" s="7602"/>
      <c r="H57" s="7602"/>
      <c r="I57" s="7602"/>
      <c r="J57" s="7602"/>
      <c r="K57" s="7602"/>
      <c r="L57" s="7602"/>
      <c r="M57" s="7603"/>
    </row>
    <row r="58" spans="1:13" ht="15" customHeight="1">
      <c r="A58" s="6537" t="s">
        <v>2402</v>
      </c>
      <c r="B58" s="4439" t="s">
        <v>2403</v>
      </c>
      <c r="C58" s="8723" t="s">
        <v>3306</v>
      </c>
      <c r="D58" s="8724"/>
      <c r="E58" s="8724"/>
      <c r="F58" s="8724"/>
      <c r="G58" s="8724"/>
      <c r="H58" s="8724"/>
      <c r="I58" s="8724"/>
      <c r="J58" s="8724"/>
      <c r="K58" s="8724"/>
      <c r="L58" s="8724"/>
      <c r="M58" s="8725"/>
    </row>
    <row r="59" spans="1:13" ht="15" customHeight="1">
      <c r="A59" s="6538"/>
      <c r="B59" s="4439" t="s">
        <v>2404</v>
      </c>
      <c r="C59" s="8697" t="s">
        <v>2405</v>
      </c>
      <c r="D59" s="8698"/>
      <c r="E59" s="8698"/>
      <c r="F59" s="8698"/>
      <c r="G59" s="8698"/>
      <c r="H59" s="8698"/>
      <c r="I59" s="8698"/>
      <c r="J59" s="8698"/>
      <c r="K59" s="8698"/>
      <c r="L59" s="8698"/>
      <c r="M59" s="8699"/>
    </row>
    <row r="60" spans="1:13" ht="15" customHeight="1">
      <c r="A60" s="6538"/>
      <c r="B60" s="4439" t="s">
        <v>244</v>
      </c>
      <c r="C60" s="8700" t="s">
        <v>58</v>
      </c>
      <c r="D60" s="8701"/>
      <c r="E60" s="8701"/>
      <c r="F60" s="8701"/>
      <c r="G60" s="8701"/>
      <c r="H60" s="8701"/>
      <c r="I60" s="8701"/>
      <c r="J60" s="8701"/>
      <c r="K60" s="8701"/>
      <c r="L60" s="8701"/>
      <c r="M60" s="8702"/>
    </row>
    <row r="61" spans="1:13" ht="15" customHeight="1">
      <c r="A61" s="4440" t="s">
        <v>2406</v>
      </c>
      <c r="B61" s="4451" t="s">
        <v>359</v>
      </c>
      <c r="C61" s="8703" t="s">
        <v>359</v>
      </c>
      <c r="D61" s="8704"/>
      <c r="E61" s="8704"/>
      <c r="F61" s="8704"/>
      <c r="G61" s="8704"/>
      <c r="H61" s="8704"/>
      <c r="I61" s="8704"/>
      <c r="J61" s="8704"/>
      <c r="K61" s="8704"/>
      <c r="L61" s="8704"/>
      <c r="M61" s="8705"/>
    </row>
  </sheetData>
  <mergeCells count="52">
    <mergeCell ref="C48:M48"/>
    <mergeCell ref="A52:A57"/>
    <mergeCell ref="A58:A60"/>
    <mergeCell ref="F39:M40"/>
    <mergeCell ref="D41:M43"/>
    <mergeCell ref="B44:B47"/>
    <mergeCell ref="F45:F46"/>
    <mergeCell ref="G45:J46"/>
    <mergeCell ref="L45:M46"/>
    <mergeCell ref="C52:M52"/>
    <mergeCell ref="C53:M53"/>
    <mergeCell ref="C54:M54"/>
    <mergeCell ref="C55:M55"/>
    <mergeCell ref="C56:M56"/>
    <mergeCell ref="C57:M57"/>
    <mergeCell ref="C58:M58"/>
    <mergeCell ref="A2:A14"/>
    <mergeCell ref="A15:A51"/>
    <mergeCell ref="B17:B23"/>
    <mergeCell ref="B24:B27"/>
    <mergeCell ref="B28:B30"/>
    <mergeCell ref="B31:B33"/>
    <mergeCell ref="B34:B43"/>
    <mergeCell ref="C2:M2"/>
    <mergeCell ref="C3:M3"/>
    <mergeCell ref="F4:G4"/>
    <mergeCell ref="I4:M4"/>
    <mergeCell ref="C5:M5"/>
    <mergeCell ref="C7:G7"/>
    <mergeCell ref="I7:M7"/>
    <mergeCell ref="B8:B10"/>
    <mergeCell ref="C9:D9"/>
    <mergeCell ref="F9:G9"/>
    <mergeCell ref="I9:J9"/>
    <mergeCell ref="C10:D10"/>
    <mergeCell ref="F10:G10"/>
    <mergeCell ref="C16:M16"/>
    <mergeCell ref="B1:M1"/>
    <mergeCell ref="C59:M59"/>
    <mergeCell ref="C60:M60"/>
    <mergeCell ref="C61:M61"/>
    <mergeCell ref="C51:M51"/>
    <mergeCell ref="C49:M49"/>
    <mergeCell ref="C50:M50"/>
    <mergeCell ref="I10:J10"/>
    <mergeCell ref="C11:M11"/>
    <mergeCell ref="C12:M12"/>
    <mergeCell ref="C13:M13"/>
    <mergeCell ref="C14:D14"/>
    <mergeCell ref="F14:M14"/>
    <mergeCell ref="C15:M15"/>
    <mergeCell ref="C6:M6"/>
  </mergeCells>
  <hyperlinks>
    <hyperlink ref="C56" r:id="rId1"/>
  </hyperlinks>
  <pageMargins left="0.7" right="0.7" top="0.75" bottom="0.75" header="0.3" footer="0.3"/>
  <pageSetup orientation="portrait" horizontalDpi="0" verticalDpi="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1:M62"/>
  <sheetViews>
    <sheetView topLeftCell="C1" workbookViewId="0">
      <selection activeCell="C16" sqref="C16:M16"/>
    </sheetView>
  </sheetViews>
  <sheetFormatPr baseColWidth="10" defaultColWidth="8.7109375" defaultRowHeight="15"/>
  <cols>
    <col min="1" max="1" width="29" customWidth="1"/>
    <col min="2" max="2" width="29.7109375" customWidth="1"/>
    <col min="3" max="13" width="11.42578125" customWidth="1"/>
  </cols>
  <sheetData>
    <row r="1" spans="1:13" ht="20.25" customHeight="1" thickBot="1">
      <c r="A1" s="4454" t="s">
        <v>359</v>
      </c>
      <c r="B1" s="6578" t="s">
        <v>3307</v>
      </c>
      <c r="C1" s="6579"/>
      <c r="D1" s="6579"/>
      <c r="E1" s="6579"/>
      <c r="F1" s="6579"/>
      <c r="G1" s="6579"/>
      <c r="H1" s="6579"/>
      <c r="I1" s="6579"/>
      <c r="J1" s="6579"/>
      <c r="K1" s="6579"/>
      <c r="L1" s="6579"/>
      <c r="M1" s="6580"/>
    </row>
    <row r="2" spans="1:13" ht="54" customHeight="1">
      <c r="A2" s="5694" t="s">
        <v>2329</v>
      </c>
      <c r="B2" s="4398" t="s">
        <v>2330</v>
      </c>
      <c r="C2" s="5695" t="s">
        <v>3308</v>
      </c>
      <c r="D2" s="5695"/>
      <c r="E2" s="5695"/>
      <c r="F2" s="5695"/>
      <c r="G2" s="5695"/>
      <c r="H2" s="5695"/>
      <c r="I2" s="5695"/>
      <c r="J2" s="5695"/>
      <c r="K2" s="5695"/>
      <c r="L2" s="5695"/>
      <c r="M2" s="5696"/>
    </row>
    <row r="3" spans="1:13" ht="56.25" customHeight="1">
      <c r="A3" s="5581"/>
      <c r="B3" s="4399" t="s">
        <v>2643</v>
      </c>
      <c r="C3" s="6517" t="s">
        <v>3309</v>
      </c>
      <c r="D3" s="6517"/>
      <c r="E3" s="6517"/>
      <c r="F3" s="6517"/>
      <c r="G3" s="6517"/>
      <c r="H3" s="6517"/>
      <c r="I3" s="6517"/>
      <c r="J3" s="6517"/>
      <c r="K3" s="6517"/>
      <c r="L3" s="6517"/>
      <c r="M3" s="6518"/>
    </row>
    <row r="4" spans="1:13" ht="52.5" customHeight="1">
      <c r="A4" s="5581"/>
      <c r="B4" s="2253" t="s">
        <v>240</v>
      </c>
      <c r="C4" s="1679" t="s">
        <v>95</v>
      </c>
      <c r="D4" s="5585" t="s">
        <v>359</v>
      </c>
      <c r="E4" s="5587"/>
      <c r="F4" s="8734" t="s">
        <v>241</v>
      </c>
      <c r="G4" s="8735"/>
      <c r="H4" s="1483"/>
      <c r="I4" s="5586"/>
      <c r="J4" s="5586"/>
      <c r="K4" s="5586"/>
      <c r="L4" s="5586"/>
      <c r="M4" s="6921"/>
    </row>
    <row r="5" spans="1:13" ht="15" customHeight="1">
      <c r="A5" s="5581"/>
      <c r="B5" s="2253" t="s">
        <v>2333</v>
      </c>
      <c r="C5" s="5586"/>
      <c r="D5" s="5586"/>
      <c r="E5" s="5586"/>
      <c r="F5" s="5586"/>
      <c r="G5" s="5586"/>
      <c r="H5" s="5586"/>
      <c r="I5" s="5586"/>
      <c r="J5" s="5586"/>
      <c r="K5" s="5586"/>
      <c r="L5" s="5586"/>
      <c r="M5" s="6921"/>
    </row>
    <row r="6" spans="1:13" ht="15" customHeight="1">
      <c r="A6" s="5581"/>
      <c r="B6" s="2253" t="s">
        <v>2334</v>
      </c>
      <c r="C6" s="5586"/>
      <c r="D6" s="5586"/>
      <c r="E6" s="5586"/>
      <c r="F6" s="5586"/>
      <c r="G6" s="5586"/>
      <c r="H6" s="5586"/>
      <c r="I6" s="1339"/>
      <c r="J6" s="1339"/>
      <c r="K6" s="1339"/>
      <c r="L6" s="1339"/>
      <c r="M6" s="1746"/>
    </row>
    <row r="7" spans="1:13" ht="15" customHeight="1">
      <c r="A7" s="5581"/>
      <c r="B7" s="2253" t="s">
        <v>2335</v>
      </c>
      <c r="C7" s="8726" t="s">
        <v>33</v>
      </c>
      <c r="D7" s="8726"/>
      <c r="E7" s="1770" t="s">
        <v>359</v>
      </c>
      <c r="F7" s="1770" t="s">
        <v>359</v>
      </c>
      <c r="G7" s="4455" t="s">
        <v>359</v>
      </c>
      <c r="H7" s="4456" t="s">
        <v>244</v>
      </c>
      <c r="I7" s="8726" t="s">
        <v>58</v>
      </c>
      <c r="J7" s="8726"/>
      <c r="K7" s="8726"/>
      <c r="L7" s="8726"/>
      <c r="M7" s="8727"/>
    </row>
    <row r="8" spans="1:13" ht="15.75">
      <c r="A8" s="5581"/>
      <c r="B8" s="6492" t="s">
        <v>2336</v>
      </c>
      <c r="C8" s="1770" t="s">
        <v>359</v>
      </c>
      <c r="D8" s="1770" t="s">
        <v>359</v>
      </c>
      <c r="E8" s="4457" t="s">
        <v>359</v>
      </c>
      <c r="F8" s="4457" t="s">
        <v>359</v>
      </c>
      <c r="G8" s="4457" t="s">
        <v>359</v>
      </c>
      <c r="H8" s="4457" t="s">
        <v>359</v>
      </c>
      <c r="I8" s="1770" t="s">
        <v>359</v>
      </c>
      <c r="J8" s="1770" t="s">
        <v>359</v>
      </c>
      <c r="K8" s="1770" t="s">
        <v>359</v>
      </c>
      <c r="L8" s="1770" t="s">
        <v>359</v>
      </c>
      <c r="M8" s="1771" t="s">
        <v>359</v>
      </c>
    </row>
    <row r="9" spans="1:13" ht="15" customHeight="1">
      <c r="A9" s="5581"/>
      <c r="B9" s="6492"/>
      <c r="C9" s="6943" t="s">
        <v>359</v>
      </c>
      <c r="D9" s="6943"/>
      <c r="E9" s="1770" t="s">
        <v>359</v>
      </c>
      <c r="F9" s="6943" t="s">
        <v>359</v>
      </c>
      <c r="G9" s="6943"/>
      <c r="H9" s="1770" t="s">
        <v>359</v>
      </c>
      <c r="I9" s="6943" t="s">
        <v>359</v>
      </c>
      <c r="J9" s="6943"/>
      <c r="K9" s="1770" t="s">
        <v>359</v>
      </c>
      <c r="L9" s="1770" t="s">
        <v>359</v>
      </c>
      <c r="M9" s="1771" t="s">
        <v>359</v>
      </c>
    </row>
    <row r="10" spans="1:13" ht="15" customHeight="1">
      <c r="A10" s="5581"/>
      <c r="B10" s="6493"/>
      <c r="C10" s="6943" t="s">
        <v>2567</v>
      </c>
      <c r="D10" s="6943"/>
      <c r="E10" s="1342" t="s">
        <v>359</v>
      </c>
      <c r="F10" s="6943" t="s">
        <v>2567</v>
      </c>
      <c r="G10" s="6943"/>
      <c r="H10" s="1342" t="s">
        <v>359</v>
      </c>
      <c r="I10" s="6943" t="s">
        <v>2567</v>
      </c>
      <c r="J10" s="6943"/>
      <c r="K10" s="1342" t="s">
        <v>359</v>
      </c>
      <c r="L10" s="1342" t="s">
        <v>359</v>
      </c>
      <c r="M10" s="1772" t="s">
        <v>359</v>
      </c>
    </row>
    <row r="11" spans="1:13" ht="48" customHeight="1">
      <c r="A11" s="5581"/>
      <c r="B11" s="2253" t="s">
        <v>2338</v>
      </c>
      <c r="C11" s="5586" t="s">
        <v>3310</v>
      </c>
      <c r="D11" s="5586"/>
      <c r="E11" s="5586"/>
      <c r="F11" s="5586"/>
      <c r="G11" s="5586"/>
      <c r="H11" s="5586"/>
      <c r="I11" s="5586"/>
      <c r="J11" s="5586"/>
      <c r="K11" s="5586"/>
      <c r="L11" s="5586"/>
      <c r="M11" s="6921"/>
    </row>
    <row r="12" spans="1:13" ht="43.5" customHeight="1">
      <c r="A12" s="5581"/>
      <c r="B12" s="2253" t="s">
        <v>2689</v>
      </c>
      <c r="C12" s="5586" t="s">
        <v>3311</v>
      </c>
      <c r="D12" s="5586"/>
      <c r="E12" s="5586"/>
      <c r="F12" s="5586"/>
      <c r="G12" s="5586"/>
      <c r="H12" s="5586"/>
      <c r="I12" s="5586"/>
      <c r="J12" s="5586"/>
      <c r="K12" s="5586"/>
      <c r="L12" s="5586"/>
      <c r="M12" s="6921"/>
    </row>
    <row r="13" spans="1:13" ht="27.75" customHeight="1">
      <c r="A13" s="5581"/>
      <c r="B13" s="2253" t="s">
        <v>3291</v>
      </c>
      <c r="C13" s="5586" t="s">
        <v>3292</v>
      </c>
      <c r="D13" s="5586"/>
      <c r="E13" s="5586"/>
      <c r="F13" s="5586"/>
      <c r="G13" s="5586"/>
      <c r="H13" s="5586"/>
      <c r="I13" s="5586"/>
      <c r="J13" s="5586"/>
      <c r="K13" s="5586"/>
      <c r="L13" s="5586"/>
      <c r="M13" s="6921"/>
    </row>
    <row r="14" spans="1:13" ht="15" customHeight="1">
      <c r="A14" s="5581"/>
      <c r="B14" s="2242" t="s">
        <v>2651</v>
      </c>
      <c r="C14" s="5586" t="s">
        <v>57</v>
      </c>
      <c r="D14" s="5586"/>
      <c r="E14" s="4458" t="s">
        <v>108</v>
      </c>
      <c r="F14" s="5586" t="s">
        <v>1740</v>
      </c>
      <c r="G14" s="5586"/>
      <c r="H14" s="5586"/>
      <c r="I14" s="5586"/>
      <c r="J14" s="5586"/>
      <c r="K14" s="5586"/>
      <c r="L14" s="5586"/>
      <c r="M14" s="6921"/>
    </row>
    <row r="15" spans="1:13" ht="15.75" customHeight="1">
      <c r="A15" s="8736" t="s">
        <v>2340</v>
      </c>
      <c r="B15" s="4399" t="s">
        <v>230</v>
      </c>
      <c r="C15" s="5586" t="s">
        <v>3312</v>
      </c>
      <c r="D15" s="5586"/>
      <c r="E15" s="5586"/>
      <c r="F15" s="5586"/>
      <c r="G15" s="5586"/>
      <c r="H15" s="5586"/>
      <c r="I15" s="5586"/>
      <c r="J15" s="5586"/>
      <c r="K15" s="5586"/>
      <c r="L15" s="5586"/>
      <c r="M15" s="6921"/>
    </row>
    <row r="16" spans="1:13" ht="15" customHeight="1">
      <c r="A16" s="5687"/>
      <c r="B16" s="2253" t="s">
        <v>2652</v>
      </c>
      <c r="C16" s="5586" t="s">
        <v>1739</v>
      </c>
      <c r="D16" s="5586"/>
      <c r="E16" s="5586"/>
      <c r="F16" s="5586"/>
      <c r="G16" s="5586"/>
      <c r="H16" s="5586"/>
      <c r="I16" s="5586"/>
      <c r="J16" s="5586"/>
      <c r="K16" s="5586"/>
      <c r="L16" s="5586"/>
      <c r="M16" s="6921"/>
    </row>
    <row r="17" spans="1:13" ht="15.75">
      <c r="A17" s="5687"/>
      <c r="B17" s="6492" t="s">
        <v>2341</v>
      </c>
      <c r="C17" s="1770" t="s">
        <v>359</v>
      </c>
      <c r="D17" s="1744" t="s">
        <v>359</v>
      </c>
      <c r="E17" s="1744" t="s">
        <v>359</v>
      </c>
      <c r="F17" s="1744" t="s">
        <v>359</v>
      </c>
      <c r="G17" s="1744" t="s">
        <v>359</v>
      </c>
      <c r="H17" s="1744" t="s">
        <v>359</v>
      </c>
      <c r="I17" s="1744" t="s">
        <v>359</v>
      </c>
      <c r="J17" s="1744" t="s">
        <v>359</v>
      </c>
      <c r="K17" s="1744" t="s">
        <v>359</v>
      </c>
      <c r="L17" s="1744" t="s">
        <v>359</v>
      </c>
      <c r="M17" s="1745" t="s">
        <v>359</v>
      </c>
    </row>
    <row r="18" spans="1:13" ht="15.75">
      <c r="A18" s="5687"/>
      <c r="B18" s="6492"/>
      <c r="C18" s="1770" t="s">
        <v>359</v>
      </c>
      <c r="D18" s="1339" t="s">
        <v>359</v>
      </c>
      <c r="E18" s="1744" t="s">
        <v>359</v>
      </c>
      <c r="F18" s="1339" t="s">
        <v>359</v>
      </c>
      <c r="G18" s="1744" t="s">
        <v>359</v>
      </c>
      <c r="H18" s="1339" t="s">
        <v>359</v>
      </c>
      <c r="I18" s="1744" t="s">
        <v>359</v>
      </c>
      <c r="J18" s="1339" t="s">
        <v>359</v>
      </c>
      <c r="K18" s="1744" t="s">
        <v>359</v>
      </c>
      <c r="L18" s="1744" t="s">
        <v>359</v>
      </c>
      <c r="M18" s="1745" t="s">
        <v>359</v>
      </c>
    </row>
    <row r="19" spans="1:13" ht="15.75">
      <c r="A19" s="5687"/>
      <c r="B19" s="6492"/>
      <c r="C19" s="1744" t="s">
        <v>2342</v>
      </c>
      <c r="D19" s="1341" t="s">
        <v>359</v>
      </c>
      <c r="E19" s="1744" t="s">
        <v>2343</v>
      </c>
      <c r="F19" s="1341" t="s">
        <v>359</v>
      </c>
      <c r="G19" s="1744" t="s">
        <v>2344</v>
      </c>
      <c r="H19" s="1341" t="s">
        <v>359</v>
      </c>
      <c r="I19" s="1744" t="s">
        <v>2345</v>
      </c>
      <c r="J19" s="1341" t="s">
        <v>2441</v>
      </c>
      <c r="K19" s="1744" t="s">
        <v>359</v>
      </c>
      <c r="L19" s="1744" t="s">
        <v>359</v>
      </c>
      <c r="M19" s="1745" t="s">
        <v>359</v>
      </c>
    </row>
    <row r="20" spans="1:13" ht="15.75">
      <c r="A20" s="5687"/>
      <c r="B20" s="6492"/>
      <c r="C20" s="1744" t="s">
        <v>2346</v>
      </c>
      <c r="D20" s="1341" t="s">
        <v>359</v>
      </c>
      <c r="E20" s="1744" t="s">
        <v>2347</v>
      </c>
      <c r="F20" s="1341" t="s">
        <v>359</v>
      </c>
      <c r="G20" s="1744" t="s">
        <v>2348</v>
      </c>
      <c r="H20" s="1341" t="s">
        <v>359</v>
      </c>
      <c r="I20" s="1744" t="s">
        <v>359</v>
      </c>
      <c r="J20" s="1744" t="s">
        <v>359</v>
      </c>
      <c r="K20" s="1744" t="s">
        <v>359</v>
      </c>
      <c r="L20" s="1744" t="s">
        <v>359</v>
      </c>
      <c r="M20" s="1745" t="s">
        <v>359</v>
      </c>
    </row>
    <row r="21" spans="1:13" ht="15.75">
      <c r="A21" s="5687"/>
      <c r="B21" s="6492"/>
      <c r="C21" s="1744" t="s">
        <v>2349</v>
      </c>
      <c r="D21" s="1341" t="s">
        <v>359</v>
      </c>
      <c r="E21" s="1744" t="s">
        <v>2350</v>
      </c>
      <c r="F21" s="1341" t="s">
        <v>359</v>
      </c>
      <c r="G21" s="1744" t="s">
        <v>359</v>
      </c>
      <c r="H21" s="1744" t="s">
        <v>359</v>
      </c>
      <c r="I21" s="1744" t="s">
        <v>359</v>
      </c>
      <c r="J21" s="1744" t="s">
        <v>359</v>
      </c>
      <c r="K21" s="1744" t="s">
        <v>359</v>
      </c>
      <c r="L21" s="1744" t="s">
        <v>359</v>
      </c>
      <c r="M21" s="1745" t="s">
        <v>359</v>
      </c>
    </row>
    <row r="22" spans="1:13" ht="15.75">
      <c r="A22" s="5687"/>
      <c r="B22" s="6492"/>
      <c r="C22" s="1744" t="s">
        <v>105</v>
      </c>
      <c r="D22" s="1341" t="s">
        <v>359</v>
      </c>
      <c r="E22" s="1744" t="s">
        <v>2352</v>
      </c>
      <c r="F22" s="1342" t="s">
        <v>359</v>
      </c>
      <c r="G22" s="1342" t="s">
        <v>359</v>
      </c>
      <c r="H22" s="1342" t="s">
        <v>359</v>
      </c>
      <c r="I22" s="1342" t="s">
        <v>359</v>
      </c>
      <c r="J22" s="1342" t="s">
        <v>359</v>
      </c>
      <c r="K22" s="1342" t="s">
        <v>359</v>
      </c>
      <c r="L22" s="1342" t="s">
        <v>359</v>
      </c>
      <c r="M22" s="1772" t="s">
        <v>359</v>
      </c>
    </row>
    <row r="23" spans="1:13" ht="15.75">
      <c r="A23" s="5687"/>
      <c r="B23" s="6493"/>
      <c r="C23" s="1339" t="s">
        <v>359</v>
      </c>
      <c r="D23" s="1339" t="s">
        <v>359</v>
      </c>
      <c r="E23" s="1339" t="s">
        <v>359</v>
      </c>
      <c r="F23" s="1339" t="s">
        <v>359</v>
      </c>
      <c r="G23" s="1339" t="s">
        <v>359</v>
      </c>
      <c r="H23" s="1339" t="s">
        <v>359</v>
      </c>
      <c r="I23" s="1339" t="s">
        <v>359</v>
      </c>
      <c r="J23" s="1339" t="s">
        <v>359</v>
      </c>
      <c r="K23" s="1339" t="s">
        <v>359</v>
      </c>
      <c r="L23" s="1339" t="s">
        <v>359</v>
      </c>
      <c r="M23" s="1746" t="s">
        <v>359</v>
      </c>
    </row>
    <row r="24" spans="1:13" ht="15.75">
      <c r="A24" s="5687"/>
      <c r="B24" s="6492" t="s">
        <v>2354</v>
      </c>
      <c r="C24" s="1744" t="s">
        <v>359</v>
      </c>
      <c r="D24" s="1744" t="s">
        <v>359</v>
      </c>
      <c r="E24" s="1744" t="s">
        <v>359</v>
      </c>
      <c r="F24" s="1744" t="s">
        <v>359</v>
      </c>
      <c r="G24" s="1744" t="s">
        <v>359</v>
      </c>
      <c r="H24" s="1744" t="s">
        <v>359</v>
      </c>
      <c r="I24" s="1744" t="s">
        <v>359</v>
      </c>
      <c r="J24" s="1744" t="s">
        <v>359</v>
      </c>
      <c r="K24" s="1744" t="s">
        <v>359</v>
      </c>
      <c r="L24" s="1770" t="s">
        <v>359</v>
      </c>
      <c r="M24" s="1771" t="s">
        <v>359</v>
      </c>
    </row>
    <row r="25" spans="1:13" ht="15.75">
      <c r="A25" s="5687"/>
      <c r="B25" s="6492"/>
      <c r="C25" s="1744" t="s">
        <v>2355</v>
      </c>
      <c r="D25" s="1343" t="s">
        <v>359</v>
      </c>
      <c r="E25" s="1744" t="s">
        <v>359</v>
      </c>
      <c r="F25" s="1744" t="s">
        <v>2356</v>
      </c>
      <c r="G25" s="1343" t="s">
        <v>359</v>
      </c>
      <c r="H25" s="1744" t="s">
        <v>359</v>
      </c>
      <c r="I25" s="1744" t="s">
        <v>2357</v>
      </c>
      <c r="J25" s="1343" t="s">
        <v>2351</v>
      </c>
      <c r="K25" s="1744" t="s">
        <v>359</v>
      </c>
      <c r="L25" s="1770" t="s">
        <v>359</v>
      </c>
      <c r="M25" s="1771" t="s">
        <v>359</v>
      </c>
    </row>
    <row r="26" spans="1:13" ht="15.75">
      <c r="A26" s="5687"/>
      <c r="B26" s="6492"/>
      <c r="C26" s="1744" t="s">
        <v>2358</v>
      </c>
      <c r="D26" s="1344" t="s">
        <v>359</v>
      </c>
      <c r="E26" s="1770" t="s">
        <v>359</v>
      </c>
      <c r="F26" s="1744" t="s">
        <v>2359</v>
      </c>
      <c r="G26" s="1341" t="s">
        <v>359</v>
      </c>
      <c r="H26" s="1770" t="s">
        <v>359</v>
      </c>
      <c r="I26" s="1770" t="s">
        <v>359</v>
      </c>
      <c r="J26" s="1770" t="s">
        <v>359</v>
      </c>
      <c r="K26" s="1770" t="s">
        <v>359</v>
      </c>
      <c r="L26" s="1770" t="s">
        <v>359</v>
      </c>
      <c r="M26" s="1771" t="s">
        <v>359</v>
      </c>
    </row>
    <row r="27" spans="1:13" ht="15.75">
      <c r="A27" s="5687"/>
      <c r="B27" s="6493"/>
      <c r="C27" s="1339" t="s">
        <v>359</v>
      </c>
      <c r="D27" s="1339" t="s">
        <v>359</v>
      </c>
      <c r="E27" s="1339" t="s">
        <v>359</v>
      </c>
      <c r="F27" s="1339" t="s">
        <v>359</v>
      </c>
      <c r="G27" s="1339" t="s">
        <v>359</v>
      </c>
      <c r="H27" s="1339" t="s">
        <v>359</v>
      </c>
      <c r="I27" s="1339" t="s">
        <v>359</v>
      </c>
      <c r="J27" s="1339" t="s">
        <v>359</v>
      </c>
      <c r="K27" s="1339" t="s">
        <v>359</v>
      </c>
      <c r="L27" s="1342" t="s">
        <v>359</v>
      </c>
      <c r="M27" s="1772" t="s">
        <v>359</v>
      </c>
    </row>
    <row r="28" spans="1:13" ht="15.75">
      <c r="A28" s="5687"/>
      <c r="B28" s="6588" t="s">
        <v>2360</v>
      </c>
      <c r="C28" s="1744" t="s">
        <v>359</v>
      </c>
      <c r="D28" s="1744" t="s">
        <v>359</v>
      </c>
      <c r="E28" s="1744" t="s">
        <v>359</v>
      </c>
      <c r="F28" s="1744" t="s">
        <v>359</v>
      </c>
      <c r="G28" s="1744" t="s">
        <v>359</v>
      </c>
      <c r="H28" s="1744" t="s">
        <v>359</v>
      </c>
      <c r="I28" s="1744" t="s">
        <v>359</v>
      </c>
      <c r="J28" s="1744" t="s">
        <v>359</v>
      </c>
      <c r="K28" s="1744" t="s">
        <v>359</v>
      </c>
      <c r="L28" s="1744" t="s">
        <v>359</v>
      </c>
      <c r="M28" s="1745" t="s">
        <v>359</v>
      </c>
    </row>
    <row r="29" spans="1:13" ht="15.75">
      <c r="A29" s="5687"/>
      <c r="B29" s="6492"/>
      <c r="C29" s="4282" t="s">
        <v>2361</v>
      </c>
      <c r="D29" s="1338">
        <v>163</v>
      </c>
      <c r="E29" s="1744" t="s">
        <v>359</v>
      </c>
      <c r="F29" s="1770" t="s">
        <v>2362</v>
      </c>
      <c r="G29" s="1343">
        <v>2022</v>
      </c>
      <c r="H29" s="1744" t="s">
        <v>359</v>
      </c>
      <c r="I29" s="1770" t="s">
        <v>2363</v>
      </c>
      <c r="J29" s="4459" t="s">
        <v>3295</v>
      </c>
      <c r="K29" s="4270" t="s">
        <v>359</v>
      </c>
      <c r="L29" s="1338" t="s">
        <v>359</v>
      </c>
      <c r="M29" s="1745" t="s">
        <v>359</v>
      </c>
    </row>
    <row r="30" spans="1:13" ht="15.75">
      <c r="A30" s="5687"/>
      <c r="B30" s="6497"/>
      <c r="C30" s="1339" t="s">
        <v>359</v>
      </c>
      <c r="D30" s="1339" t="s">
        <v>359</v>
      </c>
      <c r="E30" s="1339" t="s">
        <v>359</v>
      </c>
      <c r="F30" s="1339" t="s">
        <v>359</v>
      </c>
      <c r="G30" s="1339" t="s">
        <v>359</v>
      </c>
      <c r="H30" s="1339" t="s">
        <v>359</v>
      </c>
      <c r="I30" s="1339" t="s">
        <v>359</v>
      </c>
      <c r="J30" s="1339" t="s">
        <v>359</v>
      </c>
      <c r="K30" s="1339" t="s">
        <v>359</v>
      </c>
      <c r="L30" s="1339" t="s">
        <v>359</v>
      </c>
      <c r="M30" s="1746" t="s">
        <v>359</v>
      </c>
    </row>
    <row r="31" spans="1:13" ht="15.75">
      <c r="A31" s="5687"/>
      <c r="B31" s="6492" t="s">
        <v>2364</v>
      </c>
      <c r="C31" s="1773" t="s">
        <v>359</v>
      </c>
      <c r="D31" s="1773" t="s">
        <v>359</v>
      </c>
      <c r="E31" s="1773" t="s">
        <v>359</v>
      </c>
      <c r="F31" s="1773" t="s">
        <v>359</v>
      </c>
      <c r="G31" s="1773" t="s">
        <v>359</v>
      </c>
      <c r="H31" s="1773" t="s">
        <v>359</v>
      </c>
      <c r="I31" s="1773" t="s">
        <v>359</v>
      </c>
      <c r="J31" s="1773" t="s">
        <v>359</v>
      </c>
      <c r="K31" s="1773" t="s">
        <v>359</v>
      </c>
      <c r="L31" s="1770" t="s">
        <v>359</v>
      </c>
      <c r="M31" s="1771" t="s">
        <v>359</v>
      </c>
    </row>
    <row r="32" spans="1:13" ht="15.75">
      <c r="A32" s="5687"/>
      <c r="B32" s="6492"/>
      <c r="C32" s="1744" t="s">
        <v>2365</v>
      </c>
      <c r="D32" s="1343" t="s">
        <v>3313</v>
      </c>
      <c r="E32" s="1773" t="s">
        <v>359</v>
      </c>
      <c r="F32" s="1744" t="s">
        <v>2366</v>
      </c>
      <c r="G32" s="1351">
        <v>2032</v>
      </c>
      <c r="H32" s="1773" t="s">
        <v>359</v>
      </c>
      <c r="I32" s="1770" t="s">
        <v>359</v>
      </c>
      <c r="J32" s="1773" t="s">
        <v>359</v>
      </c>
      <c r="K32" s="1773" t="s">
        <v>359</v>
      </c>
      <c r="L32" s="1770" t="s">
        <v>359</v>
      </c>
      <c r="M32" s="1771" t="s">
        <v>359</v>
      </c>
    </row>
    <row r="33" spans="1:13" ht="15.75">
      <c r="A33" s="5687"/>
      <c r="B33" s="6493"/>
      <c r="C33" s="1339" t="s">
        <v>359</v>
      </c>
      <c r="D33" s="1339" t="s">
        <v>359</v>
      </c>
      <c r="E33" s="1346" t="s">
        <v>359</v>
      </c>
      <c r="F33" s="1339" t="s">
        <v>359</v>
      </c>
      <c r="G33" s="1346" t="s">
        <v>359</v>
      </c>
      <c r="H33" s="1346" t="s">
        <v>359</v>
      </c>
      <c r="I33" s="1342" t="s">
        <v>359</v>
      </c>
      <c r="J33" s="1346" t="s">
        <v>359</v>
      </c>
      <c r="K33" s="1346" t="s">
        <v>359</v>
      </c>
      <c r="L33" s="1342" t="s">
        <v>359</v>
      </c>
      <c r="M33" s="1772" t="s">
        <v>359</v>
      </c>
    </row>
    <row r="34" spans="1:13" ht="15.75">
      <c r="A34" s="5687"/>
      <c r="B34" s="6492" t="s">
        <v>2367</v>
      </c>
      <c r="C34" s="1744" t="s">
        <v>359</v>
      </c>
      <c r="D34" s="1744" t="s">
        <v>359</v>
      </c>
      <c r="E34" s="1744" t="s">
        <v>359</v>
      </c>
      <c r="F34" s="1744" t="s">
        <v>359</v>
      </c>
      <c r="G34" s="1744" t="s">
        <v>359</v>
      </c>
      <c r="H34" s="1744" t="s">
        <v>359</v>
      </c>
      <c r="I34" s="1744" t="s">
        <v>359</v>
      </c>
      <c r="J34" s="1744" t="s">
        <v>359</v>
      </c>
      <c r="K34" s="1744" t="s">
        <v>359</v>
      </c>
      <c r="L34" s="1744" t="s">
        <v>359</v>
      </c>
      <c r="M34" s="1745" t="s">
        <v>359</v>
      </c>
    </row>
    <row r="35" spans="1:13" ht="15.75">
      <c r="A35" s="5687"/>
      <c r="B35" s="6492"/>
      <c r="C35" s="1744" t="s">
        <v>359</v>
      </c>
      <c r="D35" s="2050" t="s">
        <v>2368</v>
      </c>
      <c r="E35" s="2050" t="s">
        <v>359</v>
      </c>
      <c r="F35" s="2050" t="s">
        <v>2369</v>
      </c>
      <c r="G35" s="2050" t="s">
        <v>359</v>
      </c>
      <c r="H35" s="1773" t="s">
        <v>2370</v>
      </c>
      <c r="I35" s="1773" t="s">
        <v>359</v>
      </c>
      <c r="J35" s="1773" t="s">
        <v>2371</v>
      </c>
      <c r="K35" s="2050" t="s">
        <v>359</v>
      </c>
      <c r="L35" s="2050" t="s">
        <v>2372</v>
      </c>
      <c r="M35" s="1745" t="s">
        <v>359</v>
      </c>
    </row>
    <row r="36" spans="1:13" ht="15.75">
      <c r="A36" s="5687"/>
      <c r="B36" s="6492"/>
      <c r="C36" s="1744" t="s">
        <v>359</v>
      </c>
      <c r="D36" s="4269">
        <v>2023</v>
      </c>
      <c r="E36" s="1343">
        <v>163</v>
      </c>
      <c r="F36" s="4270">
        <v>2024</v>
      </c>
      <c r="G36" s="1343">
        <v>163</v>
      </c>
      <c r="H36" s="4270">
        <v>2025</v>
      </c>
      <c r="I36" s="1343">
        <v>163</v>
      </c>
      <c r="J36" s="4270">
        <v>2026</v>
      </c>
      <c r="K36" s="1343">
        <v>163</v>
      </c>
      <c r="L36" s="4270">
        <v>2027</v>
      </c>
      <c r="M36" s="4460">
        <v>163</v>
      </c>
    </row>
    <row r="37" spans="1:13" ht="15.75">
      <c r="A37" s="5687"/>
      <c r="B37" s="6492"/>
      <c r="C37" s="1744" t="s">
        <v>359</v>
      </c>
      <c r="D37" s="2050" t="s">
        <v>2373</v>
      </c>
      <c r="E37" s="2050" t="s">
        <v>359</v>
      </c>
      <c r="F37" s="2050" t="s">
        <v>2374</v>
      </c>
      <c r="G37" s="2050" t="s">
        <v>359</v>
      </c>
      <c r="H37" s="1773" t="s">
        <v>2375</v>
      </c>
      <c r="I37" s="1773" t="s">
        <v>359</v>
      </c>
      <c r="J37" s="1773" t="s">
        <v>2376</v>
      </c>
      <c r="K37" s="2050" t="s">
        <v>359</v>
      </c>
      <c r="L37" s="2050" t="s">
        <v>2377</v>
      </c>
      <c r="M37" s="1745" t="s">
        <v>359</v>
      </c>
    </row>
    <row r="38" spans="1:13" ht="15.75">
      <c r="A38" s="5687"/>
      <c r="B38" s="6492"/>
      <c r="C38" s="1744" t="s">
        <v>359</v>
      </c>
      <c r="D38" s="4269">
        <v>2028</v>
      </c>
      <c r="E38" s="1343">
        <v>163</v>
      </c>
      <c r="F38" s="4270">
        <v>2029</v>
      </c>
      <c r="G38" s="1343">
        <v>163</v>
      </c>
      <c r="H38" s="4270">
        <v>2030</v>
      </c>
      <c r="I38" s="1343">
        <v>163</v>
      </c>
      <c r="J38" s="4270">
        <v>2031</v>
      </c>
      <c r="K38" s="1343">
        <v>163</v>
      </c>
      <c r="L38" s="4270">
        <v>2032</v>
      </c>
      <c r="M38" s="4460">
        <v>163</v>
      </c>
    </row>
    <row r="39" spans="1:13" ht="15.75" customHeight="1">
      <c r="A39" s="5687"/>
      <c r="B39" s="6492"/>
      <c r="C39" s="1744" t="s">
        <v>359</v>
      </c>
      <c r="D39" s="2050" t="s">
        <v>3297</v>
      </c>
      <c r="E39" s="1744" t="s">
        <v>359</v>
      </c>
      <c r="F39" s="8737" t="s">
        <v>359</v>
      </c>
      <c r="G39" s="8737"/>
      <c r="H39" s="8737"/>
      <c r="I39" s="8737"/>
      <c r="J39" s="8737"/>
      <c r="K39" s="8737"/>
      <c r="L39" s="8737"/>
      <c r="M39" s="6926"/>
    </row>
    <row r="40" spans="1:13" ht="15.75">
      <c r="A40" s="5687"/>
      <c r="B40" s="6492"/>
      <c r="C40" s="1744" t="s">
        <v>359</v>
      </c>
      <c r="D40" s="4269">
        <v>2032</v>
      </c>
      <c r="E40" s="1343">
        <v>163</v>
      </c>
      <c r="F40" s="8738"/>
      <c r="G40" s="8738"/>
      <c r="H40" s="8738"/>
      <c r="I40" s="8738"/>
      <c r="J40" s="8738"/>
      <c r="K40" s="8738"/>
      <c r="L40" s="8738"/>
      <c r="M40" s="6928"/>
    </row>
    <row r="41" spans="1:13" ht="15.75" customHeight="1">
      <c r="A41" s="5687"/>
      <c r="B41" s="6492"/>
      <c r="C41" s="1744" t="s">
        <v>359</v>
      </c>
      <c r="D41" s="6907" t="s">
        <v>359</v>
      </c>
      <c r="E41" s="6907"/>
      <c r="F41" s="6907"/>
      <c r="G41" s="6907"/>
      <c r="H41" s="6907"/>
      <c r="I41" s="6907"/>
      <c r="J41" s="6907"/>
      <c r="K41" s="6907"/>
      <c r="L41" s="6907"/>
      <c r="M41" s="8739"/>
    </row>
    <row r="42" spans="1:13" ht="15.75">
      <c r="A42" s="5687"/>
      <c r="B42" s="6492"/>
      <c r="C42" s="1744" t="s">
        <v>359</v>
      </c>
      <c r="D42" s="5597"/>
      <c r="E42" s="5597"/>
      <c r="F42" s="5597"/>
      <c r="G42" s="5597"/>
      <c r="H42" s="5597"/>
      <c r="I42" s="5597"/>
      <c r="J42" s="5597"/>
      <c r="K42" s="5597"/>
      <c r="L42" s="5597"/>
      <c r="M42" s="8740"/>
    </row>
    <row r="43" spans="1:13" ht="15.75">
      <c r="A43" s="5687"/>
      <c r="B43" s="6492"/>
      <c r="C43" s="1339" t="s">
        <v>359</v>
      </c>
      <c r="D43" s="8741"/>
      <c r="E43" s="8741"/>
      <c r="F43" s="8741"/>
      <c r="G43" s="8741"/>
      <c r="H43" s="8741"/>
      <c r="I43" s="8741"/>
      <c r="J43" s="8741"/>
      <c r="K43" s="8741"/>
      <c r="L43" s="8741"/>
      <c r="M43" s="8742"/>
    </row>
    <row r="44" spans="1:13" ht="15.75">
      <c r="A44" s="5687"/>
      <c r="B44" s="6496" t="s">
        <v>2385</v>
      </c>
      <c r="C44" s="1744" t="s">
        <v>359</v>
      </c>
      <c r="D44" s="1744" t="s">
        <v>359</v>
      </c>
      <c r="E44" s="1744" t="s">
        <v>359</v>
      </c>
      <c r="F44" s="1744" t="s">
        <v>359</v>
      </c>
      <c r="G44" s="1744" t="s">
        <v>359</v>
      </c>
      <c r="H44" s="1744" t="s">
        <v>359</v>
      </c>
      <c r="I44" s="1744" t="s">
        <v>359</v>
      </c>
      <c r="J44" s="1744" t="s">
        <v>359</v>
      </c>
      <c r="K44" s="1744" t="s">
        <v>359</v>
      </c>
      <c r="L44" s="1770" t="s">
        <v>359</v>
      </c>
      <c r="M44" s="1771" t="s">
        <v>359</v>
      </c>
    </row>
    <row r="45" spans="1:13" ht="15.75" customHeight="1">
      <c r="A45" s="5687"/>
      <c r="B45" s="6492"/>
      <c r="C45" s="1770" t="s">
        <v>359</v>
      </c>
      <c r="D45" s="1744" t="s">
        <v>93</v>
      </c>
      <c r="E45" s="1339" t="s">
        <v>95</v>
      </c>
      <c r="F45" s="6905" t="s">
        <v>2386</v>
      </c>
      <c r="G45" s="6906" t="s">
        <v>359</v>
      </c>
      <c r="H45" s="6907"/>
      <c r="I45" s="6907"/>
      <c r="J45" s="8743"/>
      <c r="K45" s="1744" t="s">
        <v>2387</v>
      </c>
      <c r="L45" s="6925" t="s">
        <v>359</v>
      </c>
      <c r="M45" s="6926"/>
    </row>
    <row r="46" spans="1:13" ht="15.75">
      <c r="A46" s="5687"/>
      <c r="B46" s="6492"/>
      <c r="C46" s="1770" t="s">
        <v>359</v>
      </c>
      <c r="D46" s="1345" t="s">
        <v>359</v>
      </c>
      <c r="E46" s="1340" t="s">
        <v>2441</v>
      </c>
      <c r="F46" s="6905"/>
      <c r="G46" s="8744"/>
      <c r="H46" s="8741"/>
      <c r="I46" s="8741"/>
      <c r="J46" s="8745"/>
      <c r="K46" s="1770" t="s">
        <v>359</v>
      </c>
      <c r="L46" s="6927"/>
      <c r="M46" s="6928"/>
    </row>
    <row r="47" spans="1:13" ht="15.75">
      <c r="A47" s="5687"/>
      <c r="B47" s="6493"/>
      <c r="C47" s="1342" t="s">
        <v>359</v>
      </c>
      <c r="D47" s="1342" t="s">
        <v>359</v>
      </c>
      <c r="E47" s="1342" t="s">
        <v>359</v>
      </c>
      <c r="F47" s="1342" t="s">
        <v>359</v>
      </c>
      <c r="G47" s="1342" t="s">
        <v>359</v>
      </c>
      <c r="H47" s="1342" t="s">
        <v>359</v>
      </c>
      <c r="I47" s="1342" t="s">
        <v>359</v>
      </c>
      <c r="J47" s="1342" t="s">
        <v>359</v>
      </c>
      <c r="K47" s="1342" t="s">
        <v>359</v>
      </c>
      <c r="L47" s="1770" t="s">
        <v>359</v>
      </c>
      <c r="M47" s="1771" t="s">
        <v>359</v>
      </c>
    </row>
    <row r="48" spans="1:13" ht="15.75" customHeight="1">
      <c r="A48" s="5687"/>
      <c r="B48" s="2253" t="s">
        <v>2388</v>
      </c>
      <c r="C48" s="6527" t="s">
        <v>3314</v>
      </c>
      <c r="D48" s="6527"/>
      <c r="E48" s="6527"/>
      <c r="F48" s="6527"/>
      <c r="G48" s="6527"/>
      <c r="H48" s="6527"/>
      <c r="I48" s="6527"/>
      <c r="J48" s="6527"/>
      <c r="K48" s="6527"/>
      <c r="L48" s="6527"/>
      <c r="M48" s="6528"/>
    </row>
    <row r="49" spans="1:13" ht="15" customHeight="1">
      <c r="A49" s="5687"/>
      <c r="B49" s="2253" t="s">
        <v>2577</v>
      </c>
      <c r="C49" s="6527" t="s">
        <v>3315</v>
      </c>
      <c r="D49" s="6527"/>
      <c r="E49" s="6527"/>
      <c r="F49" s="6527"/>
      <c r="G49" s="6527"/>
      <c r="H49" s="6527"/>
      <c r="I49" s="6527"/>
      <c r="J49" s="6527"/>
      <c r="K49" s="6527"/>
      <c r="L49" s="6527"/>
      <c r="M49" s="6528"/>
    </row>
    <row r="50" spans="1:13" ht="15" customHeight="1">
      <c r="A50" s="5687"/>
      <c r="B50" s="2253" t="s">
        <v>2392</v>
      </c>
      <c r="C50" s="5564" t="s">
        <v>3300</v>
      </c>
      <c r="D50" s="5564"/>
      <c r="E50" s="5564"/>
      <c r="F50" s="5564"/>
      <c r="G50" s="5564"/>
      <c r="H50" s="5564"/>
      <c r="I50" s="5564"/>
      <c r="J50" s="5564"/>
      <c r="K50" s="5564"/>
      <c r="L50" s="5564"/>
      <c r="M50" s="8733"/>
    </row>
    <row r="51" spans="1:13" ht="15" customHeight="1">
      <c r="A51" s="5687"/>
      <c r="B51" s="2253" t="s">
        <v>2393</v>
      </c>
      <c r="C51" s="5564">
        <v>2022</v>
      </c>
      <c r="D51" s="5564"/>
      <c r="E51" s="5564"/>
      <c r="F51" s="5564"/>
      <c r="G51" s="5564"/>
      <c r="H51" s="5564"/>
      <c r="I51" s="5564"/>
      <c r="J51" s="5564"/>
      <c r="K51" s="5564"/>
      <c r="L51" s="5564"/>
      <c r="M51" s="8733"/>
    </row>
    <row r="52" spans="1:13" ht="15" customHeight="1">
      <c r="A52" s="5569" t="s">
        <v>2394</v>
      </c>
      <c r="B52" s="2253" t="s">
        <v>2395</v>
      </c>
      <c r="C52" s="6495" t="s">
        <v>3316</v>
      </c>
      <c r="D52" s="6495"/>
      <c r="E52" s="6495"/>
      <c r="F52" s="6495"/>
      <c r="G52" s="6495"/>
      <c r="H52" s="6495"/>
      <c r="I52" s="6495"/>
      <c r="J52" s="6495"/>
      <c r="K52" s="6495"/>
      <c r="L52" s="6495"/>
      <c r="M52" s="6521"/>
    </row>
    <row r="53" spans="1:13" ht="15" customHeight="1">
      <c r="A53" s="5570"/>
      <c r="B53" s="2253" t="s">
        <v>2396</v>
      </c>
      <c r="C53" s="5576" t="s">
        <v>3302</v>
      </c>
      <c r="D53" s="5576"/>
      <c r="E53" s="5576"/>
      <c r="F53" s="5576"/>
      <c r="G53" s="5576"/>
      <c r="H53" s="5576"/>
      <c r="I53" s="5576"/>
      <c r="J53" s="5576"/>
      <c r="K53" s="5576"/>
      <c r="L53" s="5576"/>
      <c r="M53" s="6491"/>
    </row>
    <row r="54" spans="1:13" ht="15" customHeight="1">
      <c r="A54" s="5570"/>
      <c r="B54" s="2253" t="s">
        <v>2398</v>
      </c>
      <c r="C54" s="5576" t="s">
        <v>58</v>
      </c>
      <c r="D54" s="5576"/>
      <c r="E54" s="5576"/>
      <c r="F54" s="5576"/>
      <c r="G54" s="5576"/>
      <c r="H54" s="5576"/>
      <c r="I54" s="5576"/>
      <c r="J54" s="5576"/>
      <c r="K54" s="5576"/>
      <c r="L54" s="5576"/>
      <c r="M54" s="6491"/>
    </row>
    <row r="55" spans="1:13" ht="15" customHeight="1">
      <c r="A55" s="5570"/>
      <c r="B55" s="2253" t="s">
        <v>2399</v>
      </c>
      <c r="C55" s="5576" t="s">
        <v>3303</v>
      </c>
      <c r="D55" s="5576"/>
      <c r="E55" s="5576"/>
      <c r="F55" s="5576"/>
      <c r="G55" s="5576"/>
      <c r="H55" s="5576"/>
      <c r="I55" s="5576"/>
      <c r="J55" s="5576"/>
      <c r="K55" s="5576"/>
      <c r="L55" s="5576"/>
      <c r="M55" s="6491"/>
    </row>
    <row r="56" spans="1:13" ht="15" customHeight="1">
      <c r="A56" s="5570"/>
      <c r="B56" s="2253" t="s">
        <v>2400</v>
      </c>
      <c r="C56" s="8746" t="s">
        <v>3304</v>
      </c>
      <c r="D56" s="8746"/>
      <c r="E56" s="8746"/>
      <c r="F56" s="8746"/>
      <c r="G56" s="8746"/>
      <c r="H56" s="8746"/>
      <c r="I56" s="8746"/>
      <c r="J56" s="8746"/>
      <c r="K56" s="8746"/>
      <c r="L56" s="8746"/>
      <c r="M56" s="8747"/>
    </row>
    <row r="57" spans="1:13" ht="15" customHeight="1">
      <c r="A57" s="5617"/>
      <c r="B57" s="2242" t="s">
        <v>2401</v>
      </c>
      <c r="C57" s="6527" t="s">
        <v>3305</v>
      </c>
      <c r="D57" s="6527"/>
      <c r="E57" s="6527"/>
      <c r="F57" s="6527"/>
      <c r="G57" s="6527"/>
      <c r="H57" s="6527"/>
      <c r="I57" s="6527"/>
      <c r="J57" s="6527"/>
      <c r="K57" s="6527"/>
      <c r="L57" s="6527"/>
      <c r="M57" s="6528"/>
    </row>
    <row r="58" spans="1:13" ht="15" customHeight="1">
      <c r="A58" s="5569" t="s">
        <v>2402</v>
      </c>
      <c r="B58" s="4461" t="s">
        <v>2403</v>
      </c>
      <c r="C58" s="8748" t="s">
        <v>3306</v>
      </c>
      <c r="D58" s="8748"/>
      <c r="E58" s="8748"/>
      <c r="F58" s="8748"/>
      <c r="G58" s="8748"/>
      <c r="H58" s="8748"/>
      <c r="I58" s="8748"/>
      <c r="J58" s="8748"/>
      <c r="K58" s="8748"/>
      <c r="L58" s="8748"/>
      <c r="M58" s="8749"/>
    </row>
    <row r="59" spans="1:13" ht="15" customHeight="1">
      <c r="A59" s="5570"/>
      <c r="B59" s="4433" t="s">
        <v>2404</v>
      </c>
      <c r="C59" s="8750" t="s">
        <v>2405</v>
      </c>
      <c r="D59" s="8750"/>
      <c r="E59" s="8750"/>
      <c r="F59" s="8750"/>
      <c r="G59" s="8750"/>
      <c r="H59" s="8750"/>
      <c r="I59" s="8750"/>
      <c r="J59" s="8750"/>
      <c r="K59" s="8750"/>
      <c r="L59" s="8750"/>
      <c r="M59" s="8751"/>
    </row>
    <row r="60" spans="1:13" ht="15" customHeight="1">
      <c r="A60" s="5617"/>
      <c r="B60" s="4462" t="s">
        <v>244</v>
      </c>
      <c r="C60" s="8728" t="s">
        <v>58</v>
      </c>
      <c r="D60" s="8728"/>
      <c r="E60" s="8728"/>
      <c r="F60" s="8728"/>
      <c r="G60" s="8728"/>
      <c r="H60" s="8728"/>
      <c r="I60" s="8728"/>
      <c r="J60" s="8728"/>
      <c r="K60" s="8728"/>
      <c r="L60" s="8728"/>
      <c r="M60" s="8729"/>
    </row>
    <row r="61" spans="1:13" ht="15" customHeight="1">
      <c r="A61" s="2887" t="s">
        <v>2406</v>
      </c>
      <c r="B61" s="4463" t="s">
        <v>359</v>
      </c>
      <c r="C61" s="8730" t="s">
        <v>359</v>
      </c>
      <c r="D61" s="8731"/>
      <c r="E61" s="8731"/>
      <c r="F61" s="8731"/>
      <c r="G61" s="8731"/>
      <c r="H61" s="8731"/>
      <c r="I61" s="8731"/>
      <c r="J61" s="8731"/>
      <c r="K61" s="8731"/>
      <c r="L61" s="8731"/>
      <c r="M61" s="8732"/>
    </row>
    <row r="62" spans="1:13">
      <c r="C62" s="1585"/>
      <c r="D62" s="1585"/>
      <c r="E62" s="1585"/>
      <c r="F62" s="1585"/>
      <c r="G62" s="1585"/>
      <c r="H62" s="1585"/>
      <c r="I62" s="1585"/>
      <c r="J62" s="1585"/>
      <c r="K62" s="1585"/>
      <c r="L62" s="1585"/>
      <c r="M62" s="1585"/>
    </row>
  </sheetData>
  <mergeCells count="53">
    <mergeCell ref="A52:A57"/>
    <mergeCell ref="A58:A60"/>
    <mergeCell ref="F39:M40"/>
    <mergeCell ref="D41:M43"/>
    <mergeCell ref="B44:B47"/>
    <mergeCell ref="F45:F46"/>
    <mergeCell ref="G45:J46"/>
    <mergeCell ref="L45:M46"/>
    <mergeCell ref="C50:M50"/>
    <mergeCell ref="C53:M53"/>
    <mergeCell ref="C54:M54"/>
    <mergeCell ref="C55:M55"/>
    <mergeCell ref="C56:M56"/>
    <mergeCell ref="C57:M57"/>
    <mergeCell ref="C58:M58"/>
    <mergeCell ref="C59:M59"/>
    <mergeCell ref="A2:A14"/>
    <mergeCell ref="A15:A51"/>
    <mergeCell ref="B17:B23"/>
    <mergeCell ref="B24:B27"/>
    <mergeCell ref="B28:B30"/>
    <mergeCell ref="B31:B33"/>
    <mergeCell ref="B34:B43"/>
    <mergeCell ref="C10:D10"/>
    <mergeCell ref="C2:M2"/>
    <mergeCell ref="C3:M3"/>
    <mergeCell ref="D4:E4"/>
    <mergeCell ref="F4:G4"/>
    <mergeCell ref="I4:M4"/>
    <mergeCell ref="C5:M5"/>
    <mergeCell ref="C60:M60"/>
    <mergeCell ref="C61:M61"/>
    <mergeCell ref="C16:M16"/>
    <mergeCell ref="C52:M52"/>
    <mergeCell ref="C51:M51"/>
    <mergeCell ref="C49:M49"/>
    <mergeCell ref="C48:M48"/>
    <mergeCell ref="C14:D14"/>
    <mergeCell ref="F14:M14"/>
    <mergeCell ref="C15:M15"/>
    <mergeCell ref="B1:M1"/>
    <mergeCell ref="I10:J10"/>
    <mergeCell ref="C11:M11"/>
    <mergeCell ref="C12:M12"/>
    <mergeCell ref="C13:M13"/>
    <mergeCell ref="F10:G10"/>
    <mergeCell ref="C6:H6"/>
    <mergeCell ref="C7:D7"/>
    <mergeCell ref="I7:M7"/>
    <mergeCell ref="B8:B10"/>
    <mergeCell ref="C9:D9"/>
    <mergeCell ref="F9:G9"/>
    <mergeCell ref="I9:J9"/>
  </mergeCells>
  <hyperlinks>
    <hyperlink ref="C56" r:id="rId1"/>
  </hyperlinks>
  <pageMargins left="0.7" right="0.7" top="0.75" bottom="0.75" header="0.3" footer="0.3"/>
  <pageSetup orientation="portrait" horizontalDpi="0" verticalDpi="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1:M62"/>
  <sheetViews>
    <sheetView workbookViewId="0">
      <selection activeCell="I7" sqref="I7:M7"/>
    </sheetView>
  </sheetViews>
  <sheetFormatPr baseColWidth="10" defaultColWidth="8.7109375" defaultRowHeight="15"/>
  <cols>
    <col min="1" max="1" width="29" customWidth="1"/>
    <col min="2" max="2" width="29.7109375" customWidth="1"/>
    <col min="3" max="13" width="11.42578125" customWidth="1"/>
  </cols>
  <sheetData>
    <row r="1" spans="1:13" ht="20.25" customHeight="1">
      <c r="A1" s="2714" t="s">
        <v>359</v>
      </c>
      <c r="B1" s="6005" t="s">
        <v>3317</v>
      </c>
      <c r="C1" s="6005"/>
      <c r="D1" s="6005"/>
      <c r="E1" s="6005"/>
      <c r="F1" s="6005"/>
      <c r="G1" s="6005"/>
      <c r="H1" s="6005"/>
      <c r="I1" s="6005"/>
      <c r="J1" s="6005"/>
      <c r="K1" s="6005"/>
      <c r="L1" s="6005"/>
      <c r="M1" s="8752"/>
    </row>
    <row r="2" spans="1:13" ht="54" customHeight="1">
      <c r="A2" s="6186" t="s">
        <v>2329</v>
      </c>
      <c r="B2" s="4464" t="s">
        <v>2330</v>
      </c>
      <c r="C2" s="6602" t="s">
        <v>1067</v>
      </c>
      <c r="D2" s="6602"/>
      <c r="E2" s="6602"/>
      <c r="F2" s="6602"/>
      <c r="G2" s="6602"/>
      <c r="H2" s="6602"/>
      <c r="I2" s="6602"/>
      <c r="J2" s="6602"/>
      <c r="K2" s="6602"/>
      <c r="L2" s="6602"/>
      <c r="M2" s="7154"/>
    </row>
    <row r="3" spans="1:13" ht="48.75" customHeight="1">
      <c r="A3" s="5581"/>
      <c r="B3" s="2336" t="s">
        <v>2643</v>
      </c>
      <c r="C3" s="6517" t="s">
        <v>3309</v>
      </c>
      <c r="D3" s="6517"/>
      <c r="E3" s="6517"/>
      <c r="F3" s="6517"/>
      <c r="G3" s="6517"/>
      <c r="H3" s="6517"/>
      <c r="I3" s="6517"/>
      <c r="J3" s="6517"/>
      <c r="K3" s="6517"/>
      <c r="L3" s="6517"/>
      <c r="M3" s="6518"/>
    </row>
    <row r="4" spans="1:13" ht="30.75" customHeight="1">
      <c r="A4" s="5581"/>
      <c r="B4" s="2338" t="s">
        <v>240</v>
      </c>
      <c r="C4" s="1415" t="s">
        <v>95</v>
      </c>
      <c r="D4" s="1482" t="s">
        <v>359</v>
      </c>
      <c r="E4" s="1539" t="s">
        <v>359</v>
      </c>
      <c r="F4" s="5699" t="s">
        <v>241</v>
      </c>
      <c r="G4" s="5700"/>
      <c r="H4" s="1483"/>
      <c r="I4" s="5680"/>
      <c r="J4" s="5680"/>
      <c r="K4" s="5680"/>
      <c r="L4" s="5680"/>
      <c r="M4" s="5681"/>
    </row>
    <row r="5" spans="1:13" ht="15" customHeight="1">
      <c r="A5" s="5581"/>
      <c r="B5" s="2338" t="s">
        <v>2333</v>
      </c>
      <c r="C5" s="7602"/>
      <c r="D5" s="7602"/>
      <c r="E5" s="7602"/>
      <c r="F5" s="7602"/>
      <c r="G5" s="7602"/>
      <c r="H5" s="7602"/>
      <c r="I5" s="7602"/>
      <c r="J5" s="7602"/>
      <c r="K5" s="7602"/>
      <c r="L5" s="7602"/>
      <c r="M5" s="7603"/>
    </row>
    <row r="6" spans="1:13" ht="15" customHeight="1">
      <c r="A6" s="5581"/>
      <c r="B6" s="2338" t="s">
        <v>2334</v>
      </c>
      <c r="C6" s="7602"/>
      <c r="D6" s="7602"/>
      <c r="E6" s="7602"/>
      <c r="F6" s="7602"/>
      <c r="G6" s="7602"/>
      <c r="H6" s="7602"/>
      <c r="I6" s="7602"/>
      <c r="J6" s="7602"/>
      <c r="K6" s="7602"/>
      <c r="L6" s="7602"/>
      <c r="M6" s="7603"/>
    </row>
    <row r="7" spans="1:13" ht="15" customHeight="1">
      <c r="A7" s="5581"/>
      <c r="B7" s="2338" t="s">
        <v>2335</v>
      </c>
      <c r="C7" s="8707" t="s">
        <v>1069</v>
      </c>
      <c r="D7" s="8707"/>
      <c r="E7" s="8707"/>
      <c r="F7" s="8707"/>
      <c r="G7" s="8101"/>
      <c r="H7" s="4465" t="s">
        <v>244</v>
      </c>
      <c r="I7" s="8707" t="s">
        <v>3318</v>
      </c>
      <c r="J7" s="8707"/>
      <c r="K7" s="8707"/>
      <c r="L7" s="8707"/>
      <c r="M7" s="8101"/>
    </row>
    <row r="8" spans="1:13" ht="15.75">
      <c r="A8" s="5581"/>
      <c r="B8" s="7144" t="s">
        <v>2336</v>
      </c>
      <c r="C8" s="1410" t="s">
        <v>359</v>
      </c>
      <c r="D8" s="1410" t="s">
        <v>359</v>
      </c>
      <c r="E8" s="1410" t="s">
        <v>359</v>
      </c>
      <c r="F8" s="1410" t="s">
        <v>359</v>
      </c>
      <c r="G8" s="1410" t="s">
        <v>359</v>
      </c>
      <c r="H8" s="1410" t="s">
        <v>359</v>
      </c>
      <c r="I8" s="1409" t="s">
        <v>359</v>
      </c>
      <c r="J8" s="1409" t="s">
        <v>359</v>
      </c>
      <c r="K8" s="1409" t="s">
        <v>359</v>
      </c>
      <c r="L8" s="1409" t="s">
        <v>359</v>
      </c>
      <c r="M8" s="1657" t="s">
        <v>359</v>
      </c>
    </row>
    <row r="9" spans="1:13" ht="15" customHeight="1">
      <c r="A9" s="5581"/>
      <c r="B9" s="7144"/>
      <c r="C9" s="5708" t="s">
        <v>359</v>
      </c>
      <c r="D9" s="5708"/>
      <c r="E9" s="1409" t="s">
        <v>359</v>
      </c>
      <c r="F9" s="5708" t="s">
        <v>359</v>
      </c>
      <c r="G9" s="5708"/>
      <c r="H9" s="1409" t="s">
        <v>359</v>
      </c>
      <c r="I9" s="5708" t="s">
        <v>359</v>
      </c>
      <c r="J9" s="5708"/>
      <c r="K9" s="1409" t="s">
        <v>359</v>
      </c>
      <c r="L9" s="1409" t="s">
        <v>359</v>
      </c>
      <c r="M9" s="1657" t="s">
        <v>359</v>
      </c>
    </row>
    <row r="10" spans="1:13" ht="15" customHeight="1">
      <c r="A10" s="5581"/>
      <c r="B10" s="8754"/>
      <c r="C10" s="5708" t="s">
        <v>2567</v>
      </c>
      <c r="D10" s="5708"/>
      <c r="E10" s="1412" t="s">
        <v>359</v>
      </c>
      <c r="F10" s="5708" t="s">
        <v>2567</v>
      </c>
      <c r="G10" s="5708"/>
      <c r="H10" s="1412" t="s">
        <v>359</v>
      </c>
      <c r="I10" s="5708" t="s">
        <v>2567</v>
      </c>
      <c r="J10" s="5708"/>
      <c r="K10" s="1412" t="s">
        <v>359</v>
      </c>
      <c r="L10" s="1412" t="s">
        <v>359</v>
      </c>
      <c r="M10" s="1494" t="s">
        <v>359</v>
      </c>
    </row>
    <row r="11" spans="1:13" ht="67.5" customHeight="1">
      <c r="A11" s="5581"/>
      <c r="B11" s="2338" t="s">
        <v>2338</v>
      </c>
      <c r="C11" s="5680" t="s">
        <v>3319</v>
      </c>
      <c r="D11" s="5680"/>
      <c r="E11" s="5680"/>
      <c r="F11" s="5680"/>
      <c r="G11" s="5680"/>
      <c r="H11" s="5680"/>
      <c r="I11" s="5680"/>
      <c r="J11" s="5680"/>
      <c r="K11" s="5680"/>
      <c r="L11" s="5680"/>
      <c r="M11" s="5681"/>
    </row>
    <row r="12" spans="1:13" ht="83.25" customHeight="1">
      <c r="A12" s="5581"/>
      <c r="B12" s="2338" t="s">
        <v>2689</v>
      </c>
      <c r="C12" s="5680" t="s">
        <v>3320</v>
      </c>
      <c r="D12" s="5680"/>
      <c r="E12" s="5680"/>
      <c r="F12" s="5680"/>
      <c r="G12" s="5680"/>
      <c r="H12" s="5680"/>
      <c r="I12" s="5680"/>
      <c r="J12" s="5680"/>
      <c r="K12" s="5680"/>
      <c r="L12" s="5680"/>
      <c r="M12" s="5681"/>
    </row>
    <row r="13" spans="1:13" ht="51.75" customHeight="1">
      <c r="A13" s="5581"/>
      <c r="B13" s="2338" t="s">
        <v>3291</v>
      </c>
      <c r="C13" s="5680" t="s">
        <v>3292</v>
      </c>
      <c r="D13" s="5680"/>
      <c r="E13" s="5680"/>
      <c r="F13" s="5680"/>
      <c r="G13" s="5680"/>
      <c r="H13" s="5680"/>
      <c r="I13" s="5680"/>
      <c r="J13" s="5680"/>
      <c r="K13" s="5680"/>
      <c r="L13" s="5680"/>
      <c r="M13" s="5681"/>
    </row>
    <row r="14" spans="1:13" ht="55.5" customHeight="1">
      <c r="A14" s="5581"/>
      <c r="B14" s="2339" t="s">
        <v>2651</v>
      </c>
      <c r="C14" s="5680" t="s">
        <v>86</v>
      </c>
      <c r="D14" s="5680"/>
      <c r="E14" s="1534" t="s">
        <v>108</v>
      </c>
      <c r="F14" s="1483" t="s">
        <v>3321</v>
      </c>
      <c r="G14" s="5680" t="s">
        <v>186</v>
      </c>
      <c r="H14" s="5680"/>
      <c r="I14" s="5680"/>
      <c r="J14" s="5680"/>
      <c r="K14" s="5680"/>
      <c r="L14" s="5680"/>
      <c r="M14" s="5681"/>
    </row>
    <row r="15" spans="1:13" ht="16.5" customHeight="1">
      <c r="A15" s="8736" t="s">
        <v>2340</v>
      </c>
      <c r="B15" s="2336" t="s">
        <v>230</v>
      </c>
      <c r="C15" s="5680" t="s">
        <v>1196</v>
      </c>
      <c r="D15" s="5680"/>
      <c r="E15" s="5680"/>
      <c r="F15" s="5680"/>
      <c r="G15" s="5680"/>
      <c r="H15" s="5680"/>
      <c r="I15" s="5680"/>
      <c r="J15" s="5680"/>
      <c r="K15" s="5680"/>
      <c r="L15" s="5680"/>
      <c r="M15" s="5681"/>
    </row>
    <row r="16" spans="1:13" ht="30" customHeight="1">
      <c r="A16" s="5687"/>
      <c r="B16" s="2338" t="s">
        <v>2652</v>
      </c>
      <c r="C16" s="5680" t="s">
        <v>1068</v>
      </c>
      <c r="D16" s="5680"/>
      <c r="E16" s="5680"/>
      <c r="F16" s="5680"/>
      <c r="G16" s="5680"/>
      <c r="H16" s="5680"/>
      <c r="I16" s="5680"/>
      <c r="J16" s="5680"/>
      <c r="K16" s="5680"/>
      <c r="L16" s="5680"/>
      <c r="M16" s="5681"/>
    </row>
    <row r="17" spans="1:13" ht="15.75">
      <c r="A17" s="5687"/>
      <c r="B17" s="7144"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687"/>
      <c r="B18" s="7144"/>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5687"/>
      <c r="B19" s="7144"/>
      <c r="C19" s="1408" t="s">
        <v>2342</v>
      </c>
      <c r="D19" s="1406" t="s">
        <v>359</v>
      </c>
      <c r="E19" s="1408" t="s">
        <v>2343</v>
      </c>
      <c r="F19" s="1406" t="s">
        <v>359</v>
      </c>
      <c r="G19" s="1408" t="s">
        <v>2344</v>
      </c>
      <c r="H19" s="1406" t="s">
        <v>359</v>
      </c>
      <c r="I19" s="1408" t="s">
        <v>2345</v>
      </c>
      <c r="J19" s="1406" t="s">
        <v>2441</v>
      </c>
      <c r="K19" s="1408" t="s">
        <v>359</v>
      </c>
      <c r="L19" s="1408" t="s">
        <v>359</v>
      </c>
      <c r="M19" s="1492" t="s">
        <v>359</v>
      </c>
    </row>
    <row r="20" spans="1:13" ht="15.75">
      <c r="A20" s="5687"/>
      <c r="B20" s="7144"/>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5687"/>
      <c r="B21" s="7144"/>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75">
      <c r="A22" s="5687"/>
      <c r="B22" s="7144"/>
      <c r="C22" s="1408" t="s">
        <v>105</v>
      </c>
      <c r="D22" s="1406" t="s">
        <v>359</v>
      </c>
      <c r="E22" s="1408" t="s">
        <v>2352</v>
      </c>
      <c r="F22" s="1412" t="s">
        <v>359</v>
      </c>
      <c r="G22" s="1412" t="s">
        <v>359</v>
      </c>
      <c r="H22" s="1412" t="s">
        <v>359</v>
      </c>
      <c r="I22" s="1412" t="s">
        <v>359</v>
      </c>
      <c r="J22" s="1412" t="s">
        <v>359</v>
      </c>
      <c r="K22" s="1412" t="s">
        <v>359</v>
      </c>
      <c r="L22" s="1412" t="s">
        <v>359</v>
      </c>
      <c r="M22" s="1494" t="s">
        <v>359</v>
      </c>
    </row>
    <row r="23" spans="1:13" ht="15.75">
      <c r="A23" s="5687"/>
      <c r="B23" s="8754"/>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5687"/>
      <c r="B24" s="7144"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5687"/>
      <c r="B25" s="7144"/>
      <c r="C25" s="1408" t="s">
        <v>2355</v>
      </c>
      <c r="D25" s="1417" t="s">
        <v>359</v>
      </c>
      <c r="E25" s="1408" t="s">
        <v>359</v>
      </c>
      <c r="F25" s="1408" t="s">
        <v>2356</v>
      </c>
      <c r="G25" s="1417" t="s">
        <v>359</v>
      </c>
      <c r="H25" s="1408" t="s">
        <v>359</v>
      </c>
      <c r="I25" s="1408" t="s">
        <v>2357</v>
      </c>
      <c r="J25" s="1417" t="s">
        <v>2441</v>
      </c>
      <c r="K25" s="1408" t="s">
        <v>359</v>
      </c>
      <c r="L25" s="1409" t="s">
        <v>359</v>
      </c>
      <c r="M25" s="1657" t="s">
        <v>359</v>
      </c>
    </row>
    <row r="26" spans="1:13" ht="15.75">
      <c r="A26" s="5687"/>
      <c r="B26" s="7144"/>
      <c r="C26" s="1408"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 r="A27" s="5687"/>
      <c r="B27" s="8754"/>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5687"/>
      <c r="B28" s="7143"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75">
      <c r="A29" s="5687"/>
      <c r="B29" s="7144"/>
      <c r="C29" s="1485" t="s">
        <v>2361</v>
      </c>
      <c r="D29" s="1488">
        <v>177</v>
      </c>
      <c r="E29" s="1408" t="s">
        <v>359</v>
      </c>
      <c r="F29" s="1409" t="s">
        <v>2362</v>
      </c>
      <c r="G29" s="1417">
        <v>2022</v>
      </c>
      <c r="H29" s="1408" t="s">
        <v>359</v>
      </c>
      <c r="I29" s="1409" t="s">
        <v>2363</v>
      </c>
      <c r="J29" s="1677" t="s">
        <v>3295</v>
      </c>
      <c r="K29" s="1403" t="s">
        <v>359</v>
      </c>
      <c r="L29" s="1488" t="s">
        <v>359</v>
      </c>
      <c r="M29" s="1492" t="s">
        <v>359</v>
      </c>
    </row>
    <row r="30" spans="1:13" ht="15.75">
      <c r="A30" s="5687"/>
      <c r="B30" s="7145"/>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5687"/>
      <c r="B31" s="7144"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31.5">
      <c r="A32" s="5687"/>
      <c r="B32" s="7144"/>
      <c r="C32" s="1408" t="s">
        <v>2365</v>
      </c>
      <c r="D32" s="1417" t="s">
        <v>3322</v>
      </c>
      <c r="E32" s="1422" t="s">
        <v>359</v>
      </c>
      <c r="F32" s="1408" t="s">
        <v>2366</v>
      </c>
      <c r="G32" s="1537">
        <v>2032</v>
      </c>
      <c r="H32" s="1422" t="s">
        <v>359</v>
      </c>
      <c r="I32" s="1409" t="s">
        <v>359</v>
      </c>
      <c r="J32" s="1422" t="s">
        <v>359</v>
      </c>
      <c r="K32" s="1422" t="s">
        <v>359</v>
      </c>
      <c r="L32" s="1409" t="s">
        <v>359</v>
      </c>
      <c r="M32" s="1657" t="s">
        <v>359</v>
      </c>
    </row>
    <row r="33" spans="1:13" ht="15.75">
      <c r="A33" s="5687"/>
      <c r="B33" s="8754"/>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 r="A34" s="5687"/>
      <c r="B34" s="7144"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5687"/>
      <c r="B35" s="7144"/>
      <c r="C35" s="1408" t="s">
        <v>359</v>
      </c>
      <c r="D35" s="1710" t="s">
        <v>2368</v>
      </c>
      <c r="E35" s="1710" t="s">
        <v>359</v>
      </c>
      <c r="F35" s="1710" t="s">
        <v>2369</v>
      </c>
      <c r="G35" s="1710" t="s">
        <v>359</v>
      </c>
      <c r="H35" s="1422" t="s">
        <v>2370</v>
      </c>
      <c r="I35" s="1422" t="s">
        <v>359</v>
      </c>
      <c r="J35" s="1422" t="s">
        <v>2371</v>
      </c>
      <c r="K35" s="1710" t="s">
        <v>359</v>
      </c>
      <c r="L35" s="1710" t="s">
        <v>2372</v>
      </c>
      <c r="M35" s="1492" t="s">
        <v>359</v>
      </c>
    </row>
    <row r="36" spans="1:13" ht="15.75">
      <c r="A36" s="5687"/>
      <c r="B36" s="7144"/>
      <c r="C36" s="1408" t="s">
        <v>359</v>
      </c>
      <c r="D36" s="1404">
        <v>2023</v>
      </c>
      <c r="E36" s="1488">
        <v>800</v>
      </c>
      <c r="F36" s="1403">
        <v>2024</v>
      </c>
      <c r="G36" s="1488">
        <v>800</v>
      </c>
      <c r="H36" s="1403">
        <v>2025</v>
      </c>
      <c r="I36" s="1488">
        <v>800</v>
      </c>
      <c r="J36" s="1403">
        <v>2026</v>
      </c>
      <c r="K36" s="1488">
        <v>800</v>
      </c>
      <c r="L36" s="1403">
        <v>2027</v>
      </c>
      <c r="M36" s="1491">
        <v>800</v>
      </c>
    </row>
    <row r="37" spans="1:13" ht="15.75">
      <c r="A37" s="5687"/>
      <c r="B37" s="7144"/>
      <c r="C37" s="1408" t="s">
        <v>359</v>
      </c>
      <c r="D37" s="1710" t="s">
        <v>2373</v>
      </c>
      <c r="E37" s="1710" t="s">
        <v>359</v>
      </c>
      <c r="F37" s="1710" t="s">
        <v>2374</v>
      </c>
      <c r="G37" s="1710" t="s">
        <v>359</v>
      </c>
      <c r="H37" s="1422" t="s">
        <v>2375</v>
      </c>
      <c r="I37" s="1422" t="s">
        <v>359</v>
      </c>
      <c r="J37" s="1422" t="s">
        <v>2376</v>
      </c>
      <c r="K37" s="1710" t="s">
        <v>359</v>
      </c>
      <c r="L37" s="1710" t="s">
        <v>2377</v>
      </c>
      <c r="M37" s="1492" t="s">
        <v>359</v>
      </c>
    </row>
    <row r="38" spans="1:13" ht="15.75">
      <c r="A38" s="5687"/>
      <c r="B38" s="7144"/>
      <c r="C38" s="1408" t="s">
        <v>359</v>
      </c>
      <c r="D38" s="1404">
        <v>2028</v>
      </c>
      <c r="E38" s="1488">
        <v>800</v>
      </c>
      <c r="F38" s="1403">
        <v>2029</v>
      </c>
      <c r="G38" s="1488">
        <v>800</v>
      </c>
      <c r="H38" s="1403">
        <v>2030</v>
      </c>
      <c r="I38" s="1488">
        <v>800</v>
      </c>
      <c r="J38" s="1403">
        <v>2031</v>
      </c>
      <c r="K38" s="1488">
        <v>800</v>
      </c>
      <c r="L38" s="1403">
        <v>2032</v>
      </c>
      <c r="M38" s="1491">
        <v>800</v>
      </c>
    </row>
    <row r="39" spans="1:13" ht="15.75" customHeight="1">
      <c r="A39" s="5687"/>
      <c r="B39" s="7144"/>
      <c r="C39" s="1408" t="s">
        <v>359</v>
      </c>
      <c r="D39" s="1710" t="s">
        <v>3297</v>
      </c>
      <c r="E39" s="1408" t="s">
        <v>359</v>
      </c>
      <c r="F39" s="7096" t="s">
        <v>359</v>
      </c>
      <c r="G39" s="7096"/>
      <c r="H39" s="7096"/>
      <c r="I39" s="7096"/>
      <c r="J39" s="7096"/>
      <c r="K39" s="7096"/>
      <c r="L39" s="7096"/>
      <c r="M39" s="6546"/>
    </row>
    <row r="40" spans="1:13" ht="15.75">
      <c r="A40" s="5687"/>
      <c r="B40" s="7144"/>
      <c r="C40" s="1408" t="s">
        <v>359</v>
      </c>
      <c r="D40" s="1404">
        <v>2032</v>
      </c>
      <c r="E40" s="1488">
        <v>800</v>
      </c>
      <c r="F40" s="7074"/>
      <c r="G40" s="7074"/>
      <c r="H40" s="7074"/>
      <c r="I40" s="7074"/>
      <c r="J40" s="7074"/>
      <c r="K40" s="7074"/>
      <c r="L40" s="7074"/>
      <c r="M40" s="6548"/>
    </row>
    <row r="41" spans="1:13" ht="15.75" customHeight="1">
      <c r="A41" s="5687"/>
      <c r="B41" s="7144"/>
      <c r="C41" s="1408" t="s">
        <v>359</v>
      </c>
      <c r="D41" s="5979" t="s">
        <v>359</v>
      </c>
      <c r="E41" s="5979"/>
      <c r="F41" s="5979"/>
      <c r="G41" s="5979"/>
      <c r="H41" s="5979"/>
      <c r="I41" s="5979"/>
      <c r="J41" s="5979"/>
      <c r="K41" s="5979"/>
      <c r="L41" s="5979"/>
      <c r="M41" s="6524"/>
    </row>
    <row r="42" spans="1:13" ht="15.75">
      <c r="A42" s="5687"/>
      <c r="B42" s="7144"/>
      <c r="C42" s="1408" t="s">
        <v>359</v>
      </c>
      <c r="D42" s="6189"/>
      <c r="E42" s="6189"/>
      <c r="F42" s="6189"/>
      <c r="G42" s="6189"/>
      <c r="H42" s="6189"/>
      <c r="I42" s="6189"/>
      <c r="J42" s="6189"/>
      <c r="K42" s="6189"/>
      <c r="L42" s="6189"/>
      <c r="M42" s="6190"/>
    </row>
    <row r="43" spans="1:13" ht="15.75">
      <c r="A43" s="5687"/>
      <c r="B43" s="7144"/>
      <c r="C43" s="1415" t="s">
        <v>359</v>
      </c>
      <c r="D43" s="6543"/>
      <c r="E43" s="6543"/>
      <c r="F43" s="6543"/>
      <c r="G43" s="6543"/>
      <c r="H43" s="6543"/>
      <c r="I43" s="6543"/>
      <c r="J43" s="6543"/>
      <c r="K43" s="6543"/>
      <c r="L43" s="6543"/>
      <c r="M43" s="8716"/>
    </row>
    <row r="44" spans="1:13" ht="15.75">
      <c r="A44" s="5687"/>
      <c r="B44" s="8755" t="s">
        <v>2385</v>
      </c>
      <c r="C44" s="1408" t="s">
        <v>359</v>
      </c>
      <c r="D44" s="1408" t="s">
        <v>359</v>
      </c>
      <c r="E44" s="1408" t="s">
        <v>359</v>
      </c>
      <c r="F44" s="1408" t="s">
        <v>359</v>
      </c>
      <c r="G44" s="1408" t="s">
        <v>359</v>
      </c>
      <c r="H44" s="1408" t="s">
        <v>359</v>
      </c>
      <c r="I44" s="1408" t="s">
        <v>359</v>
      </c>
      <c r="J44" s="1408" t="s">
        <v>359</v>
      </c>
      <c r="K44" s="1408" t="s">
        <v>359</v>
      </c>
      <c r="L44" s="1409" t="s">
        <v>359</v>
      </c>
      <c r="M44" s="1657" t="s">
        <v>359</v>
      </c>
    </row>
    <row r="45" spans="1:13" ht="15.75" customHeight="1">
      <c r="A45" s="5687"/>
      <c r="B45" s="7144"/>
      <c r="C45" s="1409" t="s">
        <v>359</v>
      </c>
      <c r="D45" s="1408" t="s">
        <v>93</v>
      </c>
      <c r="E45" s="1415" t="s">
        <v>95</v>
      </c>
      <c r="F45" s="6539" t="s">
        <v>2386</v>
      </c>
      <c r="G45" s="6540" t="s">
        <v>359</v>
      </c>
      <c r="H45" s="5979"/>
      <c r="I45" s="5979"/>
      <c r="J45" s="6541"/>
      <c r="K45" s="1408" t="s">
        <v>2387</v>
      </c>
      <c r="L45" s="6545" t="s">
        <v>359</v>
      </c>
      <c r="M45" s="6546"/>
    </row>
    <row r="46" spans="1:13" ht="15.75">
      <c r="A46" s="5687"/>
      <c r="B46" s="7144"/>
      <c r="C46" s="1409" t="s">
        <v>359</v>
      </c>
      <c r="D46" s="1423" t="s">
        <v>359</v>
      </c>
      <c r="E46" s="1483" t="s">
        <v>2441</v>
      </c>
      <c r="F46" s="6539"/>
      <c r="G46" s="6542"/>
      <c r="H46" s="6543"/>
      <c r="I46" s="6543"/>
      <c r="J46" s="6544"/>
      <c r="K46" s="1409" t="s">
        <v>359</v>
      </c>
      <c r="L46" s="6547"/>
      <c r="M46" s="6548"/>
    </row>
    <row r="47" spans="1:13" ht="15.75">
      <c r="A47" s="5687"/>
      <c r="B47" s="8754"/>
      <c r="C47" s="1412" t="s">
        <v>359</v>
      </c>
      <c r="D47" s="1412" t="s">
        <v>359</v>
      </c>
      <c r="E47" s="1412" t="s">
        <v>359</v>
      </c>
      <c r="F47" s="1412" t="s">
        <v>359</v>
      </c>
      <c r="G47" s="1412" t="s">
        <v>359</v>
      </c>
      <c r="H47" s="1412" t="s">
        <v>359</v>
      </c>
      <c r="I47" s="1412" t="s">
        <v>359</v>
      </c>
      <c r="J47" s="1412" t="s">
        <v>359</v>
      </c>
      <c r="K47" s="1412" t="s">
        <v>359</v>
      </c>
      <c r="L47" s="1409" t="s">
        <v>359</v>
      </c>
      <c r="M47" s="1657" t="s">
        <v>359</v>
      </c>
    </row>
    <row r="48" spans="1:13" ht="15.75" customHeight="1">
      <c r="A48" s="5687"/>
      <c r="B48" s="2338" t="s">
        <v>2388</v>
      </c>
      <c r="C48" s="7602" t="s">
        <v>3323</v>
      </c>
      <c r="D48" s="7602"/>
      <c r="E48" s="7602"/>
      <c r="F48" s="7602"/>
      <c r="G48" s="7602"/>
      <c r="H48" s="7602"/>
      <c r="I48" s="7602"/>
      <c r="J48" s="7602"/>
      <c r="K48" s="7602"/>
      <c r="L48" s="7602"/>
      <c r="M48" s="7603"/>
    </row>
    <row r="49" spans="1:13" ht="15" customHeight="1">
      <c r="A49" s="5687"/>
      <c r="B49" s="2338" t="s">
        <v>2577</v>
      </c>
      <c r="C49" s="7602" t="s">
        <v>3324</v>
      </c>
      <c r="D49" s="7602"/>
      <c r="E49" s="7602"/>
      <c r="F49" s="7602"/>
      <c r="G49" s="7602"/>
      <c r="H49" s="7602"/>
      <c r="I49" s="7602"/>
      <c r="J49" s="7602"/>
      <c r="K49" s="7602"/>
      <c r="L49" s="7602"/>
      <c r="M49" s="7603"/>
    </row>
    <row r="50" spans="1:13" ht="15" customHeight="1">
      <c r="A50" s="5687"/>
      <c r="B50" s="2338" t="s">
        <v>2392</v>
      </c>
      <c r="C50" s="8753" t="s">
        <v>3300</v>
      </c>
      <c r="D50" s="8087"/>
      <c r="E50" s="8087"/>
      <c r="F50" s="8087"/>
      <c r="G50" s="8087"/>
      <c r="H50" s="8087"/>
      <c r="I50" s="8087"/>
      <c r="J50" s="8087"/>
      <c r="K50" s="8087"/>
      <c r="L50" s="8087"/>
      <c r="M50" s="8088"/>
    </row>
    <row r="51" spans="1:13" ht="15" customHeight="1">
      <c r="A51" s="5687"/>
      <c r="B51" s="2338" t="s">
        <v>2393</v>
      </c>
      <c r="C51" s="8753">
        <v>2023</v>
      </c>
      <c r="D51" s="8087"/>
      <c r="E51" s="8087"/>
      <c r="F51" s="8087"/>
      <c r="G51" s="8087"/>
      <c r="H51" s="8087"/>
      <c r="I51" s="8087"/>
      <c r="J51" s="8087"/>
      <c r="K51" s="8087"/>
      <c r="L51" s="8087"/>
      <c r="M51" s="8088"/>
    </row>
    <row r="52" spans="1:13" ht="15" customHeight="1">
      <c r="A52" s="5569" t="s">
        <v>2394</v>
      </c>
      <c r="B52" s="2338" t="s">
        <v>2395</v>
      </c>
      <c r="C52" s="5732" t="s">
        <v>3325</v>
      </c>
      <c r="D52" s="5732"/>
      <c r="E52" s="5732"/>
      <c r="F52" s="5732"/>
      <c r="G52" s="5732"/>
      <c r="H52" s="5732"/>
      <c r="I52" s="5732"/>
      <c r="J52" s="5732"/>
      <c r="K52" s="5732"/>
      <c r="L52" s="5732"/>
      <c r="M52" s="6554"/>
    </row>
    <row r="53" spans="1:13" ht="15" customHeight="1">
      <c r="A53" s="5570"/>
      <c r="B53" s="2338" t="s">
        <v>2396</v>
      </c>
      <c r="C53" s="5680" t="s">
        <v>3326</v>
      </c>
      <c r="D53" s="5680"/>
      <c r="E53" s="5680"/>
      <c r="F53" s="5680"/>
      <c r="G53" s="5680"/>
      <c r="H53" s="5680"/>
      <c r="I53" s="5680"/>
      <c r="J53" s="5680"/>
      <c r="K53" s="5680"/>
      <c r="L53" s="5680"/>
      <c r="M53" s="5681"/>
    </row>
    <row r="54" spans="1:13" ht="15" customHeight="1">
      <c r="A54" s="5570"/>
      <c r="B54" s="2338" t="s">
        <v>2398</v>
      </c>
      <c r="C54" s="5680" t="s">
        <v>3327</v>
      </c>
      <c r="D54" s="5680"/>
      <c r="E54" s="5680"/>
      <c r="F54" s="5680"/>
      <c r="G54" s="5680"/>
      <c r="H54" s="5680"/>
      <c r="I54" s="5680"/>
      <c r="J54" s="5680"/>
      <c r="K54" s="5680"/>
      <c r="L54" s="5680"/>
      <c r="M54" s="5681"/>
    </row>
    <row r="55" spans="1:13" ht="15" customHeight="1">
      <c r="A55" s="5570"/>
      <c r="B55" s="2338" t="s">
        <v>2399</v>
      </c>
      <c r="C55" s="5680" t="s">
        <v>2145</v>
      </c>
      <c r="D55" s="5680"/>
      <c r="E55" s="5680"/>
      <c r="F55" s="5680"/>
      <c r="G55" s="5680"/>
      <c r="H55" s="5680"/>
      <c r="I55" s="5680"/>
      <c r="J55" s="5680"/>
      <c r="K55" s="5680"/>
      <c r="L55" s="5680"/>
      <c r="M55" s="5681"/>
    </row>
    <row r="56" spans="1:13" ht="15" customHeight="1">
      <c r="A56" s="5570"/>
      <c r="B56" s="2338" t="s">
        <v>2400</v>
      </c>
      <c r="C56" s="8756" t="s">
        <v>3328</v>
      </c>
      <c r="D56" s="8757"/>
      <c r="E56" s="8757"/>
      <c r="F56" s="8757"/>
      <c r="G56" s="8757"/>
      <c r="H56" s="8757"/>
      <c r="I56" s="8757"/>
      <c r="J56" s="8757"/>
      <c r="K56" s="8757"/>
      <c r="L56" s="8757"/>
      <c r="M56" s="8758"/>
    </row>
    <row r="57" spans="1:13" ht="15" customHeight="1">
      <c r="A57" s="5617"/>
      <c r="B57" s="2337" t="s">
        <v>2401</v>
      </c>
      <c r="C57" s="8098">
        <v>3504335501</v>
      </c>
      <c r="D57" s="6933"/>
      <c r="E57" s="6933"/>
      <c r="F57" s="6933"/>
      <c r="G57" s="6933"/>
      <c r="H57" s="6933"/>
      <c r="I57" s="6933"/>
      <c r="J57" s="6933"/>
      <c r="K57" s="6933"/>
      <c r="L57" s="6933"/>
      <c r="M57" s="8097"/>
    </row>
    <row r="58" spans="1:13" ht="15" customHeight="1">
      <c r="A58" s="5569" t="s">
        <v>2402</v>
      </c>
      <c r="B58" s="4466" t="s">
        <v>2403</v>
      </c>
      <c r="C58" s="6555" t="s">
        <v>3329</v>
      </c>
      <c r="D58" s="7602"/>
      <c r="E58" s="7602"/>
      <c r="F58" s="7602"/>
      <c r="G58" s="7602"/>
      <c r="H58" s="7602"/>
      <c r="I58" s="7602"/>
      <c r="J58" s="7602"/>
      <c r="K58" s="7602"/>
      <c r="L58" s="7602"/>
      <c r="M58" s="6556"/>
    </row>
    <row r="59" spans="1:13" ht="15" customHeight="1">
      <c r="A59" s="5570"/>
      <c r="B59" s="4467" t="s">
        <v>2404</v>
      </c>
      <c r="C59" s="5680" t="s">
        <v>3330</v>
      </c>
      <c r="D59" s="5680"/>
      <c r="E59" s="5680"/>
      <c r="F59" s="5680"/>
      <c r="G59" s="5680"/>
      <c r="H59" s="5680"/>
      <c r="I59" s="5680"/>
      <c r="J59" s="5680"/>
      <c r="K59" s="5680"/>
      <c r="L59" s="5680"/>
      <c r="M59" s="5681"/>
    </row>
    <row r="60" spans="1:13" ht="15" customHeight="1">
      <c r="A60" s="5570"/>
      <c r="B60" s="4467" t="s">
        <v>244</v>
      </c>
      <c r="C60" s="5680" t="s">
        <v>3327</v>
      </c>
      <c r="D60" s="5680"/>
      <c r="E60" s="5680"/>
      <c r="F60" s="5680"/>
      <c r="G60" s="5680"/>
      <c r="H60" s="5680"/>
      <c r="I60" s="5680"/>
      <c r="J60" s="5680"/>
      <c r="K60" s="5680"/>
      <c r="L60" s="5680"/>
      <c r="M60" s="5681"/>
    </row>
    <row r="61" spans="1:13" ht="15" customHeight="1">
      <c r="A61" s="1706" t="s">
        <v>2406</v>
      </c>
      <c r="B61" s="4468" t="s">
        <v>359</v>
      </c>
      <c r="C61" s="5957" t="s">
        <v>359</v>
      </c>
      <c r="D61" s="5957"/>
      <c r="E61" s="5957"/>
      <c r="F61" s="5957"/>
      <c r="G61" s="5957"/>
      <c r="H61" s="5957"/>
      <c r="I61" s="5957"/>
      <c r="J61" s="5957"/>
      <c r="K61" s="5957"/>
      <c r="L61" s="5957"/>
      <c r="M61" s="5958"/>
    </row>
    <row r="62" spans="1:13">
      <c r="C62" s="1354"/>
      <c r="D62" s="1354"/>
      <c r="E62" s="1354"/>
      <c r="F62" s="1354"/>
      <c r="G62" s="1354"/>
      <c r="H62" s="1354"/>
      <c r="I62" s="1354"/>
      <c r="J62" s="1354"/>
      <c r="K62" s="1354"/>
      <c r="L62" s="1354"/>
      <c r="M62" s="1354"/>
    </row>
  </sheetData>
  <mergeCells count="52">
    <mergeCell ref="C48:M48"/>
    <mergeCell ref="A52:A57"/>
    <mergeCell ref="A58:A60"/>
    <mergeCell ref="F39:M40"/>
    <mergeCell ref="D41:M43"/>
    <mergeCell ref="B44:B47"/>
    <mergeCell ref="F45:F46"/>
    <mergeCell ref="G45:J46"/>
    <mergeCell ref="L45:M46"/>
    <mergeCell ref="C52:M52"/>
    <mergeCell ref="C53:M53"/>
    <mergeCell ref="C54:M54"/>
    <mergeCell ref="C55:M55"/>
    <mergeCell ref="C56:M56"/>
    <mergeCell ref="C57:M57"/>
    <mergeCell ref="C58:M58"/>
    <mergeCell ref="A2:A14"/>
    <mergeCell ref="A15:A51"/>
    <mergeCell ref="B17:B23"/>
    <mergeCell ref="B24:B27"/>
    <mergeCell ref="B28:B30"/>
    <mergeCell ref="B31:B33"/>
    <mergeCell ref="B34:B43"/>
    <mergeCell ref="C2:M2"/>
    <mergeCell ref="C3:M3"/>
    <mergeCell ref="F4:G4"/>
    <mergeCell ref="I4:M4"/>
    <mergeCell ref="C5:M5"/>
    <mergeCell ref="C7:G7"/>
    <mergeCell ref="I7:M7"/>
    <mergeCell ref="B8:B10"/>
    <mergeCell ref="C9:D9"/>
    <mergeCell ref="F9:G9"/>
    <mergeCell ref="I9:J9"/>
    <mergeCell ref="C10:D10"/>
    <mergeCell ref="F10:G10"/>
    <mergeCell ref="C16:M16"/>
    <mergeCell ref="B1:M1"/>
    <mergeCell ref="C59:M59"/>
    <mergeCell ref="C60:M60"/>
    <mergeCell ref="C61:M61"/>
    <mergeCell ref="C51:M51"/>
    <mergeCell ref="C49:M49"/>
    <mergeCell ref="C50:M50"/>
    <mergeCell ref="I10:J10"/>
    <mergeCell ref="C11:M11"/>
    <mergeCell ref="C12:M12"/>
    <mergeCell ref="C13:M13"/>
    <mergeCell ref="C14:D14"/>
    <mergeCell ref="G14:M14"/>
    <mergeCell ref="C15:M15"/>
    <mergeCell ref="C6:M6"/>
  </mergeCells>
  <hyperlinks>
    <hyperlink ref="C56" r:id="rId1"/>
  </hyperlink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O60"/>
  <sheetViews>
    <sheetView topLeftCell="A37" zoomScale="90" zoomScaleNormal="90" workbookViewId="0">
      <selection activeCell="G27" sqref="G27"/>
    </sheetView>
  </sheetViews>
  <sheetFormatPr baseColWidth="10" defaultColWidth="11.42578125" defaultRowHeight="16.5"/>
  <cols>
    <col min="1" max="1" width="29" style="1495" customWidth="1"/>
    <col min="2" max="2" width="29.7109375" style="1495" customWidth="1"/>
    <col min="3" max="9" width="11.42578125" style="1495"/>
    <col min="10" max="10" width="18.85546875" style="1495" customWidth="1"/>
    <col min="11" max="12" width="11.42578125" style="1495"/>
    <col min="13" max="13" width="24.28515625" style="1495" customWidth="1"/>
    <col min="14" max="16384" width="11.42578125" style="1495"/>
  </cols>
  <sheetData>
    <row r="1" spans="1:15" ht="20.25" customHeight="1">
      <c r="A1" s="3477"/>
      <c r="B1" s="5750" t="s">
        <v>2437</v>
      </c>
      <c r="C1" s="5751"/>
      <c r="D1" s="5751"/>
      <c r="E1" s="5751"/>
      <c r="F1" s="5751"/>
      <c r="G1" s="5751"/>
      <c r="H1" s="5751"/>
      <c r="I1" s="5751"/>
      <c r="J1" s="5751"/>
      <c r="K1" s="5751"/>
      <c r="L1" s="5751"/>
      <c r="M1" s="5751"/>
    </row>
    <row r="2" spans="1:15" ht="54" customHeight="1">
      <c r="A2" s="5797" t="s">
        <v>2329</v>
      </c>
      <c r="B2" s="3531" t="s">
        <v>2330</v>
      </c>
      <c r="C2" s="5752" t="s">
        <v>1443</v>
      </c>
      <c r="D2" s="5753"/>
      <c r="E2" s="5753"/>
      <c r="F2" s="5753"/>
      <c r="G2" s="5753"/>
      <c r="H2" s="5753"/>
      <c r="I2" s="5753"/>
      <c r="J2" s="5753"/>
      <c r="K2" s="5753"/>
      <c r="L2" s="5753"/>
      <c r="M2" s="5754"/>
    </row>
    <row r="3" spans="1:15" ht="39.950000000000003" customHeight="1">
      <c r="A3" s="5798"/>
      <c r="B3" s="5799" t="s">
        <v>2331</v>
      </c>
      <c r="C3" s="5811" t="s">
        <v>2438</v>
      </c>
      <c r="D3" s="5812"/>
      <c r="E3" s="5812"/>
      <c r="F3" s="5812"/>
      <c r="G3" s="5812"/>
      <c r="H3" s="5812"/>
      <c r="I3" s="5812"/>
      <c r="J3" s="5812"/>
      <c r="K3" s="5812"/>
      <c r="L3" s="5812"/>
      <c r="M3" s="5813"/>
      <c r="N3" s="5778"/>
      <c r="O3" s="5778"/>
    </row>
    <row r="4" spans="1:15" ht="33.950000000000003" customHeight="1">
      <c r="A4" s="5798"/>
      <c r="B4" s="5800"/>
      <c r="C4" s="5814"/>
      <c r="D4" s="5815"/>
      <c r="E4" s="5815"/>
      <c r="F4" s="5815"/>
      <c r="G4" s="5815"/>
      <c r="H4" s="5815"/>
      <c r="I4" s="5815"/>
      <c r="J4" s="5815"/>
      <c r="K4" s="5815"/>
      <c r="L4" s="5815"/>
      <c r="M4" s="5816"/>
      <c r="N4" s="5778"/>
      <c r="O4" s="5778"/>
    </row>
    <row r="5" spans="1:15" ht="15.75" customHeight="1">
      <c r="A5" s="5798"/>
      <c r="B5" s="5779" t="s">
        <v>240</v>
      </c>
      <c r="C5" s="5781" t="s">
        <v>95</v>
      </c>
      <c r="D5" s="5783"/>
      <c r="E5" s="5785"/>
      <c r="F5" s="5787" t="s">
        <v>2439</v>
      </c>
      <c r="G5" s="5788"/>
      <c r="H5" s="5783"/>
      <c r="I5" s="5791"/>
      <c r="J5" s="5792"/>
      <c r="K5" s="5792"/>
      <c r="L5" s="5792"/>
      <c r="M5" s="5793"/>
    </row>
    <row r="6" spans="1:15" ht="35.25" customHeight="1">
      <c r="A6" s="5798"/>
      <c r="B6" s="5780"/>
      <c r="C6" s="5782"/>
      <c r="D6" s="5784"/>
      <c r="E6" s="5786"/>
      <c r="F6" s="5789"/>
      <c r="G6" s="5790"/>
      <c r="H6" s="5784"/>
      <c r="I6" s="5794"/>
      <c r="J6" s="5795"/>
      <c r="K6" s="5795"/>
      <c r="L6" s="5795"/>
      <c r="M6" s="5796"/>
    </row>
    <row r="7" spans="1:15" ht="15" customHeight="1">
      <c r="A7" s="5798"/>
      <c r="B7" s="3532" t="s">
        <v>2333</v>
      </c>
      <c r="C7" s="5801"/>
      <c r="D7" s="5802"/>
      <c r="E7" s="5802"/>
      <c r="F7" s="5802"/>
      <c r="G7" s="5802"/>
      <c r="H7" s="5802"/>
      <c r="I7" s="5802"/>
      <c r="J7" s="5802"/>
      <c r="K7" s="5802"/>
      <c r="L7" s="5802"/>
      <c r="M7" s="5803"/>
    </row>
    <row r="8" spans="1:15" ht="15.75" customHeight="1">
      <c r="A8" s="5798"/>
      <c r="B8" s="3534" t="s">
        <v>2334</v>
      </c>
      <c r="C8" s="3478"/>
      <c r="D8" s="5804"/>
      <c r="E8" s="5761"/>
      <c r="F8" s="5761"/>
      <c r="G8" s="5761"/>
      <c r="H8" s="5761"/>
      <c r="I8" s="5761"/>
      <c r="J8" s="5761"/>
      <c r="K8" s="5761"/>
      <c r="L8" s="5761"/>
      <c r="M8" s="5762"/>
    </row>
    <row r="9" spans="1:15" ht="15.75" customHeight="1">
      <c r="A9" s="5798"/>
      <c r="B9" s="3533" t="s">
        <v>2335</v>
      </c>
      <c r="C9" s="3479" t="s">
        <v>13</v>
      </c>
      <c r="D9" s="3480"/>
      <c r="E9" s="3516"/>
      <c r="F9" s="3516"/>
      <c r="G9" s="1604"/>
      <c r="H9" s="2509" t="s">
        <v>244</v>
      </c>
      <c r="I9" s="5805" t="s">
        <v>21</v>
      </c>
      <c r="J9" s="5759"/>
      <c r="K9" s="5759"/>
      <c r="L9" s="5759"/>
      <c r="M9" s="5806"/>
    </row>
    <row r="10" spans="1:15" ht="15.75" customHeight="1">
      <c r="A10" s="5798"/>
      <c r="B10" s="5807" t="s">
        <v>2336</v>
      </c>
      <c r="C10" s="3481"/>
      <c r="D10" s="3516"/>
      <c r="E10" s="1606"/>
      <c r="F10" s="1606"/>
      <c r="G10" s="1606"/>
      <c r="H10" s="1606"/>
      <c r="I10" s="3516"/>
      <c r="J10" s="3516"/>
      <c r="K10" s="3516"/>
      <c r="L10" s="3516"/>
      <c r="M10" s="3482"/>
    </row>
    <row r="11" spans="1:15" ht="15" customHeight="1">
      <c r="A11" s="5798"/>
      <c r="B11" s="5780"/>
      <c r="C11" s="5763"/>
      <c r="D11" s="5764"/>
      <c r="E11" s="3516"/>
      <c r="F11" s="5765"/>
      <c r="G11" s="5765"/>
      <c r="H11" s="3516"/>
      <c r="I11" s="5765"/>
      <c r="J11" s="5765"/>
      <c r="K11" s="3516"/>
      <c r="L11" s="3516"/>
      <c r="M11" s="3482"/>
    </row>
    <row r="12" spans="1:15" ht="42" customHeight="1">
      <c r="A12" s="5798"/>
      <c r="B12" s="5780"/>
      <c r="C12" s="5758" t="s">
        <v>2337</v>
      </c>
      <c r="D12" s="5759"/>
      <c r="E12" s="1607"/>
      <c r="F12" s="5759" t="s">
        <v>2337</v>
      </c>
      <c r="G12" s="5759"/>
      <c r="H12" s="1607"/>
      <c r="I12" s="5759" t="s">
        <v>2337</v>
      </c>
      <c r="J12" s="5759"/>
      <c r="K12" s="1607"/>
      <c r="L12" s="1607"/>
      <c r="M12" s="3483"/>
    </row>
    <row r="13" spans="1:15" ht="62.1" customHeight="1">
      <c r="A13" s="5798"/>
      <c r="B13" s="3535" t="s">
        <v>2338</v>
      </c>
      <c r="C13" s="5755" t="s">
        <v>2440</v>
      </c>
      <c r="D13" s="5756"/>
      <c r="E13" s="5756"/>
      <c r="F13" s="5756"/>
      <c r="G13" s="5756"/>
      <c r="H13" s="5756"/>
      <c r="I13" s="5756"/>
      <c r="J13" s="5756"/>
      <c r="K13" s="5756"/>
      <c r="L13" s="5756"/>
      <c r="M13" s="5757"/>
    </row>
    <row r="14" spans="1:15" ht="17.25" customHeight="1">
      <c r="A14" s="5831" t="s">
        <v>2340</v>
      </c>
      <c r="B14" s="3536" t="s">
        <v>230</v>
      </c>
      <c r="C14" s="5772" t="s">
        <v>312</v>
      </c>
      <c r="D14" s="5773"/>
      <c r="E14" s="5773"/>
      <c r="F14" s="5773"/>
      <c r="G14" s="5773"/>
      <c r="H14" s="5773"/>
      <c r="I14" s="5773"/>
      <c r="J14" s="5773"/>
      <c r="K14" s="5773"/>
      <c r="L14" s="5773"/>
      <c r="M14" s="5774"/>
    </row>
    <row r="15" spans="1:15" ht="17.25" customHeight="1">
      <c r="A15" s="5831"/>
      <c r="B15" s="5832" t="s">
        <v>2341</v>
      </c>
      <c r="C15" s="3520" t="s">
        <v>359</v>
      </c>
      <c r="D15" s="3484" t="s">
        <v>359</v>
      </c>
      <c r="E15" s="3484" t="s">
        <v>359</v>
      </c>
      <c r="F15" s="3484" t="s">
        <v>359</v>
      </c>
      <c r="G15" s="3484" t="s">
        <v>359</v>
      </c>
      <c r="H15" s="3484" t="s">
        <v>359</v>
      </c>
      <c r="I15" s="3484" t="s">
        <v>359</v>
      </c>
      <c r="J15" s="3484" t="s">
        <v>359</v>
      </c>
      <c r="K15" s="3484" t="s">
        <v>359</v>
      </c>
      <c r="L15" s="3484" t="s">
        <v>359</v>
      </c>
      <c r="M15" s="3521" t="s">
        <v>359</v>
      </c>
    </row>
    <row r="16" spans="1:15" ht="15.75" customHeight="1">
      <c r="A16" s="5831"/>
      <c r="B16" s="5832"/>
      <c r="C16" s="3522" t="s">
        <v>359</v>
      </c>
      <c r="D16" s="3485" t="s">
        <v>359</v>
      </c>
      <c r="E16" s="3517" t="s">
        <v>359</v>
      </c>
      <c r="F16" s="3485" t="s">
        <v>359</v>
      </c>
      <c r="G16" s="3517" t="s">
        <v>359</v>
      </c>
      <c r="H16" s="3485" t="s">
        <v>359</v>
      </c>
      <c r="I16" s="3517" t="s">
        <v>359</v>
      </c>
      <c r="J16" s="3485" t="s">
        <v>359</v>
      </c>
      <c r="K16" s="3517" t="s">
        <v>359</v>
      </c>
      <c r="L16" s="3517" t="s">
        <v>359</v>
      </c>
      <c r="M16" s="3523" t="s">
        <v>359</v>
      </c>
    </row>
    <row r="17" spans="1:13" ht="15.75" customHeight="1">
      <c r="A17" s="5831"/>
      <c r="B17" s="5832"/>
      <c r="C17" s="3522" t="s">
        <v>2342</v>
      </c>
      <c r="D17" s="3486" t="s">
        <v>359</v>
      </c>
      <c r="E17" s="3517" t="s">
        <v>2343</v>
      </c>
      <c r="F17" s="3486" t="s">
        <v>359</v>
      </c>
      <c r="G17" s="3517" t="s">
        <v>2344</v>
      </c>
      <c r="H17" s="3486" t="s">
        <v>359</v>
      </c>
      <c r="I17" s="3517" t="s">
        <v>2345</v>
      </c>
      <c r="J17" s="3487" t="s">
        <v>359</v>
      </c>
      <c r="K17" s="3517" t="s">
        <v>359</v>
      </c>
      <c r="L17" s="3517" t="s">
        <v>359</v>
      </c>
      <c r="M17" s="3523" t="s">
        <v>359</v>
      </c>
    </row>
    <row r="18" spans="1:13" ht="15.75" customHeight="1">
      <c r="A18" s="5831"/>
      <c r="B18" s="5832"/>
      <c r="C18" s="3522" t="s">
        <v>2346</v>
      </c>
      <c r="D18" s="3487" t="s">
        <v>359</v>
      </c>
      <c r="E18" s="3517" t="s">
        <v>2347</v>
      </c>
      <c r="F18" s="3487" t="s">
        <v>359</v>
      </c>
      <c r="G18" s="3517" t="s">
        <v>2348</v>
      </c>
      <c r="H18" s="3487" t="s">
        <v>359</v>
      </c>
      <c r="I18" s="3517" t="s">
        <v>359</v>
      </c>
      <c r="J18" s="3517" t="s">
        <v>359</v>
      </c>
      <c r="K18" s="3517" t="s">
        <v>359</v>
      </c>
      <c r="L18" s="3517" t="s">
        <v>359</v>
      </c>
      <c r="M18" s="3523" t="s">
        <v>359</v>
      </c>
    </row>
    <row r="19" spans="1:13" ht="15.75" customHeight="1">
      <c r="A19" s="5831"/>
      <c r="B19" s="5832"/>
      <c r="C19" s="3522" t="s">
        <v>2349</v>
      </c>
      <c r="D19" s="3486" t="s">
        <v>359</v>
      </c>
      <c r="E19" s="3517" t="s">
        <v>2350</v>
      </c>
      <c r="F19" s="3486"/>
      <c r="G19" s="3517" t="s">
        <v>359</v>
      </c>
      <c r="H19" s="3517" t="s">
        <v>359</v>
      </c>
      <c r="I19" s="3517" t="s">
        <v>359</v>
      </c>
      <c r="J19" s="3517" t="s">
        <v>359</v>
      </c>
      <c r="K19" s="3517" t="s">
        <v>359</v>
      </c>
      <c r="L19" s="3517" t="s">
        <v>359</v>
      </c>
      <c r="M19" s="3523" t="s">
        <v>359</v>
      </c>
    </row>
    <row r="20" spans="1:13" ht="15.75" customHeight="1">
      <c r="A20" s="5831"/>
      <c r="B20" s="5832"/>
      <c r="C20" s="3522" t="s">
        <v>105</v>
      </c>
      <c r="D20" s="3486" t="s">
        <v>2351</v>
      </c>
      <c r="E20" s="3517" t="s">
        <v>2352</v>
      </c>
      <c r="F20" s="3485" t="s">
        <v>2353</v>
      </c>
      <c r="G20" s="3485" t="s">
        <v>359</v>
      </c>
      <c r="H20" s="3485" t="s">
        <v>359</v>
      </c>
      <c r="I20" s="3485" t="s">
        <v>359</v>
      </c>
      <c r="J20" s="3485" t="s">
        <v>359</v>
      </c>
      <c r="K20" s="3485" t="s">
        <v>359</v>
      </c>
      <c r="L20" s="3485" t="s">
        <v>359</v>
      </c>
      <c r="M20" s="3524" t="s">
        <v>359</v>
      </c>
    </row>
    <row r="21" spans="1:13" ht="15.75" customHeight="1">
      <c r="A21" s="5831"/>
      <c r="B21" s="5828"/>
      <c r="C21" s="3522" t="s">
        <v>359</v>
      </c>
      <c r="D21" s="3517" t="s">
        <v>359</v>
      </c>
      <c r="E21" s="3517" t="s">
        <v>359</v>
      </c>
      <c r="F21" s="3517" t="s">
        <v>359</v>
      </c>
      <c r="G21" s="3517" t="s">
        <v>359</v>
      </c>
      <c r="H21" s="3517" t="s">
        <v>359</v>
      </c>
      <c r="I21" s="3517" t="s">
        <v>359</v>
      </c>
      <c r="J21" s="3517" t="s">
        <v>359</v>
      </c>
      <c r="K21" s="3517" t="s">
        <v>359</v>
      </c>
      <c r="L21" s="3517" t="s">
        <v>359</v>
      </c>
      <c r="M21" s="3523" t="s">
        <v>359</v>
      </c>
    </row>
    <row r="22" spans="1:13" ht="15.75" customHeight="1">
      <c r="A22" s="5831"/>
      <c r="B22" s="5827" t="s">
        <v>2354</v>
      </c>
      <c r="C22" s="3520" t="s">
        <v>359</v>
      </c>
      <c r="D22" s="3484" t="s">
        <v>359</v>
      </c>
      <c r="E22" s="3484" t="s">
        <v>359</v>
      </c>
      <c r="F22" s="3484" t="s">
        <v>359</v>
      </c>
      <c r="G22" s="3484" t="s">
        <v>359</v>
      </c>
      <c r="H22" s="3484" t="s">
        <v>359</v>
      </c>
      <c r="I22" s="3484" t="s">
        <v>359</v>
      </c>
      <c r="J22" s="3484" t="s">
        <v>359</v>
      </c>
      <c r="K22" s="3484" t="s">
        <v>359</v>
      </c>
      <c r="L22" s="3484" t="s">
        <v>359</v>
      </c>
      <c r="M22" s="3521" t="s">
        <v>359</v>
      </c>
    </row>
    <row r="23" spans="1:13" ht="15.75" customHeight="1">
      <c r="A23" s="5831"/>
      <c r="B23" s="5827"/>
      <c r="C23" s="3522" t="s">
        <v>2355</v>
      </c>
      <c r="D23" s="3487" t="s">
        <v>359</v>
      </c>
      <c r="E23" s="3517" t="s">
        <v>359</v>
      </c>
      <c r="F23" s="3517" t="s">
        <v>2356</v>
      </c>
      <c r="G23" s="3487"/>
      <c r="H23" s="3517" t="s">
        <v>359</v>
      </c>
      <c r="I23" s="3517" t="s">
        <v>2357</v>
      </c>
      <c r="J23" s="3487" t="s">
        <v>2351</v>
      </c>
      <c r="K23" s="3517" t="s">
        <v>359</v>
      </c>
      <c r="L23" s="3517" t="s">
        <v>359</v>
      </c>
      <c r="M23" s="3523" t="s">
        <v>359</v>
      </c>
    </row>
    <row r="24" spans="1:13" ht="15.75" customHeight="1">
      <c r="A24" s="5831"/>
      <c r="B24" s="5827"/>
      <c r="C24" s="3522" t="s">
        <v>2358</v>
      </c>
      <c r="D24" s="3486" t="s">
        <v>359</v>
      </c>
      <c r="E24" s="3517" t="s">
        <v>359</v>
      </c>
      <c r="F24" s="3517" t="s">
        <v>2359</v>
      </c>
      <c r="G24" s="3486" t="s">
        <v>359</v>
      </c>
      <c r="H24" s="3517" t="s">
        <v>359</v>
      </c>
      <c r="I24" s="3517" t="s">
        <v>359</v>
      </c>
      <c r="J24" s="3517" t="s">
        <v>359</v>
      </c>
      <c r="K24" s="3517" t="s">
        <v>359</v>
      </c>
      <c r="L24" s="3517" t="s">
        <v>359</v>
      </c>
      <c r="M24" s="3523" t="s">
        <v>359</v>
      </c>
    </row>
    <row r="25" spans="1:13" ht="15.75" customHeight="1">
      <c r="A25" s="5831"/>
      <c r="B25" s="5827"/>
      <c r="C25" s="3522" t="s">
        <v>359</v>
      </c>
      <c r="D25" s="3517" t="s">
        <v>359</v>
      </c>
      <c r="E25" s="3517" t="s">
        <v>359</v>
      </c>
      <c r="F25" s="3517" t="s">
        <v>359</v>
      </c>
      <c r="G25" s="3517" t="s">
        <v>359</v>
      </c>
      <c r="H25" s="3517" t="s">
        <v>359</v>
      </c>
      <c r="I25" s="3517" t="s">
        <v>359</v>
      </c>
      <c r="J25" s="3517" t="s">
        <v>359</v>
      </c>
      <c r="K25" s="3517" t="s">
        <v>359</v>
      </c>
      <c r="L25" s="3517" t="s">
        <v>359</v>
      </c>
      <c r="M25" s="3523" t="s">
        <v>359</v>
      </c>
    </row>
    <row r="26" spans="1:13" ht="15.75" customHeight="1">
      <c r="A26" s="5831"/>
      <c r="B26" s="5824" t="s">
        <v>2360</v>
      </c>
      <c r="C26" s="3520" t="s">
        <v>359</v>
      </c>
      <c r="D26" s="3484" t="s">
        <v>359</v>
      </c>
      <c r="E26" s="3484" t="s">
        <v>359</v>
      </c>
      <c r="F26" s="3484" t="s">
        <v>359</v>
      </c>
      <c r="G26" s="3484" t="s">
        <v>359</v>
      </c>
      <c r="H26" s="3484" t="s">
        <v>359</v>
      </c>
      <c r="I26" s="3484" t="s">
        <v>359</v>
      </c>
      <c r="J26" s="3484" t="s">
        <v>359</v>
      </c>
      <c r="K26" s="3484" t="s">
        <v>359</v>
      </c>
      <c r="L26" s="3484" t="s">
        <v>359</v>
      </c>
      <c r="M26" s="3521" t="s">
        <v>359</v>
      </c>
    </row>
    <row r="27" spans="1:13" ht="15.75" customHeight="1">
      <c r="A27" s="5831"/>
      <c r="B27" s="5825"/>
      <c r="C27" s="3525" t="s">
        <v>2361</v>
      </c>
      <c r="D27" s="3488" t="s">
        <v>437</v>
      </c>
      <c r="E27" s="3517" t="s">
        <v>359</v>
      </c>
      <c r="F27" s="3517" t="s">
        <v>2362</v>
      </c>
      <c r="G27" s="3489" t="s">
        <v>437</v>
      </c>
      <c r="H27" s="3517" t="s">
        <v>359</v>
      </c>
      <c r="I27" s="3517" t="s">
        <v>2363</v>
      </c>
      <c r="J27" s="5833" t="s">
        <v>359</v>
      </c>
      <c r="K27" s="5834"/>
      <c r="L27" s="5835"/>
      <c r="M27" s="3523" t="s">
        <v>359</v>
      </c>
    </row>
    <row r="28" spans="1:13" ht="15.75" customHeight="1">
      <c r="A28" s="5831"/>
      <c r="B28" s="5826"/>
      <c r="C28" s="3526" t="s">
        <v>359</v>
      </c>
      <c r="D28" s="3490" t="s">
        <v>359</v>
      </c>
      <c r="E28" s="3490" t="s">
        <v>359</v>
      </c>
      <c r="F28" s="3490" t="s">
        <v>359</v>
      </c>
      <c r="G28" s="3490" t="s">
        <v>359</v>
      </c>
      <c r="H28" s="3490" t="s">
        <v>359</v>
      </c>
      <c r="I28" s="3490" t="s">
        <v>359</v>
      </c>
      <c r="J28" s="3490" t="s">
        <v>359</v>
      </c>
      <c r="K28" s="3490" t="s">
        <v>359</v>
      </c>
      <c r="L28" s="3490" t="s">
        <v>359</v>
      </c>
      <c r="M28" s="3527" t="s">
        <v>359</v>
      </c>
    </row>
    <row r="29" spans="1:13" ht="15.75" customHeight="1">
      <c r="A29" s="5831"/>
      <c r="B29" s="5827" t="s">
        <v>2364</v>
      </c>
      <c r="C29" s="3528" t="s">
        <v>359</v>
      </c>
      <c r="D29" s="3518" t="s">
        <v>359</v>
      </c>
      <c r="E29" s="3518" t="s">
        <v>359</v>
      </c>
      <c r="F29" s="3518" t="s">
        <v>359</v>
      </c>
      <c r="G29" s="3518" t="s">
        <v>359</v>
      </c>
      <c r="H29" s="3518" t="s">
        <v>359</v>
      </c>
      <c r="I29" s="3518" t="s">
        <v>359</v>
      </c>
      <c r="J29" s="3518" t="s">
        <v>359</v>
      </c>
      <c r="K29" s="3518" t="s">
        <v>359</v>
      </c>
      <c r="L29" s="3517" t="s">
        <v>359</v>
      </c>
      <c r="M29" s="3523" t="s">
        <v>359</v>
      </c>
    </row>
    <row r="30" spans="1:13" ht="15.75" customHeight="1">
      <c r="A30" s="5831"/>
      <c r="B30" s="5827"/>
      <c r="C30" s="3522" t="s">
        <v>2365</v>
      </c>
      <c r="D30" s="3491">
        <v>2023</v>
      </c>
      <c r="E30" s="3518" t="s">
        <v>359</v>
      </c>
      <c r="F30" s="3517" t="s">
        <v>2366</v>
      </c>
      <c r="G30" s="3491">
        <v>2038</v>
      </c>
      <c r="H30" s="3518" t="s">
        <v>359</v>
      </c>
      <c r="I30" s="3517" t="s">
        <v>359</v>
      </c>
      <c r="J30" s="3518" t="s">
        <v>359</v>
      </c>
      <c r="K30" s="3518" t="s">
        <v>359</v>
      </c>
      <c r="L30" s="3517" t="s">
        <v>359</v>
      </c>
      <c r="M30" s="3523" t="s">
        <v>359</v>
      </c>
    </row>
    <row r="31" spans="1:13" ht="15.75" customHeight="1">
      <c r="A31" s="5831"/>
      <c r="B31" s="5827"/>
      <c r="C31" s="3522" t="s">
        <v>359</v>
      </c>
      <c r="D31" s="3517" t="s">
        <v>359</v>
      </c>
      <c r="E31" s="3518" t="s">
        <v>359</v>
      </c>
      <c r="F31" s="3517" t="s">
        <v>359</v>
      </c>
      <c r="G31" s="3518" t="s">
        <v>359</v>
      </c>
      <c r="H31" s="3518" t="s">
        <v>359</v>
      </c>
      <c r="I31" s="3517" t="s">
        <v>359</v>
      </c>
      <c r="J31" s="3518" t="s">
        <v>359</v>
      </c>
      <c r="K31" s="3518" t="s">
        <v>359</v>
      </c>
      <c r="L31" s="3517" t="s">
        <v>359</v>
      </c>
      <c r="M31" s="3523" t="s">
        <v>359</v>
      </c>
    </row>
    <row r="32" spans="1:13" ht="15.75" customHeight="1">
      <c r="A32" s="5831"/>
      <c r="B32" s="5828" t="s">
        <v>2367</v>
      </c>
      <c r="C32" s="3492" t="s">
        <v>359</v>
      </c>
      <c r="D32" s="3493" t="s">
        <v>359</v>
      </c>
      <c r="E32" s="3493" t="s">
        <v>359</v>
      </c>
      <c r="F32" s="3493" t="s">
        <v>359</v>
      </c>
      <c r="G32" s="3493" t="s">
        <v>359</v>
      </c>
      <c r="H32" s="3493" t="s">
        <v>359</v>
      </c>
      <c r="I32" s="3493" t="s">
        <v>359</v>
      </c>
      <c r="J32" s="3493" t="s">
        <v>359</v>
      </c>
      <c r="K32" s="3493" t="s">
        <v>359</v>
      </c>
      <c r="L32" s="3493" t="s">
        <v>359</v>
      </c>
      <c r="M32" s="3494" t="s">
        <v>359</v>
      </c>
    </row>
    <row r="33" spans="1:14" ht="15.75" customHeight="1">
      <c r="A33" s="5831"/>
      <c r="B33" s="5829"/>
      <c r="C33" s="3495" t="s">
        <v>359</v>
      </c>
      <c r="D33" s="3529" t="s">
        <v>2368</v>
      </c>
      <c r="E33" s="3529">
        <v>2023</v>
      </c>
      <c r="F33" s="3529" t="s">
        <v>2369</v>
      </c>
      <c r="G33" s="3529">
        <v>2024</v>
      </c>
      <c r="H33" s="3529" t="s">
        <v>2370</v>
      </c>
      <c r="I33" s="3529">
        <v>2025</v>
      </c>
      <c r="J33" s="3529" t="s">
        <v>2371</v>
      </c>
      <c r="K33" s="3529">
        <v>2026</v>
      </c>
      <c r="L33" s="3529" t="s">
        <v>2372</v>
      </c>
      <c r="M33" s="3496">
        <v>2027</v>
      </c>
    </row>
    <row r="34" spans="1:14" ht="15.75" customHeight="1">
      <c r="A34" s="5831"/>
      <c r="B34" s="5829"/>
      <c r="C34" s="3495" t="s">
        <v>359</v>
      </c>
      <c r="D34" s="3497">
        <v>1</v>
      </c>
      <c r="E34" s="3498"/>
      <c r="F34" s="3497">
        <v>1</v>
      </c>
      <c r="G34" s="3498"/>
      <c r="H34" s="3497">
        <v>1</v>
      </c>
      <c r="I34" s="3498"/>
      <c r="J34" s="3497">
        <v>1</v>
      </c>
      <c r="K34" s="3498"/>
      <c r="L34" s="3497">
        <v>1</v>
      </c>
      <c r="M34" s="3499"/>
    </row>
    <row r="35" spans="1:14" ht="15.75" customHeight="1">
      <c r="A35" s="5831"/>
      <c r="B35" s="5829"/>
      <c r="C35" s="3495" t="s">
        <v>359</v>
      </c>
      <c r="D35" s="3529" t="s">
        <v>2373</v>
      </c>
      <c r="E35" s="3529">
        <v>2028</v>
      </c>
      <c r="F35" s="3529" t="s">
        <v>2374</v>
      </c>
      <c r="G35" s="3529">
        <v>2029</v>
      </c>
      <c r="H35" s="3529" t="s">
        <v>2375</v>
      </c>
      <c r="I35" s="3529">
        <v>2030</v>
      </c>
      <c r="J35" s="3529" t="s">
        <v>2376</v>
      </c>
      <c r="K35" s="3529">
        <v>2031</v>
      </c>
      <c r="L35" s="3529" t="s">
        <v>2377</v>
      </c>
      <c r="M35" s="3496">
        <v>2032</v>
      </c>
    </row>
    <row r="36" spans="1:14" ht="15.75" customHeight="1">
      <c r="A36" s="5831"/>
      <c r="B36" s="5829"/>
      <c r="C36" s="3495" t="s">
        <v>359</v>
      </c>
      <c r="D36" s="3497">
        <v>1</v>
      </c>
      <c r="E36" s="3498"/>
      <c r="F36" s="3497">
        <v>1</v>
      </c>
      <c r="G36" s="3498"/>
      <c r="H36" s="3497">
        <v>1</v>
      </c>
      <c r="I36" s="3498"/>
      <c r="J36" s="3497">
        <v>1</v>
      </c>
      <c r="K36" s="3498"/>
      <c r="L36" s="3497">
        <v>1</v>
      </c>
      <c r="M36" s="3499"/>
    </row>
    <row r="37" spans="1:14" ht="15.75" customHeight="1">
      <c r="A37" s="5831"/>
      <c r="B37" s="5829"/>
      <c r="C37" s="3495" t="s">
        <v>359</v>
      </c>
      <c r="D37" s="3529" t="s">
        <v>2378</v>
      </c>
      <c r="E37" s="3529">
        <v>2033</v>
      </c>
      <c r="F37" s="3529" t="s">
        <v>2379</v>
      </c>
      <c r="G37" s="3529">
        <v>2034</v>
      </c>
      <c r="H37" s="3529" t="s">
        <v>2380</v>
      </c>
      <c r="I37" s="3529">
        <v>2035</v>
      </c>
      <c r="J37" s="3529" t="s">
        <v>2381</v>
      </c>
      <c r="K37" s="3529">
        <v>2036</v>
      </c>
      <c r="L37" s="3529" t="s">
        <v>2382</v>
      </c>
      <c r="M37" s="3496">
        <v>2037</v>
      </c>
    </row>
    <row r="38" spans="1:14" ht="15.75" customHeight="1">
      <c r="A38" s="5831"/>
      <c r="B38" s="5829"/>
      <c r="C38" s="3495" t="s">
        <v>359</v>
      </c>
      <c r="D38" s="3497">
        <v>1</v>
      </c>
      <c r="E38" s="3498"/>
      <c r="F38" s="3497">
        <v>1</v>
      </c>
      <c r="G38" s="3500"/>
      <c r="H38" s="3497">
        <v>1</v>
      </c>
      <c r="I38" s="3498"/>
      <c r="J38" s="3497">
        <v>1</v>
      </c>
      <c r="K38" s="3498"/>
      <c r="L38" s="3497">
        <v>1</v>
      </c>
      <c r="M38" s="3499"/>
    </row>
    <row r="39" spans="1:14" ht="15.75" customHeight="1">
      <c r="A39" s="5831"/>
      <c r="B39" s="5829"/>
      <c r="C39" s="3495" t="s">
        <v>359</v>
      </c>
      <c r="D39" s="3501" t="s">
        <v>2383</v>
      </c>
      <c r="E39" s="3501">
        <v>2038</v>
      </c>
      <c r="F39" s="3501"/>
      <c r="G39" s="3501" t="s">
        <v>2384</v>
      </c>
      <c r="H39" s="3530"/>
      <c r="I39" s="3530"/>
      <c r="J39" s="3530"/>
      <c r="K39" s="3530"/>
      <c r="L39" s="3530"/>
      <c r="M39" s="3502"/>
    </row>
    <row r="40" spans="1:14" ht="15.75" customHeight="1">
      <c r="A40" s="5831"/>
      <c r="B40" s="5829"/>
      <c r="C40" s="3495" t="s">
        <v>359</v>
      </c>
      <c r="D40" s="3497">
        <v>1</v>
      </c>
      <c r="E40" s="3498"/>
      <c r="F40" s="3497">
        <v>1</v>
      </c>
      <c r="G40" s="3498"/>
      <c r="H40" s="3530"/>
      <c r="I40" s="3530"/>
      <c r="J40" s="3530"/>
      <c r="K40" s="3530"/>
      <c r="L40" s="3530"/>
      <c r="M40" s="3502"/>
    </row>
    <row r="41" spans="1:14" ht="15.75" customHeight="1">
      <c r="A41" s="5831"/>
      <c r="B41" s="5830"/>
      <c r="C41" s="3495" t="s">
        <v>359</v>
      </c>
      <c r="D41" s="3519" t="s">
        <v>359</v>
      </c>
      <c r="E41" s="3519" t="s">
        <v>359</v>
      </c>
      <c r="F41" s="3519" t="s">
        <v>359</v>
      </c>
      <c r="G41" s="3519" t="s">
        <v>359</v>
      </c>
      <c r="H41" s="5817" t="s">
        <v>359</v>
      </c>
      <c r="I41" s="5817"/>
      <c r="J41" s="3519" t="s">
        <v>359</v>
      </c>
      <c r="K41" s="3519" t="s">
        <v>359</v>
      </c>
      <c r="L41" s="3519" t="s">
        <v>359</v>
      </c>
      <c r="M41" s="3503" t="s">
        <v>359</v>
      </c>
    </row>
    <row r="42" spans="1:14" ht="15" customHeight="1">
      <c r="A42" s="5831"/>
      <c r="B42" s="5780" t="s">
        <v>2385</v>
      </c>
      <c r="C42" s="3508"/>
      <c r="D42" s="1605"/>
      <c r="E42" s="1605"/>
      <c r="F42" s="1605"/>
      <c r="G42" s="1605"/>
      <c r="H42" s="1605"/>
      <c r="I42" s="1605"/>
      <c r="J42" s="1605"/>
      <c r="K42" s="1605"/>
      <c r="L42" s="1606"/>
      <c r="M42" s="3509"/>
    </row>
    <row r="43" spans="1:14" ht="15.75" customHeight="1">
      <c r="A43" s="5831"/>
      <c r="B43" s="5780"/>
      <c r="C43" s="3481"/>
      <c r="D43" s="3507" t="s">
        <v>93</v>
      </c>
      <c r="E43" s="1602" t="s">
        <v>95</v>
      </c>
      <c r="F43" s="5818" t="s">
        <v>2386</v>
      </c>
      <c r="G43" s="5819"/>
      <c r="H43" s="5819"/>
      <c r="I43" s="5819"/>
      <c r="J43" s="5819"/>
      <c r="K43" s="3510" t="s">
        <v>2387</v>
      </c>
      <c r="L43" s="5820"/>
      <c r="M43" s="5821"/>
    </row>
    <row r="44" spans="1:14">
      <c r="A44" s="5831"/>
      <c r="B44" s="5780"/>
      <c r="C44" s="3481"/>
      <c r="D44" s="3504"/>
      <c r="E44" s="1603" t="s">
        <v>2441</v>
      </c>
      <c r="F44" s="5818"/>
      <c r="G44" s="5819"/>
      <c r="H44" s="5819"/>
      <c r="I44" s="5819"/>
      <c r="J44" s="5819"/>
      <c r="K44" s="3511"/>
      <c r="L44" s="5822"/>
      <c r="M44" s="5823"/>
    </row>
    <row r="45" spans="1:14" ht="15" customHeight="1">
      <c r="A45" s="5831"/>
      <c r="B45" s="5780"/>
      <c r="C45" s="3505"/>
      <c r="D45" s="1607"/>
      <c r="E45" s="1607"/>
      <c r="F45" s="1607"/>
      <c r="G45" s="1607"/>
      <c r="H45" s="1607"/>
      <c r="I45" s="1607"/>
      <c r="J45" s="1607"/>
      <c r="K45" s="1607"/>
      <c r="L45" s="1607"/>
      <c r="M45" s="3483"/>
    </row>
    <row r="46" spans="1:14" ht="69" customHeight="1">
      <c r="A46" s="5831"/>
      <c r="B46" s="3537" t="s">
        <v>2388</v>
      </c>
      <c r="C46" s="5755" t="s">
        <v>2442</v>
      </c>
      <c r="D46" s="5756"/>
      <c r="E46" s="5756"/>
      <c r="F46" s="5756"/>
      <c r="G46" s="5756"/>
      <c r="H46" s="5756"/>
      <c r="I46" s="5756"/>
      <c r="J46" s="5756"/>
      <c r="K46" s="5756"/>
      <c r="L46" s="5756"/>
      <c r="M46" s="5757"/>
    </row>
    <row r="47" spans="1:14" ht="15.75" customHeight="1">
      <c r="A47" s="5831"/>
      <c r="B47" s="3534" t="s">
        <v>2390</v>
      </c>
      <c r="C47" s="5775" t="s">
        <v>2443</v>
      </c>
      <c r="D47" s="5776"/>
      <c r="E47" s="5776"/>
      <c r="F47" s="5776"/>
      <c r="G47" s="5776"/>
      <c r="H47" s="5776"/>
      <c r="I47" s="5776"/>
      <c r="J47" s="5776"/>
      <c r="K47" s="5776"/>
      <c r="L47" s="5776"/>
      <c r="M47" s="5777"/>
      <c r="N47" s="3474"/>
    </row>
    <row r="48" spans="1:14" ht="15.75" customHeight="1">
      <c r="A48" s="5831"/>
      <c r="B48" s="3534" t="s">
        <v>2392</v>
      </c>
      <c r="C48" s="3512">
        <v>7</v>
      </c>
      <c r="D48" s="3513"/>
      <c r="E48" s="3513"/>
      <c r="F48" s="3513"/>
      <c r="G48" s="3513"/>
      <c r="H48" s="3513"/>
      <c r="I48" s="3513"/>
      <c r="J48" s="3513"/>
      <c r="K48" s="3513"/>
      <c r="L48" s="3513"/>
      <c r="M48" s="3514"/>
      <c r="N48" s="3474"/>
    </row>
    <row r="49" spans="1:14" ht="15.75" customHeight="1">
      <c r="A49" s="5831"/>
      <c r="B49" s="3534" t="s">
        <v>2393</v>
      </c>
      <c r="C49" s="3515" t="s">
        <v>437</v>
      </c>
      <c r="D49" s="3513"/>
      <c r="E49" s="3513"/>
      <c r="F49" s="3513"/>
      <c r="G49" s="3513"/>
      <c r="H49" s="3513"/>
      <c r="I49" s="3513"/>
      <c r="J49" s="3513"/>
      <c r="K49" s="3513"/>
      <c r="L49" s="3513"/>
      <c r="M49" s="3514"/>
      <c r="N49" s="3474"/>
    </row>
    <row r="50" spans="1:14" ht="15.75" customHeight="1">
      <c r="A50" s="5798" t="s">
        <v>2394</v>
      </c>
      <c r="B50" s="3534" t="s">
        <v>2395</v>
      </c>
      <c r="C50" s="5766" t="s">
        <v>2432</v>
      </c>
      <c r="D50" s="5767"/>
      <c r="E50" s="5767"/>
      <c r="F50" s="5767"/>
      <c r="G50" s="5767"/>
      <c r="H50" s="5767"/>
      <c r="I50" s="5767"/>
      <c r="J50" s="5767"/>
      <c r="K50" s="5767"/>
      <c r="L50" s="5767"/>
      <c r="M50" s="5768"/>
      <c r="N50" s="3474"/>
    </row>
    <row r="51" spans="1:14" ht="15" customHeight="1">
      <c r="A51" s="5798"/>
      <c r="B51" s="3534" t="s">
        <v>2396</v>
      </c>
      <c r="C51" s="5766" t="s">
        <v>2433</v>
      </c>
      <c r="D51" s="5767"/>
      <c r="E51" s="5767"/>
      <c r="F51" s="5767"/>
      <c r="G51" s="5767"/>
      <c r="H51" s="5767"/>
      <c r="I51" s="5767"/>
      <c r="J51" s="5767"/>
      <c r="K51" s="5767"/>
      <c r="L51" s="5767"/>
      <c r="M51" s="5768"/>
      <c r="N51" s="3475"/>
    </row>
    <row r="52" spans="1:14" ht="29.25" customHeight="1">
      <c r="A52" s="5798"/>
      <c r="B52" s="3534" t="s">
        <v>2398</v>
      </c>
      <c r="C52" s="5766" t="s">
        <v>289</v>
      </c>
      <c r="D52" s="5767"/>
      <c r="E52" s="5767"/>
      <c r="F52" s="5767"/>
      <c r="G52" s="5767"/>
      <c r="H52" s="5767"/>
      <c r="I52" s="5767"/>
      <c r="J52" s="5767"/>
      <c r="K52" s="5767"/>
      <c r="L52" s="5767"/>
      <c r="M52" s="5768"/>
      <c r="N52" s="3474"/>
    </row>
    <row r="53" spans="1:14" ht="21.75" customHeight="1">
      <c r="A53" s="5798"/>
      <c r="B53" s="3534" t="s">
        <v>2399</v>
      </c>
      <c r="C53" s="5766" t="s">
        <v>2434</v>
      </c>
      <c r="D53" s="5767"/>
      <c r="E53" s="5767"/>
      <c r="F53" s="5767"/>
      <c r="G53" s="5767"/>
      <c r="H53" s="5767"/>
      <c r="I53" s="5767"/>
      <c r="J53" s="5767"/>
      <c r="K53" s="5767"/>
      <c r="L53" s="5767"/>
      <c r="M53" s="5768"/>
    </row>
    <row r="54" spans="1:14" ht="21.75" customHeight="1">
      <c r="A54" s="5798"/>
      <c r="B54" s="3534" t="s">
        <v>2400</v>
      </c>
      <c r="C54" s="5769" t="s">
        <v>379</v>
      </c>
      <c r="D54" s="5770"/>
      <c r="E54" s="5770"/>
      <c r="F54" s="5770"/>
      <c r="G54" s="5770"/>
      <c r="H54" s="5770"/>
      <c r="I54" s="5770"/>
      <c r="J54" s="5770"/>
      <c r="K54" s="5770"/>
      <c r="L54" s="5770"/>
      <c r="M54" s="5771"/>
    </row>
    <row r="55" spans="1:14" ht="15" customHeight="1">
      <c r="A55" s="5798"/>
      <c r="B55" s="3534" t="s">
        <v>2401</v>
      </c>
      <c r="C55" s="5766" t="s">
        <v>2435</v>
      </c>
      <c r="D55" s="5767"/>
      <c r="E55" s="5767"/>
      <c r="F55" s="5767"/>
      <c r="G55" s="5767"/>
      <c r="H55" s="5767"/>
      <c r="I55" s="5767"/>
      <c r="J55" s="5767"/>
      <c r="K55" s="5767"/>
      <c r="L55" s="5767"/>
      <c r="M55" s="5768"/>
    </row>
    <row r="56" spans="1:14" ht="15" customHeight="1">
      <c r="A56" s="5798" t="s">
        <v>2402</v>
      </c>
      <c r="B56" s="3538" t="s">
        <v>2403</v>
      </c>
      <c r="C56" s="5760" t="s">
        <v>1132</v>
      </c>
      <c r="D56" s="5761"/>
      <c r="E56" s="5761"/>
      <c r="F56" s="5761"/>
      <c r="G56" s="5761"/>
      <c r="H56" s="5761"/>
      <c r="I56" s="5761"/>
      <c r="J56" s="5761"/>
      <c r="K56" s="5761"/>
      <c r="L56" s="5761"/>
      <c r="M56" s="5762"/>
    </row>
    <row r="57" spans="1:14" ht="15" customHeight="1">
      <c r="A57" s="5798"/>
      <c r="B57" s="3538" t="s">
        <v>2404</v>
      </c>
      <c r="C57" s="5760" t="s">
        <v>2405</v>
      </c>
      <c r="D57" s="5761"/>
      <c r="E57" s="5761"/>
      <c r="F57" s="5761"/>
      <c r="G57" s="5761"/>
      <c r="H57" s="5761"/>
      <c r="I57" s="5761"/>
      <c r="J57" s="5761"/>
      <c r="K57" s="5761"/>
      <c r="L57" s="5761"/>
      <c r="M57" s="5762"/>
    </row>
    <row r="58" spans="1:14" ht="15" customHeight="1">
      <c r="A58" s="5798"/>
      <c r="B58" s="3538" t="s">
        <v>244</v>
      </c>
      <c r="C58" s="5760" t="s">
        <v>289</v>
      </c>
      <c r="D58" s="5761"/>
      <c r="E58" s="5761"/>
      <c r="F58" s="5761"/>
      <c r="G58" s="5761"/>
      <c r="H58" s="5761"/>
      <c r="I58" s="5761"/>
      <c r="J58" s="5761"/>
      <c r="K58" s="5761"/>
      <c r="L58" s="5761"/>
      <c r="M58" s="5762"/>
    </row>
    <row r="59" spans="1:14" ht="104.1" customHeight="1">
      <c r="A59" s="3506" t="s">
        <v>2406</v>
      </c>
      <c r="B59" s="3539"/>
      <c r="C59" s="5808" t="s">
        <v>2444</v>
      </c>
      <c r="D59" s="5809"/>
      <c r="E59" s="5809"/>
      <c r="F59" s="5809"/>
      <c r="G59" s="5809"/>
      <c r="H59" s="5809"/>
      <c r="I59" s="5809"/>
      <c r="J59" s="5809"/>
      <c r="K59" s="5809"/>
      <c r="L59" s="5809"/>
      <c r="M59" s="5810"/>
    </row>
    <row r="60" spans="1:14">
      <c r="A60" s="3476"/>
      <c r="B60" s="3476"/>
    </row>
  </sheetData>
  <mergeCells count="52">
    <mergeCell ref="A50:A55"/>
    <mergeCell ref="A56:A58"/>
    <mergeCell ref="C59:M59"/>
    <mergeCell ref="C3:M4"/>
    <mergeCell ref="H41:I41"/>
    <mergeCell ref="B42:B45"/>
    <mergeCell ref="F43:F44"/>
    <mergeCell ref="G43:J44"/>
    <mergeCell ref="L43:M44"/>
    <mergeCell ref="B26:B28"/>
    <mergeCell ref="B29:B31"/>
    <mergeCell ref="B32:B41"/>
    <mergeCell ref="A14:A49"/>
    <mergeCell ref="B15:B21"/>
    <mergeCell ref="B22:B25"/>
    <mergeCell ref="J27:L27"/>
    <mergeCell ref="A2:A13"/>
    <mergeCell ref="B3:B4"/>
    <mergeCell ref="C7:M7"/>
    <mergeCell ref="D8:M8"/>
    <mergeCell ref="I9:M9"/>
    <mergeCell ref="B10:B12"/>
    <mergeCell ref="N3:N4"/>
    <mergeCell ref="O3:O4"/>
    <mergeCell ref="B5:B6"/>
    <mergeCell ref="C5:C6"/>
    <mergeCell ref="D5:D6"/>
    <mergeCell ref="E5:E6"/>
    <mergeCell ref="F5:G6"/>
    <mergeCell ref="H5:H6"/>
    <mergeCell ref="I5:M6"/>
    <mergeCell ref="C58:M58"/>
    <mergeCell ref="C11:D11"/>
    <mergeCell ref="F11:G11"/>
    <mergeCell ref="I11:J11"/>
    <mergeCell ref="C56:M56"/>
    <mergeCell ref="C57:M57"/>
    <mergeCell ref="C51:M51"/>
    <mergeCell ref="C52:M52"/>
    <mergeCell ref="C53:M53"/>
    <mergeCell ref="C54:M54"/>
    <mergeCell ref="C55:M55"/>
    <mergeCell ref="C50:M50"/>
    <mergeCell ref="C14:M14"/>
    <mergeCell ref="C47:M47"/>
    <mergeCell ref="C46:M46"/>
    <mergeCell ref="B1:M1"/>
    <mergeCell ref="C2:M2"/>
    <mergeCell ref="C13:M13"/>
    <mergeCell ref="C12:D12"/>
    <mergeCell ref="F12:G12"/>
    <mergeCell ref="I12:J12"/>
  </mergeCells>
  <dataValidations count="1">
    <dataValidation allowBlank="1" showInputMessage="1" showErrorMessage="1" prompt="Identifique la meta ODS a que le apunta el indicador de producto. Seleccione de la lista desplegable." sqref="E16">
      <formula1>0</formula1>
      <formula2>0</formula2>
    </dataValidation>
  </dataValidations>
  <hyperlinks>
    <hyperlink ref="C54" r:id="rId1" display="mailto:alejandro.reyes@scj.gov.co"/>
  </hyperlinks>
  <pageMargins left="0.7" right="0.7" top="0.75" bottom="0.75" header="0.51180555555555496" footer="0.51180555555555496"/>
  <pageSetup paperSize="9" orientation="portrait"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1:M60"/>
  <sheetViews>
    <sheetView workbookViewId="0">
      <selection activeCell="C57" sqref="C57:M57"/>
    </sheetView>
  </sheetViews>
  <sheetFormatPr baseColWidth="10" defaultColWidth="8.7109375" defaultRowHeight="15"/>
  <cols>
    <col min="1" max="1" width="29" customWidth="1"/>
    <col min="2" max="2" width="29.7109375" customWidth="1"/>
    <col min="3" max="13" width="11.42578125" customWidth="1"/>
  </cols>
  <sheetData>
    <row r="1" spans="1:13" ht="20.25" customHeight="1">
      <c r="A1" s="2714" t="s">
        <v>359</v>
      </c>
      <c r="B1" s="6522" t="s">
        <v>3331</v>
      </c>
      <c r="C1" s="6522"/>
      <c r="D1" s="6522"/>
      <c r="E1" s="6522"/>
      <c r="F1" s="6522"/>
      <c r="G1" s="6522"/>
      <c r="H1" s="6522"/>
      <c r="I1" s="6522"/>
      <c r="J1" s="6522"/>
      <c r="K1" s="6522"/>
      <c r="L1" s="6522"/>
      <c r="M1" s="6523"/>
    </row>
    <row r="2" spans="1:13" ht="54" customHeight="1">
      <c r="A2" s="6186" t="s">
        <v>2329</v>
      </c>
      <c r="B2" s="2339" t="s">
        <v>2330</v>
      </c>
      <c r="C2" s="6602" t="s">
        <v>1743</v>
      </c>
      <c r="D2" s="6602"/>
      <c r="E2" s="6602"/>
      <c r="F2" s="6602"/>
      <c r="G2" s="6602"/>
      <c r="H2" s="6602"/>
      <c r="I2" s="6602"/>
      <c r="J2" s="6602"/>
      <c r="K2" s="6602"/>
      <c r="L2" s="6602"/>
      <c r="M2" s="7154"/>
    </row>
    <row r="3" spans="1:13" ht="48" customHeight="1">
      <c r="A3" s="5581"/>
      <c r="B3" s="2336" t="s">
        <v>2643</v>
      </c>
      <c r="C3" s="6517" t="s">
        <v>3309</v>
      </c>
      <c r="D3" s="6517"/>
      <c r="E3" s="6517"/>
      <c r="F3" s="6517"/>
      <c r="G3" s="6517"/>
      <c r="H3" s="6517"/>
      <c r="I3" s="6517"/>
      <c r="J3" s="6517"/>
      <c r="K3" s="6517"/>
      <c r="L3" s="6517"/>
      <c r="M3" s="6518"/>
    </row>
    <row r="4" spans="1:13" ht="31.5" customHeight="1">
      <c r="A4" s="5581"/>
      <c r="B4" s="2338" t="s">
        <v>240</v>
      </c>
      <c r="C4" s="1415" t="s">
        <v>95</v>
      </c>
      <c r="D4" s="1482" t="s">
        <v>359</v>
      </c>
      <c r="E4" s="1539" t="s">
        <v>359</v>
      </c>
      <c r="F4" s="5699" t="s">
        <v>241</v>
      </c>
      <c r="G4" s="5700"/>
      <c r="H4" s="1483" t="s">
        <v>359</v>
      </c>
      <c r="I4" s="7148" t="s">
        <v>359</v>
      </c>
      <c r="J4" s="7149"/>
      <c r="K4" s="7149"/>
      <c r="L4" s="7149"/>
      <c r="M4" s="7150"/>
    </row>
    <row r="5" spans="1:13" ht="15" customHeight="1">
      <c r="A5" s="5581"/>
      <c r="B5" s="2338" t="s">
        <v>2333</v>
      </c>
      <c r="C5" s="5680"/>
      <c r="D5" s="5680"/>
      <c r="E5" s="5680"/>
      <c r="F5" s="5680"/>
      <c r="G5" s="5680"/>
      <c r="H5" s="5680"/>
      <c r="I5" s="5680"/>
      <c r="J5" s="5680"/>
      <c r="K5" s="5680"/>
      <c r="L5" s="5680"/>
      <c r="M5" s="5681"/>
    </row>
    <row r="6" spans="1:13" ht="15" customHeight="1">
      <c r="A6" s="5581"/>
      <c r="B6" s="2338" t="s">
        <v>2334</v>
      </c>
      <c r="C6" s="5702"/>
      <c r="D6" s="5702"/>
      <c r="E6" s="5702"/>
      <c r="F6" s="5702"/>
      <c r="G6" s="5702"/>
      <c r="H6" s="5702"/>
      <c r="I6" s="5702"/>
      <c r="J6" s="5702"/>
      <c r="K6" s="5702"/>
      <c r="L6" s="5702"/>
      <c r="M6" s="5703"/>
    </row>
    <row r="7" spans="1:13" ht="15" customHeight="1">
      <c r="A7" s="5581"/>
      <c r="B7" s="2338" t="s">
        <v>2335</v>
      </c>
      <c r="C7" s="5702" t="s">
        <v>35</v>
      </c>
      <c r="D7" s="5702"/>
      <c r="E7" s="1409" t="s">
        <v>359</v>
      </c>
      <c r="F7" s="1409" t="s">
        <v>359</v>
      </c>
      <c r="G7" s="1484" t="s">
        <v>359</v>
      </c>
      <c r="H7" s="2406" t="s">
        <v>244</v>
      </c>
      <c r="I7" s="5702" t="s">
        <v>66</v>
      </c>
      <c r="J7" s="5702"/>
      <c r="K7" s="5702"/>
      <c r="L7" s="5702"/>
      <c r="M7" s="5703"/>
    </row>
    <row r="8" spans="1:13" ht="15.75">
      <c r="A8" s="5581"/>
      <c r="B8" s="7144" t="s">
        <v>2336</v>
      </c>
      <c r="C8" s="1409" t="s">
        <v>359</v>
      </c>
      <c r="D8" s="1409" t="s">
        <v>359</v>
      </c>
      <c r="E8" s="1410" t="s">
        <v>359</v>
      </c>
      <c r="F8" s="1410" t="s">
        <v>359</v>
      </c>
      <c r="G8" s="1410" t="s">
        <v>359</v>
      </c>
      <c r="H8" s="1410" t="s">
        <v>359</v>
      </c>
      <c r="I8" s="1409" t="s">
        <v>359</v>
      </c>
      <c r="J8" s="1409" t="s">
        <v>359</v>
      </c>
      <c r="K8" s="1409" t="s">
        <v>359</v>
      </c>
      <c r="L8" s="1409" t="s">
        <v>359</v>
      </c>
      <c r="M8" s="1657" t="s">
        <v>359</v>
      </c>
    </row>
    <row r="9" spans="1:13" ht="15" customHeight="1">
      <c r="A9" s="5581"/>
      <c r="B9" s="7144"/>
      <c r="C9" s="5708" t="s">
        <v>359</v>
      </c>
      <c r="D9" s="5708"/>
      <c r="E9" s="1409" t="s">
        <v>359</v>
      </c>
      <c r="F9" s="5708" t="s">
        <v>359</v>
      </c>
      <c r="G9" s="5708"/>
      <c r="H9" s="1409" t="s">
        <v>359</v>
      </c>
      <c r="I9" s="5708" t="s">
        <v>359</v>
      </c>
      <c r="J9" s="5708"/>
      <c r="K9" s="1409" t="s">
        <v>359</v>
      </c>
      <c r="L9" s="1409" t="s">
        <v>359</v>
      </c>
      <c r="M9" s="1657" t="s">
        <v>359</v>
      </c>
    </row>
    <row r="10" spans="1:13" ht="15" customHeight="1">
      <c r="A10" s="5581"/>
      <c r="B10" s="8754"/>
      <c r="C10" s="5708" t="s">
        <v>2567</v>
      </c>
      <c r="D10" s="5708"/>
      <c r="E10" s="1412" t="s">
        <v>359</v>
      </c>
      <c r="F10" s="5708" t="s">
        <v>2567</v>
      </c>
      <c r="G10" s="5708"/>
      <c r="H10" s="1412" t="s">
        <v>359</v>
      </c>
      <c r="I10" s="5708" t="s">
        <v>2567</v>
      </c>
      <c r="J10" s="5708"/>
      <c r="K10" s="1412" t="s">
        <v>359</v>
      </c>
      <c r="L10" s="1412" t="s">
        <v>359</v>
      </c>
      <c r="M10" s="1494" t="s">
        <v>359</v>
      </c>
    </row>
    <row r="11" spans="1:13" ht="58.5" customHeight="1">
      <c r="A11" s="5581"/>
      <c r="B11" s="2338" t="s">
        <v>2338</v>
      </c>
      <c r="C11" s="5680" t="s">
        <v>3332</v>
      </c>
      <c r="D11" s="5680"/>
      <c r="E11" s="5680"/>
      <c r="F11" s="5680"/>
      <c r="G11" s="5680"/>
      <c r="H11" s="5680"/>
      <c r="I11" s="5680"/>
      <c r="J11" s="5680"/>
      <c r="K11" s="5680"/>
      <c r="L11" s="5680"/>
      <c r="M11" s="5681"/>
    </row>
    <row r="12" spans="1:13" ht="15" customHeight="1">
      <c r="A12" s="5581"/>
      <c r="B12" s="2338" t="s">
        <v>2689</v>
      </c>
      <c r="C12" s="5680" t="s">
        <v>3333</v>
      </c>
      <c r="D12" s="5680"/>
      <c r="E12" s="5680"/>
      <c r="F12" s="5680"/>
      <c r="G12" s="5680"/>
      <c r="H12" s="5680"/>
      <c r="I12" s="5680"/>
      <c r="J12" s="5680"/>
      <c r="K12" s="5680"/>
      <c r="L12" s="5680"/>
      <c r="M12" s="5681"/>
    </row>
    <row r="13" spans="1:13" ht="21.75" customHeight="1">
      <c r="A13" s="5581"/>
      <c r="B13" s="2338" t="s">
        <v>3291</v>
      </c>
      <c r="C13" s="5680" t="s">
        <v>3334</v>
      </c>
      <c r="D13" s="5680"/>
      <c r="E13" s="5680"/>
      <c r="F13" s="5680"/>
      <c r="G13" s="5680"/>
      <c r="H13" s="5680"/>
      <c r="I13" s="5680"/>
      <c r="J13" s="5680"/>
      <c r="K13" s="5680"/>
      <c r="L13" s="5680"/>
      <c r="M13" s="5681"/>
    </row>
    <row r="14" spans="1:13" ht="48" customHeight="1">
      <c r="A14" s="5581"/>
      <c r="B14" s="2339" t="s">
        <v>2651</v>
      </c>
      <c r="C14" s="5680" t="s">
        <v>72</v>
      </c>
      <c r="D14" s="5680"/>
      <c r="E14" s="1534" t="s">
        <v>108</v>
      </c>
      <c r="F14" s="5680" t="s">
        <v>1077</v>
      </c>
      <c r="G14" s="5680"/>
      <c r="H14" s="5680"/>
      <c r="I14" s="5680"/>
      <c r="J14" s="5680"/>
      <c r="K14" s="5680"/>
      <c r="L14" s="5680"/>
      <c r="M14" s="5681"/>
    </row>
    <row r="15" spans="1:13" ht="15.75" customHeight="1">
      <c r="A15" s="8736" t="s">
        <v>2340</v>
      </c>
      <c r="B15" s="2336" t="s">
        <v>230</v>
      </c>
      <c r="C15" s="5680" t="s">
        <v>3335</v>
      </c>
      <c r="D15" s="5680"/>
      <c r="E15" s="5680"/>
      <c r="F15" s="5680"/>
      <c r="G15" s="5680"/>
      <c r="H15" s="5680"/>
      <c r="I15" s="5680"/>
      <c r="J15" s="5680"/>
      <c r="K15" s="5680"/>
      <c r="L15" s="5680"/>
      <c r="M15" s="5681"/>
    </row>
    <row r="16" spans="1:13" ht="15" customHeight="1">
      <c r="A16" s="5687"/>
      <c r="B16" s="2338" t="s">
        <v>2652</v>
      </c>
      <c r="C16" s="5680" t="s">
        <v>3336</v>
      </c>
      <c r="D16" s="5680"/>
      <c r="E16" s="5680"/>
      <c r="F16" s="5680"/>
      <c r="G16" s="5680"/>
      <c r="H16" s="5680"/>
      <c r="I16" s="5680"/>
      <c r="J16" s="5680"/>
      <c r="K16" s="5680"/>
      <c r="L16" s="5680"/>
      <c r="M16" s="5681"/>
    </row>
    <row r="17" spans="1:13" ht="15.75">
      <c r="A17" s="5687"/>
      <c r="B17" s="7144"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687"/>
      <c r="B18" s="7144"/>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5687"/>
      <c r="B19" s="7144"/>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 r="A20" s="5687"/>
      <c r="B20" s="7144"/>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5687"/>
      <c r="B21" s="7144"/>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75">
      <c r="A22" s="5687"/>
      <c r="B22" s="7144"/>
      <c r="C22" s="1408" t="s">
        <v>105</v>
      </c>
      <c r="D22" s="1406" t="s">
        <v>2351</v>
      </c>
      <c r="E22" s="1408" t="s">
        <v>2352</v>
      </c>
      <c r="F22" s="8759" t="s">
        <v>3337</v>
      </c>
      <c r="G22" s="8759"/>
      <c r="H22" s="8759"/>
      <c r="I22" s="8759"/>
      <c r="J22" s="1412" t="s">
        <v>359</v>
      </c>
      <c r="K22" s="1412" t="s">
        <v>359</v>
      </c>
      <c r="L22" s="1412" t="s">
        <v>359</v>
      </c>
      <c r="M22" s="1494" t="s">
        <v>359</v>
      </c>
    </row>
    <row r="23" spans="1:13" ht="15.75">
      <c r="A23" s="5687"/>
      <c r="B23" s="8754"/>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5687"/>
      <c r="B24" s="7144"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5687"/>
      <c r="B25" s="7144"/>
      <c r="C25" s="1408" t="s">
        <v>2355</v>
      </c>
      <c r="D25" s="1417" t="s">
        <v>359</v>
      </c>
      <c r="E25" s="1408" t="s">
        <v>359</v>
      </c>
      <c r="F25" s="1408" t="s">
        <v>2356</v>
      </c>
      <c r="G25" s="1417" t="s">
        <v>359</v>
      </c>
      <c r="H25" s="1408" t="s">
        <v>359</v>
      </c>
      <c r="I25" s="1408" t="s">
        <v>2357</v>
      </c>
      <c r="J25" s="1417" t="s">
        <v>2351</v>
      </c>
      <c r="K25" s="1408" t="s">
        <v>359</v>
      </c>
      <c r="L25" s="1409" t="s">
        <v>359</v>
      </c>
      <c r="M25" s="1657" t="s">
        <v>359</v>
      </c>
    </row>
    <row r="26" spans="1:13" ht="15.75">
      <c r="A26" s="5687"/>
      <c r="B26" s="7144"/>
      <c r="C26" s="1408"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 r="A27" s="5687"/>
      <c r="B27" s="8754"/>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5687"/>
      <c r="B28" s="7143"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75">
      <c r="A29" s="5687"/>
      <c r="B29" s="7144"/>
      <c r="C29" s="1485" t="s">
        <v>2361</v>
      </c>
      <c r="D29" s="1658">
        <v>1</v>
      </c>
      <c r="E29" s="1408" t="s">
        <v>359</v>
      </c>
      <c r="F29" s="1409" t="s">
        <v>2362</v>
      </c>
      <c r="G29" s="1417">
        <v>2022</v>
      </c>
      <c r="H29" s="1408" t="s">
        <v>359</v>
      </c>
      <c r="I29" s="1409" t="s">
        <v>2363</v>
      </c>
      <c r="J29" s="5701" t="s">
        <v>3338</v>
      </c>
      <c r="K29" s="5680"/>
      <c r="L29" s="6204"/>
      <c r="M29" s="1492" t="s">
        <v>359</v>
      </c>
    </row>
    <row r="30" spans="1:13" ht="15.75">
      <c r="A30" s="5687"/>
      <c r="B30" s="7145"/>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5687"/>
      <c r="B31" s="7144"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ustomHeight="1">
      <c r="A32" s="5687"/>
      <c r="B32" s="7144"/>
      <c r="C32" s="1408" t="s">
        <v>2365</v>
      </c>
      <c r="D32" s="1417" t="s">
        <v>3322</v>
      </c>
      <c r="E32" s="1422" t="s">
        <v>359</v>
      </c>
      <c r="F32" s="1408" t="s">
        <v>2366</v>
      </c>
      <c r="G32" s="1537">
        <v>2032</v>
      </c>
      <c r="H32" s="1422" t="s">
        <v>359</v>
      </c>
      <c r="I32" s="1409" t="s">
        <v>359</v>
      </c>
      <c r="J32" s="1422" t="s">
        <v>359</v>
      </c>
      <c r="K32" s="1422" t="s">
        <v>359</v>
      </c>
      <c r="L32" s="1409" t="s">
        <v>359</v>
      </c>
      <c r="M32" s="1657" t="s">
        <v>359</v>
      </c>
    </row>
    <row r="33" spans="1:13" ht="15.75">
      <c r="A33" s="5687"/>
      <c r="B33" s="8754"/>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 r="A34" s="5687"/>
      <c r="B34" s="7144"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5687"/>
      <c r="B35" s="7144"/>
      <c r="C35" s="1408" t="s">
        <v>359</v>
      </c>
      <c r="D35" s="1710" t="s">
        <v>2368</v>
      </c>
      <c r="E35" s="1710" t="s">
        <v>359</v>
      </c>
      <c r="F35" s="1710" t="s">
        <v>2369</v>
      </c>
      <c r="G35" s="1710" t="s">
        <v>359</v>
      </c>
      <c r="H35" s="1422" t="s">
        <v>2370</v>
      </c>
      <c r="I35" s="1422" t="s">
        <v>359</v>
      </c>
      <c r="J35" s="1422" t="s">
        <v>2371</v>
      </c>
      <c r="K35" s="1710" t="s">
        <v>359</v>
      </c>
      <c r="L35" s="1710" t="s">
        <v>2372</v>
      </c>
      <c r="M35" s="1492" t="s">
        <v>359</v>
      </c>
    </row>
    <row r="36" spans="1:13" ht="15.75" customHeight="1">
      <c r="A36" s="5687"/>
      <c r="B36" s="7144"/>
      <c r="C36" s="1408" t="s">
        <v>359</v>
      </c>
      <c r="D36" s="1404" t="s">
        <v>3339</v>
      </c>
      <c r="E36" s="1488">
        <v>1</v>
      </c>
      <c r="F36" s="1403" t="s">
        <v>3340</v>
      </c>
      <c r="G36" s="1488">
        <v>1</v>
      </c>
      <c r="H36" s="1403" t="s">
        <v>3341</v>
      </c>
      <c r="I36" s="1488">
        <v>1</v>
      </c>
      <c r="J36" s="1403" t="s">
        <v>3342</v>
      </c>
      <c r="K36" s="1488">
        <v>1</v>
      </c>
      <c r="L36" s="1403" t="s">
        <v>3343</v>
      </c>
      <c r="M36" s="1491">
        <v>1</v>
      </c>
    </row>
    <row r="37" spans="1:13" ht="23.25" customHeight="1">
      <c r="A37" s="5687"/>
      <c r="B37" s="7144"/>
      <c r="C37" s="1408" t="s">
        <v>359</v>
      </c>
      <c r="D37" s="1710" t="s">
        <v>2373</v>
      </c>
      <c r="E37" s="1710" t="s">
        <v>359</v>
      </c>
      <c r="F37" s="1710" t="s">
        <v>2374</v>
      </c>
      <c r="G37" s="1710" t="s">
        <v>359</v>
      </c>
      <c r="H37" s="1422" t="s">
        <v>2375</v>
      </c>
      <c r="I37" s="1422" t="s">
        <v>359</v>
      </c>
      <c r="J37" s="1422" t="s">
        <v>2376</v>
      </c>
      <c r="K37" s="1710" t="s">
        <v>359</v>
      </c>
      <c r="L37" s="1710" t="s">
        <v>2377</v>
      </c>
      <c r="M37" s="1492" t="s">
        <v>359</v>
      </c>
    </row>
    <row r="38" spans="1:13" ht="15.75" customHeight="1">
      <c r="A38" s="5687"/>
      <c r="B38" s="7144"/>
      <c r="C38" s="1408" t="s">
        <v>359</v>
      </c>
      <c r="D38" s="1404" t="s">
        <v>3344</v>
      </c>
      <c r="E38" s="1488">
        <v>1</v>
      </c>
      <c r="F38" s="1403" t="s">
        <v>3345</v>
      </c>
      <c r="G38" s="1488">
        <v>1</v>
      </c>
      <c r="H38" s="1403" t="s">
        <v>3346</v>
      </c>
      <c r="I38" s="1488">
        <v>1</v>
      </c>
      <c r="J38" s="1403" t="s">
        <v>3347</v>
      </c>
      <c r="K38" s="1488">
        <v>1</v>
      </c>
      <c r="L38" s="1403" t="s">
        <v>3348</v>
      </c>
      <c r="M38" s="1491">
        <v>1</v>
      </c>
    </row>
    <row r="39" spans="1:13" ht="26.25" customHeight="1">
      <c r="A39" s="5687"/>
      <c r="B39" s="7144"/>
      <c r="C39" s="1408" t="s">
        <v>359</v>
      </c>
      <c r="D39" s="1408" t="s">
        <v>359</v>
      </c>
      <c r="E39" s="1408" t="s">
        <v>359</v>
      </c>
      <c r="F39" s="1408" t="s">
        <v>359</v>
      </c>
      <c r="G39" s="1408" t="s">
        <v>359</v>
      </c>
      <c r="H39" s="1409" t="s">
        <v>359</v>
      </c>
      <c r="I39" s="1409" t="s">
        <v>359</v>
      </c>
      <c r="J39" s="1409" t="s">
        <v>359</v>
      </c>
      <c r="K39" s="1408" t="s">
        <v>359</v>
      </c>
      <c r="L39" s="1408" t="s">
        <v>359</v>
      </c>
      <c r="M39" s="1492" t="s">
        <v>359</v>
      </c>
    </row>
    <row r="40" spans="1:13" ht="15.75">
      <c r="A40" s="5687"/>
      <c r="B40" s="7144"/>
      <c r="C40" s="1408" t="s">
        <v>359</v>
      </c>
      <c r="D40" s="4271" t="s">
        <v>3297</v>
      </c>
      <c r="E40" s="4271" t="s">
        <v>359</v>
      </c>
      <c r="F40" s="4271" t="s">
        <v>2384</v>
      </c>
      <c r="G40" s="1403" t="s">
        <v>359</v>
      </c>
      <c r="H40" s="1414" t="s">
        <v>359</v>
      </c>
      <c r="I40" s="1414" t="s">
        <v>359</v>
      </c>
      <c r="J40" s="1414" t="s">
        <v>359</v>
      </c>
      <c r="K40" s="1414" t="s">
        <v>359</v>
      </c>
      <c r="L40" s="1414" t="s">
        <v>359</v>
      </c>
      <c r="M40" s="1689" t="s">
        <v>359</v>
      </c>
    </row>
    <row r="41" spans="1:13" ht="15.75">
      <c r="A41" s="5687"/>
      <c r="B41" s="7144"/>
      <c r="C41" s="1408" t="s">
        <v>359</v>
      </c>
      <c r="D41" s="1482" t="s">
        <v>359</v>
      </c>
      <c r="E41" s="1483">
        <v>2032</v>
      </c>
      <c r="F41" s="5680">
        <v>1</v>
      </c>
      <c r="G41" s="6204"/>
      <c r="H41" s="6189" t="s">
        <v>359</v>
      </c>
      <c r="I41" s="6189"/>
      <c r="J41" s="1408" t="s">
        <v>359</v>
      </c>
      <c r="K41" s="1408" t="s">
        <v>359</v>
      </c>
      <c r="L41" s="1408" t="s">
        <v>359</v>
      </c>
      <c r="M41" s="1492" t="s">
        <v>359</v>
      </c>
    </row>
    <row r="42" spans="1:13" ht="15.75">
      <c r="A42" s="5687"/>
      <c r="B42" s="7144"/>
      <c r="C42" s="1415" t="s">
        <v>359</v>
      </c>
      <c r="D42" s="1415" t="s">
        <v>359</v>
      </c>
      <c r="E42" s="1415" t="s">
        <v>359</v>
      </c>
      <c r="F42" s="1415" t="s">
        <v>359</v>
      </c>
      <c r="G42" s="1415" t="s">
        <v>359</v>
      </c>
      <c r="H42" s="1415" t="s">
        <v>359</v>
      </c>
      <c r="I42" s="1415" t="s">
        <v>359</v>
      </c>
      <c r="J42" s="1415" t="s">
        <v>359</v>
      </c>
      <c r="K42" s="1415" t="s">
        <v>359</v>
      </c>
      <c r="L42" s="1415" t="s">
        <v>359</v>
      </c>
      <c r="M42" s="1656" t="s">
        <v>359</v>
      </c>
    </row>
    <row r="43" spans="1:13" ht="15.75">
      <c r="A43" s="5687"/>
      <c r="B43" s="8755" t="s">
        <v>2385</v>
      </c>
      <c r="C43" s="1408" t="s">
        <v>359</v>
      </c>
      <c r="D43" s="1408" t="s">
        <v>359</v>
      </c>
      <c r="E43" s="1408" t="s">
        <v>359</v>
      </c>
      <c r="F43" s="1408" t="s">
        <v>359</v>
      </c>
      <c r="G43" s="1408" t="s">
        <v>359</v>
      </c>
      <c r="H43" s="1408" t="s">
        <v>359</v>
      </c>
      <c r="I43" s="1408" t="s">
        <v>359</v>
      </c>
      <c r="J43" s="1408" t="s">
        <v>359</v>
      </c>
      <c r="K43" s="1408" t="s">
        <v>359</v>
      </c>
      <c r="L43" s="1409" t="s">
        <v>359</v>
      </c>
      <c r="M43" s="1657" t="s">
        <v>359</v>
      </c>
    </row>
    <row r="44" spans="1:13" ht="15.75">
      <c r="A44" s="5687"/>
      <c r="B44" s="7144"/>
      <c r="C44" s="1409" t="s">
        <v>359</v>
      </c>
      <c r="D44" s="1408" t="s">
        <v>93</v>
      </c>
      <c r="E44" s="1415" t="s">
        <v>95</v>
      </c>
      <c r="F44" s="6539" t="s">
        <v>2386</v>
      </c>
      <c r="G44" s="6540" t="s">
        <v>359</v>
      </c>
      <c r="H44" s="5979"/>
      <c r="I44" s="5979"/>
      <c r="J44" s="6541"/>
      <c r="K44" s="1408" t="s">
        <v>2387</v>
      </c>
      <c r="L44" s="6545" t="s">
        <v>359</v>
      </c>
      <c r="M44" s="6546"/>
    </row>
    <row r="45" spans="1:13" ht="15.75">
      <c r="A45" s="5687"/>
      <c r="B45" s="7144"/>
      <c r="C45" s="1409" t="s">
        <v>359</v>
      </c>
      <c r="D45" s="1423" t="s">
        <v>359</v>
      </c>
      <c r="E45" s="1483" t="s">
        <v>2351</v>
      </c>
      <c r="F45" s="6539"/>
      <c r="G45" s="6542"/>
      <c r="H45" s="6543"/>
      <c r="I45" s="6543"/>
      <c r="J45" s="6544"/>
      <c r="K45" s="1409" t="s">
        <v>359</v>
      </c>
      <c r="L45" s="6547"/>
      <c r="M45" s="6548"/>
    </row>
    <row r="46" spans="1:13" ht="15.75">
      <c r="A46" s="5687"/>
      <c r="B46" s="8754"/>
      <c r="C46" s="1412" t="s">
        <v>359</v>
      </c>
      <c r="D46" s="1412" t="s">
        <v>359</v>
      </c>
      <c r="E46" s="1412" t="s">
        <v>359</v>
      </c>
      <c r="F46" s="1412" t="s">
        <v>359</v>
      </c>
      <c r="G46" s="1412" t="s">
        <v>359</v>
      </c>
      <c r="H46" s="1412" t="s">
        <v>359</v>
      </c>
      <c r="I46" s="1412" t="s">
        <v>359</v>
      </c>
      <c r="J46" s="1412" t="s">
        <v>359</v>
      </c>
      <c r="K46" s="1412" t="s">
        <v>359</v>
      </c>
      <c r="L46" s="1409" t="s">
        <v>359</v>
      </c>
      <c r="M46" s="1657" t="s">
        <v>359</v>
      </c>
    </row>
    <row r="47" spans="1:13" ht="15.75" customHeight="1">
      <c r="A47" s="5687"/>
      <c r="B47" s="2338" t="s">
        <v>2388</v>
      </c>
      <c r="C47" s="5680" t="s">
        <v>3349</v>
      </c>
      <c r="D47" s="5680"/>
      <c r="E47" s="5680"/>
      <c r="F47" s="5680"/>
      <c r="G47" s="5680"/>
      <c r="H47" s="5680"/>
      <c r="I47" s="5680"/>
      <c r="J47" s="5680"/>
      <c r="K47" s="5680"/>
      <c r="L47" s="5680"/>
      <c r="M47" s="5681"/>
    </row>
    <row r="48" spans="1:13" ht="27.75" customHeight="1">
      <c r="A48" s="5687"/>
      <c r="B48" s="2338" t="s">
        <v>2577</v>
      </c>
      <c r="C48" s="5680" t="s">
        <v>3350</v>
      </c>
      <c r="D48" s="5680"/>
      <c r="E48" s="5680"/>
      <c r="F48" s="5680"/>
      <c r="G48" s="5680"/>
      <c r="H48" s="5680"/>
      <c r="I48" s="5680"/>
      <c r="J48" s="5680"/>
      <c r="K48" s="5680"/>
      <c r="L48" s="5680"/>
      <c r="M48" s="5681"/>
    </row>
    <row r="49" spans="1:13" ht="20.25" customHeight="1">
      <c r="A49" s="5687"/>
      <c r="B49" s="2338" t="s">
        <v>2392</v>
      </c>
      <c r="C49" s="5680" t="s">
        <v>3351</v>
      </c>
      <c r="D49" s="5680"/>
      <c r="E49" s="5680"/>
      <c r="F49" s="5680"/>
      <c r="G49" s="5680"/>
      <c r="H49" s="5680"/>
      <c r="I49" s="5680"/>
      <c r="J49" s="5680"/>
      <c r="K49" s="5680"/>
      <c r="L49" s="5680"/>
      <c r="M49" s="5681"/>
    </row>
    <row r="50" spans="1:13" ht="15" customHeight="1">
      <c r="A50" s="5687"/>
      <c r="B50" s="2338" t="s">
        <v>2393</v>
      </c>
      <c r="C50" s="5680">
        <v>2023</v>
      </c>
      <c r="D50" s="5680"/>
      <c r="E50" s="5680"/>
      <c r="F50" s="5680"/>
      <c r="G50" s="5680"/>
      <c r="H50" s="5680"/>
      <c r="I50" s="5680"/>
      <c r="J50" s="5680"/>
      <c r="K50" s="5680"/>
      <c r="L50" s="5680"/>
      <c r="M50" s="5681"/>
    </row>
    <row r="51" spans="1:13" ht="15" customHeight="1">
      <c r="A51" s="5569" t="s">
        <v>2394</v>
      </c>
      <c r="B51" s="2338" t="s">
        <v>2395</v>
      </c>
      <c r="C51" s="5680" t="s">
        <v>1082</v>
      </c>
      <c r="D51" s="5680"/>
      <c r="E51" s="5680"/>
      <c r="F51" s="5680"/>
      <c r="G51" s="5680"/>
      <c r="H51" s="5680"/>
      <c r="I51" s="5680"/>
      <c r="J51" s="5680"/>
      <c r="K51" s="5680"/>
      <c r="L51" s="5680"/>
      <c r="M51" s="5681"/>
    </row>
    <row r="52" spans="1:13" ht="15" customHeight="1">
      <c r="A52" s="5570"/>
      <c r="B52" s="2338" t="s">
        <v>2396</v>
      </c>
      <c r="C52" s="5680" t="s">
        <v>3352</v>
      </c>
      <c r="D52" s="5680"/>
      <c r="E52" s="5680"/>
      <c r="F52" s="5680"/>
      <c r="G52" s="5680"/>
      <c r="H52" s="5680"/>
      <c r="I52" s="5680"/>
      <c r="J52" s="5680"/>
      <c r="K52" s="5680"/>
      <c r="L52" s="5680"/>
      <c r="M52" s="5681"/>
    </row>
    <row r="53" spans="1:13" ht="15" customHeight="1">
      <c r="A53" s="5570"/>
      <c r="B53" s="2338" t="s">
        <v>2398</v>
      </c>
      <c r="C53" s="5680" t="s">
        <v>66</v>
      </c>
      <c r="D53" s="5680"/>
      <c r="E53" s="5680"/>
      <c r="F53" s="5680"/>
      <c r="G53" s="5680"/>
      <c r="H53" s="5680"/>
      <c r="I53" s="5680"/>
      <c r="J53" s="5680"/>
      <c r="K53" s="5680"/>
      <c r="L53" s="5680"/>
      <c r="M53" s="5681"/>
    </row>
    <row r="54" spans="1:13" ht="15" customHeight="1">
      <c r="A54" s="5570"/>
      <c r="B54" s="2338" t="s">
        <v>2399</v>
      </c>
      <c r="C54" s="5680" t="s">
        <v>3353</v>
      </c>
      <c r="D54" s="5680"/>
      <c r="E54" s="5680"/>
      <c r="F54" s="5680"/>
      <c r="G54" s="5680"/>
      <c r="H54" s="5680"/>
      <c r="I54" s="5680"/>
      <c r="J54" s="5680"/>
      <c r="K54" s="5680"/>
      <c r="L54" s="5680"/>
      <c r="M54" s="5681"/>
    </row>
    <row r="55" spans="1:13" ht="15" customHeight="1">
      <c r="A55" s="5570"/>
      <c r="B55" s="2338" t="s">
        <v>2400</v>
      </c>
      <c r="C55" s="5684" t="s">
        <v>1083</v>
      </c>
      <c r="D55" s="5684"/>
      <c r="E55" s="5684"/>
      <c r="F55" s="5684"/>
      <c r="G55" s="5684"/>
      <c r="H55" s="5684"/>
      <c r="I55" s="5684"/>
      <c r="J55" s="5684"/>
      <c r="K55" s="5684"/>
      <c r="L55" s="5684"/>
      <c r="M55" s="5685"/>
    </row>
    <row r="56" spans="1:13" ht="15" customHeight="1">
      <c r="A56" s="5617"/>
      <c r="B56" s="2338" t="s">
        <v>2401</v>
      </c>
      <c r="C56" s="5680">
        <v>2883466</v>
      </c>
      <c r="D56" s="5680"/>
      <c r="E56" s="5680"/>
      <c r="F56" s="5680"/>
      <c r="G56" s="5680"/>
      <c r="H56" s="5680"/>
      <c r="I56" s="5680"/>
      <c r="J56" s="5680"/>
      <c r="K56" s="5680"/>
      <c r="L56" s="5680"/>
      <c r="M56" s="5681"/>
    </row>
    <row r="57" spans="1:13" ht="15" customHeight="1">
      <c r="A57" s="5569" t="s">
        <v>2402</v>
      </c>
      <c r="B57" s="4467" t="s">
        <v>2403</v>
      </c>
      <c r="C57" s="5680" t="s">
        <v>3354</v>
      </c>
      <c r="D57" s="5680"/>
      <c r="E57" s="5680"/>
      <c r="F57" s="5680"/>
      <c r="G57" s="5680"/>
      <c r="H57" s="5680"/>
      <c r="I57" s="5680"/>
      <c r="J57" s="5680"/>
      <c r="K57" s="5680"/>
      <c r="L57" s="5680"/>
      <c r="M57" s="5681"/>
    </row>
    <row r="58" spans="1:13" ht="15" customHeight="1">
      <c r="A58" s="5570"/>
      <c r="B58" s="4467" t="s">
        <v>2404</v>
      </c>
      <c r="C58" s="5680" t="s">
        <v>3355</v>
      </c>
      <c r="D58" s="5680"/>
      <c r="E58" s="5680"/>
      <c r="F58" s="5680"/>
      <c r="G58" s="5680"/>
      <c r="H58" s="5680"/>
      <c r="I58" s="5680"/>
      <c r="J58" s="5680"/>
      <c r="K58" s="5680"/>
      <c r="L58" s="5680"/>
      <c r="M58" s="5681"/>
    </row>
    <row r="59" spans="1:13" ht="15" customHeight="1">
      <c r="A59" s="5570"/>
      <c r="B59" s="4467" t="s">
        <v>244</v>
      </c>
      <c r="C59" s="5680" t="s">
        <v>66</v>
      </c>
      <c r="D59" s="5680"/>
      <c r="E59" s="5680"/>
      <c r="F59" s="5680"/>
      <c r="G59" s="5680"/>
      <c r="H59" s="5680"/>
      <c r="I59" s="5680"/>
      <c r="J59" s="5680"/>
      <c r="K59" s="5680"/>
      <c r="L59" s="5680"/>
      <c r="M59" s="5681"/>
    </row>
    <row r="60" spans="1:13" ht="15" customHeight="1">
      <c r="A60" s="1706" t="s">
        <v>2406</v>
      </c>
      <c r="B60" s="4469" t="s">
        <v>359</v>
      </c>
      <c r="C60" s="5957" t="s">
        <v>359</v>
      </c>
      <c r="D60" s="5957"/>
      <c r="E60" s="5957"/>
      <c r="F60" s="5957"/>
      <c r="G60" s="5957"/>
      <c r="H60" s="5957"/>
      <c r="I60" s="5957"/>
      <c r="J60" s="5957"/>
      <c r="K60" s="5957"/>
      <c r="L60" s="5957"/>
      <c r="M60" s="5958"/>
    </row>
  </sheetData>
  <mergeCells count="54">
    <mergeCell ref="A51:A56"/>
    <mergeCell ref="A57:A59"/>
    <mergeCell ref="J29:L29"/>
    <mergeCell ref="B31:B33"/>
    <mergeCell ref="B34:B42"/>
    <mergeCell ref="F41:G41"/>
    <mergeCell ref="H41:I41"/>
    <mergeCell ref="C50:M50"/>
    <mergeCell ref="C51:M51"/>
    <mergeCell ref="C52:M52"/>
    <mergeCell ref="C53:M53"/>
    <mergeCell ref="C54:M54"/>
    <mergeCell ref="C55:M55"/>
    <mergeCell ref="C56:M56"/>
    <mergeCell ref="A2:A14"/>
    <mergeCell ref="A15:A50"/>
    <mergeCell ref="B17:B23"/>
    <mergeCell ref="F22:I22"/>
    <mergeCell ref="B24:B27"/>
    <mergeCell ref="B28:B30"/>
    <mergeCell ref="B43:B46"/>
    <mergeCell ref="F44:F45"/>
    <mergeCell ref="G44:J45"/>
    <mergeCell ref="I4:M4"/>
    <mergeCell ref="C2:M2"/>
    <mergeCell ref="C3:M3"/>
    <mergeCell ref="F4:G4"/>
    <mergeCell ref="C5:M5"/>
    <mergeCell ref="C6:M6"/>
    <mergeCell ref="C7:D7"/>
    <mergeCell ref="B1:M1"/>
    <mergeCell ref="C58:M58"/>
    <mergeCell ref="C59:M59"/>
    <mergeCell ref="C12:M12"/>
    <mergeCell ref="C13:M13"/>
    <mergeCell ref="C14:D14"/>
    <mergeCell ref="F14:M14"/>
    <mergeCell ref="C15:M15"/>
    <mergeCell ref="I7:M7"/>
    <mergeCell ref="B8:B10"/>
    <mergeCell ref="C9:D9"/>
    <mergeCell ref="F9:G9"/>
    <mergeCell ref="I9:J9"/>
    <mergeCell ref="C10:D10"/>
    <mergeCell ref="F10:G10"/>
    <mergeCell ref="I10:J10"/>
    <mergeCell ref="C60:M60"/>
    <mergeCell ref="C49:M49"/>
    <mergeCell ref="C48:M48"/>
    <mergeCell ref="C11:M11"/>
    <mergeCell ref="C57:M57"/>
    <mergeCell ref="C16:M16"/>
    <mergeCell ref="L44:M45"/>
    <mergeCell ref="C47:M47"/>
  </mergeCells>
  <hyperlinks>
    <hyperlink ref="C55" r:id="rId1"/>
  </hyperlinks>
  <pageMargins left="0.7" right="0.7" top="0.75" bottom="0.75" header="0.3" footer="0.3"/>
  <pageSetup orientation="portrait" horizontalDpi="0" verticalDpi="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1:M61"/>
  <sheetViews>
    <sheetView workbookViewId="0">
      <selection activeCell="I7" sqref="I7:M7"/>
    </sheetView>
  </sheetViews>
  <sheetFormatPr baseColWidth="10" defaultColWidth="9.140625" defaultRowHeight="15"/>
  <cols>
    <col min="1" max="1" width="29" style="7" customWidth="1"/>
    <col min="2" max="2" width="29.7109375" style="7" customWidth="1"/>
    <col min="3" max="13" width="11.42578125" style="7" customWidth="1"/>
    <col min="14" max="16384" width="9.140625" style="7"/>
  </cols>
  <sheetData>
    <row r="1" spans="1:13" ht="20.25" customHeight="1" thickBot="1">
      <c r="A1" s="4470" t="s">
        <v>359</v>
      </c>
      <c r="B1" s="5692" t="s">
        <v>3356</v>
      </c>
      <c r="C1" s="5692"/>
      <c r="D1" s="5692"/>
      <c r="E1" s="5692"/>
      <c r="F1" s="5692"/>
      <c r="G1" s="5692"/>
      <c r="H1" s="5692"/>
      <c r="I1" s="5692"/>
      <c r="J1" s="5692"/>
      <c r="K1" s="5692"/>
      <c r="L1" s="5692"/>
      <c r="M1" s="5693"/>
    </row>
    <row r="2" spans="1:13" ht="54" customHeight="1">
      <c r="A2" s="6186" t="s">
        <v>2329</v>
      </c>
      <c r="B2" s="4471" t="s">
        <v>2330</v>
      </c>
      <c r="C2" s="8767" t="s">
        <v>1085</v>
      </c>
      <c r="D2" s="6930"/>
      <c r="E2" s="6930"/>
      <c r="F2" s="6930"/>
      <c r="G2" s="6930"/>
      <c r="H2" s="6930"/>
      <c r="I2" s="6930"/>
      <c r="J2" s="6930"/>
      <c r="K2" s="6930"/>
      <c r="L2" s="6930"/>
      <c r="M2" s="6931"/>
    </row>
    <row r="3" spans="1:13" ht="51.75" customHeight="1">
      <c r="A3" s="5581"/>
      <c r="B3" s="2340" t="s">
        <v>2643</v>
      </c>
      <c r="C3" s="6517" t="s">
        <v>3309</v>
      </c>
      <c r="D3" s="6517"/>
      <c r="E3" s="6517"/>
      <c r="F3" s="6517"/>
      <c r="G3" s="6517"/>
      <c r="H3" s="6517"/>
      <c r="I3" s="6517"/>
      <c r="J3" s="6517"/>
      <c r="K3" s="6517"/>
      <c r="L3" s="6517"/>
      <c r="M3" s="6518"/>
    </row>
    <row r="4" spans="1:13" ht="39.75" customHeight="1">
      <c r="A4" s="5581"/>
      <c r="B4" s="2340" t="s">
        <v>240</v>
      </c>
      <c r="C4" s="2100" t="s">
        <v>1513</v>
      </c>
      <c r="D4" s="1482" t="s">
        <v>359</v>
      </c>
      <c r="E4" s="1483" t="s">
        <v>359</v>
      </c>
      <c r="F4" s="8768" t="s">
        <v>241</v>
      </c>
      <c r="G4" s="8769"/>
      <c r="H4" s="1483" t="s">
        <v>359</v>
      </c>
      <c r="I4" s="5732" t="s">
        <v>359</v>
      </c>
      <c r="J4" s="5732"/>
      <c r="K4" s="5732"/>
      <c r="L4" s="5732"/>
      <c r="M4" s="6554"/>
    </row>
    <row r="5" spans="1:13" ht="15" customHeight="1">
      <c r="A5" s="5581"/>
      <c r="B5" s="2340" t="s">
        <v>2333</v>
      </c>
      <c r="C5" s="7601"/>
      <c r="D5" s="7602"/>
      <c r="E5" s="7602"/>
      <c r="F5" s="7602"/>
      <c r="G5" s="7602"/>
      <c r="H5" s="7602"/>
      <c r="I5" s="7602"/>
      <c r="J5" s="7602"/>
      <c r="K5" s="7602"/>
      <c r="L5" s="7602"/>
      <c r="M5" s="7603"/>
    </row>
    <row r="6" spans="1:13" ht="15" customHeight="1">
      <c r="A6" s="5581"/>
      <c r="B6" s="2340" t="s">
        <v>2334</v>
      </c>
      <c r="C6" s="6563"/>
      <c r="D6" s="6189"/>
      <c r="E6" s="6189"/>
      <c r="F6" s="6189"/>
      <c r="G6" s="6189"/>
      <c r="H6" s="6189"/>
      <c r="I6" s="6189"/>
      <c r="J6" s="6189"/>
      <c r="K6" s="6189"/>
      <c r="L6" s="6189"/>
      <c r="M6" s="6190"/>
    </row>
    <row r="7" spans="1:13" ht="31.5" customHeight="1">
      <c r="A7" s="5581"/>
      <c r="B7" s="2340" t="s">
        <v>2335</v>
      </c>
      <c r="C7" s="6932" t="s">
        <v>3357</v>
      </c>
      <c r="D7" s="6933"/>
      <c r="E7" s="6933"/>
      <c r="F7" s="6933"/>
      <c r="G7" s="8097"/>
      <c r="H7" s="4450" t="s">
        <v>244</v>
      </c>
      <c r="I7" s="5680" t="s">
        <v>1070</v>
      </c>
      <c r="J7" s="5680"/>
      <c r="K7" s="5680"/>
      <c r="L7" s="5680"/>
      <c r="M7" s="5681"/>
    </row>
    <row r="8" spans="1:13" ht="15.75">
      <c r="A8" s="5581"/>
      <c r="B8" s="6492" t="s">
        <v>2336</v>
      </c>
      <c r="C8" s="4273" t="s">
        <v>359</v>
      </c>
      <c r="D8" s="1414" t="s">
        <v>359</v>
      </c>
      <c r="E8" s="1414" t="s">
        <v>359</v>
      </c>
      <c r="F8" s="1414" t="s">
        <v>359</v>
      </c>
      <c r="G8" s="1414" t="s">
        <v>359</v>
      </c>
      <c r="H8" s="1414" t="s">
        <v>359</v>
      </c>
      <c r="I8" s="1408" t="s">
        <v>359</v>
      </c>
      <c r="J8" s="1408" t="s">
        <v>359</v>
      </c>
      <c r="K8" s="1408" t="s">
        <v>359</v>
      </c>
      <c r="L8" s="1408" t="s">
        <v>359</v>
      </c>
      <c r="M8" s="1492" t="s">
        <v>359</v>
      </c>
    </row>
    <row r="9" spans="1:13" ht="15" customHeight="1">
      <c r="A9" s="5581"/>
      <c r="B9" s="6492"/>
      <c r="C9" s="6553" t="s">
        <v>359</v>
      </c>
      <c r="D9" s="5732"/>
      <c r="E9" s="1408" t="s">
        <v>359</v>
      </c>
      <c r="F9" s="5732" t="s">
        <v>359</v>
      </c>
      <c r="G9" s="5732"/>
      <c r="H9" s="1408" t="s">
        <v>359</v>
      </c>
      <c r="I9" s="5732" t="s">
        <v>359</v>
      </c>
      <c r="J9" s="5732"/>
      <c r="K9" s="1408" t="s">
        <v>359</v>
      </c>
      <c r="L9" s="1408" t="s">
        <v>359</v>
      </c>
      <c r="M9" s="1492" t="s">
        <v>359</v>
      </c>
    </row>
    <row r="10" spans="1:13" ht="15" customHeight="1">
      <c r="A10" s="5581"/>
      <c r="B10" s="6493"/>
      <c r="C10" s="6553" t="s">
        <v>2567</v>
      </c>
      <c r="D10" s="5732"/>
      <c r="E10" s="1415" t="s">
        <v>359</v>
      </c>
      <c r="F10" s="5732" t="s">
        <v>2567</v>
      </c>
      <c r="G10" s="5732"/>
      <c r="H10" s="1415" t="s">
        <v>359</v>
      </c>
      <c r="I10" s="5732" t="s">
        <v>2567</v>
      </c>
      <c r="J10" s="5732"/>
      <c r="K10" s="1415" t="s">
        <v>359</v>
      </c>
      <c r="L10" s="1415" t="s">
        <v>359</v>
      </c>
      <c r="M10" s="1656" t="s">
        <v>359</v>
      </c>
    </row>
    <row r="11" spans="1:13" ht="27.75" customHeight="1">
      <c r="A11" s="5581"/>
      <c r="B11" s="2340" t="s">
        <v>2338</v>
      </c>
      <c r="C11" s="5939" t="s">
        <v>3358</v>
      </c>
      <c r="D11" s="5680"/>
      <c r="E11" s="5680"/>
      <c r="F11" s="5680"/>
      <c r="G11" s="5680"/>
      <c r="H11" s="5680"/>
      <c r="I11" s="5680"/>
      <c r="J11" s="5680"/>
      <c r="K11" s="5680"/>
      <c r="L11" s="5680"/>
      <c r="M11" s="5681"/>
    </row>
    <row r="12" spans="1:13" ht="66" customHeight="1">
      <c r="A12" s="5581"/>
      <c r="B12" s="2340" t="s">
        <v>2689</v>
      </c>
      <c r="C12" s="5939" t="s">
        <v>3359</v>
      </c>
      <c r="D12" s="5680"/>
      <c r="E12" s="5680"/>
      <c r="F12" s="5680"/>
      <c r="G12" s="5680"/>
      <c r="H12" s="5680"/>
      <c r="I12" s="5680"/>
      <c r="J12" s="5680"/>
      <c r="K12" s="5680"/>
      <c r="L12" s="5680"/>
      <c r="M12" s="5681"/>
    </row>
    <row r="13" spans="1:13" ht="45.75" customHeight="1">
      <c r="A13" s="5581"/>
      <c r="B13" s="2340" t="s">
        <v>3291</v>
      </c>
      <c r="C13" s="5939" t="s">
        <v>3292</v>
      </c>
      <c r="D13" s="5680"/>
      <c r="E13" s="5680"/>
      <c r="F13" s="5680"/>
      <c r="G13" s="5680"/>
      <c r="H13" s="5680"/>
      <c r="I13" s="5680"/>
      <c r="J13" s="5680"/>
      <c r="K13" s="5680"/>
      <c r="L13" s="5680"/>
      <c r="M13" s="5681"/>
    </row>
    <row r="14" spans="1:13" ht="28.5" customHeight="1">
      <c r="A14" s="5581"/>
      <c r="B14" s="2242" t="s">
        <v>2651</v>
      </c>
      <c r="C14" s="5939" t="s">
        <v>86</v>
      </c>
      <c r="D14" s="5680"/>
      <c r="E14" s="1534" t="s">
        <v>108</v>
      </c>
      <c r="F14" s="1483" t="s">
        <v>3321</v>
      </c>
      <c r="G14" s="5680" t="s">
        <v>186</v>
      </c>
      <c r="H14" s="5680"/>
      <c r="I14" s="5680"/>
      <c r="J14" s="5680"/>
      <c r="K14" s="5680"/>
      <c r="L14" s="5680"/>
      <c r="M14" s="5681"/>
    </row>
    <row r="15" spans="1:13" ht="17.100000000000001" customHeight="1">
      <c r="A15" s="6186" t="s">
        <v>2340</v>
      </c>
      <c r="B15" s="2340" t="s">
        <v>230</v>
      </c>
      <c r="C15" s="5939" t="s">
        <v>1196</v>
      </c>
      <c r="D15" s="5680"/>
      <c r="E15" s="5680"/>
      <c r="F15" s="5680"/>
      <c r="G15" s="5680"/>
      <c r="H15" s="5680"/>
      <c r="I15" s="5680"/>
      <c r="J15" s="5680"/>
      <c r="K15" s="5680"/>
      <c r="L15" s="5680"/>
      <c r="M15" s="5681"/>
    </row>
    <row r="16" spans="1:13" ht="15" customHeight="1">
      <c r="A16" s="5581"/>
      <c r="B16" s="2340" t="s">
        <v>2652</v>
      </c>
      <c r="C16" s="5939" t="s">
        <v>3360</v>
      </c>
      <c r="D16" s="5680"/>
      <c r="E16" s="5680"/>
      <c r="F16" s="5680"/>
      <c r="G16" s="5680"/>
      <c r="H16" s="5680"/>
      <c r="I16" s="5680"/>
      <c r="J16" s="5680"/>
      <c r="K16" s="5680"/>
      <c r="L16" s="5680"/>
      <c r="M16" s="5681"/>
    </row>
    <row r="17" spans="1:13" ht="15.75">
      <c r="A17" s="5581"/>
      <c r="B17" s="6492" t="s">
        <v>2341</v>
      </c>
      <c r="C17" s="2103"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581"/>
      <c r="B18" s="6492"/>
      <c r="C18" s="2103"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5581"/>
      <c r="B19" s="6492"/>
      <c r="C19" s="2103"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 r="A20" s="5581"/>
      <c r="B20" s="6492"/>
      <c r="C20" s="2103"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5581"/>
      <c r="B21" s="6492"/>
      <c r="C21" s="2103" t="s">
        <v>2349</v>
      </c>
      <c r="D21" s="1406" t="s">
        <v>359</v>
      </c>
      <c r="E21" s="1408" t="s">
        <v>2350</v>
      </c>
      <c r="F21" s="1406" t="s">
        <v>359</v>
      </c>
      <c r="G21" s="1408" t="s">
        <v>359</v>
      </c>
      <c r="H21" s="1408" t="s">
        <v>359</v>
      </c>
      <c r="I21" s="1408" t="s">
        <v>359</v>
      </c>
      <c r="J21" s="1408" t="s">
        <v>359</v>
      </c>
      <c r="K21" s="1408" t="s">
        <v>359</v>
      </c>
      <c r="L21" s="1408" t="s">
        <v>359</v>
      </c>
      <c r="M21" s="1492" t="s">
        <v>359</v>
      </c>
    </row>
    <row r="22" spans="1:13" ht="47.25">
      <c r="A22" s="5581"/>
      <c r="B22" s="6492"/>
      <c r="C22" s="2103" t="s">
        <v>105</v>
      </c>
      <c r="D22" s="1406" t="s">
        <v>2351</v>
      </c>
      <c r="E22" s="1408" t="s">
        <v>2352</v>
      </c>
      <c r="F22" s="1415" t="s">
        <v>3361</v>
      </c>
      <c r="G22" s="1415" t="s">
        <v>359</v>
      </c>
      <c r="H22" s="1415" t="s">
        <v>359</v>
      </c>
      <c r="I22" s="1415" t="s">
        <v>359</v>
      </c>
      <c r="J22" s="1415" t="s">
        <v>359</v>
      </c>
      <c r="K22" s="1415" t="s">
        <v>359</v>
      </c>
      <c r="L22" s="1415" t="s">
        <v>359</v>
      </c>
      <c r="M22" s="1656" t="s">
        <v>359</v>
      </c>
    </row>
    <row r="23" spans="1:13" ht="15.75">
      <c r="A23" s="5581"/>
      <c r="B23" s="6493"/>
      <c r="C23" s="2100"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5581"/>
      <c r="B24" s="6492" t="s">
        <v>2354</v>
      </c>
      <c r="C24" s="2103" t="s">
        <v>359</v>
      </c>
      <c r="D24" s="1408" t="s">
        <v>359</v>
      </c>
      <c r="E24" s="1408" t="s">
        <v>359</v>
      </c>
      <c r="F24" s="1408" t="s">
        <v>359</v>
      </c>
      <c r="G24" s="1408" t="s">
        <v>359</v>
      </c>
      <c r="H24" s="1408" t="s">
        <v>359</v>
      </c>
      <c r="I24" s="1408" t="s">
        <v>359</v>
      </c>
      <c r="J24" s="1408" t="s">
        <v>359</v>
      </c>
      <c r="K24" s="1408" t="s">
        <v>359</v>
      </c>
      <c r="L24" s="1408" t="s">
        <v>359</v>
      </c>
      <c r="M24" s="1492" t="s">
        <v>359</v>
      </c>
    </row>
    <row r="25" spans="1:13" ht="15.75">
      <c r="A25" s="5581"/>
      <c r="B25" s="6492"/>
      <c r="C25" s="2103" t="s">
        <v>2355</v>
      </c>
      <c r="D25" s="1417" t="s">
        <v>359</v>
      </c>
      <c r="E25" s="1408" t="s">
        <v>359</v>
      </c>
      <c r="F25" s="1408" t="s">
        <v>2356</v>
      </c>
      <c r="G25" s="1417" t="s">
        <v>359</v>
      </c>
      <c r="H25" s="1408" t="s">
        <v>359</v>
      </c>
      <c r="I25" s="1408" t="s">
        <v>2591</v>
      </c>
      <c r="J25" s="1417" t="s">
        <v>2441</v>
      </c>
      <c r="K25" s="1408" t="s">
        <v>359</v>
      </c>
      <c r="L25" s="1408" t="s">
        <v>359</v>
      </c>
      <c r="M25" s="1492" t="s">
        <v>359</v>
      </c>
    </row>
    <row r="26" spans="1:13" ht="15.75">
      <c r="A26" s="5581"/>
      <c r="B26" s="6492"/>
      <c r="C26" s="2103" t="s">
        <v>2358</v>
      </c>
      <c r="D26" s="1406" t="s">
        <v>359</v>
      </c>
      <c r="E26" s="1408" t="s">
        <v>359</v>
      </c>
      <c r="F26" s="1408" t="s">
        <v>2359</v>
      </c>
      <c r="G26" s="1406" t="s">
        <v>359</v>
      </c>
      <c r="H26" s="1408" t="s">
        <v>359</v>
      </c>
      <c r="I26" s="1408" t="s">
        <v>359</v>
      </c>
      <c r="J26" s="1408" t="s">
        <v>359</v>
      </c>
      <c r="K26" s="1408" t="s">
        <v>359</v>
      </c>
      <c r="L26" s="1408" t="s">
        <v>359</v>
      </c>
      <c r="M26" s="1492" t="s">
        <v>359</v>
      </c>
    </row>
    <row r="27" spans="1:13" ht="15.75">
      <c r="A27" s="5581"/>
      <c r="B27" s="6493"/>
      <c r="C27" s="2100" t="s">
        <v>359</v>
      </c>
      <c r="D27" s="1415" t="s">
        <v>359</v>
      </c>
      <c r="E27" s="1415" t="s">
        <v>359</v>
      </c>
      <c r="F27" s="1415" t="s">
        <v>359</v>
      </c>
      <c r="G27" s="1415" t="s">
        <v>359</v>
      </c>
      <c r="H27" s="1415" t="s">
        <v>359</v>
      </c>
      <c r="I27" s="1415" t="s">
        <v>359</v>
      </c>
      <c r="J27" s="1415" t="s">
        <v>359</v>
      </c>
      <c r="K27" s="1415" t="s">
        <v>359</v>
      </c>
      <c r="L27" s="1415" t="s">
        <v>359</v>
      </c>
      <c r="M27" s="1656" t="s">
        <v>359</v>
      </c>
    </row>
    <row r="28" spans="1:13" ht="15.75">
      <c r="A28" s="5581"/>
      <c r="B28" s="6588" t="s">
        <v>2360</v>
      </c>
      <c r="C28" s="2103" t="s">
        <v>359</v>
      </c>
      <c r="D28" s="1408" t="s">
        <v>359</v>
      </c>
      <c r="E28" s="1408" t="s">
        <v>359</v>
      </c>
      <c r="F28" s="1408" t="s">
        <v>359</v>
      </c>
      <c r="G28" s="1408" t="s">
        <v>359</v>
      </c>
      <c r="H28" s="1408" t="s">
        <v>359</v>
      </c>
      <c r="I28" s="1408" t="s">
        <v>359</v>
      </c>
      <c r="J28" s="1408" t="s">
        <v>359</v>
      </c>
      <c r="K28" s="1408" t="s">
        <v>359</v>
      </c>
      <c r="L28" s="1408" t="s">
        <v>359</v>
      </c>
      <c r="M28" s="1492" t="s">
        <v>359</v>
      </c>
    </row>
    <row r="29" spans="1:13" ht="31.5">
      <c r="A29" s="5581"/>
      <c r="B29" s="6492"/>
      <c r="C29" s="2104" t="s">
        <v>2361</v>
      </c>
      <c r="D29" s="1488" t="s">
        <v>437</v>
      </c>
      <c r="E29" s="1408" t="s">
        <v>359</v>
      </c>
      <c r="F29" s="1408" t="s">
        <v>2362</v>
      </c>
      <c r="G29" s="1417" t="s">
        <v>359</v>
      </c>
      <c r="H29" s="1408" t="s">
        <v>359</v>
      </c>
      <c r="I29" s="1408" t="s">
        <v>2363</v>
      </c>
      <c r="J29" s="1677" t="s">
        <v>359</v>
      </c>
      <c r="K29" s="1403" t="s">
        <v>359</v>
      </c>
      <c r="L29" s="1488" t="s">
        <v>359</v>
      </c>
      <c r="M29" s="1492" t="s">
        <v>359</v>
      </c>
    </row>
    <row r="30" spans="1:13" ht="15.75">
      <c r="A30" s="5581"/>
      <c r="B30" s="6493"/>
      <c r="C30" s="2100"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5581"/>
      <c r="B31" s="6492" t="s">
        <v>2364</v>
      </c>
      <c r="C31" s="2201" t="s">
        <v>359</v>
      </c>
      <c r="D31" s="1710" t="s">
        <v>359</v>
      </c>
      <c r="E31" s="1710" t="s">
        <v>359</v>
      </c>
      <c r="F31" s="1710" t="s">
        <v>359</v>
      </c>
      <c r="G31" s="1710" t="s">
        <v>359</v>
      </c>
      <c r="H31" s="1710" t="s">
        <v>359</v>
      </c>
      <c r="I31" s="1710" t="s">
        <v>359</v>
      </c>
      <c r="J31" s="1710" t="s">
        <v>359</v>
      </c>
      <c r="K31" s="1710" t="s">
        <v>359</v>
      </c>
      <c r="L31" s="1408" t="s">
        <v>359</v>
      </c>
      <c r="M31" s="1492" t="s">
        <v>359</v>
      </c>
    </row>
    <row r="32" spans="1:13" ht="15.75">
      <c r="A32" s="5581"/>
      <c r="B32" s="6492"/>
      <c r="C32" s="2103" t="s">
        <v>2365</v>
      </c>
      <c r="D32" s="1417" t="s">
        <v>3362</v>
      </c>
      <c r="E32" s="1710" t="s">
        <v>359</v>
      </c>
      <c r="F32" s="1408" t="s">
        <v>2366</v>
      </c>
      <c r="G32" s="4472">
        <v>2032</v>
      </c>
      <c r="H32" s="1710" t="s">
        <v>359</v>
      </c>
      <c r="I32" s="1408" t="s">
        <v>359</v>
      </c>
      <c r="J32" s="1710" t="s">
        <v>359</v>
      </c>
      <c r="K32" s="1710" t="s">
        <v>359</v>
      </c>
      <c r="L32" s="1408" t="s">
        <v>359</v>
      </c>
      <c r="M32" s="1492" t="s">
        <v>359</v>
      </c>
    </row>
    <row r="33" spans="1:13" ht="15.75">
      <c r="A33" s="5581"/>
      <c r="B33" s="6493"/>
      <c r="C33" s="2100" t="s">
        <v>359</v>
      </c>
      <c r="D33" s="1415" t="s">
        <v>359</v>
      </c>
      <c r="E33" s="1819" t="s">
        <v>359</v>
      </c>
      <c r="F33" s="1415" t="s">
        <v>359</v>
      </c>
      <c r="G33" s="1819" t="s">
        <v>359</v>
      </c>
      <c r="H33" s="1819" t="s">
        <v>359</v>
      </c>
      <c r="I33" s="1415" t="s">
        <v>359</v>
      </c>
      <c r="J33" s="1819" t="s">
        <v>359</v>
      </c>
      <c r="K33" s="1819" t="s">
        <v>359</v>
      </c>
      <c r="L33" s="1415" t="s">
        <v>359</v>
      </c>
      <c r="M33" s="1656" t="s">
        <v>359</v>
      </c>
    </row>
    <row r="34" spans="1:13" ht="15.75">
      <c r="A34" s="5581"/>
      <c r="B34" s="6492" t="s">
        <v>2367</v>
      </c>
      <c r="C34" s="2103"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5581"/>
      <c r="B35" s="6492"/>
      <c r="C35" s="2103" t="s">
        <v>359</v>
      </c>
      <c r="D35" s="1710" t="s">
        <v>2368</v>
      </c>
      <c r="E35" s="1710" t="s">
        <v>359</v>
      </c>
      <c r="F35" s="1710" t="s">
        <v>2369</v>
      </c>
      <c r="G35" s="1710" t="s">
        <v>359</v>
      </c>
      <c r="H35" s="1710" t="s">
        <v>2370</v>
      </c>
      <c r="I35" s="1710" t="s">
        <v>359</v>
      </c>
      <c r="J35" s="1710" t="s">
        <v>2371</v>
      </c>
      <c r="K35" s="1710" t="s">
        <v>359</v>
      </c>
      <c r="L35" s="1710" t="s">
        <v>2372</v>
      </c>
      <c r="M35" s="1492" t="s">
        <v>359</v>
      </c>
    </row>
    <row r="36" spans="1:13" ht="15.75">
      <c r="A36" s="5581"/>
      <c r="B36" s="6492"/>
      <c r="C36" s="2103" t="s">
        <v>359</v>
      </c>
      <c r="D36" s="1404">
        <v>2023</v>
      </c>
      <c r="E36" s="1488" t="s">
        <v>359</v>
      </c>
      <c r="F36" s="1403">
        <v>2024</v>
      </c>
      <c r="G36" s="1488">
        <v>1</v>
      </c>
      <c r="H36" s="1403">
        <v>2025</v>
      </c>
      <c r="I36" s="1488" t="s">
        <v>359</v>
      </c>
      <c r="J36" s="1403">
        <v>2026</v>
      </c>
      <c r="K36" s="1488" t="s">
        <v>359</v>
      </c>
      <c r="L36" s="1403">
        <v>2027</v>
      </c>
      <c r="M36" s="1491" t="s">
        <v>359</v>
      </c>
    </row>
    <row r="37" spans="1:13" ht="15.75">
      <c r="A37" s="5581"/>
      <c r="B37" s="6492"/>
      <c r="C37" s="2103" t="s">
        <v>359</v>
      </c>
      <c r="D37" s="1710" t="s">
        <v>2373</v>
      </c>
      <c r="E37" s="1710" t="s">
        <v>359</v>
      </c>
      <c r="F37" s="1710" t="s">
        <v>2374</v>
      </c>
      <c r="G37" s="1710" t="s">
        <v>359</v>
      </c>
      <c r="H37" s="1710" t="s">
        <v>2375</v>
      </c>
      <c r="I37" s="1710" t="s">
        <v>359</v>
      </c>
      <c r="J37" s="1710" t="s">
        <v>2376</v>
      </c>
      <c r="K37" s="1710" t="s">
        <v>359</v>
      </c>
      <c r="L37" s="1710" t="s">
        <v>2377</v>
      </c>
      <c r="M37" s="1492" t="s">
        <v>359</v>
      </c>
    </row>
    <row r="38" spans="1:13" ht="15.75">
      <c r="A38" s="5581"/>
      <c r="B38" s="6492"/>
      <c r="C38" s="2103" t="s">
        <v>359</v>
      </c>
      <c r="D38" s="1404">
        <v>2028</v>
      </c>
      <c r="E38" s="1488">
        <v>1</v>
      </c>
      <c r="F38" s="1403">
        <v>2029</v>
      </c>
      <c r="G38" s="1488" t="s">
        <v>359</v>
      </c>
      <c r="H38" s="1403">
        <v>2030</v>
      </c>
      <c r="I38" s="1488" t="s">
        <v>359</v>
      </c>
      <c r="J38" s="1403">
        <v>2031</v>
      </c>
      <c r="K38" s="1488" t="s">
        <v>359</v>
      </c>
      <c r="L38" s="1403">
        <v>2032</v>
      </c>
      <c r="M38" s="1491">
        <v>1</v>
      </c>
    </row>
    <row r="39" spans="1:13" ht="15.75" customHeight="1">
      <c r="A39" s="5581"/>
      <c r="B39" s="6492"/>
      <c r="C39" s="2103" t="s">
        <v>359</v>
      </c>
      <c r="D39" s="1710" t="s">
        <v>3297</v>
      </c>
      <c r="E39" s="1408" t="s">
        <v>359</v>
      </c>
      <c r="F39" s="5979" t="s">
        <v>359</v>
      </c>
      <c r="G39" s="5979"/>
      <c r="H39" s="5979"/>
      <c r="I39" s="5979"/>
      <c r="J39" s="5979"/>
      <c r="K39" s="5979"/>
      <c r="L39" s="5979"/>
      <c r="M39" s="6524"/>
    </row>
    <row r="40" spans="1:13" ht="15.75">
      <c r="A40" s="5581"/>
      <c r="B40" s="6492"/>
      <c r="C40" s="2103" t="s">
        <v>359</v>
      </c>
      <c r="D40" s="1404">
        <v>2033</v>
      </c>
      <c r="E40" s="1488">
        <v>3</v>
      </c>
      <c r="F40" s="6543"/>
      <c r="G40" s="6543"/>
      <c r="H40" s="6543"/>
      <c r="I40" s="6543"/>
      <c r="J40" s="6543"/>
      <c r="K40" s="6543"/>
      <c r="L40" s="6543"/>
      <c r="M40" s="8716"/>
    </row>
    <row r="41" spans="1:13" ht="15.75" customHeight="1">
      <c r="A41" s="5581"/>
      <c r="B41" s="6492"/>
      <c r="C41" s="2103" t="s">
        <v>359</v>
      </c>
      <c r="D41" s="5979" t="s">
        <v>359</v>
      </c>
      <c r="E41" s="5979"/>
      <c r="F41" s="5979"/>
      <c r="G41" s="5979"/>
      <c r="H41" s="5979"/>
      <c r="I41" s="5979"/>
      <c r="J41" s="5979"/>
      <c r="K41" s="5979"/>
      <c r="L41" s="5979"/>
      <c r="M41" s="6524"/>
    </row>
    <row r="42" spans="1:13" ht="15.75">
      <c r="A42" s="5581"/>
      <c r="B42" s="6492"/>
      <c r="C42" s="2103" t="s">
        <v>359</v>
      </c>
      <c r="D42" s="6189"/>
      <c r="E42" s="6189"/>
      <c r="F42" s="6189"/>
      <c r="G42" s="6189"/>
      <c r="H42" s="6189"/>
      <c r="I42" s="6189"/>
      <c r="J42" s="6189"/>
      <c r="K42" s="6189"/>
      <c r="L42" s="6189"/>
      <c r="M42" s="6190"/>
    </row>
    <row r="43" spans="1:13" ht="15.75">
      <c r="A43" s="5581"/>
      <c r="B43" s="6493"/>
      <c r="C43" s="2100" t="s">
        <v>359</v>
      </c>
      <c r="D43" s="6543"/>
      <c r="E43" s="6543"/>
      <c r="F43" s="6543"/>
      <c r="G43" s="6543"/>
      <c r="H43" s="6543"/>
      <c r="I43" s="6543"/>
      <c r="J43" s="6543"/>
      <c r="K43" s="6543"/>
      <c r="L43" s="6543"/>
      <c r="M43" s="8716"/>
    </row>
    <row r="44" spans="1:13" ht="15.75">
      <c r="A44" s="5581"/>
      <c r="B44" s="6492" t="s">
        <v>2385</v>
      </c>
      <c r="C44" s="2103" t="s">
        <v>359</v>
      </c>
      <c r="D44" s="1408" t="s">
        <v>359</v>
      </c>
      <c r="E44" s="1408" t="s">
        <v>359</v>
      </c>
      <c r="F44" s="1408" t="s">
        <v>359</v>
      </c>
      <c r="G44" s="1408" t="s">
        <v>359</v>
      </c>
      <c r="H44" s="1408" t="s">
        <v>359</v>
      </c>
      <c r="I44" s="1408" t="s">
        <v>359</v>
      </c>
      <c r="J44" s="1408" t="s">
        <v>359</v>
      </c>
      <c r="K44" s="1408" t="s">
        <v>359</v>
      </c>
      <c r="L44" s="1408" t="s">
        <v>359</v>
      </c>
      <c r="M44" s="1492" t="s">
        <v>359</v>
      </c>
    </row>
    <row r="45" spans="1:13" ht="15.75" customHeight="1">
      <c r="A45" s="5581"/>
      <c r="B45" s="6492"/>
      <c r="C45" s="2103" t="s">
        <v>359</v>
      </c>
      <c r="D45" s="1408" t="s">
        <v>93</v>
      </c>
      <c r="E45" s="1415" t="s">
        <v>95</v>
      </c>
      <c r="F45" s="6539" t="s">
        <v>2386</v>
      </c>
      <c r="G45" s="6540" t="s">
        <v>359</v>
      </c>
      <c r="H45" s="5979"/>
      <c r="I45" s="5979"/>
      <c r="J45" s="6541"/>
      <c r="K45" s="1408" t="s">
        <v>2387</v>
      </c>
      <c r="L45" s="6540" t="s">
        <v>359</v>
      </c>
      <c r="M45" s="6524"/>
    </row>
    <row r="46" spans="1:13" ht="15.75">
      <c r="A46" s="5581"/>
      <c r="B46" s="6492"/>
      <c r="C46" s="2103" t="s">
        <v>359</v>
      </c>
      <c r="D46" s="1417" t="s">
        <v>359</v>
      </c>
      <c r="E46" s="1483" t="s">
        <v>2441</v>
      </c>
      <c r="F46" s="6539"/>
      <c r="G46" s="6542"/>
      <c r="H46" s="6543"/>
      <c r="I46" s="6543"/>
      <c r="J46" s="6544"/>
      <c r="K46" s="1408" t="s">
        <v>359</v>
      </c>
      <c r="L46" s="6542"/>
      <c r="M46" s="8716"/>
    </row>
    <row r="47" spans="1:13" ht="15.75">
      <c r="A47" s="5581"/>
      <c r="B47" s="6493"/>
      <c r="C47" s="2100" t="s">
        <v>359</v>
      </c>
      <c r="D47" s="1415" t="s">
        <v>359</v>
      </c>
      <c r="E47" s="1415" t="s">
        <v>359</v>
      </c>
      <c r="F47" s="1415" t="s">
        <v>359</v>
      </c>
      <c r="G47" s="1415" t="s">
        <v>359</v>
      </c>
      <c r="H47" s="1415" t="s">
        <v>359</v>
      </c>
      <c r="I47" s="1415" t="s">
        <v>359</v>
      </c>
      <c r="J47" s="1415" t="s">
        <v>359</v>
      </c>
      <c r="K47" s="1415" t="s">
        <v>359</v>
      </c>
      <c r="L47" s="1408" t="s">
        <v>359</v>
      </c>
      <c r="M47" s="1492" t="s">
        <v>359</v>
      </c>
    </row>
    <row r="48" spans="1:13" ht="15.75" customHeight="1">
      <c r="A48" s="5581"/>
      <c r="B48" s="2340" t="s">
        <v>2388</v>
      </c>
      <c r="C48" s="7601" t="s">
        <v>3363</v>
      </c>
      <c r="D48" s="7602"/>
      <c r="E48" s="7602"/>
      <c r="F48" s="7602"/>
      <c r="G48" s="7602"/>
      <c r="H48" s="7602"/>
      <c r="I48" s="7602"/>
      <c r="J48" s="7602"/>
      <c r="K48" s="7602"/>
      <c r="L48" s="7602"/>
      <c r="M48" s="7603"/>
    </row>
    <row r="49" spans="1:13" ht="72" customHeight="1">
      <c r="A49" s="5581"/>
      <c r="B49" s="2340" t="s">
        <v>2577</v>
      </c>
      <c r="C49" s="7601" t="s">
        <v>3364</v>
      </c>
      <c r="D49" s="7602"/>
      <c r="E49" s="7602"/>
      <c r="F49" s="7602"/>
      <c r="G49" s="7602"/>
      <c r="H49" s="7602"/>
      <c r="I49" s="7602"/>
      <c r="J49" s="7602"/>
      <c r="K49" s="7602"/>
      <c r="L49" s="7602"/>
      <c r="M49" s="7603"/>
    </row>
    <row r="50" spans="1:13" ht="15" customHeight="1">
      <c r="A50" s="5581"/>
      <c r="B50" s="2340" t="s">
        <v>2392</v>
      </c>
      <c r="C50" s="7601" t="s">
        <v>3300</v>
      </c>
      <c r="D50" s="7602"/>
      <c r="E50" s="7602"/>
      <c r="F50" s="7602"/>
      <c r="G50" s="7602"/>
      <c r="H50" s="7602"/>
      <c r="I50" s="7602"/>
      <c r="J50" s="7602"/>
      <c r="K50" s="7602"/>
      <c r="L50" s="7602"/>
      <c r="M50" s="7603"/>
    </row>
    <row r="51" spans="1:13" ht="15" customHeight="1">
      <c r="A51" s="5581"/>
      <c r="B51" s="2340" t="s">
        <v>2393</v>
      </c>
      <c r="C51" s="7601">
        <v>2024</v>
      </c>
      <c r="D51" s="7602"/>
      <c r="E51" s="7602"/>
      <c r="F51" s="7602"/>
      <c r="G51" s="7602"/>
      <c r="H51" s="7602"/>
      <c r="I51" s="7602"/>
      <c r="J51" s="7602"/>
      <c r="K51" s="7602"/>
      <c r="L51" s="7602"/>
      <c r="M51" s="7603"/>
    </row>
    <row r="52" spans="1:13" ht="15" customHeight="1">
      <c r="A52" s="5569" t="s">
        <v>2394</v>
      </c>
      <c r="B52" s="2340" t="s">
        <v>2395</v>
      </c>
      <c r="C52" s="6553" t="s">
        <v>3365</v>
      </c>
      <c r="D52" s="5732"/>
      <c r="E52" s="5732"/>
      <c r="F52" s="5732"/>
      <c r="G52" s="5732"/>
      <c r="H52" s="5732"/>
      <c r="I52" s="5732"/>
      <c r="J52" s="5732"/>
      <c r="K52" s="5732"/>
      <c r="L52" s="5732"/>
      <c r="M52" s="6554"/>
    </row>
    <row r="53" spans="1:13" ht="15" customHeight="1">
      <c r="A53" s="5570"/>
      <c r="B53" s="2340" t="s">
        <v>2396</v>
      </c>
      <c r="C53" s="5939" t="s">
        <v>3366</v>
      </c>
      <c r="D53" s="5680"/>
      <c r="E53" s="5680"/>
      <c r="F53" s="5680"/>
      <c r="G53" s="5680"/>
      <c r="H53" s="5680"/>
      <c r="I53" s="5680"/>
      <c r="J53" s="5680"/>
      <c r="K53" s="5680"/>
      <c r="L53" s="5680"/>
      <c r="M53" s="5681"/>
    </row>
    <row r="54" spans="1:13" ht="15" customHeight="1">
      <c r="A54" s="5570"/>
      <c r="B54" s="2340" t="s">
        <v>2398</v>
      </c>
      <c r="C54" s="5939" t="s">
        <v>3327</v>
      </c>
      <c r="D54" s="5680"/>
      <c r="E54" s="5680"/>
      <c r="F54" s="5680"/>
      <c r="G54" s="5680"/>
      <c r="H54" s="5680"/>
      <c r="I54" s="5680"/>
      <c r="J54" s="5680"/>
      <c r="K54" s="5680"/>
      <c r="L54" s="5680"/>
      <c r="M54" s="5681"/>
    </row>
    <row r="55" spans="1:13" ht="15" customHeight="1">
      <c r="A55" s="5570"/>
      <c r="B55" s="2340" t="s">
        <v>2399</v>
      </c>
      <c r="C55" s="5939" t="s">
        <v>2145</v>
      </c>
      <c r="D55" s="5680"/>
      <c r="E55" s="5680"/>
      <c r="F55" s="5680"/>
      <c r="G55" s="5680"/>
      <c r="H55" s="5680"/>
      <c r="I55" s="5680"/>
      <c r="J55" s="5680"/>
      <c r="K55" s="5680"/>
      <c r="L55" s="5680"/>
      <c r="M55" s="5681"/>
    </row>
    <row r="56" spans="1:13" ht="15" customHeight="1">
      <c r="A56" s="5570"/>
      <c r="B56" s="2340" t="s">
        <v>2400</v>
      </c>
      <c r="C56" s="8766" t="s">
        <v>3367</v>
      </c>
      <c r="D56" s="5684"/>
      <c r="E56" s="5684"/>
      <c r="F56" s="5684"/>
      <c r="G56" s="5684"/>
      <c r="H56" s="5684"/>
      <c r="I56" s="5684"/>
      <c r="J56" s="5684"/>
      <c r="K56" s="5684"/>
      <c r="L56" s="5684"/>
      <c r="M56" s="5685"/>
    </row>
    <row r="57" spans="1:13" ht="15" customHeight="1">
      <c r="A57" s="5617"/>
      <c r="B57" s="2340" t="s">
        <v>2401</v>
      </c>
      <c r="C57" s="5978" t="s">
        <v>359</v>
      </c>
      <c r="D57" s="5979"/>
      <c r="E57" s="5979"/>
      <c r="F57" s="5979"/>
      <c r="G57" s="5979"/>
      <c r="H57" s="5979"/>
      <c r="I57" s="5979"/>
      <c r="J57" s="5979"/>
      <c r="K57" s="5979"/>
      <c r="L57" s="5979"/>
      <c r="M57" s="6524"/>
    </row>
    <row r="58" spans="1:13" ht="15" customHeight="1">
      <c r="A58" s="5569" t="s">
        <v>2402</v>
      </c>
      <c r="B58" s="2340" t="s">
        <v>2403</v>
      </c>
      <c r="C58" s="8717" t="s">
        <v>3329</v>
      </c>
      <c r="D58" s="8718"/>
      <c r="E58" s="8718"/>
      <c r="F58" s="8718"/>
      <c r="G58" s="8718"/>
      <c r="H58" s="8718"/>
      <c r="I58" s="8718"/>
      <c r="J58" s="8718"/>
      <c r="K58" s="8718"/>
      <c r="L58" s="8718"/>
      <c r="M58" s="8719"/>
    </row>
    <row r="59" spans="1:13" ht="15" customHeight="1">
      <c r="A59" s="5570"/>
      <c r="B59" s="2340" t="s">
        <v>2404</v>
      </c>
      <c r="C59" s="8760" t="s">
        <v>3330</v>
      </c>
      <c r="D59" s="8761"/>
      <c r="E59" s="8761"/>
      <c r="F59" s="8761"/>
      <c r="G59" s="8761"/>
      <c r="H59" s="8761"/>
      <c r="I59" s="8761"/>
      <c r="J59" s="8761"/>
      <c r="K59" s="8761"/>
      <c r="L59" s="8761"/>
      <c r="M59" s="8762"/>
    </row>
    <row r="60" spans="1:13" ht="15" customHeight="1">
      <c r="A60" s="5570"/>
      <c r="B60" s="2242" t="s">
        <v>244</v>
      </c>
      <c r="C60" s="8763" t="s">
        <v>3327</v>
      </c>
      <c r="D60" s="8764"/>
      <c r="E60" s="8764"/>
      <c r="F60" s="8764"/>
      <c r="G60" s="8764"/>
      <c r="H60" s="8764"/>
      <c r="I60" s="8764"/>
      <c r="J60" s="8764"/>
      <c r="K60" s="8764"/>
      <c r="L60" s="8764"/>
      <c r="M60" s="8765"/>
    </row>
    <row r="61" spans="1:13" ht="15" customHeight="1">
      <c r="A61" s="1706" t="s">
        <v>2406</v>
      </c>
      <c r="B61" s="4473" t="s">
        <v>359</v>
      </c>
      <c r="C61" s="8703" t="s">
        <v>359</v>
      </c>
      <c r="D61" s="8704"/>
      <c r="E61" s="8704"/>
      <c r="F61" s="8704"/>
      <c r="G61" s="8704"/>
      <c r="H61" s="8704"/>
      <c r="I61" s="8704"/>
      <c r="J61" s="8704"/>
      <c r="K61" s="8704"/>
      <c r="L61" s="8704"/>
      <c r="M61" s="8705"/>
    </row>
  </sheetData>
  <mergeCells count="52">
    <mergeCell ref="C15:M15"/>
    <mergeCell ref="C2:M2"/>
    <mergeCell ref="C3:M3"/>
    <mergeCell ref="F4:G4"/>
    <mergeCell ref="A52:A57"/>
    <mergeCell ref="F9:G9"/>
    <mergeCell ref="I9:J9"/>
    <mergeCell ref="C10:D10"/>
    <mergeCell ref="F10:G10"/>
    <mergeCell ref="I4:M4"/>
    <mergeCell ref="C5:M5"/>
    <mergeCell ref="C6:M6"/>
    <mergeCell ref="C7:G7"/>
    <mergeCell ref="I7:M7"/>
    <mergeCell ref="F45:F46"/>
    <mergeCell ref="G45:J46"/>
    <mergeCell ref="A58:A60"/>
    <mergeCell ref="A2:A14"/>
    <mergeCell ref="A15:A51"/>
    <mergeCell ref="B17:B23"/>
    <mergeCell ref="B24:B27"/>
    <mergeCell ref="B28:B30"/>
    <mergeCell ref="B31:B33"/>
    <mergeCell ref="B34:B43"/>
    <mergeCell ref="B44:B47"/>
    <mergeCell ref="B1:M1"/>
    <mergeCell ref="C52:M52"/>
    <mergeCell ref="I10:J10"/>
    <mergeCell ref="C11:M11"/>
    <mergeCell ref="C12:M12"/>
    <mergeCell ref="C13:M13"/>
    <mergeCell ref="C49:M49"/>
    <mergeCell ref="C50:M50"/>
    <mergeCell ref="C14:D14"/>
    <mergeCell ref="G14:M14"/>
    <mergeCell ref="C16:M16"/>
    <mergeCell ref="C51:M51"/>
    <mergeCell ref="F39:M40"/>
    <mergeCell ref="D41:M43"/>
    <mergeCell ref="B8:B10"/>
    <mergeCell ref="C9:D9"/>
    <mergeCell ref="L45:M46"/>
    <mergeCell ref="C48:M48"/>
    <mergeCell ref="C59:M59"/>
    <mergeCell ref="C60:M60"/>
    <mergeCell ref="C61:M61"/>
    <mergeCell ref="C53:M53"/>
    <mergeCell ref="C54:M54"/>
    <mergeCell ref="C55:M55"/>
    <mergeCell ref="C56:M56"/>
    <mergeCell ref="C58:M58"/>
    <mergeCell ref="C57:M57"/>
  </mergeCells>
  <hyperlinks>
    <hyperlink ref="C56" r:id="rId1"/>
  </hyperlinks>
  <pageMargins left="0.7" right="0.7" top="0.75" bottom="0.75" header="0.3" footer="0.3"/>
  <pageSetup orientation="portrait" horizontalDpi="0" verticalDpi="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1:M61"/>
  <sheetViews>
    <sheetView workbookViewId="0">
      <selection activeCell="I7" sqref="I7:M7"/>
    </sheetView>
  </sheetViews>
  <sheetFormatPr baseColWidth="10" defaultColWidth="8.7109375" defaultRowHeight="15"/>
  <cols>
    <col min="1" max="1" width="29" customWidth="1"/>
    <col min="2" max="2" width="29.7109375" customWidth="1"/>
    <col min="3" max="13" width="11.42578125" customWidth="1"/>
  </cols>
  <sheetData>
    <row r="1" spans="1:13" ht="20.25" customHeight="1">
      <c r="A1" s="4454" t="s">
        <v>359</v>
      </c>
      <c r="B1" s="8770" t="s">
        <v>3368</v>
      </c>
      <c r="C1" s="8770"/>
      <c r="D1" s="8770"/>
      <c r="E1" s="8770"/>
      <c r="F1" s="8770"/>
      <c r="G1" s="8770"/>
      <c r="H1" s="8770"/>
      <c r="I1" s="8770"/>
      <c r="J1" s="8770"/>
      <c r="K1" s="8770"/>
      <c r="L1" s="8770"/>
      <c r="M1" s="8771"/>
    </row>
    <row r="2" spans="1:13" ht="54" customHeight="1">
      <c r="A2" s="8782" t="s">
        <v>2329</v>
      </c>
      <c r="B2" s="4464" t="s">
        <v>2330</v>
      </c>
      <c r="C2" s="5680" t="s">
        <v>1747</v>
      </c>
      <c r="D2" s="5680"/>
      <c r="E2" s="5680"/>
      <c r="F2" s="5680"/>
      <c r="G2" s="5680"/>
      <c r="H2" s="5680"/>
      <c r="I2" s="5680"/>
      <c r="J2" s="5680"/>
      <c r="K2" s="5680"/>
      <c r="L2" s="5680"/>
      <c r="M2" s="5681"/>
    </row>
    <row r="3" spans="1:13" ht="55.5" customHeight="1">
      <c r="A3" s="8783"/>
      <c r="B3" s="2336" t="s">
        <v>2643</v>
      </c>
      <c r="C3" s="6517" t="s">
        <v>3309</v>
      </c>
      <c r="D3" s="6517"/>
      <c r="E3" s="6517"/>
      <c r="F3" s="6517"/>
      <c r="G3" s="6517"/>
      <c r="H3" s="6517"/>
      <c r="I3" s="6517"/>
      <c r="J3" s="6517"/>
      <c r="K3" s="6517"/>
      <c r="L3" s="6517"/>
      <c r="M3" s="6518"/>
    </row>
    <row r="4" spans="1:13" ht="32.25" customHeight="1">
      <c r="A4" s="8783"/>
      <c r="B4" s="2338" t="s">
        <v>240</v>
      </c>
      <c r="C4" s="1415" t="s">
        <v>359</v>
      </c>
      <c r="D4" s="1482" t="s">
        <v>359</v>
      </c>
      <c r="E4" s="1539" t="s">
        <v>359</v>
      </c>
      <c r="F4" s="5699" t="s">
        <v>241</v>
      </c>
      <c r="G4" s="5700"/>
      <c r="H4" s="1483" t="s">
        <v>359</v>
      </c>
      <c r="I4" s="5680" t="s">
        <v>359</v>
      </c>
      <c r="J4" s="5680"/>
      <c r="K4" s="5680"/>
      <c r="L4" s="5680"/>
      <c r="M4" s="5681"/>
    </row>
    <row r="5" spans="1:13" ht="30" customHeight="1">
      <c r="A5" s="8783"/>
      <c r="B5" s="2338" t="s">
        <v>2333</v>
      </c>
      <c r="C5" s="7602"/>
      <c r="D5" s="7602"/>
      <c r="E5" s="7602"/>
      <c r="F5" s="7602"/>
      <c r="G5" s="7602"/>
      <c r="H5" s="7602"/>
      <c r="I5" s="7602"/>
      <c r="J5" s="7602"/>
      <c r="K5" s="7602"/>
      <c r="L5" s="7602"/>
      <c r="M5" s="7603"/>
    </row>
    <row r="6" spans="1:13" ht="15" customHeight="1">
      <c r="A6" s="8783"/>
      <c r="B6" s="2338" t="s">
        <v>2334</v>
      </c>
      <c r="C6" s="6189"/>
      <c r="D6" s="6189"/>
      <c r="E6" s="6189"/>
      <c r="F6" s="6189"/>
      <c r="G6" s="6189"/>
      <c r="H6" s="6189"/>
      <c r="I6" s="6189"/>
      <c r="J6" s="6189"/>
      <c r="K6" s="6189"/>
      <c r="L6" s="6189"/>
      <c r="M6" s="6190"/>
    </row>
    <row r="7" spans="1:13" ht="15" customHeight="1">
      <c r="A7" s="8783"/>
      <c r="B7" s="2338" t="s">
        <v>2335</v>
      </c>
      <c r="C7" s="8707" t="s">
        <v>3357</v>
      </c>
      <c r="D7" s="8707"/>
      <c r="E7" s="8707"/>
      <c r="F7" s="8707"/>
      <c r="G7" s="8101"/>
      <c r="H7" s="4450" t="s">
        <v>244</v>
      </c>
      <c r="I7" s="5702" t="s">
        <v>1070</v>
      </c>
      <c r="J7" s="5702"/>
      <c r="K7" s="5702"/>
      <c r="L7" s="5702"/>
      <c r="M7" s="5703"/>
    </row>
    <row r="8" spans="1:13" ht="15.75">
      <c r="A8" s="8783"/>
      <c r="B8" s="7144" t="s">
        <v>2336</v>
      </c>
      <c r="C8" s="1410" t="s">
        <v>359</v>
      </c>
      <c r="D8" s="1410" t="s">
        <v>359</v>
      </c>
      <c r="E8" s="1410" t="s">
        <v>359</v>
      </c>
      <c r="F8" s="1410" t="s">
        <v>359</v>
      </c>
      <c r="G8" s="1410" t="s">
        <v>359</v>
      </c>
      <c r="H8" s="1410" t="s">
        <v>359</v>
      </c>
      <c r="I8" s="1409" t="s">
        <v>359</v>
      </c>
      <c r="J8" s="1409" t="s">
        <v>359</v>
      </c>
      <c r="K8" s="1409" t="s">
        <v>359</v>
      </c>
      <c r="L8" s="1409" t="s">
        <v>359</v>
      </c>
      <c r="M8" s="1411" t="s">
        <v>359</v>
      </c>
    </row>
    <row r="9" spans="1:13" ht="15" customHeight="1">
      <c r="A9" s="8783"/>
      <c r="B9" s="7144"/>
      <c r="C9" s="5708" t="s">
        <v>359</v>
      </c>
      <c r="D9" s="5708"/>
      <c r="E9" s="1409" t="s">
        <v>359</v>
      </c>
      <c r="F9" s="5708" t="s">
        <v>359</v>
      </c>
      <c r="G9" s="5708"/>
      <c r="H9" s="1409" t="s">
        <v>359</v>
      </c>
      <c r="I9" s="5708" t="s">
        <v>359</v>
      </c>
      <c r="J9" s="5708"/>
      <c r="K9" s="1409" t="s">
        <v>359</v>
      </c>
      <c r="L9" s="1409" t="s">
        <v>359</v>
      </c>
      <c r="M9" s="1411" t="s">
        <v>359</v>
      </c>
    </row>
    <row r="10" spans="1:13" ht="15" customHeight="1">
      <c r="A10" s="8783"/>
      <c r="B10" s="8754"/>
      <c r="C10" s="5708" t="s">
        <v>2567</v>
      </c>
      <c r="D10" s="5708"/>
      <c r="E10" s="1412" t="s">
        <v>359</v>
      </c>
      <c r="F10" s="5708" t="s">
        <v>2567</v>
      </c>
      <c r="G10" s="5708"/>
      <c r="H10" s="1412" t="s">
        <v>359</v>
      </c>
      <c r="I10" s="5708" t="s">
        <v>2567</v>
      </c>
      <c r="J10" s="5708"/>
      <c r="K10" s="1412" t="s">
        <v>359</v>
      </c>
      <c r="L10" s="1412" t="s">
        <v>359</v>
      </c>
      <c r="M10" s="1413" t="s">
        <v>359</v>
      </c>
    </row>
    <row r="11" spans="1:13" ht="42.75" customHeight="1">
      <c r="A11" s="8783"/>
      <c r="B11" s="2338" t="s">
        <v>2338</v>
      </c>
      <c r="C11" s="5680" t="s">
        <v>3369</v>
      </c>
      <c r="D11" s="5680"/>
      <c r="E11" s="5680"/>
      <c r="F11" s="5680"/>
      <c r="G11" s="5680"/>
      <c r="H11" s="5680"/>
      <c r="I11" s="5680"/>
      <c r="J11" s="5680"/>
      <c r="K11" s="5680"/>
      <c r="L11" s="5680"/>
      <c r="M11" s="5681"/>
    </row>
    <row r="12" spans="1:13" ht="46.5" customHeight="1">
      <c r="A12" s="8783"/>
      <c r="B12" s="2338" t="s">
        <v>2689</v>
      </c>
      <c r="C12" s="5680" t="s">
        <v>3370</v>
      </c>
      <c r="D12" s="5680"/>
      <c r="E12" s="5680"/>
      <c r="F12" s="5680"/>
      <c r="G12" s="5680"/>
      <c r="H12" s="5680"/>
      <c r="I12" s="5680"/>
      <c r="J12" s="5680"/>
      <c r="K12" s="5680"/>
      <c r="L12" s="5680"/>
      <c r="M12" s="5681"/>
    </row>
    <row r="13" spans="1:13" ht="15" customHeight="1">
      <c r="A13" s="8783"/>
      <c r="B13" s="2338" t="s">
        <v>3291</v>
      </c>
      <c r="C13" s="5680" t="s">
        <v>3292</v>
      </c>
      <c r="D13" s="5680"/>
      <c r="E13" s="5680"/>
      <c r="F13" s="5680"/>
      <c r="G13" s="5680"/>
      <c r="H13" s="5680"/>
      <c r="I13" s="5680"/>
      <c r="J13" s="5680"/>
      <c r="K13" s="5680"/>
      <c r="L13" s="5680"/>
      <c r="M13" s="5681"/>
    </row>
    <row r="14" spans="1:13" ht="32.25" customHeight="1">
      <c r="A14" s="8783"/>
      <c r="B14" s="2339" t="s">
        <v>2651</v>
      </c>
      <c r="C14" s="5680" t="s">
        <v>86</v>
      </c>
      <c r="D14" s="5680"/>
      <c r="E14" s="1534" t="s">
        <v>108</v>
      </c>
      <c r="F14" s="1483" t="s">
        <v>3321</v>
      </c>
      <c r="G14" s="5680" t="s">
        <v>186</v>
      </c>
      <c r="H14" s="5680"/>
      <c r="I14" s="5680"/>
      <c r="J14" s="5680"/>
      <c r="K14" s="5680"/>
      <c r="L14" s="5680"/>
      <c r="M14" s="5681"/>
    </row>
    <row r="15" spans="1:13" ht="27" customHeight="1">
      <c r="A15" s="8774" t="s">
        <v>2340</v>
      </c>
      <c r="B15" s="4474" t="s">
        <v>230</v>
      </c>
      <c r="C15" s="5682" t="s">
        <v>3371</v>
      </c>
      <c r="D15" s="5682"/>
      <c r="E15" s="5682"/>
      <c r="F15" s="5682"/>
      <c r="G15" s="5682"/>
      <c r="H15" s="5682"/>
      <c r="I15" s="5682"/>
      <c r="J15" s="5682"/>
      <c r="K15" s="5682"/>
      <c r="L15" s="5682"/>
      <c r="M15" s="5683"/>
    </row>
    <row r="16" spans="1:13" ht="37.5" customHeight="1">
      <c r="A16" s="8775"/>
      <c r="B16" s="4475" t="s">
        <v>2652</v>
      </c>
      <c r="C16" s="5680" t="s">
        <v>1748</v>
      </c>
      <c r="D16" s="5680"/>
      <c r="E16" s="5680"/>
      <c r="F16" s="5680"/>
      <c r="G16" s="5680"/>
      <c r="H16" s="5680"/>
      <c r="I16" s="5680"/>
      <c r="J16" s="5680"/>
      <c r="K16" s="5680"/>
      <c r="L16" s="5680"/>
      <c r="M16" s="5681"/>
    </row>
    <row r="17" spans="1:13" ht="15.75">
      <c r="A17" s="8775"/>
      <c r="B17" s="7144" t="s">
        <v>2341</v>
      </c>
      <c r="C17" s="1409" t="s">
        <v>359</v>
      </c>
      <c r="D17" s="1408" t="s">
        <v>359</v>
      </c>
      <c r="E17" s="1408" t="s">
        <v>359</v>
      </c>
      <c r="F17" s="1408" t="s">
        <v>359</v>
      </c>
      <c r="G17" s="1408" t="s">
        <v>359</v>
      </c>
      <c r="H17" s="1408" t="s">
        <v>359</v>
      </c>
      <c r="I17" s="1408" t="s">
        <v>359</v>
      </c>
      <c r="J17" s="1408" t="s">
        <v>359</v>
      </c>
      <c r="K17" s="1408" t="s">
        <v>359</v>
      </c>
      <c r="L17" s="1408" t="s">
        <v>359</v>
      </c>
      <c r="M17" s="1416" t="s">
        <v>359</v>
      </c>
    </row>
    <row r="18" spans="1:13" ht="15.75">
      <c r="A18" s="8775"/>
      <c r="B18" s="7144"/>
      <c r="C18" s="1409" t="s">
        <v>359</v>
      </c>
      <c r="D18" s="1415" t="s">
        <v>359</v>
      </c>
      <c r="E18" s="1408" t="s">
        <v>359</v>
      </c>
      <c r="F18" s="1415" t="s">
        <v>359</v>
      </c>
      <c r="G18" s="1408" t="s">
        <v>359</v>
      </c>
      <c r="H18" s="1415" t="s">
        <v>359</v>
      </c>
      <c r="I18" s="1408" t="s">
        <v>359</v>
      </c>
      <c r="J18" s="1415" t="s">
        <v>359</v>
      </c>
      <c r="K18" s="1408" t="s">
        <v>359</v>
      </c>
      <c r="L18" s="1408" t="s">
        <v>359</v>
      </c>
      <c r="M18" s="1416" t="s">
        <v>359</v>
      </c>
    </row>
    <row r="19" spans="1:13" ht="15.75">
      <c r="A19" s="8775"/>
      <c r="B19" s="7144"/>
      <c r="C19" s="1408" t="s">
        <v>2342</v>
      </c>
      <c r="D19" s="1406" t="s">
        <v>359</v>
      </c>
      <c r="E19" s="1408" t="s">
        <v>2343</v>
      </c>
      <c r="F19" s="1406" t="s">
        <v>359</v>
      </c>
      <c r="G19" s="1408" t="s">
        <v>2344</v>
      </c>
      <c r="H19" s="1406" t="s">
        <v>359</v>
      </c>
      <c r="I19" s="1408" t="s">
        <v>2345</v>
      </c>
      <c r="J19" s="1406" t="s">
        <v>359</v>
      </c>
      <c r="K19" s="1408" t="s">
        <v>359</v>
      </c>
      <c r="L19" s="1408" t="s">
        <v>359</v>
      </c>
      <c r="M19" s="1416" t="s">
        <v>359</v>
      </c>
    </row>
    <row r="20" spans="1:13" ht="15.75">
      <c r="A20" s="8775"/>
      <c r="B20" s="7144"/>
      <c r="C20" s="1408" t="s">
        <v>2346</v>
      </c>
      <c r="D20" s="1406" t="s">
        <v>359</v>
      </c>
      <c r="E20" s="1408" t="s">
        <v>2347</v>
      </c>
      <c r="F20" s="1406" t="s">
        <v>359</v>
      </c>
      <c r="G20" s="1408" t="s">
        <v>2348</v>
      </c>
      <c r="H20" s="1406" t="s">
        <v>359</v>
      </c>
      <c r="I20" s="1408" t="s">
        <v>359</v>
      </c>
      <c r="J20" s="1408" t="s">
        <v>359</v>
      </c>
      <c r="K20" s="1408" t="s">
        <v>359</v>
      </c>
      <c r="L20" s="1408" t="s">
        <v>359</v>
      </c>
      <c r="M20" s="1416" t="s">
        <v>359</v>
      </c>
    </row>
    <row r="21" spans="1:13" ht="15.75">
      <c r="A21" s="8775"/>
      <c r="B21" s="7144"/>
      <c r="C21" s="1408" t="s">
        <v>2349</v>
      </c>
      <c r="D21" s="1406" t="s">
        <v>359</v>
      </c>
      <c r="E21" s="1408" t="s">
        <v>2350</v>
      </c>
      <c r="F21" s="1406" t="s">
        <v>359</v>
      </c>
      <c r="G21" s="1408" t="s">
        <v>359</v>
      </c>
      <c r="H21" s="1408" t="s">
        <v>359</v>
      </c>
      <c r="I21" s="1408" t="s">
        <v>359</v>
      </c>
      <c r="J21" s="1408" t="s">
        <v>359</v>
      </c>
      <c r="K21" s="1408" t="s">
        <v>359</v>
      </c>
      <c r="L21" s="1408" t="s">
        <v>359</v>
      </c>
      <c r="M21" s="1416" t="s">
        <v>359</v>
      </c>
    </row>
    <row r="22" spans="1:13" ht="47.25">
      <c r="A22" s="8775"/>
      <c r="B22" s="7144"/>
      <c r="C22" s="1408" t="s">
        <v>105</v>
      </c>
      <c r="D22" s="1406" t="s">
        <v>2351</v>
      </c>
      <c r="E22" s="1408" t="s">
        <v>2352</v>
      </c>
      <c r="F22" s="1415" t="s">
        <v>3372</v>
      </c>
      <c r="G22" s="1412" t="s">
        <v>359</v>
      </c>
      <c r="H22" s="1412" t="s">
        <v>359</v>
      </c>
      <c r="I22" s="1412" t="s">
        <v>359</v>
      </c>
      <c r="J22" s="1412" t="s">
        <v>359</v>
      </c>
      <c r="K22" s="1412" t="s">
        <v>359</v>
      </c>
      <c r="L22" s="1412" t="s">
        <v>359</v>
      </c>
      <c r="M22" s="1413" t="s">
        <v>359</v>
      </c>
    </row>
    <row r="23" spans="1:13" ht="15.75">
      <c r="A23" s="8775"/>
      <c r="B23" s="8754"/>
      <c r="C23" s="1415" t="s">
        <v>359</v>
      </c>
      <c r="D23" s="1415" t="s">
        <v>359</v>
      </c>
      <c r="E23" s="1415" t="s">
        <v>359</v>
      </c>
      <c r="F23" s="1415" t="s">
        <v>359</v>
      </c>
      <c r="G23" s="1415" t="s">
        <v>359</v>
      </c>
      <c r="H23" s="1415" t="s">
        <v>359</v>
      </c>
      <c r="I23" s="1415" t="s">
        <v>359</v>
      </c>
      <c r="J23" s="1415" t="s">
        <v>359</v>
      </c>
      <c r="K23" s="1415" t="s">
        <v>359</v>
      </c>
      <c r="L23" s="1415" t="s">
        <v>359</v>
      </c>
      <c r="M23" s="1418" t="s">
        <v>359</v>
      </c>
    </row>
    <row r="24" spans="1:13" ht="15.75">
      <c r="A24" s="8775"/>
      <c r="B24" s="7144" t="s">
        <v>2354</v>
      </c>
      <c r="C24" s="1408" t="s">
        <v>359</v>
      </c>
      <c r="D24" s="1408" t="s">
        <v>359</v>
      </c>
      <c r="E24" s="1408" t="s">
        <v>359</v>
      </c>
      <c r="F24" s="1408" t="s">
        <v>359</v>
      </c>
      <c r="G24" s="1408" t="s">
        <v>359</v>
      </c>
      <c r="H24" s="1408" t="s">
        <v>359</v>
      </c>
      <c r="I24" s="1408" t="s">
        <v>359</v>
      </c>
      <c r="J24" s="1408" t="s">
        <v>359</v>
      </c>
      <c r="K24" s="1408" t="s">
        <v>359</v>
      </c>
      <c r="L24" s="1409" t="s">
        <v>359</v>
      </c>
      <c r="M24" s="1411" t="s">
        <v>359</v>
      </c>
    </row>
    <row r="25" spans="1:13" ht="15.75">
      <c r="A25" s="8775"/>
      <c r="B25" s="7144"/>
      <c r="C25" s="1408" t="s">
        <v>2355</v>
      </c>
      <c r="D25" s="1417" t="s">
        <v>359</v>
      </c>
      <c r="E25" s="1408" t="s">
        <v>359</v>
      </c>
      <c r="F25" s="1408" t="s">
        <v>2356</v>
      </c>
      <c r="G25" s="1417" t="s">
        <v>359</v>
      </c>
      <c r="H25" s="1408" t="s">
        <v>359</v>
      </c>
      <c r="I25" s="1408" t="s">
        <v>2357</v>
      </c>
      <c r="J25" s="1417" t="s">
        <v>2441</v>
      </c>
      <c r="K25" s="1408" t="s">
        <v>359</v>
      </c>
      <c r="L25" s="1409" t="s">
        <v>359</v>
      </c>
      <c r="M25" s="1411" t="s">
        <v>359</v>
      </c>
    </row>
    <row r="26" spans="1:13" ht="15.75">
      <c r="A26" s="8775"/>
      <c r="B26" s="7144"/>
      <c r="C26" s="1408" t="s">
        <v>2358</v>
      </c>
      <c r="D26" s="1419" t="s">
        <v>359</v>
      </c>
      <c r="E26" s="1409" t="s">
        <v>359</v>
      </c>
      <c r="F26" s="1408" t="s">
        <v>2359</v>
      </c>
      <c r="G26" s="1406" t="s">
        <v>359</v>
      </c>
      <c r="H26" s="1409" t="s">
        <v>359</v>
      </c>
      <c r="I26" s="1409" t="s">
        <v>359</v>
      </c>
      <c r="J26" s="1409" t="s">
        <v>359</v>
      </c>
      <c r="K26" s="1409" t="s">
        <v>359</v>
      </c>
      <c r="L26" s="1409" t="s">
        <v>359</v>
      </c>
      <c r="M26" s="1411" t="s">
        <v>359</v>
      </c>
    </row>
    <row r="27" spans="1:13" ht="15.75">
      <c r="A27" s="8775"/>
      <c r="B27" s="8754"/>
      <c r="C27" s="1415" t="s">
        <v>359</v>
      </c>
      <c r="D27" s="1415" t="s">
        <v>359</v>
      </c>
      <c r="E27" s="1415" t="s">
        <v>359</v>
      </c>
      <c r="F27" s="1415" t="s">
        <v>359</v>
      </c>
      <c r="G27" s="1415" t="s">
        <v>359</v>
      </c>
      <c r="H27" s="1415" t="s">
        <v>359</v>
      </c>
      <c r="I27" s="1415" t="s">
        <v>359</v>
      </c>
      <c r="J27" s="1415" t="s">
        <v>359</v>
      </c>
      <c r="K27" s="1415" t="s">
        <v>359</v>
      </c>
      <c r="L27" s="1412" t="s">
        <v>359</v>
      </c>
      <c r="M27" s="1413" t="s">
        <v>359</v>
      </c>
    </row>
    <row r="28" spans="1:13" ht="15.75">
      <c r="A28" s="8775"/>
      <c r="B28" s="8776" t="s">
        <v>2360</v>
      </c>
      <c r="C28" s="1408" t="s">
        <v>359</v>
      </c>
      <c r="D28" s="1408" t="s">
        <v>359</v>
      </c>
      <c r="E28" s="1408" t="s">
        <v>359</v>
      </c>
      <c r="F28" s="1408" t="s">
        <v>359</v>
      </c>
      <c r="G28" s="1408" t="s">
        <v>359</v>
      </c>
      <c r="H28" s="1408" t="s">
        <v>359</v>
      </c>
      <c r="I28" s="1408" t="s">
        <v>359</v>
      </c>
      <c r="J28" s="1408" t="s">
        <v>359</v>
      </c>
      <c r="K28" s="1408" t="s">
        <v>359</v>
      </c>
      <c r="L28" s="1408" t="s">
        <v>359</v>
      </c>
      <c r="M28" s="1416" t="s">
        <v>359</v>
      </c>
    </row>
    <row r="29" spans="1:13" ht="15" customHeight="1">
      <c r="A29" s="8775"/>
      <c r="B29" s="8777"/>
      <c r="C29" s="1485" t="s">
        <v>2361</v>
      </c>
      <c r="D29" s="1488">
        <v>1</v>
      </c>
      <c r="E29" s="1408" t="s">
        <v>359</v>
      </c>
      <c r="F29" s="1409" t="s">
        <v>2362</v>
      </c>
      <c r="G29" s="1417">
        <v>2022</v>
      </c>
      <c r="H29" s="1408" t="s">
        <v>359</v>
      </c>
      <c r="I29" s="1409" t="s">
        <v>2363</v>
      </c>
      <c r="J29" s="5715" t="s">
        <v>2145</v>
      </c>
      <c r="K29" s="5715"/>
      <c r="L29" s="5715"/>
      <c r="M29" s="1416" t="s">
        <v>359</v>
      </c>
    </row>
    <row r="30" spans="1:13" ht="15.75">
      <c r="A30" s="8775"/>
      <c r="B30" s="8778"/>
      <c r="C30" s="1415" t="s">
        <v>359</v>
      </c>
      <c r="D30" s="1415" t="s">
        <v>359</v>
      </c>
      <c r="E30" s="1415" t="s">
        <v>359</v>
      </c>
      <c r="F30" s="1415" t="s">
        <v>359</v>
      </c>
      <c r="G30" s="1415" t="s">
        <v>359</v>
      </c>
      <c r="H30" s="1415" t="s">
        <v>359</v>
      </c>
      <c r="I30" s="1415" t="s">
        <v>359</v>
      </c>
      <c r="J30" s="1415" t="s">
        <v>359</v>
      </c>
      <c r="K30" s="1415" t="s">
        <v>359</v>
      </c>
      <c r="L30" s="1415" t="s">
        <v>359</v>
      </c>
      <c r="M30" s="1418" t="s">
        <v>359</v>
      </c>
    </row>
    <row r="31" spans="1:13" ht="15.75">
      <c r="A31" s="8775"/>
      <c r="B31" s="7751" t="s">
        <v>2364</v>
      </c>
      <c r="C31" s="1422" t="s">
        <v>359</v>
      </c>
      <c r="D31" s="1422" t="s">
        <v>359</v>
      </c>
      <c r="E31" s="1422" t="s">
        <v>359</v>
      </c>
      <c r="F31" s="1422" t="s">
        <v>359</v>
      </c>
      <c r="G31" s="1422" t="s">
        <v>359</v>
      </c>
      <c r="H31" s="1422" t="s">
        <v>359</v>
      </c>
      <c r="I31" s="1422" t="s">
        <v>359</v>
      </c>
      <c r="J31" s="1422" t="s">
        <v>359</v>
      </c>
      <c r="K31" s="1422" t="s">
        <v>359</v>
      </c>
      <c r="L31" s="1409" t="s">
        <v>359</v>
      </c>
      <c r="M31" s="1411" t="s">
        <v>359</v>
      </c>
    </row>
    <row r="32" spans="1:13" ht="15.75">
      <c r="A32" s="8775"/>
      <c r="B32" s="7751"/>
      <c r="C32" s="1408" t="s">
        <v>2365</v>
      </c>
      <c r="D32" s="1417" t="s">
        <v>3313</v>
      </c>
      <c r="E32" s="1422" t="s">
        <v>359</v>
      </c>
      <c r="F32" s="1408" t="s">
        <v>2366</v>
      </c>
      <c r="G32" s="1537">
        <v>2032</v>
      </c>
      <c r="H32" s="1422" t="s">
        <v>359</v>
      </c>
      <c r="I32" s="1409" t="s">
        <v>359</v>
      </c>
      <c r="J32" s="1422" t="s">
        <v>359</v>
      </c>
      <c r="K32" s="1422" t="s">
        <v>359</v>
      </c>
      <c r="L32" s="1409" t="s">
        <v>359</v>
      </c>
      <c r="M32" s="1411" t="s">
        <v>359</v>
      </c>
    </row>
    <row r="33" spans="1:13" ht="15.75">
      <c r="A33" s="8775"/>
      <c r="B33" s="7752"/>
      <c r="C33" s="1415" t="s">
        <v>359</v>
      </c>
      <c r="D33" s="1415" t="s">
        <v>359</v>
      </c>
      <c r="E33" s="1538" t="s">
        <v>359</v>
      </c>
      <c r="F33" s="1415" t="s">
        <v>359</v>
      </c>
      <c r="G33" s="1538" t="s">
        <v>359</v>
      </c>
      <c r="H33" s="1538" t="s">
        <v>359</v>
      </c>
      <c r="I33" s="1412" t="s">
        <v>359</v>
      </c>
      <c r="J33" s="1538" t="s">
        <v>359</v>
      </c>
      <c r="K33" s="1538" t="s">
        <v>359</v>
      </c>
      <c r="L33" s="1412" t="s">
        <v>359</v>
      </c>
      <c r="M33" s="1413" t="s">
        <v>359</v>
      </c>
    </row>
    <row r="34" spans="1:13" ht="15.75">
      <c r="A34" s="8775"/>
      <c r="B34" s="7144" t="s">
        <v>2367</v>
      </c>
      <c r="C34" s="1408" t="s">
        <v>359</v>
      </c>
      <c r="D34" s="1408" t="s">
        <v>359</v>
      </c>
      <c r="E34" s="1408" t="s">
        <v>359</v>
      </c>
      <c r="F34" s="1408" t="s">
        <v>359</v>
      </c>
      <c r="G34" s="1408" t="s">
        <v>359</v>
      </c>
      <c r="H34" s="1408" t="s">
        <v>359</v>
      </c>
      <c r="I34" s="1408" t="s">
        <v>359</v>
      </c>
      <c r="J34" s="1408" t="s">
        <v>359</v>
      </c>
      <c r="K34" s="1408" t="s">
        <v>359</v>
      </c>
      <c r="L34" s="1408" t="s">
        <v>359</v>
      </c>
      <c r="M34" s="1416" t="s">
        <v>359</v>
      </c>
    </row>
    <row r="35" spans="1:13" ht="15.75">
      <c r="A35" s="8775"/>
      <c r="B35" s="7144"/>
      <c r="C35" s="1408" t="s">
        <v>359</v>
      </c>
      <c r="D35" s="1710" t="s">
        <v>2368</v>
      </c>
      <c r="E35" s="1710" t="s">
        <v>359</v>
      </c>
      <c r="F35" s="1710" t="s">
        <v>2369</v>
      </c>
      <c r="G35" s="1710" t="s">
        <v>359</v>
      </c>
      <c r="H35" s="1422" t="s">
        <v>2370</v>
      </c>
      <c r="I35" s="1422" t="s">
        <v>359</v>
      </c>
      <c r="J35" s="1422" t="s">
        <v>2371</v>
      </c>
      <c r="K35" s="1710" t="s">
        <v>359</v>
      </c>
      <c r="L35" s="1710" t="s">
        <v>2372</v>
      </c>
      <c r="M35" s="1416" t="s">
        <v>359</v>
      </c>
    </row>
    <row r="36" spans="1:13" ht="15.75">
      <c r="A36" s="8775"/>
      <c r="B36" s="7144"/>
      <c r="C36" s="1408" t="s">
        <v>359</v>
      </c>
      <c r="D36" s="1404">
        <v>2023</v>
      </c>
      <c r="E36" s="1488">
        <v>1</v>
      </c>
      <c r="F36" s="1403">
        <v>2024</v>
      </c>
      <c r="G36" s="1488">
        <v>1</v>
      </c>
      <c r="H36" s="1403">
        <v>2025</v>
      </c>
      <c r="I36" s="1488">
        <v>1</v>
      </c>
      <c r="J36" s="1403">
        <v>2026</v>
      </c>
      <c r="K36" s="1488">
        <v>1</v>
      </c>
      <c r="L36" s="1403">
        <v>2027</v>
      </c>
      <c r="M36" s="1488">
        <v>1</v>
      </c>
    </row>
    <row r="37" spans="1:13" ht="15.75">
      <c r="A37" s="8775"/>
      <c r="B37" s="7144"/>
      <c r="C37" s="1408" t="s">
        <v>359</v>
      </c>
      <c r="D37" s="1710" t="s">
        <v>2373</v>
      </c>
      <c r="E37" s="1710" t="s">
        <v>359</v>
      </c>
      <c r="F37" s="1710" t="s">
        <v>2374</v>
      </c>
      <c r="G37" s="1710" t="s">
        <v>359</v>
      </c>
      <c r="H37" s="1422" t="s">
        <v>2375</v>
      </c>
      <c r="I37" s="1422" t="s">
        <v>359</v>
      </c>
      <c r="J37" s="1422" t="s">
        <v>2376</v>
      </c>
      <c r="K37" s="1710" t="s">
        <v>359</v>
      </c>
      <c r="L37" s="1710" t="s">
        <v>2377</v>
      </c>
      <c r="M37" s="1416" t="s">
        <v>359</v>
      </c>
    </row>
    <row r="38" spans="1:13" ht="15.75">
      <c r="A38" s="8775"/>
      <c r="B38" s="7144"/>
      <c r="C38" s="1408" t="s">
        <v>359</v>
      </c>
      <c r="D38" s="1404">
        <v>2028</v>
      </c>
      <c r="E38" s="1488">
        <v>1</v>
      </c>
      <c r="F38" s="1403">
        <v>2029</v>
      </c>
      <c r="G38" s="1488">
        <v>1</v>
      </c>
      <c r="H38" s="1403">
        <v>2030</v>
      </c>
      <c r="I38" s="1488">
        <v>1</v>
      </c>
      <c r="J38" s="1403">
        <v>2031</v>
      </c>
      <c r="K38" s="1488">
        <v>1</v>
      </c>
      <c r="L38" s="1403">
        <v>2032</v>
      </c>
      <c r="M38" s="1488">
        <v>1</v>
      </c>
    </row>
    <row r="39" spans="1:13" ht="15" customHeight="1">
      <c r="A39" s="8775"/>
      <c r="B39" s="7144"/>
      <c r="C39" s="1408" t="s">
        <v>359</v>
      </c>
      <c r="D39" s="1710" t="s">
        <v>3297</v>
      </c>
      <c r="E39" s="1408" t="s">
        <v>359</v>
      </c>
      <c r="F39" s="7096" t="s">
        <v>359</v>
      </c>
      <c r="G39" s="7096"/>
      <c r="H39" s="7096"/>
      <c r="I39" s="7096"/>
      <c r="J39" s="7096"/>
      <c r="K39" s="7096"/>
      <c r="L39" s="7096"/>
      <c r="M39" s="7096"/>
    </row>
    <row r="40" spans="1:13" ht="15.75">
      <c r="A40" s="8775"/>
      <c r="B40" s="7144"/>
      <c r="C40" s="1408" t="s">
        <v>359</v>
      </c>
      <c r="D40" s="1404">
        <v>2032</v>
      </c>
      <c r="E40" s="1488">
        <v>1</v>
      </c>
      <c r="F40" s="7074"/>
      <c r="G40" s="7074"/>
      <c r="H40" s="7074"/>
      <c r="I40" s="7074"/>
      <c r="J40" s="7074"/>
      <c r="K40" s="7074"/>
      <c r="L40" s="7074"/>
      <c r="M40" s="7074"/>
    </row>
    <row r="41" spans="1:13" ht="15" customHeight="1">
      <c r="A41" s="8775"/>
      <c r="B41" s="7144"/>
      <c r="C41" s="1408" t="s">
        <v>359</v>
      </c>
      <c r="D41" s="5979" t="s">
        <v>359</v>
      </c>
      <c r="E41" s="5979"/>
      <c r="F41" s="5979"/>
      <c r="G41" s="5979"/>
      <c r="H41" s="5979"/>
      <c r="I41" s="5979"/>
      <c r="J41" s="5979"/>
      <c r="K41" s="5979"/>
      <c r="L41" s="5979"/>
      <c r="M41" s="5979"/>
    </row>
    <row r="42" spans="1:13" ht="15.75">
      <c r="A42" s="8775"/>
      <c r="B42" s="7144"/>
      <c r="C42" s="1408" t="s">
        <v>359</v>
      </c>
      <c r="D42" s="6189"/>
      <c r="E42" s="6189"/>
      <c r="F42" s="6189"/>
      <c r="G42" s="6189"/>
      <c r="H42" s="6189"/>
      <c r="I42" s="6189"/>
      <c r="J42" s="6189"/>
      <c r="K42" s="6189"/>
      <c r="L42" s="6189"/>
      <c r="M42" s="6189"/>
    </row>
    <row r="43" spans="1:13" ht="15.75">
      <c r="A43" s="8775"/>
      <c r="B43" s="7144"/>
      <c r="C43" s="1415" t="s">
        <v>359</v>
      </c>
      <c r="D43" s="6543"/>
      <c r="E43" s="6543"/>
      <c r="F43" s="6543"/>
      <c r="G43" s="6543"/>
      <c r="H43" s="6543"/>
      <c r="I43" s="6543"/>
      <c r="J43" s="6543"/>
      <c r="K43" s="6543"/>
      <c r="L43" s="6543"/>
      <c r="M43" s="6543"/>
    </row>
    <row r="44" spans="1:13" ht="15.75">
      <c r="A44" s="8775"/>
      <c r="B44" s="8755" t="s">
        <v>2385</v>
      </c>
      <c r="C44" s="1408" t="s">
        <v>359</v>
      </c>
      <c r="D44" s="1408" t="s">
        <v>359</v>
      </c>
      <c r="E44" s="1408" t="s">
        <v>359</v>
      </c>
      <c r="F44" s="1408" t="s">
        <v>359</v>
      </c>
      <c r="G44" s="1408" t="s">
        <v>359</v>
      </c>
      <c r="H44" s="1408" t="s">
        <v>359</v>
      </c>
      <c r="I44" s="1408" t="s">
        <v>359</v>
      </c>
      <c r="J44" s="1408" t="s">
        <v>359</v>
      </c>
      <c r="K44" s="1408" t="s">
        <v>359</v>
      </c>
      <c r="L44" s="1409" t="s">
        <v>359</v>
      </c>
      <c r="M44" s="1411" t="s">
        <v>359</v>
      </c>
    </row>
    <row r="45" spans="1:13" ht="15" customHeight="1">
      <c r="A45" s="8775"/>
      <c r="B45" s="7144"/>
      <c r="C45" s="1409" t="s">
        <v>359</v>
      </c>
      <c r="D45" s="1408" t="s">
        <v>93</v>
      </c>
      <c r="E45" s="1415" t="s">
        <v>95</v>
      </c>
      <c r="F45" s="6539" t="s">
        <v>2386</v>
      </c>
      <c r="G45" s="6540" t="s">
        <v>359</v>
      </c>
      <c r="H45" s="5979"/>
      <c r="I45" s="5979"/>
      <c r="J45" s="6541"/>
      <c r="K45" s="1408" t="s">
        <v>2387</v>
      </c>
      <c r="L45" s="6545" t="s">
        <v>359</v>
      </c>
      <c r="M45" s="6546"/>
    </row>
    <row r="46" spans="1:13" ht="15.75">
      <c r="A46" s="8775"/>
      <c r="B46" s="7144"/>
      <c r="C46" s="1409" t="s">
        <v>359</v>
      </c>
      <c r="D46" s="1423" t="s">
        <v>359</v>
      </c>
      <c r="E46" s="1483" t="s">
        <v>2441</v>
      </c>
      <c r="F46" s="6539"/>
      <c r="G46" s="6542"/>
      <c r="H46" s="6543"/>
      <c r="I46" s="6543"/>
      <c r="J46" s="6544"/>
      <c r="K46" s="1409" t="s">
        <v>359</v>
      </c>
      <c r="L46" s="6547"/>
      <c r="M46" s="6548"/>
    </row>
    <row r="47" spans="1:13" ht="15.75">
      <c r="A47" s="8775"/>
      <c r="B47" s="8754"/>
      <c r="C47" s="1412" t="s">
        <v>359</v>
      </c>
      <c r="D47" s="1412" t="s">
        <v>359</v>
      </c>
      <c r="E47" s="1412" t="s">
        <v>359</v>
      </c>
      <c r="F47" s="1412" t="s">
        <v>359</v>
      </c>
      <c r="G47" s="1412" t="s">
        <v>359</v>
      </c>
      <c r="H47" s="1412" t="s">
        <v>359</v>
      </c>
      <c r="I47" s="1412" t="s">
        <v>359</v>
      </c>
      <c r="J47" s="1412" t="s">
        <v>359</v>
      </c>
      <c r="K47" s="1412" t="s">
        <v>359</v>
      </c>
      <c r="L47" s="1409" t="s">
        <v>359</v>
      </c>
      <c r="M47" s="1411" t="s">
        <v>359</v>
      </c>
    </row>
    <row r="48" spans="1:13" ht="72" customHeight="1">
      <c r="A48" s="8775"/>
      <c r="B48" s="2338" t="s">
        <v>2388</v>
      </c>
      <c r="C48" s="7602" t="s">
        <v>3373</v>
      </c>
      <c r="D48" s="7602"/>
      <c r="E48" s="7602"/>
      <c r="F48" s="7602"/>
      <c r="G48" s="7602"/>
      <c r="H48" s="7602"/>
      <c r="I48" s="7602"/>
      <c r="J48" s="7602"/>
      <c r="K48" s="7602"/>
      <c r="L48" s="7602"/>
      <c r="M48" s="7603"/>
    </row>
    <row r="49" spans="1:13" ht="15" customHeight="1">
      <c r="A49" s="8775"/>
      <c r="B49" s="4475" t="s">
        <v>2577</v>
      </c>
      <c r="C49" s="8772" t="s">
        <v>3374</v>
      </c>
      <c r="D49" s="8772"/>
      <c r="E49" s="8772"/>
      <c r="F49" s="8772"/>
      <c r="G49" s="8772"/>
      <c r="H49" s="8772"/>
      <c r="I49" s="8772"/>
      <c r="J49" s="8772"/>
      <c r="K49" s="8772"/>
      <c r="L49" s="8772"/>
      <c r="M49" s="8773"/>
    </row>
    <row r="50" spans="1:13" ht="15" customHeight="1">
      <c r="A50" s="8775"/>
      <c r="B50" s="4475" t="s">
        <v>2392</v>
      </c>
      <c r="C50" s="8753" t="s">
        <v>3300</v>
      </c>
      <c r="D50" s="8087"/>
      <c r="E50" s="8087"/>
      <c r="F50" s="8087"/>
      <c r="G50" s="8087"/>
      <c r="H50" s="8087"/>
      <c r="I50" s="8087"/>
      <c r="J50" s="8087"/>
      <c r="K50" s="8087"/>
      <c r="L50" s="8087"/>
      <c r="M50" s="8781"/>
    </row>
    <row r="51" spans="1:13" ht="15" customHeight="1">
      <c r="A51" s="8775"/>
      <c r="B51" s="4475" t="s">
        <v>2393</v>
      </c>
      <c r="C51" s="8753">
        <v>2022</v>
      </c>
      <c r="D51" s="8087"/>
      <c r="E51" s="8087"/>
      <c r="F51" s="8087"/>
      <c r="G51" s="8087"/>
      <c r="H51" s="8087"/>
      <c r="I51" s="8087"/>
      <c r="J51" s="8087"/>
      <c r="K51" s="8087"/>
      <c r="L51" s="8087"/>
      <c r="M51" s="8781"/>
    </row>
    <row r="52" spans="1:13" ht="15" customHeight="1">
      <c r="A52" s="6007" t="s">
        <v>2394</v>
      </c>
      <c r="B52" s="4475" t="s">
        <v>2395</v>
      </c>
      <c r="C52" s="5732" t="s">
        <v>3365</v>
      </c>
      <c r="D52" s="5732"/>
      <c r="E52" s="5732"/>
      <c r="F52" s="5732"/>
      <c r="G52" s="5732"/>
      <c r="H52" s="5732"/>
      <c r="I52" s="5732"/>
      <c r="J52" s="5732"/>
      <c r="K52" s="5732"/>
      <c r="L52" s="5732"/>
      <c r="M52" s="6554"/>
    </row>
    <row r="53" spans="1:13" ht="15" customHeight="1">
      <c r="A53" s="6008"/>
      <c r="B53" s="4475" t="s">
        <v>2396</v>
      </c>
      <c r="C53" s="5680" t="s">
        <v>3366</v>
      </c>
      <c r="D53" s="5680"/>
      <c r="E53" s="5680"/>
      <c r="F53" s="5680"/>
      <c r="G53" s="5680"/>
      <c r="H53" s="5680"/>
      <c r="I53" s="5680"/>
      <c r="J53" s="5680"/>
      <c r="K53" s="5680"/>
      <c r="L53" s="5680"/>
      <c r="M53" s="5681"/>
    </row>
    <row r="54" spans="1:13" ht="15" customHeight="1">
      <c r="A54" s="6008"/>
      <c r="B54" s="4475" t="s">
        <v>2398</v>
      </c>
      <c r="C54" s="5680" t="s">
        <v>3327</v>
      </c>
      <c r="D54" s="5680"/>
      <c r="E54" s="5680"/>
      <c r="F54" s="5680"/>
      <c r="G54" s="5680"/>
      <c r="H54" s="5680"/>
      <c r="I54" s="5680"/>
      <c r="J54" s="5680"/>
      <c r="K54" s="5680"/>
      <c r="L54" s="5680"/>
      <c r="M54" s="5681"/>
    </row>
    <row r="55" spans="1:13" ht="15" customHeight="1">
      <c r="A55" s="6008"/>
      <c r="B55" s="4475" t="s">
        <v>2399</v>
      </c>
      <c r="C55" s="5680" t="s">
        <v>2145</v>
      </c>
      <c r="D55" s="5680"/>
      <c r="E55" s="5680"/>
      <c r="F55" s="5680"/>
      <c r="G55" s="5680"/>
      <c r="H55" s="5680"/>
      <c r="I55" s="5680"/>
      <c r="J55" s="5680"/>
      <c r="K55" s="5680"/>
      <c r="L55" s="5680"/>
      <c r="M55" s="5681"/>
    </row>
    <row r="56" spans="1:13" ht="15" customHeight="1">
      <c r="A56" s="6008"/>
      <c r="B56" s="4475" t="s">
        <v>2400</v>
      </c>
      <c r="C56" s="5684" t="s">
        <v>3367</v>
      </c>
      <c r="D56" s="5684"/>
      <c r="E56" s="5684"/>
      <c r="F56" s="5684"/>
      <c r="G56" s="5684"/>
      <c r="H56" s="5684"/>
      <c r="I56" s="5684"/>
      <c r="J56" s="5684"/>
      <c r="K56" s="5684"/>
      <c r="L56" s="5684"/>
      <c r="M56" s="5685"/>
    </row>
    <row r="57" spans="1:13" ht="15" customHeight="1">
      <c r="A57" s="6009"/>
      <c r="B57" s="4475" t="s">
        <v>2401</v>
      </c>
      <c r="C57" s="5979">
        <v>3183505487</v>
      </c>
      <c r="D57" s="5979"/>
      <c r="E57" s="5979"/>
      <c r="F57" s="5979"/>
      <c r="G57" s="5979"/>
      <c r="H57" s="5979"/>
      <c r="I57" s="5979"/>
      <c r="J57" s="5979"/>
      <c r="K57" s="5979"/>
      <c r="L57" s="5979"/>
      <c r="M57" s="6524"/>
    </row>
    <row r="58" spans="1:13" ht="15" customHeight="1">
      <c r="A58" s="6007" t="s">
        <v>2402</v>
      </c>
      <c r="B58" s="4476" t="s">
        <v>2403</v>
      </c>
      <c r="C58" s="8718" t="s">
        <v>3329</v>
      </c>
      <c r="D58" s="8718"/>
      <c r="E58" s="8718"/>
      <c r="F58" s="8718"/>
      <c r="G58" s="8718"/>
      <c r="H58" s="8718"/>
      <c r="I58" s="8718"/>
      <c r="J58" s="8718"/>
      <c r="K58" s="8718"/>
      <c r="L58" s="8718"/>
      <c r="M58" s="8719"/>
    </row>
    <row r="59" spans="1:13" ht="15" customHeight="1">
      <c r="A59" s="6008"/>
      <c r="B59" s="4476" t="s">
        <v>2404</v>
      </c>
      <c r="C59" s="8761" t="s">
        <v>3330</v>
      </c>
      <c r="D59" s="8761"/>
      <c r="E59" s="8761"/>
      <c r="F59" s="8761"/>
      <c r="G59" s="8761"/>
      <c r="H59" s="8761"/>
      <c r="I59" s="8761"/>
      <c r="J59" s="8761"/>
      <c r="K59" s="8761"/>
      <c r="L59" s="8761"/>
      <c r="M59" s="8762"/>
    </row>
    <row r="60" spans="1:13" ht="15" customHeight="1">
      <c r="A60" s="6008"/>
      <c r="B60" s="4476" t="s">
        <v>244</v>
      </c>
      <c r="C60" s="8764" t="s">
        <v>3327</v>
      </c>
      <c r="D60" s="8764"/>
      <c r="E60" s="8764"/>
      <c r="F60" s="8764"/>
      <c r="G60" s="8764"/>
      <c r="H60" s="8764"/>
      <c r="I60" s="8764"/>
      <c r="J60" s="8764"/>
      <c r="K60" s="8764"/>
      <c r="L60" s="8764"/>
      <c r="M60" s="8765"/>
    </row>
    <row r="61" spans="1:13" ht="15" customHeight="1">
      <c r="A61" s="2052" t="s">
        <v>2406</v>
      </c>
      <c r="B61" s="4477" t="s">
        <v>359</v>
      </c>
      <c r="C61" s="8779" t="s">
        <v>359</v>
      </c>
      <c r="D61" s="8779"/>
      <c r="E61" s="8779"/>
      <c r="F61" s="8779"/>
      <c r="G61" s="8779"/>
      <c r="H61" s="8779"/>
      <c r="I61" s="8779"/>
      <c r="J61" s="8779"/>
      <c r="K61" s="8779"/>
      <c r="L61" s="8779"/>
      <c r="M61" s="8780"/>
    </row>
  </sheetData>
  <mergeCells count="53">
    <mergeCell ref="A2:A14"/>
    <mergeCell ref="C2:M2"/>
    <mergeCell ref="C3:M3"/>
    <mergeCell ref="F4:G4"/>
    <mergeCell ref="I4:M4"/>
    <mergeCell ref="C5:M5"/>
    <mergeCell ref="C6:M6"/>
    <mergeCell ref="C7:G7"/>
    <mergeCell ref="I7:M7"/>
    <mergeCell ref="B8:B10"/>
    <mergeCell ref="C9:D9"/>
    <mergeCell ref="F9:G9"/>
    <mergeCell ref="I9:J9"/>
    <mergeCell ref="C10:D10"/>
    <mergeCell ref="F10:G10"/>
    <mergeCell ref="C11:M11"/>
    <mergeCell ref="C61:M61"/>
    <mergeCell ref="C50:M50"/>
    <mergeCell ref="C51:M51"/>
    <mergeCell ref="C12:M12"/>
    <mergeCell ref="C13:M13"/>
    <mergeCell ref="C14:D14"/>
    <mergeCell ref="G14:M14"/>
    <mergeCell ref="A52:A57"/>
    <mergeCell ref="C52:M52"/>
    <mergeCell ref="C53:M53"/>
    <mergeCell ref="C54:M54"/>
    <mergeCell ref="C55:M55"/>
    <mergeCell ref="C56:M56"/>
    <mergeCell ref="C57:M57"/>
    <mergeCell ref="A15:A51"/>
    <mergeCell ref="C15:M15"/>
    <mergeCell ref="C16:M16"/>
    <mergeCell ref="B17:B23"/>
    <mergeCell ref="B24:B27"/>
    <mergeCell ref="J29:L29"/>
    <mergeCell ref="B28:B30"/>
    <mergeCell ref="B1:M1"/>
    <mergeCell ref="A58:A60"/>
    <mergeCell ref="C58:M58"/>
    <mergeCell ref="C59:M59"/>
    <mergeCell ref="C60:M60"/>
    <mergeCell ref="C49:M49"/>
    <mergeCell ref="B31:B33"/>
    <mergeCell ref="B34:B43"/>
    <mergeCell ref="F39:M40"/>
    <mergeCell ref="D41:M43"/>
    <mergeCell ref="B44:B47"/>
    <mergeCell ref="F45:F46"/>
    <mergeCell ref="G45:J46"/>
    <mergeCell ref="L45:M46"/>
    <mergeCell ref="C48:M48"/>
    <mergeCell ref="I10:J10"/>
  </mergeCells>
  <hyperlinks>
    <hyperlink ref="C56" r:id="rId1"/>
  </hyperlinks>
  <pageMargins left="0.7" right="0.7" top="0.75" bottom="0.75" header="0.3" footer="0.3"/>
  <pageSetup orientation="portrait" horizontalDpi="0" verticalDpi="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1:M61"/>
  <sheetViews>
    <sheetView topLeftCell="D1" workbookViewId="0">
      <selection activeCell="I7" sqref="I7:M7"/>
    </sheetView>
  </sheetViews>
  <sheetFormatPr baseColWidth="10" defaultColWidth="8.7109375" defaultRowHeight="15"/>
  <cols>
    <col min="1" max="1" width="29" customWidth="1"/>
    <col min="2" max="2" width="29.7109375" customWidth="1"/>
    <col min="3" max="13" width="11.42578125" customWidth="1"/>
  </cols>
  <sheetData>
    <row r="1" spans="1:13" ht="20.25" customHeight="1" thickBot="1">
      <c r="A1" s="2963" t="s">
        <v>359</v>
      </c>
      <c r="B1" s="8784" t="s">
        <v>3375</v>
      </c>
      <c r="C1" s="8784"/>
      <c r="D1" s="8784"/>
      <c r="E1" s="8784"/>
      <c r="F1" s="8784"/>
      <c r="G1" s="8784"/>
      <c r="H1" s="8784"/>
      <c r="I1" s="8784"/>
      <c r="J1" s="8784"/>
      <c r="K1" s="8784"/>
      <c r="L1" s="8784"/>
      <c r="M1" s="8785"/>
    </row>
    <row r="2" spans="1:13" ht="54" customHeight="1">
      <c r="A2" s="7218" t="s">
        <v>2329</v>
      </c>
      <c r="B2" s="4398" t="s">
        <v>2330</v>
      </c>
      <c r="C2" s="6602" t="s">
        <v>1753</v>
      </c>
      <c r="D2" s="6602"/>
      <c r="E2" s="6602"/>
      <c r="F2" s="6602"/>
      <c r="G2" s="6602"/>
      <c r="H2" s="6602"/>
      <c r="I2" s="6602"/>
      <c r="J2" s="6602"/>
      <c r="K2" s="6602"/>
      <c r="L2" s="6602"/>
      <c r="M2" s="7154"/>
    </row>
    <row r="3" spans="1:13" ht="50.25" customHeight="1">
      <c r="A3" s="7219"/>
      <c r="B3" s="4399" t="s">
        <v>2643</v>
      </c>
      <c r="C3" s="5680" t="s">
        <v>3376</v>
      </c>
      <c r="D3" s="5680"/>
      <c r="E3" s="5680"/>
      <c r="F3" s="5680"/>
      <c r="G3" s="5680"/>
      <c r="H3" s="5680"/>
      <c r="I3" s="5680"/>
      <c r="J3" s="5680"/>
      <c r="K3" s="5680"/>
      <c r="L3" s="5680"/>
      <c r="M3" s="5681"/>
    </row>
    <row r="4" spans="1:13" ht="31.5" customHeight="1">
      <c r="A4" s="7219"/>
      <c r="B4" s="2253" t="s">
        <v>240</v>
      </c>
      <c r="C4" s="1539" t="s">
        <v>95</v>
      </c>
      <c r="D4" s="1539" t="s">
        <v>359</v>
      </c>
      <c r="E4" s="1539" t="s">
        <v>359</v>
      </c>
      <c r="F4" s="5699" t="s">
        <v>241</v>
      </c>
      <c r="G4" s="5700"/>
      <c r="H4" s="1483" t="s">
        <v>359</v>
      </c>
      <c r="I4" s="5680" t="s">
        <v>359</v>
      </c>
      <c r="J4" s="5680"/>
      <c r="K4" s="5680"/>
      <c r="L4" s="5680"/>
      <c r="M4" s="5681"/>
    </row>
    <row r="5" spans="1:13" ht="15" customHeight="1">
      <c r="A5" s="7219"/>
      <c r="B5" s="2253" t="s">
        <v>2333</v>
      </c>
      <c r="C5" s="5680"/>
      <c r="D5" s="5680"/>
      <c r="E5" s="5680"/>
      <c r="F5" s="5680"/>
      <c r="G5" s="5680"/>
      <c r="H5" s="5680"/>
      <c r="I5" s="5680"/>
      <c r="J5" s="5680"/>
      <c r="K5" s="5680"/>
      <c r="L5" s="5680"/>
      <c r="M5" s="5681"/>
    </row>
    <row r="6" spans="1:13" ht="15" customHeight="1">
      <c r="A6" s="7219"/>
      <c r="B6" s="2253" t="s">
        <v>2334</v>
      </c>
      <c r="C6" s="5680"/>
      <c r="D6" s="5680"/>
      <c r="E6" s="5680"/>
      <c r="F6" s="5680"/>
      <c r="G6" s="5680"/>
      <c r="H6" s="5680"/>
      <c r="I6" s="5680"/>
      <c r="J6" s="5680"/>
      <c r="K6" s="5680"/>
      <c r="L6" s="5680"/>
      <c r="M6" s="5681"/>
    </row>
    <row r="7" spans="1:13" ht="15" customHeight="1">
      <c r="A7" s="7219"/>
      <c r="B7" s="2253" t="s">
        <v>2335</v>
      </c>
      <c r="C7" s="5702" t="s">
        <v>6</v>
      </c>
      <c r="D7" s="5702"/>
      <c r="E7" s="1409" t="s">
        <v>359</v>
      </c>
      <c r="F7" s="1409" t="s">
        <v>359</v>
      </c>
      <c r="G7" s="1484" t="s">
        <v>359</v>
      </c>
      <c r="H7" s="2406" t="s">
        <v>244</v>
      </c>
      <c r="I7" s="5702" t="s">
        <v>1070</v>
      </c>
      <c r="J7" s="5702"/>
      <c r="K7" s="5702"/>
      <c r="L7" s="5702"/>
      <c r="M7" s="5703"/>
    </row>
    <row r="8" spans="1:13" ht="15.75">
      <c r="A8" s="7219"/>
      <c r="B8" s="6492" t="s">
        <v>2336</v>
      </c>
      <c r="C8" s="1409" t="s">
        <v>359</v>
      </c>
      <c r="D8" s="1409" t="s">
        <v>359</v>
      </c>
      <c r="E8" s="1410" t="s">
        <v>359</v>
      </c>
      <c r="F8" s="1410" t="s">
        <v>359</v>
      </c>
      <c r="G8" s="1410" t="s">
        <v>359</v>
      </c>
      <c r="H8" s="1410" t="s">
        <v>359</v>
      </c>
      <c r="I8" s="1409" t="s">
        <v>359</v>
      </c>
      <c r="J8" s="1409" t="s">
        <v>359</v>
      </c>
      <c r="K8" s="1409" t="s">
        <v>359</v>
      </c>
      <c r="L8" s="1409" t="s">
        <v>359</v>
      </c>
      <c r="M8" s="1411" t="s">
        <v>359</v>
      </c>
    </row>
    <row r="9" spans="1:13" ht="15" customHeight="1">
      <c r="A9" s="7219"/>
      <c r="B9" s="6492"/>
      <c r="C9" s="5708" t="s">
        <v>359</v>
      </c>
      <c r="D9" s="5708"/>
      <c r="E9" s="1409" t="s">
        <v>359</v>
      </c>
      <c r="F9" s="5708" t="s">
        <v>359</v>
      </c>
      <c r="G9" s="5708"/>
      <c r="H9" s="1409" t="s">
        <v>359</v>
      </c>
      <c r="I9" s="5708" t="s">
        <v>359</v>
      </c>
      <c r="J9" s="5708"/>
      <c r="K9" s="1409" t="s">
        <v>359</v>
      </c>
      <c r="L9" s="1409" t="s">
        <v>359</v>
      </c>
      <c r="M9" s="1411" t="s">
        <v>359</v>
      </c>
    </row>
    <row r="10" spans="1:13" ht="15" customHeight="1">
      <c r="A10" s="7219"/>
      <c r="B10" s="6493"/>
      <c r="C10" s="5708" t="s">
        <v>2567</v>
      </c>
      <c r="D10" s="5708"/>
      <c r="E10" s="1412" t="s">
        <v>359</v>
      </c>
      <c r="F10" s="5708" t="s">
        <v>2567</v>
      </c>
      <c r="G10" s="5708"/>
      <c r="H10" s="1412" t="s">
        <v>359</v>
      </c>
      <c r="I10" s="5708" t="s">
        <v>2567</v>
      </c>
      <c r="J10" s="5708"/>
      <c r="K10" s="1412" t="s">
        <v>359</v>
      </c>
      <c r="L10" s="1412" t="s">
        <v>359</v>
      </c>
      <c r="M10" s="1413" t="s">
        <v>359</v>
      </c>
    </row>
    <row r="11" spans="1:13" ht="49.5" customHeight="1">
      <c r="A11" s="7219"/>
      <c r="B11" s="2253" t="s">
        <v>2338</v>
      </c>
      <c r="C11" s="5680" t="s">
        <v>3377</v>
      </c>
      <c r="D11" s="5680"/>
      <c r="E11" s="5680"/>
      <c r="F11" s="5680"/>
      <c r="G11" s="5680"/>
      <c r="H11" s="5680"/>
      <c r="I11" s="5680"/>
      <c r="J11" s="5680"/>
      <c r="K11" s="5680"/>
      <c r="L11" s="5680"/>
      <c r="M11" s="5681"/>
    </row>
    <row r="12" spans="1:13" ht="119.25" customHeight="1">
      <c r="A12" s="7219"/>
      <c r="B12" s="2253" t="s">
        <v>2689</v>
      </c>
      <c r="C12" s="5680" t="s">
        <v>3378</v>
      </c>
      <c r="D12" s="5680"/>
      <c r="E12" s="5680"/>
      <c r="F12" s="5680"/>
      <c r="G12" s="5680"/>
      <c r="H12" s="5680"/>
      <c r="I12" s="5680"/>
      <c r="J12" s="5680"/>
      <c r="K12" s="5680"/>
      <c r="L12" s="5680"/>
      <c r="M12" s="5681"/>
    </row>
    <row r="13" spans="1:13" ht="50.25" customHeight="1">
      <c r="A13" s="7219"/>
      <c r="B13" s="2253" t="s">
        <v>3291</v>
      </c>
      <c r="C13" s="5680" t="s">
        <v>3379</v>
      </c>
      <c r="D13" s="5680"/>
      <c r="E13" s="5680"/>
      <c r="F13" s="5680"/>
      <c r="G13" s="5680"/>
      <c r="H13" s="5680"/>
      <c r="I13" s="5680"/>
      <c r="J13" s="5680"/>
      <c r="K13" s="5680"/>
      <c r="L13" s="5680"/>
      <c r="M13" s="5681"/>
    </row>
    <row r="14" spans="1:13" ht="27.75" customHeight="1">
      <c r="A14" s="7219"/>
      <c r="B14" s="2242" t="s">
        <v>2651</v>
      </c>
      <c r="C14" s="5680" t="s">
        <v>3380</v>
      </c>
      <c r="D14" s="5680"/>
      <c r="E14" s="1534" t="s">
        <v>108</v>
      </c>
      <c r="F14" s="1483" t="s">
        <v>3321</v>
      </c>
      <c r="G14" s="5680" t="s">
        <v>186</v>
      </c>
      <c r="H14" s="5680"/>
      <c r="I14" s="5680"/>
      <c r="J14" s="5680"/>
      <c r="K14" s="5680"/>
      <c r="L14" s="5680"/>
      <c r="M14" s="5681"/>
    </row>
    <row r="15" spans="1:13" ht="15.75" customHeight="1">
      <c r="A15" s="7228" t="s">
        <v>2340</v>
      </c>
      <c r="B15" s="4399" t="s">
        <v>230</v>
      </c>
      <c r="C15" s="5680" t="s">
        <v>3381</v>
      </c>
      <c r="D15" s="5680"/>
      <c r="E15" s="5680"/>
      <c r="F15" s="5680"/>
      <c r="G15" s="5680"/>
      <c r="H15" s="5680"/>
      <c r="I15" s="5680"/>
      <c r="J15" s="5680"/>
      <c r="K15" s="5680"/>
      <c r="L15" s="5680"/>
      <c r="M15" s="5681"/>
    </row>
    <row r="16" spans="1:13" ht="15" customHeight="1">
      <c r="A16" s="7229"/>
      <c r="B16" s="2253" t="s">
        <v>2652</v>
      </c>
      <c r="C16" s="5680" t="s">
        <v>3382</v>
      </c>
      <c r="D16" s="5680"/>
      <c r="E16" s="5680"/>
      <c r="F16" s="5680"/>
      <c r="G16" s="5680"/>
      <c r="H16" s="5680"/>
      <c r="I16" s="5680"/>
      <c r="J16" s="5680"/>
      <c r="K16" s="5680"/>
      <c r="L16" s="5680"/>
      <c r="M16" s="5681"/>
    </row>
    <row r="17" spans="1:13" ht="15.75">
      <c r="A17" s="7229"/>
      <c r="B17" s="6492" t="s">
        <v>2341</v>
      </c>
      <c r="C17" s="1409" t="s">
        <v>359</v>
      </c>
      <c r="D17" s="1408" t="s">
        <v>359</v>
      </c>
      <c r="E17" s="1408" t="s">
        <v>359</v>
      </c>
      <c r="F17" s="1408" t="s">
        <v>359</v>
      </c>
      <c r="G17" s="1408" t="s">
        <v>359</v>
      </c>
      <c r="H17" s="1408" t="s">
        <v>359</v>
      </c>
      <c r="I17" s="1408" t="s">
        <v>359</v>
      </c>
      <c r="J17" s="1408" t="s">
        <v>359</v>
      </c>
      <c r="K17" s="1408" t="s">
        <v>359</v>
      </c>
      <c r="L17" s="1408" t="s">
        <v>359</v>
      </c>
      <c r="M17" s="1416" t="s">
        <v>359</v>
      </c>
    </row>
    <row r="18" spans="1:13" ht="15.75">
      <c r="A18" s="7229"/>
      <c r="B18" s="6492"/>
      <c r="C18" s="1409" t="s">
        <v>359</v>
      </c>
      <c r="D18" s="1415" t="s">
        <v>359</v>
      </c>
      <c r="E18" s="1408" t="s">
        <v>359</v>
      </c>
      <c r="F18" s="1415" t="s">
        <v>359</v>
      </c>
      <c r="G18" s="1408" t="s">
        <v>359</v>
      </c>
      <c r="H18" s="1415" t="s">
        <v>359</v>
      </c>
      <c r="I18" s="1408" t="s">
        <v>359</v>
      </c>
      <c r="J18" s="1415" t="s">
        <v>359</v>
      </c>
      <c r="K18" s="1408" t="s">
        <v>359</v>
      </c>
      <c r="L18" s="1408" t="s">
        <v>359</v>
      </c>
      <c r="M18" s="1416" t="s">
        <v>359</v>
      </c>
    </row>
    <row r="19" spans="1:13" ht="15.75">
      <c r="A19" s="7229"/>
      <c r="B19" s="6492"/>
      <c r="C19" s="1408" t="s">
        <v>2342</v>
      </c>
      <c r="D19" s="1406" t="s">
        <v>359</v>
      </c>
      <c r="E19" s="1408" t="s">
        <v>2343</v>
      </c>
      <c r="F19" s="1406" t="s">
        <v>359</v>
      </c>
      <c r="G19" s="1408" t="s">
        <v>2344</v>
      </c>
      <c r="H19" s="1406" t="s">
        <v>359</v>
      </c>
      <c r="I19" s="1408" t="s">
        <v>2345</v>
      </c>
      <c r="J19" s="1406" t="s">
        <v>359</v>
      </c>
      <c r="K19" s="1408" t="s">
        <v>359</v>
      </c>
      <c r="L19" s="1408" t="s">
        <v>359</v>
      </c>
      <c r="M19" s="1416" t="s">
        <v>359</v>
      </c>
    </row>
    <row r="20" spans="1:13" ht="15.75">
      <c r="A20" s="7229"/>
      <c r="B20" s="6492"/>
      <c r="C20" s="1408" t="s">
        <v>2346</v>
      </c>
      <c r="D20" s="1406" t="s">
        <v>359</v>
      </c>
      <c r="E20" s="1408" t="s">
        <v>2347</v>
      </c>
      <c r="F20" s="1406" t="s">
        <v>359</v>
      </c>
      <c r="G20" s="1408" t="s">
        <v>2348</v>
      </c>
      <c r="H20" s="1406" t="s">
        <v>359</v>
      </c>
      <c r="I20" s="1408" t="s">
        <v>359</v>
      </c>
      <c r="J20" s="1408" t="s">
        <v>359</v>
      </c>
      <c r="K20" s="1408" t="s">
        <v>359</v>
      </c>
      <c r="L20" s="1408" t="s">
        <v>359</v>
      </c>
      <c r="M20" s="1416" t="s">
        <v>359</v>
      </c>
    </row>
    <row r="21" spans="1:13" ht="15.75">
      <c r="A21" s="7229"/>
      <c r="B21" s="6492"/>
      <c r="C21" s="1408" t="s">
        <v>2349</v>
      </c>
      <c r="D21" s="1406" t="s">
        <v>359</v>
      </c>
      <c r="E21" s="1408" t="s">
        <v>2350</v>
      </c>
      <c r="F21" s="1406" t="s">
        <v>359</v>
      </c>
      <c r="G21" s="1408" t="s">
        <v>359</v>
      </c>
      <c r="H21" s="1408" t="s">
        <v>359</v>
      </c>
      <c r="I21" s="1408" t="s">
        <v>359</v>
      </c>
      <c r="J21" s="1408" t="s">
        <v>359</v>
      </c>
      <c r="K21" s="1408" t="s">
        <v>359</v>
      </c>
      <c r="L21" s="1408" t="s">
        <v>359</v>
      </c>
      <c r="M21" s="1416" t="s">
        <v>359</v>
      </c>
    </row>
    <row r="22" spans="1:13" ht="15.75">
      <c r="A22" s="7229"/>
      <c r="B22" s="6492"/>
      <c r="C22" s="1408" t="s">
        <v>105</v>
      </c>
      <c r="D22" s="1406" t="s">
        <v>2441</v>
      </c>
      <c r="E22" s="1408" t="s">
        <v>2352</v>
      </c>
      <c r="F22" s="1412" t="s">
        <v>3383</v>
      </c>
      <c r="G22" s="1412" t="s">
        <v>359</v>
      </c>
      <c r="H22" s="1412" t="s">
        <v>359</v>
      </c>
      <c r="I22" s="1412" t="s">
        <v>359</v>
      </c>
      <c r="J22" s="1412" t="s">
        <v>359</v>
      </c>
      <c r="K22" s="1412" t="s">
        <v>359</v>
      </c>
      <c r="L22" s="1412" t="s">
        <v>359</v>
      </c>
      <c r="M22" s="1413" t="s">
        <v>359</v>
      </c>
    </row>
    <row r="23" spans="1:13" ht="15.75">
      <c r="A23" s="7229"/>
      <c r="B23" s="6493"/>
      <c r="C23" s="1415" t="s">
        <v>359</v>
      </c>
      <c r="D23" s="1415" t="s">
        <v>359</v>
      </c>
      <c r="E23" s="1415" t="s">
        <v>359</v>
      </c>
      <c r="F23" s="1415" t="s">
        <v>359</v>
      </c>
      <c r="G23" s="1415" t="s">
        <v>359</v>
      </c>
      <c r="H23" s="1415" t="s">
        <v>359</v>
      </c>
      <c r="I23" s="1415" t="s">
        <v>359</v>
      </c>
      <c r="J23" s="1415" t="s">
        <v>359</v>
      </c>
      <c r="K23" s="1415" t="s">
        <v>359</v>
      </c>
      <c r="L23" s="1415" t="s">
        <v>359</v>
      </c>
      <c r="M23" s="1418" t="s">
        <v>359</v>
      </c>
    </row>
    <row r="24" spans="1:13" ht="15.75">
      <c r="A24" s="7229"/>
      <c r="B24" s="6492" t="s">
        <v>2354</v>
      </c>
      <c r="C24" s="1408" t="s">
        <v>359</v>
      </c>
      <c r="D24" s="1408" t="s">
        <v>359</v>
      </c>
      <c r="E24" s="1408" t="s">
        <v>359</v>
      </c>
      <c r="F24" s="1408" t="s">
        <v>359</v>
      </c>
      <c r="G24" s="1408" t="s">
        <v>359</v>
      </c>
      <c r="H24" s="1408" t="s">
        <v>359</v>
      </c>
      <c r="I24" s="1408" t="s">
        <v>359</v>
      </c>
      <c r="J24" s="1408" t="s">
        <v>359</v>
      </c>
      <c r="K24" s="1408" t="s">
        <v>359</v>
      </c>
      <c r="L24" s="1409" t="s">
        <v>359</v>
      </c>
      <c r="M24" s="1411" t="s">
        <v>359</v>
      </c>
    </row>
    <row r="25" spans="1:13" ht="15.75">
      <c r="A25" s="7229"/>
      <c r="B25" s="6492"/>
      <c r="C25" s="1408" t="s">
        <v>2355</v>
      </c>
      <c r="D25" s="1417" t="s">
        <v>359</v>
      </c>
      <c r="E25" s="1408" t="s">
        <v>359</v>
      </c>
      <c r="F25" s="1408" t="s">
        <v>2356</v>
      </c>
      <c r="G25" s="1417" t="s">
        <v>359</v>
      </c>
      <c r="H25" s="1408" t="s">
        <v>359</v>
      </c>
      <c r="I25" s="1408" t="s">
        <v>2357</v>
      </c>
      <c r="J25" s="1417" t="s">
        <v>2441</v>
      </c>
      <c r="K25" s="1408" t="s">
        <v>359</v>
      </c>
      <c r="L25" s="1409" t="s">
        <v>359</v>
      </c>
      <c r="M25" s="1411" t="s">
        <v>359</v>
      </c>
    </row>
    <row r="26" spans="1:13" ht="15.75">
      <c r="A26" s="7229"/>
      <c r="B26" s="6492"/>
      <c r="C26" s="1408" t="s">
        <v>2358</v>
      </c>
      <c r="D26" s="1419" t="s">
        <v>359</v>
      </c>
      <c r="E26" s="1409" t="s">
        <v>359</v>
      </c>
      <c r="F26" s="1408" t="s">
        <v>2359</v>
      </c>
      <c r="G26" s="1406" t="s">
        <v>359</v>
      </c>
      <c r="H26" s="1409" t="s">
        <v>359</v>
      </c>
      <c r="I26" s="1409" t="s">
        <v>359</v>
      </c>
      <c r="J26" s="1409" t="s">
        <v>359</v>
      </c>
      <c r="K26" s="1409" t="s">
        <v>359</v>
      </c>
      <c r="L26" s="1409" t="s">
        <v>359</v>
      </c>
      <c r="M26" s="1411" t="s">
        <v>359</v>
      </c>
    </row>
    <row r="27" spans="1:13" ht="15.75">
      <c r="A27" s="7229"/>
      <c r="B27" s="6493"/>
      <c r="C27" s="1415" t="s">
        <v>359</v>
      </c>
      <c r="D27" s="1415" t="s">
        <v>359</v>
      </c>
      <c r="E27" s="1415" t="s">
        <v>359</v>
      </c>
      <c r="F27" s="1415" t="s">
        <v>359</v>
      </c>
      <c r="G27" s="1415" t="s">
        <v>359</v>
      </c>
      <c r="H27" s="1415" t="s">
        <v>359</v>
      </c>
      <c r="I27" s="1415" t="s">
        <v>359</v>
      </c>
      <c r="J27" s="1415" t="s">
        <v>359</v>
      </c>
      <c r="K27" s="1415" t="s">
        <v>359</v>
      </c>
      <c r="L27" s="1412" t="s">
        <v>359</v>
      </c>
      <c r="M27" s="1413" t="s">
        <v>359</v>
      </c>
    </row>
    <row r="28" spans="1:13" ht="15.75">
      <c r="A28" s="7229"/>
      <c r="B28" s="6588" t="s">
        <v>2360</v>
      </c>
      <c r="C28" s="1408" t="s">
        <v>359</v>
      </c>
      <c r="D28" s="1408" t="s">
        <v>359</v>
      </c>
      <c r="E28" s="1408" t="s">
        <v>359</v>
      </c>
      <c r="F28" s="1408" t="s">
        <v>359</v>
      </c>
      <c r="G28" s="1408" t="s">
        <v>359</v>
      </c>
      <c r="H28" s="1408" t="s">
        <v>359</v>
      </c>
      <c r="I28" s="1408" t="s">
        <v>359</v>
      </c>
      <c r="J28" s="1408" t="s">
        <v>359</v>
      </c>
      <c r="K28" s="1408" t="s">
        <v>359</v>
      </c>
      <c r="L28" s="1408" t="s">
        <v>359</v>
      </c>
      <c r="M28" s="1416" t="s">
        <v>359</v>
      </c>
    </row>
    <row r="29" spans="1:13" ht="94.5">
      <c r="A29" s="7229"/>
      <c r="B29" s="6492"/>
      <c r="C29" s="1485" t="s">
        <v>2361</v>
      </c>
      <c r="D29" s="1658">
        <v>1</v>
      </c>
      <c r="E29" s="1408" t="s">
        <v>359</v>
      </c>
      <c r="F29" s="1409" t="s">
        <v>2362</v>
      </c>
      <c r="G29" s="1417">
        <v>2022</v>
      </c>
      <c r="H29" s="1408" t="s">
        <v>359</v>
      </c>
      <c r="I29" s="1409" t="s">
        <v>2363</v>
      </c>
      <c r="J29" s="1404" t="s">
        <v>2145</v>
      </c>
      <c r="K29" s="1403" t="s">
        <v>359</v>
      </c>
      <c r="L29" s="1488" t="s">
        <v>359</v>
      </c>
      <c r="M29" s="1416" t="s">
        <v>359</v>
      </c>
    </row>
    <row r="30" spans="1:13" ht="15.75">
      <c r="A30" s="7229"/>
      <c r="B30" s="6497"/>
      <c r="C30" s="1415" t="s">
        <v>359</v>
      </c>
      <c r="D30" s="1415" t="s">
        <v>359</v>
      </c>
      <c r="E30" s="1415" t="s">
        <v>359</v>
      </c>
      <c r="F30" s="1415" t="s">
        <v>359</v>
      </c>
      <c r="G30" s="1415" t="s">
        <v>359</v>
      </c>
      <c r="H30" s="1415" t="s">
        <v>359</v>
      </c>
      <c r="I30" s="1415" t="s">
        <v>359</v>
      </c>
      <c r="J30" s="1415" t="s">
        <v>359</v>
      </c>
      <c r="K30" s="1415" t="s">
        <v>359</v>
      </c>
      <c r="L30" s="1415" t="s">
        <v>359</v>
      </c>
      <c r="M30" s="1418" t="s">
        <v>359</v>
      </c>
    </row>
    <row r="31" spans="1:13" ht="15.75">
      <c r="A31" s="7229"/>
      <c r="B31" s="6492" t="s">
        <v>2364</v>
      </c>
      <c r="C31" s="1422" t="s">
        <v>359</v>
      </c>
      <c r="D31" s="1422" t="s">
        <v>359</v>
      </c>
      <c r="E31" s="1422" t="s">
        <v>359</v>
      </c>
      <c r="F31" s="1422" t="s">
        <v>359</v>
      </c>
      <c r="G31" s="1422" t="s">
        <v>359</v>
      </c>
      <c r="H31" s="1422" t="s">
        <v>359</v>
      </c>
      <c r="I31" s="1422" t="s">
        <v>359</v>
      </c>
      <c r="J31" s="1422" t="s">
        <v>359</v>
      </c>
      <c r="K31" s="1422" t="s">
        <v>359</v>
      </c>
      <c r="L31" s="1409" t="s">
        <v>359</v>
      </c>
      <c r="M31" s="1411" t="s">
        <v>359</v>
      </c>
    </row>
    <row r="32" spans="1:13" ht="15.75">
      <c r="A32" s="7229"/>
      <c r="B32" s="6492"/>
      <c r="C32" s="1408" t="s">
        <v>2365</v>
      </c>
      <c r="D32" s="1417" t="s">
        <v>3384</v>
      </c>
      <c r="E32" s="1422" t="s">
        <v>359</v>
      </c>
      <c r="F32" s="1408" t="s">
        <v>2366</v>
      </c>
      <c r="G32" s="1423">
        <v>2032</v>
      </c>
      <c r="H32" s="1422" t="s">
        <v>359</v>
      </c>
      <c r="I32" s="1409" t="s">
        <v>359</v>
      </c>
      <c r="J32" s="1422" t="s">
        <v>359</v>
      </c>
      <c r="K32" s="1422" t="s">
        <v>359</v>
      </c>
      <c r="L32" s="1409" t="s">
        <v>359</v>
      </c>
      <c r="M32" s="1411" t="s">
        <v>359</v>
      </c>
    </row>
    <row r="33" spans="1:13" ht="15.75">
      <c r="A33" s="7229"/>
      <c r="B33" s="6493"/>
      <c r="C33" s="1415" t="s">
        <v>359</v>
      </c>
      <c r="D33" s="1415" t="s">
        <v>359</v>
      </c>
      <c r="E33" s="1538" t="s">
        <v>359</v>
      </c>
      <c r="F33" s="1415" t="s">
        <v>359</v>
      </c>
      <c r="G33" s="1538" t="s">
        <v>359</v>
      </c>
      <c r="H33" s="1538" t="s">
        <v>359</v>
      </c>
      <c r="I33" s="1412" t="s">
        <v>359</v>
      </c>
      <c r="J33" s="1538" t="s">
        <v>359</v>
      </c>
      <c r="K33" s="1538" t="s">
        <v>359</v>
      </c>
      <c r="L33" s="1412" t="s">
        <v>359</v>
      </c>
      <c r="M33" s="1413" t="s">
        <v>359</v>
      </c>
    </row>
    <row r="34" spans="1:13" ht="15.75">
      <c r="A34" s="7229"/>
      <c r="B34" s="6492" t="s">
        <v>2367</v>
      </c>
      <c r="C34" s="1408" t="s">
        <v>359</v>
      </c>
      <c r="D34" s="1408" t="s">
        <v>359</v>
      </c>
      <c r="E34" s="1408" t="s">
        <v>359</v>
      </c>
      <c r="F34" s="1408" t="s">
        <v>359</v>
      </c>
      <c r="G34" s="1408" t="s">
        <v>359</v>
      </c>
      <c r="H34" s="1408" t="s">
        <v>359</v>
      </c>
      <c r="I34" s="1408" t="s">
        <v>359</v>
      </c>
      <c r="J34" s="1408" t="s">
        <v>359</v>
      </c>
      <c r="K34" s="1408" t="s">
        <v>359</v>
      </c>
      <c r="L34" s="1408" t="s">
        <v>359</v>
      </c>
      <c r="M34" s="1416" t="s">
        <v>359</v>
      </c>
    </row>
    <row r="35" spans="1:13" ht="15.75">
      <c r="A35" s="7229"/>
      <c r="B35" s="6492"/>
      <c r="C35" s="1408" t="s">
        <v>359</v>
      </c>
      <c r="D35" s="1710" t="s">
        <v>2368</v>
      </c>
      <c r="E35" s="1710" t="s">
        <v>359</v>
      </c>
      <c r="F35" s="1710" t="s">
        <v>2369</v>
      </c>
      <c r="G35" s="1710" t="s">
        <v>359</v>
      </c>
      <c r="H35" s="1422" t="s">
        <v>2370</v>
      </c>
      <c r="I35" s="1422" t="s">
        <v>359</v>
      </c>
      <c r="J35" s="1422" t="s">
        <v>2371</v>
      </c>
      <c r="K35" s="1710" t="s">
        <v>359</v>
      </c>
      <c r="L35" s="1710" t="s">
        <v>2372</v>
      </c>
      <c r="M35" s="1416" t="s">
        <v>359</v>
      </c>
    </row>
    <row r="36" spans="1:13" ht="15.75">
      <c r="A36" s="7229"/>
      <c r="B36" s="6492"/>
      <c r="C36" s="1408" t="s">
        <v>359</v>
      </c>
      <c r="D36" s="1404">
        <v>2023</v>
      </c>
      <c r="E36" s="1488">
        <v>2</v>
      </c>
      <c r="F36" s="1403">
        <v>2024</v>
      </c>
      <c r="G36" s="1488">
        <v>4</v>
      </c>
      <c r="H36" s="1403">
        <v>2025</v>
      </c>
      <c r="I36" s="1488">
        <v>4</v>
      </c>
      <c r="J36" s="1403">
        <v>2026</v>
      </c>
      <c r="K36" s="1488">
        <v>4</v>
      </c>
      <c r="L36" s="1403">
        <v>2027</v>
      </c>
      <c r="M36" s="1407">
        <v>4</v>
      </c>
    </row>
    <row r="37" spans="1:13" ht="15.75">
      <c r="A37" s="7229"/>
      <c r="B37" s="6492"/>
      <c r="C37" s="1408" t="s">
        <v>359</v>
      </c>
      <c r="D37" s="1710" t="s">
        <v>2373</v>
      </c>
      <c r="E37" s="1710" t="s">
        <v>359</v>
      </c>
      <c r="F37" s="1710" t="s">
        <v>2374</v>
      </c>
      <c r="G37" s="1710" t="s">
        <v>359</v>
      </c>
      <c r="H37" s="1422" t="s">
        <v>2375</v>
      </c>
      <c r="I37" s="1422" t="s">
        <v>359</v>
      </c>
      <c r="J37" s="1422" t="s">
        <v>2376</v>
      </c>
      <c r="K37" s="1710" t="s">
        <v>359</v>
      </c>
      <c r="L37" s="1710" t="s">
        <v>2377</v>
      </c>
      <c r="M37" s="1416" t="s">
        <v>359</v>
      </c>
    </row>
    <row r="38" spans="1:13" ht="15.75">
      <c r="A38" s="7229"/>
      <c r="B38" s="6492"/>
      <c r="C38" s="1408" t="s">
        <v>359</v>
      </c>
      <c r="D38" s="1404">
        <v>2028</v>
      </c>
      <c r="E38" s="1488">
        <v>4</v>
      </c>
      <c r="F38" s="1403">
        <v>2029</v>
      </c>
      <c r="G38" s="1488">
        <v>4</v>
      </c>
      <c r="H38" s="1403">
        <v>2030</v>
      </c>
      <c r="I38" s="1488">
        <v>4</v>
      </c>
      <c r="J38" s="1403">
        <v>2031</v>
      </c>
      <c r="K38" s="1488">
        <v>4</v>
      </c>
      <c r="L38" s="1403">
        <v>2032</v>
      </c>
      <c r="M38" s="1407">
        <v>4</v>
      </c>
    </row>
    <row r="39" spans="1:13" ht="15.75">
      <c r="A39" s="7229"/>
      <c r="B39" s="6492"/>
      <c r="C39" s="1408" t="s">
        <v>359</v>
      </c>
      <c r="D39" s="1819"/>
      <c r="E39" s="1819"/>
      <c r="F39" s="1819" t="s">
        <v>2384</v>
      </c>
      <c r="G39" s="1415" t="s">
        <v>359</v>
      </c>
      <c r="H39" s="1422"/>
      <c r="I39" s="1422"/>
      <c r="J39" s="1422"/>
      <c r="K39" s="1710"/>
      <c r="L39" s="1710"/>
      <c r="M39" s="1416"/>
    </row>
    <row r="40" spans="1:13" ht="15.75">
      <c r="A40" s="7229"/>
      <c r="B40" s="6492"/>
      <c r="C40" s="1408" t="s">
        <v>359</v>
      </c>
      <c r="D40" s="1482"/>
      <c r="E40" s="1483"/>
      <c r="F40" s="5680">
        <v>38</v>
      </c>
      <c r="G40" s="6204"/>
      <c r="H40" s="1403"/>
      <c r="I40" s="1488"/>
      <c r="J40" s="1403"/>
      <c r="K40" s="1488"/>
      <c r="L40" s="1403"/>
      <c r="M40" s="1407"/>
    </row>
    <row r="41" spans="1:13" ht="15.75">
      <c r="A41" s="7229"/>
      <c r="B41" s="6492"/>
      <c r="C41" s="1408" t="s">
        <v>359</v>
      </c>
      <c r="D41" s="2849"/>
      <c r="E41" s="2849"/>
      <c r="F41" s="2849"/>
      <c r="G41" s="2849"/>
      <c r="H41" s="1408" t="s">
        <v>359</v>
      </c>
      <c r="I41" s="1408" t="s">
        <v>359</v>
      </c>
      <c r="J41" s="1408" t="s">
        <v>359</v>
      </c>
      <c r="K41" s="1408" t="s">
        <v>359</v>
      </c>
      <c r="L41" s="1408" t="s">
        <v>359</v>
      </c>
      <c r="M41" s="1416" t="s">
        <v>359</v>
      </c>
    </row>
    <row r="42" spans="1:13" ht="15.75" customHeight="1">
      <c r="A42" s="7229"/>
      <c r="B42" s="6492"/>
      <c r="C42" s="1408" t="s">
        <v>359</v>
      </c>
      <c r="D42" s="2849"/>
      <c r="E42" s="2849"/>
      <c r="F42" s="2849"/>
      <c r="G42" s="2849"/>
      <c r="H42" s="6189" t="s">
        <v>359</v>
      </c>
      <c r="I42" s="6189"/>
      <c r="J42" s="1408" t="s">
        <v>359</v>
      </c>
      <c r="K42" s="1408" t="s">
        <v>359</v>
      </c>
      <c r="L42" s="1408" t="s">
        <v>359</v>
      </c>
      <c r="M42" s="1416" t="s">
        <v>359</v>
      </c>
    </row>
    <row r="43" spans="1:13" ht="15.75">
      <c r="A43" s="7229"/>
      <c r="B43" s="6492"/>
      <c r="C43" s="1415" t="s">
        <v>359</v>
      </c>
      <c r="D43" s="1415" t="s">
        <v>359</v>
      </c>
      <c r="E43" s="1415" t="s">
        <v>359</v>
      </c>
      <c r="F43" s="1415" t="s">
        <v>359</v>
      </c>
      <c r="G43" s="1415" t="s">
        <v>359</v>
      </c>
      <c r="H43" s="1415" t="s">
        <v>359</v>
      </c>
      <c r="I43" s="1415" t="s">
        <v>359</v>
      </c>
      <c r="J43" s="1415" t="s">
        <v>359</v>
      </c>
      <c r="K43" s="1415" t="s">
        <v>359</v>
      </c>
      <c r="L43" s="1415" t="s">
        <v>359</v>
      </c>
      <c r="M43" s="1418" t="s">
        <v>359</v>
      </c>
    </row>
    <row r="44" spans="1:13" ht="15.75">
      <c r="A44" s="7229"/>
      <c r="B44" s="6496" t="s">
        <v>2385</v>
      </c>
      <c r="C44" s="1408" t="s">
        <v>359</v>
      </c>
      <c r="D44" s="1408" t="s">
        <v>359</v>
      </c>
      <c r="E44" s="1408" t="s">
        <v>359</v>
      </c>
      <c r="F44" s="1408" t="s">
        <v>359</v>
      </c>
      <c r="G44" s="1408" t="s">
        <v>359</v>
      </c>
      <c r="H44" s="1408" t="s">
        <v>359</v>
      </c>
      <c r="I44" s="1408" t="s">
        <v>359</v>
      </c>
      <c r="J44" s="1408" t="s">
        <v>359</v>
      </c>
      <c r="K44" s="1408" t="s">
        <v>359</v>
      </c>
      <c r="L44" s="1409" t="s">
        <v>359</v>
      </c>
      <c r="M44" s="1411" t="s">
        <v>359</v>
      </c>
    </row>
    <row r="45" spans="1:13" ht="15.75" customHeight="1">
      <c r="A45" s="7229"/>
      <c r="B45" s="6492"/>
      <c r="C45" s="1409" t="s">
        <v>359</v>
      </c>
      <c r="D45" s="1408" t="s">
        <v>93</v>
      </c>
      <c r="E45" s="1415" t="s">
        <v>95</v>
      </c>
      <c r="F45" s="6539" t="s">
        <v>2386</v>
      </c>
      <c r="G45" s="6545" t="s">
        <v>103</v>
      </c>
      <c r="H45" s="7096"/>
      <c r="I45" s="7096"/>
      <c r="J45" s="6546"/>
      <c r="K45" s="1408" t="s">
        <v>2387</v>
      </c>
      <c r="L45" s="6545" t="s">
        <v>2596</v>
      </c>
      <c r="M45" s="6546"/>
    </row>
    <row r="46" spans="1:13" ht="15.75">
      <c r="A46" s="7229"/>
      <c r="B46" s="6492"/>
      <c r="C46" s="1409" t="s">
        <v>359</v>
      </c>
      <c r="D46" s="1423" t="s">
        <v>2351</v>
      </c>
      <c r="E46" s="1483" t="s">
        <v>359</v>
      </c>
      <c r="F46" s="6539"/>
      <c r="G46" s="6547"/>
      <c r="H46" s="7074"/>
      <c r="I46" s="7074"/>
      <c r="J46" s="6548"/>
      <c r="K46" s="1409" t="s">
        <v>359</v>
      </c>
      <c r="L46" s="6547"/>
      <c r="M46" s="6548"/>
    </row>
    <row r="47" spans="1:13" ht="15.75">
      <c r="A47" s="7229"/>
      <c r="B47" s="6493"/>
      <c r="C47" s="1412" t="s">
        <v>359</v>
      </c>
      <c r="D47" s="1412" t="s">
        <v>359</v>
      </c>
      <c r="E47" s="1412" t="s">
        <v>359</v>
      </c>
      <c r="F47" s="1412" t="s">
        <v>359</v>
      </c>
      <c r="G47" s="1412" t="s">
        <v>359</v>
      </c>
      <c r="H47" s="1412" t="s">
        <v>359</v>
      </c>
      <c r="I47" s="1412" t="s">
        <v>359</v>
      </c>
      <c r="J47" s="1412" t="s">
        <v>359</v>
      </c>
      <c r="K47" s="1412" t="s">
        <v>359</v>
      </c>
      <c r="L47" s="1409" t="s">
        <v>359</v>
      </c>
      <c r="M47" s="1411" t="s">
        <v>359</v>
      </c>
    </row>
    <row r="48" spans="1:13" ht="15.75" customHeight="1">
      <c r="A48" s="7229"/>
      <c r="B48" s="2253" t="s">
        <v>2388</v>
      </c>
      <c r="C48" s="5973" t="s">
        <v>3385</v>
      </c>
      <c r="D48" s="5702"/>
      <c r="E48" s="5702"/>
      <c r="F48" s="5702"/>
      <c r="G48" s="5702"/>
      <c r="H48" s="5702"/>
      <c r="I48" s="5702"/>
      <c r="J48" s="5702"/>
      <c r="K48" s="5702"/>
      <c r="L48" s="5702"/>
      <c r="M48" s="5703"/>
    </row>
    <row r="49" spans="1:13" ht="15" customHeight="1">
      <c r="A49" s="7229"/>
      <c r="B49" s="2253" t="s">
        <v>2577</v>
      </c>
      <c r="C49" s="5973" t="s">
        <v>3386</v>
      </c>
      <c r="D49" s="5702"/>
      <c r="E49" s="5702"/>
      <c r="F49" s="5702"/>
      <c r="G49" s="5702"/>
      <c r="H49" s="5702"/>
      <c r="I49" s="5702"/>
      <c r="J49" s="5702"/>
      <c r="K49" s="5702"/>
      <c r="L49" s="5702"/>
      <c r="M49" s="5703"/>
    </row>
    <row r="50" spans="1:13" ht="15" customHeight="1">
      <c r="A50" s="7229"/>
      <c r="B50" s="2253" t="s">
        <v>2392</v>
      </c>
      <c r="C50" s="5973" t="s">
        <v>2962</v>
      </c>
      <c r="D50" s="5702"/>
      <c r="E50" s="5702"/>
      <c r="F50" s="5702"/>
      <c r="G50" s="5702"/>
      <c r="H50" s="5702"/>
      <c r="I50" s="5702"/>
      <c r="J50" s="5702"/>
      <c r="K50" s="5702"/>
      <c r="L50" s="5702"/>
      <c r="M50" s="5703"/>
    </row>
    <row r="51" spans="1:13" ht="15" customHeight="1">
      <c r="A51" s="7229"/>
      <c r="B51" s="2253" t="s">
        <v>2393</v>
      </c>
      <c r="C51" s="5939">
        <v>2022</v>
      </c>
      <c r="D51" s="5680"/>
      <c r="E51" s="5680"/>
      <c r="F51" s="5680"/>
      <c r="G51" s="5680"/>
      <c r="H51" s="5680"/>
      <c r="I51" s="5680"/>
      <c r="J51" s="5680"/>
      <c r="K51" s="5680"/>
      <c r="L51" s="5680"/>
      <c r="M51" s="5681"/>
    </row>
    <row r="52" spans="1:13" ht="15" customHeight="1">
      <c r="A52" s="7225" t="s">
        <v>2394</v>
      </c>
      <c r="B52" s="2253" t="s">
        <v>2395</v>
      </c>
      <c r="C52" s="5939" t="s">
        <v>1224</v>
      </c>
      <c r="D52" s="5680"/>
      <c r="E52" s="5680"/>
      <c r="F52" s="5680"/>
      <c r="G52" s="5680"/>
      <c r="H52" s="5680"/>
      <c r="I52" s="5680"/>
      <c r="J52" s="5680"/>
      <c r="K52" s="5680"/>
      <c r="L52" s="5680"/>
      <c r="M52" s="5681"/>
    </row>
    <row r="53" spans="1:13" ht="15" customHeight="1">
      <c r="A53" s="7226"/>
      <c r="B53" s="2253" t="s">
        <v>2396</v>
      </c>
      <c r="C53" s="5939" t="s">
        <v>3387</v>
      </c>
      <c r="D53" s="5680"/>
      <c r="E53" s="5680"/>
      <c r="F53" s="5680"/>
      <c r="G53" s="5680"/>
      <c r="H53" s="5680"/>
      <c r="I53" s="5680"/>
      <c r="J53" s="5680"/>
      <c r="K53" s="5680"/>
      <c r="L53" s="5680"/>
      <c r="M53" s="5681"/>
    </row>
    <row r="54" spans="1:13" ht="15" customHeight="1">
      <c r="A54" s="7226"/>
      <c r="B54" s="2253" t="s">
        <v>2398</v>
      </c>
      <c r="C54" s="5939" t="s">
        <v>7</v>
      </c>
      <c r="D54" s="5680"/>
      <c r="E54" s="5680"/>
      <c r="F54" s="5680"/>
      <c r="G54" s="5680"/>
      <c r="H54" s="5680"/>
      <c r="I54" s="5680"/>
      <c r="J54" s="5680"/>
      <c r="K54" s="5680"/>
      <c r="L54" s="5680"/>
      <c r="M54" s="5681"/>
    </row>
    <row r="55" spans="1:13" ht="15" customHeight="1">
      <c r="A55" s="7226"/>
      <c r="B55" s="2253" t="s">
        <v>2399</v>
      </c>
      <c r="C55" s="5939" t="s">
        <v>2145</v>
      </c>
      <c r="D55" s="5680"/>
      <c r="E55" s="5680"/>
      <c r="F55" s="5680"/>
      <c r="G55" s="5680"/>
      <c r="H55" s="5680"/>
      <c r="I55" s="5680"/>
      <c r="J55" s="5680"/>
      <c r="K55" s="5680"/>
      <c r="L55" s="5680"/>
      <c r="M55" s="5681"/>
    </row>
    <row r="56" spans="1:13" ht="15" customHeight="1">
      <c r="A56" s="7226"/>
      <c r="B56" s="2253" t="s">
        <v>2400</v>
      </c>
      <c r="C56" s="8789" t="s">
        <v>3388</v>
      </c>
      <c r="D56" s="8790"/>
      <c r="E56" s="8790"/>
      <c r="F56" s="8790"/>
      <c r="G56" s="8790"/>
      <c r="H56" s="8790"/>
      <c r="I56" s="8790"/>
      <c r="J56" s="8790"/>
      <c r="K56" s="8790"/>
      <c r="L56" s="8790"/>
      <c r="M56" s="8791"/>
    </row>
    <row r="57" spans="1:13" ht="15" customHeight="1">
      <c r="A57" s="7227"/>
      <c r="B57" s="2253" t="s">
        <v>2401</v>
      </c>
      <c r="C57" s="5939" t="s">
        <v>3389</v>
      </c>
      <c r="D57" s="5680"/>
      <c r="E57" s="5680"/>
      <c r="F57" s="5680"/>
      <c r="G57" s="5680"/>
      <c r="H57" s="5680"/>
      <c r="I57" s="5680"/>
      <c r="J57" s="5680"/>
      <c r="K57" s="5680"/>
      <c r="L57" s="5680"/>
      <c r="M57" s="5681"/>
    </row>
    <row r="58" spans="1:13" ht="15" customHeight="1">
      <c r="A58" s="7225" t="s">
        <v>2402</v>
      </c>
      <c r="B58" s="4433" t="s">
        <v>2403</v>
      </c>
      <c r="C58" s="5939" t="s">
        <v>3329</v>
      </c>
      <c r="D58" s="5680"/>
      <c r="E58" s="5680"/>
      <c r="F58" s="5680"/>
      <c r="G58" s="5680"/>
      <c r="H58" s="5680"/>
      <c r="I58" s="5680"/>
      <c r="J58" s="5680"/>
      <c r="K58" s="5680"/>
      <c r="L58" s="5680"/>
      <c r="M58" s="5681"/>
    </row>
    <row r="59" spans="1:13" ht="15" customHeight="1">
      <c r="A59" s="7226"/>
      <c r="B59" s="4433" t="s">
        <v>2404</v>
      </c>
      <c r="C59" s="5939" t="s">
        <v>2405</v>
      </c>
      <c r="D59" s="5680"/>
      <c r="E59" s="5680"/>
      <c r="F59" s="5680"/>
      <c r="G59" s="5680"/>
      <c r="H59" s="5680"/>
      <c r="I59" s="5680"/>
      <c r="J59" s="5680"/>
      <c r="K59" s="5680"/>
      <c r="L59" s="5680"/>
      <c r="M59" s="5681"/>
    </row>
    <row r="60" spans="1:13" ht="15" customHeight="1">
      <c r="A60" s="7226"/>
      <c r="B60" s="4433" t="s">
        <v>244</v>
      </c>
      <c r="C60" s="5939" t="s">
        <v>7</v>
      </c>
      <c r="D60" s="5680"/>
      <c r="E60" s="5680"/>
      <c r="F60" s="5680"/>
      <c r="G60" s="5680"/>
      <c r="H60" s="5680"/>
      <c r="I60" s="5680"/>
      <c r="J60" s="5680"/>
      <c r="K60" s="5680"/>
      <c r="L60" s="5680"/>
      <c r="M60" s="5681"/>
    </row>
    <row r="61" spans="1:13" ht="15" customHeight="1">
      <c r="A61" s="2964" t="s">
        <v>2406</v>
      </c>
      <c r="B61" s="4449" t="s">
        <v>359</v>
      </c>
      <c r="C61" s="8786" t="s">
        <v>359</v>
      </c>
      <c r="D61" s="8787"/>
      <c r="E61" s="8787"/>
      <c r="F61" s="8787"/>
      <c r="G61" s="8787"/>
      <c r="H61" s="8787"/>
      <c r="I61" s="8787"/>
      <c r="J61" s="8787"/>
      <c r="K61" s="8787"/>
      <c r="L61" s="8787"/>
      <c r="M61" s="8788"/>
    </row>
  </sheetData>
  <mergeCells count="52">
    <mergeCell ref="C54:M54"/>
    <mergeCell ref="C53:M53"/>
    <mergeCell ref="C52:M52"/>
    <mergeCell ref="C51:M51"/>
    <mergeCell ref="A52:A57"/>
    <mergeCell ref="A58:A60"/>
    <mergeCell ref="A2:A14"/>
    <mergeCell ref="A15:A51"/>
    <mergeCell ref="B17:B23"/>
    <mergeCell ref="B24:B27"/>
    <mergeCell ref="B28:B30"/>
    <mergeCell ref="B31:B33"/>
    <mergeCell ref="B34:B43"/>
    <mergeCell ref="B44:B47"/>
    <mergeCell ref="C11:M11"/>
    <mergeCell ref="C12:M12"/>
    <mergeCell ref="C13:M13"/>
    <mergeCell ref="C14:D14"/>
    <mergeCell ref="C15:M15"/>
    <mergeCell ref="G14:M14"/>
    <mergeCell ref="C59:M59"/>
    <mergeCell ref="C60:M60"/>
    <mergeCell ref="C61:M61"/>
    <mergeCell ref="C16:M16"/>
    <mergeCell ref="C49:M49"/>
    <mergeCell ref="F40:G40"/>
    <mergeCell ref="H42:I42"/>
    <mergeCell ref="F45:F46"/>
    <mergeCell ref="G45:J46"/>
    <mergeCell ref="C50:M50"/>
    <mergeCell ref="C58:M58"/>
    <mergeCell ref="C57:M57"/>
    <mergeCell ref="C56:M56"/>
    <mergeCell ref="C55:M55"/>
    <mergeCell ref="L45:M46"/>
    <mergeCell ref="C48:M48"/>
    <mergeCell ref="B1:M1"/>
    <mergeCell ref="C2:M2"/>
    <mergeCell ref="C3:M3"/>
    <mergeCell ref="F4:G4"/>
    <mergeCell ref="C5:M5"/>
    <mergeCell ref="I4:M4"/>
    <mergeCell ref="C6:M6"/>
    <mergeCell ref="C7:D7"/>
    <mergeCell ref="I7:M7"/>
    <mergeCell ref="B8:B10"/>
    <mergeCell ref="C9:D9"/>
    <mergeCell ref="F9:G9"/>
    <mergeCell ref="I9:J9"/>
    <mergeCell ref="C10:D10"/>
    <mergeCell ref="F10:G10"/>
    <mergeCell ref="I10:J10"/>
  </mergeCells>
  <hyperlinks>
    <hyperlink ref="C56" r:id="rId1"/>
  </hyperlinks>
  <pageMargins left="0.7" right="0.7" top="0.75" bottom="0.75" header="0.3" footer="0.3"/>
  <pageSetup orientation="portrait" horizontalDpi="0" verticalDpi="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1:M59"/>
  <sheetViews>
    <sheetView topLeftCell="A3" workbookViewId="0">
      <selection activeCell="I7" sqref="I7:M7"/>
    </sheetView>
  </sheetViews>
  <sheetFormatPr baseColWidth="10" defaultColWidth="8.7109375" defaultRowHeight="15"/>
  <cols>
    <col min="1" max="1" width="29" customWidth="1"/>
    <col min="2" max="2" width="29.7109375" customWidth="1"/>
    <col min="3" max="13" width="11.42578125" customWidth="1"/>
  </cols>
  <sheetData>
    <row r="1" spans="1:13" ht="20.25" customHeight="1">
      <c r="A1" s="4478" t="s">
        <v>359</v>
      </c>
      <c r="B1" s="8792" t="s">
        <v>3390</v>
      </c>
      <c r="C1" s="8792"/>
      <c r="D1" s="8792"/>
      <c r="E1" s="8792"/>
      <c r="F1" s="8792"/>
      <c r="G1" s="8792"/>
      <c r="H1" s="8792"/>
      <c r="I1" s="8792"/>
      <c r="J1" s="8792"/>
      <c r="K1" s="8792"/>
      <c r="L1" s="8792"/>
      <c r="M1" s="8793"/>
    </row>
    <row r="2" spans="1:13" ht="54" customHeight="1">
      <c r="A2" s="7589" t="s">
        <v>2329</v>
      </c>
      <c r="B2" s="2339" t="s">
        <v>2330</v>
      </c>
      <c r="C2" s="6602" t="s">
        <v>1760</v>
      </c>
      <c r="D2" s="6602"/>
      <c r="E2" s="6602"/>
      <c r="F2" s="6602"/>
      <c r="G2" s="6602"/>
      <c r="H2" s="6602"/>
      <c r="I2" s="6602"/>
      <c r="J2" s="6602"/>
      <c r="K2" s="6602"/>
      <c r="L2" s="6602"/>
      <c r="M2" s="7154"/>
    </row>
    <row r="3" spans="1:13" ht="48.75" customHeight="1">
      <c r="A3" s="6571"/>
      <c r="B3" s="2336" t="s">
        <v>2643</v>
      </c>
      <c r="C3" s="5680" t="s">
        <v>3391</v>
      </c>
      <c r="D3" s="5680"/>
      <c r="E3" s="5680"/>
      <c r="F3" s="5680"/>
      <c r="G3" s="5680"/>
      <c r="H3" s="5680"/>
      <c r="I3" s="5680"/>
      <c r="J3" s="5680"/>
      <c r="K3" s="5680"/>
      <c r="L3" s="5680"/>
      <c r="M3" s="5681"/>
    </row>
    <row r="4" spans="1:13" ht="33" customHeight="1">
      <c r="A4" s="6571"/>
      <c r="B4" s="2338" t="s">
        <v>240</v>
      </c>
      <c r="C4" s="1539" t="s">
        <v>359</v>
      </c>
      <c r="D4" s="1539" t="s">
        <v>359</v>
      </c>
      <c r="E4" s="1539" t="s">
        <v>359</v>
      </c>
      <c r="F4" s="5699" t="s">
        <v>241</v>
      </c>
      <c r="G4" s="5700"/>
      <c r="H4" s="1483" t="s">
        <v>359</v>
      </c>
      <c r="I4" s="7148" t="s">
        <v>359</v>
      </c>
      <c r="J4" s="7149"/>
      <c r="K4" s="7149"/>
      <c r="L4" s="7149"/>
      <c r="M4" s="7150"/>
    </row>
    <row r="5" spans="1:13" ht="15" customHeight="1">
      <c r="A5" s="6571"/>
      <c r="B5" s="2338" t="s">
        <v>2333</v>
      </c>
      <c r="C5" s="5680"/>
      <c r="D5" s="5680"/>
      <c r="E5" s="5680"/>
      <c r="F5" s="5680"/>
      <c r="G5" s="5680"/>
      <c r="H5" s="5680"/>
      <c r="I5" s="5680"/>
      <c r="J5" s="5680"/>
      <c r="K5" s="5680"/>
      <c r="L5" s="5680"/>
      <c r="M5" s="5681"/>
    </row>
    <row r="6" spans="1:13" ht="15" customHeight="1">
      <c r="A6" s="6571"/>
      <c r="B6" s="2338" t="s">
        <v>2334</v>
      </c>
      <c r="C6" s="5680"/>
      <c r="D6" s="5680"/>
      <c r="E6" s="5680"/>
      <c r="F6" s="5680"/>
      <c r="G6" s="5680"/>
      <c r="H6" s="5680"/>
      <c r="I6" s="5680"/>
      <c r="J6" s="5680"/>
      <c r="K6" s="5680"/>
      <c r="L6" s="5680"/>
      <c r="M6" s="5681"/>
    </row>
    <row r="7" spans="1:13" ht="15" customHeight="1">
      <c r="A7" s="6571"/>
      <c r="B7" s="2338" t="s">
        <v>2335</v>
      </c>
      <c r="C7" s="5702" t="s">
        <v>6</v>
      </c>
      <c r="D7" s="5702"/>
      <c r="E7" s="1409" t="s">
        <v>359</v>
      </c>
      <c r="F7" s="1409" t="s">
        <v>359</v>
      </c>
      <c r="G7" s="1484" t="s">
        <v>359</v>
      </c>
      <c r="H7" s="2406" t="s">
        <v>244</v>
      </c>
      <c r="I7" s="5702" t="s">
        <v>3318</v>
      </c>
      <c r="J7" s="5702"/>
      <c r="K7" s="5702"/>
      <c r="L7" s="5702"/>
      <c r="M7" s="5703"/>
    </row>
    <row r="8" spans="1:13" ht="15.75">
      <c r="A8" s="6571"/>
      <c r="B8" s="7144" t="s">
        <v>2336</v>
      </c>
      <c r="C8" s="1409" t="s">
        <v>359</v>
      </c>
      <c r="D8" s="1409" t="s">
        <v>359</v>
      </c>
      <c r="E8" s="1410" t="s">
        <v>359</v>
      </c>
      <c r="F8" s="1410" t="s">
        <v>359</v>
      </c>
      <c r="G8" s="1410" t="s">
        <v>359</v>
      </c>
      <c r="H8" s="1410" t="s">
        <v>359</v>
      </c>
      <c r="I8" s="1409" t="s">
        <v>359</v>
      </c>
      <c r="J8" s="1409" t="s">
        <v>359</v>
      </c>
      <c r="K8" s="1409" t="s">
        <v>359</v>
      </c>
      <c r="L8" s="1409" t="s">
        <v>359</v>
      </c>
      <c r="M8" s="1657" t="s">
        <v>359</v>
      </c>
    </row>
    <row r="9" spans="1:13" ht="15" customHeight="1">
      <c r="A9" s="6571"/>
      <c r="B9" s="7144"/>
      <c r="C9" s="5708" t="s">
        <v>359</v>
      </c>
      <c r="D9" s="5708"/>
      <c r="E9" s="1409" t="s">
        <v>359</v>
      </c>
      <c r="F9" s="5708" t="s">
        <v>359</v>
      </c>
      <c r="G9" s="5708"/>
      <c r="H9" s="1409" t="s">
        <v>359</v>
      </c>
      <c r="I9" s="5708" t="s">
        <v>359</v>
      </c>
      <c r="J9" s="5708"/>
      <c r="K9" s="1409" t="s">
        <v>359</v>
      </c>
      <c r="L9" s="1409" t="s">
        <v>359</v>
      </c>
      <c r="M9" s="1657" t="s">
        <v>359</v>
      </c>
    </row>
    <row r="10" spans="1:13" ht="15" customHeight="1">
      <c r="A10" s="6571"/>
      <c r="B10" s="8754"/>
      <c r="C10" s="5708" t="s">
        <v>2567</v>
      </c>
      <c r="D10" s="5708"/>
      <c r="E10" s="1412" t="s">
        <v>359</v>
      </c>
      <c r="F10" s="5708" t="s">
        <v>2567</v>
      </c>
      <c r="G10" s="5708"/>
      <c r="H10" s="1412" t="s">
        <v>359</v>
      </c>
      <c r="I10" s="5708" t="s">
        <v>2567</v>
      </c>
      <c r="J10" s="5708"/>
      <c r="K10" s="1412" t="s">
        <v>359</v>
      </c>
      <c r="L10" s="1412" t="s">
        <v>359</v>
      </c>
      <c r="M10" s="1494" t="s">
        <v>359</v>
      </c>
    </row>
    <row r="11" spans="1:13" ht="39" customHeight="1">
      <c r="A11" s="6571"/>
      <c r="B11" s="2338" t="s">
        <v>2338</v>
      </c>
      <c r="C11" s="5680" t="s">
        <v>3392</v>
      </c>
      <c r="D11" s="5680"/>
      <c r="E11" s="5680"/>
      <c r="F11" s="5680"/>
      <c r="G11" s="5680"/>
      <c r="H11" s="5680"/>
      <c r="I11" s="5680"/>
      <c r="J11" s="5680"/>
      <c r="K11" s="5680"/>
      <c r="L11" s="5680"/>
      <c r="M11" s="5681"/>
    </row>
    <row r="12" spans="1:13" ht="108.75" customHeight="1">
      <c r="A12" s="6571"/>
      <c r="B12" s="2338" t="s">
        <v>2689</v>
      </c>
      <c r="C12" s="5680" t="s">
        <v>3393</v>
      </c>
      <c r="D12" s="5680"/>
      <c r="E12" s="5680"/>
      <c r="F12" s="5680"/>
      <c r="G12" s="5680"/>
      <c r="H12" s="5680"/>
      <c r="I12" s="5680"/>
      <c r="J12" s="5680"/>
      <c r="K12" s="5680"/>
      <c r="L12" s="5680"/>
      <c r="M12" s="5681"/>
    </row>
    <row r="13" spans="1:13" ht="60.75" customHeight="1">
      <c r="A13" s="6571"/>
      <c r="B13" s="2338" t="s">
        <v>3291</v>
      </c>
      <c r="C13" s="5680" t="s">
        <v>3394</v>
      </c>
      <c r="D13" s="5680"/>
      <c r="E13" s="5680"/>
      <c r="F13" s="5680"/>
      <c r="G13" s="5680"/>
      <c r="H13" s="5680"/>
      <c r="I13" s="5680"/>
      <c r="J13" s="5680"/>
      <c r="K13" s="5680"/>
      <c r="L13" s="5680"/>
      <c r="M13" s="5681"/>
    </row>
    <row r="14" spans="1:13" ht="35.25" customHeight="1">
      <c r="A14" s="6571"/>
      <c r="B14" s="2339" t="s">
        <v>2651</v>
      </c>
      <c r="C14" s="5680" t="s">
        <v>3380</v>
      </c>
      <c r="D14" s="5680"/>
      <c r="E14" s="1534" t="s">
        <v>108</v>
      </c>
      <c r="F14" s="1483" t="s">
        <v>3321</v>
      </c>
      <c r="G14" s="5680" t="s">
        <v>186</v>
      </c>
      <c r="H14" s="5680"/>
      <c r="I14" s="5680"/>
      <c r="J14" s="5680"/>
      <c r="K14" s="5680"/>
      <c r="L14" s="5680"/>
      <c r="M14" s="5681"/>
    </row>
    <row r="15" spans="1:13" ht="15.75" customHeight="1">
      <c r="A15" s="7625" t="s">
        <v>2340</v>
      </c>
      <c r="B15" s="2336" t="s">
        <v>230</v>
      </c>
      <c r="C15" s="5680" t="s">
        <v>1762</v>
      </c>
      <c r="D15" s="5680"/>
      <c r="E15" s="5680"/>
      <c r="F15" s="5680"/>
      <c r="G15" s="5680"/>
      <c r="H15" s="5680"/>
      <c r="I15" s="5680"/>
      <c r="J15" s="5680"/>
      <c r="K15" s="5680"/>
      <c r="L15" s="5680"/>
      <c r="M15" s="5681"/>
    </row>
    <row r="16" spans="1:13" ht="15" customHeight="1">
      <c r="A16" s="7626"/>
      <c r="B16" s="2338" t="s">
        <v>2652</v>
      </c>
      <c r="C16" s="5680" t="s">
        <v>1761</v>
      </c>
      <c r="D16" s="5680"/>
      <c r="E16" s="5680"/>
      <c r="F16" s="5680"/>
      <c r="G16" s="5680"/>
      <c r="H16" s="5680"/>
      <c r="I16" s="5680"/>
      <c r="J16" s="5680"/>
      <c r="K16" s="5680"/>
      <c r="L16" s="5680"/>
      <c r="M16" s="5681"/>
    </row>
    <row r="17" spans="1:13" ht="15.75">
      <c r="A17" s="7626"/>
      <c r="B17" s="7144"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7626"/>
      <c r="B18" s="7144"/>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7626"/>
      <c r="B19" s="7144"/>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 r="A20" s="7626"/>
      <c r="B20" s="7144"/>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7626"/>
      <c r="B21" s="7144"/>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75">
      <c r="A22" s="7626"/>
      <c r="B22" s="7144"/>
      <c r="C22" s="1408" t="s">
        <v>105</v>
      </c>
      <c r="D22" s="1406" t="s">
        <v>2441</v>
      </c>
      <c r="E22" s="1408" t="s">
        <v>2352</v>
      </c>
      <c r="F22" s="1412" t="s">
        <v>3395</v>
      </c>
      <c r="G22" s="1412" t="s">
        <v>359</v>
      </c>
      <c r="H22" s="1412" t="s">
        <v>359</v>
      </c>
      <c r="I22" s="1412" t="s">
        <v>359</v>
      </c>
      <c r="J22" s="1412" t="s">
        <v>359</v>
      </c>
      <c r="K22" s="1412" t="s">
        <v>359</v>
      </c>
      <c r="L22" s="1412" t="s">
        <v>359</v>
      </c>
      <c r="M22" s="1494" t="s">
        <v>359</v>
      </c>
    </row>
    <row r="23" spans="1:13" ht="15.75">
      <c r="A23" s="7626"/>
      <c r="B23" s="8754"/>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7626"/>
      <c r="B24" s="7144"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7626"/>
      <c r="B25" s="7144"/>
      <c r="C25" s="1408" t="s">
        <v>2355</v>
      </c>
      <c r="D25" s="1417" t="s">
        <v>359</v>
      </c>
      <c r="E25" s="1408" t="s">
        <v>359</v>
      </c>
      <c r="F25" s="1408" t="s">
        <v>2356</v>
      </c>
      <c r="G25" s="1417" t="s">
        <v>359</v>
      </c>
      <c r="H25" s="1408" t="s">
        <v>359</v>
      </c>
      <c r="I25" s="1408" t="s">
        <v>2357</v>
      </c>
      <c r="J25" s="1417" t="s">
        <v>2441</v>
      </c>
      <c r="K25" s="1408" t="s">
        <v>359</v>
      </c>
      <c r="L25" s="1409" t="s">
        <v>359</v>
      </c>
      <c r="M25" s="1657" t="s">
        <v>359</v>
      </c>
    </row>
    <row r="26" spans="1:13" ht="15.75">
      <c r="A26" s="7626"/>
      <c r="B26" s="7144"/>
      <c r="C26" s="1408"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 r="A27" s="7626"/>
      <c r="B27" s="8754"/>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7626"/>
      <c r="B28" s="7143"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75">
      <c r="A29" s="7626"/>
      <c r="B29" s="7144"/>
      <c r="C29" s="1485" t="s">
        <v>2361</v>
      </c>
      <c r="D29" s="1658">
        <v>2</v>
      </c>
      <c r="E29" s="1408" t="s">
        <v>359</v>
      </c>
      <c r="F29" s="1409" t="s">
        <v>2362</v>
      </c>
      <c r="G29" s="1417">
        <v>2022</v>
      </c>
      <c r="H29" s="1408" t="s">
        <v>359</v>
      </c>
      <c r="I29" s="1409" t="s">
        <v>2363</v>
      </c>
      <c r="J29" s="1404" t="s">
        <v>3396</v>
      </c>
      <c r="K29" s="1403" t="s">
        <v>359</v>
      </c>
      <c r="L29" s="1488" t="s">
        <v>359</v>
      </c>
      <c r="M29" s="1492" t="s">
        <v>359</v>
      </c>
    </row>
    <row r="30" spans="1:13" ht="15.75">
      <c r="A30" s="7626"/>
      <c r="B30" s="7145"/>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7626"/>
      <c r="B31" s="7144"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31.5">
      <c r="A32" s="7626"/>
      <c r="B32" s="7144"/>
      <c r="C32" s="1408" t="s">
        <v>2365</v>
      </c>
      <c r="D32" s="1417" t="s">
        <v>3322</v>
      </c>
      <c r="E32" s="1422" t="s">
        <v>359</v>
      </c>
      <c r="F32" s="1408" t="s">
        <v>2366</v>
      </c>
      <c r="G32" s="1423">
        <v>2032</v>
      </c>
      <c r="H32" s="1422" t="s">
        <v>359</v>
      </c>
      <c r="I32" s="1409" t="s">
        <v>359</v>
      </c>
      <c r="J32" s="1422" t="s">
        <v>359</v>
      </c>
      <c r="K32" s="1422" t="s">
        <v>359</v>
      </c>
      <c r="L32" s="1409" t="s">
        <v>359</v>
      </c>
      <c r="M32" s="1657" t="s">
        <v>359</v>
      </c>
    </row>
    <row r="33" spans="1:13" ht="15.75">
      <c r="A33" s="7626"/>
      <c r="B33" s="8754"/>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 r="A34" s="7626"/>
      <c r="B34" s="7144"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7626"/>
      <c r="B35" s="7144"/>
      <c r="C35" s="1408" t="s">
        <v>359</v>
      </c>
      <c r="D35" s="1710" t="s">
        <v>2368</v>
      </c>
      <c r="E35" s="1710" t="s">
        <v>359</v>
      </c>
      <c r="F35" s="1710" t="s">
        <v>2369</v>
      </c>
      <c r="G35" s="1710" t="s">
        <v>359</v>
      </c>
      <c r="H35" s="1422" t="s">
        <v>2370</v>
      </c>
      <c r="I35" s="1422" t="s">
        <v>359</v>
      </c>
      <c r="J35" s="1422" t="s">
        <v>2371</v>
      </c>
      <c r="K35" s="1710" t="s">
        <v>359</v>
      </c>
      <c r="L35" s="1710" t="s">
        <v>2372</v>
      </c>
      <c r="M35" s="1492" t="s">
        <v>359</v>
      </c>
    </row>
    <row r="36" spans="1:13" ht="15.75">
      <c r="A36" s="7626"/>
      <c r="B36" s="7144"/>
      <c r="C36" s="1408" t="s">
        <v>359</v>
      </c>
      <c r="D36" s="1404">
        <v>2023</v>
      </c>
      <c r="E36" s="1488">
        <v>3</v>
      </c>
      <c r="F36" s="1403">
        <v>2024</v>
      </c>
      <c r="G36" s="1488">
        <v>3</v>
      </c>
      <c r="H36" s="1403">
        <v>2025</v>
      </c>
      <c r="I36" s="1488">
        <v>3</v>
      </c>
      <c r="J36" s="1403">
        <v>2026</v>
      </c>
      <c r="K36" s="1488">
        <v>3</v>
      </c>
      <c r="L36" s="1403">
        <v>2027</v>
      </c>
      <c r="M36" s="1491">
        <v>3</v>
      </c>
    </row>
    <row r="37" spans="1:13" ht="15.75">
      <c r="A37" s="7626"/>
      <c r="B37" s="7144"/>
      <c r="C37" s="1408" t="s">
        <v>359</v>
      </c>
      <c r="D37" s="1710" t="s">
        <v>2373</v>
      </c>
      <c r="E37" s="1710" t="s">
        <v>359</v>
      </c>
      <c r="F37" s="1710" t="s">
        <v>2374</v>
      </c>
      <c r="G37" s="1710" t="s">
        <v>359</v>
      </c>
      <c r="H37" s="1422" t="s">
        <v>2375</v>
      </c>
      <c r="I37" s="1422" t="s">
        <v>359</v>
      </c>
      <c r="J37" s="1422" t="s">
        <v>2376</v>
      </c>
      <c r="K37" s="1710" t="s">
        <v>359</v>
      </c>
      <c r="L37" s="1710" t="s">
        <v>2377</v>
      </c>
      <c r="M37" s="1492" t="s">
        <v>359</v>
      </c>
    </row>
    <row r="38" spans="1:13" ht="15.75">
      <c r="A38" s="7626"/>
      <c r="B38" s="7144"/>
      <c r="C38" s="1408" t="s">
        <v>359</v>
      </c>
      <c r="D38" s="1404">
        <v>2028</v>
      </c>
      <c r="E38" s="1488">
        <v>3</v>
      </c>
      <c r="F38" s="1403">
        <v>2029</v>
      </c>
      <c r="G38" s="1488">
        <v>3</v>
      </c>
      <c r="H38" s="1403">
        <v>2030</v>
      </c>
      <c r="I38" s="1488">
        <v>3</v>
      </c>
      <c r="J38" s="1403">
        <v>2031</v>
      </c>
      <c r="K38" s="1488">
        <v>3</v>
      </c>
      <c r="L38" s="1403">
        <v>2032</v>
      </c>
      <c r="M38" s="1491">
        <v>3</v>
      </c>
    </row>
    <row r="39" spans="1:13" ht="15.75">
      <c r="A39" s="7626"/>
      <c r="B39" s="7144"/>
      <c r="C39" s="1408" t="s">
        <v>359</v>
      </c>
      <c r="D39" s="1819" t="s">
        <v>2958</v>
      </c>
      <c r="E39" s="1819" t="s">
        <v>359</v>
      </c>
      <c r="F39" s="1819" t="s">
        <v>2384</v>
      </c>
      <c r="G39" s="1415" t="s">
        <v>359</v>
      </c>
      <c r="H39" s="1408" t="s">
        <v>359</v>
      </c>
      <c r="I39" s="1408" t="s">
        <v>359</v>
      </c>
      <c r="J39" s="1408" t="s">
        <v>359</v>
      </c>
      <c r="K39" s="1408" t="s">
        <v>359</v>
      </c>
      <c r="L39" s="1408" t="s">
        <v>359</v>
      </c>
      <c r="M39" s="1492" t="s">
        <v>359</v>
      </c>
    </row>
    <row r="40" spans="1:13" ht="15.75" customHeight="1">
      <c r="A40" s="7626"/>
      <c r="B40" s="7144"/>
      <c r="C40" s="1408" t="s">
        <v>359</v>
      </c>
      <c r="D40" s="1482" t="s">
        <v>359</v>
      </c>
      <c r="E40" s="1483">
        <v>2032</v>
      </c>
      <c r="F40" s="5680">
        <v>3</v>
      </c>
      <c r="G40" s="6204"/>
      <c r="H40" s="6189" t="s">
        <v>359</v>
      </c>
      <c r="I40" s="6189"/>
      <c r="J40" s="1408" t="s">
        <v>359</v>
      </c>
      <c r="K40" s="1408" t="s">
        <v>359</v>
      </c>
      <c r="L40" s="1408" t="s">
        <v>359</v>
      </c>
      <c r="M40" s="1492" t="s">
        <v>359</v>
      </c>
    </row>
    <row r="41" spans="1:13" ht="15.75">
      <c r="A41" s="7626"/>
      <c r="B41" s="7144"/>
      <c r="C41" s="1415" t="s">
        <v>359</v>
      </c>
      <c r="D41" s="1415" t="s">
        <v>359</v>
      </c>
      <c r="E41" s="1415" t="s">
        <v>359</v>
      </c>
      <c r="F41" s="1415" t="s">
        <v>359</v>
      </c>
      <c r="G41" s="1415" t="s">
        <v>359</v>
      </c>
      <c r="H41" s="1415" t="s">
        <v>359</v>
      </c>
      <c r="I41" s="1415" t="s">
        <v>359</v>
      </c>
      <c r="J41" s="1415" t="s">
        <v>359</v>
      </c>
      <c r="K41" s="1415" t="s">
        <v>359</v>
      </c>
      <c r="L41" s="1415" t="s">
        <v>359</v>
      </c>
      <c r="M41" s="1656" t="s">
        <v>359</v>
      </c>
    </row>
    <row r="42" spans="1:13" ht="15.75">
      <c r="A42" s="7626"/>
      <c r="B42" s="8755" t="s">
        <v>2385</v>
      </c>
      <c r="C42" s="1408" t="s">
        <v>359</v>
      </c>
      <c r="D42" s="1408" t="s">
        <v>359</v>
      </c>
      <c r="E42" s="1408" t="s">
        <v>359</v>
      </c>
      <c r="F42" s="1408" t="s">
        <v>359</v>
      </c>
      <c r="G42" s="1408" t="s">
        <v>359</v>
      </c>
      <c r="H42" s="1408" t="s">
        <v>359</v>
      </c>
      <c r="I42" s="1408" t="s">
        <v>359</v>
      </c>
      <c r="J42" s="1408" t="s">
        <v>359</v>
      </c>
      <c r="K42" s="1408" t="s">
        <v>359</v>
      </c>
      <c r="L42" s="1409" t="s">
        <v>359</v>
      </c>
      <c r="M42" s="1657" t="s">
        <v>359</v>
      </c>
    </row>
    <row r="43" spans="1:13" ht="15.75" customHeight="1">
      <c r="A43" s="7626"/>
      <c r="B43" s="7144"/>
      <c r="C43" s="1409" t="s">
        <v>359</v>
      </c>
      <c r="D43" s="1408" t="s">
        <v>93</v>
      </c>
      <c r="E43" s="1415" t="s">
        <v>95</v>
      </c>
      <c r="F43" s="6539" t="s">
        <v>2386</v>
      </c>
      <c r="G43" s="6540" t="s">
        <v>2531</v>
      </c>
      <c r="H43" s="5979"/>
      <c r="I43" s="5979"/>
      <c r="J43" s="6541"/>
      <c r="K43" s="1408" t="s">
        <v>2387</v>
      </c>
      <c r="L43" s="6545" t="s">
        <v>3397</v>
      </c>
      <c r="M43" s="6546"/>
    </row>
    <row r="44" spans="1:13" ht="15.75">
      <c r="A44" s="7626"/>
      <c r="B44" s="7144"/>
      <c r="C44" s="1409" t="s">
        <v>359</v>
      </c>
      <c r="D44" s="1423" t="s">
        <v>2351</v>
      </c>
      <c r="E44" s="1483" t="s">
        <v>359</v>
      </c>
      <c r="F44" s="6539"/>
      <c r="G44" s="6542"/>
      <c r="H44" s="6543"/>
      <c r="I44" s="6543"/>
      <c r="J44" s="6544"/>
      <c r="K44" s="1409" t="s">
        <v>359</v>
      </c>
      <c r="L44" s="6547"/>
      <c r="M44" s="6548"/>
    </row>
    <row r="45" spans="1:13" ht="15.75">
      <c r="A45" s="7626"/>
      <c r="B45" s="8754"/>
      <c r="C45" s="1412" t="s">
        <v>359</v>
      </c>
      <c r="D45" s="1412" t="s">
        <v>359</v>
      </c>
      <c r="E45" s="1412" t="s">
        <v>359</v>
      </c>
      <c r="F45" s="1412" t="s">
        <v>359</v>
      </c>
      <c r="G45" s="1412" t="s">
        <v>359</v>
      </c>
      <c r="H45" s="1412" t="s">
        <v>359</v>
      </c>
      <c r="I45" s="1412" t="s">
        <v>359</v>
      </c>
      <c r="J45" s="1412" t="s">
        <v>359</v>
      </c>
      <c r="K45" s="1412" t="s">
        <v>359</v>
      </c>
      <c r="L45" s="1409" t="s">
        <v>359</v>
      </c>
      <c r="M45" s="1657" t="s">
        <v>359</v>
      </c>
    </row>
    <row r="46" spans="1:13" ht="15.75" customHeight="1">
      <c r="A46" s="7626"/>
      <c r="B46" s="2338" t="s">
        <v>2388</v>
      </c>
      <c r="C46" s="5702" t="s">
        <v>3398</v>
      </c>
      <c r="D46" s="5702"/>
      <c r="E46" s="5702"/>
      <c r="F46" s="5702"/>
      <c r="G46" s="5702"/>
      <c r="H46" s="5702"/>
      <c r="I46" s="5702"/>
      <c r="J46" s="5702"/>
      <c r="K46" s="5702"/>
      <c r="L46" s="5702"/>
      <c r="M46" s="5703"/>
    </row>
    <row r="47" spans="1:13" ht="15" customHeight="1">
      <c r="A47" s="7626"/>
      <c r="B47" s="2338" t="s">
        <v>2577</v>
      </c>
      <c r="C47" s="5702" t="s">
        <v>3399</v>
      </c>
      <c r="D47" s="5702"/>
      <c r="E47" s="1415" t="s">
        <v>359</v>
      </c>
      <c r="F47" s="1415" t="s">
        <v>359</v>
      </c>
      <c r="G47" s="1415" t="s">
        <v>359</v>
      </c>
      <c r="H47" s="1415" t="s">
        <v>359</v>
      </c>
      <c r="I47" s="1415" t="s">
        <v>359</v>
      </c>
      <c r="J47" s="1415" t="s">
        <v>359</v>
      </c>
      <c r="K47" s="1415" t="s">
        <v>359</v>
      </c>
      <c r="L47" s="1415" t="s">
        <v>359</v>
      </c>
      <c r="M47" s="1656" t="s">
        <v>359</v>
      </c>
    </row>
    <row r="48" spans="1:13" ht="15.75">
      <c r="A48" s="7626"/>
      <c r="B48" s="2338" t="s">
        <v>2392</v>
      </c>
      <c r="C48" s="1412" t="s">
        <v>2962</v>
      </c>
      <c r="D48" s="1415" t="s">
        <v>359</v>
      </c>
      <c r="E48" s="1415" t="s">
        <v>359</v>
      </c>
      <c r="F48" s="1415" t="s">
        <v>359</v>
      </c>
      <c r="G48" s="1415" t="s">
        <v>359</v>
      </c>
      <c r="H48" s="1415" t="s">
        <v>359</v>
      </c>
      <c r="I48" s="1415" t="s">
        <v>359</v>
      </c>
      <c r="J48" s="1415" t="s">
        <v>359</v>
      </c>
      <c r="K48" s="1415" t="s">
        <v>359</v>
      </c>
      <c r="L48" s="1415" t="s">
        <v>359</v>
      </c>
      <c r="M48" s="1656" t="s">
        <v>359</v>
      </c>
    </row>
    <row r="49" spans="1:13" ht="15.75">
      <c r="A49" s="7626"/>
      <c r="B49" s="2338" t="s">
        <v>2393</v>
      </c>
      <c r="C49" s="1415">
        <v>2023</v>
      </c>
      <c r="D49" s="1415" t="s">
        <v>359</v>
      </c>
      <c r="E49" s="1415" t="s">
        <v>359</v>
      </c>
      <c r="F49" s="1415" t="s">
        <v>359</v>
      </c>
      <c r="G49" s="1415" t="s">
        <v>359</v>
      </c>
      <c r="H49" s="1415" t="s">
        <v>359</v>
      </c>
      <c r="I49" s="1415" t="s">
        <v>359</v>
      </c>
      <c r="J49" s="1415" t="s">
        <v>359</v>
      </c>
      <c r="K49" s="1415" t="s">
        <v>359</v>
      </c>
      <c r="L49" s="1415" t="s">
        <v>359</v>
      </c>
      <c r="M49" s="1656" t="s">
        <v>359</v>
      </c>
    </row>
    <row r="50" spans="1:13" ht="15.75" customHeight="1">
      <c r="A50" s="7632" t="s">
        <v>2394</v>
      </c>
      <c r="B50" s="2338" t="s">
        <v>2395</v>
      </c>
      <c r="C50" s="5680" t="s">
        <v>1224</v>
      </c>
      <c r="D50" s="5680"/>
      <c r="E50" s="5680"/>
      <c r="F50" s="5680"/>
      <c r="G50" s="5680"/>
      <c r="H50" s="5680"/>
      <c r="I50" s="5680"/>
      <c r="J50" s="5680"/>
      <c r="K50" s="5680"/>
      <c r="L50" s="5680"/>
      <c r="M50" s="5681"/>
    </row>
    <row r="51" spans="1:13" ht="15" customHeight="1">
      <c r="A51" s="7633"/>
      <c r="B51" s="2338" t="s">
        <v>2396</v>
      </c>
      <c r="C51" s="5680" t="s">
        <v>3387</v>
      </c>
      <c r="D51" s="5680"/>
      <c r="E51" s="5680"/>
      <c r="F51" s="5680"/>
      <c r="G51" s="5680"/>
      <c r="H51" s="5680"/>
      <c r="I51" s="5680"/>
      <c r="J51" s="5680"/>
      <c r="K51" s="5680"/>
      <c r="L51" s="5680"/>
      <c r="M51" s="5681"/>
    </row>
    <row r="52" spans="1:13" ht="15" customHeight="1">
      <c r="A52" s="7633"/>
      <c r="B52" s="2338" t="s">
        <v>2398</v>
      </c>
      <c r="C52" s="5680" t="s">
        <v>7</v>
      </c>
      <c r="D52" s="5680"/>
      <c r="E52" s="5680"/>
      <c r="F52" s="5680"/>
      <c r="G52" s="5680"/>
      <c r="H52" s="5680"/>
      <c r="I52" s="5680"/>
      <c r="J52" s="5680"/>
      <c r="K52" s="5680"/>
      <c r="L52" s="5680"/>
      <c r="M52" s="5681"/>
    </row>
    <row r="53" spans="1:13" ht="15" customHeight="1">
      <c r="A53" s="7633"/>
      <c r="B53" s="2338" t="s">
        <v>2399</v>
      </c>
      <c r="C53" s="5680" t="s">
        <v>2145</v>
      </c>
      <c r="D53" s="5680"/>
      <c r="E53" s="5680"/>
      <c r="F53" s="5680"/>
      <c r="G53" s="5680"/>
      <c r="H53" s="5680"/>
      <c r="I53" s="5680"/>
      <c r="J53" s="5680"/>
      <c r="K53" s="5680"/>
      <c r="L53" s="5680"/>
      <c r="M53" s="5681"/>
    </row>
    <row r="54" spans="1:13" ht="15" customHeight="1">
      <c r="A54" s="7633"/>
      <c r="B54" s="2338" t="s">
        <v>2400</v>
      </c>
      <c r="C54" s="8790" t="s">
        <v>3388</v>
      </c>
      <c r="D54" s="8790"/>
      <c r="E54" s="8790"/>
      <c r="F54" s="8790"/>
      <c r="G54" s="8790"/>
      <c r="H54" s="8790"/>
      <c r="I54" s="8790"/>
      <c r="J54" s="8790"/>
      <c r="K54" s="8790"/>
      <c r="L54" s="8790"/>
      <c r="M54" s="8791"/>
    </row>
    <row r="55" spans="1:13" ht="15" customHeight="1">
      <c r="A55" s="8794"/>
      <c r="B55" s="2338" t="s">
        <v>2401</v>
      </c>
      <c r="C55" s="5680" t="s">
        <v>3389</v>
      </c>
      <c r="D55" s="5680"/>
      <c r="E55" s="5680"/>
      <c r="F55" s="5680"/>
      <c r="G55" s="5680"/>
      <c r="H55" s="5680"/>
      <c r="I55" s="5680"/>
      <c r="J55" s="5680"/>
      <c r="K55" s="5680"/>
      <c r="L55" s="5680"/>
      <c r="M55" s="5681"/>
    </row>
    <row r="56" spans="1:13" ht="15" customHeight="1">
      <c r="A56" s="7632" t="s">
        <v>2402</v>
      </c>
      <c r="B56" s="4467" t="s">
        <v>2403</v>
      </c>
      <c r="C56" s="5680" t="s">
        <v>3329</v>
      </c>
      <c r="D56" s="5680"/>
      <c r="E56" s="5680"/>
      <c r="F56" s="5680"/>
      <c r="G56" s="5680"/>
      <c r="H56" s="5680"/>
      <c r="I56" s="5680"/>
      <c r="J56" s="5680"/>
      <c r="K56" s="5680"/>
      <c r="L56" s="5680"/>
      <c r="M56" s="5681"/>
    </row>
    <row r="57" spans="1:13" ht="15" customHeight="1">
      <c r="A57" s="7633"/>
      <c r="B57" s="4467" t="s">
        <v>2404</v>
      </c>
      <c r="C57" s="5680" t="s">
        <v>2405</v>
      </c>
      <c r="D57" s="5680"/>
      <c r="E57" s="5680"/>
      <c r="F57" s="5680"/>
      <c r="G57" s="5680"/>
      <c r="H57" s="5680"/>
      <c r="I57" s="5680"/>
      <c r="J57" s="5680"/>
      <c r="K57" s="5680"/>
      <c r="L57" s="5680"/>
      <c r="M57" s="5681"/>
    </row>
    <row r="58" spans="1:13" ht="15" customHeight="1">
      <c r="A58" s="7633"/>
      <c r="B58" s="4467" t="s">
        <v>244</v>
      </c>
      <c r="C58" s="5680" t="s">
        <v>7</v>
      </c>
      <c r="D58" s="5680"/>
      <c r="E58" s="5680"/>
      <c r="F58" s="5680"/>
      <c r="G58" s="5680"/>
      <c r="H58" s="5680"/>
      <c r="I58" s="5680"/>
      <c r="J58" s="5680"/>
      <c r="K58" s="5680"/>
      <c r="L58" s="5680"/>
      <c r="M58" s="5681"/>
    </row>
    <row r="59" spans="1:13" ht="15" customHeight="1">
      <c r="A59" s="2990" t="s">
        <v>2406</v>
      </c>
      <c r="B59" s="4468" t="s">
        <v>359</v>
      </c>
      <c r="C59" s="5957" t="s">
        <v>359</v>
      </c>
      <c r="D59" s="5957"/>
      <c r="E59" s="5957"/>
      <c r="F59" s="5957"/>
      <c r="G59" s="5957"/>
      <c r="H59" s="5957"/>
      <c r="I59" s="5957"/>
      <c r="J59" s="5957"/>
      <c r="K59" s="5957"/>
      <c r="L59" s="5957"/>
      <c r="M59" s="5958"/>
    </row>
  </sheetData>
  <mergeCells count="50">
    <mergeCell ref="A50:A55"/>
    <mergeCell ref="C50:M50"/>
    <mergeCell ref="A56:A58"/>
    <mergeCell ref="F40:G40"/>
    <mergeCell ref="H40:I40"/>
    <mergeCell ref="B42:B45"/>
    <mergeCell ref="F43:F44"/>
    <mergeCell ref="G43:J44"/>
    <mergeCell ref="C57:M57"/>
    <mergeCell ref="C58:M58"/>
    <mergeCell ref="A2:A14"/>
    <mergeCell ref="A15:A49"/>
    <mergeCell ref="B17:B23"/>
    <mergeCell ref="B24:B27"/>
    <mergeCell ref="B28:B30"/>
    <mergeCell ref="B31:B33"/>
    <mergeCell ref="B34:B41"/>
    <mergeCell ref="C59:M59"/>
    <mergeCell ref="C16:M16"/>
    <mergeCell ref="C51:M51"/>
    <mergeCell ref="C52:M52"/>
    <mergeCell ref="C53:M53"/>
    <mergeCell ref="C54:M54"/>
    <mergeCell ref="C55:M55"/>
    <mergeCell ref="C56:M56"/>
    <mergeCell ref="L43:M44"/>
    <mergeCell ref="C46:M46"/>
    <mergeCell ref="C47:D47"/>
    <mergeCell ref="C15:M15"/>
    <mergeCell ref="G14:M14"/>
    <mergeCell ref="B1:M1"/>
    <mergeCell ref="C2:M2"/>
    <mergeCell ref="C3:M3"/>
    <mergeCell ref="F4:G4"/>
    <mergeCell ref="C5:M5"/>
    <mergeCell ref="C6:M6"/>
    <mergeCell ref="C7:D7"/>
    <mergeCell ref="I7:M7"/>
    <mergeCell ref="B8:B10"/>
    <mergeCell ref="C9:D9"/>
    <mergeCell ref="F9:G9"/>
    <mergeCell ref="I9:J9"/>
    <mergeCell ref="I4:M4"/>
    <mergeCell ref="C11:M11"/>
    <mergeCell ref="C10:D10"/>
    <mergeCell ref="F10:G10"/>
    <mergeCell ref="I10:J10"/>
    <mergeCell ref="C13:M13"/>
    <mergeCell ref="C14:D14"/>
    <mergeCell ref="C12:M12"/>
  </mergeCells>
  <hyperlinks>
    <hyperlink ref="C54" r:id="rId1"/>
  </hyperlinks>
  <pageMargins left="0.7" right="0.7" top="0.75" bottom="0.75" header="0.3" footer="0.3"/>
  <pageSetup orientation="portrait" horizontalDpi="0" verticalDpi="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1:M60"/>
  <sheetViews>
    <sheetView topLeftCell="E1" workbookViewId="0">
      <selection activeCell="L9" sqref="L9"/>
    </sheetView>
  </sheetViews>
  <sheetFormatPr baseColWidth="10" defaultColWidth="8.85546875" defaultRowHeight="15"/>
  <cols>
    <col min="1" max="1" width="29" customWidth="1"/>
    <col min="2" max="2" width="29.7109375" customWidth="1"/>
    <col min="3" max="13" width="11.42578125" customWidth="1"/>
  </cols>
  <sheetData>
    <row r="1" spans="1:13" ht="20.25" customHeight="1">
      <c r="A1" s="4454" t="s">
        <v>359</v>
      </c>
      <c r="B1" s="8770" t="s">
        <v>3400</v>
      </c>
      <c r="C1" s="8770"/>
      <c r="D1" s="8770"/>
      <c r="E1" s="8770"/>
      <c r="F1" s="8770"/>
      <c r="G1" s="8770"/>
      <c r="H1" s="8770"/>
      <c r="I1" s="8770"/>
      <c r="J1" s="8770"/>
      <c r="K1" s="8770"/>
      <c r="L1" s="8770"/>
      <c r="M1" s="8771"/>
    </row>
    <row r="2" spans="1:13" ht="54" customHeight="1">
      <c r="A2" s="8782" t="s">
        <v>2329</v>
      </c>
      <c r="B2" s="4464" t="s">
        <v>2330</v>
      </c>
      <c r="C2" s="5969" t="s">
        <v>1764</v>
      </c>
      <c r="D2" s="5695"/>
      <c r="E2" s="5695"/>
      <c r="F2" s="5695"/>
      <c r="G2" s="5695"/>
      <c r="H2" s="5695"/>
      <c r="I2" s="5695"/>
      <c r="J2" s="5695"/>
      <c r="K2" s="5695"/>
      <c r="L2" s="5695"/>
      <c r="M2" s="5696"/>
    </row>
    <row r="3" spans="1:13" ht="42.75" customHeight="1">
      <c r="A3" s="8783"/>
      <c r="B3" s="2336" t="s">
        <v>2643</v>
      </c>
      <c r="C3" s="5939" t="s">
        <v>3401</v>
      </c>
      <c r="D3" s="5680"/>
      <c r="E3" s="5680"/>
      <c r="F3" s="5680"/>
      <c r="G3" s="5680"/>
      <c r="H3" s="5680"/>
      <c r="I3" s="5680"/>
      <c r="J3" s="5680"/>
      <c r="K3" s="5680"/>
      <c r="L3" s="5680"/>
      <c r="M3" s="5681"/>
    </row>
    <row r="4" spans="1:13" ht="33" customHeight="1">
      <c r="A4" s="8783"/>
      <c r="B4" s="2338" t="s">
        <v>240</v>
      </c>
      <c r="C4" s="2400" t="s">
        <v>95</v>
      </c>
      <c r="D4" s="1415" t="s">
        <v>359</v>
      </c>
      <c r="E4" s="1539" t="s">
        <v>359</v>
      </c>
      <c r="F4" s="5699" t="s">
        <v>241</v>
      </c>
      <c r="G4" s="5700"/>
      <c r="H4" s="1483" t="s">
        <v>359</v>
      </c>
      <c r="I4" s="5680" t="s">
        <v>359</v>
      </c>
      <c r="J4" s="5680"/>
      <c r="K4" s="5680"/>
      <c r="L4" s="5680"/>
      <c r="M4" s="5681"/>
    </row>
    <row r="5" spans="1:13" ht="15" customHeight="1">
      <c r="A5" s="8783"/>
      <c r="B5" s="2338" t="s">
        <v>2333</v>
      </c>
      <c r="C5" s="5939"/>
      <c r="D5" s="5680"/>
      <c r="E5" s="5680"/>
      <c r="F5" s="5680"/>
      <c r="G5" s="5680"/>
      <c r="H5" s="5680"/>
      <c r="I5" s="5680"/>
      <c r="J5" s="5680"/>
      <c r="K5" s="5680"/>
      <c r="L5" s="5680"/>
      <c r="M5" s="5681"/>
    </row>
    <row r="6" spans="1:13" ht="15" customHeight="1">
      <c r="A6" s="8783"/>
      <c r="B6" s="2338" t="s">
        <v>2334</v>
      </c>
      <c r="C6" s="5939"/>
      <c r="D6" s="5680"/>
      <c r="E6" s="5680"/>
      <c r="F6" s="5680"/>
      <c r="G6" s="5680"/>
      <c r="H6" s="5680"/>
      <c r="I6" s="5680"/>
      <c r="J6" s="5680"/>
      <c r="K6" s="5680"/>
      <c r="L6" s="5680"/>
      <c r="M6" s="5681"/>
    </row>
    <row r="7" spans="1:13" ht="15" customHeight="1">
      <c r="A7" s="8783"/>
      <c r="B7" s="2338" t="s">
        <v>2335</v>
      </c>
      <c r="C7" s="8706" t="s">
        <v>1069</v>
      </c>
      <c r="D7" s="8707"/>
      <c r="E7" s="8707"/>
      <c r="F7" s="8707"/>
      <c r="G7" s="8101"/>
      <c r="H7" s="4465" t="s">
        <v>244</v>
      </c>
      <c r="I7" s="5702" t="s">
        <v>1070</v>
      </c>
      <c r="J7" s="5702"/>
      <c r="K7" s="5702"/>
      <c r="L7" s="5702"/>
      <c r="M7" s="5703"/>
    </row>
    <row r="8" spans="1:13" ht="15.75">
      <c r="A8" s="8783"/>
      <c r="B8" s="7144" t="s">
        <v>2336</v>
      </c>
      <c r="C8" s="4285" t="s">
        <v>359</v>
      </c>
      <c r="D8" s="1410" t="s">
        <v>359</v>
      </c>
      <c r="E8" s="1410" t="s">
        <v>359</v>
      </c>
      <c r="F8" s="1410" t="s">
        <v>359</v>
      </c>
      <c r="G8" s="1410" t="s">
        <v>359</v>
      </c>
      <c r="H8" s="1410" t="s">
        <v>359</v>
      </c>
      <c r="I8" s="1409" t="s">
        <v>359</v>
      </c>
      <c r="J8" s="1409" t="s">
        <v>359</v>
      </c>
      <c r="K8" s="1409" t="s">
        <v>359</v>
      </c>
      <c r="L8" s="1409" t="s">
        <v>359</v>
      </c>
      <c r="M8" s="1657" t="s">
        <v>359</v>
      </c>
    </row>
    <row r="9" spans="1:13" ht="15" customHeight="1">
      <c r="A9" s="8783"/>
      <c r="B9" s="7144"/>
      <c r="C9" s="5977" t="s">
        <v>359</v>
      </c>
      <c r="D9" s="5708"/>
      <c r="E9" s="1409" t="s">
        <v>359</v>
      </c>
      <c r="F9" s="5708" t="s">
        <v>359</v>
      </c>
      <c r="G9" s="5708"/>
      <c r="H9" s="1409" t="s">
        <v>359</v>
      </c>
      <c r="I9" s="5708" t="s">
        <v>359</v>
      </c>
      <c r="J9" s="5708"/>
      <c r="K9" s="1409" t="s">
        <v>359</v>
      </c>
      <c r="L9" s="1409" t="s">
        <v>359</v>
      </c>
      <c r="M9" s="1657" t="s">
        <v>359</v>
      </c>
    </row>
    <row r="10" spans="1:13" ht="15" customHeight="1">
      <c r="A10" s="8783"/>
      <c r="B10" s="8754"/>
      <c r="C10" s="5977" t="s">
        <v>2567</v>
      </c>
      <c r="D10" s="5708"/>
      <c r="E10" s="1412" t="s">
        <v>359</v>
      </c>
      <c r="F10" s="5708" t="s">
        <v>2567</v>
      </c>
      <c r="G10" s="5708"/>
      <c r="H10" s="1412" t="s">
        <v>359</v>
      </c>
      <c r="I10" s="5708" t="s">
        <v>2567</v>
      </c>
      <c r="J10" s="5708"/>
      <c r="K10" s="1412" t="s">
        <v>359</v>
      </c>
      <c r="L10" s="1412" t="s">
        <v>359</v>
      </c>
      <c r="M10" s="1494" t="s">
        <v>359</v>
      </c>
    </row>
    <row r="11" spans="1:13" ht="37.5" customHeight="1">
      <c r="A11" s="8783"/>
      <c r="B11" s="2338" t="s">
        <v>2338</v>
      </c>
      <c r="C11" s="6160" t="s">
        <v>1765</v>
      </c>
      <c r="D11" s="5682"/>
      <c r="E11" s="5682"/>
      <c r="F11" s="5682"/>
      <c r="G11" s="5682"/>
      <c r="H11" s="5682"/>
      <c r="I11" s="5682"/>
      <c r="J11" s="5682"/>
      <c r="K11" s="5682"/>
      <c r="L11" s="5682"/>
      <c r="M11" s="5683"/>
    </row>
    <row r="12" spans="1:13" ht="166.5" customHeight="1">
      <c r="A12" s="8783"/>
      <c r="B12" s="2338" t="s">
        <v>2689</v>
      </c>
      <c r="C12" s="5939" t="s">
        <v>3402</v>
      </c>
      <c r="D12" s="5680"/>
      <c r="E12" s="5680"/>
      <c r="F12" s="5680"/>
      <c r="G12" s="5680"/>
      <c r="H12" s="5680"/>
      <c r="I12" s="5680"/>
      <c r="J12" s="5680"/>
      <c r="K12" s="5680"/>
      <c r="L12" s="5680"/>
      <c r="M12" s="5681"/>
    </row>
    <row r="13" spans="1:13" ht="50.25" customHeight="1">
      <c r="A13" s="8783"/>
      <c r="B13" s="2338" t="s">
        <v>3291</v>
      </c>
      <c r="C13" s="5939" t="s">
        <v>3394</v>
      </c>
      <c r="D13" s="5680"/>
      <c r="E13" s="5680"/>
      <c r="F13" s="5680"/>
      <c r="G13" s="5680"/>
      <c r="H13" s="5680"/>
      <c r="I13" s="5680"/>
      <c r="J13" s="5680"/>
      <c r="K13" s="5680"/>
      <c r="L13" s="5680"/>
      <c r="M13" s="5681"/>
    </row>
    <row r="14" spans="1:13" ht="48" customHeight="1">
      <c r="A14" s="8783"/>
      <c r="B14" s="2339" t="s">
        <v>2651</v>
      </c>
      <c r="C14" s="5939" t="s">
        <v>86</v>
      </c>
      <c r="D14" s="5680"/>
      <c r="E14" s="1534" t="s">
        <v>108</v>
      </c>
      <c r="F14" s="1483" t="s">
        <v>3321</v>
      </c>
      <c r="G14" s="5680" t="s">
        <v>186</v>
      </c>
      <c r="H14" s="5680"/>
      <c r="I14" s="5680"/>
      <c r="J14" s="5680"/>
      <c r="K14" s="5680"/>
      <c r="L14" s="5680"/>
      <c r="M14" s="5681"/>
    </row>
    <row r="15" spans="1:13" ht="30" customHeight="1">
      <c r="A15" s="8774" t="s">
        <v>2340</v>
      </c>
      <c r="B15" s="2336" t="s">
        <v>230</v>
      </c>
      <c r="C15" s="5939" t="s">
        <v>1115</v>
      </c>
      <c r="D15" s="5680"/>
      <c r="E15" s="5680"/>
      <c r="F15" s="5680"/>
      <c r="G15" s="5680"/>
      <c r="H15" s="5680"/>
      <c r="I15" s="5680"/>
      <c r="J15" s="5680"/>
      <c r="K15" s="5680"/>
      <c r="L15" s="5680"/>
      <c r="M15" s="5681"/>
    </row>
    <row r="16" spans="1:13" ht="15" customHeight="1">
      <c r="A16" s="8775"/>
      <c r="B16" s="2338" t="s">
        <v>2652</v>
      </c>
      <c r="C16" s="5939" t="s">
        <v>1765</v>
      </c>
      <c r="D16" s="5680"/>
      <c r="E16" s="5680"/>
      <c r="F16" s="5680"/>
      <c r="G16" s="5680"/>
      <c r="H16" s="5680"/>
      <c r="I16" s="5680"/>
      <c r="J16" s="5680"/>
      <c r="K16" s="5680"/>
      <c r="L16" s="5680"/>
      <c r="M16" s="5681"/>
    </row>
    <row r="17" spans="1:13" ht="15.75">
      <c r="A17" s="8775"/>
      <c r="B17" s="7144" t="s">
        <v>2341</v>
      </c>
      <c r="C17" s="2101"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8775"/>
      <c r="B18" s="7144"/>
      <c r="C18" s="2101"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8775"/>
      <c r="B19" s="7144"/>
      <c r="C19" s="2103"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 r="A20" s="8775"/>
      <c r="B20" s="7144"/>
      <c r="C20" s="2103"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8775"/>
      <c r="B21" s="7144"/>
      <c r="C21" s="2103" t="s">
        <v>2349</v>
      </c>
      <c r="D21" s="1406" t="s">
        <v>359</v>
      </c>
      <c r="E21" s="1408" t="s">
        <v>2350</v>
      </c>
      <c r="F21" s="1406" t="s">
        <v>359</v>
      </c>
      <c r="G21" s="1408" t="s">
        <v>359</v>
      </c>
      <c r="H21" s="1408" t="s">
        <v>359</v>
      </c>
      <c r="I21" s="1408" t="s">
        <v>359</v>
      </c>
      <c r="J21" s="1408" t="s">
        <v>359</v>
      </c>
      <c r="K21" s="1408" t="s">
        <v>359</v>
      </c>
      <c r="L21" s="1408" t="s">
        <v>359</v>
      </c>
      <c r="M21" s="1492" t="s">
        <v>359</v>
      </c>
    </row>
    <row r="22" spans="1:13" ht="15.75">
      <c r="A22" s="8775"/>
      <c r="B22" s="7144"/>
      <c r="C22" s="2103" t="s">
        <v>105</v>
      </c>
      <c r="D22" s="1406" t="s">
        <v>2441</v>
      </c>
      <c r="E22" s="1408" t="s">
        <v>2352</v>
      </c>
      <c r="F22" s="1412" t="s">
        <v>3403</v>
      </c>
      <c r="G22" s="1412" t="s">
        <v>359</v>
      </c>
      <c r="H22" s="1412" t="s">
        <v>359</v>
      </c>
      <c r="I22" s="1412" t="s">
        <v>359</v>
      </c>
      <c r="J22" s="1412" t="s">
        <v>359</v>
      </c>
      <c r="K22" s="1412" t="s">
        <v>359</v>
      </c>
      <c r="L22" s="1412" t="s">
        <v>359</v>
      </c>
      <c r="M22" s="1494" t="s">
        <v>359</v>
      </c>
    </row>
    <row r="23" spans="1:13" ht="15.75">
      <c r="A23" s="8775"/>
      <c r="B23" s="8754"/>
      <c r="C23" s="2100"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8775"/>
      <c r="B24" s="7144" t="s">
        <v>2354</v>
      </c>
      <c r="C24" s="2103"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8775"/>
      <c r="B25" s="7144"/>
      <c r="C25" s="2103" t="s">
        <v>2355</v>
      </c>
      <c r="D25" s="1417" t="s">
        <v>359</v>
      </c>
      <c r="E25" s="1408" t="s">
        <v>359</v>
      </c>
      <c r="F25" s="1408" t="s">
        <v>2356</v>
      </c>
      <c r="G25" s="1417" t="s">
        <v>359</v>
      </c>
      <c r="H25" s="1408" t="s">
        <v>359</v>
      </c>
      <c r="I25" s="1408" t="s">
        <v>2357</v>
      </c>
      <c r="J25" s="1417" t="s">
        <v>2441</v>
      </c>
      <c r="K25" s="1408" t="s">
        <v>359</v>
      </c>
      <c r="L25" s="1409" t="s">
        <v>359</v>
      </c>
      <c r="M25" s="1657" t="s">
        <v>359</v>
      </c>
    </row>
    <row r="26" spans="1:13" ht="15.75">
      <c r="A26" s="8775"/>
      <c r="B26" s="7144"/>
      <c r="C26" s="2103"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 r="A27" s="8775"/>
      <c r="B27" s="8754"/>
      <c r="C27" s="2100"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8775"/>
      <c r="B28" s="6588" t="s">
        <v>2360</v>
      </c>
      <c r="C28" s="2103" t="s">
        <v>359</v>
      </c>
      <c r="D28" s="1408" t="s">
        <v>359</v>
      </c>
      <c r="E28" s="1408" t="s">
        <v>359</v>
      </c>
      <c r="F28" s="1408" t="s">
        <v>359</v>
      </c>
      <c r="G28" s="1408" t="s">
        <v>359</v>
      </c>
      <c r="H28" s="1408" t="s">
        <v>359</v>
      </c>
      <c r="I28" s="1408" t="s">
        <v>359</v>
      </c>
      <c r="J28" s="1408" t="s">
        <v>359</v>
      </c>
      <c r="K28" s="1408" t="s">
        <v>359</v>
      </c>
      <c r="L28" s="1408" t="s">
        <v>359</v>
      </c>
      <c r="M28" s="1492" t="s">
        <v>359</v>
      </c>
    </row>
    <row r="29" spans="1:13" ht="15.75">
      <c r="A29" s="8775"/>
      <c r="B29" s="6492"/>
      <c r="C29" s="2104" t="s">
        <v>2361</v>
      </c>
      <c r="D29" s="1488" t="s">
        <v>437</v>
      </c>
      <c r="E29" s="1408" t="s">
        <v>359</v>
      </c>
      <c r="F29" s="1409" t="s">
        <v>2362</v>
      </c>
      <c r="G29" s="1417"/>
      <c r="H29" s="1408" t="s">
        <v>359</v>
      </c>
      <c r="I29" s="1409" t="s">
        <v>2363</v>
      </c>
      <c r="J29" s="1677" t="s">
        <v>359</v>
      </c>
      <c r="K29" s="1403" t="s">
        <v>359</v>
      </c>
      <c r="L29" s="1488" t="s">
        <v>359</v>
      </c>
      <c r="M29" s="1492" t="s">
        <v>359</v>
      </c>
    </row>
    <row r="30" spans="1:13" ht="15.75">
      <c r="A30" s="8775"/>
      <c r="B30" s="6497"/>
      <c r="C30" s="2100"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8775"/>
      <c r="B31" s="7144" t="s">
        <v>2364</v>
      </c>
      <c r="C31" s="2105"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 r="A32" s="8775"/>
      <c r="B32" s="7144"/>
      <c r="C32" s="2103" t="s">
        <v>2365</v>
      </c>
      <c r="D32" s="1417">
        <v>2024</v>
      </c>
      <c r="E32" s="1422" t="s">
        <v>359</v>
      </c>
      <c r="F32" s="1408" t="s">
        <v>2366</v>
      </c>
      <c r="G32" s="1537">
        <v>2032</v>
      </c>
      <c r="H32" s="1422" t="s">
        <v>359</v>
      </c>
      <c r="I32" s="1409" t="s">
        <v>359</v>
      </c>
      <c r="J32" s="1422" t="s">
        <v>359</v>
      </c>
      <c r="K32" s="1422" t="s">
        <v>359</v>
      </c>
      <c r="L32" s="1409" t="s">
        <v>359</v>
      </c>
      <c r="M32" s="1657" t="s">
        <v>359</v>
      </c>
    </row>
    <row r="33" spans="1:13" ht="15.75">
      <c r="A33" s="8775"/>
      <c r="B33" s="8754"/>
      <c r="C33" s="2100"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 r="A34" s="8775"/>
      <c r="B34" s="7144" t="s">
        <v>2367</v>
      </c>
      <c r="C34" s="2103"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8775"/>
      <c r="B35" s="7144"/>
      <c r="C35" s="2103" t="s">
        <v>359</v>
      </c>
      <c r="D35" s="1710" t="s">
        <v>2368</v>
      </c>
      <c r="E35" s="1710" t="s">
        <v>359</v>
      </c>
      <c r="F35" s="1710" t="s">
        <v>2369</v>
      </c>
      <c r="G35" s="1710" t="s">
        <v>359</v>
      </c>
      <c r="H35" s="1422" t="s">
        <v>2370</v>
      </c>
      <c r="I35" s="1422" t="s">
        <v>359</v>
      </c>
      <c r="J35" s="1422" t="s">
        <v>2371</v>
      </c>
      <c r="K35" s="1710" t="s">
        <v>359</v>
      </c>
      <c r="L35" s="1710" t="s">
        <v>2372</v>
      </c>
      <c r="M35" s="1492" t="s">
        <v>359</v>
      </c>
    </row>
    <row r="36" spans="1:13" ht="15.75">
      <c r="A36" s="8775"/>
      <c r="B36" s="7144"/>
      <c r="C36" s="2103" t="s">
        <v>359</v>
      </c>
      <c r="D36" s="1404" t="s">
        <v>359</v>
      </c>
      <c r="E36" s="1488" t="s">
        <v>359</v>
      </c>
      <c r="F36" s="1403">
        <v>2024</v>
      </c>
      <c r="G36" s="1488">
        <v>1</v>
      </c>
      <c r="H36" s="1403">
        <v>2025</v>
      </c>
      <c r="I36" s="1488">
        <v>1</v>
      </c>
      <c r="J36" s="1403">
        <v>2026</v>
      </c>
      <c r="K36" s="1488">
        <v>1</v>
      </c>
      <c r="L36" s="1403">
        <v>2027</v>
      </c>
      <c r="M36" s="1491">
        <v>1</v>
      </c>
    </row>
    <row r="37" spans="1:13" ht="15.75">
      <c r="A37" s="8775"/>
      <c r="B37" s="7144"/>
      <c r="C37" s="2103" t="s">
        <v>359</v>
      </c>
      <c r="D37" s="1710" t="s">
        <v>2373</v>
      </c>
      <c r="E37" s="1710" t="s">
        <v>359</v>
      </c>
      <c r="F37" s="1710" t="s">
        <v>2374</v>
      </c>
      <c r="G37" s="1710" t="s">
        <v>359</v>
      </c>
      <c r="H37" s="1422" t="s">
        <v>2375</v>
      </c>
      <c r="I37" s="1422" t="s">
        <v>359</v>
      </c>
      <c r="J37" s="1422" t="s">
        <v>2376</v>
      </c>
      <c r="K37" s="1710" t="s">
        <v>359</v>
      </c>
      <c r="L37" s="1710" t="s">
        <v>2377</v>
      </c>
      <c r="M37" s="1492" t="s">
        <v>359</v>
      </c>
    </row>
    <row r="38" spans="1:13" ht="15.75">
      <c r="A38" s="8775"/>
      <c r="B38" s="7144"/>
      <c r="C38" s="2103" t="s">
        <v>359</v>
      </c>
      <c r="D38" s="1404">
        <v>2028</v>
      </c>
      <c r="E38" s="1488">
        <v>1</v>
      </c>
      <c r="F38" s="1403">
        <v>2029</v>
      </c>
      <c r="G38" s="1488">
        <v>1</v>
      </c>
      <c r="H38" s="1403">
        <v>2030</v>
      </c>
      <c r="I38" s="1488">
        <v>1</v>
      </c>
      <c r="J38" s="1403">
        <v>2031</v>
      </c>
      <c r="K38" s="1488">
        <v>1</v>
      </c>
      <c r="L38" s="1403">
        <v>2032</v>
      </c>
      <c r="M38" s="1491">
        <v>1</v>
      </c>
    </row>
    <row r="39" spans="1:13" ht="15.75" customHeight="1">
      <c r="A39" s="8775"/>
      <c r="B39" s="7144"/>
      <c r="C39" s="2103" t="s">
        <v>359</v>
      </c>
      <c r="D39" s="1710" t="s">
        <v>3297</v>
      </c>
      <c r="E39" s="1408" t="s">
        <v>359</v>
      </c>
      <c r="F39" s="7096" t="s">
        <v>359</v>
      </c>
      <c r="G39" s="7096"/>
      <c r="H39" s="7096"/>
      <c r="I39" s="7096"/>
      <c r="J39" s="7096"/>
      <c r="K39" s="7096"/>
      <c r="L39" s="7096"/>
      <c r="M39" s="6546"/>
    </row>
    <row r="40" spans="1:13" ht="15.75">
      <c r="A40" s="8775"/>
      <c r="B40" s="7144"/>
      <c r="C40" s="2103" t="s">
        <v>359</v>
      </c>
      <c r="D40" s="1404">
        <v>2032</v>
      </c>
      <c r="E40" s="1488">
        <v>1</v>
      </c>
      <c r="F40" s="7074"/>
      <c r="G40" s="7074"/>
      <c r="H40" s="7074"/>
      <c r="I40" s="7074"/>
      <c r="J40" s="7074"/>
      <c r="K40" s="7074"/>
      <c r="L40" s="7074"/>
      <c r="M40" s="6548"/>
    </row>
    <row r="41" spans="1:13" ht="15.75" customHeight="1">
      <c r="A41" s="8775"/>
      <c r="B41" s="7144"/>
      <c r="C41" s="2103" t="s">
        <v>359</v>
      </c>
      <c r="D41" s="5979" t="s">
        <v>359</v>
      </c>
      <c r="E41" s="5979"/>
      <c r="F41" s="5979"/>
      <c r="G41" s="5979"/>
      <c r="H41" s="5979"/>
      <c r="I41" s="5979"/>
      <c r="J41" s="5979"/>
      <c r="K41" s="5979"/>
      <c r="L41" s="5979"/>
      <c r="M41" s="6524"/>
    </row>
    <row r="42" spans="1:13" ht="15.75">
      <c r="A42" s="8775"/>
      <c r="B42" s="7144"/>
      <c r="C42" s="2103" t="s">
        <v>359</v>
      </c>
      <c r="D42" s="6189"/>
      <c r="E42" s="6189"/>
      <c r="F42" s="6189"/>
      <c r="G42" s="6189"/>
      <c r="H42" s="6189"/>
      <c r="I42" s="6189"/>
      <c r="J42" s="6189"/>
      <c r="K42" s="6189"/>
      <c r="L42" s="6189"/>
      <c r="M42" s="6190"/>
    </row>
    <row r="43" spans="1:13" ht="15.75">
      <c r="A43" s="8775"/>
      <c r="B43" s="8755" t="s">
        <v>2385</v>
      </c>
      <c r="C43" s="3394" t="s">
        <v>359</v>
      </c>
      <c r="D43" s="1414" t="s">
        <v>359</v>
      </c>
      <c r="E43" s="1414" t="s">
        <v>359</v>
      </c>
      <c r="F43" s="1414" t="s">
        <v>359</v>
      </c>
      <c r="G43" s="1414" t="s">
        <v>359</v>
      </c>
      <c r="H43" s="1414" t="s">
        <v>359</v>
      </c>
      <c r="I43" s="1414" t="s">
        <v>359</v>
      </c>
      <c r="J43" s="1414" t="s">
        <v>359</v>
      </c>
      <c r="K43" s="1414" t="s">
        <v>359</v>
      </c>
      <c r="L43" s="1410" t="s">
        <v>359</v>
      </c>
      <c r="M43" s="4283" t="s">
        <v>359</v>
      </c>
    </row>
    <row r="44" spans="1:13" ht="15.75" customHeight="1">
      <c r="A44" s="8775"/>
      <c r="B44" s="7144"/>
      <c r="C44" s="2101" t="s">
        <v>359</v>
      </c>
      <c r="D44" s="1408" t="s">
        <v>93</v>
      </c>
      <c r="E44" s="1415" t="s">
        <v>95</v>
      </c>
      <c r="F44" s="6539" t="s">
        <v>2386</v>
      </c>
      <c r="G44" s="6540" t="s">
        <v>359</v>
      </c>
      <c r="H44" s="5979"/>
      <c r="I44" s="5979"/>
      <c r="J44" s="6541"/>
      <c r="K44" s="1408" t="s">
        <v>2387</v>
      </c>
      <c r="L44" s="6545" t="s">
        <v>359</v>
      </c>
      <c r="M44" s="6546"/>
    </row>
    <row r="45" spans="1:13" ht="15.75">
      <c r="A45" s="8775"/>
      <c r="B45" s="7144"/>
      <c r="C45" s="2101" t="s">
        <v>359</v>
      </c>
      <c r="D45" s="1423" t="s">
        <v>359</v>
      </c>
      <c r="E45" s="1483" t="s">
        <v>2351</v>
      </c>
      <c r="F45" s="6539"/>
      <c r="G45" s="6542"/>
      <c r="H45" s="6543"/>
      <c r="I45" s="6543"/>
      <c r="J45" s="6544"/>
      <c r="K45" s="1409" t="s">
        <v>359</v>
      </c>
      <c r="L45" s="6547"/>
      <c r="M45" s="6548"/>
    </row>
    <row r="46" spans="1:13" ht="15.75">
      <c r="A46" s="8775"/>
      <c r="B46" s="8754"/>
      <c r="C46" s="2102" t="s">
        <v>359</v>
      </c>
      <c r="D46" s="1412" t="s">
        <v>359</v>
      </c>
      <c r="E46" s="1412" t="s">
        <v>359</v>
      </c>
      <c r="F46" s="1412" t="s">
        <v>359</v>
      </c>
      <c r="G46" s="1412" t="s">
        <v>359</v>
      </c>
      <c r="H46" s="1412" t="s">
        <v>359</v>
      </c>
      <c r="I46" s="1412" t="s">
        <v>359</v>
      </c>
      <c r="J46" s="1412" t="s">
        <v>359</v>
      </c>
      <c r="K46" s="1412" t="s">
        <v>359</v>
      </c>
      <c r="L46" s="1409" t="s">
        <v>359</v>
      </c>
      <c r="M46" s="1657" t="s">
        <v>359</v>
      </c>
    </row>
    <row r="47" spans="1:13" ht="15.75" customHeight="1">
      <c r="A47" s="8775"/>
      <c r="B47" s="2338" t="s">
        <v>2388</v>
      </c>
      <c r="C47" s="7601" t="s">
        <v>3404</v>
      </c>
      <c r="D47" s="7602"/>
      <c r="E47" s="7602"/>
      <c r="F47" s="7602"/>
      <c r="G47" s="7602"/>
      <c r="H47" s="7602"/>
      <c r="I47" s="7602"/>
      <c r="J47" s="7602"/>
      <c r="K47" s="7602"/>
      <c r="L47" s="7602"/>
      <c r="M47" s="7603"/>
    </row>
    <row r="48" spans="1:13" ht="47.25" customHeight="1">
      <c r="A48" s="8775"/>
      <c r="B48" s="2338" t="s">
        <v>2577</v>
      </c>
      <c r="C48" s="7601" t="s">
        <v>3405</v>
      </c>
      <c r="D48" s="7602"/>
      <c r="E48" s="7602"/>
      <c r="F48" s="7602"/>
      <c r="G48" s="7602"/>
      <c r="H48" s="7602"/>
      <c r="I48" s="7602"/>
      <c r="J48" s="7602"/>
      <c r="K48" s="7602"/>
      <c r="L48" s="7602"/>
      <c r="M48" s="7603"/>
    </row>
    <row r="49" spans="1:13" ht="15" customHeight="1">
      <c r="A49" s="8775"/>
      <c r="B49" s="2338" t="s">
        <v>2392</v>
      </c>
      <c r="C49" s="8089" t="s">
        <v>3300</v>
      </c>
      <c r="D49" s="8087"/>
      <c r="E49" s="8087"/>
      <c r="F49" s="8087"/>
      <c r="G49" s="8087"/>
      <c r="H49" s="8087"/>
      <c r="I49" s="8087"/>
      <c r="J49" s="8087"/>
      <c r="K49" s="8087"/>
      <c r="L49" s="8087"/>
      <c r="M49" s="8088"/>
    </row>
    <row r="50" spans="1:13" ht="15" customHeight="1">
      <c r="A50" s="8775"/>
      <c r="B50" s="2338" t="s">
        <v>2393</v>
      </c>
      <c r="C50" s="8089">
        <v>2024</v>
      </c>
      <c r="D50" s="8087"/>
      <c r="E50" s="8087"/>
      <c r="F50" s="8087"/>
      <c r="G50" s="8087"/>
      <c r="H50" s="8087"/>
      <c r="I50" s="8087"/>
      <c r="J50" s="8087"/>
      <c r="K50" s="8087"/>
      <c r="L50" s="8087"/>
      <c r="M50" s="8088"/>
    </row>
    <row r="51" spans="1:13" ht="15" customHeight="1">
      <c r="A51" s="6007" t="s">
        <v>2394</v>
      </c>
      <c r="B51" s="2338" t="s">
        <v>2395</v>
      </c>
      <c r="C51" s="5939" t="s">
        <v>3406</v>
      </c>
      <c r="D51" s="5680"/>
      <c r="E51" s="5680"/>
      <c r="F51" s="5680"/>
      <c r="G51" s="5680"/>
      <c r="H51" s="5680"/>
      <c r="I51" s="5680"/>
      <c r="J51" s="5680"/>
      <c r="K51" s="5680"/>
      <c r="L51" s="5680"/>
      <c r="M51" s="5681"/>
    </row>
    <row r="52" spans="1:13" ht="15" customHeight="1">
      <c r="A52" s="6008"/>
      <c r="B52" s="2338" t="s">
        <v>2396</v>
      </c>
      <c r="C52" s="5939" t="s">
        <v>3366</v>
      </c>
      <c r="D52" s="5680"/>
      <c r="E52" s="5680"/>
      <c r="F52" s="5680"/>
      <c r="G52" s="5680"/>
      <c r="H52" s="5680"/>
      <c r="I52" s="5680"/>
      <c r="J52" s="5680"/>
      <c r="K52" s="5680"/>
      <c r="L52" s="5680"/>
      <c r="M52" s="5681"/>
    </row>
    <row r="53" spans="1:13" ht="15" customHeight="1">
      <c r="A53" s="6008"/>
      <c r="B53" s="2338" t="s">
        <v>2398</v>
      </c>
      <c r="C53" s="5939" t="s">
        <v>3327</v>
      </c>
      <c r="D53" s="5680"/>
      <c r="E53" s="5680"/>
      <c r="F53" s="5680"/>
      <c r="G53" s="5680"/>
      <c r="H53" s="5680"/>
      <c r="I53" s="5680"/>
      <c r="J53" s="5680"/>
      <c r="K53" s="5680"/>
      <c r="L53" s="5680"/>
      <c r="M53" s="5681"/>
    </row>
    <row r="54" spans="1:13" ht="15" customHeight="1">
      <c r="A54" s="6008"/>
      <c r="B54" s="2338" t="s">
        <v>2399</v>
      </c>
      <c r="C54" s="5939" t="s">
        <v>2145</v>
      </c>
      <c r="D54" s="5680"/>
      <c r="E54" s="5680"/>
      <c r="F54" s="5680"/>
      <c r="G54" s="5680"/>
      <c r="H54" s="5680"/>
      <c r="I54" s="5680"/>
      <c r="J54" s="5680"/>
      <c r="K54" s="5680"/>
      <c r="L54" s="5680"/>
      <c r="M54" s="5681"/>
    </row>
    <row r="55" spans="1:13" ht="15" customHeight="1">
      <c r="A55" s="6008"/>
      <c r="B55" s="2338" t="s">
        <v>2400</v>
      </c>
      <c r="C55" s="8789" t="s">
        <v>3388</v>
      </c>
      <c r="D55" s="8790"/>
      <c r="E55" s="8790"/>
      <c r="F55" s="8790"/>
      <c r="G55" s="8790"/>
      <c r="H55" s="8790"/>
      <c r="I55" s="8790"/>
      <c r="J55" s="8790"/>
      <c r="K55" s="8790"/>
      <c r="L55" s="8790"/>
      <c r="M55" s="8791"/>
    </row>
    <row r="56" spans="1:13" ht="15" customHeight="1">
      <c r="A56" s="6009"/>
      <c r="B56" s="2338" t="s">
        <v>2401</v>
      </c>
      <c r="C56" s="5939" t="s">
        <v>3389</v>
      </c>
      <c r="D56" s="5680"/>
      <c r="E56" s="5680"/>
      <c r="F56" s="5680"/>
      <c r="G56" s="5680"/>
      <c r="H56" s="5680"/>
      <c r="I56" s="5680"/>
      <c r="J56" s="5680"/>
      <c r="K56" s="5680"/>
      <c r="L56" s="5680"/>
      <c r="M56" s="5681"/>
    </row>
    <row r="57" spans="1:13" ht="15" customHeight="1">
      <c r="A57" s="6007" t="s">
        <v>2402</v>
      </c>
      <c r="B57" s="4467" t="s">
        <v>2403</v>
      </c>
      <c r="C57" s="6553" t="s">
        <v>3329</v>
      </c>
      <c r="D57" s="5732"/>
      <c r="E57" s="5732"/>
      <c r="F57" s="5732"/>
      <c r="G57" s="5732"/>
      <c r="H57" s="5732"/>
      <c r="I57" s="5732"/>
      <c r="J57" s="5732"/>
      <c r="K57" s="5732"/>
      <c r="L57" s="5732"/>
      <c r="M57" s="6554"/>
    </row>
    <row r="58" spans="1:13" ht="15" customHeight="1">
      <c r="A58" s="6008"/>
      <c r="B58" s="4467" t="s">
        <v>2404</v>
      </c>
      <c r="C58" s="8697" t="s">
        <v>3330</v>
      </c>
      <c r="D58" s="8698"/>
      <c r="E58" s="8698"/>
      <c r="F58" s="8698"/>
      <c r="G58" s="8698"/>
      <c r="H58" s="8698"/>
      <c r="I58" s="8698"/>
      <c r="J58" s="8698"/>
      <c r="K58" s="8698"/>
      <c r="L58" s="8698"/>
      <c r="M58" s="8699"/>
    </row>
    <row r="59" spans="1:13" ht="15" customHeight="1">
      <c r="A59" s="6008"/>
      <c r="B59" s="4467" t="s">
        <v>244</v>
      </c>
      <c r="C59" s="8700" t="s">
        <v>3327</v>
      </c>
      <c r="D59" s="8701"/>
      <c r="E59" s="8701"/>
      <c r="F59" s="8701"/>
      <c r="G59" s="8701"/>
      <c r="H59" s="8701"/>
      <c r="I59" s="8701"/>
      <c r="J59" s="8701"/>
      <c r="K59" s="8701"/>
      <c r="L59" s="8701"/>
      <c r="M59" s="8702"/>
    </row>
    <row r="60" spans="1:13" ht="15" customHeight="1">
      <c r="A60" s="2052" t="s">
        <v>2406</v>
      </c>
      <c r="B60" s="4479" t="s">
        <v>359</v>
      </c>
      <c r="C60" s="8703" t="s">
        <v>359</v>
      </c>
      <c r="D60" s="8704"/>
      <c r="E60" s="8704"/>
      <c r="F60" s="8704"/>
      <c r="G60" s="8704"/>
      <c r="H60" s="8704"/>
      <c r="I60" s="8704"/>
      <c r="J60" s="8704"/>
      <c r="K60" s="8704"/>
      <c r="L60" s="8704"/>
      <c r="M60" s="8705"/>
    </row>
  </sheetData>
  <mergeCells count="52">
    <mergeCell ref="A57:A59"/>
    <mergeCell ref="F44:F45"/>
    <mergeCell ref="G44:J45"/>
    <mergeCell ref="L44:M45"/>
    <mergeCell ref="C47:M47"/>
    <mergeCell ref="A51:A56"/>
    <mergeCell ref="C58:M58"/>
    <mergeCell ref="C59:M59"/>
    <mergeCell ref="A2:A14"/>
    <mergeCell ref="A15:A50"/>
    <mergeCell ref="B17:B23"/>
    <mergeCell ref="B24:B27"/>
    <mergeCell ref="B28:B30"/>
    <mergeCell ref="B31:B33"/>
    <mergeCell ref="B34:B42"/>
    <mergeCell ref="B43:B46"/>
    <mergeCell ref="C60:M60"/>
    <mergeCell ref="C50:M50"/>
    <mergeCell ref="C48:M48"/>
    <mergeCell ref="C49:M49"/>
    <mergeCell ref="F39:M40"/>
    <mergeCell ref="D41:M42"/>
    <mergeCell ref="C51:M51"/>
    <mergeCell ref="C52:M52"/>
    <mergeCell ref="C53:M53"/>
    <mergeCell ref="C54:M54"/>
    <mergeCell ref="C55:M55"/>
    <mergeCell ref="C56:M56"/>
    <mergeCell ref="C57:M57"/>
    <mergeCell ref="C16:M16"/>
    <mergeCell ref="I10:J10"/>
    <mergeCell ref="C11:M11"/>
    <mergeCell ref="C12:M12"/>
    <mergeCell ref="C13:M13"/>
    <mergeCell ref="C14:D14"/>
    <mergeCell ref="C15:M15"/>
    <mergeCell ref="G14:M14"/>
    <mergeCell ref="B1:M1"/>
    <mergeCell ref="C2:M2"/>
    <mergeCell ref="C3:M3"/>
    <mergeCell ref="F4:G4"/>
    <mergeCell ref="I4:M4"/>
    <mergeCell ref="C5:M5"/>
    <mergeCell ref="C6:M6"/>
    <mergeCell ref="C7:G7"/>
    <mergeCell ref="I7:M7"/>
    <mergeCell ref="B8:B10"/>
    <mergeCell ref="C9:D9"/>
    <mergeCell ref="F9:G9"/>
    <mergeCell ref="I9:J9"/>
    <mergeCell ref="C10:D10"/>
    <mergeCell ref="F10:G10"/>
  </mergeCells>
  <hyperlinks>
    <hyperlink ref="C55" r:id="rId1"/>
  </hyperlinks>
  <pageMargins left="0.7" right="0.7" top="0.75" bottom="0.75" header="0.3" footer="0.3"/>
  <pageSetup orientation="portrait" horizontalDpi="0" verticalDpi="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1:M59"/>
  <sheetViews>
    <sheetView topLeftCell="B5" workbookViewId="0">
      <selection activeCell="I7" sqref="I7:M7"/>
    </sheetView>
  </sheetViews>
  <sheetFormatPr baseColWidth="10" defaultColWidth="8.7109375" defaultRowHeight="15"/>
  <cols>
    <col min="1" max="1" width="29" customWidth="1"/>
    <col min="2" max="2" width="29.7109375" customWidth="1"/>
    <col min="3" max="13" width="11.42578125" customWidth="1"/>
  </cols>
  <sheetData>
    <row r="1" spans="1:13" ht="20.25" customHeight="1" thickBot="1">
      <c r="A1" s="4454" t="s">
        <v>359</v>
      </c>
      <c r="B1" s="6579" t="s">
        <v>3407</v>
      </c>
      <c r="C1" s="6579"/>
      <c r="D1" s="6579"/>
      <c r="E1" s="6579"/>
      <c r="F1" s="6579"/>
      <c r="G1" s="6579"/>
      <c r="H1" s="6579"/>
      <c r="I1" s="6579"/>
      <c r="J1" s="6579"/>
      <c r="K1" s="6579"/>
      <c r="L1" s="6579"/>
      <c r="M1" s="6580"/>
    </row>
    <row r="2" spans="1:13" ht="54" customHeight="1">
      <c r="A2" s="8782" t="s">
        <v>2329</v>
      </c>
      <c r="B2" s="4480" t="s">
        <v>2330</v>
      </c>
      <c r="C2" s="8797" t="s">
        <v>2151</v>
      </c>
      <c r="D2" s="7134"/>
      <c r="E2" s="7134"/>
      <c r="F2" s="7134"/>
      <c r="G2" s="7134"/>
      <c r="H2" s="7134"/>
      <c r="I2" s="7134"/>
      <c r="J2" s="7134"/>
      <c r="K2" s="7134"/>
      <c r="L2" s="7134"/>
      <c r="M2" s="7135"/>
    </row>
    <row r="3" spans="1:13" ht="57" customHeight="1">
      <c r="A3" s="8783"/>
      <c r="B3" s="2345" t="s">
        <v>2643</v>
      </c>
      <c r="C3" s="5702" t="s">
        <v>2603</v>
      </c>
      <c r="D3" s="5702"/>
      <c r="E3" s="5702"/>
      <c r="F3" s="5702"/>
      <c r="G3" s="5702"/>
      <c r="H3" s="5702"/>
      <c r="I3" s="5702"/>
      <c r="J3" s="5702"/>
      <c r="K3" s="5702"/>
      <c r="L3" s="5702"/>
      <c r="M3" s="5703"/>
    </row>
    <row r="4" spans="1:13" ht="39.75" customHeight="1">
      <c r="A4" s="8783"/>
      <c r="B4" s="2346" t="s">
        <v>240</v>
      </c>
      <c r="C4" s="1412" t="s">
        <v>95</v>
      </c>
      <c r="D4" s="1406" t="s">
        <v>359</v>
      </c>
      <c r="E4" s="5680" t="s">
        <v>359</v>
      </c>
      <c r="F4" s="6204"/>
      <c r="G4" s="1628" t="s">
        <v>241</v>
      </c>
      <c r="H4" s="1406" t="s">
        <v>359</v>
      </c>
      <c r="I4" s="5680" t="s">
        <v>359</v>
      </c>
      <c r="J4" s="5680"/>
      <c r="K4" s="5680"/>
      <c r="L4" s="5680"/>
      <c r="M4" s="5681"/>
    </row>
    <row r="5" spans="1:13" ht="15" customHeight="1">
      <c r="A5" s="8783"/>
      <c r="B5" s="2346" t="s">
        <v>2333</v>
      </c>
      <c r="C5" s="5680"/>
      <c r="D5" s="5680"/>
      <c r="E5" s="5680"/>
      <c r="F5" s="5680"/>
      <c r="G5" s="5680"/>
      <c r="H5" s="5680"/>
      <c r="I5" s="5680"/>
      <c r="J5" s="5680"/>
      <c r="K5" s="5680"/>
      <c r="L5" s="5680"/>
      <c r="M5" s="5681"/>
    </row>
    <row r="6" spans="1:13" ht="15.75">
      <c r="A6" s="8783"/>
      <c r="B6" s="2346" t="s">
        <v>2334</v>
      </c>
      <c r="C6" s="1409"/>
      <c r="D6" s="1409"/>
      <c r="E6" s="1415"/>
      <c r="F6" s="1415"/>
      <c r="G6" s="1415"/>
      <c r="H6" s="1415"/>
      <c r="I6" s="1415"/>
      <c r="J6" s="1415"/>
      <c r="K6" s="1415"/>
      <c r="L6" s="1415"/>
      <c r="M6" s="1418"/>
    </row>
    <row r="7" spans="1:13" ht="15" customHeight="1">
      <c r="A7" s="8783"/>
      <c r="B7" s="2346" t="s">
        <v>2335</v>
      </c>
      <c r="C7" s="2214" t="s">
        <v>6</v>
      </c>
      <c r="D7" s="2214" t="s">
        <v>359</v>
      </c>
      <c r="E7" s="1409" t="s">
        <v>359</v>
      </c>
      <c r="F7" s="1409" t="s">
        <v>359</v>
      </c>
      <c r="G7" s="1484" t="s">
        <v>359</v>
      </c>
      <c r="H7" s="2406" t="s">
        <v>244</v>
      </c>
      <c r="I7" s="5702" t="s">
        <v>1070</v>
      </c>
      <c r="J7" s="5702"/>
      <c r="K7" s="5702"/>
      <c r="L7" s="5702"/>
      <c r="M7" s="5703"/>
    </row>
    <row r="8" spans="1:13" ht="15" customHeight="1">
      <c r="A8" s="8783"/>
      <c r="B8" s="7144" t="s">
        <v>2336</v>
      </c>
      <c r="C8" s="1409" t="s">
        <v>359</v>
      </c>
      <c r="D8" s="1409" t="s">
        <v>359</v>
      </c>
      <c r="E8" s="1410" t="s">
        <v>359</v>
      </c>
      <c r="F8" s="1410" t="s">
        <v>359</v>
      </c>
      <c r="G8" s="1410" t="s">
        <v>359</v>
      </c>
      <c r="H8" s="1410" t="s">
        <v>359</v>
      </c>
      <c r="I8" s="1409" t="s">
        <v>359</v>
      </c>
      <c r="J8" s="1409" t="s">
        <v>359</v>
      </c>
      <c r="K8" s="1409" t="s">
        <v>359</v>
      </c>
      <c r="L8" s="1409" t="s">
        <v>359</v>
      </c>
      <c r="M8" s="1411" t="s">
        <v>359</v>
      </c>
    </row>
    <row r="9" spans="1:13" ht="16.5" customHeight="1">
      <c r="A9" s="8783"/>
      <c r="B9" s="7144"/>
      <c r="C9" s="1412" t="s">
        <v>359</v>
      </c>
      <c r="D9" s="1412" t="s">
        <v>359</v>
      </c>
      <c r="E9" s="1409" t="s">
        <v>359</v>
      </c>
      <c r="F9" s="1412" t="s">
        <v>359</v>
      </c>
      <c r="G9" s="1412" t="s">
        <v>359</v>
      </c>
      <c r="H9" s="1409" t="s">
        <v>359</v>
      </c>
      <c r="I9" s="1412" t="s">
        <v>359</v>
      </c>
      <c r="J9" s="1412" t="s">
        <v>359</v>
      </c>
      <c r="K9" s="1409" t="s">
        <v>359</v>
      </c>
      <c r="L9" s="1409" t="s">
        <v>359</v>
      </c>
      <c r="M9" s="1411" t="s">
        <v>359</v>
      </c>
    </row>
    <row r="10" spans="1:13" ht="16.5" customHeight="1">
      <c r="A10" s="8783"/>
      <c r="B10" s="8754"/>
      <c r="C10" s="1412" t="s">
        <v>2567</v>
      </c>
      <c r="D10" s="1412" t="s">
        <v>359</v>
      </c>
      <c r="E10" s="1412" t="s">
        <v>359</v>
      </c>
      <c r="F10" s="1412" t="s">
        <v>2567</v>
      </c>
      <c r="G10" s="1412" t="s">
        <v>359</v>
      </c>
      <c r="H10" s="1412" t="s">
        <v>359</v>
      </c>
      <c r="I10" s="1412" t="s">
        <v>2567</v>
      </c>
      <c r="J10" s="1412" t="s">
        <v>359</v>
      </c>
      <c r="K10" s="1412" t="s">
        <v>359</v>
      </c>
      <c r="L10" s="1412" t="s">
        <v>359</v>
      </c>
      <c r="M10" s="1413" t="s">
        <v>359</v>
      </c>
    </row>
    <row r="11" spans="1:13" ht="36" customHeight="1">
      <c r="A11" s="8783"/>
      <c r="B11" s="2346" t="s">
        <v>2338</v>
      </c>
      <c r="C11" s="5680" t="s">
        <v>3408</v>
      </c>
      <c r="D11" s="5680"/>
      <c r="E11" s="5680"/>
      <c r="F11" s="5680"/>
      <c r="G11" s="5680"/>
      <c r="H11" s="5680"/>
      <c r="I11" s="5680"/>
      <c r="J11" s="5680"/>
      <c r="K11" s="5680"/>
      <c r="L11" s="5680"/>
      <c r="M11" s="5681"/>
    </row>
    <row r="12" spans="1:13" ht="118.5" customHeight="1">
      <c r="A12" s="8783"/>
      <c r="B12" s="2346" t="s">
        <v>2689</v>
      </c>
      <c r="C12" s="5680" t="s">
        <v>3409</v>
      </c>
      <c r="D12" s="5680"/>
      <c r="E12" s="5680"/>
      <c r="F12" s="5680"/>
      <c r="G12" s="5680"/>
      <c r="H12" s="5680"/>
      <c r="I12" s="5680"/>
      <c r="J12" s="5680"/>
      <c r="K12" s="5680"/>
      <c r="L12" s="5680"/>
      <c r="M12" s="5681"/>
    </row>
    <row r="13" spans="1:13" ht="52.5" customHeight="1">
      <c r="A13" s="8783"/>
      <c r="B13" s="2346" t="s">
        <v>2649</v>
      </c>
      <c r="C13" s="5702" t="s">
        <v>3410</v>
      </c>
      <c r="D13" s="5702"/>
      <c r="E13" s="5702"/>
      <c r="F13" s="5702"/>
      <c r="G13" s="5702"/>
      <c r="H13" s="5702"/>
      <c r="I13" s="5702"/>
      <c r="J13" s="5702"/>
      <c r="K13" s="5702"/>
      <c r="L13" s="1412" t="s">
        <v>359</v>
      </c>
      <c r="M13" s="1413" t="s">
        <v>359</v>
      </c>
    </row>
    <row r="14" spans="1:13" ht="48" customHeight="1">
      <c r="A14" s="8795"/>
      <c r="B14" s="4480" t="s">
        <v>2651</v>
      </c>
      <c r="C14" s="1415" t="s">
        <v>86</v>
      </c>
      <c r="D14" s="1415" t="s">
        <v>359</v>
      </c>
      <c r="E14" s="1534" t="s">
        <v>108</v>
      </c>
      <c r="F14" s="1483" t="s">
        <v>3321</v>
      </c>
      <c r="G14" s="5680" t="s">
        <v>186</v>
      </c>
      <c r="H14" s="5680"/>
      <c r="I14" s="5680"/>
      <c r="J14" s="5680"/>
      <c r="K14" s="5680"/>
      <c r="L14" s="5680"/>
      <c r="M14" s="5681"/>
    </row>
    <row r="15" spans="1:13" ht="15" customHeight="1">
      <c r="A15" s="8775" t="s">
        <v>2340</v>
      </c>
      <c r="B15" s="2345" t="s">
        <v>230</v>
      </c>
      <c r="C15" s="5680" t="s">
        <v>3411</v>
      </c>
      <c r="D15" s="5680"/>
      <c r="E15" s="5680"/>
      <c r="F15" s="5680"/>
      <c r="G15" s="5680"/>
      <c r="H15" s="5680"/>
      <c r="I15" s="5680"/>
      <c r="J15" s="5680"/>
      <c r="K15" s="5680"/>
      <c r="L15" s="5680"/>
      <c r="M15" s="5681"/>
    </row>
    <row r="16" spans="1:13" ht="15" customHeight="1">
      <c r="A16" s="8775"/>
      <c r="B16" s="2346" t="s">
        <v>2652</v>
      </c>
      <c r="C16" s="7379" t="s">
        <v>2293</v>
      </c>
      <c r="D16" s="7379"/>
      <c r="E16" s="7379"/>
      <c r="F16" s="7379"/>
      <c r="G16" s="7379"/>
      <c r="H16" s="7379"/>
      <c r="I16" s="7379"/>
      <c r="J16" s="7379"/>
      <c r="K16" s="7379"/>
      <c r="L16" s="7379"/>
      <c r="M16" s="7700"/>
    </row>
    <row r="17" spans="1:13" ht="15" customHeight="1">
      <c r="A17" s="8775"/>
      <c r="B17" s="7144" t="s">
        <v>2341</v>
      </c>
      <c r="C17" s="1409" t="s">
        <v>359</v>
      </c>
      <c r="D17" s="1408" t="s">
        <v>359</v>
      </c>
      <c r="E17" s="1408" t="s">
        <v>359</v>
      </c>
      <c r="F17" s="1408" t="s">
        <v>359</v>
      </c>
      <c r="G17" s="1408" t="s">
        <v>359</v>
      </c>
      <c r="H17" s="1408" t="s">
        <v>359</v>
      </c>
      <c r="I17" s="1408" t="s">
        <v>359</v>
      </c>
      <c r="J17" s="1408" t="s">
        <v>359</v>
      </c>
      <c r="K17" s="1408" t="s">
        <v>359</v>
      </c>
      <c r="L17" s="1408" t="s">
        <v>359</v>
      </c>
      <c r="M17" s="1416" t="s">
        <v>359</v>
      </c>
    </row>
    <row r="18" spans="1:13" ht="15.75">
      <c r="A18" s="8775"/>
      <c r="B18" s="7144"/>
      <c r="C18" s="1409" t="s">
        <v>359</v>
      </c>
      <c r="D18" s="1415" t="s">
        <v>359</v>
      </c>
      <c r="E18" s="1408" t="s">
        <v>359</v>
      </c>
      <c r="F18" s="1415" t="s">
        <v>359</v>
      </c>
      <c r="G18" s="1408" t="s">
        <v>359</v>
      </c>
      <c r="H18" s="1415" t="s">
        <v>359</v>
      </c>
      <c r="I18" s="1408" t="s">
        <v>359</v>
      </c>
      <c r="J18" s="1415" t="s">
        <v>359</v>
      </c>
      <c r="K18" s="1408" t="s">
        <v>359</v>
      </c>
      <c r="L18" s="1408" t="s">
        <v>359</v>
      </c>
      <c r="M18" s="1416" t="s">
        <v>359</v>
      </c>
    </row>
    <row r="19" spans="1:13" ht="15.75">
      <c r="A19" s="8775"/>
      <c r="B19" s="7144"/>
      <c r="C19" s="1408" t="s">
        <v>2342</v>
      </c>
      <c r="D19" s="1406" t="s">
        <v>359</v>
      </c>
      <c r="E19" s="1408" t="s">
        <v>2343</v>
      </c>
      <c r="F19" s="1406" t="s">
        <v>359</v>
      </c>
      <c r="G19" s="1408" t="s">
        <v>2344</v>
      </c>
      <c r="H19" s="1406" t="s">
        <v>359</v>
      </c>
      <c r="I19" s="1408" t="s">
        <v>2345</v>
      </c>
      <c r="J19" s="1406" t="s">
        <v>359</v>
      </c>
      <c r="K19" s="1408" t="s">
        <v>359</v>
      </c>
      <c r="L19" s="1408" t="s">
        <v>359</v>
      </c>
      <c r="M19" s="1416" t="s">
        <v>359</v>
      </c>
    </row>
    <row r="20" spans="1:13" ht="15.75">
      <c r="A20" s="8775"/>
      <c r="B20" s="7144"/>
      <c r="C20" s="1408" t="s">
        <v>2346</v>
      </c>
      <c r="D20" s="1406" t="s">
        <v>359</v>
      </c>
      <c r="E20" s="1408" t="s">
        <v>2347</v>
      </c>
      <c r="F20" s="1406" t="s">
        <v>359</v>
      </c>
      <c r="G20" s="1408" t="s">
        <v>2348</v>
      </c>
      <c r="H20" s="1406" t="s">
        <v>359</v>
      </c>
      <c r="I20" s="1408" t="s">
        <v>359</v>
      </c>
      <c r="J20" s="1408" t="s">
        <v>359</v>
      </c>
      <c r="K20" s="1408" t="s">
        <v>359</v>
      </c>
      <c r="L20" s="1408" t="s">
        <v>359</v>
      </c>
      <c r="M20" s="1416" t="s">
        <v>359</v>
      </c>
    </row>
    <row r="21" spans="1:13" ht="15.75">
      <c r="A21" s="8775"/>
      <c r="B21" s="7144"/>
      <c r="C21" s="1408" t="s">
        <v>2349</v>
      </c>
      <c r="D21" s="1406" t="s">
        <v>359</v>
      </c>
      <c r="E21" s="1408" t="s">
        <v>2350</v>
      </c>
      <c r="F21" s="1406"/>
      <c r="G21" s="1408" t="s">
        <v>359</v>
      </c>
      <c r="H21" s="1408" t="s">
        <v>359</v>
      </c>
      <c r="I21" s="1408" t="s">
        <v>359</v>
      </c>
      <c r="J21" s="1408" t="s">
        <v>359</v>
      </c>
      <c r="K21" s="1408" t="s">
        <v>359</v>
      </c>
      <c r="L21" s="1408" t="s">
        <v>359</v>
      </c>
      <c r="M21" s="1416" t="s">
        <v>359</v>
      </c>
    </row>
    <row r="22" spans="1:13" ht="15.75">
      <c r="A22" s="8775"/>
      <c r="B22" s="7144"/>
      <c r="C22" s="1408" t="s">
        <v>105</v>
      </c>
      <c r="D22" s="1534" t="s">
        <v>2351</v>
      </c>
      <c r="E22" s="1408" t="s">
        <v>2352</v>
      </c>
      <c r="F22" s="1412" t="s">
        <v>2812</v>
      </c>
      <c r="G22" s="1412" t="s">
        <v>359</v>
      </c>
      <c r="H22" s="1412" t="s">
        <v>359</v>
      </c>
      <c r="I22" s="1412" t="s">
        <v>359</v>
      </c>
      <c r="J22" s="1412" t="s">
        <v>359</v>
      </c>
      <c r="K22" s="1412" t="s">
        <v>359</v>
      </c>
      <c r="L22" s="1412" t="s">
        <v>359</v>
      </c>
      <c r="M22" s="1413" t="s">
        <v>359</v>
      </c>
    </row>
    <row r="23" spans="1:13" ht="15.75">
      <c r="A23" s="8775"/>
      <c r="B23" s="8754"/>
      <c r="C23" s="1415" t="s">
        <v>359</v>
      </c>
      <c r="D23" s="1415" t="s">
        <v>359</v>
      </c>
      <c r="E23" s="1415" t="s">
        <v>359</v>
      </c>
      <c r="F23" s="1415" t="s">
        <v>359</v>
      </c>
      <c r="G23" s="1415" t="s">
        <v>359</v>
      </c>
      <c r="H23" s="1415" t="s">
        <v>359</v>
      </c>
      <c r="I23" s="1415" t="s">
        <v>359</v>
      </c>
      <c r="J23" s="1415" t="s">
        <v>359</v>
      </c>
      <c r="K23" s="1415" t="s">
        <v>359</v>
      </c>
      <c r="L23" s="1415" t="s">
        <v>359</v>
      </c>
      <c r="M23" s="1418" t="s">
        <v>359</v>
      </c>
    </row>
    <row r="24" spans="1:13" ht="15" customHeight="1">
      <c r="A24" s="8775"/>
      <c r="B24" s="7144" t="s">
        <v>2354</v>
      </c>
      <c r="C24" s="1408" t="s">
        <v>359</v>
      </c>
      <c r="D24" s="1408" t="s">
        <v>359</v>
      </c>
      <c r="E24" s="1408" t="s">
        <v>359</v>
      </c>
      <c r="F24" s="1408" t="s">
        <v>359</v>
      </c>
      <c r="G24" s="1408" t="s">
        <v>359</v>
      </c>
      <c r="H24" s="1408" t="s">
        <v>359</v>
      </c>
      <c r="I24" s="1408" t="s">
        <v>359</v>
      </c>
      <c r="J24" s="1408" t="s">
        <v>359</v>
      </c>
      <c r="K24" s="1408" t="s">
        <v>359</v>
      </c>
      <c r="L24" s="1409" t="s">
        <v>359</v>
      </c>
      <c r="M24" s="1411" t="s">
        <v>359</v>
      </c>
    </row>
    <row r="25" spans="1:13" ht="15.75">
      <c r="A25" s="8775"/>
      <c r="B25" s="7144"/>
      <c r="C25" s="1408" t="s">
        <v>2355</v>
      </c>
      <c r="D25" s="1417" t="s">
        <v>359</v>
      </c>
      <c r="E25" s="1408" t="s">
        <v>359</v>
      </c>
      <c r="F25" s="1408" t="s">
        <v>2356</v>
      </c>
      <c r="G25" s="1417" t="s">
        <v>359</v>
      </c>
      <c r="H25" s="1408" t="s">
        <v>359</v>
      </c>
      <c r="I25" s="1408" t="s">
        <v>2357</v>
      </c>
      <c r="J25" s="1417" t="s">
        <v>2441</v>
      </c>
      <c r="K25" s="1408" t="s">
        <v>359</v>
      </c>
      <c r="L25" s="1409" t="s">
        <v>359</v>
      </c>
      <c r="M25" s="1411" t="s">
        <v>359</v>
      </c>
    </row>
    <row r="26" spans="1:13" ht="15.75">
      <c r="A26" s="8775"/>
      <c r="B26" s="7144"/>
      <c r="C26" s="1408" t="s">
        <v>2358</v>
      </c>
      <c r="D26" s="1419" t="s">
        <v>359</v>
      </c>
      <c r="E26" s="1409" t="s">
        <v>359</v>
      </c>
      <c r="F26" s="1408" t="s">
        <v>2359</v>
      </c>
      <c r="G26" s="1406" t="s">
        <v>359</v>
      </c>
      <c r="H26" s="1409" t="s">
        <v>359</v>
      </c>
      <c r="I26" s="1409" t="s">
        <v>359</v>
      </c>
      <c r="J26" s="1409" t="s">
        <v>359</v>
      </c>
      <c r="K26" s="1409" t="s">
        <v>359</v>
      </c>
      <c r="L26" s="1409" t="s">
        <v>359</v>
      </c>
      <c r="M26" s="1411" t="s">
        <v>359</v>
      </c>
    </row>
    <row r="27" spans="1:13" ht="15.75">
      <c r="A27" s="8775"/>
      <c r="B27" s="8754"/>
      <c r="C27" s="1415" t="s">
        <v>359</v>
      </c>
      <c r="D27" s="1415" t="s">
        <v>359</v>
      </c>
      <c r="E27" s="1415" t="s">
        <v>359</v>
      </c>
      <c r="F27" s="1415" t="s">
        <v>359</v>
      </c>
      <c r="G27" s="1415" t="s">
        <v>359</v>
      </c>
      <c r="H27" s="1415" t="s">
        <v>359</v>
      </c>
      <c r="I27" s="1415" t="s">
        <v>359</v>
      </c>
      <c r="J27" s="1415" t="s">
        <v>359</v>
      </c>
      <c r="K27" s="1415" t="s">
        <v>359</v>
      </c>
      <c r="L27" s="1412" t="s">
        <v>359</v>
      </c>
      <c r="M27" s="1413" t="s">
        <v>359</v>
      </c>
    </row>
    <row r="28" spans="1:13" ht="15" customHeight="1">
      <c r="A28" s="8775"/>
      <c r="B28" s="7144" t="s">
        <v>2360</v>
      </c>
      <c r="C28" s="1408" t="s">
        <v>359</v>
      </c>
      <c r="D28" s="1408" t="s">
        <v>359</v>
      </c>
      <c r="E28" s="1408" t="s">
        <v>359</v>
      </c>
      <c r="F28" s="1408" t="s">
        <v>359</v>
      </c>
      <c r="G28" s="1408" t="s">
        <v>359</v>
      </c>
      <c r="H28" s="1408" t="s">
        <v>359</v>
      </c>
      <c r="I28" s="1408" t="s">
        <v>359</v>
      </c>
      <c r="J28" s="1408" t="s">
        <v>359</v>
      </c>
      <c r="K28" s="1408" t="s">
        <v>359</v>
      </c>
      <c r="L28" s="1408" t="s">
        <v>359</v>
      </c>
      <c r="M28" s="1416" t="s">
        <v>359</v>
      </c>
    </row>
    <row r="29" spans="1:13" ht="15.75">
      <c r="A29" s="8775"/>
      <c r="B29" s="7144"/>
      <c r="C29" s="1485" t="s">
        <v>2361</v>
      </c>
      <c r="D29" s="1488" t="s">
        <v>437</v>
      </c>
      <c r="E29" s="1408" t="s">
        <v>359</v>
      </c>
      <c r="F29" s="1409" t="s">
        <v>2362</v>
      </c>
      <c r="G29" s="1417" t="s">
        <v>437</v>
      </c>
      <c r="H29" s="1408" t="s">
        <v>359</v>
      </c>
      <c r="I29" s="1409" t="s">
        <v>2363</v>
      </c>
      <c r="J29" s="4277" t="s">
        <v>359</v>
      </c>
      <c r="K29" s="1403" t="s">
        <v>359</v>
      </c>
      <c r="L29" s="1488" t="s">
        <v>359</v>
      </c>
      <c r="M29" s="1416" t="s">
        <v>359</v>
      </c>
    </row>
    <row r="30" spans="1:13" ht="15.75">
      <c r="A30" s="8775"/>
      <c r="B30" s="8754"/>
      <c r="C30" s="1415" t="s">
        <v>359</v>
      </c>
      <c r="D30" s="1415" t="s">
        <v>359</v>
      </c>
      <c r="E30" s="1415" t="s">
        <v>359</v>
      </c>
      <c r="F30" s="1415" t="s">
        <v>359</v>
      </c>
      <c r="G30" s="1415" t="s">
        <v>359</v>
      </c>
      <c r="H30" s="1415" t="s">
        <v>359</v>
      </c>
      <c r="I30" s="1415" t="s">
        <v>359</v>
      </c>
      <c r="J30" s="1415" t="s">
        <v>359</v>
      </c>
      <c r="K30" s="1415" t="s">
        <v>359</v>
      </c>
      <c r="L30" s="1415" t="s">
        <v>359</v>
      </c>
      <c r="M30" s="1418" t="s">
        <v>359</v>
      </c>
    </row>
    <row r="31" spans="1:13" ht="15" customHeight="1">
      <c r="A31" s="8775"/>
      <c r="B31" s="7144" t="s">
        <v>2364</v>
      </c>
      <c r="C31" s="1422" t="s">
        <v>359</v>
      </c>
      <c r="D31" s="1422" t="s">
        <v>359</v>
      </c>
      <c r="E31" s="1422" t="s">
        <v>359</v>
      </c>
      <c r="F31" s="1422" t="s">
        <v>359</v>
      </c>
      <c r="G31" s="1422" t="s">
        <v>359</v>
      </c>
      <c r="H31" s="1422" t="s">
        <v>359</v>
      </c>
      <c r="I31" s="1422" t="s">
        <v>359</v>
      </c>
      <c r="J31" s="1422" t="s">
        <v>359</v>
      </c>
      <c r="K31" s="1422" t="s">
        <v>359</v>
      </c>
      <c r="L31" s="1409" t="s">
        <v>359</v>
      </c>
      <c r="M31" s="1411" t="s">
        <v>359</v>
      </c>
    </row>
    <row r="32" spans="1:13" ht="15.75">
      <c r="A32" s="8775"/>
      <c r="B32" s="7144"/>
      <c r="C32" s="1408" t="s">
        <v>2365</v>
      </c>
      <c r="D32" s="1423">
        <v>2023</v>
      </c>
      <c r="E32" s="1422" t="s">
        <v>359</v>
      </c>
      <c r="F32" s="1408" t="s">
        <v>2366</v>
      </c>
      <c r="G32" s="1423">
        <v>2032</v>
      </c>
      <c r="H32" s="1422" t="s">
        <v>359</v>
      </c>
      <c r="I32" s="1409" t="s">
        <v>359</v>
      </c>
      <c r="J32" s="1422" t="s">
        <v>359</v>
      </c>
      <c r="K32" s="1422" t="s">
        <v>359</v>
      </c>
      <c r="L32" s="1409" t="s">
        <v>359</v>
      </c>
      <c r="M32" s="1411" t="s">
        <v>359</v>
      </c>
    </row>
    <row r="33" spans="1:13" ht="15.75">
      <c r="A33" s="8775"/>
      <c r="B33" s="8754"/>
      <c r="C33" s="1415" t="s">
        <v>359</v>
      </c>
      <c r="D33" s="1415" t="s">
        <v>359</v>
      </c>
      <c r="E33" s="1538" t="s">
        <v>359</v>
      </c>
      <c r="F33" s="1415" t="s">
        <v>359</v>
      </c>
      <c r="G33" s="1538" t="s">
        <v>359</v>
      </c>
      <c r="H33" s="1538" t="s">
        <v>359</v>
      </c>
      <c r="I33" s="1412" t="s">
        <v>359</v>
      </c>
      <c r="J33" s="1538" t="s">
        <v>359</v>
      </c>
      <c r="K33" s="1538" t="s">
        <v>359</v>
      </c>
      <c r="L33" s="1412" t="s">
        <v>359</v>
      </c>
      <c r="M33" s="1413" t="s">
        <v>359</v>
      </c>
    </row>
    <row r="34" spans="1:13" ht="15" customHeight="1">
      <c r="A34" s="8775"/>
      <c r="B34" s="7144" t="s">
        <v>2367</v>
      </c>
      <c r="C34" s="1408" t="s">
        <v>359</v>
      </c>
      <c r="D34" s="1408" t="s">
        <v>359</v>
      </c>
      <c r="E34" s="1408" t="s">
        <v>359</v>
      </c>
      <c r="F34" s="1408" t="s">
        <v>359</v>
      </c>
      <c r="G34" s="1408" t="s">
        <v>359</v>
      </c>
      <c r="H34" s="1408" t="s">
        <v>359</v>
      </c>
      <c r="I34" s="1408" t="s">
        <v>359</v>
      </c>
      <c r="J34" s="1408" t="s">
        <v>359</v>
      </c>
      <c r="K34" s="1408" t="s">
        <v>359</v>
      </c>
      <c r="L34" s="1408" t="s">
        <v>359</v>
      </c>
      <c r="M34" s="1416" t="s">
        <v>359</v>
      </c>
    </row>
    <row r="35" spans="1:13" ht="15.75">
      <c r="A35" s="8775"/>
      <c r="B35" s="7144"/>
      <c r="C35" s="1408" t="s">
        <v>359</v>
      </c>
      <c r="D35" s="1710" t="s">
        <v>2368</v>
      </c>
      <c r="E35" s="1710" t="s">
        <v>359</v>
      </c>
      <c r="F35" s="1710" t="s">
        <v>2369</v>
      </c>
      <c r="G35" s="1710" t="s">
        <v>359</v>
      </c>
      <c r="H35" s="1422" t="s">
        <v>2370</v>
      </c>
      <c r="I35" s="1422" t="s">
        <v>359</v>
      </c>
      <c r="J35" s="1422" t="s">
        <v>2371</v>
      </c>
      <c r="K35" s="1710" t="s">
        <v>359</v>
      </c>
      <c r="L35" s="1710" t="s">
        <v>2372</v>
      </c>
      <c r="M35" s="1416" t="s">
        <v>359</v>
      </c>
    </row>
    <row r="36" spans="1:13" ht="15.75">
      <c r="A36" s="8775"/>
      <c r="B36" s="7144"/>
      <c r="C36" s="1408" t="s">
        <v>359</v>
      </c>
      <c r="D36" s="1417">
        <v>2023</v>
      </c>
      <c r="E36" s="4437">
        <v>1</v>
      </c>
      <c r="F36" s="1488">
        <v>2024</v>
      </c>
      <c r="G36" s="4437">
        <v>1</v>
      </c>
      <c r="H36" s="1488">
        <v>2025</v>
      </c>
      <c r="I36" s="4437">
        <v>1</v>
      </c>
      <c r="J36" s="1488">
        <v>2026</v>
      </c>
      <c r="K36" s="4437">
        <v>1</v>
      </c>
      <c r="L36" s="1488">
        <v>2027</v>
      </c>
      <c r="M36" s="4437">
        <v>1</v>
      </c>
    </row>
    <row r="37" spans="1:13" ht="15.75">
      <c r="A37" s="8775"/>
      <c r="B37" s="7144"/>
      <c r="C37" s="1408" t="s">
        <v>359</v>
      </c>
      <c r="D37" s="1710" t="s">
        <v>2373</v>
      </c>
      <c r="E37" s="1710" t="s">
        <v>359</v>
      </c>
      <c r="F37" s="1710" t="s">
        <v>2374</v>
      </c>
      <c r="G37" s="1710" t="s">
        <v>359</v>
      </c>
      <c r="H37" s="1422" t="s">
        <v>2375</v>
      </c>
      <c r="I37" s="1422" t="s">
        <v>359</v>
      </c>
      <c r="J37" s="1422" t="s">
        <v>2376</v>
      </c>
      <c r="K37" s="1710" t="s">
        <v>359</v>
      </c>
      <c r="L37" s="1710" t="s">
        <v>2377</v>
      </c>
      <c r="M37" s="1416" t="s">
        <v>359</v>
      </c>
    </row>
    <row r="38" spans="1:13" ht="15.75">
      <c r="A38" s="8775"/>
      <c r="B38" s="7144"/>
      <c r="C38" s="1408" t="s">
        <v>359</v>
      </c>
      <c r="D38" s="1417">
        <v>2028</v>
      </c>
      <c r="E38" s="4437">
        <v>1</v>
      </c>
      <c r="F38" s="1488">
        <v>2029</v>
      </c>
      <c r="G38" s="4437">
        <v>1</v>
      </c>
      <c r="H38" s="1488">
        <v>2030</v>
      </c>
      <c r="I38" s="4437">
        <v>1</v>
      </c>
      <c r="J38" s="1488">
        <v>2031</v>
      </c>
      <c r="K38" s="4437">
        <v>1</v>
      </c>
      <c r="L38" s="1488">
        <v>2032</v>
      </c>
      <c r="M38" s="4437">
        <v>1</v>
      </c>
    </row>
    <row r="39" spans="1:13" ht="15.75">
      <c r="A39" s="8775"/>
      <c r="B39" s="7144"/>
      <c r="C39" s="1408" t="s">
        <v>359</v>
      </c>
      <c r="D39" s="1710" t="s">
        <v>3297</v>
      </c>
      <c r="E39" s="1408" t="s">
        <v>359</v>
      </c>
      <c r="F39" s="1408" t="s">
        <v>359</v>
      </c>
      <c r="G39" s="1408" t="s">
        <v>359</v>
      </c>
      <c r="H39" s="1409" t="s">
        <v>359</v>
      </c>
      <c r="I39" s="1409" t="s">
        <v>359</v>
      </c>
      <c r="J39" s="1409" t="s">
        <v>359</v>
      </c>
      <c r="K39" s="1408" t="s">
        <v>359</v>
      </c>
      <c r="L39" s="1408" t="s">
        <v>359</v>
      </c>
      <c r="M39" s="1416" t="s">
        <v>359</v>
      </c>
    </row>
    <row r="40" spans="1:13" ht="15.75">
      <c r="A40" s="8775"/>
      <c r="B40" s="7144"/>
      <c r="C40" s="1408" t="s">
        <v>359</v>
      </c>
      <c r="D40" s="1417">
        <v>2032</v>
      </c>
      <c r="E40" s="4437">
        <v>1</v>
      </c>
      <c r="F40" s="1408" t="s">
        <v>359</v>
      </c>
      <c r="G40" s="1408" t="s">
        <v>359</v>
      </c>
      <c r="H40" s="1408" t="s">
        <v>359</v>
      </c>
      <c r="I40" s="1408" t="s">
        <v>359</v>
      </c>
      <c r="J40" s="1408" t="s">
        <v>359</v>
      </c>
      <c r="K40" s="1408" t="s">
        <v>359</v>
      </c>
      <c r="L40" s="1408" t="s">
        <v>359</v>
      </c>
      <c r="M40" s="1416" t="s">
        <v>359</v>
      </c>
    </row>
    <row r="41" spans="1:13" ht="15.75">
      <c r="A41" s="8775"/>
      <c r="B41" s="8754"/>
      <c r="C41" s="1415" t="s">
        <v>359</v>
      </c>
      <c r="D41" s="1415" t="s">
        <v>359</v>
      </c>
      <c r="E41" s="1415" t="s">
        <v>359</v>
      </c>
      <c r="F41" s="1415" t="s">
        <v>359</v>
      </c>
      <c r="G41" s="1415" t="s">
        <v>359</v>
      </c>
      <c r="H41" s="1415" t="s">
        <v>359</v>
      </c>
      <c r="I41" s="1415" t="s">
        <v>359</v>
      </c>
      <c r="J41" s="1415" t="s">
        <v>359</v>
      </c>
      <c r="K41" s="1415" t="s">
        <v>359</v>
      </c>
      <c r="L41" s="1415" t="s">
        <v>359</v>
      </c>
      <c r="M41" s="1418" t="s">
        <v>359</v>
      </c>
    </row>
    <row r="42" spans="1:13" ht="15" customHeight="1">
      <c r="A42" s="8775"/>
      <c r="B42" s="7144" t="s">
        <v>2385</v>
      </c>
      <c r="C42" s="1408" t="s">
        <v>359</v>
      </c>
      <c r="D42" s="1408" t="s">
        <v>359</v>
      </c>
      <c r="E42" s="1408" t="s">
        <v>359</v>
      </c>
      <c r="F42" s="1408" t="s">
        <v>359</v>
      </c>
      <c r="G42" s="1408" t="s">
        <v>359</v>
      </c>
      <c r="H42" s="1408" t="s">
        <v>359</v>
      </c>
      <c r="I42" s="1408" t="s">
        <v>359</v>
      </c>
      <c r="J42" s="1408" t="s">
        <v>359</v>
      </c>
      <c r="K42" s="1408" t="s">
        <v>359</v>
      </c>
      <c r="L42" s="1409" t="s">
        <v>359</v>
      </c>
      <c r="M42" s="1411" t="s">
        <v>359</v>
      </c>
    </row>
    <row r="43" spans="1:13" ht="15.75">
      <c r="A43" s="8775"/>
      <c r="B43" s="7144"/>
      <c r="C43" s="1409" t="s">
        <v>359</v>
      </c>
      <c r="D43" s="1408" t="s">
        <v>93</v>
      </c>
      <c r="E43" s="1415" t="s">
        <v>95</v>
      </c>
      <c r="F43" s="1408" t="s">
        <v>2386</v>
      </c>
      <c r="G43" s="1415" t="s">
        <v>359</v>
      </c>
      <c r="H43" s="1415" t="s">
        <v>359</v>
      </c>
      <c r="I43" s="1408" t="s">
        <v>359</v>
      </c>
      <c r="J43" s="1408" t="s">
        <v>359</v>
      </c>
      <c r="K43" s="1408" t="s">
        <v>2387</v>
      </c>
      <c r="L43" s="4279" t="s">
        <v>359</v>
      </c>
      <c r="M43" s="4280" t="s">
        <v>359</v>
      </c>
    </row>
    <row r="44" spans="1:13" ht="15.75">
      <c r="A44" s="8775"/>
      <c r="B44" s="7144"/>
      <c r="C44" s="1409" t="s">
        <v>359</v>
      </c>
      <c r="D44" s="1423" t="s">
        <v>359</v>
      </c>
      <c r="E44" s="4481" t="s">
        <v>2441</v>
      </c>
      <c r="F44" s="1408" t="s">
        <v>359</v>
      </c>
      <c r="G44" s="1408" t="s">
        <v>359</v>
      </c>
      <c r="H44" s="1408" t="s">
        <v>359</v>
      </c>
      <c r="I44" s="1408" t="s">
        <v>359</v>
      </c>
      <c r="J44" s="1408" t="s">
        <v>359</v>
      </c>
      <c r="K44" s="1409" t="s">
        <v>359</v>
      </c>
      <c r="L44" s="4482" t="s">
        <v>359</v>
      </c>
      <c r="M44" s="1413" t="s">
        <v>359</v>
      </c>
    </row>
    <row r="45" spans="1:13" ht="15.75">
      <c r="A45" s="8775"/>
      <c r="B45" s="8754"/>
      <c r="C45" s="1412" t="s">
        <v>359</v>
      </c>
      <c r="D45" s="1412" t="s">
        <v>359</v>
      </c>
      <c r="E45" s="1412" t="s">
        <v>359</v>
      </c>
      <c r="F45" s="1412" t="s">
        <v>359</v>
      </c>
      <c r="G45" s="1412" t="s">
        <v>359</v>
      </c>
      <c r="H45" s="1412" t="s">
        <v>359</v>
      </c>
      <c r="I45" s="1412" t="s">
        <v>359</v>
      </c>
      <c r="J45" s="1412" t="s">
        <v>359</v>
      </c>
      <c r="K45" s="1412" t="s">
        <v>359</v>
      </c>
      <c r="L45" s="1409" t="s">
        <v>359</v>
      </c>
      <c r="M45" s="1411" t="s">
        <v>359</v>
      </c>
    </row>
    <row r="46" spans="1:13" ht="96.75" customHeight="1">
      <c r="A46" s="8775"/>
      <c r="B46" s="2346" t="s">
        <v>2388</v>
      </c>
      <c r="C46" s="5680" t="s">
        <v>3412</v>
      </c>
      <c r="D46" s="5680"/>
      <c r="E46" s="5680"/>
      <c r="F46" s="5680"/>
      <c r="G46" s="5680"/>
      <c r="H46" s="5680"/>
      <c r="I46" s="5680"/>
      <c r="J46" s="5680"/>
      <c r="K46" s="5680"/>
      <c r="L46" s="5680"/>
      <c r="M46" s="5681"/>
    </row>
    <row r="47" spans="1:13" ht="15" customHeight="1">
      <c r="A47" s="8775"/>
      <c r="B47" s="2346" t="s">
        <v>2577</v>
      </c>
      <c r="C47" s="5702" t="s">
        <v>3413</v>
      </c>
      <c r="D47" s="5702"/>
      <c r="E47" s="5702"/>
      <c r="F47" s="5702"/>
      <c r="G47" s="5702"/>
      <c r="H47" s="5702"/>
      <c r="I47" s="5702"/>
      <c r="J47" s="1415" t="s">
        <v>359</v>
      </c>
      <c r="K47" s="1415" t="s">
        <v>359</v>
      </c>
      <c r="L47" s="1415" t="s">
        <v>359</v>
      </c>
      <c r="M47" s="1418" t="s">
        <v>359</v>
      </c>
    </row>
    <row r="48" spans="1:13" ht="15.75">
      <c r="A48" s="8775"/>
      <c r="B48" s="2346" t="s">
        <v>2392</v>
      </c>
      <c r="C48" s="1412" t="s">
        <v>2962</v>
      </c>
      <c r="D48" s="1415" t="s">
        <v>359</v>
      </c>
      <c r="E48" s="1415" t="s">
        <v>359</v>
      </c>
      <c r="F48" s="1415" t="s">
        <v>359</v>
      </c>
      <c r="G48" s="1415" t="s">
        <v>359</v>
      </c>
      <c r="H48" s="1415" t="s">
        <v>359</v>
      </c>
      <c r="I48" s="1415" t="s">
        <v>359</v>
      </c>
      <c r="J48" s="1415" t="s">
        <v>359</v>
      </c>
      <c r="K48" s="1415" t="s">
        <v>359</v>
      </c>
      <c r="L48" s="1415" t="s">
        <v>359</v>
      </c>
      <c r="M48" s="1418" t="s">
        <v>359</v>
      </c>
    </row>
    <row r="49" spans="1:13" ht="15.75">
      <c r="A49" s="8796"/>
      <c r="B49" s="2346" t="s">
        <v>2393</v>
      </c>
      <c r="C49" s="1415">
        <v>0</v>
      </c>
      <c r="D49" s="1415" t="s">
        <v>359</v>
      </c>
      <c r="E49" s="1415" t="s">
        <v>359</v>
      </c>
      <c r="F49" s="1415" t="s">
        <v>359</v>
      </c>
      <c r="G49" s="1415" t="s">
        <v>359</v>
      </c>
      <c r="H49" s="1415" t="s">
        <v>359</v>
      </c>
      <c r="I49" s="1415" t="s">
        <v>359</v>
      </c>
      <c r="J49" s="1415" t="s">
        <v>359</v>
      </c>
      <c r="K49" s="1415" t="s">
        <v>359</v>
      </c>
      <c r="L49" s="1415" t="s">
        <v>359</v>
      </c>
      <c r="M49" s="1418" t="s">
        <v>359</v>
      </c>
    </row>
    <row r="50" spans="1:13" ht="15" customHeight="1">
      <c r="A50" s="6008" t="s">
        <v>2394</v>
      </c>
      <c r="B50" s="2346" t="s">
        <v>2395</v>
      </c>
      <c r="C50" s="5680" t="s">
        <v>1224</v>
      </c>
      <c r="D50" s="5680"/>
      <c r="E50" s="5680"/>
      <c r="F50" s="5680"/>
      <c r="G50" s="5680"/>
      <c r="H50" s="5680"/>
      <c r="I50" s="5680"/>
      <c r="J50" s="5680"/>
      <c r="K50" s="5680"/>
      <c r="L50" s="5680"/>
      <c r="M50" s="5681"/>
    </row>
    <row r="51" spans="1:13" ht="15" customHeight="1">
      <c r="A51" s="6008"/>
      <c r="B51" s="2346" t="s">
        <v>2396</v>
      </c>
      <c r="C51" s="5680" t="s">
        <v>3387</v>
      </c>
      <c r="D51" s="5680"/>
      <c r="E51" s="5680"/>
      <c r="F51" s="5680"/>
      <c r="G51" s="5680"/>
      <c r="H51" s="5680"/>
      <c r="I51" s="5680"/>
      <c r="J51" s="5680"/>
      <c r="K51" s="5680"/>
      <c r="L51" s="5680"/>
      <c r="M51" s="5681"/>
    </row>
    <row r="52" spans="1:13" ht="15" customHeight="1">
      <c r="A52" s="6008"/>
      <c r="B52" s="2346" t="s">
        <v>2398</v>
      </c>
      <c r="C52" s="5680" t="s">
        <v>7</v>
      </c>
      <c r="D52" s="5680"/>
      <c r="E52" s="5680"/>
      <c r="F52" s="5680"/>
      <c r="G52" s="5680"/>
      <c r="H52" s="5680"/>
      <c r="I52" s="5680"/>
      <c r="J52" s="5680"/>
      <c r="K52" s="5680"/>
      <c r="L52" s="5680"/>
      <c r="M52" s="5681"/>
    </row>
    <row r="53" spans="1:13" ht="15" customHeight="1">
      <c r="A53" s="6008"/>
      <c r="B53" s="2346" t="s">
        <v>2399</v>
      </c>
      <c r="C53" s="5680" t="s">
        <v>2145</v>
      </c>
      <c r="D53" s="5680"/>
      <c r="E53" s="5680"/>
      <c r="F53" s="5680"/>
      <c r="G53" s="5680"/>
      <c r="H53" s="5680"/>
      <c r="I53" s="5680"/>
      <c r="J53" s="5680"/>
      <c r="K53" s="5680"/>
      <c r="L53" s="5680"/>
      <c r="M53" s="5681"/>
    </row>
    <row r="54" spans="1:13" ht="15" customHeight="1">
      <c r="A54" s="6008"/>
      <c r="B54" s="2346" t="s">
        <v>2400</v>
      </c>
      <c r="C54" s="8790" t="s">
        <v>3388</v>
      </c>
      <c r="D54" s="8790"/>
      <c r="E54" s="8790"/>
      <c r="F54" s="8790"/>
      <c r="G54" s="8790"/>
      <c r="H54" s="8790"/>
      <c r="I54" s="8790"/>
      <c r="J54" s="8790"/>
      <c r="K54" s="8790"/>
      <c r="L54" s="8790"/>
      <c r="M54" s="8791"/>
    </row>
    <row r="55" spans="1:13" ht="15.75">
      <c r="A55" s="6009"/>
      <c r="B55" s="2346" t="s">
        <v>2401</v>
      </c>
      <c r="C55" s="1415">
        <v>3813000</v>
      </c>
      <c r="D55" s="1415" t="s">
        <v>359</v>
      </c>
      <c r="E55" s="1415" t="s">
        <v>359</v>
      </c>
      <c r="F55" s="1415" t="s">
        <v>359</v>
      </c>
      <c r="G55" s="1415" t="s">
        <v>359</v>
      </c>
      <c r="H55" s="1415" t="s">
        <v>359</v>
      </c>
      <c r="I55" s="1415" t="s">
        <v>359</v>
      </c>
      <c r="J55" s="1415" t="s">
        <v>359</v>
      </c>
      <c r="K55" s="1415" t="s">
        <v>359</v>
      </c>
      <c r="L55" s="1415" t="s">
        <v>359</v>
      </c>
      <c r="M55" s="1418" t="s">
        <v>359</v>
      </c>
    </row>
    <row r="56" spans="1:13" ht="15" customHeight="1">
      <c r="A56" s="6008" t="s">
        <v>2402</v>
      </c>
      <c r="B56" s="4483" t="s">
        <v>2403</v>
      </c>
      <c r="C56" s="5680" t="s">
        <v>3329</v>
      </c>
      <c r="D56" s="5680"/>
      <c r="E56" s="5680"/>
      <c r="F56" s="5680"/>
      <c r="G56" s="5680"/>
      <c r="H56" s="5680"/>
      <c r="I56" s="5680"/>
      <c r="J56" s="5680"/>
      <c r="K56" s="5680"/>
      <c r="L56" s="5680"/>
      <c r="M56" s="5681"/>
    </row>
    <row r="57" spans="1:13" ht="15" customHeight="1">
      <c r="A57" s="6008"/>
      <c r="B57" s="4483" t="s">
        <v>2404</v>
      </c>
      <c r="C57" s="5680" t="s">
        <v>2405</v>
      </c>
      <c r="D57" s="5680"/>
      <c r="E57" s="5680"/>
      <c r="F57" s="5680"/>
      <c r="G57" s="5680"/>
      <c r="H57" s="5680"/>
      <c r="I57" s="5680"/>
      <c r="J57" s="5680"/>
      <c r="K57" s="5680"/>
      <c r="L57" s="5680"/>
      <c r="M57" s="5681"/>
    </row>
    <row r="58" spans="1:13" ht="15" customHeight="1">
      <c r="A58" s="6009"/>
      <c r="B58" s="4483" t="s">
        <v>244</v>
      </c>
      <c r="C58" s="5680" t="s">
        <v>7</v>
      </c>
      <c r="D58" s="5680"/>
      <c r="E58" s="5680"/>
      <c r="F58" s="5680"/>
      <c r="G58" s="5680"/>
      <c r="H58" s="5680"/>
      <c r="I58" s="5680"/>
      <c r="J58" s="5680"/>
      <c r="K58" s="5680"/>
      <c r="L58" s="5680"/>
      <c r="M58" s="5681"/>
    </row>
    <row r="59" spans="1:13" ht="15.75">
      <c r="A59" s="4278" t="s">
        <v>2406</v>
      </c>
      <c r="B59" s="4484" t="s">
        <v>359</v>
      </c>
      <c r="C59" s="4485" t="s">
        <v>359</v>
      </c>
      <c r="D59" s="1533" t="s">
        <v>359</v>
      </c>
      <c r="E59" s="1533" t="s">
        <v>359</v>
      </c>
      <c r="F59" s="1533" t="s">
        <v>359</v>
      </c>
      <c r="G59" s="1533" t="s">
        <v>359</v>
      </c>
      <c r="H59" s="1533" t="s">
        <v>359</v>
      </c>
      <c r="I59" s="1533" t="s">
        <v>359</v>
      </c>
      <c r="J59" s="1533" t="s">
        <v>359</v>
      </c>
      <c r="K59" s="1533" t="s">
        <v>359</v>
      </c>
      <c r="L59" s="1533" t="s">
        <v>359</v>
      </c>
      <c r="M59" s="4486" t="s">
        <v>359</v>
      </c>
    </row>
  </sheetData>
  <mergeCells count="34">
    <mergeCell ref="B1:M1"/>
    <mergeCell ref="C5:M5"/>
    <mergeCell ref="E4:F4"/>
    <mergeCell ref="I4:M4"/>
    <mergeCell ref="C2:M2"/>
    <mergeCell ref="C54:M54"/>
    <mergeCell ref="B31:B33"/>
    <mergeCell ref="I7:M7"/>
    <mergeCell ref="B8:B10"/>
    <mergeCell ref="C11:M11"/>
    <mergeCell ref="C12:M12"/>
    <mergeCell ref="C13:K13"/>
    <mergeCell ref="C15:M15"/>
    <mergeCell ref="C16:M16"/>
    <mergeCell ref="B17:B23"/>
    <mergeCell ref="B24:B27"/>
    <mergeCell ref="B28:B30"/>
    <mergeCell ref="G14:M14"/>
    <mergeCell ref="A2:A14"/>
    <mergeCell ref="A15:A49"/>
    <mergeCell ref="C3:M3"/>
    <mergeCell ref="A56:A58"/>
    <mergeCell ref="C56:M56"/>
    <mergeCell ref="C57:M57"/>
    <mergeCell ref="C58:M58"/>
    <mergeCell ref="B34:B41"/>
    <mergeCell ref="B42:B45"/>
    <mergeCell ref="C46:M46"/>
    <mergeCell ref="C47:I47"/>
    <mergeCell ref="A50:A55"/>
    <mergeCell ref="C50:M50"/>
    <mergeCell ref="C51:M51"/>
    <mergeCell ref="C52:M52"/>
    <mergeCell ref="C53:M53"/>
  </mergeCells>
  <hyperlinks>
    <hyperlink ref="C54" r:id="rId1"/>
  </hyperlinks>
  <pageMargins left="0.7" right="0.7" top="0.75" bottom="0.75" header="0.3" footer="0.3"/>
  <pageSetup orientation="portrait" horizontalDpi="0" verticalDpi="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dimension ref="A1:M59"/>
  <sheetViews>
    <sheetView topLeftCell="A24" workbookViewId="0">
      <selection activeCell="C46" sqref="C46:M46"/>
    </sheetView>
  </sheetViews>
  <sheetFormatPr baseColWidth="10" defaultColWidth="8.7109375" defaultRowHeight="15"/>
  <cols>
    <col min="1" max="1" width="29" customWidth="1"/>
    <col min="2" max="2" width="29.7109375" customWidth="1"/>
    <col min="3" max="13" width="11.42578125" customWidth="1"/>
  </cols>
  <sheetData>
    <row r="1" spans="1:13" ht="20.25" customHeight="1">
      <c r="A1" s="1688" t="s">
        <v>359</v>
      </c>
      <c r="B1" s="8798" t="s">
        <v>3414</v>
      </c>
      <c r="C1" s="8798"/>
      <c r="D1" s="8798"/>
      <c r="E1" s="8798"/>
      <c r="F1" s="8798"/>
      <c r="G1" s="8798"/>
      <c r="H1" s="8798"/>
      <c r="I1" s="8798"/>
      <c r="J1" s="8798"/>
      <c r="K1" s="8798"/>
      <c r="L1" s="8798"/>
      <c r="M1" s="8799"/>
    </row>
    <row r="2" spans="1:13" ht="54" customHeight="1">
      <c r="A2" s="6589" t="s">
        <v>2329</v>
      </c>
      <c r="B2" s="2339" t="s">
        <v>2330</v>
      </c>
      <c r="C2" s="6602" t="s">
        <v>3415</v>
      </c>
      <c r="D2" s="6602"/>
      <c r="E2" s="6602"/>
      <c r="F2" s="6602"/>
      <c r="G2" s="6602"/>
      <c r="H2" s="6602"/>
      <c r="I2" s="6602"/>
      <c r="J2" s="6602"/>
      <c r="K2" s="1415" t="s">
        <v>359</v>
      </c>
      <c r="L2" s="1415" t="s">
        <v>359</v>
      </c>
      <c r="M2" s="1418" t="s">
        <v>359</v>
      </c>
    </row>
    <row r="3" spans="1:13" ht="63.75" customHeight="1">
      <c r="A3" s="6590"/>
      <c r="B3" s="2336" t="s">
        <v>2643</v>
      </c>
      <c r="C3" s="5702" t="s">
        <v>2603</v>
      </c>
      <c r="D3" s="5702"/>
      <c r="E3" s="5702"/>
      <c r="F3" s="5702"/>
      <c r="G3" s="5702"/>
      <c r="H3" s="5702"/>
      <c r="I3" s="5702"/>
      <c r="J3" s="5702"/>
      <c r="K3" s="5702"/>
      <c r="L3" s="5702"/>
      <c r="M3" s="5703"/>
    </row>
    <row r="4" spans="1:13" ht="42.75" customHeight="1">
      <c r="A4" s="6590"/>
      <c r="B4" s="2338" t="s">
        <v>240</v>
      </c>
      <c r="C4" s="1412" t="s">
        <v>95</v>
      </c>
      <c r="D4" s="1406" t="s">
        <v>359</v>
      </c>
      <c r="E4" s="5680" t="s">
        <v>359</v>
      </c>
      <c r="F4" s="6204"/>
      <c r="G4" s="1819" t="s">
        <v>241</v>
      </c>
      <c r="H4" s="1406" t="s">
        <v>359</v>
      </c>
      <c r="I4" s="5680" t="s">
        <v>359</v>
      </c>
      <c r="J4" s="5680"/>
      <c r="K4" s="5680"/>
      <c r="L4" s="5680"/>
      <c r="M4" s="5681"/>
    </row>
    <row r="5" spans="1:13" ht="15" customHeight="1">
      <c r="A5" s="6590"/>
      <c r="B5" s="2338" t="s">
        <v>2333</v>
      </c>
      <c r="C5" s="5680"/>
      <c r="D5" s="5680"/>
      <c r="E5" s="5680"/>
      <c r="F5" s="5680"/>
      <c r="G5" s="5680"/>
      <c r="H5" s="5680"/>
      <c r="I5" s="5680"/>
      <c r="J5" s="5680"/>
      <c r="K5" s="5680"/>
      <c r="L5" s="5680"/>
      <c r="M5" s="5681"/>
    </row>
    <row r="6" spans="1:13" ht="15.75">
      <c r="A6" s="6590"/>
      <c r="B6" s="2338" t="s">
        <v>2334</v>
      </c>
      <c r="C6" s="1409"/>
      <c r="D6" s="1409"/>
      <c r="E6" s="1415"/>
      <c r="F6" s="1415"/>
      <c r="G6" s="1415"/>
      <c r="H6" s="4224"/>
      <c r="I6" s="1415"/>
      <c r="J6" s="1415"/>
      <c r="K6" s="1415"/>
      <c r="L6" s="1415"/>
      <c r="M6" s="1418"/>
    </row>
    <row r="7" spans="1:13" ht="15" customHeight="1">
      <c r="A7" s="6590"/>
      <c r="B7" s="2338" t="s">
        <v>2335</v>
      </c>
      <c r="C7" s="5702" t="s">
        <v>6</v>
      </c>
      <c r="D7" s="5702"/>
      <c r="E7" s="1409" t="s">
        <v>359</v>
      </c>
      <c r="F7" s="1409" t="s">
        <v>359</v>
      </c>
      <c r="G7" s="1484" t="s">
        <v>359</v>
      </c>
      <c r="H7" s="2406" t="s">
        <v>244</v>
      </c>
      <c r="I7" s="5702" t="s">
        <v>1070</v>
      </c>
      <c r="J7" s="5702"/>
      <c r="K7" s="5702"/>
      <c r="L7" s="5702"/>
      <c r="M7" s="5703"/>
    </row>
    <row r="8" spans="1:13" ht="15.75">
      <c r="A8" s="6590"/>
      <c r="B8" s="7144" t="s">
        <v>2336</v>
      </c>
      <c r="C8" s="1409" t="s">
        <v>359</v>
      </c>
      <c r="D8" s="1409" t="s">
        <v>359</v>
      </c>
      <c r="E8" s="1410" t="s">
        <v>359</v>
      </c>
      <c r="F8" s="1410" t="s">
        <v>359</v>
      </c>
      <c r="G8" s="1410" t="s">
        <v>359</v>
      </c>
      <c r="H8" s="1410" t="s">
        <v>359</v>
      </c>
      <c r="I8" s="1409" t="s">
        <v>359</v>
      </c>
      <c r="J8" s="1409" t="s">
        <v>359</v>
      </c>
      <c r="K8" s="1409" t="s">
        <v>359</v>
      </c>
      <c r="L8" s="1409" t="s">
        <v>359</v>
      </c>
      <c r="M8" s="1411" t="s">
        <v>359</v>
      </c>
    </row>
    <row r="9" spans="1:13" ht="15" customHeight="1">
      <c r="A9" s="6590"/>
      <c r="B9" s="7144"/>
      <c r="C9" s="5708" t="s">
        <v>359</v>
      </c>
      <c r="D9" s="5708"/>
      <c r="E9" s="1409" t="s">
        <v>359</v>
      </c>
      <c r="F9" s="5708" t="s">
        <v>359</v>
      </c>
      <c r="G9" s="5708"/>
      <c r="H9" s="1409" t="s">
        <v>359</v>
      </c>
      <c r="I9" s="5708" t="s">
        <v>359</v>
      </c>
      <c r="J9" s="5708"/>
      <c r="K9" s="1409" t="s">
        <v>359</v>
      </c>
      <c r="L9" s="1409" t="s">
        <v>359</v>
      </c>
      <c r="M9" s="1411" t="s">
        <v>359</v>
      </c>
    </row>
    <row r="10" spans="1:13" ht="15" customHeight="1">
      <c r="A10" s="6590"/>
      <c r="B10" s="8754"/>
      <c r="C10" s="5708" t="s">
        <v>2567</v>
      </c>
      <c r="D10" s="5708"/>
      <c r="E10" s="1412" t="s">
        <v>359</v>
      </c>
      <c r="F10" s="5708" t="s">
        <v>2567</v>
      </c>
      <c r="G10" s="5708"/>
      <c r="H10" s="1412" t="s">
        <v>359</v>
      </c>
      <c r="I10" s="5708" t="s">
        <v>2567</v>
      </c>
      <c r="J10" s="5708"/>
      <c r="K10" s="1412" t="s">
        <v>359</v>
      </c>
      <c r="L10" s="1412" t="s">
        <v>359</v>
      </c>
      <c r="M10" s="1413" t="s">
        <v>359</v>
      </c>
    </row>
    <row r="11" spans="1:13" ht="15" customHeight="1">
      <c r="A11" s="6590"/>
      <c r="B11" s="2338" t="s">
        <v>2338</v>
      </c>
      <c r="C11" s="5680" t="s">
        <v>3416</v>
      </c>
      <c r="D11" s="5680"/>
      <c r="E11" s="5680"/>
      <c r="F11" s="5680"/>
      <c r="G11" s="5680"/>
      <c r="H11" s="5680"/>
      <c r="I11" s="5680"/>
      <c r="J11" s="5680"/>
      <c r="K11" s="5680"/>
      <c r="L11" s="5680"/>
      <c r="M11" s="5681"/>
    </row>
    <row r="12" spans="1:13" ht="91.5" customHeight="1">
      <c r="A12" s="6590"/>
      <c r="B12" s="2338" t="s">
        <v>2689</v>
      </c>
      <c r="C12" s="5680" t="s">
        <v>3417</v>
      </c>
      <c r="D12" s="5680"/>
      <c r="E12" s="5680"/>
      <c r="F12" s="5680"/>
      <c r="G12" s="5680"/>
      <c r="H12" s="5680"/>
      <c r="I12" s="5680"/>
      <c r="J12" s="5680"/>
      <c r="K12" s="5680"/>
      <c r="L12" s="5680"/>
      <c r="M12" s="5681"/>
    </row>
    <row r="13" spans="1:13" ht="15" customHeight="1">
      <c r="A13" s="6590"/>
      <c r="B13" s="2338" t="s">
        <v>2649</v>
      </c>
      <c r="C13" s="5702" t="s">
        <v>3410</v>
      </c>
      <c r="D13" s="5702"/>
      <c r="E13" s="5702"/>
      <c r="F13" s="5702"/>
      <c r="G13" s="5702"/>
      <c r="H13" s="5702"/>
      <c r="I13" s="5702"/>
      <c r="J13" s="5702"/>
      <c r="K13" s="5702"/>
      <c r="L13" s="1412" t="s">
        <v>359</v>
      </c>
      <c r="M13" s="1413" t="s">
        <v>359</v>
      </c>
    </row>
    <row r="14" spans="1:13" ht="29.25" customHeight="1">
      <c r="A14" s="6590"/>
      <c r="B14" s="2339" t="s">
        <v>2651</v>
      </c>
      <c r="C14" s="5680" t="s">
        <v>86</v>
      </c>
      <c r="D14" s="6204"/>
      <c r="E14" s="4481" t="s">
        <v>108</v>
      </c>
      <c r="F14" s="1483" t="s">
        <v>3321</v>
      </c>
      <c r="G14" s="5680" t="s">
        <v>186</v>
      </c>
      <c r="H14" s="5680"/>
      <c r="I14" s="5680"/>
      <c r="J14" s="5680"/>
      <c r="K14" s="5680"/>
      <c r="L14" s="5680"/>
      <c r="M14" s="5681"/>
    </row>
    <row r="15" spans="1:13" ht="15" customHeight="1">
      <c r="A15" s="8803" t="s">
        <v>2340</v>
      </c>
      <c r="B15" s="2336" t="s">
        <v>230</v>
      </c>
      <c r="C15" s="8804" t="s">
        <v>3418</v>
      </c>
      <c r="D15" s="5680"/>
      <c r="E15" s="5680"/>
      <c r="F15" s="5680"/>
      <c r="G15" s="5680"/>
      <c r="H15" s="5680"/>
      <c r="I15" s="5680"/>
      <c r="J15" s="5680"/>
      <c r="K15" s="5680"/>
      <c r="L15" s="5680"/>
      <c r="M15" s="5681"/>
    </row>
    <row r="16" spans="1:13" ht="45.75" customHeight="1">
      <c r="A16" s="6586"/>
      <c r="B16" s="2338" t="s">
        <v>2652</v>
      </c>
      <c r="C16" s="5680" t="s">
        <v>3419</v>
      </c>
      <c r="D16" s="5680"/>
      <c r="E16" s="5680"/>
      <c r="F16" s="5680"/>
      <c r="G16" s="5680"/>
      <c r="H16" s="5680"/>
      <c r="I16" s="5680"/>
      <c r="J16" s="5680"/>
      <c r="K16" s="5680"/>
      <c r="L16" s="5680"/>
      <c r="M16" s="5681"/>
    </row>
    <row r="17" spans="1:13" ht="15.75">
      <c r="A17" s="6586"/>
      <c r="B17" s="7144" t="s">
        <v>2341</v>
      </c>
      <c r="C17" s="1409" t="s">
        <v>359</v>
      </c>
      <c r="D17" s="1408" t="s">
        <v>359</v>
      </c>
      <c r="E17" s="1408" t="s">
        <v>359</v>
      </c>
      <c r="F17" s="1408" t="s">
        <v>359</v>
      </c>
      <c r="G17" s="1408" t="s">
        <v>359</v>
      </c>
      <c r="H17" s="1408" t="s">
        <v>359</v>
      </c>
      <c r="I17" s="1408" t="s">
        <v>359</v>
      </c>
      <c r="J17" s="1408" t="s">
        <v>359</v>
      </c>
      <c r="K17" s="1408" t="s">
        <v>359</v>
      </c>
      <c r="L17" s="1408" t="s">
        <v>359</v>
      </c>
      <c r="M17" s="1416" t="s">
        <v>359</v>
      </c>
    </row>
    <row r="18" spans="1:13" ht="15.75">
      <c r="A18" s="6586"/>
      <c r="B18" s="7144"/>
      <c r="C18" s="1409" t="s">
        <v>359</v>
      </c>
      <c r="D18" s="1415" t="s">
        <v>359</v>
      </c>
      <c r="E18" s="1408" t="s">
        <v>359</v>
      </c>
      <c r="F18" s="1415" t="s">
        <v>359</v>
      </c>
      <c r="G18" s="1408" t="s">
        <v>359</v>
      </c>
      <c r="H18" s="1415" t="s">
        <v>359</v>
      </c>
      <c r="I18" s="1408" t="s">
        <v>359</v>
      </c>
      <c r="J18" s="1415" t="s">
        <v>359</v>
      </c>
      <c r="K18" s="1408" t="s">
        <v>359</v>
      </c>
      <c r="L18" s="1408" t="s">
        <v>359</v>
      </c>
      <c r="M18" s="1416" t="s">
        <v>359</v>
      </c>
    </row>
    <row r="19" spans="1:13" ht="15.75">
      <c r="A19" s="6586"/>
      <c r="B19" s="7144"/>
      <c r="C19" s="1408" t="s">
        <v>2342</v>
      </c>
      <c r="D19" s="1406" t="s">
        <v>359</v>
      </c>
      <c r="E19" s="1408" t="s">
        <v>2343</v>
      </c>
      <c r="F19" s="1406" t="s">
        <v>359</v>
      </c>
      <c r="G19" s="1408" t="s">
        <v>2344</v>
      </c>
      <c r="H19" s="1406" t="s">
        <v>359</v>
      </c>
      <c r="I19" s="1408" t="s">
        <v>2345</v>
      </c>
      <c r="J19" s="1406" t="s">
        <v>359</v>
      </c>
      <c r="K19" s="1408" t="s">
        <v>359</v>
      </c>
      <c r="L19" s="1408" t="s">
        <v>359</v>
      </c>
      <c r="M19" s="1416" t="s">
        <v>359</v>
      </c>
    </row>
    <row r="20" spans="1:13" ht="15.75">
      <c r="A20" s="6586"/>
      <c r="B20" s="7144"/>
      <c r="C20" s="1408" t="s">
        <v>2346</v>
      </c>
      <c r="D20" s="1406" t="s">
        <v>359</v>
      </c>
      <c r="E20" s="1408" t="s">
        <v>2347</v>
      </c>
      <c r="F20" s="1406" t="s">
        <v>359</v>
      </c>
      <c r="G20" s="1408" t="s">
        <v>2348</v>
      </c>
      <c r="H20" s="1406" t="s">
        <v>359</v>
      </c>
      <c r="I20" s="1408" t="s">
        <v>359</v>
      </c>
      <c r="J20" s="1408" t="s">
        <v>359</v>
      </c>
      <c r="K20" s="1408" t="s">
        <v>359</v>
      </c>
      <c r="L20" s="1408" t="s">
        <v>359</v>
      </c>
      <c r="M20" s="1416" t="s">
        <v>359</v>
      </c>
    </row>
    <row r="21" spans="1:13" ht="15.75">
      <c r="A21" s="6586"/>
      <c r="B21" s="7144"/>
      <c r="C21" s="1408" t="s">
        <v>2349</v>
      </c>
      <c r="D21" s="1406" t="s">
        <v>359</v>
      </c>
      <c r="E21" s="1408" t="s">
        <v>2350</v>
      </c>
      <c r="F21" s="1406" t="s">
        <v>359</v>
      </c>
      <c r="G21" s="1408" t="s">
        <v>359</v>
      </c>
      <c r="H21" s="1408" t="s">
        <v>359</v>
      </c>
      <c r="I21" s="1408" t="s">
        <v>359</v>
      </c>
      <c r="J21" s="1408" t="s">
        <v>359</v>
      </c>
      <c r="K21" s="1408" t="s">
        <v>359</v>
      </c>
      <c r="L21" s="1408" t="s">
        <v>359</v>
      </c>
      <c r="M21" s="1416" t="s">
        <v>359</v>
      </c>
    </row>
    <row r="22" spans="1:13" ht="15" customHeight="1">
      <c r="A22" s="6586"/>
      <c r="B22" s="7144"/>
      <c r="C22" s="1408" t="s">
        <v>105</v>
      </c>
      <c r="D22" s="1406" t="s">
        <v>2441</v>
      </c>
      <c r="E22" s="1408" t="s">
        <v>2352</v>
      </c>
      <c r="F22" s="5708" t="s">
        <v>3420</v>
      </c>
      <c r="G22" s="5708"/>
      <c r="H22" s="1412" t="s">
        <v>359</v>
      </c>
      <c r="I22" s="1412" t="s">
        <v>359</v>
      </c>
      <c r="J22" s="1412" t="s">
        <v>359</v>
      </c>
      <c r="K22" s="1412" t="s">
        <v>359</v>
      </c>
      <c r="L22" s="1412" t="s">
        <v>359</v>
      </c>
      <c r="M22" s="1413" t="s">
        <v>359</v>
      </c>
    </row>
    <row r="23" spans="1:13" ht="15.75">
      <c r="A23" s="6586"/>
      <c r="B23" s="8754"/>
      <c r="C23" s="1415" t="s">
        <v>359</v>
      </c>
      <c r="D23" s="1415" t="s">
        <v>359</v>
      </c>
      <c r="E23" s="1415" t="s">
        <v>359</v>
      </c>
      <c r="F23" s="1415" t="s">
        <v>359</v>
      </c>
      <c r="G23" s="1415" t="s">
        <v>359</v>
      </c>
      <c r="H23" s="1415" t="s">
        <v>359</v>
      </c>
      <c r="I23" s="1415" t="s">
        <v>359</v>
      </c>
      <c r="J23" s="1415" t="s">
        <v>359</v>
      </c>
      <c r="K23" s="1415" t="s">
        <v>359</v>
      </c>
      <c r="L23" s="1415" t="s">
        <v>359</v>
      </c>
      <c r="M23" s="1418" t="s">
        <v>359</v>
      </c>
    </row>
    <row r="24" spans="1:13" ht="15.75">
      <c r="A24" s="6586"/>
      <c r="B24" s="7144" t="s">
        <v>2354</v>
      </c>
      <c r="C24" s="1408" t="s">
        <v>359</v>
      </c>
      <c r="D24" s="1408" t="s">
        <v>359</v>
      </c>
      <c r="E24" s="1408" t="s">
        <v>359</v>
      </c>
      <c r="F24" s="1408" t="s">
        <v>359</v>
      </c>
      <c r="G24" s="1408" t="s">
        <v>359</v>
      </c>
      <c r="H24" s="1408" t="s">
        <v>359</v>
      </c>
      <c r="I24" s="1408" t="s">
        <v>359</v>
      </c>
      <c r="J24" s="1408" t="s">
        <v>359</v>
      </c>
      <c r="K24" s="1408" t="s">
        <v>359</v>
      </c>
      <c r="L24" s="1409" t="s">
        <v>359</v>
      </c>
      <c r="M24" s="1411" t="s">
        <v>359</v>
      </c>
    </row>
    <row r="25" spans="1:13" ht="15.75">
      <c r="A25" s="6586"/>
      <c r="B25" s="7144"/>
      <c r="C25" s="1408" t="s">
        <v>2355</v>
      </c>
      <c r="D25" s="1417" t="s">
        <v>359</v>
      </c>
      <c r="E25" s="1408" t="s">
        <v>359</v>
      </c>
      <c r="F25" s="1408" t="s">
        <v>2356</v>
      </c>
      <c r="G25" s="1417" t="s">
        <v>359</v>
      </c>
      <c r="H25" s="1408" t="s">
        <v>359</v>
      </c>
      <c r="I25" s="1408" t="s">
        <v>2357</v>
      </c>
      <c r="J25" s="1417" t="s">
        <v>2441</v>
      </c>
      <c r="K25" s="1408" t="s">
        <v>359</v>
      </c>
      <c r="L25" s="1409" t="s">
        <v>359</v>
      </c>
      <c r="M25" s="1411" t="s">
        <v>359</v>
      </c>
    </row>
    <row r="26" spans="1:13" ht="15.75">
      <c r="A26" s="6586"/>
      <c r="B26" s="7144"/>
      <c r="C26" s="1408" t="s">
        <v>2358</v>
      </c>
      <c r="D26" s="1419" t="s">
        <v>359</v>
      </c>
      <c r="E26" s="1409" t="s">
        <v>359</v>
      </c>
      <c r="F26" s="1408" t="s">
        <v>2359</v>
      </c>
      <c r="G26" s="1534" t="s">
        <v>359</v>
      </c>
      <c r="H26" s="1409" t="s">
        <v>359</v>
      </c>
      <c r="I26" s="1409" t="s">
        <v>359</v>
      </c>
      <c r="J26" s="1409" t="s">
        <v>359</v>
      </c>
      <c r="K26" s="1409" t="s">
        <v>359</v>
      </c>
      <c r="L26" s="1409" t="s">
        <v>359</v>
      </c>
      <c r="M26" s="1411" t="s">
        <v>359</v>
      </c>
    </row>
    <row r="27" spans="1:13" ht="15.75">
      <c r="A27" s="6586"/>
      <c r="B27" s="8754"/>
      <c r="C27" s="1415" t="s">
        <v>359</v>
      </c>
      <c r="D27" s="1415" t="s">
        <v>359</v>
      </c>
      <c r="E27" s="1415" t="s">
        <v>359</v>
      </c>
      <c r="F27" s="1415" t="s">
        <v>359</v>
      </c>
      <c r="G27" s="1415" t="s">
        <v>359</v>
      </c>
      <c r="H27" s="1415" t="s">
        <v>359</v>
      </c>
      <c r="I27" s="1415" t="s">
        <v>359</v>
      </c>
      <c r="J27" s="1415" t="s">
        <v>359</v>
      </c>
      <c r="K27" s="1415" t="s">
        <v>359</v>
      </c>
      <c r="L27" s="1412" t="s">
        <v>359</v>
      </c>
      <c r="M27" s="1413" t="s">
        <v>359</v>
      </c>
    </row>
    <row r="28" spans="1:13" ht="15.75">
      <c r="A28" s="6586"/>
      <c r="B28" s="7144" t="s">
        <v>2360</v>
      </c>
      <c r="C28" s="1408" t="s">
        <v>359</v>
      </c>
      <c r="D28" s="1408" t="s">
        <v>359</v>
      </c>
      <c r="E28" s="1408" t="s">
        <v>359</v>
      </c>
      <c r="F28" s="1408" t="s">
        <v>359</v>
      </c>
      <c r="G28" s="1408" t="s">
        <v>359</v>
      </c>
      <c r="H28" s="1408" t="s">
        <v>359</v>
      </c>
      <c r="I28" s="1408" t="s">
        <v>359</v>
      </c>
      <c r="J28" s="1408" t="s">
        <v>359</v>
      </c>
      <c r="K28" s="1408" t="s">
        <v>359</v>
      </c>
      <c r="L28" s="1408" t="s">
        <v>359</v>
      </c>
      <c r="M28" s="1416" t="s">
        <v>359</v>
      </c>
    </row>
    <row r="29" spans="1:13" ht="15.75">
      <c r="A29" s="6586"/>
      <c r="B29" s="7144"/>
      <c r="C29" s="1485" t="s">
        <v>2361</v>
      </c>
      <c r="D29" s="4437">
        <v>1</v>
      </c>
      <c r="E29" s="1408" t="s">
        <v>359</v>
      </c>
      <c r="F29" s="1409" t="s">
        <v>2362</v>
      </c>
      <c r="G29" s="1417">
        <v>2021</v>
      </c>
      <c r="H29" s="1408" t="s">
        <v>359</v>
      </c>
      <c r="I29" s="1409" t="s">
        <v>2363</v>
      </c>
      <c r="J29" s="4277" t="s">
        <v>3421</v>
      </c>
      <c r="K29" s="1403" t="s">
        <v>359</v>
      </c>
      <c r="L29" s="1488" t="s">
        <v>359</v>
      </c>
      <c r="M29" s="1416" t="s">
        <v>359</v>
      </c>
    </row>
    <row r="30" spans="1:13" ht="15.75">
      <c r="A30" s="6586"/>
      <c r="B30" s="8754"/>
      <c r="C30" s="1415" t="s">
        <v>359</v>
      </c>
      <c r="D30" s="1415" t="s">
        <v>359</v>
      </c>
      <c r="E30" s="1415" t="s">
        <v>359</v>
      </c>
      <c r="F30" s="1415" t="s">
        <v>359</v>
      </c>
      <c r="G30" s="1415" t="s">
        <v>359</v>
      </c>
      <c r="H30" s="1415" t="s">
        <v>359</v>
      </c>
      <c r="I30" s="1415" t="s">
        <v>359</v>
      </c>
      <c r="J30" s="1415" t="s">
        <v>359</v>
      </c>
      <c r="K30" s="1415" t="s">
        <v>359</v>
      </c>
      <c r="L30" s="1415" t="s">
        <v>359</v>
      </c>
      <c r="M30" s="1418" t="s">
        <v>359</v>
      </c>
    </row>
    <row r="31" spans="1:13" ht="15.75">
      <c r="A31" s="6586"/>
      <c r="B31" s="7144" t="s">
        <v>2364</v>
      </c>
      <c r="C31" s="1422" t="s">
        <v>359</v>
      </c>
      <c r="D31" s="1422" t="s">
        <v>359</v>
      </c>
      <c r="E31" s="1422" t="s">
        <v>359</v>
      </c>
      <c r="F31" s="1422" t="s">
        <v>359</v>
      </c>
      <c r="G31" s="1422" t="s">
        <v>359</v>
      </c>
      <c r="H31" s="1422" t="s">
        <v>359</v>
      </c>
      <c r="I31" s="1422" t="s">
        <v>359</v>
      </c>
      <c r="J31" s="1422" t="s">
        <v>359</v>
      </c>
      <c r="K31" s="1422" t="s">
        <v>359</v>
      </c>
      <c r="L31" s="1409" t="s">
        <v>359</v>
      </c>
      <c r="M31" s="1411" t="s">
        <v>359</v>
      </c>
    </row>
    <row r="32" spans="1:13" ht="15.75">
      <c r="A32" s="6586"/>
      <c r="B32" s="7144"/>
      <c r="C32" s="1408" t="s">
        <v>2365</v>
      </c>
      <c r="D32" s="1417">
        <v>2023</v>
      </c>
      <c r="E32" s="1422" t="s">
        <v>359</v>
      </c>
      <c r="F32" s="1408" t="s">
        <v>2366</v>
      </c>
      <c r="G32" s="1423">
        <v>2032</v>
      </c>
      <c r="H32" s="1422" t="s">
        <v>359</v>
      </c>
      <c r="I32" s="1409" t="s">
        <v>359</v>
      </c>
      <c r="J32" s="1422" t="s">
        <v>359</v>
      </c>
      <c r="K32" s="1422" t="s">
        <v>359</v>
      </c>
      <c r="L32" s="1409" t="s">
        <v>359</v>
      </c>
      <c r="M32" s="1411" t="s">
        <v>359</v>
      </c>
    </row>
    <row r="33" spans="1:13" ht="15.75">
      <c r="A33" s="6586"/>
      <c r="B33" s="8754"/>
      <c r="C33" s="1415" t="s">
        <v>359</v>
      </c>
      <c r="D33" s="1415" t="s">
        <v>359</v>
      </c>
      <c r="E33" s="1538" t="s">
        <v>359</v>
      </c>
      <c r="F33" s="1415" t="s">
        <v>359</v>
      </c>
      <c r="G33" s="1538" t="s">
        <v>359</v>
      </c>
      <c r="H33" s="1538" t="s">
        <v>359</v>
      </c>
      <c r="I33" s="1412" t="s">
        <v>359</v>
      </c>
      <c r="J33" s="1538" t="s">
        <v>359</v>
      </c>
      <c r="K33" s="1538" t="s">
        <v>359</v>
      </c>
      <c r="L33" s="1412" t="s">
        <v>359</v>
      </c>
      <c r="M33" s="1413" t="s">
        <v>359</v>
      </c>
    </row>
    <row r="34" spans="1:13" ht="15.75">
      <c r="A34" s="6586"/>
      <c r="B34" s="7144" t="s">
        <v>2367</v>
      </c>
      <c r="C34" s="1408" t="s">
        <v>359</v>
      </c>
      <c r="D34" s="1408" t="s">
        <v>359</v>
      </c>
      <c r="E34" s="1408" t="s">
        <v>359</v>
      </c>
      <c r="F34" s="1408" t="s">
        <v>359</v>
      </c>
      <c r="G34" s="1408" t="s">
        <v>359</v>
      </c>
      <c r="H34" s="1408" t="s">
        <v>359</v>
      </c>
      <c r="I34" s="1408" t="s">
        <v>359</v>
      </c>
      <c r="J34" s="1408" t="s">
        <v>359</v>
      </c>
      <c r="K34" s="1408" t="s">
        <v>359</v>
      </c>
      <c r="L34" s="1408" t="s">
        <v>359</v>
      </c>
      <c r="M34" s="1416" t="s">
        <v>359</v>
      </c>
    </row>
    <row r="35" spans="1:13" ht="15.75">
      <c r="A35" s="6586"/>
      <c r="B35" s="7144"/>
      <c r="C35" s="1408" t="s">
        <v>359</v>
      </c>
      <c r="D35" s="1710" t="s">
        <v>2368</v>
      </c>
      <c r="E35" s="1710" t="s">
        <v>359</v>
      </c>
      <c r="F35" s="1710" t="s">
        <v>2369</v>
      </c>
      <c r="G35" s="1710" t="s">
        <v>359</v>
      </c>
      <c r="H35" s="1422" t="s">
        <v>2370</v>
      </c>
      <c r="I35" s="1422" t="s">
        <v>359</v>
      </c>
      <c r="J35" s="1422" t="s">
        <v>2371</v>
      </c>
      <c r="K35" s="1710" t="s">
        <v>359</v>
      </c>
      <c r="L35" s="1710" t="s">
        <v>2372</v>
      </c>
      <c r="M35" s="1416" t="s">
        <v>359</v>
      </c>
    </row>
    <row r="36" spans="1:13" ht="15.75">
      <c r="A36" s="6586"/>
      <c r="B36" s="7144"/>
      <c r="C36" s="1408" t="s">
        <v>359</v>
      </c>
      <c r="D36" s="1417">
        <v>2023</v>
      </c>
      <c r="E36" s="4437">
        <v>1</v>
      </c>
      <c r="F36" s="1488">
        <v>2024</v>
      </c>
      <c r="G36" s="4437">
        <v>1</v>
      </c>
      <c r="H36" s="1488">
        <v>2025</v>
      </c>
      <c r="I36" s="4437">
        <v>1</v>
      </c>
      <c r="J36" s="1488">
        <v>2026</v>
      </c>
      <c r="K36" s="4437">
        <v>1</v>
      </c>
      <c r="L36" s="1488">
        <v>2027</v>
      </c>
      <c r="M36" s="4487">
        <v>1</v>
      </c>
    </row>
    <row r="37" spans="1:13" ht="15.75">
      <c r="A37" s="6586"/>
      <c r="B37" s="7144"/>
      <c r="C37" s="1408" t="s">
        <v>359</v>
      </c>
      <c r="D37" s="1710" t="s">
        <v>2373</v>
      </c>
      <c r="E37" s="1710" t="s">
        <v>359</v>
      </c>
      <c r="F37" s="1710" t="s">
        <v>2374</v>
      </c>
      <c r="G37" s="1710" t="s">
        <v>95</v>
      </c>
      <c r="H37" s="1422" t="s">
        <v>2375</v>
      </c>
      <c r="I37" s="1422" t="s">
        <v>359</v>
      </c>
      <c r="J37" s="1422" t="s">
        <v>2376</v>
      </c>
      <c r="K37" s="1710" t="s">
        <v>359</v>
      </c>
      <c r="L37" s="1710" t="s">
        <v>2377</v>
      </c>
      <c r="M37" s="1416" t="s">
        <v>359</v>
      </c>
    </row>
    <row r="38" spans="1:13" ht="15.75">
      <c r="A38" s="6586"/>
      <c r="B38" s="7144"/>
      <c r="C38" s="1408" t="s">
        <v>359</v>
      </c>
      <c r="D38" s="1417">
        <v>2028</v>
      </c>
      <c r="E38" s="4437">
        <v>1</v>
      </c>
      <c r="F38" s="1488">
        <v>2029</v>
      </c>
      <c r="G38" s="4437">
        <v>1</v>
      </c>
      <c r="H38" s="1488">
        <v>2030</v>
      </c>
      <c r="I38" s="4437">
        <v>1</v>
      </c>
      <c r="J38" s="1488">
        <v>2031</v>
      </c>
      <c r="K38" s="4437">
        <v>1</v>
      </c>
      <c r="L38" s="1488">
        <v>2032</v>
      </c>
      <c r="M38" s="4487">
        <v>1</v>
      </c>
    </row>
    <row r="39" spans="1:13" ht="15.75">
      <c r="A39" s="6586"/>
      <c r="B39" s="7144"/>
      <c r="C39" s="1408" t="s">
        <v>359</v>
      </c>
      <c r="D39" s="1710" t="s">
        <v>3297</v>
      </c>
      <c r="E39" s="1408" t="s">
        <v>359</v>
      </c>
      <c r="F39" s="1408" t="s">
        <v>359</v>
      </c>
      <c r="G39" s="1408" t="s">
        <v>359</v>
      </c>
      <c r="H39" s="1409" t="s">
        <v>359</v>
      </c>
      <c r="I39" s="1409" t="s">
        <v>359</v>
      </c>
      <c r="J39" s="1409" t="s">
        <v>359</v>
      </c>
      <c r="K39" s="1408" t="s">
        <v>359</v>
      </c>
      <c r="L39" s="1408" t="s">
        <v>359</v>
      </c>
      <c r="M39" s="1416" t="s">
        <v>359</v>
      </c>
    </row>
    <row r="40" spans="1:13" ht="15.75">
      <c r="A40" s="6586"/>
      <c r="B40" s="7144"/>
      <c r="C40" s="1408" t="s">
        <v>359</v>
      </c>
      <c r="D40" s="1417">
        <v>2032</v>
      </c>
      <c r="E40" s="4437">
        <v>1</v>
      </c>
      <c r="F40" s="1408" t="s">
        <v>359</v>
      </c>
      <c r="G40" s="1408" t="s">
        <v>359</v>
      </c>
      <c r="H40" s="1408" t="s">
        <v>359</v>
      </c>
      <c r="I40" s="1408" t="s">
        <v>359</v>
      </c>
      <c r="J40" s="1408" t="s">
        <v>359</v>
      </c>
      <c r="K40" s="1408" t="s">
        <v>359</v>
      </c>
      <c r="L40" s="1408" t="s">
        <v>359</v>
      </c>
      <c r="M40" s="1416" t="s">
        <v>359</v>
      </c>
    </row>
    <row r="41" spans="1:13" ht="15.75">
      <c r="A41" s="6586"/>
      <c r="B41" s="7144"/>
      <c r="C41" s="1415" t="s">
        <v>359</v>
      </c>
      <c r="D41" s="1415" t="s">
        <v>359</v>
      </c>
      <c r="E41" s="1415" t="s">
        <v>359</v>
      </c>
      <c r="F41" s="1415" t="s">
        <v>359</v>
      </c>
      <c r="G41" s="1415" t="s">
        <v>359</v>
      </c>
      <c r="H41" s="1415" t="s">
        <v>359</v>
      </c>
      <c r="I41" s="1415" t="s">
        <v>359</v>
      </c>
      <c r="J41" s="1415" t="s">
        <v>359</v>
      </c>
      <c r="K41" s="1415" t="s">
        <v>359</v>
      </c>
      <c r="L41" s="1415" t="s">
        <v>359</v>
      </c>
      <c r="M41" s="1418" t="s">
        <v>359</v>
      </c>
    </row>
    <row r="42" spans="1:13" ht="15.75">
      <c r="A42" s="6586"/>
      <c r="B42" s="8755" t="s">
        <v>2385</v>
      </c>
      <c r="C42" s="1408" t="s">
        <v>359</v>
      </c>
      <c r="D42" s="1408" t="s">
        <v>359</v>
      </c>
      <c r="E42" s="1408" t="s">
        <v>359</v>
      </c>
      <c r="F42" s="1408" t="s">
        <v>359</v>
      </c>
      <c r="G42" s="1408" t="s">
        <v>359</v>
      </c>
      <c r="H42" s="1408" t="s">
        <v>359</v>
      </c>
      <c r="I42" s="1408" t="s">
        <v>359</v>
      </c>
      <c r="J42" s="1408" t="s">
        <v>359</v>
      </c>
      <c r="K42" s="1408" t="s">
        <v>359</v>
      </c>
      <c r="L42" s="1409" t="s">
        <v>359</v>
      </c>
      <c r="M42" s="1411" t="s">
        <v>359</v>
      </c>
    </row>
    <row r="43" spans="1:13" ht="15" customHeight="1">
      <c r="A43" s="6586"/>
      <c r="B43" s="7144"/>
      <c r="C43" s="1409" t="s">
        <v>359</v>
      </c>
      <c r="D43" s="1408" t="s">
        <v>93</v>
      </c>
      <c r="E43" s="1415" t="s">
        <v>95</v>
      </c>
      <c r="F43" s="6539" t="s">
        <v>2386</v>
      </c>
      <c r="G43" s="6540" t="s">
        <v>359</v>
      </c>
      <c r="H43" s="5979"/>
      <c r="I43" s="5979"/>
      <c r="J43" s="6541"/>
      <c r="K43" s="1408" t="s">
        <v>2574</v>
      </c>
      <c r="L43" s="6545" t="s">
        <v>359</v>
      </c>
      <c r="M43" s="6546"/>
    </row>
    <row r="44" spans="1:13" ht="15.75">
      <c r="A44" s="6586"/>
      <c r="B44" s="7144"/>
      <c r="C44" s="1409" t="s">
        <v>359</v>
      </c>
      <c r="D44" s="1423" t="s">
        <v>359</v>
      </c>
      <c r="E44" s="1483" t="s">
        <v>2441</v>
      </c>
      <c r="F44" s="6539"/>
      <c r="G44" s="6542"/>
      <c r="H44" s="6543"/>
      <c r="I44" s="6543"/>
      <c r="J44" s="6544"/>
      <c r="K44" s="1409" t="s">
        <v>359</v>
      </c>
      <c r="L44" s="6547"/>
      <c r="M44" s="6548"/>
    </row>
    <row r="45" spans="1:13" ht="15.75">
      <c r="A45" s="6586"/>
      <c r="B45" s="8754"/>
      <c r="C45" s="1412" t="s">
        <v>359</v>
      </c>
      <c r="D45" s="1412" t="s">
        <v>359</v>
      </c>
      <c r="E45" s="1412" t="s">
        <v>359</v>
      </c>
      <c r="F45" s="1412" t="s">
        <v>359</v>
      </c>
      <c r="G45" s="1412" t="s">
        <v>359</v>
      </c>
      <c r="H45" s="1412" t="s">
        <v>359</v>
      </c>
      <c r="I45" s="1412" t="s">
        <v>359</v>
      </c>
      <c r="J45" s="1412" t="s">
        <v>359</v>
      </c>
      <c r="K45" s="1412" t="s">
        <v>359</v>
      </c>
      <c r="L45" s="1409" t="s">
        <v>359</v>
      </c>
      <c r="M45" s="1411" t="s">
        <v>359</v>
      </c>
    </row>
    <row r="46" spans="1:13" ht="35.25" customHeight="1">
      <c r="A46" s="6586"/>
      <c r="B46" s="2338" t="s">
        <v>2388</v>
      </c>
      <c r="C46" s="5680" t="s">
        <v>3422</v>
      </c>
      <c r="D46" s="5680"/>
      <c r="E46" s="5680"/>
      <c r="F46" s="5680"/>
      <c r="G46" s="5680"/>
      <c r="H46" s="5680"/>
      <c r="I46" s="5680"/>
      <c r="J46" s="5680"/>
      <c r="K46" s="5680"/>
      <c r="L46" s="5680"/>
      <c r="M46" s="5681"/>
    </row>
    <row r="47" spans="1:13" ht="15" customHeight="1">
      <c r="A47" s="6586"/>
      <c r="B47" s="2338" t="s">
        <v>2577</v>
      </c>
      <c r="C47" s="5702" t="s">
        <v>3413</v>
      </c>
      <c r="D47" s="5702"/>
      <c r="E47" s="5702"/>
      <c r="F47" s="5702"/>
      <c r="G47" s="5702"/>
      <c r="H47" s="5702"/>
      <c r="I47" s="5702"/>
      <c r="J47" s="1415" t="s">
        <v>359</v>
      </c>
      <c r="K47" s="1415" t="s">
        <v>359</v>
      </c>
      <c r="L47" s="1415" t="s">
        <v>359</v>
      </c>
      <c r="M47" s="1418" t="s">
        <v>359</v>
      </c>
    </row>
    <row r="48" spans="1:13" ht="15.75">
      <c r="A48" s="6586"/>
      <c r="B48" s="2338" t="s">
        <v>2392</v>
      </c>
      <c r="C48" s="1412" t="s">
        <v>2962</v>
      </c>
      <c r="D48" s="1415" t="s">
        <v>359</v>
      </c>
      <c r="E48" s="1415" t="s">
        <v>359</v>
      </c>
      <c r="F48" s="1415" t="s">
        <v>359</v>
      </c>
      <c r="G48" s="1415" t="s">
        <v>359</v>
      </c>
      <c r="H48" s="1415" t="s">
        <v>359</v>
      </c>
      <c r="I48" s="1415" t="s">
        <v>359</v>
      </c>
      <c r="J48" s="1415" t="s">
        <v>359</v>
      </c>
      <c r="K48" s="1415" t="s">
        <v>359</v>
      </c>
      <c r="L48" s="1415" t="s">
        <v>359</v>
      </c>
      <c r="M48" s="1418" t="s">
        <v>359</v>
      </c>
    </row>
    <row r="49" spans="1:13" ht="15.75">
      <c r="A49" s="6586"/>
      <c r="B49" s="2338" t="s">
        <v>2393</v>
      </c>
      <c r="C49" s="1415">
        <v>2021</v>
      </c>
      <c r="D49" s="1415" t="s">
        <v>359</v>
      </c>
      <c r="E49" s="1415" t="s">
        <v>359</v>
      </c>
      <c r="F49" s="1415" t="s">
        <v>359</v>
      </c>
      <c r="G49" s="1415" t="s">
        <v>359</v>
      </c>
      <c r="H49" s="1415" t="s">
        <v>359</v>
      </c>
      <c r="I49" s="1415" t="s">
        <v>359</v>
      </c>
      <c r="J49" s="1415" t="s">
        <v>359</v>
      </c>
      <c r="K49" s="1415" t="s">
        <v>359</v>
      </c>
      <c r="L49" s="1415" t="s">
        <v>359</v>
      </c>
      <c r="M49" s="1418" t="s">
        <v>359</v>
      </c>
    </row>
    <row r="50" spans="1:13" ht="15" customHeight="1">
      <c r="A50" s="8802" t="s">
        <v>2394</v>
      </c>
      <c r="B50" s="2346" t="s">
        <v>2395</v>
      </c>
      <c r="C50" s="5680" t="s">
        <v>1224</v>
      </c>
      <c r="D50" s="5680"/>
      <c r="E50" s="5680"/>
      <c r="F50" s="5680"/>
      <c r="G50" s="5680"/>
      <c r="H50" s="5680"/>
      <c r="I50" s="5680"/>
      <c r="J50" s="5680"/>
      <c r="K50" s="5680"/>
      <c r="L50" s="5680"/>
      <c r="M50" s="5681"/>
    </row>
    <row r="51" spans="1:13" ht="15" customHeight="1">
      <c r="A51" s="8800"/>
      <c r="B51" s="2346" t="s">
        <v>2396</v>
      </c>
      <c r="C51" s="5680" t="s">
        <v>3387</v>
      </c>
      <c r="D51" s="5680"/>
      <c r="E51" s="5680"/>
      <c r="F51" s="5680"/>
      <c r="G51" s="5680"/>
      <c r="H51" s="5680"/>
      <c r="I51" s="5680"/>
      <c r="J51" s="5680"/>
      <c r="K51" s="5680"/>
      <c r="L51" s="5680"/>
      <c r="M51" s="5681"/>
    </row>
    <row r="52" spans="1:13" ht="15" customHeight="1">
      <c r="A52" s="8800"/>
      <c r="B52" s="2346" t="s">
        <v>2398</v>
      </c>
      <c r="C52" s="5680" t="s">
        <v>7</v>
      </c>
      <c r="D52" s="5680"/>
      <c r="E52" s="5680"/>
      <c r="F52" s="5680"/>
      <c r="G52" s="5680"/>
      <c r="H52" s="5680"/>
      <c r="I52" s="5680"/>
      <c r="J52" s="5680"/>
      <c r="K52" s="5680"/>
      <c r="L52" s="5680"/>
      <c r="M52" s="5681"/>
    </row>
    <row r="53" spans="1:13" ht="15" customHeight="1">
      <c r="A53" s="8800"/>
      <c r="B53" s="2346" t="s">
        <v>2399</v>
      </c>
      <c r="C53" s="5680" t="s">
        <v>2145</v>
      </c>
      <c r="D53" s="5680"/>
      <c r="E53" s="5680"/>
      <c r="F53" s="5680"/>
      <c r="G53" s="5680"/>
      <c r="H53" s="5680"/>
      <c r="I53" s="5680"/>
      <c r="J53" s="5680"/>
      <c r="K53" s="5680"/>
      <c r="L53" s="5680"/>
      <c r="M53" s="5681"/>
    </row>
    <row r="54" spans="1:13" ht="15" customHeight="1">
      <c r="A54" s="8800"/>
      <c r="B54" s="2346" t="s">
        <v>2400</v>
      </c>
      <c r="C54" s="8790" t="s">
        <v>3423</v>
      </c>
      <c r="D54" s="8790"/>
      <c r="E54" s="8790"/>
      <c r="F54" s="8790"/>
      <c r="G54" s="8790"/>
      <c r="H54" s="8790"/>
      <c r="I54" s="8790"/>
      <c r="J54" s="8790"/>
      <c r="K54" s="8790"/>
      <c r="L54" s="8790"/>
      <c r="M54" s="8791"/>
    </row>
    <row r="55" spans="1:13" ht="15.75">
      <c r="A55" s="8801"/>
      <c r="B55" s="2346" t="s">
        <v>2401</v>
      </c>
      <c r="C55" s="1415">
        <v>3813000</v>
      </c>
      <c r="D55" s="1415" t="s">
        <v>359</v>
      </c>
      <c r="E55" s="1415" t="s">
        <v>359</v>
      </c>
      <c r="F55" s="1415" t="s">
        <v>359</v>
      </c>
      <c r="G55" s="1415" t="s">
        <v>359</v>
      </c>
      <c r="H55" s="1415" t="s">
        <v>359</v>
      </c>
      <c r="I55" s="1415" t="s">
        <v>359</v>
      </c>
      <c r="J55" s="1415" t="s">
        <v>359</v>
      </c>
      <c r="K55" s="1415" t="s">
        <v>359</v>
      </c>
      <c r="L55" s="1415" t="s">
        <v>359</v>
      </c>
      <c r="M55" s="1418" t="s">
        <v>359</v>
      </c>
    </row>
    <row r="56" spans="1:13" ht="15" customHeight="1">
      <c r="A56" s="8800" t="s">
        <v>2402</v>
      </c>
      <c r="B56" s="4483" t="s">
        <v>2403</v>
      </c>
      <c r="C56" s="5680" t="s">
        <v>3329</v>
      </c>
      <c r="D56" s="5680"/>
      <c r="E56" s="5680"/>
      <c r="F56" s="5680"/>
      <c r="G56" s="5680"/>
      <c r="H56" s="5680"/>
      <c r="I56" s="5680"/>
      <c r="J56" s="5680"/>
      <c r="K56" s="5680"/>
      <c r="L56" s="5680"/>
      <c r="M56" s="5681"/>
    </row>
    <row r="57" spans="1:13" ht="15" customHeight="1">
      <c r="A57" s="8800"/>
      <c r="B57" s="4483" t="s">
        <v>2404</v>
      </c>
      <c r="C57" s="5680" t="s">
        <v>2405</v>
      </c>
      <c r="D57" s="5680"/>
      <c r="E57" s="5680"/>
      <c r="F57" s="5680"/>
      <c r="G57" s="5680"/>
      <c r="H57" s="5680"/>
      <c r="I57" s="5680"/>
      <c r="J57" s="5680"/>
      <c r="K57" s="5680"/>
      <c r="L57" s="5680"/>
      <c r="M57" s="5681"/>
    </row>
    <row r="58" spans="1:13" ht="15" customHeight="1">
      <c r="A58" s="8801"/>
      <c r="B58" s="4483" t="s">
        <v>244</v>
      </c>
      <c r="C58" s="5680" t="s">
        <v>7</v>
      </c>
      <c r="D58" s="5680"/>
      <c r="E58" s="5680"/>
      <c r="F58" s="5680"/>
      <c r="G58" s="5680"/>
      <c r="H58" s="5680"/>
      <c r="I58" s="5680"/>
      <c r="J58" s="5680"/>
      <c r="K58" s="5680"/>
      <c r="L58" s="5680"/>
      <c r="M58" s="5681"/>
    </row>
    <row r="59" spans="1:13" ht="15" customHeight="1">
      <c r="A59" s="2810" t="s">
        <v>2406</v>
      </c>
      <c r="B59" s="4479" t="s">
        <v>359</v>
      </c>
      <c r="C59" s="8787" t="s">
        <v>359</v>
      </c>
      <c r="D59" s="8787"/>
      <c r="E59" s="8787"/>
      <c r="F59" s="8787"/>
      <c r="G59" s="8787"/>
      <c r="H59" s="8787"/>
      <c r="I59" s="8787"/>
      <c r="J59" s="8787"/>
      <c r="K59" s="8787"/>
      <c r="L59" s="8787"/>
      <c r="M59" s="8788"/>
    </row>
  </sheetData>
  <mergeCells count="47">
    <mergeCell ref="A2:A14"/>
    <mergeCell ref="C2:J2"/>
    <mergeCell ref="C3:M3"/>
    <mergeCell ref="E4:F4"/>
    <mergeCell ref="I4:M4"/>
    <mergeCell ref="C5:M5"/>
    <mergeCell ref="C7:D7"/>
    <mergeCell ref="I7:M7"/>
    <mergeCell ref="B8:B10"/>
    <mergeCell ref="C9:D9"/>
    <mergeCell ref="F9:G9"/>
    <mergeCell ref="I9:J9"/>
    <mergeCell ref="C10:D10"/>
    <mergeCell ref="F10:G10"/>
    <mergeCell ref="I10:J10"/>
    <mergeCell ref="C11:M11"/>
    <mergeCell ref="C12:M12"/>
    <mergeCell ref="C13:K13"/>
    <mergeCell ref="C14:D14"/>
    <mergeCell ref="C59:M59"/>
    <mergeCell ref="G43:J44"/>
    <mergeCell ref="L43:M44"/>
    <mergeCell ref="C46:M46"/>
    <mergeCell ref="C47:I47"/>
    <mergeCell ref="C50:M50"/>
    <mergeCell ref="C51:M51"/>
    <mergeCell ref="C52:M52"/>
    <mergeCell ref="C53:M53"/>
    <mergeCell ref="C54:M54"/>
    <mergeCell ref="F43:F44"/>
    <mergeCell ref="G14:M14"/>
    <mergeCell ref="B1:M1"/>
    <mergeCell ref="A56:A58"/>
    <mergeCell ref="C56:M56"/>
    <mergeCell ref="C57:M57"/>
    <mergeCell ref="C58:M58"/>
    <mergeCell ref="A50:A55"/>
    <mergeCell ref="A15:A49"/>
    <mergeCell ref="C15:M15"/>
    <mergeCell ref="C16:M16"/>
    <mergeCell ref="B17:B23"/>
    <mergeCell ref="F22:G22"/>
    <mergeCell ref="B24:B27"/>
    <mergeCell ref="B28:B30"/>
    <mergeCell ref="B31:B33"/>
    <mergeCell ref="B34:B41"/>
    <mergeCell ref="B42:B45"/>
  </mergeCells>
  <hyperlinks>
    <hyperlink ref="C54" r:id="rId1"/>
  </hyperlinks>
  <pageMargins left="0.7" right="0.7" top="0.75" bottom="0.75" header="0.3" footer="0.3"/>
  <pageSetup orientation="portrait" horizontalDpi="0" verticalDpi="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dimension ref="A1:M59"/>
  <sheetViews>
    <sheetView topLeftCell="A2" workbookViewId="0">
      <selection activeCell="I7" sqref="I7:M7"/>
    </sheetView>
  </sheetViews>
  <sheetFormatPr baseColWidth="10" defaultColWidth="8.7109375" defaultRowHeight="15"/>
  <cols>
    <col min="1" max="1" width="29" customWidth="1"/>
    <col min="2" max="2" width="29.7109375" customWidth="1"/>
    <col min="3" max="13" width="11.42578125" customWidth="1"/>
  </cols>
  <sheetData>
    <row r="1" spans="1:13" ht="20.25" customHeight="1" thickBot="1">
      <c r="A1" s="4454" t="s">
        <v>359</v>
      </c>
      <c r="B1" s="8805" t="s">
        <v>3424</v>
      </c>
      <c r="C1" s="8805"/>
      <c r="D1" s="8805"/>
      <c r="E1" s="8805"/>
      <c r="F1" s="8805"/>
      <c r="G1" s="8805"/>
      <c r="H1" s="8805"/>
      <c r="I1" s="8805"/>
      <c r="J1" s="8805"/>
      <c r="K1" s="8805"/>
      <c r="L1" s="8805"/>
      <c r="M1" s="8806"/>
    </row>
    <row r="2" spans="1:13" ht="54" customHeight="1">
      <c r="A2" s="6186" t="s">
        <v>2329</v>
      </c>
      <c r="B2" s="4398" t="s">
        <v>2330</v>
      </c>
      <c r="C2" s="5695" t="s">
        <v>3425</v>
      </c>
      <c r="D2" s="5695"/>
      <c r="E2" s="5695"/>
      <c r="F2" s="5695"/>
      <c r="G2" s="5695"/>
      <c r="H2" s="5695"/>
      <c r="I2" s="5695"/>
      <c r="J2" s="5695"/>
      <c r="K2" s="5695"/>
      <c r="L2" s="5695"/>
      <c r="M2" s="5696"/>
    </row>
    <row r="3" spans="1:13" ht="72.75" customHeight="1">
      <c r="A3" s="5581"/>
      <c r="B3" s="4399" t="s">
        <v>2643</v>
      </c>
      <c r="C3" s="5702" t="s">
        <v>2603</v>
      </c>
      <c r="D3" s="5702"/>
      <c r="E3" s="5702"/>
      <c r="F3" s="5702"/>
      <c r="G3" s="5702"/>
      <c r="H3" s="5702"/>
      <c r="I3" s="5702"/>
      <c r="J3" s="5702"/>
      <c r="K3" s="5702"/>
      <c r="L3" s="5702"/>
      <c r="M3" s="5703"/>
    </row>
    <row r="4" spans="1:13" ht="47.25" customHeight="1">
      <c r="A4" s="5581"/>
      <c r="B4" s="2253" t="s">
        <v>240</v>
      </c>
      <c r="C4" s="1412" t="s">
        <v>95</v>
      </c>
      <c r="D4" s="1406" t="s">
        <v>359</v>
      </c>
      <c r="E4" s="5680" t="s">
        <v>359</v>
      </c>
      <c r="F4" s="6204"/>
      <c r="G4" s="1819" t="s">
        <v>241</v>
      </c>
      <c r="H4" s="1406" t="s">
        <v>359</v>
      </c>
      <c r="I4" s="5680" t="s">
        <v>359</v>
      </c>
      <c r="J4" s="5680"/>
      <c r="K4" s="5680"/>
      <c r="L4" s="5680"/>
      <c r="M4" s="5681"/>
    </row>
    <row r="5" spans="1:13" ht="15" customHeight="1">
      <c r="A5" s="5581"/>
      <c r="B5" s="2253" t="s">
        <v>2333</v>
      </c>
      <c r="C5" s="5680"/>
      <c r="D5" s="5680"/>
      <c r="E5" s="5680"/>
      <c r="F5" s="5680"/>
      <c r="G5" s="5680"/>
      <c r="H5" s="5680"/>
      <c r="I5" s="5680"/>
      <c r="J5" s="5680"/>
      <c r="K5" s="5680"/>
      <c r="L5" s="5680"/>
      <c r="M5" s="5681"/>
    </row>
    <row r="6" spans="1:13" ht="15.75">
      <c r="A6" s="5581"/>
      <c r="B6" s="2253" t="s">
        <v>2334</v>
      </c>
      <c r="C6" s="1409"/>
      <c r="D6" s="1409"/>
      <c r="E6" s="1415"/>
      <c r="F6" s="1415"/>
      <c r="G6" s="1415"/>
      <c r="H6" s="1415"/>
      <c r="I6" s="1415"/>
      <c r="J6" s="1415"/>
      <c r="K6" s="1415"/>
      <c r="L6" s="1415"/>
      <c r="M6" s="1656"/>
    </row>
    <row r="7" spans="1:13" ht="15" customHeight="1">
      <c r="A7" s="5581"/>
      <c r="B7" s="2253" t="s">
        <v>2335</v>
      </c>
      <c r="C7" s="5702" t="s">
        <v>6</v>
      </c>
      <c r="D7" s="5702"/>
      <c r="E7" s="1409" t="s">
        <v>359</v>
      </c>
      <c r="F7" s="1409" t="s">
        <v>359</v>
      </c>
      <c r="G7" s="1484" t="s">
        <v>359</v>
      </c>
      <c r="H7" s="2406" t="s">
        <v>244</v>
      </c>
      <c r="I7" s="5702" t="s">
        <v>1070</v>
      </c>
      <c r="J7" s="5702"/>
      <c r="K7" s="5702"/>
      <c r="L7" s="5702"/>
      <c r="M7" s="5703"/>
    </row>
    <row r="8" spans="1:13" ht="15.75">
      <c r="A8" s="5581"/>
      <c r="B8" s="6492" t="s">
        <v>2336</v>
      </c>
      <c r="C8" s="1409" t="s">
        <v>359</v>
      </c>
      <c r="D8" s="1409" t="s">
        <v>359</v>
      </c>
      <c r="E8" s="1410" t="s">
        <v>359</v>
      </c>
      <c r="F8" s="1410" t="s">
        <v>359</v>
      </c>
      <c r="G8" s="1410" t="s">
        <v>359</v>
      </c>
      <c r="H8" s="1410" t="s">
        <v>359</v>
      </c>
      <c r="I8" s="1409" t="s">
        <v>359</v>
      </c>
      <c r="J8" s="1409" t="s">
        <v>359</v>
      </c>
      <c r="K8" s="1409" t="s">
        <v>359</v>
      </c>
      <c r="L8" s="1409" t="s">
        <v>359</v>
      </c>
      <c r="M8" s="1657" t="s">
        <v>359</v>
      </c>
    </row>
    <row r="9" spans="1:13" ht="15" customHeight="1">
      <c r="A9" s="5581"/>
      <c r="B9" s="6492"/>
      <c r="C9" s="5708" t="s">
        <v>359</v>
      </c>
      <c r="D9" s="5708"/>
      <c r="E9" s="1409" t="s">
        <v>359</v>
      </c>
      <c r="F9" s="5708" t="s">
        <v>359</v>
      </c>
      <c r="G9" s="5708"/>
      <c r="H9" s="1409" t="s">
        <v>359</v>
      </c>
      <c r="I9" s="5708" t="s">
        <v>359</v>
      </c>
      <c r="J9" s="5708"/>
      <c r="K9" s="1409" t="s">
        <v>359</v>
      </c>
      <c r="L9" s="1409" t="s">
        <v>359</v>
      </c>
      <c r="M9" s="1657" t="s">
        <v>359</v>
      </c>
    </row>
    <row r="10" spans="1:13" ht="15" customHeight="1">
      <c r="A10" s="5581"/>
      <c r="B10" s="6493"/>
      <c r="C10" s="5708" t="s">
        <v>2567</v>
      </c>
      <c r="D10" s="5708"/>
      <c r="E10" s="1412" t="s">
        <v>359</v>
      </c>
      <c r="F10" s="5708" t="s">
        <v>2567</v>
      </c>
      <c r="G10" s="5708"/>
      <c r="H10" s="1412" t="s">
        <v>359</v>
      </c>
      <c r="I10" s="5708" t="s">
        <v>2567</v>
      </c>
      <c r="J10" s="5708"/>
      <c r="K10" s="1412" t="s">
        <v>359</v>
      </c>
      <c r="L10" s="1412" t="s">
        <v>359</v>
      </c>
      <c r="M10" s="1494" t="s">
        <v>359</v>
      </c>
    </row>
    <row r="11" spans="1:13" ht="60" customHeight="1">
      <c r="A11" s="5581"/>
      <c r="B11" s="2253" t="s">
        <v>2338</v>
      </c>
      <c r="C11" s="5680" t="s">
        <v>3426</v>
      </c>
      <c r="D11" s="5680"/>
      <c r="E11" s="5680"/>
      <c r="F11" s="5680"/>
      <c r="G11" s="5680"/>
      <c r="H11" s="5680"/>
      <c r="I11" s="5680"/>
      <c r="J11" s="5680"/>
      <c r="K11" s="5680"/>
      <c r="L11" s="5680"/>
      <c r="M11" s="5681"/>
    </row>
    <row r="12" spans="1:13" ht="94.5" customHeight="1">
      <c r="A12" s="5581"/>
      <c r="B12" s="2253" t="s">
        <v>2689</v>
      </c>
      <c r="C12" s="5680" t="s">
        <v>3427</v>
      </c>
      <c r="D12" s="5680"/>
      <c r="E12" s="5680"/>
      <c r="F12" s="5680"/>
      <c r="G12" s="5680"/>
      <c r="H12" s="5680"/>
      <c r="I12" s="5680"/>
      <c r="J12" s="5680"/>
      <c r="K12" s="5680"/>
      <c r="L12" s="5680"/>
      <c r="M12" s="5681"/>
    </row>
    <row r="13" spans="1:13" ht="63.75" customHeight="1">
      <c r="A13" s="5581"/>
      <c r="B13" s="2253" t="s">
        <v>2649</v>
      </c>
      <c r="C13" s="5702" t="s">
        <v>3410</v>
      </c>
      <c r="D13" s="5702"/>
      <c r="E13" s="5702"/>
      <c r="F13" s="5702"/>
      <c r="G13" s="5702"/>
      <c r="H13" s="5702"/>
      <c r="I13" s="5702"/>
      <c r="J13" s="5702"/>
      <c r="K13" s="5702"/>
      <c r="L13" s="1412" t="s">
        <v>359</v>
      </c>
      <c r="M13" s="1494" t="s">
        <v>359</v>
      </c>
    </row>
    <row r="14" spans="1:13" ht="38.25" customHeight="1">
      <c r="A14" s="5581"/>
      <c r="B14" s="2242" t="s">
        <v>2651</v>
      </c>
      <c r="C14" s="5680" t="s">
        <v>3380</v>
      </c>
      <c r="D14" s="6204"/>
      <c r="E14" s="4481" t="s">
        <v>108</v>
      </c>
      <c r="F14" s="1483" t="s">
        <v>3321</v>
      </c>
      <c r="G14" s="5680" t="s">
        <v>186</v>
      </c>
      <c r="H14" s="5680"/>
      <c r="I14" s="5680"/>
      <c r="J14" s="5680"/>
      <c r="K14" s="5680"/>
      <c r="L14" s="5680"/>
      <c r="M14" s="5681"/>
    </row>
    <row r="15" spans="1:13" ht="23.25" customHeight="1">
      <c r="A15" s="8736" t="s">
        <v>359</v>
      </c>
      <c r="B15" s="4399" t="s">
        <v>230</v>
      </c>
      <c r="C15" s="5680" t="s">
        <v>3428</v>
      </c>
      <c r="D15" s="5680"/>
      <c r="E15" s="5680"/>
      <c r="F15" s="5680"/>
      <c r="G15" s="5680"/>
      <c r="H15" s="5680"/>
      <c r="I15" s="5680"/>
      <c r="J15" s="5680"/>
      <c r="K15" s="5680"/>
      <c r="L15" s="5680"/>
      <c r="M15" s="5681"/>
    </row>
    <row r="16" spans="1:13" ht="38.25" customHeight="1">
      <c r="A16" s="5687"/>
      <c r="B16" s="2253" t="s">
        <v>2652</v>
      </c>
      <c r="C16" s="5680" t="s">
        <v>3429</v>
      </c>
      <c r="D16" s="5680"/>
      <c r="E16" s="5680"/>
      <c r="F16" s="5680"/>
      <c r="G16" s="5680"/>
      <c r="H16" s="5680"/>
      <c r="I16" s="5680"/>
      <c r="J16" s="5680"/>
      <c r="K16" s="5680"/>
      <c r="L16" s="5680"/>
      <c r="M16" s="5681"/>
    </row>
    <row r="17" spans="1:13" ht="15.75">
      <c r="A17" s="5687"/>
      <c r="B17" s="6492"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687"/>
      <c r="B18" s="6492"/>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5687"/>
      <c r="B19" s="6492"/>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 r="A20" s="5687"/>
      <c r="B20" s="6492"/>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5687"/>
      <c r="B21" s="6492"/>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75">
      <c r="A22" s="5687"/>
      <c r="B22" s="6492"/>
      <c r="C22" s="1408" t="s">
        <v>105</v>
      </c>
      <c r="D22" s="1406" t="s">
        <v>2441</v>
      </c>
      <c r="E22" s="1408" t="s">
        <v>2352</v>
      </c>
      <c r="F22" s="1412" t="s">
        <v>2812</v>
      </c>
      <c r="G22" s="1412" t="s">
        <v>359</v>
      </c>
      <c r="H22" s="1412" t="s">
        <v>359</v>
      </c>
      <c r="I22" s="1412" t="s">
        <v>359</v>
      </c>
      <c r="J22" s="1412" t="s">
        <v>359</v>
      </c>
      <c r="K22" s="1412" t="s">
        <v>359</v>
      </c>
      <c r="L22" s="1412" t="s">
        <v>359</v>
      </c>
      <c r="M22" s="1494" t="s">
        <v>359</v>
      </c>
    </row>
    <row r="23" spans="1:13" ht="15.75">
      <c r="A23" s="5687"/>
      <c r="B23" s="6493"/>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5687"/>
      <c r="B24" s="6492"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5687"/>
      <c r="B25" s="6492"/>
      <c r="C25" s="1408" t="s">
        <v>2355</v>
      </c>
      <c r="D25" s="1417" t="s">
        <v>359</v>
      </c>
      <c r="E25" s="1408" t="s">
        <v>359</v>
      </c>
      <c r="F25" s="1408" t="s">
        <v>2356</v>
      </c>
      <c r="G25" s="1417" t="s">
        <v>359</v>
      </c>
      <c r="H25" s="1408" t="s">
        <v>359</v>
      </c>
      <c r="I25" s="1408" t="s">
        <v>2357</v>
      </c>
      <c r="J25" s="1417" t="s">
        <v>2441</v>
      </c>
      <c r="K25" s="1408" t="s">
        <v>359</v>
      </c>
      <c r="L25" s="1409" t="s">
        <v>359</v>
      </c>
      <c r="M25" s="1657" t="s">
        <v>359</v>
      </c>
    </row>
    <row r="26" spans="1:13" ht="15.75">
      <c r="A26" s="5687"/>
      <c r="B26" s="6492"/>
      <c r="C26" s="1408" t="s">
        <v>2358</v>
      </c>
      <c r="D26" s="1419" t="s">
        <v>359</v>
      </c>
      <c r="E26" s="1409" t="s">
        <v>359</v>
      </c>
      <c r="F26" s="1408" t="s">
        <v>2359</v>
      </c>
      <c r="G26" s="1534" t="s">
        <v>359</v>
      </c>
      <c r="H26" s="1409" t="s">
        <v>359</v>
      </c>
      <c r="I26" s="1409" t="s">
        <v>359</v>
      </c>
      <c r="J26" s="1409" t="s">
        <v>359</v>
      </c>
      <c r="K26" s="1409" t="s">
        <v>359</v>
      </c>
      <c r="L26" s="1409" t="s">
        <v>359</v>
      </c>
      <c r="M26" s="1657" t="s">
        <v>359</v>
      </c>
    </row>
    <row r="27" spans="1:13" ht="15.75">
      <c r="A27" s="5687"/>
      <c r="B27" s="6493"/>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5687"/>
      <c r="B28" s="6588"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 customHeight="1">
      <c r="A29" s="5687"/>
      <c r="B29" s="6492"/>
      <c r="C29" s="1485" t="s">
        <v>2361</v>
      </c>
      <c r="D29" s="1488">
        <v>2</v>
      </c>
      <c r="E29" s="1408" t="s">
        <v>359</v>
      </c>
      <c r="F29" s="1409" t="s">
        <v>2362</v>
      </c>
      <c r="G29" s="1417">
        <v>2022</v>
      </c>
      <c r="H29" s="1408" t="s">
        <v>359</v>
      </c>
      <c r="I29" s="1409" t="s">
        <v>2363</v>
      </c>
      <c r="J29" s="5701" t="s">
        <v>2145</v>
      </c>
      <c r="K29" s="5680"/>
      <c r="L29" s="6204"/>
      <c r="M29" s="1492" t="s">
        <v>359</v>
      </c>
    </row>
    <row r="30" spans="1:13" ht="15.75">
      <c r="A30" s="5687"/>
      <c r="B30" s="6497"/>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5687"/>
      <c r="B31" s="6492"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 r="A32" s="5687"/>
      <c r="B32" s="6492"/>
      <c r="C32" s="1408" t="s">
        <v>2365</v>
      </c>
      <c r="D32" s="1417">
        <v>2023</v>
      </c>
      <c r="E32" s="1422" t="s">
        <v>359</v>
      </c>
      <c r="F32" s="1408" t="s">
        <v>2366</v>
      </c>
      <c r="G32" s="1423">
        <v>2032</v>
      </c>
      <c r="H32" s="1422" t="s">
        <v>359</v>
      </c>
      <c r="I32" s="1409" t="s">
        <v>359</v>
      </c>
      <c r="J32" s="1422" t="s">
        <v>359</v>
      </c>
      <c r="K32" s="1422" t="s">
        <v>359</v>
      </c>
      <c r="L32" s="1409" t="s">
        <v>359</v>
      </c>
      <c r="M32" s="1657" t="s">
        <v>359</v>
      </c>
    </row>
    <row r="33" spans="1:13" ht="15.75">
      <c r="A33" s="5687"/>
      <c r="B33" s="6493"/>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 r="A34" s="5687"/>
      <c r="B34" s="6492"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5687"/>
      <c r="B35" s="6492"/>
      <c r="C35" s="1408" t="s">
        <v>359</v>
      </c>
      <c r="D35" s="1710" t="s">
        <v>2368</v>
      </c>
      <c r="E35" s="1710" t="s">
        <v>359</v>
      </c>
      <c r="F35" s="1710" t="s">
        <v>2369</v>
      </c>
      <c r="G35" s="1710" t="s">
        <v>359</v>
      </c>
      <c r="H35" s="1422" t="s">
        <v>2370</v>
      </c>
      <c r="I35" s="1422" t="s">
        <v>359</v>
      </c>
      <c r="J35" s="1422" t="s">
        <v>2371</v>
      </c>
      <c r="K35" s="1710" t="s">
        <v>359</v>
      </c>
      <c r="L35" s="1710" t="s">
        <v>2372</v>
      </c>
      <c r="M35" s="1492" t="s">
        <v>359</v>
      </c>
    </row>
    <row r="36" spans="1:13" ht="15.75">
      <c r="A36" s="5687"/>
      <c r="B36" s="6492"/>
      <c r="C36" s="1408" t="s">
        <v>359</v>
      </c>
      <c r="D36" s="1417">
        <v>2023</v>
      </c>
      <c r="E36" s="1488">
        <v>2</v>
      </c>
      <c r="F36" s="1488">
        <v>2024</v>
      </c>
      <c r="G36" s="1488">
        <v>4</v>
      </c>
      <c r="H36" s="1488">
        <v>2025</v>
      </c>
      <c r="I36" s="1488">
        <v>4</v>
      </c>
      <c r="J36" s="1488">
        <v>2026</v>
      </c>
      <c r="K36" s="1488">
        <v>4</v>
      </c>
      <c r="L36" s="1488">
        <v>2027</v>
      </c>
      <c r="M36" s="1491">
        <v>4</v>
      </c>
    </row>
    <row r="37" spans="1:13" ht="15.75">
      <c r="A37" s="5687"/>
      <c r="B37" s="6492"/>
      <c r="C37" s="1408" t="s">
        <v>359</v>
      </c>
      <c r="D37" s="1710" t="s">
        <v>2373</v>
      </c>
      <c r="E37" s="1710" t="s">
        <v>359</v>
      </c>
      <c r="F37" s="1710" t="s">
        <v>2374</v>
      </c>
      <c r="G37" s="1710" t="s">
        <v>359</v>
      </c>
      <c r="H37" s="1422" t="s">
        <v>2375</v>
      </c>
      <c r="I37" s="1422" t="s">
        <v>359</v>
      </c>
      <c r="J37" s="1422" t="s">
        <v>2376</v>
      </c>
      <c r="K37" s="1710" t="s">
        <v>359</v>
      </c>
      <c r="L37" s="1710" t="s">
        <v>2377</v>
      </c>
      <c r="M37" s="1492" t="s">
        <v>359</v>
      </c>
    </row>
    <row r="38" spans="1:13" ht="15.75">
      <c r="A38" s="5687"/>
      <c r="B38" s="6492"/>
      <c r="C38" s="1408" t="s">
        <v>359</v>
      </c>
      <c r="D38" s="1417">
        <v>2028</v>
      </c>
      <c r="E38" s="1488">
        <v>4</v>
      </c>
      <c r="F38" s="1488">
        <v>2029</v>
      </c>
      <c r="G38" s="1488">
        <v>4</v>
      </c>
      <c r="H38" s="1488">
        <v>2030</v>
      </c>
      <c r="I38" s="1488">
        <v>4</v>
      </c>
      <c r="J38" s="1488">
        <v>2031</v>
      </c>
      <c r="K38" s="1488">
        <v>4</v>
      </c>
      <c r="L38" s="1488">
        <v>2032</v>
      </c>
      <c r="M38" s="1491">
        <v>4</v>
      </c>
    </row>
    <row r="39" spans="1:13" ht="15.75">
      <c r="A39" s="5687"/>
      <c r="B39" s="6492"/>
      <c r="C39" s="1408" t="s">
        <v>359</v>
      </c>
      <c r="D39" s="1819" t="s">
        <v>3297</v>
      </c>
      <c r="E39" s="1415" t="s">
        <v>359</v>
      </c>
      <c r="F39" s="1408" t="s">
        <v>359</v>
      </c>
      <c r="G39" s="1408" t="s">
        <v>359</v>
      </c>
      <c r="H39" s="1408" t="s">
        <v>359</v>
      </c>
      <c r="I39" s="1408" t="s">
        <v>359</v>
      </c>
      <c r="J39" s="1408" t="s">
        <v>359</v>
      </c>
      <c r="K39" s="1408" t="s">
        <v>359</v>
      </c>
      <c r="L39" s="1408" t="s">
        <v>359</v>
      </c>
      <c r="M39" s="1492" t="s">
        <v>359</v>
      </c>
    </row>
    <row r="40" spans="1:13" ht="15" customHeight="1">
      <c r="A40" s="5687"/>
      <c r="B40" s="6492"/>
      <c r="C40" s="1408" t="s">
        <v>359</v>
      </c>
      <c r="D40" s="1406">
        <v>2032</v>
      </c>
      <c r="E40" s="1483">
        <v>38</v>
      </c>
      <c r="F40" s="1408" t="s">
        <v>359</v>
      </c>
      <c r="G40" s="1409" t="s">
        <v>359</v>
      </c>
      <c r="H40" s="6189" t="s">
        <v>359</v>
      </c>
      <c r="I40" s="6189"/>
      <c r="J40" s="1408" t="s">
        <v>359</v>
      </c>
      <c r="K40" s="1408" t="s">
        <v>359</v>
      </c>
      <c r="L40" s="1408" t="s">
        <v>359</v>
      </c>
      <c r="M40" s="1492" t="s">
        <v>359</v>
      </c>
    </row>
    <row r="41" spans="1:13" ht="15.75">
      <c r="A41" s="5687"/>
      <c r="B41" s="6492"/>
      <c r="C41" s="1415" t="s">
        <v>359</v>
      </c>
      <c r="D41" s="1415" t="s">
        <v>359</v>
      </c>
      <c r="E41" s="1415" t="s">
        <v>359</v>
      </c>
      <c r="F41" s="1415" t="s">
        <v>359</v>
      </c>
      <c r="G41" s="1415" t="s">
        <v>359</v>
      </c>
      <c r="H41" s="1415" t="s">
        <v>359</v>
      </c>
      <c r="I41" s="1415" t="s">
        <v>359</v>
      </c>
      <c r="J41" s="1415" t="s">
        <v>359</v>
      </c>
      <c r="K41" s="1415" t="s">
        <v>359</v>
      </c>
      <c r="L41" s="1415" t="s">
        <v>359</v>
      </c>
      <c r="M41" s="1656" t="s">
        <v>359</v>
      </c>
    </row>
    <row r="42" spans="1:13" ht="15.75">
      <c r="A42" s="5687"/>
      <c r="B42" s="6496" t="s">
        <v>2385</v>
      </c>
      <c r="C42" s="1408" t="s">
        <v>359</v>
      </c>
      <c r="D42" s="1408" t="s">
        <v>359</v>
      </c>
      <c r="E42" s="1408" t="s">
        <v>359</v>
      </c>
      <c r="F42" s="1408" t="s">
        <v>359</v>
      </c>
      <c r="G42" s="1408" t="s">
        <v>359</v>
      </c>
      <c r="H42" s="1408" t="s">
        <v>359</v>
      </c>
      <c r="I42" s="1408" t="s">
        <v>359</v>
      </c>
      <c r="J42" s="1408" t="s">
        <v>359</v>
      </c>
      <c r="K42" s="1408" t="s">
        <v>359</v>
      </c>
      <c r="L42" s="1409" t="s">
        <v>359</v>
      </c>
      <c r="M42" s="1657" t="s">
        <v>359</v>
      </c>
    </row>
    <row r="43" spans="1:13" ht="15" customHeight="1">
      <c r="A43" s="5687"/>
      <c r="B43" s="6492"/>
      <c r="C43" s="1409" t="s">
        <v>359</v>
      </c>
      <c r="D43" s="1408" t="s">
        <v>93</v>
      </c>
      <c r="E43" s="1415" t="s">
        <v>95</v>
      </c>
      <c r="F43" s="6539" t="s">
        <v>2386</v>
      </c>
      <c r="G43" s="6540" t="s">
        <v>359</v>
      </c>
      <c r="H43" s="5979"/>
      <c r="I43" s="5979"/>
      <c r="J43" s="6541"/>
      <c r="K43" s="1408" t="s">
        <v>2352</v>
      </c>
      <c r="L43" s="6545" t="s">
        <v>359</v>
      </c>
      <c r="M43" s="6546"/>
    </row>
    <row r="44" spans="1:13" ht="15.75">
      <c r="A44" s="5687"/>
      <c r="B44" s="6492"/>
      <c r="C44" s="1409" t="s">
        <v>359</v>
      </c>
      <c r="D44" s="1423" t="s">
        <v>359</v>
      </c>
      <c r="E44" s="1483" t="s">
        <v>2441</v>
      </c>
      <c r="F44" s="6539"/>
      <c r="G44" s="6542"/>
      <c r="H44" s="6543"/>
      <c r="I44" s="6543"/>
      <c r="J44" s="6544"/>
      <c r="K44" s="1409" t="s">
        <v>359</v>
      </c>
      <c r="L44" s="6547"/>
      <c r="M44" s="6548"/>
    </row>
    <row r="45" spans="1:13" ht="15.75">
      <c r="A45" s="5687"/>
      <c r="B45" s="6493"/>
      <c r="C45" s="1412" t="s">
        <v>359</v>
      </c>
      <c r="D45" s="1412" t="s">
        <v>359</v>
      </c>
      <c r="E45" s="1412" t="s">
        <v>359</v>
      </c>
      <c r="F45" s="1412" t="s">
        <v>359</v>
      </c>
      <c r="G45" s="1412" t="s">
        <v>359</v>
      </c>
      <c r="H45" s="1412" t="s">
        <v>359</v>
      </c>
      <c r="I45" s="1412" t="s">
        <v>359</v>
      </c>
      <c r="J45" s="1412" t="s">
        <v>359</v>
      </c>
      <c r="K45" s="1412" t="s">
        <v>359</v>
      </c>
      <c r="L45" s="1409" t="s">
        <v>359</v>
      </c>
      <c r="M45" s="1657" t="s">
        <v>359</v>
      </c>
    </row>
    <row r="46" spans="1:13" ht="39.75" customHeight="1">
      <c r="A46" s="5687"/>
      <c r="B46" s="2253" t="s">
        <v>2388</v>
      </c>
      <c r="C46" s="5680" t="s">
        <v>3430</v>
      </c>
      <c r="D46" s="5680"/>
      <c r="E46" s="5680"/>
      <c r="F46" s="5680"/>
      <c r="G46" s="5680"/>
      <c r="H46" s="5680"/>
      <c r="I46" s="5680"/>
      <c r="J46" s="5680"/>
      <c r="K46" s="5680"/>
      <c r="L46" s="5680"/>
      <c r="M46" s="5681"/>
    </row>
    <row r="47" spans="1:13" ht="15" customHeight="1">
      <c r="A47" s="5687"/>
      <c r="B47" s="2253" t="s">
        <v>2577</v>
      </c>
      <c r="C47" s="5702" t="s">
        <v>3413</v>
      </c>
      <c r="D47" s="5702"/>
      <c r="E47" s="5702"/>
      <c r="F47" s="5702"/>
      <c r="G47" s="5702"/>
      <c r="H47" s="5702"/>
      <c r="I47" s="5702"/>
      <c r="J47" s="1415" t="s">
        <v>359</v>
      </c>
      <c r="K47" s="1415" t="s">
        <v>359</v>
      </c>
      <c r="L47" s="1415" t="s">
        <v>359</v>
      </c>
      <c r="M47" s="1656" t="s">
        <v>359</v>
      </c>
    </row>
    <row r="48" spans="1:13" ht="15.75">
      <c r="A48" s="5687"/>
      <c r="B48" s="2253" t="s">
        <v>2392</v>
      </c>
      <c r="C48" s="1412" t="s">
        <v>2962</v>
      </c>
      <c r="D48" s="1415" t="s">
        <v>359</v>
      </c>
      <c r="E48" s="1415" t="s">
        <v>359</v>
      </c>
      <c r="F48" s="1415" t="s">
        <v>359</v>
      </c>
      <c r="G48" s="1415" t="s">
        <v>359</v>
      </c>
      <c r="H48" s="1415" t="s">
        <v>359</v>
      </c>
      <c r="I48" s="1415" t="s">
        <v>359</v>
      </c>
      <c r="J48" s="1415" t="s">
        <v>359</v>
      </c>
      <c r="K48" s="1415" t="s">
        <v>359</v>
      </c>
      <c r="L48" s="1415" t="s">
        <v>359</v>
      </c>
      <c r="M48" s="1656" t="s">
        <v>359</v>
      </c>
    </row>
    <row r="49" spans="1:13" ht="15.75">
      <c r="A49" s="5687"/>
      <c r="B49" s="2253" t="s">
        <v>2393</v>
      </c>
      <c r="C49" s="1415">
        <v>2022</v>
      </c>
      <c r="D49" s="1415" t="s">
        <v>359</v>
      </c>
      <c r="E49" s="1415" t="s">
        <v>359</v>
      </c>
      <c r="F49" s="1415" t="s">
        <v>359</v>
      </c>
      <c r="G49" s="1415" t="s">
        <v>359</v>
      </c>
      <c r="H49" s="1415" t="s">
        <v>359</v>
      </c>
      <c r="I49" s="1415" t="s">
        <v>359</v>
      </c>
      <c r="J49" s="1415" t="s">
        <v>359</v>
      </c>
      <c r="K49" s="1415" t="s">
        <v>359</v>
      </c>
      <c r="L49" s="1415" t="s">
        <v>359</v>
      </c>
      <c r="M49" s="1656" t="s">
        <v>359</v>
      </c>
    </row>
    <row r="50" spans="1:13" ht="15" customHeight="1">
      <c r="A50" s="5569" t="s">
        <v>2394</v>
      </c>
      <c r="B50" s="2253" t="s">
        <v>2395</v>
      </c>
      <c r="C50" s="5680" t="s">
        <v>1224</v>
      </c>
      <c r="D50" s="5680"/>
      <c r="E50" s="5680"/>
      <c r="F50" s="5680"/>
      <c r="G50" s="5680"/>
      <c r="H50" s="5680"/>
      <c r="I50" s="5680"/>
      <c r="J50" s="5680"/>
      <c r="K50" s="5680"/>
      <c r="L50" s="5680"/>
      <c r="M50" s="5681"/>
    </row>
    <row r="51" spans="1:13" ht="15" customHeight="1">
      <c r="A51" s="5570"/>
      <c r="B51" s="2253" t="s">
        <v>2396</v>
      </c>
      <c r="C51" s="5680" t="s">
        <v>3387</v>
      </c>
      <c r="D51" s="5680"/>
      <c r="E51" s="5680"/>
      <c r="F51" s="5680"/>
      <c r="G51" s="5680"/>
      <c r="H51" s="5680"/>
      <c r="I51" s="5680"/>
      <c r="J51" s="5680"/>
      <c r="K51" s="5680"/>
      <c r="L51" s="5680"/>
      <c r="M51" s="5681"/>
    </row>
    <row r="52" spans="1:13" ht="15" customHeight="1">
      <c r="A52" s="5570"/>
      <c r="B52" s="2253" t="s">
        <v>2398</v>
      </c>
      <c r="C52" s="5680" t="s">
        <v>7</v>
      </c>
      <c r="D52" s="5680"/>
      <c r="E52" s="5680"/>
      <c r="F52" s="5680"/>
      <c r="G52" s="5680"/>
      <c r="H52" s="5680"/>
      <c r="I52" s="5680"/>
      <c r="J52" s="5680"/>
      <c r="K52" s="5680"/>
      <c r="L52" s="5680"/>
      <c r="M52" s="5681"/>
    </row>
    <row r="53" spans="1:13" ht="15" customHeight="1">
      <c r="A53" s="5570"/>
      <c r="B53" s="2253" t="s">
        <v>2399</v>
      </c>
      <c r="C53" s="5680" t="s">
        <v>2145</v>
      </c>
      <c r="D53" s="5680"/>
      <c r="E53" s="5680"/>
      <c r="F53" s="5680"/>
      <c r="G53" s="5680"/>
      <c r="H53" s="5680"/>
      <c r="I53" s="5680"/>
      <c r="J53" s="5680"/>
      <c r="K53" s="5680"/>
      <c r="L53" s="5680"/>
      <c r="M53" s="5681"/>
    </row>
    <row r="54" spans="1:13" ht="15" customHeight="1">
      <c r="A54" s="5570"/>
      <c r="B54" s="2253" t="s">
        <v>2400</v>
      </c>
      <c r="C54" s="8790" t="s">
        <v>3423</v>
      </c>
      <c r="D54" s="8790"/>
      <c r="E54" s="8790"/>
      <c r="F54" s="8790"/>
      <c r="G54" s="8790"/>
      <c r="H54" s="8790"/>
      <c r="I54" s="8790"/>
      <c r="J54" s="8790"/>
      <c r="K54" s="8790"/>
      <c r="L54" s="8790"/>
      <c r="M54" s="8791"/>
    </row>
    <row r="55" spans="1:13" ht="15.75">
      <c r="A55" s="5617"/>
      <c r="B55" s="2253" t="s">
        <v>2401</v>
      </c>
      <c r="C55" s="1415">
        <v>3813000</v>
      </c>
      <c r="D55" s="1415" t="s">
        <v>359</v>
      </c>
      <c r="E55" s="1415" t="s">
        <v>359</v>
      </c>
      <c r="F55" s="1415" t="s">
        <v>359</v>
      </c>
      <c r="G55" s="1415" t="s">
        <v>359</v>
      </c>
      <c r="H55" s="1415" t="s">
        <v>359</v>
      </c>
      <c r="I55" s="1415" t="s">
        <v>359</v>
      </c>
      <c r="J55" s="1415" t="s">
        <v>359</v>
      </c>
      <c r="K55" s="1415" t="s">
        <v>359</v>
      </c>
      <c r="L55" s="1415" t="s">
        <v>359</v>
      </c>
      <c r="M55" s="1656" t="s">
        <v>359</v>
      </c>
    </row>
    <row r="56" spans="1:13" ht="15" customHeight="1">
      <c r="A56" s="5570" t="s">
        <v>2402</v>
      </c>
      <c r="B56" s="4433" t="s">
        <v>2403</v>
      </c>
      <c r="C56" s="5680" t="s">
        <v>3329</v>
      </c>
      <c r="D56" s="5680"/>
      <c r="E56" s="5680"/>
      <c r="F56" s="5680"/>
      <c r="G56" s="5680"/>
      <c r="H56" s="5680"/>
      <c r="I56" s="5680"/>
      <c r="J56" s="5680"/>
      <c r="K56" s="5680"/>
      <c r="L56" s="5680"/>
      <c r="M56" s="5681"/>
    </row>
    <row r="57" spans="1:13" ht="15" customHeight="1">
      <c r="A57" s="5570"/>
      <c r="B57" s="4433" t="s">
        <v>2404</v>
      </c>
      <c r="C57" s="5680" t="s">
        <v>2405</v>
      </c>
      <c r="D57" s="5680"/>
      <c r="E57" s="5680"/>
      <c r="F57" s="5680"/>
      <c r="G57" s="5680"/>
      <c r="H57" s="5680"/>
      <c r="I57" s="5680"/>
      <c r="J57" s="5680"/>
      <c r="K57" s="5680"/>
      <c r="L57" s="5680"/>
      <c r="M57" s="5681"/>
    </row>
    <row r="58" spans="1:13" ht="15" customHeight="1" thickBot="1">
      <c r="A58" s="5617"/>
      <c r="B58" s="4433" t="s">
        <v>244</v>
      </c>
      <c r="C58" s="5680" t="s">
        <v>7</v>
      </c>
      <c r="D58" s="5680"/>
      <c r="E58" s="5680"/>
      <c r="F58" s="5680"/>
      <c r="G58" s="5680"/>
      <c r="H58" s="5680"/>
      <c r="I58" s="5680"/>
      <c r="J58" s="5680"/>
      <c r="K58" s="5680"/>
      <c r="L58" s="5680"/>
      <c r="M58" s="5681"/>
    </row>
    <row r="59" spans="1:13" ht="15" customHeight="1" thickBot="1">
      <c r="A59" s="2887" t="s">
        <v>2406</v>
      </c>
      <c r="B59" s="4225" t="s">
        <v>359</v>
      </c>
      <c r="C59" s="5957" t="s">
        <v>359</v>
      </c>
      <c r="D59" s="5957"/>
      <c r="E59" s="5957"/>
      <c r="F59" s="5957"/>
      <c r="G59" s="5957"/>
      <c r="H59" s="5957"/>
      <c r="I59" s="5957"/>
      <c r="J59" s="5957"/>
      <c r="K59" s="5957"/>
      <c r="L59" s="5957"/>
      <c r="M59" s="5958"/>
    </row>
  </sheetData>
  <mergeCells count="48">
    <mergeCell ref="G14:M14"/>
    <mergeCell ref="B28:B30"/>
    <mergeCell ref="C2:M2"/>
    <mergeCell ref="B8:B10"/>
    <mergeCell ref="C9:D9"/>
    <mergeCell ref="F9:G9"/>
    <mergeCell ref="I9:J9"/>
    <mergeCell ref="C10:D10"/>
    <mergeCell ref="F10:G10"/>
    <mergeCell ref="I10:J10"/>
    <mergeCell ref="C3:M3"/>
    <mergeCell ref="E4:F4"/>
    <mergeCell ref="I4:M4"/>
    <mergeCell ref="C5:M5"/>
    <mergeCell ref="C7:D7"/>
    <mergeCell ref="I7:M7"/>
    <mergeCell ref="C59:M59"/>
    <mergeCell ref="C46:M46"/>
    <mergeCell ref="C47:I47"/>
    <mergeCell ref="A50:A55"/>
    <mergeCell ref="C50:M50"/>
    <mergeCell ref="C51:M51"/>
    <mergeCell ref="C52:M52"/>
    <mergeCell ref="C53:M53"/>
    <mergeCell ref="C54:M54"/>
    <mergeCell ref="A15:A49"/>
    <mergeCell ref="C15:M15"/>
    <mergeCell ref="C16:M16"/>
    <mergeCell ref="B17:B23"/>
    <mergeCell ref="B24:B27"/>
    <mergeCell ref="J29:L29"/>
    <mergeCell ref="B31:B33"/>
    <mergeCell ref="B1:M1"/>
    <mergeCell ref="A56:A58"/>
    <mergeCell ref="C56:M56"/>
    <mergeCell ref="C57:M57"/>
    <mergeCell ref="C58:M58"/>
    <mergeCell ref="B34:B41"/>
    <mergeCell ref="H40:I40"/>
    <mergeCell ref="B42:B45"/>
    <mergeCell ref="F43:F44"/>
    <mergeCell ref="G43:J44"/>
    <mergeCell ref="L43:M44"/>
    <mergeCell ref="C11:M11"/>
    <mergeCell ref="C12:M12"/>
    <mergeCell ref="C13:K13"/>
    <mergeCell ref="C14:D14"/>
    <mergeCell ref="A2:A14"/>
  </mergeCells>
  <hyperlinks>
    <hyperlink ref="C54" r:id="rId1"/>
  </hyperlinks>
  <pageMargins left="0.7" right="0.7" top="0.75" bottom="0.75" header="0.3" footer="0.3"/>
  <pageSetup orientation="portrait" horizontalDpi="0" verticalDpi="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dimension ref="A1:M60"/>
  <sheetViews>
    <sheetView zoomScale="69" zoomScaleNormal="69" workbookViewId="0">
      <selection activeCell="H32" sqref="H32"/>
    </sheetView>
  </sheetViews>
  <sheetFormatPr baseColWidth="10" defaultColWidth="8.7109375" defaultRowHeight="15"/>
  <cols>
    <col min="1" max="1" width="29" customWidth="1"/>
    <col min="2" max="2" width="29.7109375" customWidth="1"/>
    <col min="3" max="13" width="11.42578125" customWidth="1"/>
  </cols>
  <sheetData>
    <row r="1" spans="1:13" ht="20.25" customHeight="1">
      <c r="A1" s="4435" t="s">
        <v>359</v>
      </c>
      <c r="B1" s="6579" t="s">
        <v>3431</v>
      </c>
      <c r="C1" s="6579"/>
      <c r="D1" s="6579"/>
      <c r="E1" s="6579"/>
      <c r="F1" s="6579"/>
      <c r="G1" s="6579"/>
      <c r="H1" s="6579"/>
      <c r="I1" s="6579"/>
      <c r="J1" s="6579"/>
      <c r="K1" s="6579"/>
      <c r="L1" s="6579"/>
      <c r="M1" s="6580"/>
    </row>
    <row r="2" spans="1:13" ht="54" customHeight="1">
      <c r="A2" s="5983" t="s">
        <v>2329</v>
      </c>
      <c r="B2" s="2339" t="s">
        <v>2330</v>
      </c>
      <c r="C2" s="6602" t="s">
        <v>1785</v>
      </c>
      <c r="D2" s="6602"/>
      <c r="E2" s="6602"/>
      <c r="F2" s="6602"/>
      <c r="G2" s="6602"/>
      <c r="H2" s="6602"/>
      <c r="I2" s="6602"/>
      <c r="J2" s="6602"/>
      <c r="K2" s="6602"/>
      <c r="L2" s="6602"/>
      <c r="M2" s="7154"/>
    </row>
    <row r="3" spans="1:13" ht="54.75" customHeight="1">
      <c r="A3" s="5984"/>
      <c r="B3" s="2336" t="s">
        <v>2643</v>
      </c>
      <c r="C3" s="5680" t="s">
        <v>2603</v>
      </c>
      <c r="D3" s="5680"/>
      <c r="E3" s="5680"/>
      <c r="F3" s="5680"/>
      <c r="G3" s="5680"/>
      <c r="H3" s="5680"/>
      <c r="I3" s="5680"/>
      <c r="J3" s="5680"/>
      <c r="K3" s="5680"/>
      <c r="L3" s="5680"/>
      <c r="M3" s="5681"/>
    </row>
    <row r="4" spans="1:13" ht="29.25" customHeight="1">
      <c r="A4" s="5984"/>
      <c r="B4" s="2338" t="s">
        <v>240</v>
      </c>
      <c r="C4" s="1415" t="s">
        <v>95</v>
      </c>
      <c r="D4" s="1482" t="s">
        <v>359</v>
      </c>
      <c r="E4" s="1539" t="s">
        <v>359</v>
      </c>
      <c r="F4" s="5699" t="s">
        <v>241</v>
      </c>
      <c r="G4" s="5700"/>
      <c r="H4" s="1483" t="s">
        <v>359</v>
      </c>
      <c r="I4" s="5680" t="s">
        <v>359</v>
      </c>
      <c r="J4" s="5680"/>
      <c r="K4" s="5680"/>
      <c r="L4" s="5680"/>
      <c r="M4" s="5681"/>
    </row>
    <row r="5" spans="1:13" ht="33.75" customHeight="1">
      <c r="A5" s="5984"/>
      <c r="B5" s="2338" t="s">
        <v>2333</v>
      </c>
      <c r="C5" s="5680"/>
      <c r="D5" s="5680"/>
      <c r="E5" s="5680"/>
      <c r="F5" s="5680"/>
      <c r="G5" s="5680"/>
      <c r="H5" s="5680"/>
      <c r="I5" s="5680"/>
      <c r="J5" s="5680"/>
      <c r="K5" s="5680"/>
      <c r="L5" s="5680"/>
      <c r="M5" s="5681"/>
    </row>
    <row r="6" spans="1:13" ht="15" customHeight="1">
      <c r="A6" s="5984"/>
      <c r="B6" s="2338" t="s">
        <v>2334</v>
      </c>
      <c r="C6" s="5680"/>
      <c r="D6" s="5680"/>
      <c r="E6" s="5680"/>
      <c r="F6" s="5680"/>
      <c r="G6" s="5680"/>
      <c r="H6" s="5680"/>
      <c r="I6" s="5680"/>
      <c r="J6" s="5680"/>
      <c r="K6" s="5680"/>
      <c r="L6" s="5680"/>
      <c r="M6" s="5681"/>
    </row>
    <row r="7" spans="1:13" ht="15" customHeight="1">
      <c r="A7" s="5984"/>
      <c r="B7" s="2338" t="s">
        <v>2335</v>
      </c>
      <c r="C7" s="5702" t="s">
        <v>35</v>
      </c>
      <c r="D7" s="5702"/>
      <c r="E7" s="1409" t="s">
        <v>359</v>
      </c>
      <c r="F7" s="1409" t="s">
        <v>359</v>
      </c>
      <c r="G7" s="1484" t="s">
        <v>359</v>
      </c>
      <c r="H7" s="2406" t="s">
        <v>244</v>
      </c>
      <c r="I7" s="5702" t="s">
        <v>60</v>
      </c>
      <c r="J7" s="5702"/>
      <c r="K7" s="5702"/>
      <c r="L7" s="5702"/>
      <c r="M7" s="5703"/>
    </row>
    <row r="8" spans="1:13" ht="15.75">
      <c r="A8" s="5984"/>
      <c r="B8" s="7144" t="s">
        <v>2336</v>
      </c>
      <c r="C8" s="1409" t="s">
        <v>359</v>
      </c>
      <c r="D8" s="1409" t="s">
        <v>359</v>
      </c>
      <c r="E8" s="1410" t="s">
        <v>359</v>
      </c>
      <c r="F8" s="1410" t="s">
        <v>359</v>
      </c>
      <c r="G8" s="1410" t="s">
        <v>359</v>
      </c>
      <c r="H8" s="4488" t="s">
        <v>359</v>
      </c>
      <c r="I8" s="1409" t="s">
        <v>359</v>
      </c>
      <c r="J8" s="1409" t="s">
        <v>359</v>
      </c>
      <c r="K8" s="1409" t="s">
        <v>359</v>
      </c>
      <c r="L8" s="1409" t="s">
        <v>359</v>
      </c>
      <c r="M8" s="1411" t="s">
        <v>359</v>
      </c>
    </row>
    <row r="9" spans="1:13" ht="15.75">
      <c r="A9" s="5984"/>
      <c r="B9" s="7144"/>
      <c r="C9" s="8807"/>
      <c r="D9" s="6189"/>
      <c r="E9" s="1409" t="s">
        <v>359</v>
      </c>
      <c r="F9" s="1409" t="s">
        <v>359</v>
      </c>
      <c r="G9" s="1409" t="s">
        <v>359</v>
      </c>
      <c r="H9" s="1409" t="s">
        <v>359</v>
      </c>
      <c r="I9" s="1409" t="s">
        <v>359</v>
      </c>
      <c r="J9" s="1409" t="s">
        <v>359</v>
      </c>
      <c r="K9" s="1409" t="s">
        <v>359</v>
      </c>
      <c r="L9" s="1409" t="s">
        <v>359</v>
      </c>
      <c r="M9" s="1411" t="s">
        <v>359</v>
      </c>
    </row>
    <row r="10" spans="1:13" ht="32.25" customHeight="1">
      <c r="A10" s="5984"/>
      <c r="B10" s="7144"/>
      <c r="C10" s="8808"/>
      <c r="D10" s="6543"/>
      <c r="E10" s="1409" t="s">
        <v>359</v>
      </c>
      <c r="F10" s="5708" t="s">
        <v>359</v>
      </c>
      <c r="G10" s="5708"/>
      <c r="H10" s="1409" t="s">
        <v>359</v>
      </c>
      <c r="I10" s="5708" t="s">
        <v>359</v>
      </c>
      <c r="J10" s="5708"/>
      <c r="K10" s="1409" t="s">
        <v>359</v>
      </c>
      <c r="L10" s="1409" t="s">
        <v>359</v>
      </c>
      <c r="M10" s="1411" t="s">
        <v>359</v>
      </c>
    </row>
    <row r="11" spans="1:13" ht="30.75" customHeight="1">
      <c r="A11" s="5984"/>
      <c r="B11" s="8754"/>
      <c r="C11" s="5708" t="s">
        <v>2567</v>
      </c>
      <c r="D11" s="5708"/>
      <c r="E11" s="1412" t="s">
        <v>359</v>
      </c>
      <c r="F11" s="5708" t="s">
        <v>2567</v>
      </c>
      <c r="G11" s="5708"/>
      <c r="H11" s="1412" t="s">
        <v>359</v>
      </c>
      <c r="I11" s="5708" t="s">
        <v>2567</v>
      </c>
      <c r="J11" s="5708"/>
      <c r="K11" s="1412" t="s">
        <v>359</v>
      </c>
      <c r="L11" s="1412" t="s">
        <v>359</v>
      </c>
      <c r="M11" s="1413" t="s">
        <v>359</v>
      </c>
    </row>
    <row r="12" spans="1:13" ht="69" customHeight="1">
      <c r="A12" s="5984"/>
      <c r="B12" s="2338" t="s">
        <v>2338</v>
      </c>
      <c r="C12" s="5680" t="s">
        <v>3432</v>
      </c>
      <c r="D12" s="5680"/>
      <c r="E12" s="5680"/>
      <c r="F12" s="5680"/>
      <c r="G12" s="5680"/>
      <c r="H12" s="5680"/>
      <c r="I12" s="5680"/>
      <c r="J12" s="5680"/>
      <c r="K12" s="5680"/>
      <c r="L12" s="5680"/>
      <c r="M12" s="5681"/>
    </row>
    <row r="13" spans="1:13" ht="66" customHeight="1">
      <c r="A13" s="5984"/>
      <c r="B13" s="2338" t="s">
        <v>2689</v>
      </c>
      <c r="C13" s="5680" t="s">
        <v>3433</v>
      </c>
      <c r="D13" s="5680"/>
      <c r="E13" s="5680"/>
      <c r="F13" s="5680"/>
      <c r="G13" s="5680"/>
      <c r="H13" s="5680"/>
      <c r="I13" s="5680"/>
      <c r="J13" s="5680"/>
      <c r="K13" s="5680"/>
      <c r="L13" s="5680"/>
      <c r="M13" s="5681"/>
    </row>
    <row r="14" spans="1:13" ht="51.75" customHeight="1">
      <c r="A14" s="5984"/>
      <c r="B14" s="2338" t="s">
        <v>3291</v>
      </c>
      <c r="C14" s="5680" t="s">
        <v>3434</v>
      </c>
      <c r="D14" s="5680"/>
      <c r="E14" s="5680"/>
      <c r="F14" s="5680"/>
      <c r="G14" s="5680"/>
      <c r="H14" s="5680"/>
      <c r="I14" s="5680"/>
      <c r="J14" s="5680"/>
      <c r="K14" s="5680"/>
      <c r="L14" s="5680"/>
      <c r="M14" s="5681"/>
    </row>
    <row r="15" spans="1:13" ht="37.5" customHeight="1">
      <c r="A15" s="5984"/>
      <c r="B15" s="2339" t="s">
        <v>2651</v>
      </c>
      <c r="C15" s="5680" t="s">
        <v>86</v>
      </c>
      <c r="D15" s="5680"/>
      <c r="E15" s="1534" t="s">
        <v>108</v>
      </c>
      <c r="F15" s="1408" t="s">
        <v>359</v>
      </c>
      <c r="G15" s="5680" t="s">
        <v>1786</v>
      </c>
      <c r="H15" s="5680"/>
      <c r="I15" s="5680"/>
      <c r="J15" s="5680"/>
      <c r="K15" s="5680"/>
      <c r="L15" s="5680"/>
      <c r="M15" s="5681"/>
    </row>
    <row r="16" spans="1:13" ht="15" customHeight="1">
      <c r="A16" s="8710" t="s">
        <v>2340</v>
      </c>
      <c r="B16" s="2336" t="s">
        <v>230</v>
      </c>
      <c r="C16" s="5680" t="s">
        <v>5</v>
      </c>
      <c r="D16" s="5680"/>
      <c r="E16" s="5680"/>
      <c r="F16" s="5680"/>
      <c r="G16" s="5680"/>
      <c r="H16" s="5680"/>
      <c r="I16" s="5680"/>
      <c r="J16" s="5680"/>
      <c r="K16" s="5680"/>
      <c r="L16" s="5680"/>
      <c r="M16" s="5681"/>
    </row>
    <row r="17" spans="1:13" ht="15" customHeight="1">
      <c r="A17" s="6012"/>
      <c r="B17" s="2338" t="s">
        <v>2652</v>
      </c>
      <c r="C17" s="5680" t="s">
        <v>3435</v>
      </c>
      <c r="D17" s="5680"/>
      <c r="E17" s="5680"/>
      <c r="F17" s="5680"/>
      <c r="G17" s="5680"/>
      <c r="H17" s="5680"/>
      <c r="I17" s="5680"/>
      <c r="J17" s="5680"/>
      <c r="K17" s="5680"/>
      <c r="L17" s="5680"/>
      <c r="M17" s="5681"/>
    </row>
    <row r="18" spans="1:13" ht="15.75">
      <c r="A18" s="6012"/>
      <c r="B18" s="7144" t="s">
        <v>2341</v>
      </c>
      <c r="C18" s="1409" t="s">
        <v>359</v>
      </c>
      <c r="D18" s="1408" t="s">
        <v>359</v>
      </c>
      <c r="E18" s="1408" t="s">
        <v>359</v>
      </c>
      <c r="F18" s="1408" t="s">
        <v>359</v>
      </c>
      <c r="G18" s="1408" t="s">
        <v>359</v>
      </c>
      <c r="H18" s="1408" t="s">
        <v>359</v>
      </c>
      <c r="I18" s="1408" t="s">
        <v>359</v>
      </c>
      <c r="J18" s="1408" t="s">
        <v>359</v>
      </c>
      <c r="K18" s="1408" t="s">
        <v>359</v>
      </c>
      <c r="L18" s="1408" t="s">
        <v>359</v>
      </c>
      <c r="M18" s="1416" t="s">
        <v>359</v>
      </c>
    </row>
    <row r="19" spans="1:13" ht="15.75">
      <c r="A19" s="6012"/>
      <c r="B19" s="7144"/>
      <c r="C19" s="1409" t="s">
        <v>359</v>
      </c>
      <c r="D19" s="1415" t="s">
        <v>359</v>
      </c>
      <c r="E19" s="1408" t="s">
        <v>359</v>
      </c>
      <c r="F19" s="1415" t="s">
        <v>359</v>
      </c>
      <c r="G19" s="1408" t="s">
        <v>359</v>
      </c>
      <c r="H19" s="1415" t="s">
        <v>359</v>
      </c>
      <c r="I19" s="1408" t="s">
        <v>359</v>
      </c>
      <c r="J19" s="1415" t="s">
        <v>359</v>
      </c>
      <c r="K19" s="1408" t="s">
        <v>359</v>
      </c>
      <c r="L19" s="1408" t="s">
        <v>359</v>
      </c>
      <c r="M19" s="1416" t="s">
        <v>359</v>
      </c>
    </row>
    <row r="20" spans="1:13" ht="15.75">
      <c r="A20" s="6012"/>
      <c r="B20" s="7144"/>
      <c r="C20" s="1408" t="s">
        <v>2342</v>
      </c>
      <c r="D20" s="1406" t="s">
        <v>359</v>
      </c>
      <c r="E20" s="1408" t="s">
        <v>2343</v>
      </c>
      <c r="F20" s="1406" t="s">
        <v>359</v>
      </c>
      <c r="G20" s="1408" t="s">
        <v>2344</v>
      </c>
      <c r="H20" s="1406" t="s">
        <v>359</v>
      </c>
      <c r="I20" s="1408" t="s">
        <v>2345</v>
      </c>
      <c r="J20" s="1406" t="s">
        <v>359</v>
      </c>
      <c r="K20" s="1408" t="s">
        <v>359</v>
      </c>
      <c r="L20" s="1408" t="s">
        <v>359</v>
      </c>
      <c r="M20" s="1416" t="s">
        <v>359</v>
      </c>
    </row>
    <row r="21" spans="1:13" ht="15.75">
      <c r="A21" s="6012"/>
      <c r="B21" s="7144"/>
      <c r="C21" s="1408" t="s">
        <v>2346</v>
      </c>
      <c r="D21" s="1406" t="s">
        <v>359</v>
      </c>
      <c r="E21" s="1408" t="s">
        <v>2347</v>
      </c>
      <c r="F21" s="1406" t="s">
        <v>359</v>
      </c>
      <c r="G21" s="1408" t="s">
        <v>2348</v>
      </c>
      <c r="H21" s="1406" t="s">
        <v>359</v>
      </c>
      <c r="I21" s="1408" t="s">
        <v>359</v>
      </c>
      <c r="J21" s="1408" t="s">
        <v>359</v>
      </c>
      <c r="K21" s="1408" t="s">
        <v>359</v>
      </c>
      <c r="L21" s="1408" t="s">
        <v>359</v>
      </c>
      <c r="M21" s="1416" t="s">
        <v>359</v>
      </c>
    </row>
    <row r="22" spans="1:13" ht="15.75">
      <c r="A22" s="6012"/>
      <c r="B22" s="7144"/>
      <c r="C22" s="1408" t="s">
        <v>2349</v>
      </c>
      <c r="D22" s="1406" t="s">
        <v>359</v>
      </c>
      <c r="E22" s="1408" t="s">
        <v>2350</v>
      </c>
      <c r="F22" s="1406" t="s">
        <v>359</v>
      </c>
      <c r="G22" s="1408" t="s">
        <v>359</v>
      </c>
      <c r="H22" s="1408" t="s">
        <v>359</v>
      </c>
      <c r="I22" s="1408" t="s">
        <v>359</v>
      </c>
      <c r="J22" s="1408" t="s">
        <v>359</v>
      </c>
      <c r="K22" s="1408" t="s">
        <v>359</v>
      </c>
      <c r="L22" s="1408" t="s">
        <v>359</v>
      </c>
      <c r="M22" s="1416" t="s">
        <v>359</v>
      </c>
    </row>
    <row r="23" spans="1:13" ht="15.75">
      <c r="A23" s="6012"/>
      <c r="B23" s="7144"/>
      <c r="C23" s="1408" t="s">
        <v>105</v>
      </c>
      <c r="D23" s="1406" t="s">
        <v>2441</v>
      </c>
      <c r="E23" s="1408" t="s">
        <v>2352</v>
      </c>
      <c r="F23" s="1412" t="s">
        <v>3436</v>
      </c>
      <c r="G23" s="1412" t="s">
        <v>359</v>
      </c>
      <c r="H23" s="1412" t="s">
        <v>359</v>
      </c>
      <c r="I23" s="1412" t="s">
        <v>359</v>
      </c>
      <c r="J23" s="1412" t="s">
        <v>359</v>
      </c>
      <c r="K23" s="1412" t="s">
        <v>359</v>
      </c>
      <c r="L23" s="1412" t="s">
        <v>359</v>
      </c>
      <c r="M23" s="1413" t="s">
        <v>359</v>
      </c>
    </row>
    <row r="24" spans="1:13" ht="15.75">
      <c r="A24" s="6012"/>
      <c r="B24" s="8754"/>
      <c r="C24" s="1415" t="s">
        <v>359</v>
      </c>
      <c r="D24" s="1415" t="s">
        <v>359</v>
      </c>
      <c r="E24" s="1415" t="s">
        <v>359</v>
      </c>
      <c r="F24" s="1415" t="s">
        <v>359</v>
      </c>
      <c r="G24" s="1415" t="s">
        <v>359</v>
      </c>
      <c r="H24" s="1415" t="s">
        <v>359</v>
      </c>
      <c r="I24" s="1415" t="s">
        <v>359</v>
      </c>
      <c r="J24" s="1415" t="s">
        <v>359</v>
      </c>
      <c r="K24" s="1415" t="s">
        <v>359</v>
      </c>
      <c r="L24" s="1415" t="s">
        <v>359</v>
      </c>
      <c r="M24" s="1418" t="s">
        <v>359</v>
      </c>
    </row>
    <row r="25" spans="1:13" ht="15.75">
      <c r="A25" s="6012"/>
      <c r="B25" s="7144" t="s">
        <v>2354</v>
      </c>
      <c r="C25" s="1408" t="s">
        <v>359</v>
      </c>
      <c r="D25" s="1408" t="s">
        <v>359</v>
      </c>
      <c r="E25" s="1408" t="s">
        <v>359</v>
      </c>
      <c r="F25" s="1408" t="s">
        <v>359</v>
      </c>
      <c r="G25" s="1408" t="s">
        <v>359</v>
      </c>
      <c r="H25" s="1408" t="s">
        <v>359</v>
      </c>
      <c r="I25" s="1408" t="s">
        <v>359</v>
      </c>
      <c r="J25" s="1408" t="s">
        <v>359</v>
      </c>
      <c r="K25" s="1408" t="s">
        <v>359</v>
      </c>
      <c r="L25" s="1409" t="s">
        <v>359</v>
      </c>
      <c r="M25" s="1411" t="s">
        <v>359</v>
      </c>
    </row>
    <row r="26" spans="1:13" ht="15.75">
      <c r="A26" s="6012"/>
      <c r="B26" s="7144"/>
      <c r="C26" s="1408" t="s">
        <v>2355</v>
      </c>
      <c r="D26" s="1417" t="s">
        <v>359</v>
      </c>
      <c r="E26" s="1408" t="s">
        <v>359</v>
      </c>
      <c r="F26" s="1408" t="s">
        <v>2356</v>
      </c>
      <c r="G26" s="1417" t="s">
        <v>359</v>
      </c>
      <c r="H26" s="1408" t="s">
        <v>359</v>
      </c>
      <c r="I26" s="1408" t="s">
        <v>2357</v>
      </c>
      <c r="J26" s="1417" t="s">
        <v>2351</v>
      </c>
      <c r="K26" s="1408" t="s">
        <v>359</v>
      </c>
      <c r="L26" s="1409" t="s">
        <v>359</v>
      </c>
      <c r="M26" s="1411" t="s">
        <v>359</v>
      </c>
    </row>
    <row r="27" spans="1:13" ht="15.75">
      <c r="A27" s="6012"/>
      <c r="B27" s="7144"/>
      <c r="C27" s="1408" t="s">
        <v>2358</v>
      </c>
      <c r="D27" s="1419" t="s">
        <v>359</v>
      </c>
      <c r="E27" s="1409" t="s">
        <v>359</v>
      </c>
      <c r="F27" s="1408" t="s">
        <v>2359</v>
      </c>
      <c r="G27" s="1406" t="s">
        <v>359</v>
      </c>
      <c r="H27" s="1409" t="s">
        <v>359</v>
      </c>
      <c r="I27" s="1409" t="s">
        <v>359</v>
      </c>
      <c r="J27" s="1409" t="s">
        <v>359</v>
      </c>
      <c r="K27" s="1409" t="s">
        <v>359</v>
      </c>
      <c r="L27" s="1409" t="s">
        <v>359</v>
      </c>
      <c r="M27" s="1411" t="s">
        <v>359</v>
      </c>
    </row>
    <row r="28" spans="1:13" ht="15.75">
      <c r="A28" s="6012"/>
      <c r="B28" s="8754"/>
      <c r="C28" s="1415" t="s">
        <v>359</v>
      </c>
      <c r="D28" s="1415" t="s">
        <v>359</v>
      </c>
      <c r="E28" s="1415" t="s">
        <v>359</v>
      </c>
      <c r="F28" s="1415" t="s">
        <v>359</v>
      </c>
      <c r="G28" s="1415" t="s">
        <v>359</v>
      </c>
      <c r="H28" s="1415" t="s">
        <v>359</v>
      </c>
      <c r="I28" s="1415" t="s">
        <v>359</v>
      </c>
      <c r="J28" s="1415" t="s">
        <v>359</v>
      </c>
      <c r="K28" s="1415" t="s">
        <v>359</v>
      </c>
      <c r="L28" s="1412" t="s">
        <v>359</v>
      </c>
      <c r="M28" s="1413" t="s">
        <v>359</v>
      </c>
    </row>
    <row r="29" spans="1:13" ht="15.75">
      <c r="A29" s="6012"/>
      <c r="B29" s="2339" t="s">
        <v>2360</v>
      </c>
      <c r="C29" s="1408" t="s">
        <v>359</v>
      </c>
      <c r="D29" s="1408" t="s">
        <v>359</v>
      </c>
      <c r="E29" s="1408" t="s">
        <v>359</v>
      </c>
      <c r="F29" s="1408" t="s">
        <v>359</v>
      </c>
      <c r="G29" s="1408" t="s">
        <v>359</v>
      </c>
      <c r="H29" s="1408" t="s">
        <v>359</v>
      </c>
      <c r="I29" s="1408" t="s">
        <v>359</v>
      </c>
      <c r="J29" s="1408" t="s">
        <v>359</v>
      </c>
      <c r="K29" s="1408" t="s">
        <v>359</v>
      </c>
      <c r="L29" s="1408" t="s">
        <v>359</v>
      </c>
      <c r="M29" s="1416" t="s">
        <v>359</v>
      </c>
    </row>
    <row r="30" spans="1:13" ht="15" customHeight="1">
      <c r="A30" s="6012"/>
      <c r="B30" s="2339" t="s">
        <v>359</v>
      </c>
      <c r="C30" s="1485" t="s">
        <v>2361</v>
      </c>
      <c r="D30" s="1488">
        <v>2</v>
      </c>
      <c r="E30" s="1408" t="s">
        <v>359</v>
      </c>
      <c r="F30" s="1409" t="s">
        <v>2362</v>
      </c>
      <c r="G30" s="1417">
        <v>2022</v>
      </c>
      <c r="H30" s="1408" t="s">
        <v>359</v>
      </c>
      <c r="I30" s="1409" t="s">
        <v>2363</v>
      </c>
      <c r="J30" s="5701" t="s">
        <v>3437</v>
      </c>
      <c r="K30" s="5680"/>
      <c r="L30" s="6204"/>
      <c r="M30" s="1416" t="s">
        <v>359</v>
      </c>
    </row>
    <row r="31" spans="1:13" ht="15.75">
      <c r="A31" s="6012"/>
      <c r="B31" s="2338" t="s">
        <v>359</v>
      </c>
      <c r="C31" s="1415" t="s">
        <v>359</v>
      </c>
      <c r="D31" s="1415" t="s">
        <v>359</v>
      </c>
      <c r="E31" s="1415" t="s">
        <v>359</v>
      </c>
      <c r="F31" s="1415" t="s">
        <v>359</v>
      </c>
      <c r="G31" s="1415" t="s">
        <v>359</v>
      </c>
      <c r="H31" s="1415" t="s">
        <v>359</v>
      </c>
      <c r="I31" s="1415" t="s">
        <v>359</v>
      </c>
      <c r="J31" s="1415" t="s">
        <v>359</v>
      </c>
      <c r="K31" s="1415" t="s">
        <v>359</v>
      </c>
      <c r="L31" s="1415" t="s">
        <v>359</v>
      </c>
      <c r="M31" s="1418" t="s">
        <v>359</v>
      </c>
    </row>
    <row r="32" spans="1:13" ht="15.75">
      <c r="A32" s="6012"/>
      <c r="B32" s="7144" t="s">
        <v>2364</v>
      </c>
      <c r="C32" s="1422" t="s">
        <v>359</v>
      </c>
      <c r="D32" s="1422" t="s">
        <v>359</v>
      </c>
      <c r="E32" s="1422" t="s">
        <v>359</v>
      </c>
      <c r="F32" s="1422" t="s">
        <v>359</v>
      </c>
      <c r="G32" s="1422" t="s">
        <v>359</v>
      </c>
      <c r="H32" s="1422" t="s">
        <v>359</v>
      </c>
      <c r="I32" s="1422" t="s">
        <v>359</v>
      </c>
      <c r="J32" s="1422" t="s">
        <v>359</v>
      </c>
      <c r="K32" s="1422" t="s">
        <v>359</v>
      </c>
      <c r="L32" s="1409" t="s">
        <v>359</v>
      </c>
      <c r="M32" s="1411" t="s">
        <v>359</v>
      </c>
    </row>
    <row r="33" spans="1:13" ht="15.75">
      <c r="A33" s="6012"/>
      <c r="B33" s="7144"/>
      <c r="C33" s="1408" t="s">
        <v>2365</v>
      </c>
      <c r="D33" s="1417">
        <v>2023</v>
      </c>
      <c r="E33" s="1422" t="s">
        <v>359</v>
      </c>
      <c r="F33" s="1408" t="s">
        <v>2366</v>
      </c>
      <c r="G33" s="1417">
        <v>2032</v>
      </c>
      <c r="H33" s="1422" t="s">
        <v>359</v>
      </c>
      <c r="I33" s="1409" t="s">
        <v>359</v>
      </c>
      <c r="J33" s="1422" t="s">
        <v>359</v>
      </c>
      <c r="K33" s="1422" t="s">
        <v>359</v>
      </c>
      <c r="L33" s="1409" t="s">
        <v>359</v>
      </c>
      <c r="M33" s="1411" t="s">
        <v>359</v>
      </c>
    </row>
    <row r="34" spans="1:13" ht="15.75">
      <c r="A34" s="6012"/>
      <c r="B34" s="8754"/>
      <c r="C34" s="1415" t="s">
        <v>359</v>
      </c>
      <c r="D34" s="1415" t="s">
        <v>359</v>
      </c>
      <c r="E34" s="1538" t="s">
        <v>359</v>
      </c>
      <c r="F34" s="1415" t="s">
        <v>359</v>
      </c>
      <c r="G34" s="1538" t="s">
        <v>359</v>
      </c>
      <c r="H34" s="1538" t="s">
        <v>359</v>
      </c>
      <c r="I34" s="1412" t="s">
        <v>359</v>
      </c>
      <c r="J34" s="1538" t="s">
        <v>359</v>
      </c>
      <c r="K34" s="1538" t="s">
        <v>359</v>
      </c>
      <c r="L34" s="1412" t="s">
        <v>359</v>
      </c>
      <c r="M34" s="1413" t="s">
        <v>359</v>
      </c>
    </row>
    <row r="35" spans="1:13" ht="15.75">
      <c r="A35" s="6012"/>
      <c r="B35" s="7144" t="s">
        <v>2367</v>
      </c>
      <c r="C35" s="1408" t="s">
        <v>359</v>
      </c>
      <c r="D35" s="1408" t="s">
        <v>359</v>
      </c>
      <c r="E35" s="1408" t="s">
        <v>359</v>
      </c>
      <c r="F35" s="1408" t="s">
        <v>359</v>
      </c>
      <c r="G35" s="1408" t="s">
        <v>359</v>
      </c>
      <c r="H35" s="1408" t="s">
        <v>359</v>
      </c>
      <c r="I35" s="1408" t="s">
        <v>359</v>
      </c>
      <c r="J35" s="1408" t="s">
        <v>359</v>
      </c>
      <c r="K35" s="1408" t="s">
        <v>359</v>
      </c>
      <c r="L35" s="1408" t="s">
        <v>359</v>
      </c>
      <c r="M35" s="1416" t="s">
        <v>359</v>
      </c>
    </row>
    <row r="36" spans="1:13" ht="15.75">
      <c r="A36" s="6012"/>
      <c r="B36" s="7144"/>
      <c r="C36" s="1408" t="s">
        <v>359</v>
      </c>
      <c r="D36" s="1710" t="s">
        <v>2368</v>
      </c>
      <c r="E36" s="1710" t="s">
        <v>359</v>
      </c>
      <c r="F36" s="1710" t="s">
        <v>2369</v>
      </c>
      <c r="G36" s="1710" t="s">
        <v>359</v>
      </c>
      <c r="H36" s="1422" t="s">
        <v>2370</v>
      </c>
      <c r="I36" s="1422" t="s">
        <v>359</v>
      </c>
      <c r="J36" s="1422" t="s">
        <v>2371</v>
      </c>
      <c r="K36" s="1710" t="s">
        <v>359</v>
      </c>
      <c r="L36" s="1710" t="s">
        <v>2372</v>
      </c>
      <c r="M36" s="1416" t="s">
        <v>359</v>
      </c>
    </row>
    <row r="37" spans="1:13" ht="15.75">
      <c r="A37" s="6012"/>
      <c r="B37" s="7144"/>
      <c r="C37" s="1408" t="s">
        <v>359</v>
      </c>
      <c r="D37" s="1417">
        <v>2023</v>
      </c>
      <c r="E37" s="1488">
        <v>2</v>
      </c>
      <c r="F37" s="1488">
        <v>2024</v>
      </c>
      <c r="G37" s="1488">
        <v>2</v>
      </c>
      <c r="H37" s="1488">
        <v>2025</v>
      </c>
      <c r="I37" s="1488">
        <v>2</v>
      </c>
      <c r="J37" s="1488">
        <v>2026</v>
      </c>
      <c r="K37" s="1488">
        <v>2</v>
      </c>
      <c r="L37" s="1488">
        <v>2027</v>
      </c>
      <c r="M37" s="1407">
        <v>2</v>
      </c>
    </row>
    <row r="38" spans="1:13" ht="15.75">
      <c r="A38" s="6012"/>
      <c r="B38" s="7144"/>
      <c r="C38" s="1408" t="s">
        <v>359</v>
      </c>
      <c r="D38" s="1710" t="s">
        <v>2373</v>
      </c>
      <c r="E38" s="1710" t="s">
        <v>359</v>
      </c>
      <c r="F38" s="1710" t="s">
        <v>2374</v>
      </c>
      <c r="G38" s="1710" t="s">
        <v>359</v>
      </c>
      <c r="H38" s="1422" t="s">
        <v>2375</v>
      </c>
      <c r="I38" s="1422" t="s">
        <v>359</v>
      </c>
      <c r="J38" s="1422" t="s">
        <v>2376</v>
      </c>
      <c r="K38" s="1710" t="s">
        <v>359</v>
      </c>
      <c r="L38" s="1710" t="s">
        <v>2377</v>
      </c>
      <c r="M38" s="1416" t="s">
        <v>359</v>
      </c>
    </row>
    <row r="39" spans="1:13" ht="15.75">
      <c r="A39" s="6012"/>
      <c r="B39" s="7144"/>
      <c r="C39" s="1408" t="s">
        <v>359</v>
      </c>
      <c r="D39" s="1417">
        <v>2028</v>
      </c>
      <c r="E39" s="1488">
        <v>2</v>
      </c>
      <c r="F39" s="1488">
        <v>2029</v>
      </c>
      <c r="G39" s="1488">
        <v>2</v>
      </c>
      <c r="H39" s="1488">
        <v>2030</v>
      </c>
      <c r="I39" s="1488">
        <v>2</v>
      </c>
      <c r="J39" s="1488">
        <v>2031</v>
      </c>
      <c r="K39" s="1488">
        <v>2</v>
      </c>
      <c r="L39" s="1488">
        <v>2032</v>
      </c>
      <c r="M39" s="1407">
        <v>2</v>
      </c>
    </row>
    <row r="40" spans="1:13" ht="15.75">
      <c r="A40" s="6012"/>
      <c r="B40" s="7144"/>
      <c r="C40" s="1408" t="s">
        <v>359</v>
      </c>
      <c r="D40" s="1819" t="s">
        <v>3297</v>
      </c>
      <c r="E40" s="1415" t="s">
        <v>359</v>
      </c>
      <c r="F40" s="1408" t="s">
        <v>359</v>
      </c>
      <c r="G40" s="1408" t="s">
        <v>359</v>
      </c>
      <c r="H40" s="1408" t="s">
        <v>359</v>
      </c>
      <c r="I40" s="1408" t="s">
        <v>359</v>
      </c>
      <c r="J40" s="1408" t="s">
        <v>359</v>
      </c>
      <c r="K40" s="1408" t="s">
        <v>359</v>
      </c>
      <c r="L40" s="1408" t="s">
        <v>359</v>
      </c>
      <c r="M40" s="1416" t="s">
        <v>359</v>
      </c>
    </row>
    <row r="41" spans="1:13" ht="15" customHeight="1">
      <c r="A41" s="6012"/>
      <c r="B41" s="7144"/>
      <c r="C41" s="1408" t="s">
        <v>359</v>
      </c>
      <c r="D41" s="1406">
        <v>2032</v>
      </c>
      <c r="E41" s="1483">
        <v>20</v>
      </c>
      <c r="F41" s="1408" t="s">
        <v>359</v>
      </c>
      <c r="G41" s="1409" t="s">
        <v>359</v>
      </c>
      <c r="H41" s="6189" t="s">
        <v>359</v>
      </c>
      <c r="I41" s="6189"/>
      <c r="J41" s="1408" t="s">
        <v>359</v>
      </c>
      <c r="K41" s="1408" t="s">
        <v>359</v>
      </c>
      <c r="L41" s="1408" t="s">
        <v>359</v>
      </c>
      <c r="M41" s="1416" t="s">
        <v>359</v>
      </c>
    </row>
    <row r="42" spans="1:13" ht="15.75">
      <c r="A42" s="6012"/>
      <c r="B42" s="7144"/>
      <c r="C42" s="1415" t="s">
        <v>359</v>
      </c>
      <c r="D42" s="1415" t="s">
        <v>359</v>
      </c>
      <c r="E42" s="1415" t="s">
        <v>359</v>
      </c>
      <c r="F42" s="1415" t="s">
        <v>359</v>
      </c>
      <c r="G42" s="1415" t="s">
        <v>359</v>
      </c>
      <c r="H42" s="1415" t="s">
        <v>359</v>
      </c>
      <c r="I42" s="1415" t="s">
        <v>359</v>
      </c>
      <c r="J42" s="1415" t="s">
        <v>359</v>
      </c>
      <c r="K42" s="1415" t="s">
        <v>359</v>
      </c>
      <c r="L42" s="1415" t="s">
        <v>359</v>
      </c>
      <c r="M42" s="1418" t="s">
        <v>359</v>
      </c>
    </row>
    <row r="43" spans="1:13" ht="15.75">
      <c r="A43" s="6012"/>
      <c r="B43" s="8755" t="s">
        <v>2385</v>
      </c>
      <c r="C43" s="1408" t="s">
        <v>359</v>
      </c>
      <c r="D43" s="1408" t="s">
        <v>359</v>
      </c>
      <c r="E43" s="1408" t="s">
        <v>359</v>
      </c>
      <c r="F43" s="1408" t="s">
        <v>359</v>
      </c>
      <c r="G43" s="1408" t="s">
        <v>359</v>
      </c>
      <c r="H43" s="1408" t="s">
        <v>359</v>
      </c>
      <c r="I43" s="1408" t="s">
        <v>359</v>
      </c>
      <c r="J43" s="1408" t="s">
        <v>359</v>
      </c>
      <c r="K43" s="1408" t="s">
        <v>359</v>
      </c>
      <c r="L43" s="1409" t="s">
        <v>359</v>
      </c>
      <c r="M43" s="1411" t="s">
        <v>359</v>
      </c>
    </row>
    <row r="44" spans="1:13" ht="15" customHeight="1">
      <c r="A44" s="6012"/>
      <c r="B44" s="7144"/>
      <c r="C44" s="1409" t="s">
        <v>359</v>
      </c>
      <c r="D44" s="1408" t="s">
        <v>93</v>
      </c>
      <c r="E44" s="1415" t="s">
        <v>95</v>
      </c>
      <c r="F44" s="6539" t="s">
        <v>2386</v>
      </c>
      <c r="G44" s="6540" t="s">
        <v>359</v>
      </c>
      <c r="H44" s="5979"/>
      <c r="I44" s="5979"/>
      <c r="J44" s="6541"/>
      <c r="K44" s="1408" t="s">
        <v>2387</v>
      </c>
      <c r="L44" s="6545" t="s">
        <v>359</v>
      </c>
      <c r="M44" s="6546"/>
    </row>
    <row r="45" spans="1:13" ht="15.75">
      <c r="A45" s="6012"/>
      <c r="B45" s="7144"/>
      <c r="C45" s="1409" t="s">
        <v>359</v>
      </c>
      <c r="D45" s="1423" t="s">
        <v>359</v>
      </c>
      <c r="E45" s="1483" t="s">
        <v>2441</v>
      </c>
      <c r="F45" s="6539"/>
      <c r="G45" s="6542"/>
      <c r="H45" s="6543"/>
      <c r="I45" s="6543"/>
      <c r="J45" s="6544"/>
      <c r="K45" s="1409" t="s">
        <v>359</v>
      </c>
      <c r="L45" s="6547"/>
      <c r="M45" s="6548"/>
    </row>
    <row r="46" spans="1:13" ht="15.75">
      <c r="A46" s="6012"/>
      <c r="B46" s="8754"/>
      <c r="C46" s="1412" t="s">
        <v>359</v>
      </c>
      <c r="D46" s="1412" t="s">
        <v>359</v>
      </c>
      <c r="E46" s="1412" t="s">
        <v>359</v>
      </c>
      <c r="F46" s="1412" t="s">
        <v>359</v>
      </c>
      <c r="G46" s="1412" t="s">
        <v>359</v>
      </c>
      <c r="H46" s="1412" t="s">
        <v>359</v>
      </c>
      <c r="I46" s="1412" t="s">
        <v>359</v>
      </c>
      <c r="J46" s="1412" t="s">
        <v>359</v>
      </c>
      <c r="K46" s="1412" t="s">
        <v>359</v>
      </c>
      <c r="L46" s="1409" t="s">
        <v>359</v>
      </c>
      <c r="M46" s="1411" t="s">
        <v>359</v>
      </c>
    </row>
    <row r="47" spans="1:13" ht="15" customHeight="1">
      <c r="A47" s="6012"/>
      <c r="B47" s="2338" t="s">
        <v>2388</v>
      </c>
      <c r="C47" s="5680" t="s">
        <v>3438</v>
      </c>
      <c r="D47" s="5680"/>
      <c r="E47" s="5680"/>
      <c r="F47" s="5680"/>
      <c r="G47" s="5680"/>
      <c r="H47" s="5680"/>
      <c r="I47" s="5680"/>
      <c r="J47" s="5680"/>
      <c r="K47" s="5680"/>
      <c r="L47" s="5680"/>
      <c r="M47" s="5681"/>
    </row>
    <row r="48" spans="1:13" ht="43.5" customHeight="1">
      <c r="A48" s="6012"/>
      <c r="B48" s="2338" t="s">
        <v>2577</v>
      </c>
      <c r="C48" s="5680" t="s">
        <v>3439</v>
      </c>
      <c r="D48" s="5680"/>
      <c r="E48" s="5680"/>
      <c r="F48" s="5680"/>
      <c r="G48" s="5680"/>
      <c r="H48" s="5680"/>
      <c r="I48" s="5680"/>
      <c r="J48" s="5680"/>
      <c r="K48" s="5680"/>
      <c r="L48" s="5680"/>
      <c r="M48" s="5681"/>
    </row>
    <row r="49" spans="1:13" ht="15" customHeight="1">
      <c r="A49" s="6012"/>
      <c r="B49" s="2338" t="s">
        <v>2392</v>
      </c>
      <c r="C49" s="5680" t="s">
        <v>3440</v>
      </c>
      <c r="D49" s="5680"/>
      <c r="E49" s="5680"/>
      <c r="F49" s="5680"/>
      <c r="G49" s="5680"/>
      <c r="H49" s="5680"/>
      <c r="I49" s="5680"/>
      <c r="J49" s="5680"/>
      <c r="K49" s="5680"/>
      <c r="L49" s="5680"/>
      <c r="M49" s="5681"/>
    </row>
    <row r="50" spans="1:13" ht="15" customHeight="1">
      <c r="A50" s="6012"/>
      <c r="B50" s="2338" t="s">
        <v>2393</v>
      </c>
      <c r="C50" s="5680">
        <v>2023</v>
      </c>
      <c r="D50" s="5680"/>
      <c r="E50" s="5680"/>
      <c r="F50" s="5680"/>
      <c r="G50" s="5680"/>
      <c r="H50" s="5680"/>
      <c r="I50" s="5680"/>
      <c r="J50" s="5680"/>
      <c r="K50" s="5680"/>
      <c r="L50" s="5680"/>
      <c r="M50" s="5681"/>
    </row>
    <row r="51" spans="1:13" ht="15" customHeight="1">
      <c r="A51" s="6537" t="s">
        <v>2394</v>
      </c>
      <c r="B51" s="2338" t="s">
        <v>2395</v>
      </c>
      <c r="C51" s="5680" t="s">
        <v>2157</v>
      </c>
      <c r="D51" s="5680"/>
      <c r="E51" s="5680"/>
      <c r="F51" s="5680"/>
      <c r="G51" s="5680"/>
      <c r="H51" s="5680"/>
      <c r="I51" s="5680"/>
      <c r="J51" s="5680"/>
      <c r="K51" s="5680"/>
      <c r="L51" s="5680"/>
      <c r="M51" s="5681"/>
    </row>
    <row r="52" spans="1:13" ht="15" customHeight="1">
      <c r="A52" s="6538"/>
      <c r="B52" s="2338" t="s">
        <v>2396</v>
      </c>
      <c r="C52" s="5680" t="s">
        <v>3441</v>
      </c>
      <c r="D52" s="5680"/>
      <c r="E52" s="5680"/>
      <c r="F52" s="5680"/>
      <c r="G52" s="5680"/>
      <c r="H52" s="5680"/>
      <c r="I52" s="5680"/>
      <c r="J52" s="5680"/>
      <c r="K52" s="5680"/>
      <c r="L52" s="5680"/>
      <c r="M52" s="5681"/>
    </row>
    <row r="53" spans="1:13" ht="15" customHeight="1">
      <c r="A53" s="6538"/>
      <c r="B53" s="2338" t="s">
        <v>2398</v>
      </c>
      <c r="C53" s="5680" t="s">
        <v>3442</v>
      </c>
      <c r="D53" s="5680"/>
      <c r="E53" s="5680"/>
      <c r="F53" s="5680"/>
      <c r="G53" s="5680"/>
      <c r="H53" s="5680"/>
      <c r="I53" s="5680"/>
      <c r="J53" s="5680"/>
      <c r="K53" s="5680"/>
      <c r="L53" s="5680"/>
      <c r="M53" s="5681"/>
    </row>
    <row r="54" spans="1:13" ht="15" customHeight="1">
      <c r="A54" s="6538"/>
      <c r="B54" s="2338" t="s">
        <v>2399</v>
      </c>
      <c r="C54" s="5680" t="s">
        <v>1149</v>
      </c>
      <c r="D54" s="5680"/>
      <c r="E54" s="5680"/>
      <c r="F54" s="5680"/>
      <c r="G54" s="5680"/>
      <c r="H54" s="5680"/>
      <c r="I54" s="5680"/>
      <c r="J54" s="5680"/>
      <c r="K54" s="5680"/>
      <c r="L54" s="5680"/>
      <c r="M54" s="5681"/>
    </row>
    <row r="55" spans="1:13" ht="15" customHeight="1">
      <c r="A55" s="6538"/>
      <c r="B55" s="2338" t="s">
        <v>2400</v>
      </c>
      <c r="C55" s="6039" t="s">
        <v>2158</v>
      </c>
      <c r="D55" s="5684"/>
      <c r="E55" s="5684"/>
      <c r="F55" s="5684"/>
      <c r="G55" s="5684"/>
      <c r="H55" s="5684"/>
      <c r="I55" s="5684"/>
      <c r="J55" s="5684"/>
      <c r="K55" s="5684"/>
      <c r="L55" s="5684"/>
      <c r="M55" s="5685"/>
    </row>
    <row r="56" spans="1:13" ht="15" customHeight="1">
      <c r="A56" s="6549"/>
      <c r="B56" s="2338" t="s">
        <v>2401</v>
      </c>
      <c r="C56" s="5680">
        <v>3163738893</v>
      </c>
      <c r="D56" s="5680"/>
      <c r="E56" s="5680"/>
      <c r="F56" s="5680"/>
      <c r="G56" s="5680"/>
      <c r="H56" s="5680"/>
      <c r="I56" s="5680"/>
      <c r="J56" s="5680"/>
      <c r="K56" s="5680"/>
      <c r="L56" s="5680"/>
      <c r="M56" s="5681"/>
    </row>
    <row r="57" spans="1:13" ht="15" customHeight="1">
      <c r="A57" s="6537" t="s">
        <v>2402</v>
      </c>
      <c r="B57" s="4467" t="s">
        <v>2395</v>
      </c>
      <c r="C57" s="5680" t="s">
        <v>3443</v>
      </c>
      <c r="D57" s="5680"/>
      <c r="E57" s="5680"/>
      <c r="F57" s="5680"/>
      <c r="G57" s="5680"/>
      <c r="H57" s="5680"/>
      <c r="I57" s="5680"/>
      <c r="J57" s="5680"/>
      <c r="K57" s="5680"/>
      <c r="L57" s="5680"/>
      <c r="M57" s="5681"/>
    </row>
    <row r="58" spans="1:13" ht="15" customHeight="1">
      <c r="A58" s="6538"/>
      <c r="B58" s="4467" t="s">
        <v>2404</v>
      </c>
      <c r="C58" s="5680" t="s">
        <v>3444</v>
      </c>
      <c r="D58" s="5680"/>
      <c r="E58" s="5680"/>
      <c r="F58" s="5680"/>
      <c r="G58" s="5680"/>
      <c r="H58" s="5680"/>
      <c r="I58" s="5680"/>
      <c r="J58" s="5680"/>
      <c r="K58" s="5680"/>
      <c r="L58" s="5680"/>
      <c r="M58" s="5681"/>
    </row>
    <row r="59" spans="1:13" ht="15" customHeight="1">
      <c r="A59" s="6538"/>
      <c r="B59" s="4467" t="s">
        <v>244</v>
      </c>
      <c r="C59" s="5680" t="s">
        <v>3445</v>
      </c>
      <c r="D59" s="5680"/>
      <c r="E59" s="5680"/>
      <c r="F59" s="5680"/>
      <c r="G59" s="5680"/>
      <c r="H59" s="5680"/>
      <c r="I59" s="5680"/>
      <c r="J59" s="5680"/>
      <c r="K59" s="5680"/>
      <c r="L59" s="5680"/>
      <c r="M59" s="5681"/>
    </row>
    <row r="60" spans="1:13" ht="15" customHeight="1">
      <c r="A60" s="4440" t="s">
        <v>2406</v>
      </c>
      <c r="B60" s="4479" t="s">
        <v>359</v>
      </c>
      <c r="C60" s="8787" t="s">
        <v>359</v>
      </c>
      <c r="D60" s="8787"/>
      <c r="E60" s="8787"/>
      <c r="F60" s="8787"/>
      <c r="G60" s="8787"/>
      <c r="H60" s="8787"/>
      <c r="I60" s="8787"/>
      <c r="J60" s="8787"/>
      <c r="K60" s="8787"/>
      <c r="L60" s="8787"/>
      <c r="M60" s="8788"/>
    </row>
  </sheetData>
  <mergeCells count="51">
    <mergeCell ref="A2:A15"/>
    <mergeCell ref="C2:M2"/>
    <mergeCell ref="C3:M3"/>
    <mergeCell ref="F4:G4"/>
    <mergeCell ref="I4:M4"/>
    <mergeCell ref="C5:M5"/>
    <mergeCell ref="C6:M6"/>
    <mergeCell ref="C7:D7"/>
    <mergeCell ref="I7:M7"/>
    <mergeCell ref="B8:B11"/>
    <mergeCell ref="C9:D10"/>
    <mergeCell ref="F10:G10"/>
    <mergeCell ref="I10:J10"/>
    <mergeCell ref="C11:D11"/>
    <mergeCell ref="F11:G11"/>
    <mergeCell ref="C13:M13"/>
    <mergeCell ref="C14:M14"/>
    <mergeCell ref="C15:D15"/>
    <mergeCell ref="C60:M60"/>
    <mergeCell ref="C50:M50"/>
    <mergeCell ref="G15:M15"/>
    <mergeCell ref="A51:A56"/>
    <mergeCell ref="C51:M51"/>
    <mergeCell ref="C52:M52"/>
    <mergeCell ref="C53:M53"/>
    <mergeCell ref="C54:M54"/>
    <mergeCell ref="C55:M55"/>
    <mergeCell ref="C56:M56"/>
    <mergeCell ref="A16:A50"/>
    <mergeCell ref="C16:M16"/>
    <mergeCell ref="C17:M17"/>
    <mergeCell ref="B18:B24"/>
    <mergeCell ref="B25:B28"/>
    <mergeCell ref="J30:L30"/>
    <mergeCell ref="B32:B34"/>
    <mergeCell ref="B1:M1"/>
    <mergeCell ref="A57:A59"/>
    <mergeCell ref="C57:M57"/>
    <mergeCell ref="C58:M58"/>
    <mergeCell ref="C59:M59"/>
    <mergeCell ref="C49:M49"/>
    <mergeCell ref="B35:B42"/>
    <mergeCell ref="H41:I41"/>
    <mergeCell ref="B43:B46"/>
    <mergeCell ref="F44:F45"/>
    <mergeCell ref="G44:J45"/>
    <mergeCell ref="L44:M45"/>
    <mergeCell ref="C47:M47"/>
    <mergeCell ref="C48:M48"/>
    <mergeCell ref="I11:J11"/>
    <mergeCell ref="C12:M12"/>
  </mergeCells>
  <hyperlinks>
    <hyperlink ref="C55" r:id="rId1"/>
  </hyperlinks>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2" workbookViewId="0">
      <selection activeCell="L22" sqref="L22"/>
    </sheetView>
  </sheetViews>
  <sheetFormatPr baseColWidth="10" defaultColWidth="11.42578125" defaultRowHeight="15.75"/>
  <cols>
    <col min="1" max="1" width="29" style="1916" customWidth="1"/>
    <col min="2" max="2" width="29.7109375" style="2952" customWidth="1"/>
    <col min="3" max="3" width="11.42578125" style="1916" bestFit="1" customWidth="1"/>
    <col min="4" max="16384" width="11.42578125" style="1916"/>
  </cols>
  <sheetData>
    <row r="1" spans="1:13" ht="20.25" customHeight="1">
      <c r="A1" s="2624" t="s">
        <v>359</v>
      </c>
      <c r="B1" s="5875" t="s">
        <v>2445</v>
      </c>
      <c r="C1" s="5875"/>
      <c r="D1" s="5875"/>
      <c r="E1" s="5875"/>
      <c r="F1" s="5875"/>
      <c r="G1" s="5875"/>
      <c r="H1" s="5875"/>
      <c r="I1" s="5875"/>
      <c r="J1" s="5875"/>
      <c r="K1" s="5875"/>
      <c r="L1" s="5875"/>
      <c r="M1" s="5876"/>
    </row>
    <row r="2" spans="1:13" ht="54" customHeight="1">
      <c r="A2" s="5839" t="s">
        <v>2329</v>
      </c>
      <c r="B2" s="3072" t="s">
        <v>2330</v>
      </c>
      <c r="C2" s="5842" t="s">
        <v>1451</v>
      </c>
      <c r="D2" s="5842"/>
      <c r="E2" s="5842"/>
      <c r="F2" s="5842"/>
      <c r="G2" s="5842"/>
      <c r="H2" s="5842"/>
      <c r="I2" s="5842"/>
      <c r="J2" s="5842"/>
      <c r="K2" s="5842"/>
      <c r="L2" s="5842"/>
      <c r="M2" s="5843"/>
    </row>
    <row r="3" spans="1:13" s="1917" customFormat="1" ht="152.1" customHeight="1">
      <c r="A3" s="5840"/>
      <c r="B3" s="3073" t="s">
        <v>2331</v>
      </c>
      <c r="C3" s="5844" t="s">
        <v>2446</v>
      </c>
      <c r="D3" s="5844"/>
      <c r="E3" s="5844"/>
      <c r="F3" s="5844"/>
      <c r="G3" s="5844"/>
      <c r="H3" s="5844"/>
      <c r="I3" s="5844"/>
      <c r="J3" s="5844"/>
      <c r="K3" s="5844"/>
      <c r="L3" s="5844"/>
      <c r="M3" s="5845"/>
    </row>
    <row r="4" spans="1:13" ht="27.75" customHeight="1">
      <c r="A4" s="5840"/>
      <c r="B4" s="3074" t="s">
        <v>240</v>
      </c>
      <c r="C4" s="2748" t="s">
        <v>95</v>
      </c>
      <c r="D4" s="2749" t="s">
        <v>359</v>
      </c>
      <c r="E4" s="2750" t="s">
        <v>359</v>
      </c>
      <c r="F4" s="5846" t="s">
        <v>241</v>
      </c>
      <c r="G4" s="5847"/>
      <c r="H4" s="2751" t="s">
        <v>359</v>
      </c>
      <c r="I4" s="2748" t="s">
        <v>359</v>
      </c>
      <c r="J4" s="2748" t="s">
        <v>359</v>
      </c>
      <c r="K4" s="2748" t="s">
        <v>359</v>
      </c>
      <c r="L4" s="2748" t="s">
        <v>359</v>
      </c>
      <c r="M4" s="2752" t="s">
        <v>359</v>
      </c>
    </row>
    <row r="5" spans="1:13" ht="15" customHeight="1">
      <c r="A5" s="5840"/>
      <c r="B5" s="3075" t="s">
        <v>2333</v>
      </c>
      <c r="C5" s="5848" t="s">
        <v>359</v>
      </c>
      <c r="D5" s="5848"/>
      <c r="E5" s="5848"/>
      <c r="F5" s="5848"/>
      <c r="G5" s="5848"/>
      <c r="H5" s="5848"/>
      <c r="I5" s="5848"/>
      <c r="J5" s="5848"/>
      <c r="K5" s="5848"/>
      <c r="L5" s="5848"/>
      <c r="M5" s="5849"/>
    </row>
    <row r="6" spans="1:13">
      <c r="A6" s="5840"/>
      <c r="B6" s="3074" t="s">
        <v>2334</v>
      </c>
      <c r="C6" s="2225" t="s">
        <v>359</v>
      </c>
      <c r="D6" s="2225" t="s">
        <v>359</v>
      </c>
      <c r="E6" s="2225" t="s">
        <v>359</v>
      </c>
      <c r="F6" s="2225" t="s">
        <v>359</v>
      </c>
      <c r="G6" s="2225" t="s">
        <v>359</v>
      </c>
      <c r="H6" s="2225" t="s">
        <v>359</v>
      </c>
      <c r="I6" s="2225" t="s">
        <v>359</v>
      </c>
      <c r="J6" s="2225" t="s">
        <v>359</v>
      </c>
      <c r="K6" s="2225" t="s">
        <v>359</v>
      </c>
      <c r="L6" s="2225" t="s">
        <v>359</v>
      </c>
      <c r="M6" s="2623" t="s">
        <v>359</v>
      </c>
    </row>
    <row r="7" spans="1:13" ht="15" customHeight="1">
      <c r="A7" s="5840"/>
      <c r="B7" s="3074" t="s">
        <v>2335</v>
      </c>
      <c r="C7" s="5850" t="s">
        <v>1130</v>
      </c>
      <c r="D7" s="5850"/>
      <c r="E7" s="2754" t="s">
        <v>359</v>
      </c>
      <c r="F7" s="2754" t="s">
        <v>359</v>
      </c>
      <c r="G7" s="2755" t="s">
        <v>359</v>
      </c>
      <c r="H7" s="2756" t="s">
        <v>244</v>
      </c>
      <c r="I7" s="5850" t="s">
        <v>289</v>
      </c>
      <c r="J7" s="5850"/>
      <c r="K7" s="5850"/>
      <c r="L7" s="5850"/>
      <c r="M7" s="5851"/>
    </row>
    <row r="8" spans="1:13">
      <c r="A8" s="5840"/>
      <c r="B8" s="5852" t="s">
        <v>2336</v>
      </c>
      <c r="C8" s="2754" t="s">
        <v>359</v>
      </c>
      <c r="D8" s="2754" t="s">
        <v>359</v>
      </c>
      <c r="E8" s="2757" t="s">
        <v>359</v>
      </c>
      <c r="F8" s="2757" t="s">
        <v>359</v>
      </c>
      <c r="G8" s="2757" t="s">
        <v>359</v>
      </c>
      <c r="H8" s="2757" t="s">
        <v>359</v>
      </c>
      <c r="I8" s="2754" t="s">
        <v>359</v>
      </c>
      <c r="J8" s="2754" t="s">
        <v>359</v>
      </c>
      <c r="K8" s="2754" t="s">
        <v>359</v>
      </c>
      <c r="L8" s="2754" t="s">
        <v>359</v>
      </c>
      <c r="M8" s="2758" t="s">
        <v>359</v>
      </c>
    </row>
    <row r="9" spans="1:13" ht="15" customHeight="1">
      <c r="A9" s="5840"/>
      <c r="B9" s="5852"/>
      <c r="C9" s="5854" t="s">
        <v>359</v>
      </c>
      <c r="D9" s="5854"/>
      <c r="E9" s="2754" t="s">
        <v>359</v>
      </c>
      <c r="F9" s="5854" t="s">
        <v>359</v>
      </c>
      <c r="G9" s="5854"/>
      <c r="H9" s="2754" t="s">
        <v>359</v>
      </c>
      <c r="I9" s="5854" t="s">
        <v>359</v>
      </c>
      <c r="J9" s="5854"/>
      <c r="K9" s="2754" t="s">
        <v>359</v>
      </c>
      <c r="L9" s="2754" t="s">
        <v>359</v>
      </c>
      <c r="M9" s="2758" t="s">
        <v>359</v>
      </c>
    </row>
    <row r="10" spans="1:13" ht="15" customHeight="1">
      <c r="A10" s="5840"/>
      <c r="B10" s="5853"/>
      <c r="C10" s="5854" t="s">
        <v>2337</v>
      </c>
      <c r="D10" s="5854"/>
      <c r="E10" s="2759" t="s">
        <v>359</v>
      </c>
      <c r="F10" s="5854" t="s">
        <v>2337</v>
      </c>
      <c r="G10" s="5854"/>
      <c r="H10" s="2759" t="s">
        <v>359</v>
      </c>
      <c r="I10" s="5854" t="s">
        <v>2337</v>
      </c>
      <c r="J10" s="5854"/>
      <c r="K10" s="2759" t="s">
        <v>359</v>
      </c>
      <c r="L10" s="2759" t="s">
        <v>359</v>
      </c>
      <c r="M10" s="2760" t="s">
        <v>359</v>
      </c>
    </row>
    <row r="11" spans="1:13" ht="63" customHeight="1">
      <c r="A11" s="5841"/>
      <c r="B11" s="3075" t="s">
        <v>2338</v>
      </c>
      <c r="C11" s="5836" t="s">
        <v>2447</v>
      </c>
      <c r="D11" s="5837"/>
      <c r="E11" s="5837"/>
      <c r="F11" s="5837"/>
      <c r="G11" s="5837"/>
      <c r="H11" s="5837"/>
      <c r="I11" s="5837"/>
      <c r="J11" s="5837"/>
      <c r="K11" s="5837"/>
      <c r="L11" s="5837"/>
      <c r="M11" s="5838"/>
    </row>
    <row r="12" spans="1:13" ht="15" customHeight="1">
      <c r="A12" s="5873" t="s">
        <v>2340</v>
      </c>
      <c r="B12" s="3074" t="s">
        <v>230</v>
      </c>
      <c r="C12" s="5836" t="s">
        <v>2448</v>
      </c>
      <c r="D12" s="5837"/>
      <c r="E12" s="5837"/>
      <c r="F12" s="5837"/>
      <c r="G12" s="5837"/>
      <c r="H12" s="5837"/>
      <c r="I12" s="5837"/>
      <c r="J12" s="5837"/>
      <c r="K12" s="5837"/>
      <c r="L12" s="5837"/>
      <c r="M12" s="5838"/>
    </row>
    <row r="13" spans="1:13">
      <c r="A13" s="5873"/>
      <c r="B13" s="5852" t="s">
        <v>2341</v>
      </c>
      <c r="C13" s="2754" t="s">
        <v>359</v>
      </c>
      <c r="D13" s="1899" t="s">
        <v>359</v>
      </c>
      <c r="E13" s="1899" t="s">
        <v>359</v>
      </c>
      <c r="F13" s="1899" t="s">
        <v>359</v>
      </c>
      <c r="G13" s="1899" t="s">
        <v>359</v>
      </c>
      <c r="H13" s="1899" t="s">
        <v>359</v>
      </c>
      <c r="I13" s="1899" t="s">
        <v>359</v>
      </c>
      <c r="J13" s="1899" t="s">
        <v>359</v>
      </c>
      <c r="K13" s="1899" t="s">
        <v>359</v>
      </c>
      <c r="L13" s="1899" t="s">
        <v>359</v>
      </c>
      <c r="M13" s="2753" t="s">
        <v>359</v>
      </c>
    </row>
    <row r="14" spans="1:13">
      <c r="A14" s="5873"/>
      <c r="B14" s="5852"/>
      <c r="C14" s="2754" t="s">
        <v>359</v>
      </c>
      <c r="D14" s="2748" t="s">
        <v>359</v>
      </c>
      <c r="E14" s="1899" t="s">
        <v>359</v>
      </c>
      <c r="F14" s="2748" t="s">
        <v>359</v>
      </c>
      <c r="G14" s="1899" t="s">
        <v>359</v>
      </c>
      <c r="H14" s="2748" t="s">
        <v>359</v>
      </c>
      <c r="I14" s="1899" t="s">
        <v>359</v>
      </c>
      <c r="J14" s="2748" t="s">
        <v>359</v>
      </c>
      <c r="K14" s="1899" t="s">
        <v>359</v>
      </c>
      <c r="L14" s="1899" t="s">
        <v>359</v>
      </c>
      <c r="M14" s="2753" t="s">
        <v>359</v>
      </c>
    </row>
    <row r="15" spans="1:13">
      <c r="A15" s="5873"/>
      <c r="B15" s="5852"/>
      <c r="C15" s="1899" t="s">
        <v>2342</v>
      </c>
      <c r="D15" s="2761" t="s">
        <v>359</v>
      </c>
      <c r="E15" s="1899" t="s">
        <v>2343</v>
      </c>
      <c r="F15" s="2761" t="s">
        <v>359</v>
      </c>
      <c r="G15" s="1899" t="s">
        <v>2344</v>
      </c>
      <c r="H15" s="2761" t="s">
        <v>359</v>
      </c>
      <c r="I15" s="1899" t="s">
        <v>2345</v>
      </c>
      <c r="J15" s="2761"/>
      <c r="K15" s="1899" t="s">
        <v>359</v>
      </c>
      <c r="L15" s="1899" t="s">
        <v>359</v>
      </c>
      <c r="M15" s="2753" t="s">
        <v>359</v>
      </c>
    </row>
    <row r="16" spans="1:13">
      <c r="A16" s="5873"/>
      <c r="B16" s="5852"/>
      <c r="C16" s="1899" t="s">
        <v>2346</v>
      </c>
      <c r="D16" s="2761" t="s">
        <v>359</v>
      </c>
      <c r="E16" s="1899" t="s">
        <v>2347</v>
      </c>
      <c r="F16" s="2761" t="s">
        <v>359</v>
      </c>
      <c r="G16" s="1899" t="s">
        <v>2348</v>
      </c>
      <c r="H16" s="2761" t="s">
        <v>359</v>
      </c>
      <c r="I16" s="1899" t="s">
        <v>359</v>
      </c>
      <c r="J16" s="1899" t="s">
        <v>359</v>
      </c>
      <c r="K16" s="1899" t="s">
        <v>359</v>
      </c>
      <c r="L16" s="1899" t="s">
        <v>359</v>
      </c>
      <c r="M16" s="2753" t="s">
        <v>359</v>
      </c>
    </row>
    <row r="17" spans="1:13">
      <c r="A17" s="5873"/>
      <c r="B17" s="5852"/>
      <c r="C17" s="1899" t="s">
        <v>2349</v>
      </c>
      <c r="D17" s="2761" t="s">
        <v>359</v>
      </c>
      <c r="E17" s="1899" t="s">
        <v>2350</v>
      </c>
      <c r="F17" s="2761" t="s">
        <v>359</v>
      </c>
      <c r="G17" s="1899" t="s">
        <v>359</v>
      </c>
      <c r="H17" s="1899" t="s">
        <v>359</v>
      </c>
      <c r="I17" s="1899" t="s">
        <v>359</v>
      </c>
      <c r="J17" s="1899" t="s">
        <v>359</v>
      </c>
      <c r="K17" s="1899" t="s">
        <v>359</v>
      </c>
      <c r="L17" s="1899" t="s">
        <v>359</v>
      </c>
      <c r="M17" s="2753" t="s">
        <v>359</v>
      </c>
    </row>
    <row r="18" spans="1:13">
      <c r="A18" s="5873"/>
      <c r="B18" s="5852"/>
      <c r="C18" s="1899" t="s">
        <v>105</v>
      </c>
      <c r="D18" s="2761" t="s">
        <v>2351</v>
      </c>
      <c r="E18" s="1899" t="s">
        <v>2352</v>
      </c>
      <c r="F18" s="2759" t="s">
        <v>2353</v>
      </c>
      <c r="G18" s="2759" t="s">
        <v>359</v>
      </c>
      <c r="H18" s="2759" t="s">
        <v>359</v>
      </c>
      <c r="I18" s="2759" t="s">
        <v>359</v>
      </c>
      <c r="J18" s="2759" t="s">
        <v>359</v>
      </c>
      <c r="K18" s="2759" t="s">
        <v>359</v>
      </c>
      <c r="L18" s="2759" t="s">
        <v>359</v>
      </c>
      <c r="M18" s="2760" t="s">
        <v>359</v>
      </c>
    </row>
    <row r="19" spans="1:13">
      <c r="A19" s="5873"/>
      <c r="B19" s="5853"/>
      <c r="C19" s="2748" t="s">
        <v>359</v>
      </c>
      <c r="D19" s="2748" t="s">
        <v>359</v>
      </c>
      <c r="E19" s="2748" t="s">
        <v>359</v>
      </c>
      <c r="F19" s="2748" t="s">
        <v>359</v>
      </c>
      <c r="G19" s="2748" t="s">
        <v>359</v>
      </c>
      <c r="H19" s="2748" t="s">
        <v>359</v>
      </c>
      <c r="I19" s="2748" t="s">
        <v>359</v>
      </c>
      <c r="J19" s="2748" t="s">
        <v>359</v>
      </c>
      <c r="K19" s="2748" t="s">
        <v>359</v>
      </c>
      <c r="L19" s="2748" t="s">
        <v>359</v>
      </c>
      <c r="M19" s="2752" t="s">
        <v>359</v>
      </c>
    </row>
    <row r="20" spans="1:13">
      <c r="A20" s="5873"/>
      <c r="B20" s="5852" t="s">
        <v>2354</v>
      </c>
      <c r="C20" s="1899" t="s">
        <v>359</v>
      </c>
      <c r="D20" s="1899" t="s">
        <v>359</v>
      </c>
      <c r="E20" s="1899" t="s">
        <v>359</v>
      </c>
      <c r="F20" s="1899" t="s">
        <v>359</v>
      </c>
      <c r="G20" s="1899" t="s">
        <v>359</v>
      </c>
      <c r="H20" s="1899" t="s">
        <v>359</v>
      </c>
      <c r="I20" s="1899" t="s">
        <v>359</v>
      </c>
      <c r="J20" s="1899" t="s">
        <v>359</v>
      </c>
      <c r="K20" s="1899" t="s">
        <v>359</v>
      </c>
      <c r="L20" s="2754" t="s">
        <v>359</v>
      </c>
      <c r="M20" s="2758" t="s">
        <v>359</v>
      </c>
    </row>
    <row r="21" spans="1:13">
      <c r="A21" s="5873"/>
      <c r="B21" s="5852"/>
      <c r="C21" s="1899" t="s">
        <v>2355</v>
      </c>
      <c r="D21" s="2762" t="s">
        <v>359</v>
      </c>
      <c r="E21" s="1899" t="s">
        <v>359</v>
      </c>
      <c r="F21" s="1899" t="s">
        <v>2356</v>
      </c>
      <c r="G21" s="2762" t="s">
        <v>359</v>
      </c>
      <c r="H21" s="1899" t="s">
        <v>359</v>
      </c>
      <c r="I21" s="1899" t="s">
        <v>2357</v>
      </c>
      <c r="J21" s="2762"/>
      <c r="K21" s="1899" t="s">
        <v>359</v>
      </c>
      <c r="L21" s="2754" t="s">
        <v>359</v>
      </c>
      <c r="M21" s="2758" t="s">
        <v>359</v>
      </c>
    </row>
    <row r="22" spans="1:13">
      <c r="A22" s="5873"/>
      <c r="B22" s="5852"/>
      <c r="C22" s="1899" t="s">
        <v>2358</v>
      </c>
      <c r="D22" s="2763" t="s">
        <v>359</v>
      </c>
      <c r="E22" s="2754" t="s">
        <v>359</v>
      </c>
      <c r="F22" s="1899" t="s">
        <v>2359</v>
      </c>
      <c r="G22" s="2761" t="s">
        <v>359</v>
      </c>
      <c r="H22" s="2754" t="s">
        <v>359</v>
      </c>
      <c r="I22" s="1899" t="s">
        <v>2449</v>
      </c>
      <c r="J22" s="2762" t="s">
        <v>2351</v>
      </c>
      <c r="K22" s="2754" t="s">
        <v>359</v>
      </c>
      <c r="L22" s="2754" t="s">
        <v>359</v>
      </c>
      <c r="M22" s="2758" t="s">
        <v>359</v>
      </c>
    </row>
    <row r="23" spans="1:13">
      <c r="A23" s="5873"/>
      <c r="B23" s="5852"/>
      <c r="C23" s="2748" t="s">
        <v>359</v>
      </c>
      <c r="D23" s="2748" t="s">
        <v>359</v>
      </c>
      <c r="E23" s="2748" t="s">
        <v>359</v>
      </c>
      <c r="F23" s="2748" t="s">
        <v>359</v>
      </c>
      <c r="G23" s="2748" t="s">
        <v>359</v>
      </c>
      <c r="H23" s="2748" t="s">
        <v>359</v>
      </c>
      <c r="I23" s="2748" t="s">
        <v>359</v>
      </c>
      <c r="J23" s="2748" t="s">
        <v>359</v>
      </c>
      <c r="K23" s="2748" t="s">
        <v>359</v>
      </c>
      <c r="L23" s="2759" t="s">
        <v>359</v>
      </c>
      <c r="M23" s="2760" t="s">
        <v>359</v>
      </c>
    </row>
    <row r="24" spans="1:13">
      <c r="A24" s="5873"/>
      <c r="B24" s="5870" t="s">
        <v>2360</v>
      </c>
      <c r="C24" s="1899" t="s">
        <v>359</v>
      </c>
      <c r="D24" s="1899" t="s">
        <v>359</v>
      </c>
      <c r="E24" s="1899" t="s">
        <v>359</v>
      </c>
      <c r="F24" s="1899" t="s">
        <v>359</v>
      </c>
      <c r="G24" s="1899" t="s">
        <v>359</v>
      </c>
      <c r="H24" s="1899" t="s">
        <v>359</v>
      </c>
      <c r="I24" s="1899" t="s">
        <v>359</v>
      </c>
      <c r="J24" s="1899" t="s">
        <v>359</v>
      </c>
      <c r="K24" s="1899" t="s">
        <v>359</v>
      </c>
      <c r="L24" s="1899" t="s">
        <v>359</v>
      </c>
      <c r="M24" s="2753" t="s">
        <v>359</v>
      </c>
    </row>
    <row r="25" spans="1:13" ht="40.5" customHeight="1">
      <c r="A25" s="5873"/>
      <c r="B25" s="5871"/>
      <c r="C25" s="2764" t="s">
        <v>2361</v>
      </c>
      <c r="D25" s="4705">
        <v>6.5000000000000002E-2</v>
      </c>
      <c r="E25" s="1899" t="s">
        <v>359</v>
      </c>
      <c r="F25" s="2754" t="s">
        <v>2362</v>
      </c>
      <c r="G25" s="2762">
        <v>2021</v>
      </c>
      <c r="H25" s="1899" t="s">
        <v>359</v>
      </c>
      <c r="I25" s="2754" t="s">
        <v>2363</v>
      </c>
      <c r="J25" s="5879" t="s">
        <v>2450</v>
      </c>
      <c r="K25" s="5844"/>
      <c r="L25" s="5880"/>
      <c r="M25" s="2753" t="s">
        <v>359</v>
      </c>
    </row>
    <row r="26" spans="1:13">
      <c r="A26" s="5873"/>
      <c r="B26" s="5872"/>
      <c r="C26" s="2748" t="s">
        <v>359</v>
      </c>
      <c r="D26" s="2748" t="s">
        <v>359</v>
      </c>
      <c r="E26" s="2748" t="s">
        <v>359</v>
      </c>
      <c r="F26" s="2748" t="s">
        <v>359</v>
      </c>
      <c r="G26" s="2748" t="s">
        <v>359</v>
      </c>
      <c r="H26" s="2748" t="s">
        <v>359</v>
      </c>
      <c r="I26" s="2748" t="s">
        <v>359</v>
      </c>
      <c r="J26" s="2748" t="s">
        <v>359</v>
      </c>
      <c r="K26" s="2748" t="s">
        <v>359</v>
      </c>
      <c r="L26" s="2748" t="s">
        <v>359</v>
      </c>
      <c r="M26" s="2752" t="s">
        <v>359</v>
      </c>
    </row>
    <row r="27" spans="1:13">
      <c r="A27" s="5873"/>
      <c r="B27" s="5852" t="s">
        <v>2364</v>
      </c>
      <c r="C27" s="2765" t="s">
        <v>359</v>
      </c>
      <c r="D27" s="2765" t="s">
        <v>359</v>
      </c>
      <c r="E27" s="2765" t="s">
        <v>359</v>
      </c>
      <c r="F27" s="2765" t="s">
        <v>359</v>
      </c>
      <c r="G27" s="2765" t="s">
        <v>359</v>
      </c>
      <c r="H27" s="2765" t="s">
        <v>359</v>
      </c>
      <c r="I27" s="2765" t="s">
        <v>359</v>
      </c>
      <c r="J27" s="2765" t="s">
        <v>359</v>
      </c>
      <c r="K27" s="2765" t="s">
        <v>359</v>
      </c>
      <c r="L27" s="2754" t="s">
        <v>359</v>
      </c>
      <c r="M27" s="2758" t="s">
        <v>359</v>
      </c>
    </row>
    <row r="28" spans="1:13">
      <c r="A28" s="5873"/>
      <c r="B28" s="5852"/>
      <c r="C28" s="1899" t="s">
        <v>2365</v>
      </c>
      <c r="D28" s="3540">
        <v>2024</v>
      </c>
      <c r="E28" s="2765" t="s">
        <v>359</v>
      </c>
      <c r="F28" s="1899" t="s">
        <v>2366</v>
      </c>
      <c r="G28" s="2766">
        <v>2036</v>
      </c>
      <c r="H28" s="2765" t="s">
        <v>359</v>
      </c>
      <c r="I28" s="2754" t="s">
        <v>359</v>
      </c>
      <c r="J28" s="2765" t="s">
        <v>359</v>
      </c>
      <c r="K28" s="2765" t="s">
        <v>359</v>
      </c>
      <c r="L28" s="2754" t="s">
        <v>359</v>
      </c>
      <c r="M28" s="2758" t="s">
        <v>359</v>
      </c>
    </row>
    <row r="29" spans="1:13">
      <c r="A29" s="5873"/>
      <c r="B29" s="5852"/>
      <c r="C29" s="1899" t="s">
        <v>359</v>
      </c>
      <c r="D29" s="1899" t="s">
        <v>359</v>
      </c>
      <c r="E29" s="2765" t="s">
        <v>359</v>
      </c>
      <c r="F29" s="1899" t="s">
        <v>359</v>
      </c>
      <c r="G29" s="2765" t="s">
        <v>359</v>
      </c>
      <c r="H29" s="2765" t="s">
        <v>359</v>
      </c>
      <c r="I29" s="2754" t="s">
        <v>359</v>
      </c>
      <c r="J29" s="2765" t="s">
        <v>359</v>
      </c>
      <c r="K29" s="2765" t="s">
        <v>359</v>
      </c>
      <c r="L29" s="2754" t="s">
        <v>359</v>
      </c>
      <c r="M29" s="2758" t="s">
        <v>359</v>
      </c>
    </row>
    <row r="30" spans="1:13" ht="16.5">
      <c r="A30" s="5873"/>
      <c r="B30" s="5870" t="s">
        <v>2367</v>
      </c>
      <c r="C30" s="3492" t="s">
        <v>359</v>
      </c>
      <c r="D30" s="3493" t="s">
        <v>359</v>
      </c>
      <c r="E30" s="3493" t="s">
        <v>359</v>
      </c>
      <c r="F30" s="3493" t="s">
        <v>359</v>
      </c>
      <c r="G30" s="3493" t="s">
        <v>359</v>
      </c>
      <c r="H30" s="3493" t="s">
        <v>359</v>
      </c>
      <c r="I30" s="3493" t="s">
        <v>359</v>
      </c>
      <c r="J30" s="3493" t="s">
        <v>359</v>
      </c>
      <c r="K30" s="3493" t="s">
        <v>359</v>
      </c>
      <c r="L30" s="3493" t="s">
        <v>359</v>
      </c>
      <c r="M30" s="3494" t="s">
        <v>359</v>
      </c>
    </row>
    <row r="31" spans="1:13" ht="16.5">
      <c r="A31" s="5873"/>
      <c r="B31" s="5871"/>
      <c r="C31" s="3495" t="s">
        <v>359</v>
      </c>
      <c r="D31" s="3529" t="s">
        <v>2368</v>
      </c>
      <c r="E31" s="3529">
        <v>2023</v>
      </c>
      <c r="F31" s="3529" t="s">
        <v>2369</v>
      </c>
      <c r="G31" s="3529">
        <v>2024</v>
      </c>
      <c r="H31" s="3529" t="s">
        <v>2370</v>
      </c>
      <c r="I31" s="3529">
        <v>2025</v>
      </c>
      <c r="J31" s="3529" t="s">
        <v>2371</v>
      </c>
      <c r="K31" s="3529">
        <v>2026</v>
      </c>
      <c r="L31" s="3529" t="s">
        <v>2372</v>
      </c>
      <c r="M31" s="3496">
        <v>2027</v>
      </c>
    </row>
    <row r="32" spans="1:13" ht="16.5">
      <c r="A32" s="5873"/>
      <c r="B32" s="5871"/>
      <c r="C32" s="3495" t="s">
        <v>359</v>
      </c>
      <c r="D32" s="3497"/>
      <c r="E32" s="3498"/>
      <c r="F32" s="3959">
        <v>6.9000000000000006E-2</v>
      </c>
      <c r="G32" s="3498"/>
      <c r="H32" s="3497"/>
      <c r="I32" s="3498"/>
      <c r="J32" s="3497"/>
      <c r="K32" s="3498"/>
      <c r="L32" s="3959">
        <v>7.2999999999999995E-2</v>
      </c>
      <c r="M32" s="3499"/>
    </row>
    <row r="33" spans="1:13" ht="16.5">
      <c r="A33" s="5873"/>
      <c r="B33" s="5871"/>
      <c r="C33" s="3495" t="s">
        <v>359</v>
      </c>
      <c r="D33" s="3529" t="s">
        <v>2373</v>
      </c>
      <c r="E33" s="3529">
        <v>2028</v>
      </c>
      <c r="F33" s="3529" t="s">
        <v>2374</v>
      </c>
      <c r="G33" s="3529">
        <v>2029</v>
      </c>
      <c r="H33" s="3529" t="s">
        <v>2375</v>
      </c>
      <c r="I33" s="3529">
        <v>2030</v>
      </c>
      <c r="J33" s="3529" t="s">
        <v>2376</v>
      </c>
      <c r="K33" s="3529">
        <v>2031</v>
      </c>
      <c r="L33" s="3529" t="s">
        <v>2377</v>
      </c>
      <c r="M33" s="3496">
        <v>2032</v>
      </c>
    </row>
    <row r="34" spans="1:13" ht="16.5">
      <c r="A34" s="5873"/>
      <c r="B34" s="5871"/>
      <c r="C34" s="3495" t="s">
        <v>359</v>
      </c>
      <c r="D34" s="3497"/>
      <c r="E34" s="3498"/>
      <c r="F34" s="3497"/>
      <c r="G34" s="3498"/>
      <c r="H34" s="3959">
        <v>7.6999999999999999E-2</v>
      </c>
      <c r="I34" s="3498"/>
      <c r="J34" s="3497"/>
      <c r="K34" s="3498"/>
      <c r="L34" s="3497"/>
      <c r="M34" s="3499"/>
    </row>
    <row r="35" spans="1:13" ht="16.5">
      <c r="A35" s="5873"/>
      <c r="B35" s="5871"/>
      <c r="C35" s="3495" t="s">
        <v>359</v>
      </c>
      <c r="D35" s="3529" t="s">
        <v>2378</v>
      </c>
      <c r="E35" s="3529">
        <v>2033</v>
      </c>
      <c r="F35" s="3529" t="s">
        <v>2379</v>
      </c>
      <c r="G35" s="3529">
        <v>2034</v>
      </c>
      <c r="H35" s="3529" t="s">
        <v>2380</v>
      </c>
      <c r="I35" s="3529">
        <v>2035</v>
      </c>
      <c r="J35" s="3529" t="s">
        <v>2381</v>
      </c>
      <c r="K35" s="3529">
        <v>2036</v>
      </c>
      <c r="L35" s="3529" t="s">
        <v>2382</v>
      </c>
      <c r="M35" s="3496">
        <v>2037</v>
      </c>
    </row>
    <row r="36" spans="1:13" ht="16.5">
      <c r="A36" s="5873"/>
      <c r="B36" s="5871"/>
      <c r="C36" s="3495" t="s">
        <v>359</v>
      </c>
      <c r="D36" s="3959">
        <v>7.9000000000000001E-2</v>
      </c>
      <c r="E36" s="3498"/>
      <c r="F36" s="3497"/>
      <c r="G36" s="3500"/>
      <c r="H36" s="3497"/>
      <c r="I36" s="3498"/>
      <c r="J36" s="3959">
        <v>8.2000000000000003E-2</v>
      </c>
      <c r="K36" s="3498"/>
      <c r="L36" s="3497"/>
      <c r="M36" s="3499"/>
    </row>
    <row r="37" spans="1:13" ht="16.5">
      <c r="A37" s="5873"/>
      <c r="B37" s="5871"/>
      <c r="C37" s="3495" t="s">
        <v>359</v>
      </c>
      <c r="D37" s="3501" t="s">
        <v>2383</v>
      </c>
      <c r="E37" s="3501">
        <v>2038</v>
      </c>
      <c r="F37" s="3501"/>
      <c r="G37" s="3501" t="s">
        <v>2384</v>
      </c>
      <c r="H37" s="3530"/>
      <c r="I37" s="3530"/>
      <c r="J37" s="3530"/>
      <c r="K37" s="3530"/>
      <c r="L37" s="3530"/>
      <c r="M37" s="3502"/>
    </row>
    <row r="38" spans="1:13" ht="15" customHeight="1">
      <c r="A38" s="5873"/>
      <c r="B38" s="5871"/>
      <c r="C38" s="3495" t="s">
        <v>359</v>
      </c>
      <c r="D38" s="3497"/>
      <c r="E38" s="3498"/>
      <c r="F38" s="3959">
        <v>8.2000000000000003E-2</v>
      </c>
      <c r="G38" s="3498"/>
      <c r="H38" s="3530"/>
      <c r="I38" s="3530"/>
      <c r="J38" s="3530"/>
      <c r="K38" s="3530"/>
      <c r="L38" s="3530"/>
      <c r="M38" s="3502"/>
    </row>
    <row r="39" spans="1:13" ht="15" customHeight="1">
      <c r="A39" s="5873"/>
      <c r="B39" s="5872"/>
      <c r="C39" s="3495" t="s">
        <v>359</v>
      </c>
      <c r="D39" s="3519" t="s">
        <v>359</v>
      </c>
      <c r="E39" s="3519" t="s">
        <v>359</v>
      </c>
      <c r="F39" s="3519" t="s">
        <v>359</v>
      </c>
      <c r="G39" s="3519" t="s">
        <v>359</v>
      </c>
      <c r="H39" s="5817" t="s">
        <v>359</v>
      </c>
      <c r="I39" s="5817"/>
      <c r="J39" s="3519" t="s">
        <v>359</v>
      </c>
      <c r="K39" s="3519" t="s">
        <v>359</v>
      </c>
      <c r="L39" s="3519" t="s">
        <v>359</v>
      </c>
      <c r="M39" s="3503" t="s">
        <v>359</v>
      </c>
    </row>
    <row r="40" spans="1:13">
      <c r="A40" s="5873"/>
      <c r="B40" s="5857" t="s">
        <v>2385</v>
      </c>
      <c r="C40" s="3368" t="s">
        <v>359</v>
      </c>
      <c r="D40" s="2571" t="s">
        <v>359</v>
      </c>
      <c r="E40" s="2571" t="s">
        <v>359</v>
      </c>
      <c r="F40" s="2571" t="s">
        <v>359</v>
      </c>
      <c r="G40" s="2571" t="s">
        <v>359</v>
      </c>
      <c r="H40" s="2571" t="s">
        <v>359</v>
      </c>
      <c r="I40" s="2571" t="s">
        <v>359</v>
      </c>
      <c r="J40" s="2571" t="s">
        <v>359</v>
      </c>
      <c r="K40" s="2571" t="s">
        <v>359</v>
      </c>
      <c r="L40" s="2757" t="s">
        <v>359</v>
      </c>
      <c r="M40" s="3367" t="s">
        <v>359</v>
      </c>
    </row>
    <row r="41" spans="1:13" ht="15" customHeight="1">
      <c r="A41" s="5873"/>
      <c r="B41" s="5852"/>
      <c r="C41" s="2754" t="s">
        <v>359</v>
      </c>
      <c r="D41" s="1899" t="s">
        <v>93</v>
      </c>
      <c r="E41" s="2748" t="s">
        <v>95</v>
      </c>
      <c r="F41" s="5858" t="s">
        <v>2386</v>
      </c>
      <c r="G41" s="5859"/>
      <c r="H41" s="5860"/>
      <c r="I41" s="5860"/>
      <c r="J41" s="5861"/>
      <c r="K41" s="1899" t="s">
        <v>2387</v>
      </c>
      <c r="L41" s="5865" t="s">
        <v>359</v>
      </c>
      <c r="M41" s="5866"/>
    </row>
    <row r="42" spans="1:13">
      <c r="A42" s="5873"/>
      <c r="B42" s="5852"/>
      <c r="C42" s="2754" t="s">
        <v>359</v>
      </c>
      <c r="D42" s="2767"/>
      <c r="E42" s="2751" t="s">
        <v>2351</v>
      </c>
      <c r="F42" s="5858"/>
      <c r="G42" s="5862"/>
      <c r="H42" s="5863"/>
      <c r="I42" s="5863"/>
      <c r="J42" s="5864"/>
      <c r="K42" s="2754" t="s">
        <v>359</v>
      </c>
      <c r="L42" s="5867"/>
      <c r="M42" s="5868"/>
    </row>
    <row r="43" spans="1:13">
      <c r="A43" s="5873"/>
      <c r="B43" s="5853"/>
      <c r="C43" s="2759" t="s">
        <v>359</v>
      </c>
      <c r="D43" s="2759" t="s">
        <v>359</v>
      </c>
      <c r="E43" s="2759" t="s">
        <v>359</v>
      </c>
      <c r="F43" s="2759" t="s">
        <v>359</v>
      </c>
      <c r="G43" s="2759" t="s">
        <v>359</v>
      </c>
      <c r="H43" s="2759" t="s">
        <v>359</v>
      </c>
      <c r="I43" s="2759" t="s">
        <v>359</v>
      </c>
      <c r="J43" s="2759" t="s">
        <v>359</v>
      </c>
      <c r="K43" s="2759" t="s">
        <v>359</v>
      </c>
      <c r="L43" s="2754" t="s">
        <v>359</v>
      </c>
      <c r="M43" s="2758" t="s">
        <v>359</v>
      </c>
    </row>
    <row r="44" spans="1:13" ht="153.75" customHeight="1">
      <c r="A44" s="5873"/>
      <c r="B44" s="3074" t="s">
        <v>2388</v>
      </c>
      <c r="C44" s="5881" t="s">
        <v>2451</v>
      </c>
      <c r="D44" s="5844"/>
      <c r="E44" s="5844"/>
      <c r="F44" s="5844"/>
      <c r="G44" s="5844"/>
      <c r="H44" s="5844"/>
      <c r="I44" s="5844"/>
      <c r="J44" s="5844"/>
      <c r="K44" s="5844"/>
      <c r="L44" s="5844"/>
      <c r="M44" s="5845"/>
    </row>
    <row r="45" spans="1:13" ht="36" customHeight="1">
      <c r="A45" s="5873"/>
      <c r="B45" s="3074" t="s">
        <v>2390</v>
      </c>
      <c r="C45" s="5882" t="s">
        <v>2452</v>
      </c>
      <c r="D45" s="5860"/>
      <c r="E45" s="5860"/>
      <c r="F45" s="5860"/>
      <c r="G45" s="5860"/>
      <c r="H45" s="5860"/>
      <c r="I45" s="5860"/>
      <c r="J45" s="5860"/>
      <c r="K45" s="5860"/>
      <c r="L45" s="5860"/>
      <c r="M45" s="5883"/>
    </row>
    <row r="46" spans="1:13">
      <c r="A46" s="5873"/>
      <c r="B46" s="3074" t="s">
        <v>2392</v>
      </c>
      <c r="C46" s="3069">
        <v>730</v>
      </c>
      <c r="D46" s="3076" t="s">
        <v>359</v>
      </c>
      <c r="E46" s="3076" t="s">
        <v>359</v>
      </c>
      <c r="F46" s="3076" t="s">
        <v>359</v>
      </c>
      <c r="G46" s="3076" t="s">
        <v>359</v>
      </c>
      <c r="H46" s="3076" t="s">
        <v>359</v>
      </c>
      <c r="I46" s="3076" t="s">
        <v>359</v>
      </c>
      <c r="J46" s="3076" t="s">
        <v>359</v>
      </c>
      <c r="K46" s="3076" t="s">
        <v>359</v>
      </c>
      <c r="L46" s="3076" t="s">
        <v>359</v>
      </c>
      <c r="M46" s="3077" t="s">
        <v>359</v>
      </c>
    </row>
    <row r="47" spans="1:13">
      <c r="A47" s="5874"/>
      <c r="B47" s="3074" t="s">
        <v>2393</v>
      </c>
      <c r="C47" s="1887">
        <v>2021</v>
      </c>
      <c r="D47" s="2748" t="s">
        <v>359</v>
      </c>
      <c r="E47" s="2748" t="s">
        <v>359</v>
      </c>
      <c r="F47" s="2748" t="s">
        <v>359</v>
      </c>
      <c r="G47" s="2748" t="s">
        <v>359</v>
      </c>
      <c r="H47" s="2748" t="s">
        <v>359</v>
      </c>
      <c r="I47" s="2748" t="s">
        <v>359</v>
      </c>
      <c r="J47" s="2748" t="s">
        <v>359</v>
      </c>
      <c r="K47" s="2748" t="s">
        <v>359</v>
      </c>
      <c r="L47" s="2748" t="s">
        <v>359</v>
      </c>
      <c r="M47" s="2752" t="s">
        <v>359</v>
      </c>
    </row>
    <row r="48" spans="1:13" ht="15" customHeight="1">
      <c r="A48" s="5840" t="s">
        <v>2394</v>
      </c>
      <c r="B48" s="3074" t="s">
        <v>2395</v>
      </c>
      <c r="C48" s="5855" t="s">
        <v>1376</v>
      </c>
      <c r="D48" s="5855"/>
      <c r="E48" s="5855"/>
      <c r="F48" s="5855"/>
      <c r="G48" s="5855"/>
      <c r="H48" s="5855"/>
      <c r="I48" s="5855"/>
      <c r="J48" s="5855"/>
      <c r="K48" s="5855"/>
      <c r="L48" s="5855"/>
      <c r="M48" s="5856"/>
    </row>
    <row r="49" spans="1:13" ht="15" customHeight="1">
      <c r="A49" s="5840"/>
      <c r="B49" s="3074" t="s">
        <v>2396</v>
      </c>
      <c r="C49" s="5855" t="s">
        <v>2413</v>
      </c>
      <c r="D49" s="5855"/>
      <c r="E49" s="5855"/>
      <c r="F49" s="5855"/>
      <c r="G49" s="5855"/>
      <c r="H49" s="5855"/>
      <c r="I49" s="5855"/>
      <c r="J49" s="5855"/>
      <c r="K49" s="5855"/>
      <c r="L49" s="5855"/>
      <c r="M49" s="5856"/>
    </row>
    <row r="50" spans="1:13" ht="15" customHeight="1">
      <c r="A50" s="5840"/>
      <c r="B50" s="3074" t="s">
        <v>2398</v>
      </c>
      <c r="C50" s="5855" t="s">
        <v>289</v>
      </c>
      <c r="D50" s="5855"/>
      <c r="E50" s="5855"/>
      <c r="F50" s="5855"/>
      <c r="G50" s="5855"/>
      <c r="H50" s="5855"/>
      <c r="I50" s="5855"/>
      <c r="J50" s="5855"/>
      <c r="K50" s="5855"/>
      <c r="L50" s="5855"/>
      <c r="M50" s="5856"/>
    </row>
    <row r="51" spans="1:13" ht="15" customHeight="1">
      <c r="A51" s="5840"/>
      <c r="B51" s="3074" t="s">
        <v>2399</v>
      </c>
      <c r="C51" s="5855" t="s">
        <v>2414</v>
      </c>
      <c r="D51" s="5855"/>
      <c r="E51" s="5855"/>
      <c r="F51" s="5855"/>
      <c r="G51" s="5855"/>
      <c r="H51" s="5855"/>
      <c r="I51" s="5855"/>
      <c r="J51" s="5855"/>
      <c r="K51" s="5855"/>
      <c r="L51" s="5855"/>
      <c r="M51" s="5856"/>
    </row>
    <row r="52" spans="1:13" ht="15" customHeight="1">
      <c r="A52" s="5840"/>
      <c r="B52" s="3074" t="s">
        <v>2400</v>
      </c>
      <c r="C52" s="5884" t="s">
        <v>1377</v>
      </c>
      <c r="D52" s="5884"/>
      <c r="E52" s="5884"/>
      <c r="F52" s="5884"/>
      <c r="G52" s="5884"/>
      <c r="H52" s="5884"/>
      <c r="I52" s="5884"/>
      <c r="J52" s="5884"/>
      <c r="K52" s="5884"/>
      <c r="L52" s="5884"/>
      <c r="M52" s="5885"/>
    </row>
    <row r="53" spans="1:13" ht="15.95" customHeight="1">
      <c r="A53" s="5869"/>
      <c r="B53" s="3074" t="s">
        <v>2401</v>
      </c>
      <c r="C53" s="5886">
        <v>3779595</v>
      </c>
      <c r="D53" s="5886"/>
      <c r="E53" s="5886"/>
      <c r="F53" s="5886"/>
      <c r="G53" s="5886"/>
      <c r="H53" s="5886"/>
      <c r="I53" s="5886"/>
      <c r="J53" s="5886"/>
      <c r="K53" s="5886"/>
      <c r="L53" s="5886"/>
      <c r="M53" s="5887"/>
    </row>
    <row r="54" spans="1:13" ht="15" customHeight="1">
      <c r="A54" s="5839" t="s">
        <v>2402</v>
      </c>
      <c r="B54" s="3078" t="s">
        <v>2403</v>
      </c>
      <c r="C54" s="5855" t="s">
        <v>1132</v>
      </c>
      <c r="D54" s="5855"/>
      <c r="E54" s="5855"/>
      <c r="F54" s="5855"/>
      <c r="G54" s="5855"/>
      <c r="H54" s="5855"/>
      <c r="I54" s="5855"/>
      <c r="J54" s="5855"/>
      <c r="K54" s="5855"/>
      <c r="L54" s="5855"/>
      <c r="M54" s="5856"/>
    </row>
    <row r="55" spans="1:13" ht="15" customHeight="1">
      <c r="A55" s="5840"/>
      <c r="B55" s="3078" t="s">
        <v>2404</v>
      </c>
      <c r="C55" s="5855" t="s">
        <v>2405</v>
      </c>
      <c r="D55" s="5855"/>
      <c r="E55" s="5855"/>
      <c r="F55" s="5855"/>
      <c r="G55" s="5855"/>
      <c r="H55" s="5855"/>
      <c r="I55" s="5855"/>
      <c r="J55" s="5855"/>
      <c r="K55" s="5855"/>
      <c r="L55" s="5855"/>
      <c r="M55" s="5856"/>
    </row>
    <row r="56" spans="1:13" ht="15" customHeight="1">
      <c r="A56" s="5840"/>
      <c r="B56" s="3078" t="s">
        <v>244</v>
      </c>
      <c r="C56" s="5855" t="s">
        <v>289</v>
      </c>
      <c r="D56" s="5855"/>
      <c r="E56" s="5855"/>
      <c r="F56" s="5855"/>
      <c r="G56" s="5855"/>
      <c r="H56" s="5855"/>
      <c r="I56" s="5855"/>
      <c r="J56" s="5855"/>
      <c r="K56" s="5855"/>
      <c r="L56" s="5855"/>
      <c r="M56" s="5856"/>
    </row>
    <row r="57" spans="1:13">
      <c r="A57" s="2617" t="s">
        <v>2406</v>
      </c>
      <c r="B57" s="3079" t="s">
        <v>359</v>
      </c>
      <c r="C57" s="5877" t="s">
        <v>2453</v>
      </c>
      <c r="D57" s="5877"/>
      <c r="E57" s="5877"/>
      <c r="F57" s="5877"/>
      <c r="G57" s="5877"/>
      <c r="H57" s="5877"/>
      <c r="I57" s="5877"/>
      <c r="J57" s="5877"/>
      <c r="K57" s="5877"/>
      <c r="L57" s="5877"/>
      <c r="M57" s="5878"/>
    </row>
  </sheetData>
  <mergeCells count="43">
    <mergeCell ref="B1:M1"/>
    <mergeCell ref="C57:M57"/>
    <mergeCell ref="C11:M11"/>
    <mergeCell ref="J25:L25"/>
    <mergeCell ref="C44:M44"/>
    <mergeCell ref="C45:M45"/>
    <mergeCell ref="C52:M52"/>
    <mergeCell ref="C53:M53"/>
    <mergeCell ref="I9:J9"/>
    <mergeCell ref="C10:D10"/>
    <mergeCell ref="F10:G10"/>
    <mergeCell ref="I10:J10"/>
    <mergeCell ref="B13:B19"/>
    <mergeCell ref="B20:B23"/>
    <mergeCell ref="B27:B29"/>
    <mergeCell ref="B24:B26"/>
    <mergeCell ref="A54:A56"/>
    <mergeCell ref="C54:M54"/>
    <mergeCell ref="C55:M55"/>
    <mergeCell ref="C56:M56"/>
    <mergeCell ref="H39:I39"/>
    <mergeCell ref="B40:B43"/>
    <mergeCell ref="F41:F42"/>
    <mergeCell ref="G41:J42"/>
    <mergeCell ref="L41:M42"/>
    <mergeCell ref="A48:A53"/>
    <mergeCell ref="C48:M48"/>
    <mergeCell ref="C49:M49"/>
    <mergeCell ref="C50:M50"/>
    <mergeCell ref="B30:B39"/>
    <mergeCell ref="C51:M51"/>
    <mergeCell ref="A12:A47"/>
    <mergeCell ref="C12:M12"/>
    <mergeCell ref="A2:A11"/>
    <mergeCell ref="C2:M2"/>
    <mergeCell ref="C3:M3"/>
    <mergeCell ref="F4:G4"/>
    <mergeCell ref="C5:M5"/>
    <mergeCell ref="C7:D7"/>
    <mergeCell ref="I7:M7"/>
    <mergeCell ref="B8:B10"/>
    <mergeCell ref="C9:D9"/>
    <mergeCell ref="F9:G9"/>
  </mergeCells>
  <hyperlinks>
    <hyperlink ref="C52" r:id="rId1"/>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dimension ref="A1:M60"/>
  <sheetViews>
    <sheetView topLeftCell="B1" workbookViewId="0">
      <selection activeCell="C13" sqref="C13:M13"/>
    </sheetView>
  </sheetViews>
  <sheetFormatPr baseColWidth="10" defaultColWidth="8.7109375" defaultRowHeight="15"/>
  <cols>
    <col min="1" max="1" width="29" customWidth="1"/>
    <col min="2" max="2" width="29.7109375" customWidth="1"/>
    <col min="3" max="13" width="11.42578125" customWidth="1"/>
  </cols>
  <sheetData>
    <row r="1" spans="1:13" ht="20.25" customHeight="1">
      <c r="A1" s="1688" t="s">
        <v>359</v>
      </c>
      <c r="B1" s="8809" t="s">
        <v>3446</v>
      </c>
      <c r="C1" s="8809"/>
      <c r="D1" s="8809"/>
      <c r="E1" s="8809"/>
      <c r="F1" s="8809"/>
      <c r="G1" s="8809"/>
      <c r="H1" s="8809"/>
      <c r="I1" s="8809"/>
      <c r="J1" s="8809"/>
      <c r="K1" s="8809"/>
      <c r="L1" s="8809"/>
      <c r="M1" s="8810"/>
    </row>
    <row r="2" spans="1:13" ht="54" customHeight="1">
      <c r="A2" s="6589" t="s">
        <v>2329</v>
      </c>
      <c r="B2" s="2339" t="s">
        <v>2330</v>
      </c>
      <c r="C2" s="6602" t="s">
        <v>1790</v>
      </c>
      <c r="D2" s="6602"/>
      <c r="E2" s="6602"/>
      <c r="F2" s="6602"/>
      <c r="G2" s="6602"/>
      <c r="H2" s="6602"/>
      <c r="I2" s="6602"/>
      <c r="J2" s="6602"/>
      <c r="K2" s="6602"/>
      <c r="L2" s="6602"/>
      <c r="M2" s="7154"/>
    </row>
    <row r="3" spans="1:13" ht="15" customHeight="1">
      <c r="A3" s="6590"/>
      <c r="B3" s="2336" t="s">
        <v>2643</v>
      </c>
      <c r="C3" s="5680" t="s">
        <v>3447</v>
      </c>
      <c r="D3" s="5680"/>
      <c r="E3" s="5680"/>
      <c r="F3" s="5680"/>
      <c r="G3" s="5680"/>
      <c r="H3" s="5680"/>
      <c r="I3" s="5680"/>
      <c r="J3" s="5680"/>
      <c r="K3" s="5680"/>
      <c r="L3" s="5680"/>
      <c r="M3" s="5681"/>
    </row>
    <row r="4" spans="1:13" ht="36" customHeight="1">
      <c r="A4" s="6590"/>
      <c r="B4" s="2338" t="s">
        <v>240</v>
      </c>
      <c r="C4" s="1415" t="s">
        <v>3448</v>
      </c>
      <c r="D4" s="1482" t="s">
        <v>359</v>
      </c>
      <c r="E4" s="1539" t="s">
        <v>359</v>
      </c>
      <c r="F4" s="5699" t="s">
        <v>241</v>
      </c>
      <c r="G4" s="5700"/>
      <c r="H4" s="1483" t="s">
        <v>359</v>
      </c>
      <c r="I4" s="7155">
        <v>116</v>
      </c>
      <c r="J4" s="7156"/>
      <c r="K4" s="7156"/>
      <c r="L4" s="7156"/>
      <c r="M4" s="8812"/>
    </row>
    <row r="5" spans="1:13" ht="15" customHeight="1">
      <c r="A5" s="6590"/>
      <c r="B5" s="2338" t="s">
        <v>2333</v>
      </c>
      <c r="C5" s="5680" t="s">
        <v>3449</v>
      </c>
      <c r="D5" s="5680"/>
      <c r="E5" s="5680"/>
      <c r="F5" s="5680"/>
      <c r="G5" s="5680"/>
      <c r="H5" s="5680"/>
      <c r="I5" s="5680"/>
      <c r="J5" s="5680"/>
      <c r="K5" s="5680"/>
      <c r="L5" s="5680"/>
      <c r="M5" s="5681"/>
    </row>
    <row r="6" spans="1:13" ht="15" customHeight="1">
      <c r="A6" s="6590"/>
      <c r="B6" s="2338" t="s">
        <v>2334</v>
      </c>
      <c r="C6" s="5680" t="s">
        <v>3450</v>
      </c>
      <c r="D6" s="5680"/>
      <c r="E6" s="5680"/>
      <c r="F6" s="5680"/>
      <c r="G6" s="5680"/>
      <c r="H6" s="5680"/>
      <c r="I6" s="5680"/>
      <c r="J6" s="5680"/>
      <c r="K6" s="5680"/>
      <c r="L6" s="5680"/>
      <c r="M6" s="5681"/>
    </row>
    <row r="7" spans="1:13" ht="15" customHeight="1">
      <c r="A7" s="6590"/>
      <c r="B7" s="2338" t="s">
        <v>2335</v>
      </c>
      <c r="C7" s="5702" t="s">
        <v>3451</v>
      </c>
      <c r="D7" s="5702"/>
      <c r="E7" s="1409" t="s">
        <v>359</v>
      </c>
      <c r="F7" s="1409" t="s">
        <v>359</v>
      </c>
      <c r="G7" s="1484" t="s">
        <v>359</v>
      </c>
      <c r="H7" s="2406" t="s">
        <v>244</v>
      </c>
      <c r="I7" s="5702" t="s">
        <v>46</v>
      </c>
      <c r="J7" s="5702"/>
      <c r="K7" s="5702"/>
      <c r="L7" s="5702"/>
      <c r="M7" s="5703"/>
    </row>
    <row r="8" spans="1:13" ht="15.75">
      <c r="A8" s="6590"/>
      <c r="B8" s="7144" t="s">
        <v>2336</v>
      </c>
      <c r="C8" s="7114" t="s">
        <v>359</v>
      </c>
      <c r="D8" s="5979"/>
      <c r="E8" s="1410" t="s">
        <v>359</v>
      </c>
      <c r="F8" s="1410" t="s">
        <v>359</v>
      </c>
      <c r="G8" s="1410" t="s">
        <v>359</v>
      </c>
      <c r="H8" s="1410" t="s">
        <v>359</v>
      </c>
      <c r="I8" s="1409" t="s">
        <v>359</v>
      </c>
      <c r="J8" s="1409" t="s">
        <v>359</v>
      </c>
      <c r="K8" s="1409" t="s">
        <v>359</v>
      </c>
      <c r="L8" s="1409" t="s">
        <v>359</v>
      </c>
      <c r="M8" s="1411" t="s">
        <v>359</v>
      </c>
    </row>
    <row r="9" spans="1:13" ht="15.75">
      <c r="A9" s="6590"/>
      <c r="B9" s="7144"/>
      <c r="C9" s="8807"/>
      <c r="D9" s="6189"/>
      <c r="E9" s="1409" t="s">
        <v>359</v>
      </c>
      <c r="F9" s="1409" t="s">
        <v>359</v>
      </c>
      <c r="G9" s="1409" t="s">
        <v>359</v>
      </c>
      <c r="H9" s="1409" t="s">
        <v>359</v>
      </c>
      <c r="I9" s="1409" t="s">
        <v>359</v>
      </c>
      <c r="J9" s="1409" t="s">
        <v>359</v>
      </c>
      <c r="K9" s="1409" t="s">
        <v>359</v>
      </c>
      <c r="L9" s="1409" t="s">
        <v>359</v>
      </c>
      <c r="M9" s="1411" t="s">
        <v>359</v>
      </c>
    </row>
    <row r="10" spans="1:13" ht="15" customHeight="1">
      <c r="A10" s="6590"/>
      <c r="B10" s="7144"/>
      <c r="C10" s="8808"/>
      <c r="D10" s="6543"/>
      <c r="E10" s="1409" t="s">
        <v>359</v>
      </c>
      <c r="F10" s="5708" t="s">
        <v>359</v>
      </c>
      <c r="G10" s="5708"/>
      <c r="H10" s="1409" t="s">
        <v>359</v>
      </c>
      <c r="I10" s="5708" t="s">
        <v>359</v>
      </c>
      <c r="J10" s="5708"/>
      <c r="K10" s="1409" t="s">
        <v>359</v>
      </c>
      <c r="L10" s="1409" t="s">
        <v>359</v>
      </c>
      <c r="M10" s="1411" t="s">
        <v>359</v>
      </c>
    </row>
    <row r="11" spans="1:13" ht="15" customHeight="1">
      <c r="A11" s="6590"/>
      <c r="B11" s="8754"/>
      <c r="C11" s="5708" t="s">
        <v>2567</v>
      </c>
      <c r="D11" s="5708"/>
      <c r="E11" s="1412" t="s">
        <v>359</v>
      </c>
      <c r="F11" s="5708" t="s">
        <v>2567</v>
      </c>
      <c r="G11" s="5708"/>
      <c r="H11" s="1412" t="s">
        <v>359</v>
      </c>
      <c r="I11" s="5708" t="s">
        <v>2567</v>
      </c>
      <c r="J11" s="5708"/>
      <c r="K11" s="1412" t="s">
        <v>359</v>
      </c>
      <c r="L11" s="1412" t="s">
        <v>359</v>
      </c>
      <c r="M11" s="1413" t="s">
        <v>359</v>
      </c>
    </row>
    <row r="12" spans="1:13" ht="36.75" customHeight="1">
      <c r="A12" s="6590"/>
      <c r="B12" s="2338" t="s">
        <v>2338</v>
      </c>
      <c r="C12" s="5680" t="s">
        <v>3452</v>
      </c>
      <c r="D12" s="5680"/>
      <c r="E12" s="5680"/>
      <c r="F12" s="5680"/>
      <c r="G12" s="5680"/>
      <c r="H12" s="5680"/>
      <c r="I12" s="5680"/>
      <c r="J12" s="5680"/>
      <c r="K12" s="5680"/>
      <c r="L12" s="5680"/>
      <c r="M12" s="5681"/>
    </row>
    <row r="13" spans="1:13" ht="78.75" customHeight="1">
      <c r="A13" s="6590"/>
      <c r="B13" s="2338" t="s">
        <v>2689</v>
      </c>
      <c r="C13" s="5680" t="s">
        <v>3453</v>
      </c>
      <c r="D13" s="5680"/>
      <c r="E13" s="5680"/>
      <c r="F13" s="5680"/>
      <c r="G13" s="5680"/>
      <c r="H13" s="5680"/>
      <c r="I13" s="5680"/>
      <c r="J13" s="5680"/>
      <c r="K13" s="5680"/>
      <c r="L13" s="5680"/>
      <c r="M13" s="5681"/>
    </row>
    <row r="14" spans="1:13" ht="56.25" customHeight="1">
      <c r="A14" s="6590"/>
      <c r="B14" s="2338" t="s">
        <v>3291</v>
      </c>
      <c r="C14" s="5680" t="s">
        <v>3454</v>
      </c>
      <c r="D14" s="5680"/>
      <c r="E14" s="5680"/>
      <c r="F14" s="5680"/>
      <c r="G14" s="5680"/>
      <c r="H14" s="5680"/>
      <c r="I14" s="5680"/>
      <c r="J14" s="5680"/>
      <c r="K14" s="5680"/>
      <c r="L14" s="5680"/>
      <c r="M14" s="5681"/>
    </row>
    <row r="15" spans="1:13" ht="51" customHeight="1">
      <c r="A15" s="6590"/>
      <c r="B15" s="2339" t="s">
        <v>2651</v>
      </c>
      <c r="C15" s="5680" t="s">
        <v>57</v>
      </c>
      <c r="D15" s="5680"/>
      <c r="E15" s="1534" t="s">
        <v>108</v>
      </c>
      <c r="F15" s="5680" t="s">
        <v>1155</v>
      </c>
      <c r="G15" s="5680"/>
      <c r="H15" s="5680"/>
      <c r="I15" s="5680"/>
      <c r="J15" s="5680"/>
      <c r="K15" s="5680"/>
      <c r="L15" s="5680"/>
      <c r="M15" s="5681"/>
    </row>
    <row r="16" spans="1:13" ht="15" customHeight="1">
      <c r="A16" s="8803" t="s">
        <v>2340</v>
      </c>
      <c r="B16" s="2336" t="s">
        <v>230</v>
      </c>
      <c r="C16" s="5680" t="s">
        <v>3455</v>
      </c>
      <c r="D16" s="5680"/>
      <c r="E16" s="5680"/>
      <c r="F16" s="5680"/>
      <c r="G16" s="5680"/>
      <c r="H16" s="5680"/>
      <c r="I16" s="5680"/>
      <c r="J16" s="5680"/>
      <c r="K16" s="5680"/>
      <c r="L16" s="5680"/>
      <c r="M16" s="5681"/>
    </row>
    <row r="17" spans="1:13" ht="15" customHeight="1">
      <c r="A17" s="6586"/>
      <c r="B17" s="2338" t="s">
        <v>2652</v>
      </c>
      <c r="C17" s="5680" t="s">
        <v>1791</v>
      </c>
      <c r="D17" s="5680"/>
      <c r="E17" s="5680"/>
      <c r="F17" s="5680"/>
      <c r="G17" s="5680"/>
      <c r="H17" s="5680"/>
      <c r="I17" s="5680"/>
      <c r="J17" s="5680"/>
      <c r="K17" s="5680"/>
      <c r="L17" s="5680"/>
      <c r="M17" s="5681"/>
    </row>
    <row r="18" spans="1:13" ht="15.75">
      <c r="A18" s="6586"/>
      <c r="B18" s="7144" t="s">
        <v>2341</v>
      </c>
      <c r="C18" s="1409" t="s">
        <v>359</v>
      </c>
      <c r="D18" s="1408" t="s">
        <v>359</v>
      </c>
      <c r="E18" s="1408" t="s">
        <v>359</v>
      </c>
      <c r="F18" s="1408" t="s">
        <v>359</v>
      </c>
      <c r="G18" s="1408" t="s">
        <v>359</v>
      </c>
      <c r="H18" s="1408" t="s">
        <v>359</v>
      </c>
      <c r="I18" s="1408" t="s">
        <v>359</v>
      </c>
      <c r="J18" s="1408" t="s">
        <v>359</v>
      </c>
      <c r="K18" s="1408" t="s">
        <v>359</v>
      </c>
      <c r="L18" s="1408" t="s">
        <v>359</v>
      </c>
      <c r="M18" s="1416" t="s">
        <v>359</v>
      </c>
    </row>
    <row r="19" spans="1:13" ht="15.75">
      <c r="A19" s="6586"/>
      <c r="B19" s="7144"/>
      <c r="C19" s="1409" t="s">
        <v>359</v>
      </c>
      <c r="D19" s="1415" t="s">
        <v>359</v>
      </c>
      <c r="E19" s="1408" t="s">
        <v>359</v>
      </c>
      <c r="F19" s="1415" t="s">
        <v>359</v>
      </c>
      <c r="G19" s="1408" t="s">
        <v>359</v>
      </c>
      <c r="H19" s="1415" t="s">
        <v>359</v>
      </c>
      <c r="I19" s="1408" t="s">
        <v>359</v>
      </c>
      <c r="J19" s="1415" t="s">
        <v>359</v>
      </c>
      <c r="K19" s="1408" t="s">
        <v>359</v>
      </c>
      <c r="L19" s="1408" t="s">
        <v>359</v>
      </c>
      <c r="M19" s="1416" t="s">
        <v>359</v>
      </c>
    </row>
    <row r="20" spans="1:13" ht="15.75">
      <c r="A20" s="6586"/>
      <c r="B20" s="7144"/>
      <c r="C20" s="1408" t="s">
        <v>2342</v>
      </c>
      <c r="D20" s="1406" t="s">
        <v>359</v>
      </c>
      <c r="E20" s="1408" t="s">
        <v>2343</v>
      </c>
      <c r="F20" s="1406" t="s">
        <v>359</v>
      </c>
      <c r="G20" s="1408" t="s">
        <v>2344</v>
      </c>
      <c r="H20" s="1406" t="s">
        <v>359</v>
      </c>
      <c r="I20" s="1408" t="s">
        <v>2345</v>
      </c>
      <c r="J20" s="1406" t="s">
        <v>359</v>
      </c>
      <c r="K20" s="1408" t="s">
        <v>359</v>
      </c>
      <c r="L20" s="1408" t="s">
        <v>359</v>
      </c>
      <c r="M20" s="1416" t="s">
        <v>359</v>
      </c>
    </row>
    <row r="21" spans="1:13" ht="15.75">
      <c r="A21" s="6586"/>
      <c r="B21" s="7144"/>
      <c r="C21" s="1408" t="s">
        <v>2346</v>
      </c>
      <c r="D21" s="1406" t="s">
        <v>359</v>
      </c>
      <c r="E21" s="1408" t="s">
        <v>2347</v>
      </c>
      <c r="F21" s="1406" t="s">
        <v>359</v>
      </c>
      <c r="G21" s="1408" t="s">
        <v>2348</v>
      </c>
      <c r="H21" s="1406" t="s">
        <v>359</v>
      </c>
      <c r="I21" s="1408" t="s">
        <v>359</v>
      </c>
      <c r="J21" s="1408" t="s">
        <v>359</v>
      </c>
      <c r="K21" s="1408" t="s">
        <v>359</v>
      </c>
      <c r="L21" s="1408" t="s">
        <v>359</v>
      </c>
      <c r="M21" s="1416" t="s">
        <v>359</v>
      </c>
    </row>
    <row r="22" spans="1:13" ht="15.75">
      <c r="A22" s="6586"/>
      <c r="B22" s="7144"/>
      <c r="C22" s="1408" t="s">
        <v>2349</v>
      </c>
      <c r="D22" s="1406" t="s">
        <v>359</v>
      </c>
      <c r="E22" s="1408" t="s">
        <v>2350</v>
      </c>
      <c r="F22" s="1406" t="s">
        <v>359</v>
      </c>
      <c r="G22" s="1408" t="s">
        <v>359</v>
      </c>
      <c r="H22" s="1408" t="s">
        <v>359</v>
      </c>
      <c r="I22" s="1408" t="s">
        <v>359</v>
      </c>
      <c r="J22" s="1408" t="s">
        <v>359</v>
      </c>
      <c r="K22" s="1408" t="s">
        <v>359</v>
      </c>
      <c r="L22" s="1408" t="s">
        <v>359</v>
      </c>
      <c r="M22" s="1416" t="s">
        <v>359</v>
      </c>
    </row>
    <row r="23" spans="1:13" ht="15" customHeight="1">
      <c r="A23" s="6586"/>
      <c r="B23" s="7144"/>
      <c r="C23" s="1408" t="s">
        <v>105</v>
      </c>
      <c r="D23" s="1406" t="s">
        <v>2441</v>
      </c>
      <c r="E23" s="1408" t="s">
        <v>2352</v>
      </c>
      <c r="F23" s="5708" t="s">
        <v>3456</v>
      </c>
      <c r="G23" s="5708"/>
      <c r="H23" s="1412" t="s">
        <v>359</v>
      </c>
      <c r="I23" s="1412" t="s">
        <v>359</v>
      </c>
      <c r="J23" s="1412" t="s">
        <v>359</v>
      </c>
      <c r="K23" s="1412" t="s">
        <v>359</v>
      </c>
      <c r="L23" s="1412" t="s">
        <v>359</v>
      </c>
      <c r="M23" s="1413" t="s">
        <v>359</v>
      </c>
    </row>
    <row r="24" spans="1:13" ht="15.75">
      <c r="A24" s="6586"/>
      <c r="B24" s="8754"/>
      <c r="C24" s="1415" t="s">
        <v>359</v>
      </c>
      <c r="D24" s="1415" t="s">
        <v>359</v>
      </c>
      <c r="E24" s="1415" t="s">
        <v>359</v>
      </c>
      <c r="F24" s="1415" t="s">
        <v>359</v>
      </c>
      <c r="G24" s="1415" t="s">
        <v>359</v>
      </c>
      <c r="H24" s="1415" t="s">
        <v>359</v>
      </c>
      <c r="I24" s="1415" t="s">
        <v>359</v>
      </c>
      <c r="J24" s="1415" t="s">
        <v>359</v>
      </c>
      <c r="K24" s="1415" t="s">
        <v>359</v>
      </c>
      <c r="L24" s="1415" t="s">
        <v>359</v>
      </c>
      <c r="M24" s="1418" t="s">
        <v>359</v>
      </c>
    </row>
    <row r="25" spans="1:13" ht="15.75">
      <c r="A25" s="6586"/>
      <c r="B25" s="7144" t="s">
        <v>2354</v>
      </c>
      <c r="C25" s="1408" t="s">
        <v>359</v>
      </c>
      <c r="D25" s="1408" t="s">
        <v>359</v>
      </c>
      <c r="E25" s="1408" t="s">
        <v>359</v>
      </c>
      <c r="F25" s="1408" t="s">
        <v>359</v>
      </c>
      <c r="G25" s="1408" t="s">
        <v>359</v>
      </c>
      <c r="H25" s="1408" t="s">
        <v>359</v>
      </c>
      <c r="I25" s="1408" t="s">
        <v>359</v>
      </c>
      <c r="J25" s="1408" t="s">
        <v>359</v>
      </c>
      <c r="K25" s="1408" t="s">
        <v>359</v>
      </c>
      <c r="L25" s="1409" t="s">
        <v>359</v>
      </c>
      <c r="M25" s="1411" t="s">
        <v>359</v>
      </c>
    </row>
    <row r="26" spans="1:13" ht="15.75">
      <c r="A26" s="6586"/>
      <c r="B26" s="7144"/>
      <c r="C26" s="1408" t="s">
        <v>2355</v>
      </c>
      <c r="D26" s="1417" t="s">
        <v>359</v>
      </c>
      <c r="E26" s="1408" t="s">
        <v>359</v>
      </c>
      <c r="F26" s="1408" t="s">
        <v>2356</v>
      </c>
      <c r="G26" s="1417" t="s">
        <v>359</v>
      </c>
      <c r="H26" s="1408" t="s">
        <v>359</v>
      </c>
      <c r="I26" s="1408" t="s">
        <v>2357</v>
      </c>
      <c r="J26" s="1417" t="s">
        <v>2441</v>
      </c>
      <c r="K26" s="1408" t="s">
        <v>359</v>
      </c>
      <c r="L26" s="1409" t="s">
        <v>359</v>
      </c>
      <c r="M26" s="1411" t="s">
        <v>359</v>
      </c>
    </row>
    <row r="27" spans="1:13" ht="15.75">
      <c r="A27" s="6586"/>
      <c r="B27" s="7144"/>
      <c r="C27" s="1408" t="s">
        <v>2358</v>
      </c>
      <c r="D27" s="1419" t="s">
        <v>359</v>
      </c>
      <c r="E27" s="1409" t="s">
        <v>359</v>
      </c>
      <c r="F27" s="1408" t="s">
        <v>2359</v>
      </c>
      <c r="G27" s="1406" t="s">
        <v>359</v>
      </c>
      <c r="H27" s="1409" t="s">
        <v>359</v>
      </c>
      <c r="I27" s="1409" t="s">
        <v>359</v>
      </c>
      <c r="J27" s="1409" t="s">
        <v>359</v>
      </c>
      <c r="K27" s="1409" t="s">
        <v>359</v>
      </c>
      <c r="L27" s="1409" t="s">
        <v>359</v>
      </c>
      <c r="M27" s="1411" t="s">
        <v>359</v>
      </c>
    </row>
    <row r="28" spans="1:13" ht="15.75">
      <c r="A28" s="6586"/>
      <c r="B28" s="8754"/>
      <c r="C28" s="1415" t="s">
        <v>359</v>
      </c>
      <c r="D28" s="1415" t="s">
        <v>359</v>
      </c>
      <c r="E28" s="1415" t="s">
        <v>359</v>
      </c>
      <c r="F28" s="1415" t="s">
        <v>359</v>
      </c>
      <c r="G28" s="1415" t="s">
        <v>359</v>
      </c>
      <c r="H28" s="1415" t="s">
        <v>359</v>
      </c>
      <c r="I28" s="1415" t="s">
        <v>359</v>
      </c>
      <c r="J28" s="1415" t="s">
        <v>359</v>
      </c>
      <c r="K28" s="1415" t="s">
        <v>359</v>
      </c>
      <c r="L28" s="1412" t="s">
        <v>359</v>
      </c>
      <c r="M28" s="1413" t="s">
        <v>359</v>
      </c>
    </row>
    <row r="29" spans="1:13" ht="15.75">
      <c r="A29" s="6586"/>
      <c r="B29" s="2339" t="s">
        <v>2360</v>
      </c>
      <c r="C29" s="1408" t="s">
        <v>359</v>
      </c>
      <c r="D29" s="1408" t="s">
        <v>359</v>
      </c>
      <c r="E29" s="1408" t="s">
        <v>359</v>
      </c>
      <c r="F29" s="1408" t="s">
        <v>359</v>
      </c>
      <c r="G29" s="1408" t="s">
        <v>359</v>
      </c>
      <c r="H29" s="1408" t="s">
        <v>359</v>
      </c>
      <c r="I29" s="1408" t="s">
        <v>359</v>
      </c>
      <c r="J29" s="1408" t="s">
        <v>359</v>
      </c>
      <c r="K29" s="1408" t="s">
        <v>359</v>
      </c>
      <c r="L29" s="1408" t="s">
        <v>359</v>
      </c>
      <c r="M29" s="1416" t="s">
        <v>359</v>
      </c>
    </row>
    <row r="30" spans="1:13" ht="15" customHeight="1">
      <c r="A30" s="6586"/>
      <c r="B30" s="2339" t="s">
        <v>359</v>
      </c>
      <c r="C30" s="1485" t="s">
        <v>2361</v>
      </c>
      <c r="D30" s="1488">
        <v>40</v>
      </c>
      <c r="E30" s="1408" t="s">
        <v>359</v>
      </c>
      <c r="F30" s="1409" t="s">
        <v>2362</v>
      </c>
      <c r="G30" s="1417">
        <v>2022</v>
      </c>
      <c r="H30" s="1408" t="s">
        <v>359</v>
      </c>
      <c r="I30" s="1409" t="s">
        <v>2363</v>
      </c>
      <c r="J30" s="5701" t="s">
        <v>2099</v>
      </c>
      <c r="K30" s="5680"/>
      <c r="L30" s="6204"/>
      <c r="M30" s="1416" t="s">
        <v>359</v>
      </c>
    </row>
    <row r="31" spans="1:13" ht="15.75">
      <c r="A31" s="6586"/>
      <c r="B31" s="2338" t="s">
        <v>359</v>
      </c>
      <c r="C31" s="1415" t="s">
        <v>359</v>
      </c>
      <c r="D31" s="1415" t="s">
        <v>359</v>
      </c>
      <c r="E31" s="1415" t="s">
        <v>359</v>
      </c>
      <c r="F31" s="1415" t="s">
        <v>359</v>
      </c>
      <c r="G31" s="1415" t="s">
        <v>359</v>
      </c>
      <c r="H31" s="1415" t="s">
        <v>359</v>
      </c>
      <c r="I31" s="1415" t="s">
        <v>359</v>
      </c>
      <c r="J31" s="1415" t="s">
        <v>359</v>
      </c>
      <c r="K31" s="1415" t="s">
        <v>359</v>
      </c>
      <c r="L31" s="1415" t="s">
        <v>359</v>
      </c>
      <c r="M31" s="1418" t="s">
        <v>359</v>
      </c>
    </row>
    <row r="32" spans="1:13" ht="15.75">
      <c r="A32" s="6586"/>
      <c r="B32" s="7144" t="s">
        <v>2364</v>
      </c>
      <c r="C32" s="1422" t="s">
        <v>359</v>
      </c>
      <c r="D32" s="1422" t="s">
        <v>359</v>
      </c>
      <c r="E32" s="1422" t="s">
        <v>359</v>
      </c>
      <c r="F32" s="1422" t="s">
        <v>359</v>
      </c>
      <c r="G32" s="1422" t="s">
        <v>359</v>
      </c>
      <c r="H32" s="1422" t="s">
        <v>359</v>
      </c>
      <c r="I32" s="1422" t="s">
        <v>359</v>
      </c>
      <c r="J32" s="1422" t="s">
        <v>359</v>
      </c>
      <c r="K32" s="1422" t="s">
        <v>359</v>
      </c>
      <c r="L32" s="1409" t="s">
        <v>359</v>
      </c>
      <c r="M32" s="1411" t="s">
        <v>359</v>
      </c>
    </row>
    <row r="33" spans="1:13" ht="15.75">
      <c r="A33" s="6586"/>
      <c r="B33" s="7144"/>
      <c r="C33" s="1408" t="s">
        <v>2365</v>
      </c>
      <c r="D33" s="1423">
        <v>2023</v>
      </c>
      <c r="E33" s="1422" t="s">
        <v>359</v>
      </c>
      <c r="F33" s="1408" t="s">
        <v>2366</v>
      </c>
      <c r="G33" s="1423">
        <v>2032</v>
      </c>
      <c r="H33" s="1422" t="s">
        <v>359</v>
      </c>
      <c r="I33" s="1409" t="s">
        <v>359</v>
      </c>
      <c r="J33" s="1422" t="s">
        <v>359</v>
      </c>
      <c r="K33" s="1422" t="s">
        <v>359</v>
      </c>
      <c r="L33" s="1409" t="s">
        <v>359</v>
      </c>
      <c r="M33" s="1411" t="s">
        <v>359</v>
      </c>
    </row>
    <row r="34" spans="1:13" ht="15.75">
      <c r="A34" s="6586"/>
      <c r="B34" s="8754"/>
      <c r="C34" s="1415" t="s">
        <v>359</v>
      </c>
      <c r="D34" s="1415" t="s">
        <v>359</v>
      </c>
      <c r="E34" s="1538" t="s">
        <v>359</v>
      </c>
      <c r="F34" s="1415" t="s">
        <v>359</v>
      </c>
      <c r="G34" s="1538" t="s">
        <v>359</v>
      </c>
      <c r="H34" s="1538" t="s">
        <v>359</v>
      </c>
      <c r="I34" s="1412" t="s">
        <v>359</v>
      </c>
      <c r="J34" s="1538" t="s">
        <v>359</v>
      </c>
      <c r="K34" s="1538" t="s">
        <v>359</v>
      </c>
      <c r="L34" s="1412" t="s">
        <v>359</v>
      </c>
      <c r="M34" s="1413" t="s">
        <v>359</v>
      </c>
    </row>
    <row r="35" spans="1:13" ht="15.75">
      <c r="A35" s="6586"/>
      <c r="B35" s="7144" t="s">
        <v>2367</v>
      </c>
      <c r="C35" s="1408" t="s">
        <v>359</v>
      </c>
      <c r="D35" s="1408" t="s">
        <v>359</v>
      </c>
      <c r="E35" s="1408" t="s">
        <v>359</v>
      </c>
      <c r="F35" s="1408" t="s">
        <v>359</v>
      </c>
      <c r="G35" s="1408" t="s">
        <v>359</v>
      </c>
      <c r="H35" s="1408" t="s">
        <v>359</v>
      </c>
      <c r="I35" s="1408" t="s">
        <v>359</v>
      </c>
      <c r="J35" s="1408" t="s">
        <v>359</v>
      </c>
      <c r="K35" s="1408" t="s">
        <v>359</v>
      </c>
      <c r="L35" s="1408" t="s">
        <v>359</v>
      </c>
      <c r="M35" s="1416" t="s">
        <v>359</v>
      </c>
    </row>
    <row r="36" spans="1:13" ht="15.75">
      <c r="A36" s="6586"/>
      <c r="B36" s="7144"/>
      <c r="C36" s="1408" t="s">
        <v>359</v>
      </c>
      <c r="D36" s="1710" t="s">
        <v>2368</v>
      </c>
      <c r="E36" s="1710" t="s">
        <v>359</v>
      </c>
      <c r="F36" s="1710" t="s">
        <v>2369</v>
      </c>
      <c r="G36" s="1710" t="s">
        <v>359</v>
      </c>
      <c r="H36" s="1422" t="s">
        <v>2370</v>
      </c>
      <c r="I36" s="1422" t="s">
        <v>359</v>
      </c>
      <c r="J36" s="1422" t="s">
        <v>2371</v>
      </c>
      <c r="K36" s="1710" t="s">
        <v>359</v>
      </c>
      <c r="L36" s="1710" t="s">
        <v>2372</v>
      </c>
      <c r="M36" s="4480" t="s">
        <v>359</v>
      </c>
    </row>
    <row r="37" spans="1:13" ht="15.75">
      <c r="A37" s="6586"/>
      <c r="B37" s="7144"/>
      <c r="C37" s="1408" t="s">
        <v>359</v>
      </c>
      <c r="D37" s="1417">
        <v>2023</v>
      </c>
      <c r="E37" s="1488">
        <v>50</v>
      </c>
      <c r="F37" s="1488">
        <v>2024</v>
      </c>
      <c r="G37" s="1488">
        <v>50</v>
      </c>
      <c r="H37" s="1488">
        <v>2025</v>
      </c>
      <c r="I37" s="1488">
        <v>50</v>
      </c>
      <c r="J37" s="1488">
        <v>2026</v>
      </c>
      <c r="K37" s="1488">
        <v>50</v>
      </c>
      <c r="L37" s="1488">
        <v>2027</v>
      </c>
      <c r="M37" s="1407">
        <v>50</v>
      </c>
    </row>
    <row r="38" spans="1:13" ht="15.75">
      <c r="A38" s="6586"/>
      <c r="B38" s="7144"/>
      <c r="C38" s="1408" t="s">
        <v>359</v>
      </c>
      <c r="D38" s="1710" t="s">
        <v>2373</v>
      </c>
      <c r="E38" s="1710" t="s">
        <v>359</v>
      </c>
      <c r="F38" s="1710" t="s">
        <v>2374</v>
      </c>
      <c r="G38" s="1710" t="s">
        <v>359</v>
      </c>
      <c r="H38" s="1422" t="s">
        <v>2375</v>
      </c>
      <c r="I38" s="1422" t="s">
        <v>359</v>
      </c>
      <c r="J38" s="1422" t="s">
        <v>2376</v>
      </c>
      <c r="K38" s="1710" t="s">
        <v>359</v>
      </c>
      <c r="L38" s="1710" t="s">
        <v>2377</v>
      </c>
      <c r="M38" s="1416" t="s">
        <v>359</v>
      </c>
    </row>
    <row r="39" spans="1:13" ht="15.75">
      <c r="A39" s="6586"/>
      <c r="B39" s="7144"/>
      <c r="C39" s="1408" t="s">
        <v>359</v>
      </c>
      <c r="D39" s="1417">
        <v>2028</v>
      </c>
      <c r="E39" s="1488">
        <v>50</v>
      </c>
      <c r="F39" s="1488">
        <v>2029</v>
      </c>
      <c r="G39" s="1488">
        <v>50</v>
      </c>
      <c r="H39" s="1488">
        <v>2030</v>
      </c>
      <c r="I39" s="1488">
        <v>50</v>
      </c>
      <c r="J39" s="1488">
        <v>2031</v>
      </c>
      <c r="K39" s="1488">
        <v>50</v>
      </c>
      <c r="L39" s="1488">
        <v>2032</v>
      </c>
      <c r="M39" s="1407">
        <v>50</v>
      </c>
    </row>
    <row r="40" spans="1:13" ht="15.75">
      <c r="A40" s="6586"/>
      <c r="B40" s="7144"/>
      <c r="C40" s="1408" t="s">
        <v>359</v>
      </c>
      <c r="D40" s="1819" t="s">
        <v>3297</v>
      </c>
      <c r="E40" s="1415" t="s">
        <v>359</v>
      </c>
      <c r="F40" s="1408" t="s">
        <v>359</v>
      </c>
      <c r="G40" s="1408" t="s">
        <v>359</v>
      </c>
      <c r="H40" s="1408" t="s">
        <v>359</v>
      </c>
      <c r="I40" s="1408" t="s">
        <v>359</v>
      </c>
      <c r="J40" s="1408" t="s">
        <v>359</v>
      </c>
      <c r="K40" s="1408" t="s">
        <v>359</v>
      </c>
      <c r="L40" s="1408" t="s">
        <v>359</v>
      </c>
      <c r="M40" s="1416" t="s">
        <v>359</v>
      </c>
    </row>
    <row r="41" spans="1:13" ht="15.75">
      <c r="A41" s="6586"/>
      <c r="B41" s="7144"/>
      <c r="C41" s="1408" t="s">
        <v>359</v>
      </c>
      <c r="D41" s="1406">
        <v>2032</v>
      </c>
      <c r="E41" s="1483">
        <v>500</v>
      </c>
      <c r="F41" s="1408" t="s">
        <v>359</v>
      </c>
      <c r="G41" s="1409" t="s">
        <v>359</v>
      </c>
      <c r="H41" s="1408" t="s">
        <v>359</v>
      </c>
      <c r="I41" s="1408" t="s">
        <v>359</v>
      </c>
      <c r="J41" s="1408" t="s">
        <v>359</v>
      </c>
      <c r="K41" s="1408" t="s">
        <v>359</v>
      </c>
      <c r="L41" s="1408" t="s">
        <v>359</v>
      </c>
      <c r="M41" s="1416" t="s">
        <v>359</v>
      </c>
    </row>
    <row r="42" spans="1:13" ht="15.75">
      <c r="A42" s="6586"/>
      <c r="B42" s="7144"/>
      <c r="C42" s="1415" t="s">
        <v>359</v>
      </c>
      <c r="D42" s="1415" t="s">
        <v>359</v>
      </c>
      <c r="E42" s="1415" t="s">
        <v>359</v>
      </c>
      <c r="F42" s="1415" t="s">
        <v>359</v>
      </c>
      <c r="G42" s="1415" t="s">
        <v>359</v>
      </c>
      <c r="H42" s="1415" t="s">
        <v>359</v>
      </c>
      <c r="I42" s="1415" t="s">
        <v>359</v>
      </c>
      <c r="J42" s="1415" t="s">
        <v>359</v>
      </c>
      <c r="K42" s="1415" t="s">
        <v>359</v>
      </c>
      <c r="L42" s="1415" t="s">
        <v>359</v>
      </c>
      <c r="M42" s="1418" t="s">
        <v>359</v>
      </c>
    </row>
    <row r="43" spans="1:13" ht="15.75">
      <c r="A43" s="6586"/>
      <c r="B43" s="8755" t="s">
        <v>2385</v>
      </c>
      <c r="C43" s="1408" t="s">
        <v>359</v>
      </c>
      <c r="D43" s="1408" t="s">
        <v>359</v>
      </c>
      <c r="E43" s="1408" t="s">
        <v>359</v>
      </c>
      <c r="F43" s="1408" t="s">
        <v>359</v>
      </c>
      <c r="G43" s="1408" t="s">
        <v>359</v>
      </c>
      <c r="H43" s="1408" t="s">
        <v>359</v>
      </c>
      <c r="I43" s="1408" t="s">
        <v>359</v>
      </c>
      <c r="J43" s="1408" t="s">
        <v>359</v>
      </c>
      <c r="K43" s="1408" t="s">
        <v>359</v>
      </c>
      <c r="L43" s="1409" t="s">
        <v>359</v>
      </c>
      <c r="M43" s="1411" t="s">
        <v>359</v>
      </c>
    </row>
    <row r="44" spans="1:13" ht="15" customHeight="1">
      <c r="A44" s="6586"/>
      <c r="B44" s="7144"/>
      <c r="C44" s="1409" t="s">
        <v>359</v>
      </c>
      <c r="D44" s="1408" t="s">
        <v>93</v>
      </c>
      <c r="E44" s="1415" t="s">
        <v>95</v>
      </c>
      <c r="F44" s="6539" t="s">
        <v>2386</v>
      </c>
      <c r="G44" s="6540" t="s">
        <v>359</v>
      </c>
      <c r="H44" s="5979"/>
      <c r="I44" s="5979"/>
      <c r="J44" s="6541"/>
      <c r="K44" s="1408" t="s">
        <v>2387</v>
      </c>
      <c r="L44" s="6545" t="s">
        <v>359</v>
      </c>
      <c r="M44" s="6546"/>
    </row>
    <row r="45" spans="1:13" ht="15.75">
      <c r="A45" s="6586"/>
      <c r="B45" s="7144"/>
      <c r="C45" s="1409" t="s">
        <v>359</v>
      </c>
      <c r="D45" s="1423" t="s">
        <v>359</v>
      </c>
      <c r="E45" s="1483" t="s">
        <v>2441</v>
      </c>
      <c r="F45" s="6539"/>
      <c r="G45" s="6542"/>
      <c r="H45" s="6543"/>
      <c r="I45" s="6543"/>
      <c r="J45" s="6544"/>
      <c r="K45" s="1409" t="s">
        <v>359</v>
      </c>
      <c r="L45" s="6547"/>
      <c r="M45" s="6548"/>
    </row>
    <row r="46" spans="1:13" ht="15.75">
      <c r="A46" s="6586"/>
      <c r="B46" s="8754"/>
      <c r="C46" s="1412" t="s">
        <v>359</v>
      </c>
      <c r="D46" s="1412" t="s">
        <v>359</v>
      </c>
      <c r="E46" s="1412" t="s">
        <v>359</v>
      </c>
      <c r="F46" s="1412" t="s">
        <v>359</v>
      </c>
      <c r="G46" s="1412" t="s">
        <v>359</v>
      </c>
      <c r="H46" s="1412" t="s">
        <v>359</v>
      </c>
      <c r="I46" s="1412" t="s">
        <v>359</v>
      </c>
      <c r="J46" s="1412" t="s">
        <v>359</v>
      </c>
      <c r="K46" s="1412" t="s">
        <v>359</v>
      </c>
      <c r="L46" s="1409" t="s">
        <v>359</v>
      </c>
      <c r="M46" s="1411" t="s">
        <v>359</v>
      </c>
    </row>
    <row r="47" spans="1:13" ht="33.75" customHeight="1">
      <c r="A47" s="6586"/>
      <c r="B47" s="2338" t="s">
        <v>2388</v>
      </c>
      <c r="C47" s="5680" t="s">
        <v>3457</v>
      </c>
      <c r="D47" s="5680"/>
      <c r="E47" s="5680"/>
      <c r="F47" s="5680"/>
      <c r="G47" s="5680"/>
      <c r="H47" s="5680"/>
      <c r="I47" s="5680"/>
      <c r="J47" s="5680"/>
      <c r="K47" s="5680"/>
      <c r="L47" s="5680"/>
      <c r="M47" s="5681"/>
    </row>
    <row r="48" spans="1:13" ht="15" customHeight="1">
      <c r="A48" s="6586"/>
      <c r="B48" s="2338" t="s">
        <v>2577</v>
      </c>
      <c r="C48" s="5680" t="s">
        <v>360</v>
      </c>
      <c r="D48" s="5680"/>
      <c r="E48" s="5680"/>
      <c r="F48" s="5680"/>
      <c r="G48" s="5680"/>
      <c r="H48" s="5680"/>
      <c r="I48" s="5680"/>
      <c r="J48" s="5680"/>
      <c r="K48" s="5680"/>
      <c r="L48" s="5680"/>
      <c r="M48" s="5681"/>
    </row>
    <row r="49" spans="1:13" ht="15.75">
      <c r="A49" s="6586"/>
      <c r="B49" s="2338" t="s">
        <v>2392</v>
      </c>
      <c r="C49" s="1415">
        <v>0</v>
      </c>
      <c r="D49" s="1415" t="s">
        <v>359</v>
      </c>
      <c r="E49" s="1415" t="s">
        <v>359</v>
      </c>
      <c r="F49" s="1415" t="s">
        <v>359</v>
      </c>
      <c r="G49" s="1415" t="s">
        <v>359</v>
      </c>
      <c r="H49" s="1415" t="s">
        <v>359</v>
      </c>
      <c r="I49" s="1415" t="s">
        <v>359</v>
      </c>
      <c r="J49" s="1415" t="s">
        <v>359</v>
      </c>
      <c r="K49" s="1415" t="s">
        <v>359</v>
      </c>
      <c r="L49" s="1415" t="s">
        <v>359</v>
      </c>
      <c r="M49" s="1418" t="s">
        <v>359</v>
      </c>
    </row>
    <row r="50" spans="1:13" ht="15.75">
      <c r="A50" s="6586"/>
      <c r="B50" s="2338" t="s">
        <v>2393</v>
      </c>
      <c r="C50" s="1415">
        <v>2022</v>
      </c>
      <c r="D50" s="1415" t="s">
        <v>359</v>
      </c>
      <c r="E50" s="1415" t="s">
        <v>359</v>
      </c>
      <c r="F50" s="1415" t="s">
        <v>359</v>
      </c>
      <c r="G50" s="1415" t="s">
        <v>359</v>
      </c>
      <c r="H50" s="1415" t="s">
        <v>359</v>
      </c>
      <c r="I50" s="1415" t="s">
        <v>359</v>
      </c>
      <c r="J50" s="1415" t="s">
        <v>359</v>
      </c>
      <c r="K50" s="1415" t="s">
        <v>359</v>
      </c>
      <c r="L50" s="1415" t="s">
        <v>359</v>
      </c>
      <c r="M50" s="1418" t="s">
        <v>359</v>
      </c>
    </row>
    <row r="51" spans="1:13" ht="15" customHeight="1">
      <c r="A51" s="8811" t="s">
        <v>2394</v>
      </c>
      <c r="B51" s="2338" t="s">
        <v>2395</v>
      </c>
      <c r="C51" s="5680" t="s">
        <v>1159</v>
      </c>
      <c r="D51" s="5680"/>
      <c r="E51" s="5680"/>
      <c r="F51" s="5680"/>
      <c r="G51" s="5680"/>
      <c r="H51" s="5680"/>
      <c r="I51" s="5680"/>
      <c r="J51" s="5680"/>
      <c r="K51" s="5680"/>
      <c r="L51" s="5680"/>
      <c r="M51" s="5681"/>
    </row>
    <row r="52" spans="1:13" ht="15" customHeight="1">
      <c r="A52" s="6584"/>
      <c r="B52" s="2338" t="s">
        <v>2396</v>
      </c>
      <c r="C52" s="5680" t="s">
        <v>3458</v>
      </c>
      <c r="D52" s="5680"/>
      <c r="E52" s="5680"/>
      <c r="F52" s="5680"/>
      <c r="G52" s="5680"/>
      <c r="H52" s="5680"/>
      <c r="I52" s="5680"/>
      <c r="J52" s="5680"/>
      <c r="K52" s="5680"/>
      <c r="L52" s="5680"/>
      <c r="M52" s="5681"/>
    </row>
    <row r="53" spans="1:13" ht="15" customHeight="1">
      <c r="A53" s="6584"/>
      <c r="B53" s="2338" t="s">
        <v>2398</v>
      </c>
      <c r="C53" s="5680" t="s">
        <v>360</v>
      </c>
      <c r="D53" s="5680"/>
      <c r="E53" s="5680"/>
      <c r="F53" s="5680"/>
      <c r="G53" s="5680"/>
      <c r="H53" s="5680"/>
      <c r="I53" s="5680"/>
      <c r="J53" s="5680"/>
      <c r="K53" s="5680"/>
      <c r="L53" s="5680"/>
      <c r="M53" s="5681"/>
    </row>
    <row r="54" spans="1:13" ht="15" customHeight="1">
      <c r="A54" s="6584"/>
      <c r="B54" s="2338" t="s">
        <v>2399</v>
      </c>
      <c r="C54" s="5680" t="s">
        <v>1794</v>
      </c>
      <c r="D54" s="5680"/>
      <c r="E54" s="5680"/>
      <c r="F54" s="5680"/>
      <c r="G54" s="5680"/>
      <c r="H54" s="5680"/>
      <c r="I54" s="5680"/>
      <c r="J54" s="5680"/>
      <c r="K54" s="5680"/>
      <c r="L54" s="5680"/>
      <c r="M54" s="5681"/>
    </row>
    <row r="55" spans="1:13" ht="15" customHeight="1">
      <c r="A55" s="6584"/>
      <c r="B55" s="2338" t="s">
        <v>2400</v>
      </c>
      <c r="C55" s="5684" t="s">
        <v>1160</v>
      </c>
      <c r="D55" s="5684"/>
      <c r="E55" s="5684"/>
      <c r="F55" s="5684"/>
      <c r="G55" s="5684"/>
      <c r="H55" s="5684"/>
      <c r="I55" s="5684"/>
      <c r="J55" s="5684"/>
      <c r="K55" s="5684"/>
      <c r="L55" s="5684"/>
      <c r="M55" s="5685"/>
    </row>
    <row r="56" spans="1:13" ht="15" customHeight="1">
      <c r="A56" s="6585"/>
      <c r="B56" s="2338" t="s">
        <v>2401</v>
      </c>
      <c r="C56" s="5680" t="s">
        <v>1796</v>
      </c>
      <c r="D56" s="5680"/>
      <c r="E56" s="5680"/>
      <c r="F56" s="5680"/>
      <c r="G56" s="5680"/>
      <c r="H56" s="5680"/>
      <c r="I56" s="5680"/>
      <c r="J56" s="5680"/>
      <c r="K56" s="5680"/>
      <c r="L56" s="5680"/>
      <c r="M56" s="5681"/>
    </row>
    <row r="57" spans="1:13" ht="15" customHeight="1">
      <c r="A57" s="8811" t="s">
        <v>2402</v>
      </c>
      <c r="B57" s="4467" t="s">
        <v>2403</v>
      </c>
      <c r="C57" s="5680" t="s">
        <v>3459</v>
      </c>
      <c r="D57" s="5680"/>
      <c r="E57" s="5680"/>
      <c r="F57" s="5680"/>
      <c r="G57" s="5680"/>
      <c r="H57" s="5680"/>
      <c r="I57" s="5680"/>
      <c r="J57" s="5680"/>
      <c r="K57" s="5680"/>
      <c r="L57" s="5680"/>
      <c r="M57" s="5681"/>
    </row>
    <row r="58" spans="1:13" ht="15" customHeight="1">
      <c r="A58" s="6584"/>
      <c r="B58" s="4467" t="s">
        <v>2404</v>
      </c>
      <c r="C58" s="5680" t="s">
        <v>3460</v>
      </c>
      <c r="D58" s="5680"/>
      <c r="E58" s="5680"/>
      <c r="F58" s="5680"/>
      <c r="G58" s="5680"/>
      <c r="H58" s="5680"/>
      <c r="I58" s="5680"/>
      <c r="J58" s="5680"/>
      <c r="K58" s="5680"/>
      <c r="L58" s="5680"/>
      <c r="M58" s="5681"/>
    </row>
    <row r="59" spans="1:13" ht="15" customHeight="1">
      <c r="A59" s="6584"/>
      <c r="B59" s="4467" t="s">
        <v>244</v>
      </c>
      <c r="C59" s="5680" t="s">
        <v>360</v>
      </c>
      <c r="D59" s="5680"/>
      <c r="E59" s="5680"/>
      <c r="F59" s="5680"/>
      <c r="G59" s="5680"/>
      <c r="H59" s="5680"/>
      <c r="I59" s="5680"/>
      <c r="J59" s="5680"/>
      <c r="K59" s="5680"/>
      <c r="L59" s="5680"/>
      <c r="M59" s="5681"/>
    </row>
    <row r="60" spans="1:13" ht="15" customHeight="1">
      <c r="A60" s="1396" t="s">
        <v>2406</v>
      </c>
      <c r="B60" s="4479" t="s">
        <v>359</v>
      </c>
      <c r="C60" s="8787" t="s">
        <v>359</v>
      </c>
      <c r="D60" s="8787"/>
      <c r="E60" s="8787"/>
      <c r="F60" s="8787"/>
      <c r="G60" s="8787"/>
      <c r="H60" s="8787"/>
      <c r="I60" s="8787"/>
      <c r="J60" s="8787"/>
      <c r="K60" s="8787"/>
      <c r="L60" s="8787"/>
      <c r="M60" s="8788"/>
    </row>
  </sheetData>
  <mergeCells count="49">
    <mergeCell ref="I4:M4"/>
    <mergeCell ref="F15:M15"/>
    <mergeCell ref="A2:A15"/>
    <mergeCell ref="C2:M2"/>
    <mergeCell ref="C3:M3"/>
    <mergeCell ref="F4:G4"/>
    <mergeCell ref="C5:M5"/>
    <mergeCell ref="C6:M6"/>
    <mergeCell ref="C7:D7"/>
    <mergeCell ref="I7:M7"/>
    <mergeCell ref="B8:B11"/>
    <mergeCell ref="C8:D10"/>
    <mergeCell ref="F10:G10"/>
    <mergeCell ref="I10:J10"/>
    <mergeCell ref="C11:D11"/>
    <mergeCell ref="C60:M60"/>
    <mergeCell ref="C47:M47"/>
    <mergeCell ref="C48:M48"/>
    <mergeCell ref="C15:D15"/>
    <mergeCell ref="F11:G11"/>
    <mergeCell ref="A51:A56"/>
    <mergeCell ref="C51:M51"/>
    <mergeCell ref="C52:M52"/>
    <mergeCell ref="C53:M53"/>
    <mergeCell ref="C54:M54"/>
    <mergeCell ref="C55:M55"/>
    <mergeCell ref="C56:M56"/>
    <mergeCell ref="A16:A50"/>
    <mergeCell ref="C16:M16"/>
    <mergeCell ref="C17:M17"/>
    <mergeCell ref="B18:B24"/>
    <mergeCell ref="F23:G23"/>
    <mergeCell ref="B25:B28"/>
    <mergeCell ref="B1:M1"/>
    <mergeCell ref="A57:A59"/>
    <mergeCell ref="C57:M57"/>
    <mergeCell ref="C58:M58"/>
    <mergeCell ref="C59:M59"/>
    <mergeCell ref="J30:L30"/>
    <mergeCell ref="B32:B34"/>
    <mergeCell ref="B35:B42"/>
    <mergeCell ref="B43:B46"/>
    <mergeCell ref="F44:F45"/>
    <mergeCell ref="G44:J45"/>
    <mergeCell ref="L44:M45"/>
    <mergeCell ref="C12:M12"/>
    <mergeCell ref="C13:M13"/>
    <mergeCell ref="C14:M14"/>
    <mergeCell ref="I11:J11"/>
  </mergeCells>
  <hyperlinks>
    <hyperlink ref="C55" r:id="rId1"/>
  </hyperlinks>
  <pageMargins left="0.7" right="0.7" top="0.75" bottom="0.75" header="0.3" footer="0.3"/>
  <pageSetup orientation="portrait" horizontalDpi="0" verticalDpi="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dimension ref="A1:M61"/>
  <sheetViews>
    <sheetView topLeftCell="B1" workbookViewId="0">
      <selection activeCell="H4" sqref="H4"/>
    </sheetView>
  </sheetViews>
  <sheetFormatPr baseColWidth="10" defaultColWidth="8.7109375" defaultRowHeight="15"/>
  <cols>
    <col min="1" max="1" width="29" customWidth="1"/>
    <col min="2" max="2" width="29.7109375" customWidth="1"/>
    <col min="3" max="13" width="11.42578125" customWidth="1"/>
  </cols>
  <sheetData>
    <row r="1" spans="1:13" ht="20.25" customHeight="1">
      <c r="A1" s="2714" t="s">
        <v>359</v>
      </c>
      <c r="B1" s="6522" t="s">
        <v>3461</v>
      </c>
      <c r="C1" s="6522"/>
      <c r="D1" s="6522"/>
      <c r="E1" s="6522"/>
      <c r="F1" s="6522"/>
      <c r="G1" s="6522"/>
      <c r="H1" s="6522"/>
      <c r="I1" s="6522"/>
      <c r="J1" s="6522"/>
      <c r="K1" s="6522"/>
      <c r="L1" s="6522"/>
      <c r="M1" s="6523"/>
    </row>
    <row r="2" spans="1:13" ht="54" customHeight="1">
      <c r="A2" s="6186" t="s">
        <v>2329</v>
      </c>
      <c r="B2" s="4464" t="s">
        <v>2330</v>
      </c>
      <c r="C2" s="6602" t="s">
        <v>3462</v>
      </c>
      <c r="D2" s="6602"/>
      <c r="E2" s="6602"/>
      <c r="F2" s="6602"/>
      <c r="G2" s="6602"/>
      <c r="H2" s="6602"/>
      <c r="I2" s="6602"/>
      <c r="J2" s="6602"/>
      <c r="K2" s="6602"/>
      <c r="L2" s="6602"/>
      <c r="M2" s="7154"/>
    </row>
    <row r="3" spans="1:13" ht="48.75" customHeight="1">
      <c r="A3" s="5581"/>
      <c r="B3" s="2336" t="s">
        <v>2643</v>
      </c>
      <c r="C3" s="5680" t="s">
        <v>3410</v>
      </c>
      <c r="D3" s="5680"/>
      <c r="E3" s="5680"/>
      <c r="F3" s="5680"/>
      <c r="G3" s="5680"/>
      <c r="H3" s="5680"/>
      <c r="I3" s="5680"/>
      <c r="J3" s="5680"/>
      <c r="K3" s="5680"/>
      <c r="L3" s="5680"/>
      <c r="M3" s="5681"/>
    </row>
    <row r="4" spans="1:13" ht="30" customHeight="1">
      <c r="A4" s="5581"/>
      <c r="B4" s="2338" t="s">
        <v>240</v>
      </c>
      <c r="C4" s="1415" t="s">
        <v>3448</v>
      </c>
      <c r="D4" s="1482" t="s">
        <v>359</v>
      </c>
      <c r="E4" s="1539" t="s">
        <v>359</v>
      </c>
      <c r="F4" s="5699" t="s">
        <v>241</v>
      </c>
      <c r="G4" s="5700"/>
      <c r="H4" s="3119">
        <v>116</v>
      </c>
      <c r="I4" s="7148" t="s">
        <v>359</v>
      </c>
      <c r="J4" s="7149"/>
      <c r="K4" s="7149"/>
      <c r="L4" s="7149"/>
      <c r="M4" s="7150"/>
    </row>
    <row r="5" spans="1:13" ht="15" customHeight="1">
      <c r="A5" s="5581"/>
      <c r="B5" s="2338" t="s">
        <v>2333</v>
      </c>
      <c r="C5" s="5680" t="s">
        <v>3449</v>
      </c>
      <c r="D5" s="5680"/>
      <c r="E5" s="5680"/>
      <c r="F5" s="5680"/>
      <c r="G5" s="5680"/>
      <c r="H5" s="5680"/>
      <c r="I5" s="5680"/>
      <c r="J5" s="5680"/>
      <c r="K5" s="5680"/>
      <c r="L5" s="5680"/>
      <c r="M5" s="5681"/>
    </row>
    <row r="6" spans="1:13" ht="15" customHeight="1">
      <c r="A6" s="5581"/>
      <c r="B6" s="2338" t="s">
        <v>2334</v>
      </c>
      <c r="C6" s="5680" t="s">
        <v>3450</v>
      </c>
      <c r="D6" s="5680"/>
      <c r="E6" s="5680"/>
      <c r="F6" s="5680"/>
      <c r="G6" s="5680"/>
      <c r="H6" s="5680"/>
      <c r="I6" s="5680"/>
      <c r="J6" s="5680"/>
      <c r="K6" s="5680"/>
      <c r="L6" s="5680"/>
      <c r="M6" s="5681"/>
    </row>
    <row r="7" spans="1:13" ht="15" customHeight="1">
      <c r="A7" s="5581"/>
      <c r="B7" s="2338" t="s">
        <v>2335</v>
      </c>
      <c r="C7" s="5702" t="s">
        <v>3451</v>
      </c>
      <c r="D7" s="5702"/>
      <c r="E7" s="1409" t="s">
        <v>359</v>
      </c>
      <c r="F7" s="1409" t="s">
        <v>359</v>
      </c>
      <c r="G7" s="1484" t="s">
        <v>359</v>
      </c>
      <c r="H7" s="2406" t="s">
        <v>244</v>
      </c>
      <c r="I7" s="5702" t="s">
        <v>46</v>
      </c>
      <c r="J7" s="5702"/>
      <c r="K7" s="5702"/>
      <c r="L7" s="5702"/>
      <c r="M7" s="5703"/>
    </row>
    <row r="8" spans="1:13" ht="15.75">
      <c r="A8" s="5581"/>
      <c r="B8" s="7144" t="s">
        <v>2336</v>
      </c>
      <c r="C8" s="1409" t="s">
        <v>359</v>
      </c>
      <c r="D8" s="1409" t="s">
        <v>359</v>
      </c>
      <c r="E8" s="1410" t="s">
        <v>359</v>
      </c>
      <c r="F8" s="1410" t="s">
        <v>359</v>
      </c>
      <c r="G8" s="1410" t="s">
        <v>359</v>
      </c>
      <c r="H8" s="1410" t="s">
        <v>359</v>
      </c>
      <c r="I8" s="1409" t="s">
        <v>359</v>
      </c>
      <c r="J8" s="1409" t="s">
        <v>359</v>
      </c>
      <c r="K8" s="1409" t="s">
        <v>359</v>
      </c>
      <c r="L8" s="1409" t="s">
        <v>359</v>
      </c>
      <c r="M8" s="1657" t="s">
        <v>359</v>
      </c>
    </row>
    <row r="9" spans="1:13" ht="15.75">
      <c r="A9" s="5581"/>
      <c r="B9" s="7144"/>
      <c r="C9" s="8807"/>
      <c r="D9" s="6189"/>
      <c r="E9" s="1409" t="s">
        <v>359</v>
      </c>
      <c r="F9" s="1409" t="s">
        <v>359</v>
      </c>
      <c r="G9" s="1409" t="s">
        <v>359</v>
      </c>
      <c r="H9" s="1409" t="s">
        <v>359</v>
      </c>
      <c r="I9" s="1409" t="s">
        <v>359</v>
      </c>
      <c r="J9" s="1409" t="s">
        <v>359</v>
      </c>
      <c r="K9" s="1409" t="s">
        <v>359</v>
      </c>
      <c r="L9" s="1409" t="s">
        <v>359</v>
      </c>
      <c r="M9" s="1657" t="s">
        <v>359</v>
      </c>
    </row>
    <row r="10" spans="1:13" ht="15" customHeight="1">
      <c r="A10" s="5581"/>
      <c r="B10" s="7144"/>
      <c r="C10" s="8808"/>
      <c r="D10" s="6543"/>
      <c r="E10" s="1409" t="s">
        <v>359</v>
      </c>
      <c r="F10" s="5708" t="s">
        <v>359</v>
      </c>
      <c r="G10" s="5708"/>
      <c r="H10" s="1409" t="s">
        <v>359</v>
      </c>
      <c r="I10" s="5708" t="s">
        <v>359</v>
      </c>
      <c r="J10" s="5708"/>
      <c r="K10" s="1409" t="s">
        <v>359</v>
      </c>
      <c r="L10" s="1409" t="s">
        <v>359</v>
      </c>
      <c r="M10" s="1657" t="s">
        <v>359</v>
      </c>
    </row>
    <row r="11" spans="1:13" ht="15" customHeight="1">
      <c r="A11" s="5581"/>
      <c r="B11" s="8754"/>
      <c r="C11" s="5708" t="s">
        <v>2567</v>
      </c>
      <c r="D11" s="5708"/>
      <c r="E11" s="1412" t="s">
        <v>359</v>
      </c>
      <c r="F11" s="5708" t="s">
        <v>2567</v>
      </c>
      <c r="G11" s="5708"/>
      <c r="H11" s="1412" t="s">
        <v>359</v>
      </c>
      <c r="I11" s="5708" t="s">
        <v>2567</v>
      </c>
      <c r="J11" s="5708"/>
      <c r="K11" s="1412" t="s">
        <v>359</v>
      </c>
      <c r="L11" s="1412" t="s">
        <v>359</v>
      </c>
      <c r="M11" s="1494" t="s">
        <v>359</v>
      </c>
    </row>
    <row r="12" spans="1:13" ht="33.75" customHeight="1">
      <c r="A12" s="5581"/>
      <c r="B12" s="2338" t="s">
        <v>2338</v>
      </c>
      <c r="C12" s="5680" t="s">
        <v>3463</v>
      </c>
      <c r="D12" s="5680"/>
      <c r="E12" s="5680"/>
      <c r="F12" s="5680"/>
      <c r="G12" s="5680"/>
      <c r="H12" s="5680"/>
      <c r="I12" s="5680"/>
      <c r="J12" s="5680"/>
      <c r="K12" s="5680"/>
      <c r="L12" s="5680"/>
      <c r="M12" s="5681"/>
    </row>
    <row r="13" spans="1:13" ht="15" customHeight="1">
      <c r="A13" s="5581"/>
      <c r="B13" s="2338" t="s">
        <v>2689</v>
      </c>
      <c r="C13" s="5680" t="s">
        <v>3464</v>
      </c>
      <c r="D13" s="5680"/>
      <c r="E13" s="5680"/>
      <c r="F13" s="5680"/>
      <c r="G13" s="5680"/>
      <c r="H13" s="5680"/>
      <c r="I13" s="5680"/>
      <c r="J13" s="5680"/>
      <c r="K13" s="5680"/>
      <c r="L13" s="5680"/>
      <c r="M13" s="5681"/>
    </row>
    <row r="14" spans="1:13" ht="15" customHeight="1">
      <c r="A14" s="5581"/>
      <c r="B14" s="2338" t="s">
        <v>2649</v>
      </c>
      <c r="C14" s="5680" t="s">
        <v>3465</v>
      </c>
      <c r="D14" s="5680"/>
      <c r="E14" s="5680"/>
      <c r="F14" s="5680"/>
      <c r="G14" s="5680"/>
      <c r="H14" s="5680"/>
      <c r="I14" s="5680"/>
      <c r="J14" s="5680"/>
      <c r="K14" s="5680"/>
      <c r="L14" s="5680"/>
      <c r="M14" s="5681"/>
    </row>
    <row r="15" spans="1:13" ht="44.25" customHeight="1">
      <c r="A15" s="5581"/>
      <c r="B15" s="2339" t="s">
        <v>2651</v>
      </c>
      <c r="C15" s="5680" t="s">
        <v>57</v>
      </c>
      <c r="D15" s="5680"/>
      <c r="E15" s="1534" t="s">
        <v>108</v>
      </c>
      <c r="F15" s="5680" t="s">
        <v>1155</v>
      </c>
      <c r="G15" s="5680"/>
      <c r="H15" s="5680"/>
      <c r="I15" s="5680"/>
      <c r="J15" s="5680"/>
      <c r="K15" s="5680"/>
      <c r="L15" s="5680"/>
      <c r="M15" s="5681"/>
    </row>
    <row r="16" spans="1:13" ht="21.75" customHeight="1">
      <c r="A16" s="8736" t="s">
        <v>2340</v>
      </c>
      <c r="B16" s="2336" t="s">
        <v>230</v>
      </c>
      <c r="C16" s="5680" t="s">
        <v>3455</v>
      </c>
      <c r="D16" s="5680"/>
      <c r="E16" s="5680"/>
      <c r="F16" s="5680"/>
      <c r="G16" s="5680"/>
      <c r="H16" s="5680"/>
      <c r="I16" s="5680"/>
      <c r="J16" s="5680"/>
      <c r="K16" s="5680"/>
      <c r="L16" s="5680"/>
      <c r="M16" s="5681"/>
    </row>
    <row r="17" spans="1:13" ht="39" customHeight="1">
      <c r="A17" s="5687"/>
      <c r="B17" s="2338" t="s">
        <v>2652</v>
      </c>
      <c r="C17" s="5680" t="s">
        <v>3466</v>
      </c>
      <c r="D17" s="5680"/>
      <c r="E17" s="5680"/>
      <c r="F17" s="5680"/>
      <c r="G17" s="5680"/>
      <c r="H17" s="5680"/>
      <c r="I17" s="5680"/>
      <c r="J17" s="5680"/>
      <c r="K17" s="5680"/>
      <c r="L17" s="5680"/>
      <c r="M17" s="5681"/>
    </row>
    <row r="18" spans="1:13" ht="15.75">
      <c r="A18" s="5687"/>
      <c r="B18" s="7144" t="s">
        <v>2341</v>
      </c>
      <c r="C18" s="1409" t="s">
        <v>359</v>
      </c>
      <c r="D18" s="1408" t="s">
        <v>359</v>
      </c>
      <c r="E18" s="1408" t="s">
        <v>359</v>
      </c>
      <c r="F18" s="1408" t="s">
        <v>359</v>
      </c>
      <c r="G18" s="1408" t="s">
        <v>359</v>
      </c>
      <c r="H18" s="1408" t="s">
        <v>359</v>
      </c>
      <c r="I18" s="1408" t="s">
        <v>359</v>
      </c>
      <c r="J18" s="1408" t="s">
        <v>359</v>
      </c>
      <c r="K18" s="1408" t="s">
        <v>359</v>
      </c>
      <c r="L18" s="1408" t="s">
        <v>359</v>
      </c>
      <c r="M18" s="1492" t="s">
        <v>359</v>
      </c>
    </row>
    <row r="19" spans="1:13" ht="15.75">
      <c r="A19" s="5687"/>
      <c r="B19" s="7144"/>
      <c r="C19" s="1409" t="s">
        <v>359</v>
      </c>
      <c r="D19" s="1415" t="s">
        <v>359</v>
      </c>
      <c r="E19" s="1408" t="s">
        <v>359</v>
      </c>
      <c r="F19" s="1415" t="s">
        <v>359</v>
      </c>
      <c r="G19" s="1408" t="s">
        <v>359</v>
      </c>
      <c r="H19" s="1415" t="s">
        <v>359</v>
      </c>
      <c r="I19" s="1408" t="s">
        <v>359</v>
      </c>
      <c r="J19" s="1415" t="s">
        <v>359</v>
      </c>
      <c r="K19" s="1408" t="s">
        <v>359</v>
      </c>
      <c r="L19" s="1408" t="s">
        <v>359</v>
      </c>
      <c r="M19" s="1492" t="s">
        <v>359</v>
      </c>
    </row>
    <row r="20" spans="1:13" ht="15.75">
      <c r="A20" s="5687"/>
      <c r="B20" s="7144"/>
      <c r="C20" s="1408" t="s">
        <v>2342</v>
      </c>
      <c r="D20" s="1406" t="s">
        <v>359</v>
      </c>
      <c r="E20" s="1408" t="s">
        <v>2343</v>
      </c>
      <c r="F20" s="1406" t="s">
        <v>359</v>
      </c>
      <c r="G20" s="1408" t="s">
        <v>2344</v>
      </c>
      <c r="H20" s="1406" t="s">
        <v>359</v>
      </c>
      <c r="I20" s="1408" t="s">
        <v>2345</v>
      </c>
      <c r="J20" s="1406" t="s">
        <v>359</v>
      </c>
      <c r="K20" s="1408" t="s">
        <v>359</v>
      </c>
      <c r="L20" s="1408" t="s">
        <v>359</v>
      </c>
      <c r="M20" s="1492" t="s">
        <v>359</v>
      </c>
    </row>
    <row r="21" spans="1:13" ht="15.75">
      <c r="A21" s="5687"/>
      <c r="B21" s="7144"/>
      <c r="C21" s="1408" t="s">
        <v>2346</v>
      </c>
      <c r="D21" s="1406" t="s">
        <v>359</v>
      </c>
      <c r="E21" s="1408" t="s">
        <v>2347</v>
      </c>
      <c r="F21" s="1406" t="s">
        <v>359</v>
      </c>
      <c r="G21" s="1408" t="s">
        <v>2348</v>
      </c>
      <c r="H21" s="1406" t="s">
        <v>359</v>
      </c>
      <c r="I21" s="1408" t="s">
        <v>359</v>
      </c>
      <c r="J21" s="1408" t="s">
        <v>359</v>
      </c>
      <c r="K21" s="1408" t="s">
        <v>359</v>
      </c>
      <c r="L21" s="1408" t="s">
        <v>359</v>
      </c>
      <c r="M21" s="1492" t="s">
        <v>359</v>
      </c>
    </row>
    <row r="22" spans="1:13" ht="15.75">
      <c r="A22" s="5687"/>
      <c r="B22" s="7144"/>
      <c r="C22" s="1408" t="s">
        <v>2349</v>
      </c>
      <c r="D22" s="1406" t="s">
        <v>359</v>
      </c>
      <c r="E22" s="1408" t="s">
        <v>2350</v>
      </c>
      <c r="F22" s="1406" t="s">
        <v>359</v>
      </c>
      <c r="G22" s="1408" t="s">
        <v>359</v>
      </c>
      <c r="H22" s="1408" t="s">
        <v>359</v>
      </c>
      <c r="I22" s="1408" t="s">
        <v>359</v>
      </c>
      <c r="J22" s="1408" t="s">
        <v>359</v>
      </c>
      <c r="K22" s="1408" t="s">
        <v>359</v>
      </c>
      <c r="L22" s="1408" t="s">
        <v>359</v>
      </c>
      <c r="M22" s="1492" t="s">
        <v>359</v>
      </c>
    </row>
    <row r="23" spans="1:13" ht="15" customHeight="1">
      <c r="A23" s="5687"/>
      <c r="B23" s="7144"/>
      <c r="C23" s="1408" t="s">
        <v>105</v>
      </c>
      <c r="D23" s="1406" t="s">
        <v>2441</v>
      </c>
      <c r="E23" s="1408" t="s">
        <v>2352</v>
      </c>
      <c r="F23" s="5708" t="s">
        <v>3467</v>
      </c>
      <c r="G23" s="5708"/>
      <c r="H23" s="5708"/>
      <c r="I23" s="5708"/>
      <c r="J23" s="1412" t="s">
        <v>359</v>
      </c>
      <c r="K23" s="1412" t="s">
        <v>359</v>
      </c>
      <c r="L23" s="1412" t="s">
        <v>359</v>
      </c>
      <c r="M23" s="1494" t="s">
        <v>359</v>
      </c>
    </row>
    <row r="24" spans="1:13" ht="15.75">
      <c r="A24" s="5687"/>
      <c r="B24" s="8754"/>
      <c r="C24" s="1415" t="s">
        <v>359</v>
      </c>
      <c r="D24" s="1415" t="s">
        <v>359</v>
      </c>
      <c r="E24" s="1415" t="s">
        <v>359</v>
      </c>
      <c r="F24" s="1415" t="s">
        <v>359</v>
      </c>
      <c r="G24" s="1415" t="s">
        <v>359</v>
      </c>
      <c r="H24" s="1415" t="s">
        <v>359</v>
      </c>
      <c r="I24" s="1415" t="s">
        <v>359</v>
      </c>
      <c r="J24" s="1415" t="s">
        <v>359</v>
      </c>
      <c r="K24" s="1415" t="s">
        <v>359</v>
      </c>
      <c r="L24" s="1415" t="s">
        <v>359</v>
      </c>
      <c r="M24" s="1656" t="s">
        <v>359</v>
      </c>
    </row>
    <row r="25" spans="1:13" ht="15.75">
      <c r="A25" s="5687"/>
      <c r="B25" s="7144" t="s">
        <v>2354</v>
      </c>
      <c r="C25" s="1408" t="s">
        <v>359</v>
      </c>
      <c r="D25" s="1408" t="s">
        <v>359</v>
      </c>
      <c r="E25" s="1408" t="s">
        <v>359</v>
      </c>
      <c r="F25" s="1408" t="s">
        <v>359</v>
      </c>
      <c r="G25" s="1408" t="s">
        <v>359</v>
      </c>
      <c r="H25" s="1408" t="s">
        <v>359</v>
      </c>
      <c r="I25" s="1408" t="s">
        <v>359</v>
      </c>
      <c r="J25" s="1408" t="s">
        <v>359</v>
      </c>
      <c r="K25" s="1408" t="s">
        <v>359</v>
      </c>
      <c r="L25" s="1409" t="s">
        <v>359</v>
      </c>
      <c r="M25" s="1657" t="s">
        <v>359</v>
      </c>
    </row>
    <row r="26" spans="1:13" ht="15.75">
      <c r="A26" s="5687"/>
      <c r="B26" s="7144"/>
      <c r="C26" s="1408" t="s">
        <v>2355</v>
      </c>
      <c r="D26" s="1417" t="s">
        <v>359</v>
      </c>
      <c r="E26" s="1408" t="s">
        <v>359</v>
      </c>
      <c r="F26" s="1408" t="s">
        <v>2356</v>
      </c>
      <c r="G26" s="1417" t="s">
        <v>359</v>
      </c>
      <c r="H26" s="1408" t="s">
        <v>359</v>
      </c>
      <c r="I26" s="1408" t="s">
        <v>2357</v>
      </c>
      <c r="J26" s="1417" t="s">
        <v>2441</v>
      </c>
      <c r="K26" s="1408" t="s">
        <v>359</v>
      </c>
      <c r="L26" s="1409" t="s">
        <v>359</v>
      </c>
      <c r="M26" s="1657" t="s">
        <v>359</v>
      </c>
    </row>
    <row r="27" spans="1:13" ht="15.75">
      <c r="A27" s="5687"/>
      <c r="B27" s="7144"/>
      <c r="C27" s="1408" t="s">
        <v>2358</v>
      </c>
      <c r="D27" s="1419" t="s">
        <v>359</v>
      </c>
      <c r="E27" s="1409" t="s">
        <v>359</v>
      </c>
      <c r="F27" s="1408" t="s">
        <v>2359</v>
      </c>
      <c r="G27" s="1406" t="s">
        <v>359</v>
      </c>
      <c r="H27" s="1409" t="s">
        <v>359</v>
      </c>
      <c r="I27" s="1409" t="s">
        <v>359</v>
      </c>
      <c r="J27" s="1409" t="s">
        <v>359</v>
      </c>
      <c r="K27" s="1409" t="s">
        <v>359</v>
      </c>
      <c r="L27" s="1409" t="s">
        <v>359</v>
      </c>
      <c r="M27" s="1657" t="s">
        <v>359</v>
      </c>
    </row>
    <row r="28" spans="1:13" ht="15.75">
      <c r="A28" s="5687"/>
      <c r="B28" s="8754"/>
      <c r="C28" s="1415" t="s">
        <v>359</v>
      </c>
      <c r="D28" s="1415" t="s">
        <v>359</v>
      </c>
      <c r="E28" s="1415" t="s">
        <v>359</v>
      </c>
      <c r="F28" s="1415" t="s">
        <v>359</v>
      </c>
      <c r="G28" s="1415" t="s">
        <v>359</v>
      </c>
      <c r="H28" s="1415" t="s">
        <v>359</v>
      </c>
      <c r="I28" s="1415" t="s">
        <v>359</v>
      </c>
      <c r="J28" s="1415" t="s">
        <v>359</v>
      </c>
      <c r="K28" s="1415" t="s">
        <v>359</v>
      </c>
      <c r="L28" s="1412" t="s">
        <v>359</v>
      </c>
      <c r="M28" s="1494" t="s">
        <v>359</v>
      </c>
    </row>
    <row r="29" spans="1:13" ht="15.75">
      <c r="A29" s="5687"/>
      <c r="B29" s="7143" t="s">
        <v>2360</v>
      </c>
      <c r="C29" s="1408" t="s">
        <v>359</v>
      </c>
      <c r="D29" s="1408" t="s">
        <v>359</v>
      </c>
      <c r="E29" s="1408" t="s">
        <v>359</v>
      </c>
      <c r="F29" s="1408" t="s">
        <v>359</v>
      </c>
      <c r="G29" s="1408" t="s">
        <v>359</v>
      </c>
      <c r="H29" s="1408" t="s">
        <v>359</v>
      </c>
      <c r="I29" s="1408" t="s">
        <v>359</v>
      </c>
      <c r="J29" s="1408" t="s">
        <v>359</v>
      </c>
      <c r="K29" s="1408" t="s">
        <v>359</v>
      </c>
      <c r="L29" s="1408" t="s">
        <v>359</v>
      </c>
      <c r="M29" s="1492" t="s">
        <v>359</v>
      </c>
    </row>
    <row r="30" spans="1:13" ht="15.75">
      <c r="A30" s="5687"/>
      <c r="B30" s="7144"/>
      <c r="C30" s="1485" t="s">
        <v>2361</v>
      </c>
      <c r="D30" s="1658">
        <v>0</v>
      </c>
      <c r="E30" s="1408" t="s">
        <v>359</v>
      </c>
      <c r="F30" s="1409" t="s">
        <v>2362</v>
      </c>
      <c r="G30" s="1417">
        <v>2022</v>
      </c>
      <c r="H30" s="1408" t="s">
        <v>359</v>
      </c>
      <c r="I30" s="1409" t="s">
        <v>2363</v>
      </c>
      <c r="J30" s="1404"/>
      <c r="K30" s="1403" t="s">
        <v>359</v>
      </c>
      <c r="L30" s="1488" t="s">
        <v>359</v>
      </c>
      <c r="M30" s="1492" t="s">
        <v>359</v>
      </c>
    </row>
    <row r="31" spans="1:13" ht="15.75">
      <c r="A31" s="5687"/>
      <c r="B31" s="7145"/>
      <c r="C31" s="1415" t="s">
        <v>359</v>
      </c>
      <c r="D31" s="1415" t="s">
        <v>359</v>
      </c>
      <c r="E31" s="1415" t="s">
        <v>359</v>
      </c>
      <c r="F31" s="1415" t="s">
        <v>359</v>
      </c>
      <c r="G31" s="1415" t="s">
        <v>359</v>
      </c>
      <c r="H31" s="1415" t="s">
        <v>359</v>
      </c>
      <c r="I31" s="1415" t="s">
        <v>359</v>
      </c>
      <c r="J31" s="1415" t="s">
        <v>359</v>
      </c>
      <c r="K31" s="1415" t="s">
        <v>359</v>
      </c>
      <c r="L31" s="1415" t="s">
        <v>359</v>
      </c>
      <c r="M31" s="1656" t="s">
        <v>359</v>
      </c>
    </row>
    <row r="32" spans="1:13" ht="15.75">
      <c r="A32" s="5687"/>
      <c r="B32" s="7144" t="s">
        <v>2364</v>
      </c>
      <c r="C32" s="1409" t="s">
        <v>359</v>
      </c>
      <c r="D32" s="1409" t="s">
        <v>359</v>
      </c>
      <c r="E32" s="1409" t="s">
        <v>359</v>
      </c>
      <c r="F32" s="1409" t="s">
        <v>359</v>
      </c>
      <c r="G32" s="1409" t="s">
        <v>359</v>
      </c>
      <c r="H32" s="1409" t="s">
        <v>359</v>
      </c>
      <c r="I32" s="1409" t="s">
        <v>359</v>
      </c>
      <c r="J32" s="1409" t="s">
        <v>359</v>
      </c>
      <c r="K32" s="1409" t="s">
        <v>359</v>
      </c>
      <c r="L32" s="1409" t="s">
        <v>359</v>
      </c>
      <c r="M32" s="1657" t="s">
        <v>359</v>
      </c>
    </row>
    <row r="33" spans="1:13" ht="15.75">
      <c r="A33" s="5687"/>
      <c r="B33" s="7144"/>
      <c r="C33" s="1408" t="s">
        <v>2365</v>
      </c>
      <c r="D33" s="1417">
        <v>2023</v>
      </c>
      <c r="E33" s="1409" t="s">
        <v>359</v>
      </c>
      <c r="F33" s="1408" t="s">
        <v>2366</v>
      </c>
      <c r="G33" s="1417">
        <v>2032</v>
      </c>
      <c r="H33" s="1409" t="s">
        <v>359</v>
      </c>
      <c r="I33" s="1409" t="s">
        <v>359</v>
      </c>
      <c r="J33" s="1409" t="s">
        <v>359</v>
      </c>
      <c r="K33" s="1409" t="s">
        <v>359</v>
      </c>
      <c r="L33" s="1409" t="s">
        <v>359</v>
      </c>
      <c r="M33" s="1657" t="s">
        <v>359</v>
      </c>
    </row>
    <row r="34" spans="1:13" ht="15.75">
      <c r="A34" s="5687"/>
      <c r="B34" s="8754"/>
      <c r="C34" s="1415" t="s">
        <v>359</v>
      </c>
      <c r="D34" s="1415" t="s">
        <v>359</v>
      </c>
      <c r="E34" s="1412" t="s">
        <v>359</v>
      </c>
      <c r="F34" s="1415" t="s">
        <v>359</v>
      </c>
      <c r="G34" s="1412" t="s">
        <v>359</v>
      </c>
      <c r="H34" s="1412" t="s">
        <v>359</v>
      </c>
      <c r="I34" s="1412" t="s">
        <v>359</v>
      </c>
      <c r="J34" s="1412" t="s">
        <v>359</v>
      </c>
      <c r="K34" s="1412" t="s">
        <v>359</v>
      </c>
      <c r="L34" s="1412" t="s">
        <v>359</v>
      </c>
      <c r="M34" s="1494" t="s">
        <v>359</v>
      </c>
    </row>
    <row r="35" spans="1:13" ht="15.75">
      <c r="A35" s="5687"/>
      <c r="B35" s="7144" t="s">
        <v>2367</v>
      </c>
      <c r="C35" s="1408" t="s">
        <v>359</v>
      </c>
      <c r="D35" s="1408" t="s">
        <v>359</v>
      </c>
      <c r="E35" s="1408" t="s">
        <v>359</v>
      </c>
      <c r="F35" s="1408" t="s">
        <v>359</v>
      </c>
      <c r="G35" s="1408" t="s">
        <v>359</v>
      </c>
      <c r="H35" s="1408" t="s">
        <v>359</v>
      </c>
      <c r="I35" s="1408" t="s">
        <v>359</v>
      </c>
      <c r="J35" s="1408" t="s">
        <v>359</v>
      </c>
      <c r="K35" s="1408" t="s">
        <v>359</v>
      </c>
      <c r="L35" s="1408" t="s">
        <v>359</v>
      </c>
      <c r="M35" s="1492" t="s">
        <v>359</v>
      </c>
    </row>
    <row r="36" spans="1:13" ht="15.75">
      <c r="A36" s="5687"/>
      <c r="B36" s="7144"/>
      <c r="C36" s="1408" t="s">
        <v>359</v>
      </c>
      <c r="D36" s="1408" t="s">
        <v>2368</v>
      </c>
      <c r="E36" s="1408" t="s">
        <v>359</v>
      </c>
      <c r="F36" s="1408" t="s">
        <v>2369</v>
      </c>
      <c r="G36" s="1408" t="s">
        <v>359</v>
      </c>
      <c r="H36" s="1409" t="s">
        <v>2370</v>
      </c>
      <c r="I36" s="1409" t="s">
        <v>359</v>
      </c>
      <c r="J36" s="1409" t="s">
        <v>2371</v>
      </c>
      <c r="K36" s="1408" t="s">
        <v>359</v>
      </c>
      <c r="L36" s="1408" t="s">
        <v>2372</v>
      </c>
      <c r="M36" s="1492" t="s">
        <v>359</v>
      </c>
    </row>
    <row r="37" spans="1:13" ht="15.75">
      <c r="A37" s="5687"/>
      <c r="B37" s="7144"/>
      <c r="C37" s="1408" t="s">
        <v>359</v>
      </c>
      <c r="D37" s="1417">
        <v>2023</v>
      </c>
      <c r="E37" s="4489">
        <v>0.192</v>
      </c>
      <c r="F37" s="1488">
        <v>2024</v>
      </c>
      <c r="G37" s="4489">
        <v>0.25800000000000001</v>
      </c>
      <c r="H37" s="1488">
        <v>2025</v>
      </c>
      <c r="I37" s="4489">
        <v>0.32300000000000001</v>
      </c>
      <c r="J37" s="1488">
        <v>2026</v>
      </c>
      <c r="K37" s="4489">
        <v>0.38900000000000001</v>
      </c>
      <c r="L37" s="1488">
        <v>2027</v>
      </c>
      <c r="M37" s="4490">
        <v>0.45500000000000002</v>
      </c>
    </row>
    <row r="38" spans="1:13" ht="15.75">
      <c r="A38" s="5687"/>
      <c r="B38" s="7144"/>
      <c r="C38" s="1408" t="s">
        <v>359</v>
      </c>
      <c r="D38" s="1408" t="s">
        <v>2373</v>
      </c>
      <c r="E38" s="1408" t="s">
        <v>359</v>
      </c>
      <c r="F38" s="1408" t="s">
        <v>2374</v>
      </c>
      <c r="G38" s="1408" t="s">
        <v>359</v>
      </c>
      <c r="H38" s="1409" t="s">
        <v>2375</v>
      </c>
      <c r="I38" s="1409" t="s">
        <v>359</v>
      </c>
      <c r="J38" s="1409" t="s">
        <v>2376</v>
      </c>
      <c r="K38" s="1408" t="s">
        <v>359</v>
      </c>
      <c r="L38" s="1408" t="s">
        <v>2377</v>
      </c>
      <c r="M38" s="1492" t="s">
        <v>359</v>
      </c>
    </row>
    <row r="39" spans="1:13" ht="15.75">
      <c r="A39" s="5687"/>
      <c r="B39" s="7144"/>
      <c r="C39" s="1408" t="s">
        <v>359</v>
      </c>
      <c r="D39" s="1417">
        <v>2028</v>
      </c>
      <c r="E39" s="4489">
        <v>0.52100000000000002</v>
      </c>
      <c r="F39" s="1488">
        <v>2029</v>
      </c>
      <c r="G39" s="4489">
        <v>0.58599999999999997</v>
      </c>
      <c r="H39" s="1405">
        <v>2030</v>
      </c>
      <c r="I39" s="4489">
        <v>0.65200000000000002</v>
      </c>
      <c r="J39" s="1405">
        <v>2031</v>
      </c>
      <c r="K39" s="4437">
        <v>0.8</v>
      </c>
      <c r="L39" s="1488">
        <v>2032</v>
      </c>
      <c r="M39" s="4491">
        <v>1</v>
      </c>
    </row>
    <row r="40" spans="1:13" ht="15.75">
      <c r="A40" s="5687"/>
      <c r="B40" s="7144"/>
      <c r="C40" s="1408" t="s">
        <v>359</v>
      </c>
      <c r="D40" s="1415" t="s">
        <v>3297</v>
      </c>
      <c r="E40" s="1415" t="s">
        <v>359</v>
      </c>
      <c r="F40" s="1408" t="s">
        <v>359</v>
      </c>
      <c r="G40" s="1408" t="s">
        <v>359</v>
      </c>
      <c r="H40" s="1408" t="s">
        <v>359</v>
      </c>
      <c r="I40" s="1408" t="s">
        <v>359</v>
      </c>
      <c r="J40" s="1408" t="s">
        <v>359</v>
      </c>
      <c r="K40" s="1408" t="s">
        <v>359</v>
      </c>
      <c r="L40" s="1408" t="s">
        <v>359</v>
      </c>
      <c r="M40" s="1492" t="s">
        <v>359</v>
      </c>
    </row>
    <row r="41" spans="1:13" ht="15.75">
      <c r="A41" s="5687"/>
      <c r="B41" s="7144"/>
      <c r="C41" s="1408" t="s">
        <v>359</v>
      </c>
      <c r="D41" s="1406">
        <v>2032</v>
      </c>
      <c r="E41" s="4492">
        <v>1</v>
      </c>
      <c r="F41" s="1408" t="s">
        <v>359</v>
      </c>
      <c r="G41" s="1408" t="s">
        <v>359</v>
      </c>
      <c r="H41" s="1408" t="s">
        <v>359</v>
      </c>
      <c r="I41" s="1408" t="s">
        <v>359</v>
      </c>
      <c r="J41" s="1408" t="s">
        <v>359</v>
      </c>
      <c r="K41" s="1408" t="s">
        <v>359</v>
      </c>
      <c r="L41" s="1408" t="s">
        <v>359</v>
      </c>
      <c r="M41" s="1492" t="s">
        <v>359</v>
      </c>
    </row>
    <row r="42" spans="1:13" ht="15.75">
      <c r="A42" s="5687"/>
      <c r="B42" s="7144"/>
      <c r="C42" s="1408" t="s">
        <v>359</v>
      </c>
      <c r="D42" s="1408" t="s">
        <v>359</v>
      </c>
      <c r="E42" s="1408" t="s">
        <v>359</v>
      </c>
      <c r="F42" s="1408" t="s">
        <v>359</v>
      </c>
      <c r="G42" s="1408" t="s">
        <v>359</v>
      </c>
      <c r="H42" s="1408" t="s">
        <v>359</v>
      </c>
      <c r="I42" s="1408" t="s">
        <v>359</v>
      </c>
      <c r="J42" s="1408" t="s">
        <v>359</v>
      </c>
      <c r="K42" s="1408" t="s">
        <v>359</v>
      </c>
      <c r="L42" s="1408" t="s">
        <v>359</v>
      </c>
      <c r="M42" s="1492" t="s">
        <v>359</v>
      </c>
    </row>
    <row r="43" spans="1:13" ht="15.75">
      <c r="A43" s="5687"/>
      <c r="B43" s="7144"/>
      <c r="C43" s="1415" t="s">
        <v>359</v>
      </c>
      <c r="D43" s="1415" t="s">
        <v>359</v>
      </c>
      <c r="E43" s="1415" t="s">
        <v>359</v>
      </c>
      <c r="F43" s="1415" t="s">
        <v>359</v>
      </c>
      <c r="G43" s="1415" t="s">
        <v>359</v>
      </c>
      <c r="H43" s="1415" t="s">
        <v>359</v>
      </c>
      <c r="I43" s="1415" t="s">
        <v>359</v>
      </c>
      <c r="J43" s="1415" t="s">
        <v>359</v>
      </c>
      <c r="K43" s="1415" t="s">
        <v>359</v>
      </c>
      <c r="L43" s="1415" t="s">
        <v>359</v>
      </c>
      <c r="M43" s="1656" t="s">
        <v>359</v>
      </c>
    </row>
    <row r="44" spans="1:13" ht="15.75">
      <c r="A44" s="5687"/>
      <c r="B44" s="8755" t="s">
        <v>2385</v>
      </c>
      <c r="C44" s="1408" t="s">
        <v>359</v>
      </c>
      <c r="D44" s="1408" t="s">
        <v>359</v>
      </c>
      <c r="E44" s="1408" t="s">
        <v>359</v>
      </c>
      <c r="F44" s="1408" t="s">
        <v>359</v>
      </c>
      <c r="G44" s="1408" t="s">
        <v>359</v>
      </c>
      <c r="H44" s="1408" t="s">
        <v>359</v>
      </c>
      <c r="I44" s="1408" t="s">
        <v>359</v>
      </c>
      <c r="J44" s="1408" t="s">
        <v>359</v>
      </c>
      <c r="K44" s="1408" t="s">
        <v>359</v>
      </c>
      <c r="L44" s="1409" t="s">
        <v>359</v>
      </c>
      <c r="M44" s="1657" t="s">
        <v>359</v>
      </c>
    </row>
    <row r="45" spans="1:13" ht="15" customHeight="1">
      <c r="A45" s="5687"/>
      <c r="B45" s="7144"/>
      <c r="C45" s="1409" t="s">
        <v>359</v>
      </c>
      <c r="D45" s="1408" t="s">
        <v>93</v>
      </c>
      <c r="E45" s="1415" t="s">
        <v>95</v>
      </c>
      <c r="F45" s="6539" t="s">
        <v>2386</v>
      </c>
      <c r="G45" s="6540" t="s">
        <v>359</v>
      </c>
      <c r="H45" s="5979"/>
      <c r="I45" s="5979"/>
      <c r="J45" s="6541"/>
      <c r="K45" s="1408" t="s">
        <v>2352</v>
      </c>
      <c r="L45" s="6545" t="s">
        <v>359</v>
      </c>
      <c r="M45" s="6546"/>
    </row>
    <row r="46" spans="1:13" ht="15.75">
      <c r="A46" s="5687"/>
      <c r="B46" s="7144"/>
      <c r="C46" s="1409" t="s">
        <v>359</v>
      </c>
      <c r="D46" s="1423" t="s">
        <v>359</v>
      </c>
      <c r="E46" s="1483" t="s">
        <v>2441</v>
      </c>
      <c r="F46" s="6539"/>
      <c r="G46" s="6542"/>
      <c r="H46" s="6543"/>
      <c r="I46" s="6543"/>
      <c r="J46" s="6544"/>
      <c r="K46" s="1409" t="s">
        <v>359</v>
      </c>
      <c r="L46" s="6547"/>
      <c r="M46" s="6548"/>
    </row>
    <row r="47" spans="1:13" ht="15.75">
      <c r="A47" s="5687"/>
      <c r="B47" s="8754"/>
      <c r="C47" s="1412" t="s">
        <v>359</v>
      </c>
      <c r="D47" s="1412" t="s">
        <v>359</v>
      </c>
      <c r="E47" s="1412" t="s">
        <v>359</v>
      </c>
      <c r="F47" s="1412" t="s">
        <v>359</v>
      </c>
      <c r="G47" s="1412" t="s">
        <v>359</v>
      </c>
      <c r="H47" s="1412" t="s">
        <v>359</v>
      </c>
      <c r="I47" s="1412" t="s">
        <v>359</v>
      </c>
      <c r="J47" s="1412" t="s">
        <v>359</v>
      </c>
      <c r="K47" s="1412" t="s">
        <v>359</v>
      </c>
      <c r="L47" s="1409" t="s">
        <v>359</v>
      </c>
      <c r="M47" s="1657" t="s">
        <v>359</v>
      </c>
    </row>
    <row r="48" spans="1:13" ht="33" customHeight="1">
      <c r="A48" s="5687"/>
      <c r="B48" s="2338" t="s">
        <v>2388</v>
      </c>
      <c r="C48" s="5680" t="s">
        <v>3468</v>
      </c>
      <c r="D48" s="5680"/>
      <c r="E48" s="5680"/>
      <c r="F48" s="5680"/>
      <c r="G48" s="5680"/>
      <c r="H48" s="5680"/>
      <c r="I48" s="5680"/>
      <c r="J48" s="5680"/>
      <c r="K48" s="5680"/>
      <c r="L48" s="5680"/>
      <c r="M48" s="5681"/>
    </row>
    <row r="49" spans="1:13" ht="15" customHeight="1">
      <c r="A49" s="5687"/>
      <c r="B49" s="2338" t="s">
        <v>2577</v>
      </c>
      <c r="C49" s="5680" t="s">
        <v>3469</v>
      </c>
      <c r="D49" s="5680"/>
      <c r="E49" s="5680"/>
      <c r="F49" s="5680"/>
      <c r="G49" s="5680"/>
      <c r="H49" s="5680"/>
      <c r="I49" s="5680"/>
      <c r="J49" s="5680"/>
      <c r="K49" s="5680"/>
      <c r="L49" s="5680"/>
      <c r="M49" s="5681"/>
    </row>
    <row r="50" spans="1:13" ht="15.75">
      <c r="A50" s="5687"/>
      <c r="B50" s="2338" t="s">
        <v>2392</v>
      </c>
      <c r="C50" s="1415">
        <v>0</v>
      </c>
      <c r="D50" s="1415" t="s">
        <v>359</v>
      </c>
      <c r="E50" s="1415" t="s">
        <v>359</v>
      </c>
      <c r="F50" s="1415" t="s">
        <v>359</v>
      </c>
      <c r="G50" s="1415" t="s">
        <v>359</v>
      </c>
      <c r="H50" s="1415" t="s">
        <v>359</v>
      </c>
      <c r="I50" s="1415" t="s">
        <v>359</v>
      </c>
      <c r="J50" s="1415" t="s">
        <v>359</v>
      </c>
      <c r="K50" s="1415" t="s">
        <v>359</v>
      </c>
      <c r="L50" s="1415" t="s">
        <v>359</v>
      </c>
      <c r="M50" s="1656" t="s">
        <v>359</v>
      </c>
    </row>
    <row r="51" spans="1:13" ht="15.75">
      <c r="A51" s="5687"/>
      <c r="B51" s="2338" t="s">
        <v>2393</v>
      </c>
      <c r="C51" s="1415" t="s">
        <v>437</v>
      </c>
      <c r="D51" s="1415" t="s">
        <v>359</v>
      </c>
      <c r="E51" s="1415" t="s">
        <v>359</v>
      </c>
      <c r="F51" s="1415" t="s">
        <v>359</v>
      </c>
      <c r="G51" s="1415" t="s">
        <v>359</v>
      </c>
      <c r="H51" s="1415" t="s">
        <v>359</v>
      </c>
      <c r="I51" s="1415" t="s">
        <v>359</v>
      </c>
      <c r="J51" s="1415" t="s">
        <v>359</v>
      </c>
      <c r="K51" s="1415" t="s">
        <v>359</v>
      </c>
      <c r="L51" s="1415" t="s">
        <v>359</v>
      </c>
      <c r="M51" s="1656" t="s">
        <v>359</v>
      </c>
    </row>
    <row r="52" spans="1:13" ht="15" customHeight="1">
      <c r="A52" s="5569" t="s">
        <v>2394</v>
      </c>
      <c r="B52" s="2338" t="s">
        <v>2395</v>
      </c>
      <c r="C52" s="5680" t="s">
        <v>3470</v>
      </c>
      <c r="D52" s="5680"/>
      <c r="E52" s="5680"/>
      <c r="F52" s="5680"/>
      <c r="G52" s="5680"/>
      <c r="H52" s="5680"/>
      <c r="I52" s="5680"/>
      <c r="J52" s="5680"/>
      <c r="K52" s="5680"/>
      <c r="L52" s="5680"/>
      <c r="M52" s="5681"/>
    </row>
    <row r="53" spans="1:13" ht="15" customHeight="1">
      <c r="A53" s="5570"/>
      <c r="B53" s="2338" t="s">
        <v>2396</v>
      </c>
      <c r="C53" s="5680" t="s">
        <v>3458</v>
      </c>
      <c r="D53" s="5680"/>
      <c r="E53" s="5680"/>
      <c r="F53" s="5680"/>
      <c r="G53" s="5680"/>
      <c r="H53" s="5680"/>
      <c r="I53" s="5680"/>
      <c r="J53" s="5680"/>
      <c r="K53" s="5680"/>
      <c r="L53" s="5680"/>
      <c r="M53" s="5681"/>
    </row>
    <row r="54" spans="1:13" ht="15" customHeight="1">
      <c r="A54" s="5570"/>
      <c r="B54" s="2338" t="s">
        <v>2398</v>
      </c>
      <c r="C54" s="5680" t="s">
        <v>360</v>
      </c>
      <c r="D54" s="5680"/>
      <c r="E54" s="5680"/>
      <c r="F54" s="5680"/>
      <c r="G54" s="5680"/>
      <c r="H54" s="5680"/>
      <c r="I54" s="5680"/>
      <c r="J54" s="5680"/>
      <c r="K54" s="5680"/>
      <c r="L54" s="5680"/>
      <c r="M54" s="5681"/>
    </row>
    <row r="55" spans="1:13" ht="15" customHeight="1">
      <c r="A55" s="5570"/>
      <c r="B55" s="2338" t="s">
        <v>2399</v>
      </c>
      <c r="C55" s="5680" t="s">
        <v>1794</v>
      </c>
      <c r="D55" s="5680"/>
      <c r="E55" s="5680"/>
      <c r="F55" s="5680"/>
      <c r="G55" s="5680"/>
      <c r="H55" s="5680"/>
      <c r="I55" s="5680"/>
      <c r="J55" s="5680"/>
      <c r="K55" s="5680"/>
      <c r="L55" s="5680"/>
      <c r="M55" s="5681"/>
    </row>
    <row r="56" spans="1:13" ht="15" customHeight="1">
      <c r="A56" s="5570"/>
      <c r="B56" s="2338" t="s">
        <v>2400</v>
      </c>
      <c r="C56" s="5684" t="s">
        <v>1160</v>
      </c>
      <c r="D56" s="5684"/>
      <c r="E56" s="5684"/>
      <c r="F56" s="5684"/>
      <c r="G56" s="5684"/>
      <c r="H56" s="5684"/>
      <c r="I56" s="5684"/>
      <c r="J56" s="5684"/>
      <c r="K56" s="5684"/>
      <c r="L56" s="5684"/>
      <c r="M56" s="5685"/>
    </row>
    <row r="57" spans="1:13" ht="15" customHeight="1">
      <c r="A57" s="5617"/>
      <c r="B57" s="2338" t="s">
        <v>2401</v>
      </c>
      <c r="C57" s="5680" t="s">
        <v>1796</v>
      </c>
      <c r="D57" s="5680"/>
      <c r="E57" s="5680"/>
      <c r="F57" s="5680"/>
      <c r="G57" s="5680"/>
      <c r="H57" s="5680"/>
      <c r="I57" s="5680"/>
      <c r="J57" s="5680"/>
      <c r="K57" s="5680"/>
      <c r="L57" s="5680"/>
      <c r="M57" s="5681"/>
    </row>
    <row r="58" spans="1:13" ht="15" customHeight="1">
      <c r="A58" s="5569" t="s">
        <v>2402</v>
      </c>
      <c r="B58" s="4467" t="s">
        <v>2403</v>
      </c>
      <c r="C58" s="5680" t="s">
        <v>3471</v>
      </c>
      <c r="D58" s="5680"/>
      <c r="E58" s="5680"/>
      <c r="F58" s="5680"/>
      <c r="G58" s="5680"/>
      <c r="H58" s="5680"/>
      <c r="I58" s="5680"/>
      <c r="J58" s="5680"/>
      <c r="K58" s="5680"/>
      <c r="L58" s="5680"/>
      <c r="M58" s="5681"/>
    </row>
    <row r="59" spans="1:13" ht="15" customHeight="1">
      <c r="A59" s="5570"/>
      <c r="B59" s="4467" t="s">
        <v>2404</v>
      </c>
      <c r="C59" s="5680" t="s">
        <v>3460</v>
      </c>
      <c r="D59" s="5680"/>
      <c r="E59" s="5680"/>
      <c r="F59" s="5680"/>
      <c r="G59" s="5680"/>
      <c r="H59" s="5680"/>
      <c r="I59" s="5680"/>
      <c r="J59" s="5680"/>
      <c r="K59" s="5680"/>
      <c r="L59" s="5680"/>
      <c r="M59" s="5681"/>
    </row>
    <row r="60" spans="1:13" ht="15" customHeight="1">
      <c r="A60" s="5570"/>
      <c r="B60" s="4467" t="s">
        <v>244</v>
      </c>
      <c r="C60" s="5680" t="s">
        <v>360</v>
      </c>
      <c r="D60" s="5680"/>
      <c r="E60" s="5680"/>
      <c r="F60" s="5680"/>
      <c r="G60" s="5680"/>
      <c r="H60" s="5680"/>
      <c r="I60" s="5680"/>
      <c r="J60" s="5680"/>
      <c r="K60" s="5680"/>
      <c r="L60" s="5680"/>
      <c r="M60" s="5681"/>
    </row>
    <row r="61" spans="1:13" ht="15" customHeight="1">
      <c r="A61" s="1706" t="s">
        <v>2406</v>
      </c>
      <c r="B61" s="4493" t="s">
        <v>359</v>
      </c>
      <c r="C61" s="5957" t="s">
        <v>359</v>
      </c>
      <c r="D61" s="5957"/>
      <c r="E61" s="5957"/>
      <c r="F61" s="5957"/>
      <c r="G61" s="5957"/>
      <c r="H61" s="5957"/>
      <c r="I61" s="5957"/>
      <c r="J61" s="5957"/>
      <c r="K61" s="5957"/>
      <c r="L61" s="5957"/>
      <c r="M61" s="5958"/>
    </row>
  </sheetData>
  <mergeCells count="49">
    <mergeCell ref="B29:B31"/>
    <mergeCell ref="A2:A15"/>
    <mergeCell ref="C2:M2"/>
    <mergeCell ref="C3:M3"/>
    <mergeCell ref="F4:G4"/>
    <mergeCell ref="C5:M5"/>
    <mergeCell ref="C6:M6"/>
    <mergeCell ref="C7:D7"/>
    <mergeCell ref="I7:M7"/>
    <mergeCell ref="B8:B11"/>
    <mergeCell ref="C9:D10"/>
    <mergeCell ref="F10:G10"/>
    <mergeCell ref="I10:J10"/>
    <mergeCell ref="C11:D11"/>
    <mergeCell ref="F11:G11"/>
    <mergeCell ref="C61:M61"/>
    <mergeCell ref="L45:M46"/>
    <mergeCell ref="C48:M48"/>
    <mergeCell ref="C49:M49"/>
    <mergeCell ref="G45:J46"/>
    <mergeCell ref="C53:M53"/>
    <mergeCell ref="C54:M54"/>
    <mergeCell ref="C55:M55"/>
    <mergeCell ref="C56:M56"/>
    <mergeCell ref="C57:M57"/>
    <mergeCell ref="B1:M1"/>
    <mergeCell ref="C12:M12"/>
    <mergeCell ref="C13:M13"/>
    <mergeCell ref="C14:M14"/>
    <mergeCell ref="C15:D15"/>
    <mergeCell ref="F15:M15"/>
    <mergeCell ref="I11:J11"/>
    <mergeCell ref="I4:M4"/>
    <mergeCell ref="A58:A60"/>
    <mergeCell ref="C58:M58"/>
    <mergeCell ref="C59:M59"/>
    <mergeCell ref="C60:M60"/>
    <mergeCell ref="F23:I23"/>
    <mergeCell ref="B25:B28"/>
    <mergeCell ref="B32:B34"/>
    <mergeCell ref="B35:B43"/>
    <mergeCell ref="B44:B47"/>
    <mergeCell ref="F45:F46"/>
    <mergeCell ref="A16:A51"/>
    <mergeCell ref="C16:M16"/>
    <mergeCell ref="C17:M17"/>
    <mergeCell ref="B18:B24"/>
    <mergeCell ref="A52:A57"/>
    <mergeCell ref="C52:M52"/>
  </mergeCells>
  <hyperlinks>
    <hyperlink ref="C56" r:id="rId1"/>
  </hyperlinks>
  <pageMargins left="0.7" right="0.7" top="0.75" bottom="0.75" header="0.3" footer="0.3"/>
  <pageSetup orientation="portrait" horizontalDpi="0" verticalDpi="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dimension ref="A1:N59"/>
  <sheetViews>
    <sheetView topLeftCell="B1" workbookViewId="0">
      <selection activeCell="C10" sqref="C10:D10"/>
    </sheetView>
  </sheetViews>
  <sheetFormatPr baseColWidth="10" defaultColWidth="8.7109375" defaultRowHeight="15"/>
  <cols>
    <col min="1" max="1" width="29" customWidth="1"/>
    <col min="2" max="2" width="29.7109375" customWidth="1"/>
    <col min="3" max="13" width="11.42578125" customWidth="1"/>
  </cols>
  <sheetData>
    <row r="1" spans="1:13" ht="20.25" customHeight="1">
      <c r="A1" s="4454" t="s">
        <v>359</v>
      </c>
      <c r="B1" s="8813" t="s">
        <v>3472</v>
      </c>
      <c r="C1" s="8813"/>
      <c r="D1" s="8813"/>
      <c r="E1" s="8813"/>
      <c r="F1" s="8813"/>
      <c r="G1" s="8813"/>
      <c r="H1" s="8813"/>
      <c r="I1" s="8813"/>
      <c r="J1" s="8813"/>
      <c r="K1" s="8813"/>
      <c r="L1" s="8813"/>
      <c r="M1" s="8814"/>
    </row>
    <row r="2" spans="1:13" ht="54" customHeight="1">
      <c r="A2" s="8815" t="s">
        <v>2329</v>
      </c>
      <c r="B2" s="2242" t="s">
        <v>2330</v>
      </c>
      <c r="C2" s="7051" t="s">
        <v>1800</v>
      </c>
      <c r="D2" s="7051"/>
      <c r="E2" s="7051"/>
      <c r="F2" s="7051"/>
      <c r="G2" s="7051"/>
      <c r="H2" s="7051"/>
      <c r="I2" s="7051"/>
      <c r="J2" s="7051"/>
      <c r="K2" s="7051"/>
      <c r="L2" s="7051"/>
      <c r="M2" s="7052"/>
    </row>
    <row r="3" spans="1:13" ht="54.75" customHeight="1">
      <c r="A3" s="5581"/>
      <c r="B3" s="2380" t="s">
        <v>2643</v>
      </c>
      <c r="C3" s="7602" t="s">
        <v>1121</v>
      </c>
      <c r="D3" s="7602"/>
      <c r="E3" s="7602"/>
      <c r="F3" s="7602"/>
      <c r="G3" s="7602"/>
      <c r="H3" s="7602"/>
      <c r="I3" s="7602"/>
      <c r="J3" s="7602"/>
      <c r="K3" s="7602"/>
      <c r="L3" s="7602"/>
      <c r="M3" s="7603"/>
    </row>
    <row r="4" spans="1:13" ht="36.75" customHeight="1">
      <c r="A4" s="5581"/>
      <c r="B4" s="2340" t="s">
        <v>240</v>
      </c>
      <c r="C4" s="1668" t="s">
        <v>95</v>
      </c>
      <c r="D4" s="4290" t="s">
        <v>359</v>
      </c>
      <c r="E4" s="4291" t="s">
        <v>359</v>
      </c>
      <c r="F4" s="8827" t="s">
        <v>241</v>
      </c>
      <c r="G4" s="8828"/>
      <c r="H4" s="4286" t="s">
        <v>359</v>
      </c>
      <c r="I4" s="7602" t="s">
        <v>359</v>
      </c>
      <c r="J4" s="7602"/>
      <c r="K4" s="7602"/>
      <c r="L4" s="7602"/>
      <c r="M4" s="7603"/>
    </row>
    <row r="5" spans="1:13" ht="15" customHeight="1">
      <c r="A5" s="5581"/>
      <c r="B5" s="2340" t="s">
        <v>2333</v>
      </c>
      <c r="C5" s="7602"/>
      <c r="D5" s="7602"/>
      <c r="E5" s="7602"/>
      <c r="F5" s="7602"/>
      <c r="G5" s="7602"/>
      <c r="H5" s="7602"/>
      <c r="I5" s="7602"/>
      <c r="J5" s="7602"/>
      <c r="K5" s="7602"/>
      <c r="L5" s="7602"/>
      <c r="M5" s="7603"/>
    </row>
    <row r="6" spans="1:13" ht="15" customHeight="1">
      <c r="A6" s="5581"/>
      <c r="B6" s="2340" t="s">
        <v>2334</v>
      </c>
      <c r="C6" s="7602"/>
      <c r="D6" s="7602"/>
      <c r="E6" s="7602"/>
      <c r="F6" s="7602"/>
      <c r="G6" s="7602"/>
      <c r="H6" s="7602"/>
      <c r="I6" s="7602"/>
      <c r="J6" s="7602"/>
      <c r="K6" s="7602"/>
      <c r="L6" s="7602"/>
      <c r="M6" s="7603"/>
    </row>
    <row r="7" spans="1:13" ht="15" customHeight="1">
      <c r="A7" s="5581"/>
      <c r="B7" s="2340" t="s">
        <v>2335</v>
      </c>
      <c r="C7" s="8087" t="s">
        <v>1148</v>
      </c>
      <c r="D7" s="8087"/>
      <c r="E7" s="1409" t="s">
        <v>359</v>
      </c>
      <c r="F7" s="1409" t="s">
        <v>359</v>
      </c>
      <c r="G7" s="3362" t="s">
        <v>359</v>
      </c>
      <c r="H7" s="4465" t="s">
        <v>244</v>
      </c>
      <c r="I7" s="8087" t="s">
        <v>3473</v>
      </c>
      <c r="J7" s="8087"/>
      <c r="K7" s="8087"/>
      <c r="L7" s="8087"/>
      <c r="M7" s="8088"/>
    </row>
    <row r="8" spans="1:13" ht="15.75">
      <c r="A8" s="5581"/>
      <c r="B8" s="6492" t="s">
        <v>2336</v>
      </c>
      <c r="C8" s="1409" t="s">
        <v>359</v>
      </c>
      <c r="D8" s="1409" t="s">
        <v>359</v>
      </c>
      <c r="E8" s="1814" t="s">
        <v>359</v>
      </c>
      <c r="F8" s="1814" t="s">
        <v>359</v>
      </c>
      <c r="G8" s="1814" t="s">
        <v>359</v>
      </c>
      <c r="H8" s="1814" t="s">
        <v>359</v>
      </c>
      <c r="I8" s="1409" t="s">
        <v>359</v>
      </c>
      <c r="J8" s="1409" t="s">
        <v>359</v>
      </c>
      <c r="K8" s="1409" t="s">
        <v>359</v>
      </c>
      <c r="L8" s="1409" t="s">
        <v>359</v>
      </c>
      <c r="M8" s="1657" t="s">
        <v>359</v>
      </c>
    </row>
    <row r="9" spans="1:13" ht="15" customHeight="1">
      <c r="A9" s="5581"/>
      <c r="B9" s="6492"/>
      <c r="C9" s="7074" t="s">
        <v>3473</v>
      </c>
      <c r="D9" s="7074"/>
      <c r="E9" s="1409" t="s">
        <v>359</v>
      </c>
      <c r="F9" s="7074" t="s">
        <v>359</v>
      </c>
      <c r="G9" s="7074"/>
      <c r="H9" s="1409" t="s">
        <v>359</v>
      </c>
      <c r="I9" s="7074" t="s">
        <v>359</v>
      </c>
      <c r="J9" s="7074"/>
      <c r="K9" s="1409" t="s">
        <v>359</v>
      </c>
      <c r="L9" s="1409" t="s">
        <v>359</v>
      </c>
      <c r="M9" s="1657" t="s">
        <v>359</v>
      </c>
    </row>
    <row r="10" spans="1:13" ht="15" customHeight="1">
      <c r="A10" s="5581"/>
      <c r="B10" s="6493"/>
      <c r="C10" s="7074" t="s">
        <v>2567</v>
      </c>
      <c r="D10" s="7074"/>
      <c r="E10" s="1812" t="s">
        <v>359</v>
      </c>
      <c r="F10" s="7074" t="s">
        <v>2567</v>
      </c>
      <c r="G10" s="7074"/>
      <c r="H10" s="1812" t="s">
        <v>359</v>
      </c>
      <c r="I10" s="7074" t="s">
        <v>2567</v>
      </c>
      <c r="J10" s="7074"/>
      <c r="K10" s="1812" t="s">
        <v>359</v>
      </c>
      <c r="L10" s="1812" t="s">
        <v>359</v>
      </c>
      <c r="M10" s="1663" t="s">
        <v>359</v>
      </c>
    </row>
    <row r="11" spans="1:13" ht="72.75" customHeight="1">
      <c r="A11" s="5581"/>
      <c r="B11" s="2340" t="s">
        <v>2338</v>
      </c>
      <c r="C11" s="7602" t="s">
        <v>3474</v>
      </c>
      <c r="D11" s="7602"/>
      <c r="E11" s="7602"/>
      <c r="F11" s="7602"/>
      <c r="G11" s="7602"/>
      <c r="H11" s="7602"/>
      <c r="I11" s="7602"/>
      <c r="J11" s="7602"/>
      <c r="K11" s="7602"/>
      <c r="L11" s="7602"/>
      <c r="M11" s="7603"/>
    </row>
    <row r="12" spans="1:13" ht="75" customHeight="1">
      <c r="A12" s="5581"/>
      <c r="B12" s="2340" t="s">
        <v>2689</v>
      </c>
      <c r="C12" s="7602" t="s">
        <v>3475</v>
      </c>
      <c r="D12" s="7602"/>
      <c r="E12" s="7602"/>
      <c r="F12" s="7602"/>
      <c r="G12" s="7602"/>
      <c r="H12" s="7602"/>
      <c r="I12" s="7602"/>
      <c r="J12" s="7602"/>
      <c r="K12" s="7602"/>
      <c r="L12" s="7602"/>
      <c r="M12" s="7603"/>
    </row>
    <row r="13" spans="1:13" ht="44.25" customHeight="1">
      <c r="A13" s="5581"/>
      <c r="B13" s="2340" t="s">
        <v>2649</v>
      </c>
      <c r="C13" s="6543" t="s">
        <v>3410</v>
      </c>
      <c r="D13" s="6543"/>
      <c r="E13" s="6543"/>
      <c r="F13" s="6543"/>
      <c r="G13" s="6543"/>
      <c r="H13" s="6543"/>
      <c r="I13" s="6543"/>
      <c r="J13" s="6543"/>
      <c r="K13" s="6543"/>
      <c r="L13" s="6543"/>
      <c r="M13" s="8716"/>
    </row>
    <row r="14" spans="1:13" ht="40.5" customHeight="1">
      <c r="A14" s="5581"/>
      <c r="B14" s="2242" t="s">
        <v>2651</v>
      </c>
      <c r="C14" s="7602" t="s">
        <v>86</v>
      </c>
      <c r="D14" s="7602"/>
      <c r="E14" s="4494" t="s">
        <v>108</v>
      </c>
      <c r="F14" s="6933" t="s">
        <v>1168</v>
      </c>
      <c r="G14" s="6933"/>
      <c r="H14" s="6933"/>
      <c r="I14" s="6933"/>
      <c r="J14" s="6933"/>
      <c r="K14" s="6933"/>
      <c r="L14" s="6933"/>
      <c r="M14" s="6934"/>
    </row>
    <row r="15" spans="1:13" ht="31.5" customHeight="1">
      <c r="A15" s="8817" t="s">
        <v>2340</v>
      </c>
      <c r="B15" s="2380" t="s">
        <v>230</v>
      </c>
      <c r="C15" s="7602" t="s">
        <v>3476</v>
      </c>
      <c r="D15" s="7602"/>
      <c r="E15" s="7602"/>
      <c r="F15" s="7602"/>
      <c r="G15" s="7602"/>
      <c r="H15" s="7602"/>
      <c r="I15" s="7602"/>
      <c r="J15" s="7602"/>
      <c r="K15" s="7602"/>
      <c r="L15" s="7602"/>
      <c r="M15" s="7603"/>
    </row>
    <row r="16" spans="1:13" ht="31.5" customHeight="1">
      <c r="A16" s="5687"/>
      <c r="B16" s="2340" t="s">
        <v>2652</v>
      </c>
      <c r="C16" s="6543" t="s">
        <v>1801</v>
      </c>
      <c r="D16" s="6543"/>
      <c r="E16" s="6543"/>
      <c r="F16" s="6543"/>
      <c r="G16" s="6543"/>
      <c r="H16" s="6543"/>
      <c r="I16" s="6543"/>
      <c r="J16" s="6543"/>
      <c r="K16" s="6543"/>
      <c r="L16" s="6543"/>
      <c r="M16" s="8716"/>
    </row>
    <row r="17" spans="1:13" ht="15.75">
      <c r="A17" s="5687"/>
      <c r="B17" s="6492"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687"/>
      <c r="B18" s="6492"/>
      <c r="C18" s="1409" t="s">
        <v>359</v>
      </c>
      <c r="D18" s="1668" t="s">
        <v>359</v>
      </c>
      <c r="E18" s="1408" t="s">
        <v>359</v>
      </c>
      <c r="F18" s="1668" t="s">
        <v>359</v>
      </c>
      <c r="G18" s="1408" t="s">
        <v>359</v>
      </c>
      <c r="H18" s="1668" t="s">
        <v>359</v>
      </c>
      <c r="I18" s="1408" t="s">
        <v>359</v>
      </c>
      <c r="J18" s="1668" t="s">
        <v>359</v>
      </c>
      <c r="K18" s="1408" t="s">
        <v>359</v>
      </c>
      <c r="L18" s="1408" t="s">
        <v>359</v>
      </c>
      <c r="M18" s="1492" t="s">
        <v>359</v>
      </c>
    </row>
    <row r="19" spans="1:13" ht="15.75">
      <c r="A19" s="5687"/>
      <c r="B19" s="6492"/>
      <c r="C19" s="1408" t="s">
        <v>2342</v>
      </c>
      <c r="D19" s="4289" t="s">
        <v>359</v>
      </c>
      <c r="E19" s="1408" t="s">
        <v>2343</v>
      </c>
      <c r="F19" s="4289" t="s">
        <v>359</v>
      </c>
      <c r="G19" s="1408" t="s">
        <v>2344</v>
      </c>
      <c r="H19" s="4289" t="s">
        <v>359</v>
      </c>
      <c r="I19" s="1408" t="s">
        <v>2345</v>
      </c>
      <c r="J19" s="4289" t="s">
        <v>359</v>
      </c>
      <c r="K19" s="1408" t="s">
        <v>359</v>
      </c>
      <c r="L19" s="1408" t="s">
        <v>359</v>
      </c>
      <c r="M19" s="1492" t="s">
        <v>359</v>
      </c>
    </row>
    <row r="20" spans="1:13" ht="15.75">
      <c r="A20" s="5687"/>
      <c r="B20" s="6492"/>
      <c r="C20" s="1408" t="s">
        <v>2346</v>
      </c>
      <c r="D20" s="4289" t="s">
        <v>359</v>
      </c>
      <c r="E20" s="1408" t="s">
        <v>2347</v>
      </c>
      <c r="F20" s="4289" t="s">
        <v>359</v>
      </c>
      <c r="G20" s="1408" t="s">
        <v>2348</v>
      </c>
      <c r="H20" s="4289" t="s">
        <v>359</v>
      </c>
      <c r="I20" s="1408" t="s">
        <v>359</v>
      </c>
      <c r="J20" s="1408" t="s">
        <v>359</v>
      </c>
      <c r="K20" s="1408" t="s">
        <v>359</v>
      </c>
      <c r="L20" s="1408" t="s">
        <v>359</v>
      </c>
      <c r="M20" s="1492" t="s">
        <v>359</v>
      </c>
    </row>
    <row r="21" spans="1:13" ht="15.75">
      <c r="A21" s="5687"/>
      <c r="B21" s="6492"/>
      <c r="C21" s="1408" t="s">
        <v>2349</v>
      </c>
      <c r="D21" s="4289" t="s">
        <v>359</v>
      </c>
      <c r="E21" s="1408" t="s">
        <v>2350</v>
      </c>
      <c r="F21" s="4289" t="s">
        <v>359</v>
      </c>
      <c r="G21" s="1408" t="s">
        <v>359</v>
      </c>
      <c r="H21" s="1408" t="s">
        <v>359</v>
      </c>
      <c r="I21" s="1408" t="s">
        <v>359</v>
      </c>
      <c r="J21" s="1408" t="s">
        <v>359</v>
      </c>
      <c r="K21" s="1408" t="s">
        <v>359</v>
      </c>
      <c r="L21" s="1408" t="s">
        <v>359</v>
      </c>
      <c r="M21" s="1492" t="s">
        <v>359</v>
      </c>
    </row>
    <row r="22" spans="1:13" ht="15.75">
      <c r="A22" s="5687"/>
      <c r="B22" s="6492"/>
      <c r="C22" s="1408" t="s">
        <v>105</v>
      </c>
      <c r="D22" s="4289" t="s">
        <v>2441</v>
      </c>
      <c r="E22" s="1408" t="s">
        <v>2352</v>
      </c>
      <c r="F22" s="1812" t="s">
        <v>3477</v>
      </c>
      <c r="G22" s="1412" t="s">
        <v>359</v>
      </c>
      <c r="H22" s="1812" t="s">
        <v>359</v>
      </c>
      <c r="I22" s="1812" t="s">
        <v>359</v>
      </c>
      <c r="J22" s="1812" t="s">
        <v>359</v>
      </c>
      <c r="K22" s="1812" t="s">
        <v>359</v>
      </c>
      <c r="L22" s="1812" t="s">
        <v>359</v>
      </c>
      <c r="M22" s="1663" t="s">
        <v>359</v>
      </c>
    </row>
    <row r="23" spans="1:13" ht="15.75">
      <c r="A23" s="5687"/>
      <c r="B23" s="6493"/>
      <c r="C23" s="1668" t="s">
        <v>359</v>
      </c>
      <c r="D23" s="1668" t="s">
        <v>359</v>
      </c>
      <c r="E23" s="1668" t="s">
        <v>359</v>
      </c>
      <c r="F23" s="1668" t="s">
        <v>359</v>
      </c>
      <c r="G23" s="1668" t="s">
        <v>359</v>
      </c>
      <c r="H23" s="1668" t="s">
        <v>359</v>
      </c>
      <c r="I23" s="1668" t="s">
        <v>359</v>
      </c>
      <c r="J23" s="1668" t="s">
        <v>359</v>
      </c>
      <c r="K23" s="1668" t="s">
        <v>359</v>
      </c>
      <c r="L23" s="1668" t="s">
        <v>359</v>
      </c>
      <c r="M23" s="1690" t="s">
        <v>359</v>
      </c>
    </row>
    <row r="24" spans="1:13" ht="15.75">
      <c r="A24" s="5687"/>
      <c r="B24" s="6492"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5687"/>
      <c r="B25" s="6492"/>
      <c r="C25" s="1408" t="s">
        <v>2355</v>
      </c>
      <c r="D25" s="1614" t="s">
        <v>359</v>
      </c>
      <c r="E25" s="1408" t="s">
        <v>359</v>
      </c>
      <c r="F25" s="1408" t="s">
        <v>2356</v>
      </c>
      <c r="G25" s="1614" t="s">
        <v>359</v>
      </c>
      <c r="H25" s="1408" t="s">
        <v>359</v>
      </c>
      <c r="I25" s="1408" t="s">
        <v>2357</v>
      </c>
      <c r="J25" s="1614" t="s">
        <v>2441</v>
      </c>
      <c r="K25" s="1408" t="s">
        <v>359</v>
      </c>
      <c r="L25" s="1409" t="s">
        <v>359</v>
      </c>
      <c r="M25" s="1657" t="s">
        <v>359</v>
      </c>
    </row>
    <row r="26" spans="1:13" ht="15.75">
      <c r="A26" s="5687"/>
      <c r="B26" s="6492"/>
      <c r="C26" s="1408" t="s">
        <v>2358</v>
      </c>
      <c r="D26" s="3071" t="s">
        <v>359</v>
      </c>
      <c r="E26" s="1409" t="s">
        <v>359</v>
      </c>
      <c r="F26" s="1408" t="s">
        <v>2359</v>
      </c>
      <c r="G26" s="4289" t="s">
        <v>359</v>
      </c>
      <c r="H26" s="1409" t="s">
        <v>359</v>
      </c>
      <c r="I26" s="1409" t="s">
        <v>359</v>
      </c>
      <c r="J26" s="1409" t="s">
        <v>359</v>
      </c>
      <c r="K26" s="1409" t="s">
        <v>359</v>
      </c>
      <c r="L26" s="1409" t="s">
        <v>359</v>
      </c>
      <c r="M26" s="1657" t="s">
        <v>359</v>
      </c>
    </row>
    <row r="27" spans="1:13" ht="15.75">
      <c r="A27" s="5687"/>
      <c r="B27" s="6493"/>
      <c r="C27" s="1668" t="s">
        <v>359</v>
      </c>
      <c r="D27" s="1668" t="s">
        <v>359</v>
      </c>
      <c r="E27" s="1668" t="s">
        <v>359</v>
      </c>
      <c r="F27" s="1668" t="s">
        <v>359</v>
      </c>
      <c r="G27" s="1668" t="s">
        <v>359</v>
      </c>
      <c r="H27" s="1668" t="s">
        <v>359</v>
      </c>
      <c r="I27" s="1668" t="s">
        <v>359</v>
      </c>
      <c r="J27" s="1668" t="s">
        <v>359</v>
      </c>
      <c r="K27" s="1668" t="s">
        <v>359</v>
      </c>
      <c r="L27" s="1812" t="s">
        <v>359</v>
      </c>
      <c r="M27" s="1663" t="s">
        <v>359</v>
      </c>
    </row>
    <row r="28" spans="1:13" ht="15.75">
      <c r="A28" s="5687"/>
      <c r="B28" s="6588"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75">
      <c r="A29" s="5687"/>
      <c r="B29" s="6492"/>
      <c r="C29" s="4495" t="s">
        <v>2361</v>
      </c>
      <c r="D29" s="1678" t="s">
        <v>437</v>
      </c>
      <c r="E29" s="1408" t="s">
        <v>359</v>
      </c>
      <c r="F29" s="1409" t="s">
        <v>2362</v>
      </c>
      <c r="G29" s="1614" t="s">
        <v>359</v>
      </c>
      <c r="H29" s="1408" t="s">
        <v>359</v>
      </c>
      <c r="I29" s="1409" t="s">
        <v>2363</v>
      </c>
      <c r="J29" s="1677" t="s">
        <v>359</v>
      </c>
      <c r="K29" s="4287" t="s">
        <v>359</v>
      </c>
      <c r="L29" s="1678" t="s">
        <v>359</v>
      </c>
      <c r="M29" s="1492" t="s">
        <v>359</v>
      </c>
    </row>
    <row r="30" spans="1:13" ht="15.75">
      <c r="A30" s="5687"/>
      <c r="B30" s="6493"/>
      <c r="C30" s="1668" t="s">
        <v>359</v>
      </c>
      <c r="D30" s="1668" t="s">
        <v>359</v>
      </c>
      <c r="E30" s="1668" t="s">
        <v>359</v>
      </c>
      <c r="F30" s="1668" t="s">
        <v>359</v>
      </c>
      <c r="G30" s="1668" t="s">
        <v>359</v>
      </c>
      <c r="H30" s="1668" t="s">
        <v>359</v>
      </c>
      <c r="I30" s="1668" t="s">
        <v>359</v>
      </c>
      <c r="J30" s="1668" t="s">
        <v>359</v>
      </c>
      <c r="K30" s="1668" t="s">
        <v>359</v>
      </c>
      <c r="L30" s="1668" t="s">
        <v>359</v>
      </c>
      <c r="M30" s="1690" t="s">
        <v>359</v>
      </c>
    </row>
    <row r="31" spans="1:13" ht="15.75">
      <c r="A31" s="5687"/>
      <c r="B31" s="6492"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24.75" customHeight="1">
      <c r="A32" s="5687"/>
      <c r="B32" s="6492"/>
      <c r="C32" s="1408" t="s">
        <v>2365</v>
      </c>
      <c r="D32" s="1614" t="s">
        <v>3322</v>
      </c>
      <c r="E32" s="1422" t="s">
        <v>359</v>
      </c>
      <c r="F32" s="1408" t="s">
        <v>2366</v>
      </c>
      <c r="G32" s="1627">
        <v>2032</v>
      </c>
      <c r="H32" s="1422" t="s">
        <v>359</v>
      </c>
      <c r="I32" s="1409" t="s">
        <v>359</v>
      </c>
      <c r="J32" s="1422" t="s">
        <v>359</v>
      </c>
      <c r="K32" s="1422" t="s">
        <v>359</v>
      </c>
      <c r="L32" s="1409" t="s">
        <v>359</v>
      </c>
      <c r="M32" s="1657" t="s">
        <v>359</v>
      </c>
    </row>
    <row r="33" spans="1:14" ht="15.75">
      <c r="A33" s="5687"/>
      <c r="B33" s="6493"/>
      <c r="C33" s="1668" t="s">
        <v>359</v>
      </c>
      <c r="D33" s="1668" t="s">
        <v>359</v>
      </c>
      <c r="E33" s="4496" t="s">
        <v>359</v>
      </c>
      <c r="F33" s="1668" t="s">
        <v>359</v>
      </c>
      <c r="G33" s="4496" t="s">
        <v>359</v>
      </c>
      <c r="H33" s="4496" t="s">
        <v>359</v>
      </c>
      <c r="I33" s="1812" t="s">
        <v>359</v>
      </c>
      <c r="J33" s="4496" t="s">
        <v>359</v>
      </c>
      <c r="K33" s="4496" t="s">
        <v>359</v>
      </c>
      <c r="L33" s="1812" t="s">
        <v>359</v>
      </c>
      <c r="M33" s="1663" t="s">
        <v>359</v>
      </c>
      <c r="N33" s="1359"/>
    </row>
    <row r="34" spans="1:14" ht="15.75">
      <c r="A34" s="5687"/>
      <c r="B34" s="6492" t="s">
        <v>2367</v>
      </c>
      <c r="C34" s="1408" t="s">
        <v>359</v>
      </c>
      <c r="D34" s="1408" t="s">
        <v>359</v>
      </c>
      <c r="E34" s="1408" t="s">
        <v>359</v>
      </c>
      <c r="F34" s="1408" t="s">
        <v>359</v>
      </c>
      <c r="G34" s="1408" t="s">
        <v>359</v>
      </c>
      <c r="H34" s="1408" t="s">
        <v>359</v>
      </c>
      <c r="I34" s="1408" t="s">
        <v>359</v>
      </c>
      <c r="J34" s="1408" t="s">
        <v>359</v>
      </c>
      <c r="K34" s="1408" t="s">
        <v>359</v>
      </c>
      <c r="L34" s="1408" t="s">
        <v>359</v>
      </c>
      <c r="M34" s="1492" t="s">
        <v>359</v>
      </c>
      <c r="N34" s="1359"/>
    </row>
    <row r="35" spans="1:14" ht="15.75">
      <c r="A35" s="5687"/>
      <c r="B35" s="6492"/>
      <c r="C35" s="1408" t="s">
        <v>359</v>
      </c>
      <c r="D35" s="1710" t="s">
        <v>2368</v>
      </c>
      <c r="E35" s="1710" t="s">
        <v>359</v>
      </c>
      <c r="F35" s="1710" t="s">
        <v>2369</v>
      </c>
      <c r="G35" s="1710" t="s">
        <v>359</v>
      </c>
      <c r="H35" s="1422" t="s">
        <v>2370</v>
      </c>
      <c r="I35" s="1422" t="s">
        <v>359</v>
      </c>
      <c r="J35" s="1422" t="s">
        <v>2371</v>
      </c>
      <c r="K35" s="1710" t="s">
        <v>359</v>
      </c>
      <c r="L35" s="1710" t="s">
        <v>2372</v>
      </c>
      <c r="M35" s="1492" t="s">
        <v>359</v>
      </c>
      <c r="N35" s="1359"/>
    </row>
    <row r="36" spans="1:14" ht="15" customHeight="1">
      <c r="A36" s="5687"/>
      <c r="B36" s="6492"/>
      <c r="C36" s="1408" t="s">
        <v>359</v>
      </c>
      <c r="D36" s="1614">
        <v>2023</v>
      </c>
      <c r="E36" s="1678">
        <v>1</v>
      </c>
      <c r="F36" s="1678">
        <v>2024</v>
      </c>
      <c r="G36" s="1678">
        <v>2</v>
      </c>
      <c r="H36" s="1678">
        <v>2025</v>
      </c>
      <c r="I36" s="1678">
        <v>3</v>
      </c>
      <c r="J36" s="1678">
        <v>2026</v>
      </c>
      <c r="K36" s="1678">
        <v>4</v>
      </c>
      <c r="L36" s="1678">
        <v>2027</v>
      </c>
      <c r="M36" s="4288">
        <v>5</v>
      </c>
      <c r="N36" s="8820" t="s">
        <v>359</v>
      </c>
    </row>
    <row r="37" spans="1:14" ht="15.75">
      <c r="A37" s="5687"/>
      <c r="B37" s="6492"/>
      <c r="C37" s="1408" t="s">
        <v>359</v>
      </c>
      <c r="D37" s="1710" t="s">
        <v>2373</v>
      </c>
      <c r="E37" s="1710" t="s">
        <v>359</v>
      </c>
      <c r="F37" s="1710" t="s">
        <v>2374</v>
      </c>
      <c r="G37" s="1710" t="s">
        <v>359</v>
      </c>
      <c r="H37" s="1422" t="s">
        <v>2375</v>
      </c>
      <c r="I37" s="1422" t="s">
        <v>359</v>
      </c>
      <c r="J37" s="1422" t="s">
        <v>2376</v>
      </c>
      <c r="K37" s="1710" t="s">
        <v>359</v>
      </c>
      <c r="L37" s="1710" t="s">
        <v>2377</v>
      </c>
      <c r="M37" s="1492" t="s">
        <v>359</v>
      </c>
      <c r="N37" s="8820"/>
    </row>
    <row r="38" spans="1:14" ht="15.75">
      <c r="A38" s="5687"/>
      <c r="B38" s="6492"/>
      <c r="C38" s="1408" t="s">
        <v>359</v>
      </c>
      <c r="D38" s="1614">
        <v>2028</v>
      </c>
      <c r="E38" s="1678">
        <v>6</v>
      </c>
      <c r="F38" s="1678">
        <v>2029</v>
      </c>
      <c r="G38" s="1678">
        <v>7</v>
      </c>
      <c r="H38" s="1678">
        <v>2030</v>
      </c>
      <c r="I38" s="1678">
        <v>8</v>
      </c>
      <c r="J38" s="1678">
        <v>2031</v>
      </c>
      <c r="K38" s="1678">
        <v>9</v>
      </c>
      <c r="L38" s="1678">
        <v>2032</v>
      </c>
      <c r="M38" s="4288">
        <v>10</v>
      </c>
      <c r="N38" s="8820"/>
    </row>
    <row r="39" spans="1:14" ht="15.75">
      <c r="A39" s="5687"/>
      <c r="B39" s="6492"/>
      <c r="C39" s="1408" t="s">
        <v>359</v>
      </c>
      <c r="D39" s="2456" t="s">
        <v>3297</v>
      </c>
      <c r="E39" s="1710" t="s">
        <v>359</v>
      </c>
      <c r="F39" s="1408" t="s">
        <v>2384</v>
      </c>
      <c r="G39" s="1408" t="s">
        <v>359</v>
      </c>
      <c r="H39" s="1408" t="s">
        <v>359</v>
      </c>
      <c r="I39" s="1408" t="s">
        <v>359</v>
      </c>
      <c r="J39" s="1408" t="s">
        <v>359</v>
      </c>
      <c r="K39" s="1408" t="s">
        <v>359</v>
      </c>
      <c r="L39" s="1408" t="s">
        <v>359</v>
      </c>
      <c r="M39" s="1492" t="s">
        <v>359</v>
      </c>
      <c r="N39" s="8820"/>
    </row>
    <row r="40" spans="1:14" ht="15" customHeight="1">
      <c r="A40" s="5687"/>
      <c r="B40" s="6492"/>
      <c r="C40" s="1408" t="s">
        <v>359</v>
      </c>
      <c r="D40" s="4290">
        <v>2032</v>
      </c>
      <c r="E40" s="1417">
        <v>10</v>
      </c>
      <c r="F40" s="6189" t="s">
        <v>359</v>
      </c>
      <c r="G40" s="6189"/>
      <c r="H40" s="6189" t="s">
        <v>359</v>
      </c>
      <c r="I40" s="6189"/>
      <c r="J40" s="1408" t="s">
        <v>359</v>
      </c>
      <c r="K40" s="1408" t="s">
        <v>359</v>
      </c>
      <c r="L40" s="1408" t="s">
        <v>359</v>
      </c>
      <c r="M40" s="1492" t="s">
        <v>359</v>
      </c>
      <c r="N40" s="8820"/>
    </row>
    <row r="41" spans="1:14" ht="15.75">
      <c r="A41" s="5687"/>
      <c r="B41" s="6492"/>
      <c r="C41" s="1668" t="s">
        <v>359</v>
      </c>
      <c r="D41" s="1668" t="s">
        <v>359</v>
      </c>
      <c r="E41" s="1668" t="s">
        <v>359</v>
      </c>
      <c r="F41" s="1668" t="s">
        <v>359</v>
      </c>
      <c r="G41" s="1668" t="s">
        <v>359</v>
      </c>
      <c r="H41" s="1668" t="s">
        <v>359</v>
      </c>
      <c r="I41" s="1668" t="s">
        <v>359</v>
      </c>
      <c r="J41" s="1668" t="s">
        <v>359</v>
      </c>
      <c r="K41" s="1668" t="s">
        <v>359</v>
      </c>
      <c r="L41" s="1668" t="s">
        <v>359</v>
      </c>
      <c r="M41" s="1690" t="s">
        <v>359</v>
      </c>
      <c r="N41" s="1359"/>
    </row>
    <row r="42" spans="1:14" ht="15.75">
      <c r="A42" s="5687"/>
      <c r="B42" s="6588" t="s">
        <v>2385</v>
      </c>
      <c r="C42" s="1408" t="s">
        <v>359</v>
      </c>
      <c r="D42" s="1408" t="s">
        <v>359</v>
      </c>
      <c r="E42" s="1408" t="s">
        <v>359</v>
      </c>
      <c r="F42" s="1408" t="s">
        <v>359</v>
      </c>
      <c r="G42" s="1408" t="s">
        <v>359</v>
      </c>
      <c r="H42" s="1408" t="s">
        <v>359</v>
      </c>
      <c r="I42" s="1408" t="s">
        <v>359</v>
      </c>
      <c r="J42" s="1408" t="s">
        <v>359</v>
      </c>
      <c r="K42" s="1408" t="s">
        <v>359</v>
      </c>
      <c r="L42" s="1409" t="s">
        <v>359</v>
      </c>
      <c r="M42" s="1657" t="s">
        <v>359</v>
      </c>
      <c r="N42" s="1359"/>
    </row>
    <row r="43" spans="1:14" ht="15" customHeight="1">
      <c r="A43" s="5687"/>
      <c r="B43" s="6492"/>
      <c r="C43" s="1409" t="s">
        <v>359</v>
      </c>
      <c r="D43" s="1408" t="s">
        <v>93</v>
      </c>
      <c r="E43" s="1668" t="s">
        <v>95</v>
      </c>
      <c r="F43" s="8823" t="s">
        <v>2386</v>
      </c>
      <c r="G43" s="8098" t="s">
        <v>359</v>
      </c>
      <c r="H43" s="6933"/>
      <c r="I43" s="6933"/>
      <c r="J43" s="8097"/>
      <c r="K43" s="1408" t="s">
        <v>2387</v>
      </c>
      <c r="L43" s="8824" t="s">
        <v>359</v>
      </c>
      <c r="M43" s="8825"/>
      <c r="N43" s="1359"/>
    </row>
    <row r="44" spans="1:14" ht="15.75">
      <c r="A44" s="5687"/>
      <c r="B44" s="6492"/>
      <c r="C44" s="1409" t="s">
        <v>359</v>
      </c>
      <c r="D44" s="1626" t="s">
        <v>359</v>
      </c>
      <c r="E44" s="4286" t="s">
        <v>2441</v>
      </c>
      <c r="F44" s="8823"/>
      <c r="G44" s="8096"/>
      <c r="H44" s="6543"/>
      <c r="I44" s="6543"/>
      <c r="J44" s="6544"/>
      <c r="K44" s="1409" t="s">
        <v>359</v>
      </c>
      <c r="L44" s="8826"/>
      <c r="M44" s="6548"/>
      <c r="N44" s="1359"/>
    </row>
    <row r="45" spans="1:14" ht="15.75">
      <c r="A45" s="5687"/>
      <c r="B45" s="6493"/>
      <c r="C45" s="1812" t="s">
        <v>359</v>
      </c>
      <c r="D45" s="1812" t="s">
        <v>359</v>
      </c>
      <c r="E45" s="1812" t="s">
        <v>359</v>
      </c>
      <c r="F45" s="1812" t="s">
        <v>359</v>
      </c>
      <c r="G45" s="1812" t="s">
        <v>359</v>
      </c>
      <c r="H45" s="1812" t="s">
        <v>359</v>
      </c>
      <c r="I45" s="1812" t="s">
        <v>359</v>
      </c>
      <c r="J45" s="1812" t="s">
        <v>359</v>
      </c>
      <c r="K45" s="1812" t="s">
        <v>359</v>
      </c>
      <c r="L45" s="1409" t="s">
        <v>359</v>
      </c>
      <c r="M45" s="1657" t="s">
        <v>359</v>
      </c>
      <c r="N45" s="1359"/>
    </row>
    <row r="46" spans="1:14" ht="15" customHeight="1">
      <c r="A46" s="5687"/>
      <c r="B46" s="2340" t="s">
        <v>2388</v>
      </c>
      <c r="C46" s="7602" t="s">
        <v>3478</v>
      </c>
      <c r="D46" s="7602"/>
      <c r="E46" s="7602"/>
      <c r="F46" s="7602"/>
      <c r="G46" s="7602"/>
      <c r="H46" s="7602"/>
      <c r="I46" s="7602"/>
      <c r="J46" s="7602"/>
      <c r="K46" s="7602"/>
      <c r="L46" s="7602"/>
      <c r="M46" s="7603"/>
      <c r="N46" s="1359"/>
    </row>
    <row r="47" spans="1:14" ht="31.5">
      <c r="A47" s="5687"/>
      <c r="B47" s="2340" t="s">
        <v>2577</v>
      </c>
      <c r="C47" s="1668" t="s">
        <v>3479</v>
      </c>
      <c r="D47" s="1668" t="s">
        <v>359</v>
      </c>
      <c r="E47" s="1668" t="s">
        <v>359</v>
      </c>
      <c r="F47" s="1668" t="s">
        <v>359</v>
      </c>
      <c r="G47" s="1668" t="s">
        <v>359</v>
      </c>
      <c r="H47" s="1668" t="s">
        <v>359</v>
      </c>
      <c r="I47" s="1668" t="s">
        <v>359</v>
      </c>
      <c r="J47" s="1668" t="s">
        <v>359</v>
      </c>
      <c r="K47" s="1668" t="s">
        <v>359</v>
      </c>
      <c r="L47" s="1668" t="s">
        <v>359</v>
      </c>
      <c r="M47" s="1690" t="s">
        <v>359</v>
      </c>
      <c r="N47" s="1359"/>
    </row>
    <row r="48" spans="1:14" ht="15.75">
      <c r="A48" s="5687"/>
      <c r="B48" s="2340" t="s">
        <v>2392</v>
      </c>
      <c r="C48" s="1668" t="s">
        <v>2962</v>
      </c>
      <c r="D48" s="1668" t="s">
        <v>359</v>
      </c>
      <c r="E48" s="1668" t="s">
        <v>359</v>
      </c>
      <c r="F48" s="1668" t="s">
        <v>359</v>
      </c>
      <c r="G48" s="1668" t="s">
        <v>359</v>
      </c>
      <c r="H48" s="1668" t="s">
        <v>359</v>
      </c>
      <c r="I48" s="1668" t="s">
        <v>359</v>
      </c>
      <c r="J48" s="1668" t="s">
        <v>359</v>
      </c>
      <c r="K48" s="1668" t="s">
        <v>359</v>
      </c>
      <c r="L48" s="1668" t="s">
        <v>359</v>
      </c>
      <c r="M48" s="1690" t="s">
        <v>359</v>
      </c>
      <c r="N48" s="1359"/>
    </row>
    <row r="49" spans="1:13" ht="15.75">
      <c r="A49" s="5687"/>
      <c r="B49" s="2340" t="s">
        <v>2393</v>
      </c>
      <c r="C49" s="4497" t="s">
        <v>437</v>
      </c>
      <c r="D49" s="1668" t="s">
        <v>359</v>
      </c>
      <c r="E49" s="1668" t="s">
        <v>359</v>
      </c>
      <c r="F49" s="1668" t="s">
        <v>359</v>
      </c>
      <c r="G49" s="1668" t="s">
        <v>359</v>
      </c>
      <c r="H49" s="1668" t="s">
        <v>359</v>
      </c>
      <c r="I49" s="1668" t="s">
        <v>359</v>
      </c>
      <c r="J49" s="1668" t="s">
        <v>359</v>
      </c>
      <c r="K49" s="1668" t="s">
        <v>359</v>
      </c>
      <c r="L49" s="1668" t="s">
        <v>359</v>
      </c>
      <c r="M49" s="1690" t="s">
        <v>359</v>
      </c>
    </row>
    <row r="50" spans="1:13" ht="15" customHeight="1">
      <c r="A50" s="8815" t="s">
        <v>2394</v>
      </c>
      <c r="B50" s="2340" t="s">
        <v>2395</v>
      </c>
      <c r="C50" s="7602" t="s">
        <v>1173</v>
      </c>
      <c r="D50" s="7602"/>
      <c r="E50" s="7602"/>
      <c r="F50" s="7602"/>
      <c r="G50" s="7602"/>
      <c r="H50" s="7602"/>
      <c r="I50" s="7602"/>
      <c r="J50" s="7602"/>
      <c r="K50" s="7602"/>
      <c r="L50" s="7602"/>
      <c r="M50" s="7603"/>
    </row>
    <row r="51" spans="1:13" ht="15" customHeight="1">
      <c r="A51" s="5581"/>
      <c r="B51" s="2340" t="s">
        <v>2396</v>
      </c>
      <c r="C51" s="7602" t="s">
        <v>3480</v>
      </c>
      <c r="D51" s="7602"/>
      <c r="E51" s="7602"/>
      <c r="F51" s="7602"/>
      <c r="G51" s="7602"/>
      <c r="H51" s="7602"/>
      <c r="I51" s="7602"/>
      <c r="J51" s="7602"/>
      <c r="K51" s="7602"/>
      <c r="L51" s="7602"/>
      <c r="M51" s="7603"/>
    </row>
    <row r="52" spans="1:13" ht="15" customHeight="1">
      <c r="A52" s="5581"/>
      <c r="B52" s="2340" t="s">
        <v>2398</v>
      </c>
      <c r="C52" s="7602" t="s">
        <v>3473</v>
      </c>
      <c r="D52" s="7602"/>
      <c r="E52" s="7602"/>
      <c r="F52" s="7602"/>
      <c r="G52" s="7602"/>
      <c r="H52" s="7602"/>
      <c r="I52" s="7602"/>
      <c r="J52" s="7602"/>
      <c r="K52" s="7602"/>
      <c r="L52" s="7602"/>
      <c r="M52" s="7603"/>
    </row>
    <row r="53" spans="1:13" ht="15" customHeight="1">
      <c r="A53" s="5581"/>
      <c r="B53" s="2340" t="s">
        <v>2399</v>
      </c>
      <c r="C53" s="7602" t="s">
        <v>1172</v>
      </c>
      <c r="D53" s="7602"/>
      <c r="E53" s="7602"/>
      <c r="F53" s="7602"/>
      <c r="G53" s="7602"/>
      <c r="H53" s="7602"/>
      <c r="I53" s="7602"/>
      <c r="J53" s="7602"/>
      <c r="K53" s="7602"/>
      <c r="L53" s="7602"/>
      <c r="M53" s="7603"/>
    </row>
    <row r="54" spans="1:13" ht="15" customHeight="1">
      <c r="A54" s="5581"/>
      <c r="B54" s="2340" t="s">
        <v>2400</v>
      </c>
      <c r="C54" s="8821" t="s">
        <v>1174</v>
      </c>
      <c r="D54" s="8821"/>
      <c r="E54" s="8821"/>
      <c r="F54" s="8821"/>
      <c r="G54" s="8821"/>
      <c r="H54" s="8821"/>
      <c r="I54" s="8821"/>
      <c r="J54" s="8821"/>
      <c r="K54" s="8821"/>
      <c r="L54" s="8821"/>
      <c r="M54" s="8822"/>
    </row>
    <row r="55" spans="1:13" ht="15" customHeight="1">
      <c r="A55" s="8816"/>
      <c r="B55" s="2340" t="s">
        <v>2401</v>
      </c>
      <c r="C55" s="7602">
        <v>3795750</v>
      </c>
      <c r="D55" s="7602"/>
      <c r="E55" s="7602"/>
      <c r="F55" s="7602"/>
      <c r="G55" s="7602"/>
      <c r="H55" s="7602"/>
      <c r="I55" s="7602"/>
      <c r="J55" s="7602"/>
      <c r="K55" s="7602"/>
      <c r="L55" s="7602"/>
      <c r="M55" s="7603"/>
    </row>
    <row r="56" spans="1:13" ht="15" customHeight="1">
      <c r="A56" s="8815" t="s">
        <v>2402</v>
      </c>
      <c r="B56" s="4462" t="s">
        <v>2403</v>
      </c>
      <c r="C56" s="7602" t="s">
        <v>3481</v>
      </c>
      <c r="D56" s="7602"/>
      <c r="E56" s="7602"/>
      <c r="F56" s="7602"/>
      <c r="G56" s="7602"/>
      <c r="H56" s="7602"/>
      <c r="I56" s="7602"/>
      <c r="J56" s="7602"/>
      <c r="K56" s="7602"/>
      <c r="L56" s="7602"/>
      <c r="M56" s="7603"/>
    </row>
    <row r="57" spans="1:13" ht="15" customHeight="1">
      <c r="A57" s="5581"/>
      <c r="B57" s="4462" t="s">
        <v>2404</v>
      </c>
      <c r="C57" s="7602" t="s">
        <v>3482</v>
      </c>
      <c r="D57" s="7602"/>
      <c r="E57" s="7602"/>
      <c r="F57" s="7602"/>
      <c r="G57" s="7602"/>
      <c r="H57" s="7602"/>
      <c r="I57" s="7602"/>
      <c r="J57" s="7602"/>
      <c r="K57" s="7602"/>
      <c r="L57" s="7602"/>
      <c r="M57" s="7603"/>
    </row>
    <row r="58" spans="1:13" ht="15" customHeight="1">
      <c r="A58" s="5581"/>
      <c r="B58" s="4462" t="s">
        <v>244</v>
      </c>
      <c r="C58" s="7602" t="s">
        <v>3483</v>
      </c>
      <c r="D58" s="7602"/>
      <c r="E58" s="7602"/>
      <c r="F58" s="7602"/>
      <c r="G58" s="7602"/>
      <c r="H58" s="7602"/>
      <c r="I58" s="7602"/>
      <c r="J58" s="7602"/>
      <c r="K58" s="7602"/>
      <c r="L58" s="7602"/>
      <c r="M58" s="7603"/>
    </row>
    <row r="59" spans="1:13" ht="15" customHeight="1">
      <c r="A59" s="4498" t="s">
        <v>2406</v>
      </c>
      <c r="B59" s="4449" t="s">
        <v>359</v>
      </c>
      <c r="C59" s="8818" t="s">
        <v>359</v>
      </c>
      <c r="D59" s="8818"/>
      <c r="E59" s="8818"/>
      <c r="F59" s="8818"/>
      <c r="G59" s="8818"/>
      <c r="H59" s="8818"/>
      <c r="I59" s="8818"/>
      <c r="J59" s="8818"/>
      <c r="K59" s="8818"/>
      <c r="L59" s="8818"/>
      <c r="M59" s="8819"/>
    </row>
  </sheetData>
  <mergeCells count="50">
    <mergeCell ref="C6:M6"/>
    <mergeCell ref="C7:D7"/>
    <mergeCell ref="I7:M7"/>
    <mergeCell ref="B8:B10"/>
    <mergeCell ref="C9:D9"/>
    <mergeCell ref="F9:G9"/>
    <mergeCell ref="I9:J9"/>
    <mergeCell ref="C10:D10"/>
    <mergeCell ref="F10:G10"/>
    <mergeCell ref="C2:M2"/>
    <mergeCell ref="C3:M3"/>
    <mergeCell ref="F4:G4"/>
    <mergeCell ref="I4:M4"/>
    <mergeCell ref="C5:M5"/>
    <mergeCell ref="B17:B23"/>
    <mergeCell ref="B24:B27"/>
    <mergeCell ref="B31:B33"/>
    <mergeCell ref="B34:B41"/>
    <mergeCell ref="A2:A14"/>
    <mergeCell ref="B28:B30"/>
    <mergeCell ref="C59:M59"/>
    <mergeCell ref="N36:N40"/>
    <mergeCell ref="F40:G40"/>
    <mergeCell ref="H40:I40"/>
    <mergeCell ref="C46:M46"/>
    <mergeCell ref="C50:M50"/>
    <mergeCell ref="C51:M51"/>
    <mergeCell ref="C52:M52"/>
    <mergeCell ref="C53:M53"/>
    <mergeCell ref="C54:M54"/>
    <mergeCell ref="C55:M55"/>
    <mergeCell ref="F43:F44"/>
    <mergeCell ref="G43:J44"/>
    <mergeCell ref="L43:M44"/>
    <mergeCell ref="B1:M1"/>
    <mergeCell ref="A56:A58"/>
    <mergeCell ref="C56:M56"/>
    <mergeCell ref="C57:M57"/>
    <mergeCell ref="C58:M58"/>
    <mergeCell ref="A50:A55"/>
    <mergeCell ref="A15:A49"/>
    <mergeCell ref="I10:J10"/>
    <mergeCell ref="B42:B45"/>
    <mergeCell ref="C11:M11"/>
    <mergeCell ref="C12:M12"/>
    <mergeCell ref="C13:M13"/>
    <mergeCell ref="C14:D14"/>
    <mergeCell ref="F14:M14"/>
    <mergeCell ref="C15:M15"/>
    <mergeCell ref="C16:M16"/>
  </mergeCells>
  <hyperlinks>
    <hyperlink ref="C54" r:id="rId1"/>
  </hyperlinks>
  <pageMargins left="0.7" right="0.7" top="0.75" bottom="0.75" header="0.3" footer="0.3"/>
  <pageSetup orientation="portrait" horizontalDpi="0" verticalDpi="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dimension ref="A1:M59"/>
  <sheetViews>
    <sheetView topLeftCell="S1" workbookViewId="0">
      <selection activeCell="C9" sqref="C9:D9"/>
    </sheetView>
  </sheetViews>
  <sheetFormatPr baseColWidth="10" defaultColWidth="8.7109375" defaultRowHeight="15"/>
  <cols>
    <col min="1" max="1" width="29" customWidth="1"/>
    <col min="2" max="2" width="29.7109375" customWidth="1"/>
    <col min="3" max="13" width="11.42578125" customWidth="1"/>
  </cols>
  <sheetData>
    <row r="1" spans="1:13" ht="20.25" customHeight="1" thickBot="1">
      <c r="A1" s="4454" t="s">
        <v>359</v>
      </c>
      <c r="B1" s="8829" t="s">
        <v>3484</v>
      </c>
      <c r="C1" s="8813"/>
      <c r="D1" s="8813"/>
      <c r="E1" s="8813"/>
      <c r="F1" s="8813"/>
      <c r="G1" s="8813"/>
      <c r="H1" s="8813"/>
      <c r="I1" s="8813"/>
      <c r="J1" s="8813"/>
      <c r="K1" s="8813"/>
      <c r="L1" s="8813"/>
      <c r="M1" s="8814"/>
    </row>
    <row r="2" spans="1:13" ht="54" customHeight="1">
      <c r="A2" s="8815" t="s">
        <v>2329</v>
      </c>
      <c r="B2" s="4398" t="s">
        <v>2330</v>
      </c>
      <c r="C2" s="7051" t="s">
        <v>3485</v>
      </c>
      <c r="D2" s="7051"/>
      <c r="E2" s="7051"/>
      <c r="F2" s="7051"/>
      <c r="G2" s="7051"/>
      <c r="H2" s="7051"/>
      <c r="I2" s="7051"/>
      <c r="J2" s="7051"/>
      <c r="K2" s="7051"/>
      <c r="L2" s="7051"/>
      <c r="M2" s="7052"/>
    </row>
    <row r="3" spans="1:13" ht="54" customHeight="1">
      <c r="A3" s="5581"/>
      <c r="B3" s="2380" t="s">
        <v>2643</v>
      </c>
      <c r="C3" s="7602" t="s">
        <v>1121</v>
      </c>
      <c r="D3" s="7602"/>
      <c r="E3" s="7602"/>
      <c r="F3" s="7602"/>
      <c r="G3" s="7602"/>
      <c r="H3" s="7602"/>
      <c r="I3" s="7602"/>
      <c r="J3" s="7602"/>
      <c r="K3" s="7602"/>
      <c r="L3" s="7602"/>
      <c r="M3" s="7603"/>
    </row>
    <row r="4" spans="1:13" ht="34.5" customHeight="1">
      <c r="A4" s="5581"/>
      <c r="B4" s="2340" t="s">
        <v>240</v>
      </c>
      <c r="C4" s="1668" t="s">
        <v>95</v>
      </c>
      <c r="D4" s="4290" t="s">
        <v>359</v>
      </c>
      <c r="E4" s="4291" t="s">
        <v>359</v>
      </c>
      <c r="F4" s="8827" t="s">
        <v>241</v>
      </c>
      <c r="G4" s="8828"/>
      <c r="H4" s="4286" t="s">
        <v>359</v>
      </c>
      <c r="I4" s="7602" t="s">
        <v>359</v>
      </c>
      <c r="J4" s="7602"/>
      <c r="K4" s="7602"/>
      <c r="L4" s="7602"/>
      <c r="M4" s="7603"/>
    </row>
    <row r="5" spans="1:13" ht="15" customHeight="1">
      <c r="A5" s="5581"/>
      <c r="B5" s="2340" t="s">
        <v>2333</v>
      </c>
      <c r="C5" s="7602"/>
      <c r="D5" s="7602"/>
      <c r="E5" s="7602"/>
      <c r="F5" s="7602"/>
      <c r="G5" s="7602"/>
      <c r="H5" s="7602"/>
      <c r="I5" s="7602"/>
      <c r="J5" s="7602"/>
      <c r="K5" s="7602"/>
      <c r="L5" s="7602"/>
      <c r="M5" s="7603"/>
    </row>
    <row r="6" spans="1:13" ht="15" customHeight="1">
      <c r="A6" s="5581"/>
      <c r="B6" s="2340" t="s">
        <v>2334</v>
      </c>
      <c r="C6" s="7602"/>
      <c r="D6" s="7602"/>
      <c r="E6" s="7602"/>
      <c r="F6" s="7602"/>
      <c r="G6" s="7602"/>
      <c r="H6" s="7602"/>
      <c r="I6" s="7602"/>
      <c r="J6" s="7602"/>
      <c r="K6" s="7602"/>
      <c r="L6" s="7602"/>
      <c r="M6" s="7603"/>
    </row>
    <row r="7" spans="1:13" ht="15" customHeight="1">
      <c r="A7" s="5581"/>
      <c r="B7" s="2340" t="s">
        <v>2335</v>
      </c>
      <c r="C7" s="8087" t="s">
        <v>1148</v>
      </c>
      <c r="D7" s="8087"/>
      <c r="E7" s="1409" t="s">
        <v>359</v>
      </c>
      <c r="F7" s="1409" t="s">
        <v>359</v>
      </c>
      <c r="G7" s="3362" t="s">
        <v>359</v>
      </c>
      <c r="H7" s="2562" t="s">
        <v>244</v>
      </c>
      <c r="I7" s="8087" t="s">
        <v>3473</v>
      </c>
      <c r="J7" s="8087"/>
      <c r="K7" s="8087"/>
      <c r="L7" s="8087"/>
      <c r="M7" s="8088"/>
    </row>
    <row r="8" spans="1:13" ht="15.75">
      <c r="A8" s="5581"/>
      <c r="B8" s="6492" t="s">
        <v>2336</v>
      </c>
      <c r="C8" s="1409" t="s">
        <v>359</v>
      </c>
      <c r="D8" s="1409" t="s">
        <v>359</v>
      </c>
      <c r="E8" s="1814" t="s">
        <v>359</v>
      </c>
      <c r="F8" s="1814" t="s">
        <v>359</v>
      </c>
      <c r="G8" s="1814" t="s">
        <v>359</v>
      </c>
      <c r="H8" s="1409" t="s">
        <v>359</v>
      </c>
      <c r="I8" s="1409" t="s">
        <v>359</v>
      </c>
      <c r="J8" s="1409" t="s">
        <v>359</v>
      </c>
      <c r="K8" s="1409" t="s">
        <v>359</v>
      </c>
      <c r="L8" s="1409" t="s">
        <v>359</v>
      </c>
      <c r="M8" s="1657" t="s">
        <v>359</v>
      </c>
    </row>
    <row r="9" spans="1:13" ht="15" customHeight="1">
      <c r="A9" s="5581"/>
      <c r="B9" s="6492"/>
      <c r="C9" s="7074" t="s">
        <v>359</v>
      </c>
      <c r="D9" s="7074"/>
      <c r="E9" s="1409" t="s">
        <v>359</v>
      </c>
      <c r="F9" s="7074" t="s">
        <v>359</v>
      </c>
      <c r="G9" s="7074"/>
      <c r="H9" s="1409" t="s">
        <v>359</v>
      </c>
      <c r="I9" s="7074" t="s">
        <v>359</v>
      </c>
      <c r="J9" s="7074"/>
      <c r="K9" s="1409" t="s">
        <v>359</v>
      </c>
      <c r="L9" s="1409" t="s">
        <v>359</v>
      </c>
      <c r="M9" s="1657" t="s">
        <v>359</v>
      </c>
    </row>
    <row r="10" spans="1:13" ht="15" customHeight="1">
      <c r="A10" s="5581"/>
      <c r="B10" s="6493"/>
      <c r="C10" s="7074" t="s">
        <v>2567</v>
      </c>
      <c r="D10" s="7074"/>
      <c r="E10" s="1812" t="s">
        <v>359</v>
      </c>
      <c r="F10" s="7074" t="s">
        <v>2567</v>
      </c>
      <c r="G10" s="7074"/>
      <c r="H10" s="1812" t="s">
        <v>359</v>
      </c>
      <c r="I10" s="7074" t="s">
        <v>2567</v>
      </c>
      <c r="J10" s="7074"/>
      <c r="K10" s="1812" t="s">
        <v>359</v>
      </c>
      <c r="L10" s="1812" t="s">
        <v>359</v>
      </c>
      <c r="M10" s="1663" t="s">
        <v>359</v>
      </c>
    </row>
    <row r="11" spans="1:13" ht="70.5" customHeight="1">
      <c r="A11" s="5581"/>
      <c r="B11" s="2340" t="s">
        <v>2338</v>
      </c>
      <c r="C11" s="7602" t="s">
        <v>3486</v>
      </c>
      <c r="D11" s="7602"/>
      <c r="E11" s="7602"/>
      <c r="F11" s="7602"/>
      <c r="G11" s="7602"/>
      <c r="H11" s="7602"/>
      <c r="I11" s="7602"/>
      <c r="J11" s="7602"/>
      <c r="K11" s="7602"/>
      <c r="L11" s="7602"/>
      <c r="M11" s="7603"/>
    </row>
    <row r="12" spans="1:13" ht="69.75" customHeight="1">
      <c r="A12" s="5581"/>
      <c r="B12" s="2340" t="s">
        <v>2689</v>
      </c>
      <c r="C12" s="7602" t="s">
        <v>3487</v>
      </c>
      <c r="D12" s="7602"/>
      <c r="E12" s="7602"/>
      <c r="F12" s="7602"/>
      <c r="G12" s="7602"/>
      <c r="H12" s="7602"/>
      <c r="I12" s="7602"/>
      <c r="J12" s="7602"/>
      <c r="K12" s="7602"/>
      <c r="L12" s="7602"/>
      <c r="M12" s="7603"/>
    </row>
    <row r="13" spans="1:13" ht="57" customHeight="1">
      <c r="A13" s="5581"/>
      <c r="B13" s="2340" t="s">
        <v>2649</v>
      </c>
      <c r="C13" s="7602" t="s">
        <v>3410</v>
      </c>
      <c r="D13" s="7602"/>
      <c r="E13" s="7602"/>
      <c r="F13" s="7602"/>
      <c r="G13" s="7602"/>
      <c r="H13" s="7602"/>
      <c r="I13" s="7602"/>
      <c r="J13" s="7602"/>
      <c r="K13" s="7602"/>
      <c r="L13" s="7602"/>
      <c r="M13" s="7603"/>
    </row>
    <row r="14" spans="1:13" ht="43.5" customHeight="1">
      <c r="A14" s="5581"/>
      <c r="B14" s="2242" t="s">
        <v>2651</v>
      </c>
      <c r="C14" s="7602" t="s">
        <v>57</v>
      </c>
      <c r="D14" s="7602"/>
      <c r="E14" s="4494" t="s">
        <v>108</v>
      </c>
      <c r="F14" s="7602" t="s">
        <v>1178</v>
      </c>
      <c r="G14" s="7602"/>
      <c r="H14" s="7602"/>
      <c r="I14" s="7602"/>
      <c r="J14" s="7602"/>
      <c r="K14" s="7602"/>
      <c r="L14" s="7602"/>
      <c r="M14" s="7603"/>
    </row>
    <row r="15" spans="1:13" ht="39" customHeight="1">
      <c r="A15" s="8817" t="s">
        <v>2340</v>
      </c>
      <c r="B15" s="2380" t="s">
        <v>230</v>
      </c>
      <c r="C15" s="7602" t="s">
        <v>3488</v>
      </c>
      <c r="D15" s="7602"/>
      <c r="E15" s="7602"/>
      <c r="F15" s="7602"/>
      <c r="G15" s="7602"/>
      <c r="H15" s="7602"/>
      <c r="I15" s="7602"/>
      <c r="J15" s="7602"/>
      <c r="K15" s="7602"/>
      <c r="L15" s="7602"/>
      <c r="M15" s="7603"/>
    </row>
    <row r="16" spans="1:13" ht="24.75" customHeight="1">
      <c r="A16" s="5687"/>
      <c r="B16" s="2340" t="s">
        <v>2652</v>
      </c>
      <c r="C16" s="7602" t="s">
        <v>1805</v>
      </c>
      <c r="D16" s="7602"/>
      <c r="E16" s="7602"/>
      <c r="F16" s="7602"/>
      <c r="G16" s="7602"/>
      <c r="H16" s="7602"/>
      <c r="I16" s="7602"/>
      <c r="J16" s="7602"/>
      <c r="K16" s="7602"/>
      <c r="L16" s="7602"/>
      <c r="M16" s="7603"/>
    </row>
    <row r="17" spans="1:13" ht="30" customHeight="1">
      <c r="A17" s="5687"/>
      <c r="B17" s="6492"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687"/>
      <c r="B18" s="6492"/>
      <c r="C18" s="1409" t="s">
        <v>359</v>
      </c>
      <c r="D18" s="1668" t="s">
        <v>359</v>
      </c>
      <c r="E18" s="1408" t="s">
        <v>359</v>
      </c>
      <c r="F18" s="1668" t="s">
        <v>359</v>
      </c>
      <c r="G18" s="1408" t="s">
        <v>359</v>
      </c>
      <c r="H18" s="1668" t="s">
        <v>359</v>
      </c>
      <c r="I18" s="1408" t="s">
        <v>359</v>
      </c>
      <c r="J18" s="1668" t="s">
        <v>359</v>
      </c>
      <c r="K18" s="1408" t="s">
        <v>359</v>
      </c>
      <c r="L18" s="1408" t="s">
        <v>359</v>
      </c>
      <c r="M18" s="1492" t="s">
        <v>359</v>
      </c>
    </row>
    <row r="19" spans="1:13" ht="15.75">
      <c r="A19" s="5687"/>
      <c r="B19" s="6492"/>
      <c r="C19" s="1408" t="s">
        <v>2342</v>
      </c>
      <c r="D19" s="4289" t="s">
        <v>359</v>
      </c>
      <c r="E19" s="1408" t="s">
        <v>2343</v>
      </c>
      <c r="F19" s="4289" t="s">
        <v>359</v>
      </c>
      <c r="G19" s="1408" t="s">
        <v>2344</v>
      </c>
      <c r="H19" s="4289" t="s">
        <v>359</v>
      </c>
      <c r="I19" s="1408" t="s">
        <v>2345</v>
      </c>
      <c r="J19" s="4289" t="s">
        <v>359</v>
      </c>
      <c r="K19" s="1408" t="s">
        <v>359</v>
      </c>
      <c r="L19" s="1408" t="s">
        <v>359</v>
      </c>
      <c r="M19" s="1492" t="s">
        <v>359</v>
      </c>
    </row>
    <row r="20" spans="1:13" ht="15.75">
      <c r="A20" s="5687"/>
      <c r="B20" s="6492"/>
      <c r="C20" s="1408" t="s">
        <v>2346</v>
      </c>
      <c r="D20" s="4289" t="s">
        <v>359</v>
      </c>
      <c r="E20" s="1408" t="s">
        <v>2347</v>
      </c>
      <c r="F20" s="4289" t="s">
        <v>359</v>
      </c>
      <c r="G20" s="1408" t="s">
        <v>2348</v>
      </c>
      <c r="H20" s="4289" t="s">
        <v>359</v>
      </c>
      <c r="I20" s="1408" t="s">
        <v>359</v>
      </c>
      <c r="J20" s="1408" t="s">
        <v>359</v>
      </c>
      <c r="K20" s="1408" t="s">
        <v>359</v>
      </c>
      <c r="L20" s="1408" t="s">
        <v>359</v>
      </c>
      <c r="M20" s="1492" t="s">
        <v>359</v>
      </c>
    </row>
    <row r="21" spans="1:13" ht="15.75">
      <c r="A21" s="5687"/>
      <c r="B21" s="6492"/>
      <c r="C21" s="1408" t="s">
        <v>2349</v>
      </c>
      <c r="D21" s="4289" t="s">
        <v>359</v>
      </c>
      <c r="E21" s="1408" t="s">
        <v>2350</v>
      </c>
      <c r="F21" s="4289" t="s">
        <v>359</v>
      </c>
      <c r="G21" s="1408" t="s">
        <v>359</v>
      </c>
      <c r="H21" s="1408" t="s">
        <v>359</v>
      </c>
      <c r="I21" s="1408" t="s">
        <v>359</v>
      </c>
      <c r="J21" s="1408" t="s">
        <v>359</v>
      </c>
      <c r="K21" s="1408" t="s">
        <v>359</v>
      </c>
      <c r="L21" s="1408" t="s">
        <v>359</v>
      </c>
      <c r="M21" s="1492" t="s">
        <v>359</v>
      </c>
    </row>
    <row r="22" spans="1:13" ht="15.75">
      <c r="A22" s="5687"/>
      <c r="B22" s="6492"/>
      <c r="C22" s="1408" t="s">
        <v>105</v>
      </c>
      <c r="D22" s="4289" t="s">
        <v>2441</v>
      </c>
      <c r="E22" s="1408" t="s">
        <v>2352</v>
      </c>
      <c r="F22" s="1812" t="s">
        <v>3489</v>
      </c>
      <c r="G22" s="1412" t="s">
        <v>359</v>
      </c>
      <c r="H22" s="1812" t="s">
        <v>359</v>
      </c>
      <c r="I22" s="1812" t="s">
        <v>359</v>
      </c>
      <c r="J22" s="1812" t="s">
        <v>359</v>
      </c>
      <c r="K22" s="1812" t="s">
        <v>359</v>
      </c>
      <c r="L22" s="1812" t="s">
        <v>359</v>
      </c>
      <c r="M22" s="1663" t="s">
        <v>359</v>
      </c>
    </row>
    <row r="23" spans="1:13" ht="15.75">
      <c r="A23" s="5687"/>
      <c r="B23" s="6493"/>
      <c r="C23" s="1668" t="s">
        <v>359</v>
      </c>
      <c r="D23" s="1668" t="s">
        <v>359</v>
      </c>
      <c r="E23" s="1668" t="s">
        <v>359</v>
      </c>
      <c r="F23" s="1668" t="s">
        <v>359</v>
      </c>
      <c r="G23" s="1668" t="s">
        <v>359</v>
      </c>
      <c r="H23" s="1668" t="s">
        <v>359</v>
      </c>
      <c r="I23" s="1668" t="s">
        <v>359</v>
      </c>
      <c r="J23" s="1668" t="s">
        <v>359</v>
      </c>
      <c r="K23" s="1668" t="s">
        <v>359</v>
      </c>
      <c r="L23" s="1668" t="s">
        <v>359</v>
      </c>
      <c r="M23" s="1690" t="s">
        <v>359</v>
      </c>
    </row>
    <row r="24" spans="1:13" ht="15.75">
      <c r="A24" s="5687"/>
      <c r="B24" s="6492"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5687"/>
      <c r="B25" s="6492"/>
      <c r="C25" s="1408" t="s">
        <v>2355</v>
      </c>
      <c r="D25" s="1614" t="s">
        <v>359</v>
      </c>
      <c r="E25" s="1408" t="s">
        <v>359</v>
      </c>
      <c r="F25" s="1408" t="s">
        <v>2356</v>
      </c>
      <c r="G25" s="1614" t="s">
        <v>359</v>
      </c>
      <c r="H25" s="1408" t="s">
        <v>359</v>
      </c>
      <c r="I25" s="1408" t="s">
        <v>2357</v>
      </c>
      <c r="J25" s="1614" t="s">
        <v>2351</v>
      </c>
      <c r="K25" s="1408" t="s">
        <v>359</v>
      </c>
      <c r="L25" s="1409" t="s">
        <v>359</v>
      </c>
      <c r="M25" s="1657" t="s">
        <v>359</v>
      </c>
    </row>
    <row r="26" spans="1:13" ht="15.75">
      <c r="A26" s="5687"/>
      <c r="B26" s="6492"/>
      <c r="C26" s="1408" t="s">
        <v>2358</v>
      </c>
      <c r="D26" s="3071" t="s">
        <v>359</v>
      </c>
      <c r="E26" s="1409" t="s">
        <v>359</v>
      </c>
      <c r="F26" s="1408" t="s">
        <v>2359</v>
      </c>
      <c r="G26" s="4289" t="s">
        <v>359</v>
      </c>
      <c r="H26" s="1409" t="s">
        <v>359</v>
      </c>
      <c r="I26" s="1409" t="s">
        <v>359</v>
      </c>
      <c r="J26" s="1409" t="s">
        <v>359</v>
      </c>
      <c r="K26" s="1409" t="s">
        <v>359</v>
      </c>
      <c r="L26" s="1409" t="s">
        <v>359</v>
      </c>
      <c r="M26" s="1657" t="s">
        <v>359</v>
      </c>
    </row>
    <row r="27" spans="1:13" ht="15.75">
      <c r="A27" s="5687"/>
      <c r="B27" s="6493"/>
      <c r="C27" s="1668" t="s">
        <v>359</v>
      </c>
      <c r="D27" s="1668" t="s">
        <v>359</v>
      </c>
      <c r="E27" s="1668" t="s">
        <v>359</v>
      </c>
      <c r="F27" s="1668" t="s">
        <v>359</v>
      </c>
      <c r="G27" s="1668" t="s">
        <v>359</v>
      </c>
      <c r="H27" s="1668" t="s">
        <v>359</v>
      </c>
      <c r="I27" s="1668" t="s">
        <v>359</v>
      </c>
      <c r="J27" s="1668" t="s">
        <v>359</v>
      </c>
      <c r="K27" s="1668" t="s">
        <v>359</v>
      </c>
      <c r="L27" s="1812" t="s">
        <v>359</v>
      </c>
      <c r="M27" s="1663" t="s">
        <v>359</v>
      </c>
    </row>
    <row r="28" spans="1:13" ht="15.75">
      <c r="A28" s="5687"/>
      <c r="B28" s="6588"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75">
      <c r="A29" s="5687"/>
      <c r="B29" s="6492"/>
      <c r="C29" s="4495" t="s">
        <v>2361</v>
      </c>
      <c r="D29" s="1678" t="s">
        <v>437</v>
      </c>
      <c r="E29" s="1408" t="s">
        <v>359</v>
      </c>
      <c r="F29" s="1409" t="s">
        <v>2362</v>
      </c>
      <c r="G29" s="1614" t="s">
        <v>359</v>
      </c>
      <c r="H29" s="1408" t="s">
        <v>359</v>
      </c>
      <c r="I29" s="1409" t="s">
        <v>2363</v>
      </c>
      <c r="J29" s="1677" t="s">
        <v>359</v>
      </c>
      <c r="K29" s="4287" t="s">
        <v>359</v>
      </c>
      <c r="L29" s="1678" t="s">
        <v>359</v>
      </c>
      <c r="M29" s="1492" t="s">
        <v>359</v>
      </c>
    </row>
    <row r="30" spans="1:13" ht="15.75">
      <c r="A30" s="5687"/>
      <c r="B30" s="6493"/>
      <c r="C30" s="1668" t="s">
        <v>359</v>
      </c>
      <c r="D30" s="1668" t="s">
        <v>359</v>
      </c>
      <c r="E30" s="1668" t="s">
        <v>359</v>
      </c>
      <c r="F30" s="1668" t="s">
        <v>359</v>
      </c>
      <c r="G30" s="1668" t="s">
        <v>359</v>
      </c>
      <c r="H30" s="1668" t="s">
        <v>359</v>
      </c>
      <c r="I30" s="1668" t="s">
        <v>359</v>
      </c>
      <c r="J30" s="1668" t="s">
        <v>359</v>
      </c>
      <c r="K30" s="1668" t="s">
        <v>359</v>
      </c>
      <c r="L30" s="1668" t="s">
        <v>359</v>
      </c>
      <c r="M30" s="1690" t="s">
        <v>359</v>
      </c>
    </row>
    <row r="31" spans="1:13" ht="15.75">
      <c r="A31" s="5687"/>
      <c r="B31" s="6492"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 r="A32" s="5687"/>
      <c r="B32" s="6492"/>
      <c r="C32" s="1408" t="s">
        <v>2365</v>
      </c>
      <c r="D32" s="1614">
        <v>2023</v>
      </c>
      <c r="E32" s="1422" t="s">
        <v>359</v>
      </c>
      <c r="F32" s="1408" t="s">
        <v>2366</v>
      </c>
      <c r="G32" s="1626">
        <v>2032</v>
      </c>
      <c r="H32" s="1422" t="s">
        <v>359</v>
      </c>
      <c r="I32" s="1409" t="s">
        <v>359</v>
      </c>
      <c r="J32" s="1422" t="s">
        <v>359</v>
      </c>
      <c r="K32" s="1422" t="s">
        <v>359</v>
      </c>
      <c r="L32" s="1409" t="s">
        <v>359</v>
      </c>
      <c r="M32" s="1657" t="s">
        <v>359</v>
      </c>
    </row>
    <row r="33" spans="1:13" ht="15.75">
      <c r="A33" s="5687"/>
      <c r="B33" s="6493"/>
      <c r="C33" s="1668" t="s">
        <v>359</v>
      </c>
      <c r="D33" s="1668" t="s">
        <v>359</v>
      </c>
      <c r="E33" s="4496" t="s">
        <v>359</v>
      </c>
      <c r="F33" s="1668" t="s">
        <v>359</v>
      </c>
      <c r="G33" s="4496" t="s">
        <v>359</v>
      </c>
      <c r="H33" s="4496" t="s">
        <v>359</v>
      </c>
      <c r="I33" s="1812" t="s">
        <v>359</v>
      </c>
      <c r="J33" s="4496" t="s">
        <v>359</v>
      </c>
      <c r="K33" s="4496" t="s">
        <v>359</v>
      </c>
      <c r="L33" s="1812" t="s">
        <v>359</v>
      </c>
      <c r="M33" s="1663" t="s">
        <v>359</v>
      </c>
    </row>
    <row r="34" spans="1:13" ht="15.75">
      <c r="A34" s="5687"/>
      <c r="B34" s="6492"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5687"/>
      <c r="B35" s="6492"/>
      <c r="C35" s="1408" t="s">
        <v>359</v>
      </c>
      <c r="D35" s="1710" t="s">
        <v>2368</v>
      </c>
      <c r="E35" s="1710" t="s">
        <v>359</v>
      </c>
      <c r="F35" s="1710" t="s">
        <v>2369</v>
      </c>
      <c r="G35" s="1710" t="s">
        <v>359</v>
      </c>
      <c r="H35" s="1422" t="s">
        <v>2370</v>
      </c>
      <c r="I35" s="1422" t="s">
        <v>359</v>
      </c>
      <c r="J35" s="1422" t="s">
        <v>2371</v>
      </c>
      <c r="K35" s="1710" t="s">
        <v>359</v>
      </c>
      <c r="L35" s="1710" t="s">
        <v>2372</v>
      </c>
      <c r="M35" s="1492" t="s">
        <v>359</v>
      </c>
    </row>
    <row r="36" spans="1:13" ht="15.75">
      <c r="A36" s="5687"/>
      <c r="B36" s="6492"/>
      <c r="C36" s="1408" t="s">
        <v>359</v>
      </c>
      <c r="D36" s="1614">
        <v>2023</v>
      </c>
      <c r="E36" s="1678">
        <v>1</v>
      </c>
      <c r="F36" s="1678">
        <v>2024</v>
      </c>
      <c r="G36" s="1678">
        <v>1</v>
      </c>
      <c r="H36" s="1678">
        <v>2025</v>
      </c>
      <c r="I36" s="1678">
        <v>1</v>
      </c>
      <c r="J36" s="1678">
        <v>2026</v>
      </c>
      <c r="K36" s="1678">
        <v>1</v>
      </c>
      <c r="L36" s="1678">
        <v>2027</v>
      </c>
      <c r="M36" s="4288">
        <v>1</v>
      </c>
    </row>
    <row r="37" spans="1:13" ht="15.75">
      <c r="A37" s="5687"/>
      <c r="B37" s="6492"/>
      <c r="C37" s="1408" t="s">
        <v>359</v>
      </c>
      <c r="D37" s="2456" t="s">
        <v>2373</v>
      </c>
      <c r="E37" s="2456" t="s">
        <v>359</v>
      </c>
      <c r="F37" s="2456" t="s">
        <v>2374</v>
      </c>
      <c r="G37" s="2456" t="s">
        <v>359</v>
      </c>
      <c r="H37" s="4496" t="s">
        <v>2375</v>
      </c>
      <c r="I37" s="4496" t="s">
        <v>359</v>
      </c>
      <c r="J37" s="4496" t="s">
        <v>2376</v>
      </c>
      <c r="K37" s="2456" t="s">
        <v>359</v>
      </c>
      <c r="L37" s="2456" t="s">
        <v>2377</v>
      </c>
      <c r="M37" s="1663" t="s">
        <v>359</v>
      </c>
    </row>
    <row r="38" spans="1:13" ht="15.75">
      <c r="A38" s="5687"/>
      <c r="B38" s="6492"/>
      <c r="C38" s="1408" t="s">
        <v>359</v>
      </c>
      <c r="D38" s="4289">
        <v>2028</v>
      </c>
      <c r="E38" s="4286">
        <v>1</v>
      </c>
      <c r="F38" s="4286">
        <v>2029</v>
      </c>
      <c r="G38" s="4286">
        <v>1</v>
      </c>
      <c r="H38" s="4286">
        <v>2030</v>
      </c>
      <c r="I38" s="4286">
        <v>1</v>
      </c>
      <c r="J38" s="4286">
        <v>2031</v>
      </c>
      <c r="K38" s="4286">
        <v>1</v>
      </c>
      <c r="L38" s="4286">
        <v>2032</v>
      </c>
      <c r="M38" s="1690">
        <v>1</v>
      </c>
    </row>
    <row r="39" spans="1:13" ht="15.75">
      <c r="A39" s="5687"/>
      <c r="B39" s="6492"/>
      <c r="C39" s="1408" t="s">
        <v>359</v>
      </c>
      <c r="D39" s="1710" t="s">
        <v>3297</v>
      </c>
      <c r="E39" s="1408" t="s">
        <v>359</v>
      </c>
      <c r="F39" s="1408" t="s">
        <v>359</v>
      </c>
      <c r="G39" s="1408" t="s">
        <v>359</v>
      </c>
      <c r="H39" s="1408" t="s">
        <v>359</v>
      </c>
      <c r="I39" s="1408" t="s">
        <v>359</v>
      </c>
      <c r="J39" s="1408" t="s">
        <v>359</v>
      </c>
      <c r="K39" s="1408" t="s">
        <v>359</v>
      </c>
      <c r="L39" s="1408" t="s">
        <v>359</v>
      </c>
      <c r="M39" s="1492" t="s">
        <v>359</v>
      </c>
    </row>
    <row r="40" spans="1:13" ht="15.75" customHeight="1">
      <c r="A40" s="5687"/>
      <c r="B40" s="6492"/>
      <c r="C40" s="1408" t="s">
        <v>359</v>
      </c>
      <c r="D40" s="1417">
        <v>2032</v>
      </c>
      <c r="E40" s="1405">
        <v>1</v>
      </c>
      <c r="F40" s="6189" t="s">
        <v>359</v>
      </c>
      <c r="G40" s="6189"/>
      <c r="H40" s="6189" t="s">
        <v>359</v>
      </c>
      <c r="I40" s="6189"/>
      <c r="J40" s="1408" t="s">
        <v>359</v>
      </c>
      <c r="K40" s="1408" t="s">
        <v>359</v>
      </c>
      <c r="L40" s="1408" t="s">
        <v>359</v>
      </c>
      <c r="M40" s="1492" t="s">
        <v>359</v>
      </c>
    </row>
    <row r="41" spans="1:13" ht="15.75">
      <c r="A41" s="5687"/>
      <c r="B41" s="6492"/>
      <c r="C41" s="1668" t="s">
        <v>359</v>
      </c>
      <c r="D41" s="1668" t="s">
        <v>359</v>
      </c>
      <c r="E41" s="1668" t="s">
        <v>359</v>
      </c>
      <c r="F41" s="1668" t="s">
        <v>359</v>
      </c>
      <c r="G41" s="1668" t="s">
        <v>359</v>
      </c>
      <c r="H41" s="1668" t="s">
        <v>359</v>
      </c>
      <c r="I41" s="1668" t="s">
        <v>359</v>
      </c>
      <c r="J41" s="1668" t="s">
        <v>359</v>
      </c>
      <c r="K41" s="1668" t="s">
        <v>359</v>
      </c>
      <c r="L41" s="1668" t="s">
        <v>359</v>
      </c>
      <c r="M41" s="1690" t="s">
        <v>359</v>
      </c>
    </row>
    <row r="42" spans="1:13" ht="15.75">
      <c r="A42" s="5687"/>
      <c r="B42" s="6588" t="s">
        <v>2385</v>
      </c>
      <c r="C42" s="1408" t="s">
        <v>359</v>
      </c>
      <c r="D42" s="1408" t="s">
        <v>359</v>
      </c>
      <c r="E42" s="1408" t="s">
        <v>359</v>
      </c>
      <c r="F42" s="1408" t="s">
        <v>359</v>
      </c>
      <c r="G42" s="1408" t="s">
        <v>359</v>
      </c>
      <c r="H42" s="1408" t="s">
        <v>359</v>
      </c>
      <c r="I42" s="1408" t="s">
        <v>359</v>
      </c>
      <c r="J42" s="1408" t="s">
        <v>359</v>
      </c>
      <c r="K42" s="1408" t="s">
        <v>359</v>
      </c>
      <c r="L42" s="1409" t="s">
        <v>359</v>
      </c>
      <c r="M42" s="1657" t="s">
        <v>359</v>
      </c>
    </row>
    <row r="43" spans="1:13" ht="15.75" customHeight="1">
      <c r="A43" s="5687"/>
      <c r="B43" s="6492"/>
      <c r="C43" s="1409" t="s">
        <v>359</v>
      </c>
      <c r="D43" s="1408" t="s">
        <v>93</v>
      </c>
      <c r="E43" s="1668" t="s">
        <v>95</v>
      </c>
      <c r="F43" s="8823" t="s">
        <v>2386</v>
      </c>
      <c r="G43" s="8098" t="s">
        <v>359</v>
      </c>
      <c r="H43" s="6933"/>
      <c r="I43" s="6933"/>
      <c r="J43" s="8097"/>
      <c r="K43" s="1408" t="s">
        <v>2352</v>
      </c>
      <c r="L43" s="8824" t="s">
        <v>359</v>
      </c>
      <c r="M43" s="8825"/>
    </row>
    <row r="44" spans="1:13" ht="15.75">
      <c r="A44" s="5687"/>
      <c r="B44" s="6492"/>
      <c r="C44" s="1409" t="s">
        <v>359</v>
      </c>
      <c r="D44" s="1626" t="s">
        <v>359</v>
      </c>
      <c r="E44" s="4286" t="s">
        <v>2441</v>
      </c>
      <c r="F44" s="8823"/>
      <c r="G44" s="8096"/>
      <c r="H44" s="6543"/>
      <c r="I44" s="6543"/>
      <c r="J44" s="6544"/>
      <c r="K44" s="1409" t="s">
        <v>359</v>
      </c>
      <c r="L44" s="8826"/>
      <c r="M44" s="6548"/>
    </row>
    <row r="45" spans="1:13" ht="15.75">
      <c r="A45" s="5687"/>
      <c r="B45" s="6493"/>
      <c r="C45" s="1812" t="s">
        <v>359</v>
      </c>
      <c r="D45" s="1812" t="s">
        <v>359</v>
      </c>
      <c r="E45" s="1812" t="s">
        <v>359</v>
      </c>
      <c r="F45" s="1812" t="s">
        <v>359</v>
      </c>
      <c r="G45" s="1812" t="s">
        <v>359</v>
      </c>
      <c r="H45" s="1812" t="s">
        <v>359</v>
      </c>
      <c r="I45" s="1812" t="s">
        <v>359</v>
      </c>
      <c r="J45" s="1812" t="s">
        <v>359</v>
      </c>
      <c r="K45" s="1812" t="s">
        <v>359</v>
      </c>
      <c r="L45" s="1409" t="s">
        <v>359</v>
      </c>
      <c r="M45" s="1657" t="s">
        <v>359</v>
      </c>
    </row>
    <row r="46" spans="1:13" ht="15.75" customHeight="1">
      <c r="A46" s="5687"/>
      <c r="B46" s="2340" t="s">
        <v>2388</v>
      </c>
      <c r="C46" s="7602" t="s">
        <v>3490</v>
      </c>
      <c r="D46" s="7602"/>
      <c r="E46" s="7602"/>
      <c r="F46" s="7602"/>
      <c r="G46" s="7602"/>
      <c r="H46" s="7602"/>
      <c r="I46" s="7602"/>
      <c r="J46" s="7602"/>
      <c r="K46" s="7602"/>
      <c r="L46" s="7602"/>
      <c r="M46" s="7603"/>
    </row>
    <row r="47" spans="1:13" ht="71.25" customHeight="1">
      <c r="A47" s="5687"/>
      <c r="B47" s="2340" t="s">
        <v>2577</v>
      </c>
      <c r="C47" s="7602" t="s">
        <v>3491</v>
      </c>
      <c r="D47" s="7602"/>
      <c r="E47" s="7602"/>
      <c r="F47" s="1668" t="s">
        <v>359</v>
      </c>
      <c r="G47" s="1668" t="s">
        <v>359</v>
      </c>
      <c r="H47" s="1668" t="s">
        <v>359</v>
      </c>
      <c r="I47" s="1668" t="s">
        <v>359</v>
      </c>
      <c r="J47" s="1668" t="s">
        <v>359</v>
      </c>
      <c r="K47" s="1668" t="s">
        <v>359</v>
      </c>
      <c r="L47" s="1668" t="s">
        <v>359</v>
      </c>
      <c r="M47" s="1690" t="s">
        <v>359</v>
      </c>
    </row>
    <row r="48" spans="1:13" ht="15.75">
      <c r="A48" s="5687"/>
      <c r="B48" s="2340" t="s">
        <v>2392</v>
      </c>
      <c r="C48" s="1668">
        <v>30</v>
      </c>
      <c r="D48" s="1668" t="s">
        <v>359</v>
      </c>
      <c r="E48" s="1668" t="s">
        <v>359</v>
      </c>
      <c r="F48" s="1668" t="s">
        <v>359</v>
      </c>
      <c r="G48" s="1668" t="s">
        <v>359</v>
      </c>
      <c r="H48" s="1668" t="s">
        <v>359</v>
      </c>
      <c r="I48" s="1668" t="s">
        <v>359</v>
      </c>
      <c r="J48" s="1668" t="s">
        <v>359</v>
      </c>
      <c r="K48" s="1668" t="s">
        <v>359</v>
      </c>
      <c r="L48" s="1668" t="s">
        <v>359</v>
      </c>
      <c r="M48" s="1690" t="s">
        <v>359</v>
      </c>
    </row>
    <row r="49" spans="1:13" ht="15.75">
      <c r="A49" s="5687"/>
      <c r="B49" s="2340" t="s">
        <v>2393</v>
      </c>
      <c r="C49" s="4497" t="s">
        <v>437</v>
      </c>
      <c r="D49" s="1668" t="s">
        <v>359</v>
      </c>
      <c r="E49" s="1668" t="s">
        <v>359</v>
      </c>
      <c r="F49" s="1668" t="s">
        <v>359</v>
      </c>
      <c r="G49" s="1668" t="s">
        <v>359</v>
      </c>
      <c r="H49" s="1668" t="s">
        <v>359</v>
      </c>
      <c r="I49" s="1668" t="s">
        <v>359</v>
      </c>
      <c r="J49" s="1668" t="s">
        <v>359</v>
      </c>
      <c r="K49" s="1668" t="s">
        <v>359</v>
      </c>
      <c r="L49" s="1668" t="s">
        <v>359</v>
      </c>
      <c r="M49" s="1690" t="s">
        <v>359</v>
      </c>
    </row>
    <row r="50" spans="1:13" ht="15.75" customHeight="1">
      <c r="A50" s="8815" t="s">
        <v>2394</v>
      </c>
      <c r="B50" s="2340" t="s">
        <v>2395</v>
      </c>
      <c r="C50" s="7602" t="s">
        <v>3492</v>
      </c>
      <c r="D50" s="7602"/>
      <c r="E50" s="7602"/>
      <c r="F50" s="7602"/>
      <c r="G50" s="7602"/>
      <c r="H50" s="7602"/>
      <c r="I50" s="7602"/>
      <c r="J50" s="7602"/>
      <c r="K50" s="7602"/>
      <c r="L50" s="7602"/>
      <c r="M50" s="7603"/>
    </row>
    <row r="51" spans="1:13" ht="15" customHeight="1">
      <c r="A51" s="5581"/>
      <c r="B51" s="2340" t="s">
        <v>2396</v>
      </c>
      <c r="C51" s="7602" t="s">
        <v>3493</v>
      </c>
      <c r="D51" s="7602"/>
      <c r="E51" s="7602"/>
      <c r="F51" s="7602"/>
      <c r="G51" s="7602"/>
      <c r="H51" s="7602"/>
      <c r="I51" s="7602"/>
      <c r="J51" s="7602"/>
      <c r="K51" s="7602"/>
      <c r="L51" s="7602"/>
      <c r="M51" s="7603"/>
    </row>
    <row r="52" spans="1:13" ht="15" customHeight="1">
      <c r="A52" s="5581"/>
      <c r="B52" s="2340" t="s">
        <v>2398</v>
      </c>
      <c r="C52" s="7602" t="s">
        <v>3483</v>
      </c>
      <c r="D52" s="7602"/>
      <c r="E52" s="7602"/>
      <c r="F52" s="7602"/>
      <c r="G52" s="7602"/>
      <c r="H52" s="7602"/>
      <c r="I52" s="7602"/>
      <c r="J52" s="7602"/>
      <c r="K52" s="7602"/>
      <c r="L52" s="7602"/>
      <c r="M52" s="7603"/>
    </row>
    <row r="53" spans="1:13" ht="15" customHeight="1">
      <c r="A53" s="5581"/>
      <c r="B53" s="2340" t="s">
        <v>2399</v>
      </c>
      <c r="C53" s="7602" t="s">
        <v>3494</v>
      </c>
      <c r="D53" s="7602"/>
      <c r="E53" s="7602"/>
      <c r="F53" s="7602"/>
      <c r="G53" s="7602"/>
      <c r="H53" s="7602"/>
      <c r="I53" s="7602"/>
      <c r="J53" s="7602"/>
      <c r="K53" s="7602"/>
      <c r="L53" s="7602"/>
      <c r="M53" s="7603"/>
    </row>
    <row r="54" spans="1:13" ht="15" customHeight="1">
      <c r="A54" s="5581"/>
      <c r="B54" s="2340" t="s">
        <v>2400</v>
      </c>
      <c r="C54" s="7602" t="s">
        <v>1181</v>
      </c>
      <c r="D54" s="7602"/>
      <c r="E54" s="7602"/>
      <c r="F54" s="7602"/>
      <c r="G54" s="7602"/>
      <c r="H54" s="7602"/>
      <c r="I54" s="7602"/>
      <c r="J54" s="7602"/>
      <c r="K54" s="7602"/>
      <c r="L54" s="7602"/>
      <c r="M54" s="7603"/>
    </row>
    <row r="55" spans="1:13" ht="15" customHeight="1">
      <c r="A55" s="8816"/>
      <c r="B55" s="2340" t="s">
        <v>2401</v>
      </c>
      <c r="C55" s="7602">
        <v>3795750</v>
      </c>
      <c r="D55" s="7602"/>
      <c r="E55" s="7602"/>
      <c r="F55" s="7602"/>
      <c r="G55" s="7602"/>
      <c r="H55" s="7602"/>
      <c r="I55" s="7602"/>
      <c r="J55" s="7602"/>
      <c r="K55" s="7602"/>
      <c r="L55" s="7602"/>
      <c r="M55" s="7603"/>
    </row>
    <row r="56" spans="1:13" ht="15" customHeight="1">
      <c r="A56" s="8815" t="s">
        <v>2402</v>
      </c>
      <c r="B56" s="4462" t="s">
        <v>2403</v>
      </c>
      <c r="C56" s="7602" t="s">
        <v>3495</v>
      </c>
      <c r="D56" s="7602"/>
      <c r="E56" s="7602"/>
      <c r="F56" s="7602"/>
      <c r="G56" s="7602"/>
      <c r="H56" s="7602"/>
      <c r="I56" s="7602"/>
      <c r="J56" s="7602"/>
      <c r="K56" s="7602"/>
      <c r="L56" s="7602"/>
      <c r="M56" s="7603"/>
    </row>
    <row r="57" spans="1:13" ht="15" customHeight="1">
      <c r="A57" s="5581"/>
      <c r="B57" s="4462" t="s">
        <v>2404</v>
      </c>
      <c r="C57" s="7602" t="s">
        <v>3496</v>
      </c>
      <c r="D57" s="7602"/>
      <c r="E57" s="7602"/>
      <c r="F57" s="7602"/>
      <c r="G57" s="7602"/>
      <c r="H57" s="7602"/>
      <c r="I57" s="7602"/>
      <c r="J57" s="7602"/>
      <c r="K57" s="7602"/>
      <c r="L57" s="7602"/>
      <c r="M57" s="7603"/>
    </row>
    <row r="58" spans="1:13" ht="15" customHeight="1">
      <c r="A58" s="5581"/>
      <c r="B58" s="4462" t="s">
        <v>244</v>
      </c>
      <c r="C58" s="7602" t="s">
        <v>3483</v>
      </c>
      <c r="D58" s="7602"/>
      <c r="E58" s="7602"/>
      <c r="F58" s="7602"/>
      <c r="G58" s="7602"/>
      <c r="H58" s="7602"/>
      <c r="I58" s="7602"/>
      <c r="J58" s="7602"/>
      <c r="K58" s="7602"/>
      <c r="L58" s="7602"/>
      <c r="M58" s="7603"/>
    </row>
    <row r="59" spans="1:13" ht="15" customHeight="1">
      <c r="A59" s="4498" t="s">
        <v>2406</v>
      </c>
      <c r="B59" s="4449" t="s">
        <v>359</v>
      </c>
      <c r="C59" s="8818" t="s">
        <v>359</v>
      </c>
      <c r="D59" s="8818"/>
      <c r="E59" s="8818"/>
      <c r="F59" s="8818"/>
      <c r="G59" s="8818"/>
      <c r="H59" s="8818"/>
      <c r="I59" s="8818"/>
      <c r="J59" s="8818"/>
      <c r="K59" s="8818"/>
      <c r="L59" s="8818"/>
      <c r="M59" s="8819"/>
    </row>
  </sheetData>
  <mergeCells count="50">
    <mergeCell ref="C47:E47"/>
    <mergeCell ref="A50:A55"/>
    <mergeCell ref="C50:M50"/>
    <mergeCell ref="A56:A58"/>
    <mergeCell ref="A2:A14"/>
    <mergeCell ref="A15:A49"/>
    <mergeCell ref="B17:B23"/>
    <mergeCell ref="B24:B27"/>
    <mergeCell ref="B28:B30"/>
    <mergeCell ref="B31:B33"/>
    <mergeCell ref="B34:B41"/>
    <mergeCell ref="B42:B45"/>
    <mergeCell ref="C2:M2"/>
    <mergeCell ref="C3:M3"/>
    <mergeCell ref="F4:G4"/>
    <mergeCell ref="I4:M4"/>
    <mergeCell ref="B8:B10"/>
    <mergeCell ref="C9:D9"/>
    <mergeCell ref="F9:G9"/>
    <mergeCell ref="I9:J9"/>
    <mergeCell ref="C10:D10"/>
    <mergeCell ref="F10:G10"/>
    <mergeCell ref="I10:J10"/>
    <mergeCell ref="F14:M14"/>
    <mergeCell ref="C5:M5"/>
    <mergeCell ref="C6:M6"/>
    <mergeCell ref="C7:D7"/>
    <mergeCell ref="I7:M7"/>
    <mergeCell ref="C46:M46"/>
    <mergeCell ref="B1:M1"/>
    <mergeCell ref="C55:M55"/>
    <mergeCell ref="C56:M56"/>
    <mergeCell ref="C57:M57"/>
    <mergeCell ref="C16:M16"/>
    <mergeCell ref="C15:M15"/>
    <mergeCell ref="F40:G40"/>
    <mergeCell ref="H40:I40"/>
    <mergeCell ref="F43:F44"/>
    <mergeCell ref="G43:J44"/>
    <mergeCell ref="L43:M44"/>
    <mergeCell ref="C11:M11"/>
    <mergeCell ref="C12:M12"/>
    <mergeCell ref="C13:M13"/>
    <mergeCell ref="C14:D14"/>
    <mergeCell ref="C58:M58"/>
    <mergeCell ref="C59:M59"/>
    <mergeCell ref="C51:M51"/>
    <mergeCell ref="C52:M52"/>
    <mergeCell ref="C53:M53"/>
    <mergeCell ref="C54:M54"/>
  </mergeCells>
  <pageMargins left="0.7" right="0.7" top="0.75" bottom="0.75" header="0.3" footer="0.3"/>
  <pageSetup orientation="portrait" horizontalDpi="0" verticalDpi="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dimension ref="A1:M59"/>
  <sheetViews>
    <sheetView workbookViewId="0">
      <selection activeCell="C11" sqref="C11:M11"/>
    </sheetView>
  </sheetViews>
  <sheetFormatPr baseColWidth="10" defaultColWidth="8.7109375" defaultRowHeight="15"/>
  <cols>
    <col min="1" max="1" width="29" customWidth="1"/>
    <col min="2" max="2" width="29.7109375" customWidth="1"/>
    <col min="3" max="13" width="11.42578125" customWidth="1"/>
  </cols>
  <sheetData>
    <row r="1" spans="1:13" ht="20.25" customHeight="1">
      <c r="A1" s="4454" t="s">
        <v>359</v>
      </c>
      <c r="B1" s="8829" t="s">
        <v>3497</v>
      </c>
      <c r="C1" s="8813"/>
      <c r="D1" s="8813"/>
      <c r="E1" s="8813"/>
      <c r="F1" s="8813"/>
      <c r="G1" s="8813"/>
      <c r="H1" s="8813"/>
      <c r="I1" s="8813"/>
      <c r="J1" s="8813"/>
      <c r="K1" s="8813"/>
      <c r="L1" s="8813"/>
      <c r="M1" s="8814"/>
    </row>
    <row r="2" spans="1:13" ht="36" customHeight="1">
      <c r="A2" s="8815" t="s">
        <v>2329</v>
      </c>
      <c r="B2" s="4398" t="s">
        <v>2330</v>
      </c>
      <c r="C2" s="7051" t="s">
        <v>1183</v>
      </c>
      <c r="D2" s="7051"/>
      <c r="E2" s="7051"/>
      <c r="F2" s="7051"/>
      <c r="G2" s="7051"/>
      <c r="H2" s="7051"/>
      <c r="I2" s="7051"/>
      <c r="J2" s="7051"/>
      <c r="K2" s="7051"/>
      <c r="L2" s="7051"/>
      <c r="M2" s="7052"/>
    </row>
    <row r="3" spans="1:13" ht="64.5" customHeight="1">
      <c r="A3" s="5581"/>
      <c r="B3" s="2380" t="s">
        <v>2643</v>
      </c>
      <c r="C3" s="6933" t="s">
        <v>1121</v>
      </c>
      <c r="D3" s="6933"/>
      <c r="E3" s="6933"/>
      <c r="F3" s="6933"/>
      <c r="G3" s="6933"/>
      <c r="H3" s="6933"/>
      <c r="I3" s="6933"/>
      <c r="J3" s="6933"/>
      <c r="K3" s="6933"/>
      <c r="L3" s="6933"/>
      <c r="M3" s="6934"/>
    </row>
    <row r="4" spans="1:13" ht="18.75" customHeight="1">
      <c r="A4" s="5581"/>
      <c r="B4" s="2340" t="s">
        <v>240</v>
      </c>
      <c r="C4" s="6620" t="s">
        <v>95</v>
      </c>
      <c r="D4" s="6540" t="s">
        <v>359</v>
      </c>
      <c r="E4" s="6541"/>
      <c r="F4" s="8832" t="s">
        <v>2439</v>
      </c>
      <c r="G4" s="8833"/>
      <c r="H4" s="5716" t="s">
        <v>359</v>
      </c>
      <c r="I4" s="6540" t="s">
        <v>359</v>
      </c>
      <c r="J4" s="5979"/>
      <c r="K4" s="5979"/>
      <c r="L4" s="5979"/>
      <c r="M4" s="6524"/>
    </row>
    <row r="5" spans="1:13" ht="15" customHeight="1">
      <c r="A5" s="5581"/>
      <c r="B5" s="2340" t="s">
        <v>2333</v>
      </c>
      <c r="C5" s="8831"/>
      <c r="D5" s="6542"/>
      <c r="E5" s="6544"/>
      <c r="F5" s="8834"/>
      <c r="G5" s="8835"/>
      <c r="H5" s="8836"/>
      <c r="I5" s="6542"/>
      <c r="J5" s="6543"/>
      <c r="K5" s="6543"/>
      <c r="L5" s="6543"/>
      <c r="M5" s="8716"/>
    </row>
    <row r="6" spans="1:13" ht="15" customHeight="1">
      <c r="A6" s="5581"/>
      <c r="B6" s="2340" t="s">
        <v>2334</v>
      </c>
      <c r="C6" s="6543"/>
      <c r="D6" s="6543"/>
      <c r="E6" s="6543"/>
      <c r="F6" s="6543"/>
      <c r="G6" s="6543"/>
      <c r="H6" s="6543"/>
      <c r="I6" s="6543"/>
      <c r="J6" s="6543"/>
      <c r="K6" s="6543"/>
      <c r="L6" s="6543"/>
      <c r="M6" s="8716"/>
    </row>
    <row r="7" spans="1:13" ht="15" customHeight="1">
      <c r="A7" s="5581"/>
      <c r="B7" s="2340" t="s">
        <v>2335</v>
      </c>
      <c r="C7" s="8087" t="s">
        <v>1069</v>
      </c>
      <c r="D7" s="8087"/>
      <c r="E7" s="1409" t="s">
        <v>359</v>
      </c>
      <c r="F7" s="1409" t="s">
        <v>359</v>
      </c>
      <c r="G7" s="3362" t="s">
        <v>359</v>
      </c>
      <c r="H7" s="4465" t="s">
        <v>244</v>
      </c>
      <c r="I7" s="7073" t="s">
        <v>1070</v>
      </c>
      <c r="J7" s="7074"/>
      <c r="K7" s="7074"/>
      <c r="L7" s="7074"/>
      <c r="M7" s="6548"/>
    </row>
    <row r="8" spans="1:13" ht="15.75">
      <c r="A8" s="5581"/>
      <c r="B8" s="6492" t="s">
        <v>2336</v>
      </c>
      <c r="C8" s="1409" t="s">
        <v>359</v>
      </c>
      <c r="D8" s="1409" t="s">
        <v>359</v>
      </c>
      <c r="E8" s="1814" t="s">
        <v>359</v>
      </c>
      <c r="F8" s="1814" t="s">
        <v>359</v>
      </c>
      <c r="G8" s="1814" t="s">
        <v>359</v>
      </c>
      <c r="H8" s="1814" t="s">
        <v>359</v>
      </c>
      <c r="I8" s="1409" t="s">
        <v>359</v>
      </c>
      <c r="J8" s="1409" t="s">
        <v>359</v>
      </c>
      <c r="K8" s="1409" t="s">
        <v>359</v>
      </c>
      <c r="L8" s="1409" t="s">
        <v>359</v>
      </c>
      <c r="M8" s="1657" t="s">
        <v>359</v>
      </c>
    </row>
    <row r="9" spans="1:13" ht="15" customHeight="1">
      <c r="A9" s="5581"/>
      <c r="B9" s="6492"/>
      <c r="C9" s="7074" t="s">
        <v>359</v>
      </c>
      <c r="D9" s="7074"/>
      <c r="E9" s="1409" t="s">
        <v>359</v>
      </c>
      <c r="F9" s="7074" t="s">
        <v>359</v>
      </c>
      <c r="G9" s="7074"/>
      <c r="H9" s="1409" t="s">
        <v>359</v>
      </c>
      <c r="I9" s="7074" t="s">
        <v>359</v>
      </c>
      <c r="J9" s="7074"/>
      <c r="K9" s="1409" t="s">
        <v>359</v>
      </c>
      <c r="L9" s="1409" t="s">
        <v>359</v>
      </c>
      <c r="M9" s="1657" t="s">
        <v>359</v>
      </c>
    </row>
    <row r="10" spans="1:13" ht="15" customHeight="1">
      <c r="A10" s="5581"/>
      <c r="B10" s="6493"/>
      <c r="C10" s="7074" t="s">
        <v>2567</v>
      </c>
      <c r="D10" s="7074"/>
      <c r="E10" s="1812" t="s">
        <v>359</v>
      </c>
      <c r="F10" s="7074" t="s">
        <v>2567</v>
      </c>
      <c r="G10" s="7074"/>
      <c r="H10" s="1812" t="s">
        <v>359</v>
      </c>
      <c r="I10" s="7074" t="s">
        <v>2567</v>
      </c>
      <c r="J10" s="7074"/>
      <c r="K10" s="1812" t="s">
        <v>359</v>
      </c>
      <c r="L10" s="1812" t="s">
        <v>359</v>
      </c>
      <c r="M10" s="1663" t="s">
        <v>359</v>
      </c>
    </row>
    <row r="11" spans="1:13" ht="108" customHeight="1">
      <c r="A11" s="5581"/>
      <c r="B11" s="2340" t="s">
        <v>2338</v>
      </c>
      <c r="C11" s="7602" t="s">
        <v>3498</v>
      </c>
      <c r="D11" s="7602"/>
      <c r="E11" s="7602"/>
      <c r="F11" s="7602"/>
      <c r="G11" s="7602"/>
      <c r="H11" s="7602"/>
      <c r="I11" s="7602"/>
      <c r="J11" s="7602"/>
      <c r="K11" s="7602"/>
      <c r="L11" s="7602"/>
      <c r="M11" s="7603"/>
    </row>
    <row r="12" spans="1:13" ht="62.25" customHeight="1">
      <c r="A12" s="5581"/>
      <c r="B12" s="2340" t="s">
        <v>2689</v>
      </c>
      <c r="C12" s="7602" t="s">
        <v>3499</v>
      </c>
      <c r="D12" s="7602"/>
      <c r="E12" s="7602"/>
      <c r="F12" s="7602"/>
      <c r="G12" s="7602"/>
      <c r="H12" s="7602"/>
      <c r="I12" s="7602"/>
      <c r="J12" s="7602"/>
      <c r="K12" s="7602"/>
      <c r="L12" s="7602"/>
      <c r="M12" s="7603"/>
    </row>
    <row r="13" spans="1:13" ht="62.25" customHeight="1">
      <c r="A13" s="5581"/>
      <c r="B13" s="2340" t="s">
        <v>3291</v>
      </c>
      <c r="C13" s="7602" t="s">
        <v>3454</v>
      </c>
      <c r="D13" s="7602"/>
      <c r="E13" s="7602"/>
      <c r="F13" s="7602"/>
      <c r="G13" s="7602"/>
      <c r="H13" s="7602"/>
      <c r="I13" s="7602"/>
      <c r="J13" s="7602"/>
      <c r="K13" s="7602"/>
      <c r="L13" s="7602"/>
      <c r="M13" s="7603"/>
    </row>
    <row r="14" spans="1:13" ht="57" customHeight="1">
      <c r="A14" s="5581"/>
      <c r="B14" s="2242" t="s">
        <v>2651</v>
      </c>
      <c r="C14" s="7602" t="s">
        <v>86</v>
      </c>
      <c r="D14" s="7602"/>
      <c r="E14" s="4494" t="s">
        <v>108</v>
      </c>
      <c r="F14" s="1483" t="s">
        <v>3321</v>
      </c>
      <c r="G14" s="5680" t="s">
        <v>186</v>
      </c>
      <c r="H14" s="5680"/>
      <c r="I14" s="5680"/>
      <c r="J14" s="5680"/>
      <c r="K14" s="5680"/>
      <c r="L14" s="5680"/>
      <c r="M14" s="5681"/>
    </row>
    <row r="15" spans="1:13" ht="15" customHeight="1">
      <c r="A15" s="8817" t="s">
        <v>2340</v>
      </c>
      <c r="B15" s="2380" t="s">
        <v>230</v>
      </c>
      <c r="C15" s="7602" t="s">
        <v>1</v>
      </c>
      <c r="D15" s="7602"/>
      <c r="E15" s="7602"/>
      <c r="F15" s="7602"/>
      <c r="G15" s="7602"/>
      <c r="H15" s="7602"/>
      <c r="I15" s="7602"/>
      <c r="J15" s="7602"/>
      <c r="K15" s="7602"/>
      <c r="L15" s="7602"/>
      <c r="M15" s="7603"/>
    </row>
    <row r="16" spans="1:13" ht="19.5" customHeight="1">
      <c r="A16" s="5687"/>
      <c r="B16" s="2340" t="s">
        <v>2652</v>
      </c>
      <c r="C16" s="7602" t="s">
        <v>1184</v>
      </c>
      <c r="D16" s="7602"/>
      <c r="E16" s="7602"/>
      <c r="F16" s="7602"/>
      <c r="G16" s="7602"/>
      <c r="H16" s="7602"/>
      <c r="I16" s="7602"/>
      <c r="J16" s="7602"/>
      <c r="K16" s="7602"/>
      <c r="L16" s="7602"/>
      <c r="M16" s="7603"/>
    </row>
    <row r="17" spans="1:13" ht="15.75">
      <c r="A17" s="5687"/>
      <c r="B17" s="6492"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687"/>
      <c r="B18" s="6492"/>
      <c r="C18" s="1409" t="s">
        <v>359</v>
      </c>
      <c r="D18" s="1668" t="s">
        <v>359</v>
      </c>
      <c r="E18" s="1408" t="s">
        <v>359</v>
      </c>
      <c r="F18" s="1668" t="s">
        <v>359</v>
      </c>
      <c r="G18" s="1408" t="s">
        <v>359</v>
      </c>
      <c r="H18" s="1668" t="s">
        <v>359</v>
      </c>
      <c r="I18" s="1408" t="s">
        <v>359</v>
      </c>
      <c r="J18" s="1668" t="s">
        <v>359</v>
      </c>
      <c r="K18" s="1408" t="s">
        <v>359</v>
      </c>
      <c r="L18" s="1408" t="s">
        <v>359</v>
      </c>
      <c r="M18" s="1492" t="s">
        <v>359</v>
      </c>
    </row>
    <row r="19" spans="1:13" ht="15.75">
      <c r="A19" s="5687"/>
      <c r="B19" s="6492"/>
      <c r="C19" s="1408" t="s">
        <v>2342</v>
      </c>
      <c r="D19" s="4289" t="s">
        <v>359</v>
      </c>
      <c r="E19" s="1408" t="s">
        <v>2343</v>
      </c>
      <c r="F19" s="4289" t="s">
        <v>359</v>
      </c>
      <c r="G19" s="1408" t="s">
        <v>2344</v>
      </c>
      <c r="H19" s="4289" t="s">
        <v>359</v>
      </c>
      <c r="I19" s="1408" t="s">
        <v>2345</v>
      </c>
      <c r="J19" s="4289" t="s">
        <v>359</v>
      </c>
      <c r="K19" s="1408" t="s">
        <v>359</v>
      </c>
      <c r="L19" s="1408" t="s">
        <v>359</v>
      </c>
      <c r="M19" s="1492" t="s">
        <v>359</v>
      </c>
    </row>
    <row r="20" spans="1:13" ht="15.75">
      <c r="A20" s="5687"/>
      <c r="B20" s="6492"/>
      <c r="C20" s="1408" t="s">
        <v>2346</v>
      </c>
      <c r="D20" s="4289" t="s">
        <v>359</v>
      </c>
      <c r="E20" s="1408" t="s">
        <v>2347</v>
      </c>
      <c r="F20" s="4289" t="s">
        <v>359</v>
      </c>
      <c r="G20" s="1408" t="s">
        <v>2348</v>
      </c>
      <c r="H20" s="4289" t="s">
        <v>359</v>
      </c>
      <c r="I20" s="1408" t="s">
        <v>359</v>
      </c>
      <c r="J20" s="1408" t="s">
        <v>359</v>
      </c>
      <c r="K20" s="1408" t="s">
        <v>359</v>
      </c>
      <c r="L20" s="1408" t="s">
        <v>359</v>
      </c>
      <c r="M20" s="1492" t="s">
        <v>359</v>
      </c>
    </row>
    <row r="21" spans="1:13" ht="15.75">
      <c r="A21" s="5687"/>
      <c r="B21" s="6492"/>
      <c r="C21" s="1408" t="s">
        <v>2349</v>
      </c>
      <c r="D21" s="4289" t="s">
        <v>359</v>
      </c>
      <c r="E21" s="1408" t="s">
        <v>2350</v>
      </c>
      <c r="F21" s="4289" t="s">
        <v>359</v>
      </c>
      <c r="G21" s="1408" t="s">
        <v>359</v>
      </c>
      <c r="H21" s="1408" t="s">
        <v>359</v>
      </c>
      <c r="I21" s="1408" t="s">
        <v>359</v>
      </c>
      <c r="J21" s="1408" t="s">
        <v>359</v>
      </c>
      <c r="K21" s="1408" t="s">
        <v>359</v>
      </c>
      <c r="L21" s="1408" t="s">
        <v>359</v>
      </c>
      <c r="M21" s="1492" t="s">
        <v>359</v>
      </c>
    </row>
    <row r="22" spans="1:13" ht="15.75">
      <c r="A22" s="5687"/>
      <c r="B22" s="6492"/>
      <c r="C22" s="1408" t="s">
        <v>105</v>
      </c>
      <c r="D22" s="4289" t="s">
        <v>2351</v>
      </c>
      <c r="E22" s="1408" t="s">
        <v>2352</v>
      </c>
      <c r="F22" s="1812" t="s">
        <v>359</v>
      </c>
      <c r="G22" s="1412" t="s">
        <v>359</v>
      </c>
      <c r="H22" s="8126" t="s">
        <v>3500</v>
      </c>
      <c r="I22" s="8126"/>
      <c r="J22" s="8126"/>
      <c r="K22" s="8126"/>
      <c r="L22" s="1812" t="s">
        <v>359</v>
      </c>
      <c r="M22" s="1663" t="s">
        <v>359</v>
      </c>
    </row>
    <row r="23" spans="1:13" ht="15.75">
      <c r="A23" s="5687"/>
      <c r="B23" s="6493"/>
      <c r="C23" s="1668" t="s">
        <v>359</v>
      </c>
      <c r="D23" s="1668" t="s">
        <v>359</v>
      </c>
      <c r="E23" s="1668" t="s">
        <v>359</v>
      </c>
      <c r="F23" s="1668" t="s">
        <v>359</v>
      </c>
      <c r="G23" s="1668" t="s">
        <v>359</v>
      </c>
      <c r="H23" s="1668" t="s">
        <v>359</v>
      </c>
      <c r="I23" s="1668" t="s">
        <v>359</v>
      </c>
      <c r="J23" s="1668" t="s">
        <v>359</v>
      </c>
      <c r="K23" s="1668" t="s">
        <v>359</v>
      </c>
      <c r="L23" s="1668" t="s">
        <v>359</v>
      </c>
      <c r="M23" s="1690" t="s">
        <v>359</v>
      </c>
    </row>
    <row r="24" spans="1:13" ht="15.75">
      <c r="A24" s="5687"/>
      <c r="B24" s="6492"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5687"/>
      <c r="B25" s="6492"/>
      <c r="C25" s="1408" t="s">
        <v>2355</v>
      </c>
      <c r="D25" s="1614" t="s">
        <v>359</v>
      </c>
      <c r="E25" s="1408" t="s">
        <v>359</v>
      </c>
      <c r="F25" s="1408" t="s">
        <v>2356</v>
      </c>
      <c r="G25" s="1614" t="s">
        <v>359</v>
      </c>
      <c r="H25" s="1408" t="s">
        <v>359</v>
      </c>
      <c r="I25" s="1408" t="s">
        <v>2357</v>
      </c>
      <c r="J25" s="1614" t="s">
        <v>2351</v>
      </c>
      <c r="K25" s="1408" t="s">
        <v>359</v>
      </c>
      <c r="L25" s="1409" t="s">
        <v>359</v>
      </c>
      <c r="M25" s="1657" t="s">
        <v>359</v>
      </c>
    </row>
    <row r="26" spans="1:13" ht="15.75">
      <c r="A26" s="5687"/>
      <c r="B26" s="6492"/>
      <c r="C26" s="1408" t="s">
        <v>2358</v>
      </c>
      <c r="D26" s="3071" t="s">
        <v>359</v>
      </c>
      <c r="E26" s="1409" t="s">
        <v>359</v>
      </c>
      <c r="F26" s="1408" t="s">
        <v>2359</v>
      </c>
      <c r="G26" s="4289" t="s">
        <v>359</v>
      </c>
      <c r="H26" s="1409" t="s">
        <v>359</v>
      </c>
      <c r="I26" s="1409" t="s">
        <v>359</v>
      </c>
      <c r="J26" s="1409" t="s">
        <v>359</v>
      </c>
      <c r="K26" s="1409" t="s">
        <v>359</v>
      </c>
      <c r="L26" s="1409" t="s">
        <v>359</v>
      </c>
      <c r="M26" s="1657" t="s">
        <v>359</v>
      </c>
    </row>
    <row r="27" spans="1:13" ht="15.75">
      <c r="A27" s="5687"/>
      <c r="B27" s="6493"/>
      <c r="C27" s="1668" t="s">
        <v>359</v>
      </c>
      <c r="D27" s="1668" t="s">
        <v>359</v>
      </c>
      <c r="E27" s="1668" t="s">
        <v>359</v>
      </c>
      <c r="F27" s="1668" t="s">
        <v>359</v>
      </c>
      <c r="G27" s="1668" t="s">
        <v>359</v>
      </c>
      <c r="H27" s="1668" t="s">
        <v>359</v>
      </c>
      <c r="I27" s="1668" t="s">
        <v>359</v>
      </c>
      <c r="J27" s="1668" t="s">
        <v>359</v>
      </c>
      <c r="K27" s="1668" t="s">
        <v>359</v>
      </c>
      <c r="L27" s="1812" t="s">
        <v>359</v>
      </c>
      <c r="M27" s="1663" t="s">
        <v>359</v>
      </c>
    </row>
    <row r="28" spans="1:13" ht="15.75">
      <c r="A28" s="5687"/>
      <c r="B28" s="6588"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75">
      <c r="A29" s="5687"/>
      <c r="B29" s="6492"/>
      <c r="C29" s="4495" t="s">
        <v>2361</v>
      </c>
      <c r="D29" s="4499" t="s">
        <v>437</v>
      </c>
      <c r="E29" s="1408" t="s">
        <v>359</v>
      </c>
      <c r="F29" s="1409" t="s">
        <v>2362</v>
      </c>
      <c r="G29" s="1614" t="s">
        <v>359</v>
      </c>
      <c r="H29" s="1408" t="s">
        <v>359</v>
      </c>
      <c r="I29" s="1409" t="s">
        <v>2363</v>
      </c>
      <c r="J29" s="1677" t="s">
        <v>359</v>
      </c>
      <c r="K29" s="4287" t="s">
        <v>359</v>
      </c>
      <c r="L29" s="1678" t="s">
        <v>359</v>
      </c>
      <c r="M29" s="1492" t="s">
        <v>359</v>
      </c>
    </row>
    <row r="30" spans="1:13" ht="15.75">
      <c r="A30" s="5687"/>
      <c r="B30" s="6493"/>
      <c r="C30" s="1668" t="s">
        <v>359</v>
      </c>
      <c r="D30" s="1668" t="s">
        <v>359</v>
      </c>
      <c r="E30" s="1668" t="s">
        <v>359</v>
      </c>
      <c r="F30" s="1668" t="s">
        <v>359</v>
      </c>
      <c r="G30" s="1668" t="s">
        <v>359</v>
      </c>
      <c r="H30" s="1668" t="s">
        <v>359</v>
      </c>
      <c r="I30" s="1668" t="s">
        <v>359</v>
      </c>
      <c r="J30" s="1668" t="s">
        <v>359</v>
      </c>
      <c r="K30" s="1668" t="s">
        <v>359</v>
      </c>
      <c r="L30" s="1668" t="s">
        <v>359</v>
      </c>
      <c r="M30" s="1690" t="s">
        <v>359</v>
      </c>
    </row>
    <row r="31" spans="1:13" ht="15.75">
      <c r="A31" s="5687"/>
      <c r="B31" s="6492"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 r="A32" s="5687"/>
      <c r="B32" s="6492"/>
      <c r="C32" s="1408" t="s">
        <v>2365</v>
      </c>
      <c r="D32" s="1614" t="s">
        <v>2720</v>
      </c>
      <c r="E32" s="1422" t="s">
        <v>359</v>
      </c>
      <c r="F32" s="1408" t="s">
        <v>2366</v>
      </c>
      <c r="G32" s="1627">
        <v>2032</v>
      </c>
      <c r="H32" s="1422" t="s">
        <v>359</v>
      </c>
      <c r="I32" s="1409" t="s">
        <v>359</v>
      </c>
      <c r="J32" s="1422" t="s">
        <v>359</v>
      </c>
      <c r="K32" s="1422" t="s">
        <v>359</v>
      </c>
      <c r="L32" s="1409" t="s">
        <v>359</v>
      </c>
      <c r="M32" s="1657" t="s">
        <v>359</v>
      </c>
    </row>
    <row r="33" spans="1:13" ht="15.75">
      <c r="A33" s="5687"/>
      <c r="B33" s="6493"/>
      <c r="C33" s="1668" t="s">
        <v>359</v>
      </c>
      <c r="D33" s="1668" t="s">
        <v>359</v>
      </c>
      <c r="E33" s="4496" t="s">
        <v>359</v>
      </c>
      <c r="F33" s="1668" t="s">
        <v>359</v>
      </c>
      <c r="G33" s="4496" t="s">
        <v>359</v>
      </c>
      <c r="H33" s="4496" t="s">
        <v>359</v>
      </c>
      <c r="I33" s="1812" t="s">
        <v>359</v>
      </c>
      <c r="J33" s="4496" t="s">
        <v>359</v>
      </c>
      <c r="K33" s="4496" t="s">
        <v>359</v>
      </c>
      <c r="L33" s="1812" t="s">
        <v>359</v>
      </c>
      <c r="M33" s="1663" t="s">
        <v>359</v>
      </c>
    </row>
    <row r="34" spans="1:13" ht="15.75">
      <c r="A34" s="5687"/>
      <c r="B34" s="6492"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5687"/>
      <c r="B35" s="6492"/>
      <c r="C35" s="1408" t="s">
        <v>359</v>
      </c>
      <c r="D35" s="1710" t="s">
        <v>2368</v>
      </c>
      <c r="E35" s="1819" t="s">
        <v>359</v>
      </c>
      <c r="F35" s="1710" t="s">
        <v>2369</v>
      </c>
      <c r="G35" s="1710" t="s">
        <v>359</v>
      </c>
      <c r="H35" s="1422" t="s">
        <v>2370</v>
      </c>
      <c r="I35" s="1422" t="s">
        <v>359</v>
      </c>
      <c r="J35" s="1422" t="s">
        <v>2371</v>
      </c>
      <c r="K35" s="1710" t="s">
        <v>359</v>
      </c>
      <c r="L35" s="1710" t="s">
        <v>2372</v>
      </c>
      <c r="M35" s="1492" t="s">
        <v>359</v>
      </c>
    </row>
    <row r="36" spans="1:13" ht="15.75">
      <c r="A36" s="5687"/>
      <c r="B36" s="6492"/>
      <c r="C36" s="1408" t="s">
        <v>359</v>
      </c>
      <c r="D36" s="4226">
        <v>2023</v>
      </c>
      <c r="E36" s="4227">
        <v>0.1</v>
      </c>
      <c r="F36" s="4228">
        <v>2024</v>
      </c>
      <c r="G36" s="4229">
        <v>0.1</v>
      </c>
      <c r="H36" s="4228">
        <v>2025</v>
      </c>
      <c r="I36" s="4229">
        <v>0.1</v>
      </c>
      <c r="J36" s="4228">
        <v>2026</v>
      </c>
      <c r="K36" s="4229">
        <v>0.1</v>
      </c>
      <c r="L36" s="4228">
        <v>2027</v>
      </c>
      <c r="M36" s="4230">
        <v>0.1</v>
      </c>
    </row>
    <row r="37" spans="1:13" ht="15.75">
      <c r="A37" s="5687"/>
      <c r="B37" s="6492"/>
      <c r="C37" s="1408" t="s">
        <v>359</v>
      </c>
      <c r="D37" s="4231" t="s">
        <v>2373</v>
      </c>
      <c r="E37" s="4231" t="s">
        <v>359</v>
      </c>
      <c r="F37" s="4231" t="s">
        <v>2374</v>
      </c>
      <c r="G37" s="4231" t="s">
        <v>359</v>
      </c>
      <c r="H37" s="4232" t="s">
        <v>2375</v>
      </c>
      <c r="I37" s="4232" t="s">
        <v>359</v>
      </c>
      <c r="J37" s="4232" t="s">
        <v>2376</v>
      </c>
      <c r="K37" s="4231" t="s">
        <v>359</v>
      </c>
      <c r="L37" s="4231" t="s">
        <v>2377</v>
      </c>
      <c r="M37" s="2712" t="s">
        <v>359</v>
      </c>
    </row>
    <row r="38" spans="1:13" ht="15.75">
      <c r="A38" s="5687"/>
      <c r="B38" s="6492"/>
      <c r="C38" s="1408" t="s">
        <v>359</v>
      </c>
      <c r="D38" s="4233">
        <v>2028</v>
      </c>
      <c r="E38" s="4227">
        <v>0.1</v>
      </c>
      <c r="F38" s="4234">
        <v>2029</v>
      </c>
      <c r="G38" s="4227">
        <v>0.1</v>
      </c>
      <c r="H38" s="4234">
        <v>2030</v>
      </c>
      <c r="I38" s="4227">
        <v>0.1</v>
      </c>
      <c r="J38" s="4234">
        <v>2031</v>
      </c>
      <c r="K38" s="4227">
        <v>0.1</v>
      </c>
      <c r="L38" s="4234">
        <v>2032</v>
      </c>
      <c r="M38" s="4235">
        <v>0.1</v>
      </c>
    </row>
    <row r="39" spans="1:13" ht="15.75">
      <c r="A39" s="5687"/>
      <c r="B39" s="6492"/>
      <c r="C39" s="1408" t="s">
        <v>359</v>
      </c>
      <c r="D39" s="2456"/>
      <c r="E39" s="2456"/>
      <c r="F39" s="2456" t="s">
        <v>2384</v>
      </c>
      <c r="G39" s="1668" t="s">
        <v>359</v>
      </c>
      <c r="H39" s="1408" t="s">
        <v>359</v>
      </c>
      <c r="I39" s="1408" t="s">
        <v>359</v>
      </c>
      <c r="J39" s="1408" t="s">
        <v>359</v>
      </c>
      <c r="K39" s="1408" t="s">
        <v>359</v>
      </c>
      <c r="L39" s="1408" t="s">
        <v>359</v>
      </c>
      <c r="M39" s="1492" t="s">
        <v>359</v>
      </c>
    </row>
    <row r="40" spans="1:13" ht="15" customHeight="1">
      <c r="A40" s="5687"/>
      <c r="B40" s="6492"/>
      <c r="C40" s="1408" t="s">
        <v>359</v>
      </c>
      <c r="D40" s="4290"/>
      <c r="E40" s="4286"/>
      <c r="F40" s="8830">
        <v>1</v>
      </c>
      <c r="G40" s="6556"/>
      <c r="H40" s="6189" t="s">
        <v>359</v>
      </c>
      <c r="I40" s="6189"/>
      <c r="J40" s="1408" t="s">
        <v>359</v>
      </c>
      <c r="K40" s="1408" t="s">
        <v>359</v>
      </c>
      <c r="L40" s="1408" t="s">
        <v>359</v>
      </c>
      <c r="M40" s="1492" t="s">
        <v>359</v>
      </c>
    </row>
    <row r="41" spans="1:13" ht="15.75">
      <c r="A41" s="5687"/>
      <c r="B41" s="6492"/>
      <c r="C41" s="1668" t="s">
        <v>359</v>
      </c>
      <c r="D41" s="1668" t="s">
        <v>359</v>
      </c>
      <c r="E41" s="1668" t="s">
        <v>359</v>
      </c>
      <c r="F41" s="1668" t="s">
        <v>359</v>
      </c>
      <c r="G41" s="1668" t="s">
        <v>359</v>
      </c>
      <c r="H41" s="1668" t="s">
        <v>359</v>
      </c>
      <c r="I41" s="1668" t="s">
        <v>359</v>
      </c>
      <c r="J41" s="1668" t="s">
        <v>359</v>
      </c>
      <c r="K41" s="1668" t="s">
        <v>359</v>
      </c>
      <c r="L41" s="1668" t="s">
        <v>359</v>
      </c>
      <c r="M41" s="1690" t="s">
        <v>359</v>
      </c>
    </row>
    <row r="42" spans="1:13" ht="15" customHeight="1">
      <c r="A42" s="5687"/>
      <c r="B42" s="6588" t="s">
        <v>2385</v>
      </c>
      <c r="C42" s="1408" t="s">
        <v>359</v>
      </c>
      <c r="D42" s="1408" t="s">
        <v>359</v>
      </c>
      <c r="E42" s="1408" t="s">
        <v>359</v>
      </c>
      <c r="F42" s="1408" t="s">
        <v>359</v>
      </c>
      <c r="G42" s="1408" t="s">
        <v>359</v>
      </c>
      <c r="H42" s="1408" t="s">
        <v>359</v>
      </c>
      <c r="I42" s="1408" t="s">
        <v>359</v>
      </c>
      <c r="J42" s="1408" t="s">
        <v>359</v>
      </c>
      <c r="K42" s="1408" t="s">
        <v>359</v>
      </c>
      <c r="L42" s="1409" t="s">
        <v>359</v>
      </c>
      <c r="M42" s="1657" t="s">
        <v>359</v>
      </c>
    </row>
    <row r="43" spans="1:13" ht="15" customHeight="1">
      <c r="A43" s="5687"/>
      <c r="B43" s="6492"/>
      <c r="C43" s="1409" t="s">
        <v>359</v>
      </c>
      <c r="D43" s="1408" t="s">
        <v>93</v>
      </c>
      <c r="E43" s="1668" t="s">
        <v>95</v>
      </c>
      <c r="F43" s="8823" t="s">
        <v>2386</v>
      </c>
      <c r="G43" s="8098" t="s">
        <v>359</v>
      </c>
      <c r="H43" s="6933"/>
      <c r="I43" s="6933"/>
      <c r="J43" s="8097"/>
      <c r="K43" s="1408" t="s">
        <v>2387</v>
      </c>
      <c r="L43" s="8824" t="s">
        <v>359</v>
      </c>
      <c r="M43" s="8825"/>
    </row>
    <row r="44" spans="1:13" ht="15.75">
      <c r="A44" s="5687"/>
      <c r="B44" s="6492"/>
      <c r="C44" s="1409" t="s">
        <v>359</v>
      </c>
      <c r="D44" s="1626" t="s">
        <v>359</v>
      </c>
      <c r="E44" s="4286" t="s">
        <v>2441</v>
      </c>
      <c r="F44" s="8823"/>
      <c r="G44" s="8096"/>
      <c r="H44" s="6543"/>
      <c r="I44" s="6543"/>
      <c r="J44" s="6544"/>
      <c r="K44" s="1409" t="s">
        <v>359</v>
      </c>
      <c r="L44" s="8826"/>
      <c r="M44" s="6548"/>
    </row>
    <row r="45" spans="1:13" ht="15" customHeight="1">
      <c r="A45" s="5687"/>
      <c r="B45" s="6493"/>
      <c r="C45" s="1812" t="s">
        <v>359</v>
      </c>
      <c r="D45" s="1812" t="s">
        <v>359</v>
      </c>
      <c r="E45" s="1812" t="s">
        <v>359</v>
      </c>
      <c r="F45" s="1812" t="s">
        <v>359</v>
      </c>
      <c r="G45" s="1812" t="s">
        <v>359</v>
      </c>
      <c r="H45" s="1812" t="s">
        <v>359</v>
      </c>
      <c r="I45" s="1812" t="s">
        <v>359</v>
      </c>
      <c r="J45" s="1812" t="s">
        <v>359</v>
      </c>
      <c r="K45" s="1812" t="s">
        <v>359</v>
      </c>
      <c r="L45" s="1409" t="s">
        <v>359</v>
      </c>
      <c r="M45" s="1657" t="s">
        <v>359</v>
      </c>
    </row>
    <row r="46" spans="1:13" ht="15" customHeight="1">
      <c r="A46" s="5687"/>
      <c r="B46" s="2340" t="s">
        <v>2388</v>
      </c>
      <c r="C46" s="7602" t="s">
        <v>3501</v>
      </c>
      <c r="D46" s="7602"/>
      <c r="E46" s="7602"/>
      <c r="F46" s="7602"/>
      <c r="G46" s="7602"/>
      <c r="H46" s="7602"/>
      <c r="I46" s="7602"/>
      <c r="J46" s="7602"/>
      <c r="K46" s="7602"/>
      <c r="L46" s="7602"/>
      <c r="M46" s="7603"/>
    </row>
    <row r="47" spans="1:13" ht="15" customHeight="1">
      <c r="A47" s="5687"/>
      <c r="B47" s="2340" t="s">
        <v>2577</v>
      </c>
      <c r="C47" s="7602" t="s">
        <v>3421</v>
      </c>
      <c r="D47" s="7602"/>
      <c r="E47" s="7602"/>
      <c r="F47" s="7602"/>
      <c r="G47" s="7602"/>
      <c r="H47" s="7602"/>
      <c r="I47" s="7602"/>
      <c r="J47" s="7602"/>
      <c r="K47" s="7602"/>
      <c r="L47" s="7602"/>
      <c r="M47" s="7603"/>
    </row>
    <row r="48" spans="1:13" ht="15" customHeight="1">
      <c r="A48" s="5687"/>
      <c r="B48" s="2340" t="s">
        <v>2392</v>
      </c>
      <c r="C48" s="1668">
        <v>30</v>
      </c>
      <c r="D48" s="1668" t="s">
        <v>359</v>
      </c>
      <c r="E48" s="1668" t="s">
        <v>359</v>
      </c>
      <c r="F48" s="1668" t="s">
        <v>359</v>
      </c>
      <c r="G48" s="1668" t="s">
        <v>359</v>
      </c>
      <c r="H48" s="1668" t="s">
        <v>359</v>
      </c>
      <c r="I48" s="1668" t="s">
        <v>359</v>
      </c>
      <c r="J48" s="1668" t="s">
        <v>359</v>
      </c>
      <c r="K48" s="1668" t="s">
        <v>359</v>
      </c>
      <c r="L48" s="1668" t="s">
        <v>359</v>
      </c>
      <c r="M48" s="1690" t="s">
        <v>359</v>
      </c>
    </row>
    <row r="49" spans="1:13" ht="15" customHeight="1">
      <c r="A49" s="5687"/>
      <c r="B49" s="2340" t="s">
        <v>2393</v>
      </c>
      <c r="C49" s="1668" t="s">
        <v>437</v>
      </c>
      <c r="D49" s="1668" t="s">
        <v>359</v>
      </c>
      <c r="E49" s="1668" t="s">
        <v>359</v>
      </c>
      <c r="F49" s="1668" t="s">
        <v>359</v>
      </c>
      <c r="G49" s="1668" t="s">
        <v>359</v>
      </c>
      <c r="H49" s="1668" t="s">
        <v>359</v>
      </c>
      <c r="I49" s="1668" t="s">
        <v>359</v>
      </c>
      <c r="J49" s="1668" t="s">
        <v>359</v>
      </c>
      <c r="K49" s="1668" t="s">
        <v>359</v>
      </c>
      <c r="L49" s="1668" t="s">
        <v>359</v>
      </c>
      <c r="M49" s="1690" t="s">
        <v>359</v>
      </c>
    </row>
    <row r="50" spans="1:13" ht="15" customHeight="1">
      <c r="A50" s="8815" t="s">
        <v>2394</v>
      </c>
      <c r="B50" s="2340" t="s">
        <v>2395</v>
      </c>
      <c r="C50" s="7602" t="s">
        <v>1187</v>
      </c>
      <c r="D50" s="7602"/>
      <c r="E50" s="7602"/>
      <c r="F50" s="7602"/>
      <c r="G50" s="7602"/>
      <c r="H50" s="7602"/>
      <c r="I50" s="7602"/>
      <c r="J50" s="7602"/>
      <c r="K50" s="7602"/>
      <c r="L50" s="7602"/>
      <c r="M50" s="7603"/>
    </row>
    <row r="51" spans="1:13" ht="15" customHeight="1">
      <c r="A51" s="5581"/>
      <c r="B51" s="2340" t="s">
        <v>2396</v>
      </c>
      <c r="C51" s="7602" t="s">
        <v>3502</v>
      </c>
      <c r="D51" s="7602"/>
      <c r="E51" s="7602"/>
      <c r="F51" s="7602"/>
      <c r="G51" s="7602"/>
      <c r="H51" s="7602"/>
      <c r="I51" s="7602"/>
      <c r="J51" s="7602"/>
      <c r="K51" s="7602"/>
      <c r="L51" s="7602"/>
      <c r="M51" s="7603"/>
    </row>
    <row r="52" spans="1:13" ht="15" customHeight="1">
      <c r="A52" s="5581"/>
      <c r="B52" s="2340" t="s">
        <v>2398</v>
      </c>
      <c r="C52" s="7602" t="s">
        <v>3327</v>
      </c>
      <c r="D52" s="7602"/>
      <c r="E52" s="7602"/>
      <c r="F52" s="7602"/>
      <c r="G52" s="7602"/>
      <c r="H52" s="7602"/>
      <c r="I52" s="7602"/>
      <c r="J52" s="7602"/>
      <c r="K52" s="7602"/>
      <c r="L52" s="7602"/>
      <c r="M52" s="7603"/>
    </row>
    <row r="53" spans="1:13" ht="15" customHeight="1">
      <c r="A53" s="5581"/>
      <c r="B53" s="2340" t="s">
        <v>2399</v>
      </c>
      <c r="C53" s="7602" t="s">
        <v>1186</v>
      </c>
      <c r="D53" s="7602"/>
      <c r="E53" s="7602"/>
      <c r="F53" s="7602"/>
      <c r="G53" s="7602"/>
      <c r="H53" s="7602"/>
      <c r="I53" s="7602"/>
      <c r="J53" s="7602"/>
      <c r="K53" s="7602"/>
      <c r="L53" s="7602"/>
      <c r="M53" s="7603"/>
    </row>
    <row r="54" spans="1:13" ht="15" customHeight="1">
      <c r="A54" s="5581"/>
      <c r="B54" s="2340" t="s">
        <v>2400</v>
      </c>
      <c r="C54" s="8821" t="s">
        <v>3503</v>
      </c>
      <c r="D54" s="8821"/>
      <c r="E54" s="8821"/>
      <c r="F54" s="8821"/>
      <c r="G54" s="8821"/>
      <c r="H54" s="8821"/>
      <c r="I54" s="8821"/>
      <c r="J54" s="8821"/>
      <c r="K54" s="8821"/>
      <c r="L54" s="8821"/>
      <c r="M54" s="8822"/>
    </row>
    <row r="55" spans="1:13" ht="15" customHeight="1" thickBot="1">
      <c r="A55" s="8816"/>
      <c r="B55" s="2340" t="s">
        <v>2401</v>
      </c>
      <c r="C55" s="7602">
        <v>6013813000</v>
      </c>
      <c r="D55" s="7602"/>
      <c r="E55" s="7602"/>
      <c r="F55" s="7602"/>
      <c r="G55" s="7602"/>
      <c r="H55" s="7602"/>
      <c r="I55" s="7602"/>
      <c r="J55" s="7602"/>
      <c r="K55" s="7602"/>
      <c r="L55" s="7602"/>
      <c r="M55" s="7603"/>
    </row>
    <row r="56" spans="1:13" ht="15" customHeight="1">
      <c r="A56" s="8815" t="s">
        <v>2402</v>
      </c>
      <c r="B56" s="4462" t="s">
        <v>2403</v>
      </c>
      <c r="C56" s="7602" t="s">
        <v>3329</v>
      </c>
      <c r="D56" s="7602"/>
      <c r="E56" s="7602"/>
      <c r="F56" s="7602"/>
      <c r="G56" s="7602"/>
      <c r="H56" s="7602"/>
      <c r="I56" s="7602"/>
      <c r="J56" s="7602"/>
      <c r="K56" s="7602"/>
      <c r="L56" s="7602"/>
      <c r="M56" s="7603"/>
    </row>
    <row r="57" spans="1:13" ht="15" customHeight="1">
      <c r="A57" s="5581"/>
      <c r="B57" s="4462" t="s">
        <v>2404</v>
      </c>
      <c r="C57" s="7602" t="s">
        <v>3460</v>
      </c>
      <c r="D57" s="7602"/>
      <c r="E57" s="7602"/>
      <c r="F57" s="7602"/>
      <c r="G57" s="7602"/>
      <c r="H57" s="7602"/>
      <c r="I57" s="7602"/>
      <c r="J57" s="7602"/>
      <c r="K57" s="7602"/>
      <c r="L57" s="7602"/>
      <c r="M57" s="7603"/>
    </row>
    <row r="58" spans="1:13" ht="15" customHeight="1" thickBot="1">
      <c r="A58" s="5581"/>
      <c r="B58" s="4462" t="s">
        <v>244</v>
      </c>
      <c r="C58" s="7602" t="s">
        <v>3327</v>
      </c>
      <c r="D58" s="7602"/>
      <c r="E58" s="7602"/>
      <c r="F58" s="7602"/>
      <c r="G58" s="7602"/>
      <c r="H58" s="7602"/>
      <c r="I58" s="7602"/>
      <c r="J58" s="7602"/>
      <c r="K58" s="7602"/>
      <c r="L58" s="7602"/>
      <c r="M58" s="7603"/>
    </row>
    <row r="59" spans="1:13" ht="15" customHeight="1" thickBot="1">
      <c r="A59" s="4498" t="s">
        <v>2406</v>
      </c>
      <c r="B59" s="4463"/>
      <c r="C59" s="4452"/>
      <c r="D59" s="4452" t="s">
        <v>359</v>
      </c>
      <c r="E59" s="4452" t="s">
        <v>359</v>
      </c>
      <c r="F59" s="4452" t="s">
        <v>359</v>
      </c>
      <c r="G59" s="4452" t="s">
        <v>359</v>
      </c>
      <c r="H59" s="4452" t="s">
        <v>359</v>
      </c>
      <c r="I59" s="4452" t="s">
        <v>359</v>
      </c>
      <c r="J59" s="4452" t="s">
        <v>359</v>
      </c>
      <c r="K59" s="4452" t="s">
        <v>359</v>
      </c>
      <c r="L59" s="4452" t="s">
        <v>359</v>
      </c>
      <c r="M59" s="4453" t="s">
        <v>359</v>
      </c>
    </row>
  </sheetData>
  <mergeCells count="52">
    <mergeCell ref="A2:A14"/>
    <mergeCell ref="C2:M2"/>
    <mergeCell ref="C3:M3"/>
    <mergeCell ref="C6:M6"/>
    <mergeCell ref="C7:D7"/>
    <mergeCell ref="I7:M7"/>
    <mergeCell ref="B8:B10"/>
    <mergeCell ref="C9:D9"/>
    <mergeCell ref="F9:G9"/>
    <mergeCell ref="I9:J9"/>
    <mergeCell ref="C10:D10"/>
    <mergeCell ref="F10:G10"/>
    <mergeCell ref="B17:B23"/>
    <mergeCell ref="B24:B27"/>
    <mergeCell ref="B31:B33"/>
    <mergeCell ref="I10:J10"/>
    <mergeCell ref="C11:M11"/>
    <mergeCell ref="C12:M12"/>
    <mergeCell ref="C13:M13"/>
    <mergeCell ref="C14:D14"/>
    <mergeCell ref="B28:B30"/>
    <mergeCell ref="H22:K22"/>
    <mergeCell ref="C56:M56"/>
    <mergeCell ref="C57:M57"/>
    <mergeCell ref="C58:M58"/>
    <mergeCell ref="C4:C5"/>
    <mergeCell ref="D4:E5"/>
    <mergeCell ref="F4:G5"/>
    <mergeCell ref="H4:H5"/>
    <mergeCell ref="C52:M52"/>
    <mergeCell ref="C53:M53"/>
    <mergeCell ref="C54:M54"/>
    <mergeCell ref="C55:M55"/>
    <mergeCell ref="C15:M15"/>
    <mergeCell ref="C16:M16"/>
    <mergeCell ref="G14:M14"/>
    <mergeCell ref="B1:M1"/>
    <mergeCell ref="A50:A55"/>
    <mergeCell ref="C50:M50"/>
    <mergeCell ref="C51:M51"/>
    <mergeCell ref="A56:A58"/>
    <mergeCell ref="I4:M5"/>
    <mergeCell ref="A15:A49"/>
    <mergeCell ref="B34:B41"/>
    <mergeCell ref="F40:G40"/>
    <mergeCell ref="H40:I40"/>
    <mergeCell ref="B42:B45"/>
    <mergeCell ref="F43:F44"/>
    <mergeCell ref="G43:J44"/>
    <mergeCell ref="L43:M44"/>
    <mergeCell ref="C46:M46"/>
    <mergeCell ref="C47:M47"/>
  </mergeCells>
  <hyperlinks>
    <hyperlink ref="C54" r:id="rId1"/>
  </hyperlinks>
  <pageMargins left="0.7" right="0.7" top="0.75" bottom="0.75" header="0.3" footer="0.3"/>
  <pageSetup orientation="portrait" horizontalDpi="0" verticalDpi="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dimension ref="A1:M61"/>
  <sheetViews>
    <sheetView workbookViewId="0">
      <selection activeCell="I7" sqref="I7:M7"/>
    </sheetView>
  </sheetViews>
  <sheetFormatPr baseColWidth="10" defaultColWidth="8.7109375" defaultRowHeight="15"/>
  <cols>
    <col min="1" max="1" width="29" customWidth="1"/>
    <col min="2" max="2" width="29.7109375" customWidth="1"/>
    <col min="3" max="13" width="11.42578125" customWidth="1"/>
  </cols>
  <sheetData>
    <row r="1" spans="1:13" ht="20.25" customHeight="1" thickBot="1">
      <c r="A1" s="4500" t="s">
        <v>359</v>
      </c>
      <c r="B1" s="8837" t="s">
        <v>3504</v>
      </c>
      <c r="C1" s="8837"/>
      <c r="D1" s="8837"/>
      <c r="E1" s="8837"/>
      <c r="F1" s="8837"/>
      <c r="G1" s="8837"/>
      <c r="H1" s="8837"/>
      <c r="I1" s="8837"/>
      <c r="J1" s="8837"/>
      <c r="K1" s="8837"/>
      <c r="L1" s="8837"/>
      <c r="M1" s="8838"/>
    </row>
    <row r="2" spans="1:13" ht="54" customHeight="1">
      <c r="A2" s="5694" t="s">
        <v>2329</v>
      </c>
      <c r="B2" s="4398" t="s">
        <v>2330</v>
      </c>
      <c r="C2" s="7051" t="s">
        <v>1190</v>
      </c>
      <c r="D2" s="7051"/>
      <c r="E2" s="7051"/>
      <c r="F2" s="7051"/>
      <c r="G2" s="7051"/>
      <c r="H2" s="7051"/>
      <c r="I2" s="7051"/>
      <c r="J2" s="7051"/>
      <c r="K2" s="7051"/>
      <c r="L2" s="7051"/>
      <c r="M2" s="7052"/>
    </row>
    <row r="3" spans="1:13" ht="49.5" customHeight="1">
      <c r="A3" s="5581"/>
      <c r="B3" s="2380" t="s">
        <v>2643</v>
      </c>
      <c r="C3" s="7602" t="s">
        <v>1121</v>
      </c>
      <c r="D3" s="7602"/>
      <c r="E3" s="7602"/>
      <c r="F3" s="7602"/>
      <c r="G3" s="7602"/>
      <c r="H3" s="7602"/>
      <c r="I3" s="7602"/>
      <c r="J3" s="7602"/>
      <c r="K3" s="7602"/>
      <c r="L3" s="7602"/>
      <c r="M3" s="7603"/>
    </row>
    <row r="4" spans="1:13" ht="29.25" customHeight="1">
      <c r="A4" s="5581"/>
      <c r="B4" s="2340" t="s">
        <v>240</v>
      </c>
      <c r="C4" s="1668" t="s">
        <v>95</v>
      </c>
      <c r="D4" s="4290" t="s">
        <v>359</v>
      </c>
      <c r="E4" s="4291" t="s">
        <v>359</v>
      </c>
      <c r="F4" s="8827" t="s">
        <v>241</v>
      </c>
      <c r="G4" s="8828"/>
      <c r="H4" s="4286" t="s">
        <v>359</v>
      </c>
      <c r="I4" s="7602" t="s">
        <v>359</v>
      </c>
      <c r="J4" s="7602"/>
      <c r="K4" s="7602"/>
      <c r="L4" s="7602"/>
      <c r="M4" s="7603"/>
    </row>
    <row r="5" spans="1:13" ht="15" customHeight="1">
      <c r="A5" s="5581"/>
      <c r="B5" s="2340" t="s">
        <v>2333</v>
      </c>
      <c r="C5" s="7602"/>
      <c r="D5" s="7602"/>
      <c r="E5" s="7602"/>
      <c r="F5" s="7602"/>
      <c r="G5" s="7602"/>
      <c r="H5" s="7602"/>
      <c r="I5" s="7602"/>
      <c r="J5" s="7602"/>
      <c r="K5" s="7602"/>
      <c r="L5" s="7602"/>
      <c r="M5" s="7603"/>
    </row>
    <row r="6" spans="1:13" ht="15" customHeight="1">
      <c r="A6" s="5581"/>
      <c r="B6" s="2340" t="s">
        <v>2334</v>
      </c>
      <c r="C6" s="7602"/>
      <c r="D6" s="7602"/>
      <c r="E6" s="7602"/>
      <c r="F6" s="7602"/>
      <c r="G6" s="7602"/>
      <c r="H6" s="7602"/>
      <c r="I6" s="7602"/>
      <c r="J6" s="7602"/>
      <c r="K6" s="7602"/>
      <c r="L6" s="7602"/>
      <c r="M6" s="7603"/>
    </row>
    <row r="7" spans="1:13" ht="15" customHeight="1">
      <c r="A7" s="5581"/>
      <c r="B7" s="2340" t="s">
        <v>2335</v>
      </c>
      <c r="C7" s="8087" t="s">
        <v>1069</v>
      </c>
      <c r="D7" s="8087"/>
      <c r="E7" s="1409" t="s">
        <v>359</v>
      </c>
      <c r="F7" s="1409" t="s">
        <v>359</v>
      </c>
      <c r="G7" s="3362" t="s">
        <v>359</v>
      </c>
      <c r="H7" s="4465" t="s">
        <v>244</v>
      </c>
      <c r="I7" s="7073" t="s">
        <v>3318</v>
      </c>
      <c r="J7" s="7074"/>
      <c r="K7" s="7074"/>
      <c r="L7" s="7074"/>
      <c r="M7" s="6548"/>
    </row>
    <row r="8" spans="1:13" ht="15.75">
      <c r="A8" s="5581"/>
      <c r="B8" s="6492" t="s">
        <v>2336</v>
      </c>
      <c r="C8" s="1409" t="s">
        <v>359</v>
      </c>
      <c r="D8" s="1409" t="s">
        <v>359</v>
      </c>
      <c r="E8" s="1814" t="s">
        <v>359</v>
      </c>
      <c r="F8" s="1814" t="s">
        <v>359</v>
      </c>
      <c r="G8" s="1814" t="s">
        <v>359</v>
      </c>
      <c r="H8" s="1814" t="s">
        <v>359</v>
      </c>
      <c r="I8" s="1409" t="s">
        <v>359</v>
      </c>
      <c r="J8" s="1409" t="s">
        <v>359</v>
      </c>
      <c r="K8" s="1409" t="s">
        <v>359</v>
      </c>
      <c r="L8" s="1409" t="s">
        <v>359</v>
      </c>
      <c r="M8" s="1657" t="s">
        <v>359</v>
      </c>
    </row>
    <row r="9" spans="1:13" ht="15" customHeight="1">
      <c r="A9" s="5581"/>
      <c r="B9" s="6492"/>
      <c r="C9" s="7074" t="s">
        <v>359</v>
      </c>
      <c r="D9" s="7074"/>
      <c r="E9" s="1409" t="s">
        <v>359</v>
      </c>
      <c r="F9" s="7074" t="s">
        <v>359</v>
      </c>
      <c r="G9" s="7074"/>
      <c r="H9" s="1409" t="s">
        <v>359</v>
      </c>
      <c r="I9" s="7074" t="s">
        <v>359</v>
      </c>
      <c r="J9" s="7074"/>
      <c r="K9" s="1409" t="s">
        <v>359</v>
      </c>
      <c r="L9" s="1409" t="s">
        <v>359</v>
      </c>
      <c r="M9" s="1657" t="s">
        <v>359</v>
      </c>
    </row>
    <row r="10" spans="1:13" ht="13.5" customHeight="1">
      <c r="A10" s="5581"/>
      <c r="B10" s="6493"/>
      <c r="C10" s="7074" t="s">
        <v>2567</v>
      </c>
      <c r="D10" s="7074"/>
      <c r="E10" s="1812" t="s">
        <v>359</v>
      </c>
      <c r="F10" s="7074" t="s">
        <v>2567</v>
      </c>
      <c r="G10" s="7074"/>
      <c r="H10" s="1812" t="s">
        <v>359</v>
      </c>
      <c r="I10" s="7074" t="s">
        <v>2567</v>
      </c>
      <c r="J10" s="7074"/>
      <c r="K10" s="1812" t="s">
        <v>359</v>
      </c>
      <c r="L10" s="1812" t="s">
        <v>359</v>
      </c>
      <c r="M10" s="1663" t="s">
        <v>359</v>
      </c>
    </row>
    <row r="11" spans="1:13" ht="48" customHeight="1">
      <c r="A11" s="5581"/>
      <c r="B11" s="2340" t="s">
        <v>2338</v>
      </c>
      <c r="C11" s="7602" t="s">
        <v>3505</v>
      </c>
      <c r="D11" s="7602"/>
      <c r="E11" s="7602"/>
      <c r="F11" s="7602"/>
      <c r="G11" s="7602"/>
      <c r="H11" s="7602"/>
      <c r="I11" s="7602"/>
      <c r="J11" s="7602"/>
      <c r="K11" s="7602"/>
      <c r="L11" s="7602"/>
      <c r="M11" s="7603"/>
    </row>
    <row r="12" spans="1:13" ht="88.5" customHeight="1">
      <c r="A12" s="5581"/>
      <c r="B12" s="2340" t="s">
        <v>2689</v>
      </c>
      <c r="C12" s="7602" t="s">
        <v>3506</v>
      </c>
      <c r="D12" s="7602"/>
      <c r="E12" s="7602"/>
      <c r="F12" s="7602"/>
      <c r="G12" s="7602"/>
      <c r="H12" s="7602"/>
      <c r="I12" s="7602"/>
      <c r="J12" s="7602"/>
      <c r="K12" s="7602"/>
      <c r="L12" s="7602"/>
      <c r="M12" s="7603"/>
    </row>
    <row r="13" spans="1:13" ht="15" customHeight="1">
      <c r="A13" s="5581"/>
      <c r="B13" s="2340" t="s">
        <v>3291</v>
      </c>
      <c r="C13" s="7602" t="s">
        <v>3454</v>
      </c>
      <c r="D13" s="7602"/>
      <c r="E13" s="7602"/>
      <c r="F13" s="7602"/>
      <c r="G13" s="7602"/>
      <c r="H13" s="7602"/>
      <c r="I13" s="7602"/>
      <c r="J13" s="7602"/>
      <c r="K13" s="7602"/>
      <c r="L13" s="7602"/>
      <c r="M13" s="7603"/>
    </row>
    <row r="14" spans="1:13" ht="57.75" customHeight="1">
      <c r="A14" s="5581"/>
      <c r="B14" s="2242" t="s">
        <v>2651</v>
      </c>
      <c r="C14" s="7602" t="s">
        <v>86</v>
      </c>
      <c r="D14" s="7602"/>
      <c r="E14" s="4494" t="s">
        <v>108</v>
      </c>
      <c r="F14" s="1483" t="s">
        <v>3321</v>
      </c>
      <c r="G14" s="5680" t="s">
        <v>186</v>
      </c>
      <c r="H14" s="5680"/>
      <c r="I14" s="5680"/>
      <c r="J14" s="5680"/>
      <c r="K14" s="5680"/>
      <c r="L14" s="5680"/>
      <c r="M14" s="5681"/>
    </row>
    <row r="15" spans="1:13" ht="15" customHeight="1">
      <c r="A15" s="8817" t="s">
        <v>2340</v>
      </c>
      <c r="B15" s="2380" t="s">
        <v>230</v>
      </c>
      <c r="C15" s="7602" t="s">
        <v>3507</v>
      </c>
      <c r="D15" s="7602"/>
      <c r="E15" s="7602"/>
      <c r="F15" s="7602"/>
      <c r="G15" s="7602"/>
      <c r="H15" s="7602"/>
      <c r="I15" s="7602"/>
      <c r="J15" s="7602"/>
      <c r="K15" s="7602"/>
      <c r="L15" s="7602"/>
      <c r="M15" s="7603"/>
    </row>
    <row r="16" spans="1:13" ht="15" customHeight="1">
      <c r="A16" s="5687"/>
      <c r="B16" s="2340" t="s">
        <v>2652</v>
      </c>
      <c r="C16" s="7602" t="s">
        <v>3508</v>
      </c>
      <c r="D16" s="7602"/>
      <c r="E16" s="7602"/>
      <c r="F16" s="7602"/>
      <c r="G16" s="7602"/>
      <c r="H16" s="7602"/>
      <c r="I16" s="7602"/>
      <c r="J16" s="7602"/>
      <c r="K16" s="7602"/>
      <c r="L16" s="7602"/>
      <c r="M16" s="7603"/>
    </row>
    <row r="17" spans="1:13" ht="15.75">
      <c r="A17" s="5687"/>
      <c r="B17" s="6492"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687"/>
      <c r="B18" s="6492"/>
      <c r="C18" s="1409" t="s">
        <v>359</v>
      </c>
      <c r="D18" s="1668" t="s">
        <v>359</v>
      </c>
      <c r="E18" s="1408" t="s">
        <v>359</v>
      </c>
      <c r="F18" s="1668" t="s">
        <v>359</v>
      </c>
      <c r="G18" s="1408" t="s">
        <v>359</v>
      </c>
      <c r="H18" s="1668" t="s">
        <v>359</v>
      </c>
      <c r="I18" s="1408" t="s">
        <v>359</v>
      </c>
      <c r="J18" s="1668" t="s">
        <v>359</v>
      </c>
      <c r="K18" s="1408" t="s">
        <v>359</v>
      </c>
      <c r="L18" s="1408" t="s">
        <v>359</v>
      </c>
      <c r="M18" s="1492" t="s">
        <v>359</v>
      </c>
    </row>
    <row r="19" spans="1:13" ht="15.75">
      <c r="A19" s="5687"/>
      <c r="B19" s="6492"/>
      <c r="C19" s="1408" t="s">
        <v>2342</v>
      </c>
      <c r="D19" s="4289" t="s">
        <v>359</v>
      </c>
      <c r="E19" s="1408" t="s">
        <v>2343</v>
      </c>
      <c r="F19" s="4289" t="s">
        <v>359</v>
      </c>
      <c r="G19" s="1408" t="s">
        <v>2344</v>
      </c>
      <c r="H19" s="4289" t="s">
        <v>359</v>
      </c>
      <c r="I19" s="1408" t="s">
        <v>2345</v>
      </c>
      <c r="J19" s="4289" t="s">
        <v>359</v>
      </c>
      <c r="K19" s="1408" t="s">
        <v>359</v>
      </c>
      <c r="L19" s="1408" t="s">
        <v>359</v>
      </c>
      <c r="M19" s="1492" t="s">
        <v>359</v>
      </c>
    </row>
    <row r="20" spans="1:13" ht="15.75">
      <c r="A20" s="5687"/>
      <c r="B20" s="6492"/>
      <c r="C20" s="1408" t="s">
        <v>2346</v>
      </c>
      <c r="D20" s="4289" t="s">
        <v>359</v>
      </c>
      <c r="E20" s="1408" t="s">
        <v>2347</v>
      </c>
      <c r="F20" s="4289" t="s">
        <v>359</v>
      </c>
      <c r="G20" s="1408" t="s">
        <v>2348</v>
      </c>
      <c r="H20" s="4289" t="s">
        <v>359</v>
      </c>
      <c r="I20" s="1408" t="s">
        <v>359</v>
      </c>
      <c r="J20" s="1408" t="s">
        <v>359</v>
      </c>
      <c r="K20" s="1408" t="s">
        <v>359</v>
      </c>
      <c r="L20" s="1408" t="s">
        <v>359</v>
      </c>
      <c r="M20" s="1492" t="s">
        <v>359</v>
      </c>
    </row>
    <row r="21" spans="1:13" ht="15.75">
      <c r="A21" s="5687"/>
      <c r="B21" s="6492"/>
      <c r="C21" s="1408" t="s">
        <v>2349</v>
      </c>
      <c r="D21" s="4289" t="s">
        <v>359</v>
      </c>
      <c r="E21" s="1408" t="s">
        <v>2350</v>
      </c>
      <c r="F21" s="4289" t="s">
        <v>359</v>
      </c>
      <c r="G21" s="1408" t="s">
        <v>359</v>
      </c>
      <c r="H21" s="1408" t="s">
        <v>359</v>
      </c>
      <c r="I21" s="1408" t="s">
        <v>359</v>
      </c>
      <c r="J21" s="1408" t="s">
        <v>359</v>
      </c>
      <c r="K21" s="1408" t="s">
        <v>359</v>
      </c>
      <c r="L21" s="1408" t="s">
        <v>359</v>
      </c>
      <c r="M21" s="1492" t="s">
        <v>359</v>
      </c>
    </row>
    <row r="22" spans="1:13" ht="15.75">
      <c r="A22" s="5687"/>
      <c r="B22" s="6492"/>
      <c r="C22" s="1408" t="s">
        <v>105</v>
      </c>
      <c r="D22" s="4289" t="s">
        <v>2351</v>
      </c>
      <c r="E22" s="1408" t="s">
        <v>2352</v>
      </c>
      <c r="F22" s="1812" t="s">
        <v>3509</v>
      </c>
      <c r="G22" s="1409" t="s">
        <v>359</v>
      </c>
      <c r="H22" s="1812" t="s">
        <v>359</v>
      </c>
      <c r="I22" s="1812" t="s">
        <v>359</v>
      </c>
      <c r="J22" s="1812" t="s">
        <v>359</v>
      </c>
      <c r="K22" s="1812" t="s">
        <v>359</v>
      </c>
      <c r="L22" s="1812" t="s">
        <v>359</v>
      </c>
      <c r="M22" s="1663" t="s">
        <v>359</v>
      </c>
    </row>
    <row r="23" spans="1:13" ht="15.75">
      <c r="A23" s="5687"/>
      <c r="B23" s="6493"/>
      <c r="C23" s="1668" t="s">
        <v>359</v>
      </c>
      <c r="D23" s="1668" t="s">
        <v>359</v>
      </c>
      <c r="E23" s="1668" t="s">
        <v>359</v>
      </c>
      <c r="F23" s="1668" t="s">
        <v>359</v>
      </c>
      <c r="G23" s="1668" t="s">
        <v>359</v>
      </c>
      <c r="H23" s="1668" t="s">
        <v>359</v>
      </c>
      <c r="I23" s="1668" t="s">
        <v>359</v>
      </c>
      <c r="J23" s="1668" t="s">
        <v>359</v>
      </c>
      <c r="K23" s="1668" t="s">
        <v>359</v>
      </c>
      <c r="L23" s="1668" t="s">
        <v>359</v>
      </c>
      <c r="M23" s="1690" t="s">
        <v>359</v>
      </c>
    </row>
    <row r="24" spans="1:13" ht="15.75">
      <c r="A24" s="5687"/>
      <c r="B24" s="6492"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5687"/>
      <c r="B25" s="6492"/>
      <c r="C25" s="1408" t="s">
        <v>2355</v>
      </c>
      <c r="D25" s="1614" t="s">
        <v>359</v>
      </c>
      <c r="E25" s="1408" t="s">
        <v>359</v>
      </c>
      <c r="F25" s="1408" t="s">
        <v>2356</v>
      </c>
      <c r="G25" s="1614" t="s">
        <v>359</v>
      </c>
      <c r="H25" s="1408" t="s">
        <v>359</v>
      </c>
      <c r="I25" s="1408" t="s">
        <v>2357</v>
      </c>
      <c r="J25" s="1614" t="s">
        <v>2351</v>
      </c>
      <c r="K25" s="1408" t="s">
        <v>359</v>
      </c>
      <c r="L25" s="1409" t="s">
        <v>359</v>
      </c>
      <c r="M25" s="1657" t="s">
        <v>359</v>
      </c>
    </row>
    <row r="26" spans="1:13" ht="15.75">
      <c r="A26" s="5687"/>
      <c r="B26" s="6492"/>
      <c r="C26" s="1408" t="s">
        <v>2358</v>
      </c>
      <c r="D26" s="3071" t="s">
        <v>359</v>
      </c>
      <c r="E26" s="1409" t="s">
        <v>359</v>
      </c>
      <c r="F26" s="1408" t="s">
        <v>2359</v>
      </c>
      <c r="G26" s="4289" t="s">
        <v>359</v>
      </c>
      <c r="H26" s="1409" t="s">
        <v>359</v>
      </c>
      <c r="I26" s="1409" t="s">
        <v>359</v>
      </c>
      <c r="J26" s="1409" t="s">
        <v>359</v>
      </c>
      <c r="K26" s="1409" t="s">
        <v>359</v>
      </c>
      <c r="L26" s="1409" t="s">
        <v>359</v>
      </c>
      <c r="M26" s="1657" t="s">
        <v>359</v>
      </c>
    </row>
    <row r="27" spans="1:13" ht="15.75">
      <c r="A27" s="5687"/>
      <c r="B27" s="6493"/>
      <c r="C27" s="1668" t="s">
        <v>359</v>
      </c>
      <c r="D27" s="1668" t="s">
        <v>359</v>
      </c>
      <c r="E27" s="1668" t="s">
        <v>359</v>
      </c>
      <c r="F27" s="1668" t="s">
        <v>359</v>
      </c>
      <c r="G27" s="1668" t="s">
        <v>359</v>
      </c>
      <c r="H27" s="1668" t="s">
        <v>359</v>
      </c>
      <c r="I27" s="1668" t="s">
        <v>359</v>
      </c>
      <c r="J27" s="1668" t="s">
        <v>359</v>
      </c>
      <c r="K27" s="1668" t="s">
        <v>359</v>
      </c>
      <c r="L27" s="1812" t="s">
        <v>359</v>
      </c>
      <c r="M27" s="1663" t="s">
        <v>359</v>
      </c>
    </row>
    <row r="28" spans="1:13" ht="15.75">
      <c r="A28" s="5687"/>
      <c r="B28" s="6588"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 customHeight="1">
      <c r="A29" s="5687"/>
      <c r="B29" s="6492"/>
      <c r="C29" s="4495" t="s">
        <v>2361</v>
      </c>
      <c r="D29" s="4499" t="s">
        <v>437</v>
      </c>
      <c r="E29" s="1408" t="s">
        <v>359</v>
      </c>
      <c r="F29" s="1409" t="s">
        <v>2362</v>
      </c>
      <c r="G29" s="1614"/>
      <c r="H29" s="1408" t="s">
        <v>359</v>
      </c>
      <c r="I29" s="1409" t="s">
        <v>2363</v>
      </c>
      <c r="J29" s="6555"/>
      <c r="K29" s="7602"/>
      <c r="L29" s="6556"/>
      <c r="M29" s="1492" t="s">
        <v>359</v>
      </c>
    </row>
    <row r="30" spans="1:13" ht="15.75">
      <c r="A30" s="5687"/>
      <c r="B30" s="6493"/>
      <c r="C30" s="1668" t="s">
        <v>359</v>
      </c>
      <c r="D30" s="1668" t="s">
        <v>359</v>
      </c>
      <c r="E30" s="1668" t="s">
        <v>359</v>
      </c>
      <c r="F30" s="1668" t="s">
        <v>359</v>
      </c>
      <c r="G30" s="1668" t="s">
        <v>359</v>
      </c>
      <c r="H30" s="1668" t="s">
        <v>359</v>
      </c>
      <c r="I30" s="1668" t="s">
        <v>359</v>
      </c>
      <c r="J30" s="1668" t="s">
        <v>359</v>
      </c>
      <c r="K30" s="1668" t="s">
        <v>359</v>
      </c>
      <c r="L30" s="1668" t="s">
        <v>359</v>
      </c>
      <c r="M30" s="1690" t="s">
        <v>359</v>
      </c>
    </row>
    <row r="31" spans="1:13" ht="15.75">
      <c r="A31" s="5687"/>
      <c r="B31" s="6492"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 r="A32" s="5687"/>
      <c r="B32" s="6492"/>
      <c r="C32" s="1408" t="s">
        <v>2365</v>
      </c>
      <c r="D32" s="1614">
        <v>2025</v>
      </c>
      <c r="E32" s="1422" t="s">
        <v>359</v>
      </c>
      <c r="F32" s="1408" t="s">
        <v>2366</v>
      </c>
      <c r="G32" s="1627">
        <v>2032</v>
      </c>
      <c r="H32" s="1422" t="s">
        <v>359</v>
      </c>
      <c r="I32" s="1409" t="s">
        <v>359</v>
      </c>
      <c r="J32" s="1422" t="s">
        <v>359</v>
      </c>
      <c r="K32" s="1422" t="s">
        <v>359</v>
      </c>
      <c r="L32" s="1409" t="s">
        <v>359</v>
      </c>
      <c r="M32" s="1657" t="s">
        <v>359</v>
      </c>
    </row>
    <row r="33" spans="1:13" ht="15.75">
      <c r="A33" s="5687"/>
      <c r="B33" s="6493"/>
      <c r="C33" s="1668" t="s">
        <v>359</v>
      </c>
      <c r="D33" s="1668" t="s">
        <v>359</v>
      </c>
      <c r="E33" s="4496" t="s">
        <v>359</v>
      </c>
      <c r="F33" s="1668" t="s">
        <v>359</v>
      </c>
      <c r="G33" s="4496" t="s">
        <v>359</v>
      </c>
      <c r="H33" s="4496" t="s">
        <v>359</v>
      </c>
      <c r="I33" s="1812" t="s">
        <v>359</v>
      </c>
      <c r="J33" s="4496" t="s">
        <v>359</v>
      </c>
      <c r="K33" s="4496" t="s">
        <v>359</v>
      </c>
      <c r="L33" s="1812" t="s">
        <v>359</v>
      </c>
      <c r="M33" s="1663" t="s">
        <v>359</v>
      </c>
    </row>
    <row r="34" spans="1:13" ht="15.75">
      <c r="A34" s="5687"/>
      <c r="B34" s="6492"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5687"/>
      <c r="B35" s="6492"/>
      <c r="C35" s="1408" t="s">
        <v>359</v>
      </c>
      <c r="D35" s="1710" t="s">
        <v>2368</v>
      </c>
      <c r="E35" s="1710" t="s">
        <v>359</v>
      </c>
      <c r="F35" s="1710" t="s">
        <v>2369</v>
      </c>
      <c r="G35" s="1710" t="s">
        <v>359</v>
      </c>
      <c r="H35" s="1422" t="s">
        <v>2370</v>
      </c>
      <c r="I35" s="1422" t="s">
        <v>359</v>
      </c>
      <c r="J35" s="1422" t="s">
        <v>2371</v>
      </c>
      <c r="K35" s="1710" t="s">
        <v>359</v>
      </c>
      <c r="L35" s="1710" t="s">
        <v>2372</v>
      </c>
      <c r="M35" s="1492" t="s">
        <v>359</v>
      </c>
    </row>
    <row r="36" spans="1:13" ht="15.75">
      <c r="A36" s="5687"/>
      <c r="B36" s="6492"/>
      <c r="C36" s="1408" t="s">
        <v>359</v>
      </c>
      <c r="D36" s="4226">
        <v>2023</v>
      </c>
      <c r="E36" s="4236" t="s">
        <v>359</v>
      </c>
      <c r="F36" s="4228">
        <v>2024</v>
      </c>
      <c r="G36" s="4236" t="s">
        <v>359</v>
      </c>
      <c r="H36" s="4228">
        <v>2025</v>
      </c>
      <c r="I36" s="4236">
        <v>12</v>
      </c>
      <c r="J36" s="4228">
        <v>2026</v>
      </c>
      <c r="K36" s="4236">
        <v>12</v>
      </c>
      <c r="L36" s="4228">
        <v>2027</v>
      </c>
      <c r="M36" s="4237">
        <v>12</v>
      </c>
    </row>
    <row r="37" spans="1:13" ht="15.75">
      <c r="A37" s="5687"/>
      <c r="B37" s="6492"/>
      <c r="C37" s="1408" t="s">
        <v>359</v>
      </c>
      <c r="D37" s="4231" t="s">
        <v>2373</v>
      </c>
      <c r="E37" s="4231" t="s">
        <v>359</v>
      </c>
      <c r="F37" s="4231" t="s">
        <v>2374</v>
      </c>
      <c r="G37" s="4231" t="s">
        <v>359</v>
      </c>
      <c r="H37" s="4232" t="s">
        <v>2375</v>
      </c>
      <c r="I37" s="4232" t="s">
        <v>359</v>
      </c>
      <c r="J37" s="4232" t="s">
        <v>2376</v>
      </c>
      <c r="K37" s="4231" t="s">
        <v>359</v>
      </c>
      <c r="L37" s="4231" t="s">
        <v>2377</v>
      </c>
      <c r="M37" s="2712" t="s">
        <v>359</v>
      </c>
    </row>
    <row r="38" spans="1:13" ht="15.75">
      <c r="A38" s="5687"/>
      <c r="B38" s="6492"/>
      <c r="C38" s="1408" t="s">
        <v>359</v>
      </c>
      <c r="D38" s="4233">
        <v>2028</v>
      </c>
      <c r="E38" s="4238">
        <v>12</v>
      </c>
      <c r="F38" s="4234">
        <v>2029</v>
      </c>
      <c r="G38" s="4238">
        <v>12</v>
      </c>
      <c r="H38" s="4234">
        <v>2030</v>
      </c>
      <c r="I38" s="4238">
        <v>12</v>
      </c>
      <c r="J38" s="4234">
        <v>2031</v>
      </c>
      <c r="K38" s="4238">
        <v>12</v>
      </c>
      <c r="L38" s="4234">
        <v>2032</v>
      </c>
      <c r="M38" s="4239">
        <v>16</v>
      </c>
    </row>
    <row r="39" spans="1:13" ht="15.75">
      <c r="A39" s="5687"/>
      <c r="B39" s="6492"/>
      <c r="C39" s="1408" t="s">
        <v>359</v>
      </c>
      <c r="D39" s="4231" t="s">
        <v>2378</v>
      </c>
      <c r="E39" s="4231" t="s">
        <v>359</v>
      </c>
      <c r="F39" s="4231" t="s">
        <v>2379</v>
      </c>
      <c r="G39" s="4231" t="s">
        <v>359</v>
      </c>
      <c r="H39" s="4232" t="s">
        <v>2380</v>
      </c>
      <c r="I39" s="4232" t="s">
        <v>359</v>
      </c>
      <c r="J39" s="4232" t="s">
        <v>2381</v>
      </c>
      <c r="K39" s="4231" t="s">
        <v>359</v>
      </c>
      <c r="L39" s="4231" t="s">
        <v>2958</v>
      </c>
      <c r="M39" s="2712" t="s">
        <v>359</v>
      </c>
    </row>
    <row r="40" spans="1:13" ht="15.75">
      <c r="A40" s="5687"/>
      <c r="B40" s="6492"/>
      <c r="C40" s="1408" t="s">
        <v>359</v>
      </c>
      <c r="D40" s="4290" t="s">
        <v>359</v>
      </c>
      <c r="E40" s="4286" t="s">
        <v>359</v>
      </c>
      <c r="F40" s="1668" t="s">
        <v>359</v>
      </c>
      <c r="G40" s="4286" t="s">
        <v>359</v>
      </c>
      <c r="H40" s="1668" t="s">
        <v>359</v>
      </c>
      <c r="I40" s="4286" t="s">
        <v>359</v>
      </c>
      <c r="J40" s="1668" t="s">
        <v>359</v>
      </c>
      <c r="K40" s="4286" t="s">
        <v>359</v>
      </c>
      <c r="L40" s="1668" t="s">
        <v>359</v>
      </c>
      <c r="M40" s="1690" t="s">
        <v>359</v>
      </c>
    </row>
    <row r="41" spans="1:13" ht="15.75">
      <c r="A41" s="5687"/>
      <c r="B41" s="6492"/>
      <c r="C41" s="1408" t="s">
        <v>359</v>
      </c>
      <c r="D41" s="2456" t="s">
        <v>2958</v>
      </c>
      <c r="E41" s="2456" t="s">
        <v>359</v>
      </c>
      <c r="F41" s="2456" t="s">
        <v>2384</v>
      </c>
      <c r="G41" s="1668" t="s">
        <v>359</v>
      </c>
      <c r="H41" s="1408" t="s">
        <v>359</v>
      </c>
      <c r="I41" s="1408" t="s">
        <v>359</v>
      </c>
      <c r="J41" s="1408" t="s">
        <v>359</v>
      </c>
      <c r="K41" s="1408" t="s">
        <v>359</v>
      </c>
      <c r="L41" s="1408" t="s">
        <v>359</v>
      </c>
      <c r="M41" s="1492" t="s">
        <v>359</v>
      </c>
    </row>
    <row r="42" spans="1:13" ht="15" customHeight="1">
      <c r="A42" s="5687"/>
      <c r="B42" s="6492"/>
      <c r="C42" s="1408" t="s">
        <v>359</v>
      </c>
      <c r="D42" s="4290" t="s">
        <v>359</v>
      </c>
      <c r="E42" s="4286">
        <v>2032</v>
      </c>
      <c r="F42" s="7602">
        <v>100</v>
      </c>
      <c r="G42" s="6556"/>
      <c r="H42" s="6189" t="s">
        <v>359</v>
      </c>
      <c r="I42" s="6189"/>
      <c r="J42" s="1408" t="s">
        <v>359</v>
      </c>
      <c r="K42" s="1408" t="s">
        <v>359</v>
      </c>
      <c r="L42" s="1408" t="s">
        <v>359</v>
      </c>
      <c r="M42" s="1492" t="s">
        <v>359</v>
      </c>
    </row>
    <row r="43" spans="1:13" ht="15.75">
      <c r="A43" s="5687"/>
      <c r="B43" s="6492"/>
      <c r="C43" s="1668" t="s">
        <v>359</v>
      </c>
      <c r="D43" s="1668" t="s">
        <v>359</v>
      </c>
      <c r="E43" s="1668" t="s">
        <v>359</v>
      </c>
      <c r="F43" s="1668" t="s">
        <v>359</v>
      </c>
      <c r="G43" s="1668" t="s">
        <v>359</v>
      </c>
      <c r="H43" s="1668" t="s">
        <v>359</v>
      </c>
      <c r="I43" s="1668" t="s">
        <v>359</v>
      </c>
      <c r="J43" s="1668" t="s">
        <v>359</v>
      </c>
      <c r="K43" s="1668" t="s">
        <v>359</v>
      </c>
      <c r="L43" s="1668" t="s">
        <v>359</v>
      </c>
      <c r="M43" s="1690" t="s">
        <v>359</v>
      </c>
    </row>
    <row r="44" spans="1:13" ht="15.75">
      <c r="A44" s="5687"/>
      <c r="B44" s="6588" t="s">
        <v>2385</v>
      </c>
      <c r="C44" s="1408" t="s">
        <v>359</v>
      </c>
      <c r="D44" s="1408" t="s">
        <v>359</v>
      </c>
      <c r="E44" s="1408" t="s">
        <v>359</v>
      </c>
      <c r="F44" s="1408" t="s">
        <v>359</v>
      </c>
      <c r="G44" s="1408" t="s">
        <v>359</v>
      </c>
      <c r="H44" s="1408" t="s">
        <v>359</v>
      </c>
      <c r="I44" s="1408" t="s">
        <v>359</v>
      </c>
      <c r="J44" s="1408" t="s">
        <v>359</v>
      </c>
      <c r="K44" s="1408" t="s">
        <v>359</v>
      </c>
      <c r="L44" s="1409" t="s">
        <v>359</v>
      </c>
      <c r="M44" s="1657" t="s">
        <v>359</v>
      </c>
    </row>
    <row r="45" spans="1:13" ht="15" customHeight="1">
      <c r="A45" s="5687"/>
      <c r="B45" s="6492"/>
      <c r="C45" s="1409" t="s">
        <v>359</v>
      </c>
      <c r="D45" s="1408" t="s">
        <v>93</v>
      </c>
      <c r="E45" s="1668" t="s">
        <v>95</v>
      </c>
      <c r="F45" s="8823" t="s">
        <v>2386</v>
      </c>
      <c r="G45" s="8098" t="s">
        <v>359</v>
      </c>
      <c r="H45" s="6933"/>
      <c r="I45" s="6933"/>
      <c r="J45" s="8097"/>
      <c r="K45" s="1408" t="s">
        <v>2387</v>
      </c>
      <c r="L45" s="8824" t="s">
        <v>359</v>
      </c>
      <c r="M45" s="8825"/>
    </row>
    <row r="46" spans="1:13" ht="15.75">
      <c r="A46" s="5687"/>
      <c r="B46" s="6492"/>
      <c r="C46" s="1409" t="s">
        <v>359</v>
      </c>
      <c r="D46" s="1626" t="s">
        <v>359</v>
      </c>
      <c r="E46" s="4286" t="s">
        <v>2441</v>
      </c>
      <c r="F46" s="8823"/>
      <c r="G46" s="8096"/>
      <c r="H46" s="6543"/>
      <c r="I46" s="6543"/>
      <c r="J46" s="6544"/>
      <c r="K46" s="1409" t="s">
        <v>359</v>
      </c>
      <c r="L46" s="8826"/>
      <c r="M46" s="6548"/>
    </row>
    <row r="47" spans="1:13" ht="15.75">
      <c r="A47" s="5687"/>
      <c r="B47" s="6493"/>
      <c r="C47" s="1812" t="s">
        <v>359</v>
      </c>
      <c r="D47" s="1812" t="s">
        <v>359</v>
      </c>
      <c r="E47" s="1812" t="s">
        <v>359</v>
      </c>
      <c r="F47" s="1812" t="s">
        <v>359</v>
      </c>
      <c r="G47" s="1812" t="s">
        <v>359</v>
      </c>
      <c r="H47" s="1812" t="s">
        <v>359</v>
      </c>
      <c r="I47" s="1812" t="s">
        <v>359</v>
      </c>
      <c r="J47" s="1812" t="s">
        <v>359</v>
      </c>
      <c r="K47" s="1812" t="s">
        <v>359</v>
      </c>
      <c r="L47" s="1409" t="s">
        <v>359</v>
      </c>
      <c r="M47" s="1657" t="s">
        <v>359</v>
      </c>
    </row>
    <row r="48" spans="1:13" ht="32.25" customHeight="1">
      <c r="A48" s="5687"/>
      <c r="B48" s="2340" t="s">
        <v>2388</v>
      </c>
      <c r="C48" s="7602" t="s">
        <v>3510</v>
      </c>
      <c r="D48" s="7602"/>
      <c r="E48" s="7602"/>
      <c r="F48" s="7602"/>
      <c r="G48" s="7602"/>
      <c r="H48" s="7602"/>
      <c r="I48" s="7602"/>
      <c r="J48" s="7602"/>
      <c r="K48" s="7602"/>
      <c r="L48" s="7602"/>
      <c r="M48" s="7603"/>
    </row>
    <row r="49" spans="1:13" ht="15" customHeight="1">
      <c r="A49" s="5687"/>
      <c r="B49" s="2340" t="s">
        <v>2577</v>
      </c>
      <c r="C49" s="7602" t="s">
        <v>3511</v>
      </c>
      <c r="D49" s="7602"/>
      <c r="E49" s="7602"/>
      <c r="F49" s="1668" t="s">
        <v>359</v>
      </c>
      <c r="G49" s="1668" t="s">
        <v>359</v>
      </c>
      <c r="H49" s="1668" t="s">
        <v>359</v>
      </c>
      <c r="I49" s="1668" t="s">
        <v>359</v>
      </c>
      <c r="J49" s="1668" t="s">
        <v>359</v>
      </c>
      <c r="K49" s="1668" t="s">
        <v>359</v>
      </c>
      <c r="L49" s="1668" t="s">
        <v>359</v>
      </c>
      <c r="M49" s="1690" t="s">
        <v>359</v>
      </c>
    </row>
    <row r="50" spans="1:13" ht="15.75">
      <c r="A50" s="5687"/>
      <c r="B50" s="2340" t="s">
        <v>2392</v>
      </c>
      <c r="C50" s="1668">
        <v>30</v>
      </c>
      <c r="D50" s="1668" t="s">
        <v>359</v>
      </c>
      <c r="E50" s="1668" t="s">
        <v>359</v>
      </c>
      <c r="F50" s="1668" t="s">
        <v>359</v>
      </c>
      <c r="G50" s="1668" t="s">
        <v>359</v>
      </c>
      <c r="H50" s="1668" t="s">
        <v>359</v>
      </c>
      <c r="I50" s="1668" t="s">
        <v>359</v>
      </c>
      <c r="J50" s="1668" t="s">
        <v>359</v>
      </c>
      <c r="K50" s="1668" t="s">
        <v>359</v>
      </c>
      <c r="L50" s="1668" t="s">
        <v>359</v>
      </c>
      <c r="M50" s="1690" t="s">
        <v>359</v>
      </c>
    </row>
    <row r="51" spans="1:13" ht="15.75">
      <c r="A51" s="5687"/>
      <c r="B51" s="2340" t="s">
        <v>2393</v>
      </c>
      <c r="C51" s="1668" t="s">
        <v>437</v>
      </c>
      <c r="D51" s="1668" t="s">
        <v>359</v>
      </c>
      <c r="E51" s="1668" t="s">
        <v>359</v>
      </c>
      <c r="F51" s="1668" t="s">
        <v>359</v>
      </c>
      <c r="G51" s="1668" t="s">
        <v>359</v>
      </c>
      <c r="H51" s="1668" t="s">
        <v>359</v>
      </c>
      <c r="I51" s="1668" t="s">
        <v>359</v>
      </c>
      <c r="J51" s="1668" t="s">
        <v>359</v>
      </c>
      <c r="K51" s="1668" t="s">
        <v>359</v>
      </c>
      <c r="L51" s="1668" t="s">
        <v>359</v>
      </c>
      <c r="M51" s="1690" t="s">
        <v>359</v>
      </c>
    </row>
    <row r="52" spans="1:13" ht="15" customHeight="1">
      <c r="A52" s="8815" t="s">
        <v>2394</v>
      </c>
      <c r="B52" s="2340" t="s">
        <v>2395</v>
      </c>
      <c r="C52" s="7602" t="s">
        <v>1187</v>
      </c>
      <c r="D52" s="7602"/>
      <c r="E52" s="7602"/>
      <c r="F52" s="7602"/>
      <c r="G52" s="7602"/>
      <c r="H52" s="7602"/>
      <c r="I52" s="7602"/>
      <c r="J52" s="7602"/>
      <c r="K52" s="7602"/>
      <c r="L52" s="7602"/>
      <c r="M52" s="7603"/>
    </row>
    <row r="53" spans="1:13" ht="15" customHeight="1">
      <c r="A53" s="5581"/>
      <c r="B53" s="2340" t="s">
        <v>2396</v>
      </c>
      <c r="C53" s="7602" t="s">
        <v>3502</v>
      </c>
      <c r="D53" s="7602"/>
      <c r="E53" s="7602"/>
      <c r="F53" s="7602"/>
      <c r="G53" s="7602"/>
      <c r="H53" s="7602"/>
      <c r="I53" s="7602"/>
      <c r="J53" s="7602"/>
      <c r="K53" s="7602"/>
      <c r="L53" s="7602"/>
      <c r="M53" s="7603"/>
    </row>
    <row r="54" spans="1:13" ht="15" customHeight="1">
      <c r="A54" s="5581"/>
      <c r="B54" s="2340" t="s">
        <v>2398</v>
      </c>
      <c r="C54" s="7602" t="s">
        <v>3327</v>
      </c>
      <c r="D54" s="7602"/>
      <c r="E54" s="7602"/>
      <c r="F54" s="7602"/>
      <c r="G54" s="7602"/>
      <c r="H54" s="7602"/>
      <c r="I54" s="7602"/>
      <c r="J54" s="7602"/>
      <c r="K54" s="7602"/>
      <c r="L54" s="7602"/>
      <c r="M54" s="7603"/>
    </row>
    <row r="55" spans="1:13" ht="15" customHeight="1">
      <c r="A55" s="5581"/>
      <c r="B55" s="2340" t="s">
        <v>2399</v>
      </c>
      <c r="C55" s="7602" t="s">
        <v>1186</v>
      </c>
      <c r="D55" s="7602"/>
      <c r="E55" s="7602"/>
      <c r="F55" s="7602"/>
      <c r="G55" s="7602"/>
      <c r="H55" s="7602"/>
      <c r="I55" s="7602"/>
      <c r="J55" s="7602"/>
      <c r="K55" s="7602"/>
      <c r="L55" s="7602"/>
      <c r="M55" s="7603"/>
    </row>
    <row r="56" spans="1:13" ht="15" customHeight="1">
      <c r="A56" s="5581"/>
      <c r="B56" s="2340" t="s">
        <v>2400</v>
      </c>
      <c r="C56" s="8821" t="s">
        <v>3503</v>
      </c>
      <c r="D56" s="8821"/>
      <c r="E56" s="8821"/>
      <c r="F56" s="8821"/>
      <c r="G56" s="8821"/>
      <c r="H56" s="8821"/>
      <c r="I56" s="8821"/>
      <c r="J56" s="8821"/>
      <c r="K56" s="8821"/>
      <c r="L56" s="8821"/>
      <c r="M56" s="8822"/>
    </row>
    <row r="57" spans="1:13" ht="15" customHeight="1" thickBot="1">
      <c r="A57" s="8816"/>
      <c r="B57" s="2340" t="s">
        <v>2401</v>
      </c>
      <c r="C57" s="7602">
        <v>6013813000</v>
      </c>
      <c r="D57" s="7602"/>
      <c r="E57" s="7602"/>
      <c r="F57" s="7602"/>
      <c r="G57" s="7602"/>
      <c r="H57" s="7602"/>
      <c r="I57" s="7602"/>
      <c r="J57" s="7602"/>
      <c r="K57" s="7602"/>
      <c r="L57" s="7602"/>
      <c r="M57" s="7603"/>
    </row>
    <row r="58" spans="1:13" ht="15" customHeight="1">
      <c r="A58" s="8815" t="s">
        <v>2402</v>
      </c>
      <c r="B58" s="4462" t="s">
        <v>2403</v>
      </c>
      <c r="C58" s="7602" t="s">
        <v>3329</v>
      </c>
      <c r="D58" s="7602"/>
      <c r="E58" s="7602"/>
      <c r="F58" s="7602"/>
      <c r="G58" s="7602"/>
      <c r="H58" s="7602"/>
      <c r="I58" s="7602"/>
      <c r="J58" s="7602"/>
      <c r="K58" s="7602"/>
      <c r="L58" s="7602"/>
      <c r="M58" s="7603"/>
    </row>
    <row r="59" spans="1:13" ht="15" customHeight="1">
      <c r="A59" s="5581"/>
      <c r="B59" s="4462" t="s">
        <v>2404</v>
      </c>
      <c r="C59" s="7602" t="s">
        <v>3460</v>
      </c>
      <c r="D59" s="7602"/>
      <c r="E59" s="7602"/>
      <c r="F59" s="7602"/>
      <c r="G59" s="7602"/>
      <c r="H59" s="7602"/>
      <c r="I59" s="7602"/>
      <c r="J59" s="7602"/>
      <c r="K59" s="7602"/>
      <c r="L59" s="7602"/>
      <c r="M59" s="7603"/>
    </row>
    <row r="60" spans="1:13" ht="15" customHeight="1" thickBot="1">
      <c r="A60" s="5581"/>
      <c r="B60" s="4462" t="s">
        <v>244</v>
      </c>
      <c r="C60" s="7602" t="s">
        <v>3327</v>
      </c>
      <c r="D60" s="7602"/>
      <c r="E60" s="7602"/>
      <c r="F60" s="7602"/>
      <c r="G60" s="7602"/>
      <c r="H60" s="7602"/>
      <c r="I60" s="7602"/>
      <c r="J60" s="7602"/>
      <c r="K60" s="7602"/>
      <c r="L60" s="7602"/>
      <c r="M60" s="7603"/>
    </row>
    <row r="61" spans="1:13" ht="15" customHeight="1" thickBot="1">
      <c r="A61" s="4498" t="s">
        <v>2406</v>
      </c>
      <c r="B61" s="4463" t="s">
        <v>359</v>
      </c>
      <c r="C61" s="8818" t="s">
        <v>359</v>
      </c>
      <c r="D61" s="8818"/>
      <c r="E61" s="8818"/>
      <c r="F61" s="8818"/>
      <c r="G61" s="8818"/>
      <c r="H61" s="8818"/>
      <c r="I61" s="8818"/>
      <c r="J61" s="8818"/>
      <c r="K61" s="8818"/>
      <c r="L61" s="8818"/>
      <c r="M61" s="8819"/>
    </row>
  </sheetData>
  <mergeCells count="51">
    <mergeCell ref="B28:B30"/>
    <mergeCell ref="A2:A14"/>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G14:M14"/>
    <mergeCell ref="B44:B47"/>
    <mergeCell ref="F45:F46"/>
    <mergeCell ref="G45:J46"/>
    <mergeCell ref="L45:M46"/>
    <mergeCell ref="C48:M48"/>
    <mergeCell ref="C61:M61"/>
    <mergeCell ref="A52:A57"/>
    <mergeCell ref="C52:M52"/>
    <mergeCell ref="C53:M53"/>
    <mergeCell ref="C54:M54"/>
    <mergeCell ref="C55:M55"/>
    <mergeCell ref="C56:M56"/>
    <mergeCell ref="C57:M57"/>
    <mergeCell ref="B1:M1"/>
    <mergeCell ref="A58:A60"/>
    <mergeCell ref="C58:M58"/>
    <mergeCell ref="C59:M59"/>
    <mergeCell ref="C60:M60"/>
    <mergeCell ref="C49:E49"/>
    <mergeCell ref="A15:A51"/>
    <mergeCell ref="C15:M15"/>
    <mergeCell ref="C16:M16"/>
    <mergeCell ref="B17:B23"/>
    <mergeCell ref="B24:B27"/>
    <mergeCell ref="J29:L29"/>
    <mergeCell ref="B31:B33"/>
    <mergeCell ref="B34:B43"/>
    <mergeCell ref="F42:G42"/>
    <mergeCell ref="H42:I42"/>
  </mergeCells>
  <hyperlinks>
    <hyperlink ref="C56" r:id="rId1"/>
  </hyperlinks>
  <pageMargins left="0.7" right="0.7" top="0.75" bottom="0.75" header="0.3" footer="0.3"/>
  <pageSetup orientation="portrait" horizontalDpi="0" verticalDpi="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1:N61"/>
  <sheetViews>
    <sheetView workbookViewId="0">
      <selection activeCell="I7" sqref="I7:M7"/>
    </sheetView>
  </sheetViews>
  <sheetFormatPr baseColWidth="10" defaultColWidth="8.7109375" defaultRowHeight="15"/>
  <cols>
    <col min="1" max="1" width="29" customWidth="1"/>
    <col min="2" max="2" width="29.7109375" customWidth="1"/>
    <col min="3" max="13" width="11.42578125" customWidth="1"/>
  </cols>
  <sheetData>
    <row r="1" spans="1:14" ht="20.25" customHeight="1" thickBot="1">
      <c r="A1" s="4500" t="s">
        <v>359</v>
      </c>
      <c r="B1" s="6551" t="s">
        <v>3512</v>
      </c>
      <c r="C1" s="6551"/>
      <c r="D1" s="6551"/>
      <c r="E1" s="6551"/>
      <c r="F1" s="6551"/>
      <c r="G1" s="6551"/>
      <c r="H1" s="6551"/>
      <c r="I1" s="6551"/>
      <c r="J1" s="6551"/>
      <c r="K1" s="6551"/>
      <c r="L1" s="6551"/>
      <c r="M1" s="6552"/>
      <c r="N1" s="1359"/>
    </row>
    <row r="2" spans="1:14" ht="54" customHeight="1">
      <c r="A2" s="5694" t="s">
        <v>2329</v>
      </c>
      <c r="B2" s="4436" t="s">
        <v>2330</v>
      </c>
      <c r="C2" s="7050" t="s">
        <v>1809</v>
      </c>
      <c r="D2" s="7051"/>
      <c r="E2" s="7051"/>
      <c r="F2" s="7051"/>
      <c r="G2" s="7051"/>
      <c r="H2" s="7051"/>
      <c r="I2" s="7051"/>
      <c r="J2" s="7051"/>
      <c r="K2" s="7051"/>
      <c r="L2" s="7051"/>
      <c r="M2" s="7052"/>
      <c r="N2" s="1359"/>
    </row>
    <row r="3" spans="1:14" ht="65.25" customHeight="1">
      <c r="A3" s="5581"/>
      <c r="B3" s="2237" t="s">
        <v>2643</v>
      </c>
      <c r="C3" s="7601" t="s">
        <v>1121</v>
      </c>
      <c r="D3" s="7602"/>
      <c r="E3" s="7602"/>
      <c r="F3" s="7602"/>
      <c r="G3" s="7602"/>
      <c r="H3" s="7602"/>
      <c r="I3" s="7602"/>
      <c r="J3" s="7602"/>
      <c r="K3" s="7602"/>
      <c r="L3" s="7602"/>
      <c r="M3" s="7603"/>
      <c r="N3" s="1359"/>
    </row>
    <row r="4" spans="1:14" ht="40.5" customHeight="1">
      <c r="A4" s="5581"/>
      <c r="B4" s="4266" t="s">
        <v>240</v>
      </c>
      <c r="C4" s="2435" t="s">
        <v>93</v>
      </c>
      <c r="D4" s="4290">
        <v>552</v>
      </c>
      <c r="E4" s="4291" t="s">
        <v>359</v>
      </c>
      <c r="F4" s="8827" t="s">
        <v>241</v>
      </c>
      <c r="G4" s="8828"/>
      <c r="H4" s="4286">
        <v>504</v>
      </c>
      <c r="I4" s="7602" t="s">
        <v>3513</v>
      </c>
      <c r="J4" s="7602"/>
      <c r="K4" s="7602"/>
      <c r="L4" s="7602"/>
      <c r="M4" s="7603"/>
      <c r="N4" s="1359"/>
    </row>
    <row r="5" spans="1:14" ht="15" customHeight="1">
      <c r="A5" s="5581"/>
      <c r="B5" s="4266" t="s">
        <v>2333</v>
      </c>
      <c r="C5" s="7601" t="s">
        <v>3514</v>
      </c>
      <c r="D5" s="7602"/>
      <c r="E5" s="7602"/>
      <c r="F5" s="7602"/>
      <c r="G5" s="7602"/>
      <c r="H5" s="7602"/>
      <c r="I5" s="7602"/>
      <c r="J5" s="7602"/>
      <c r="K5" s="7602"/>
      <c r="L5" s="7602"/>
      <c r="M5" s="7603"/>
      <c r="N5" s="1359"/>
    </row>
    <row r="6" spans="1:14" ht="15" customHeight="1">
      <c r="A6" s="5581"/>
      <c r="B6" s="4266" t="s">
        <v>2334</v>
      </c>
      <c r="C6" s="7601" t="s">
        <v>3515</v>
      </c>
      <c r="D6" s="7602"/>
      <c r="E6" s="7602"/>
      <c r="F6" s="7602"/>
      <c r="G6" s="7602"/>
      <c r="H6" s="7602"/>
      <c r="I6" s="6933"/>
      <c r="J6" s="6933"/>
      <c r="K6" s="6933"/>
      <c r="L6" s="6933"/>
      <c r="M6" s="6934"/>
      <c r="N6" s="1359"/>
    </row>
    <row r="7" spans="1:14" ht="15" customHeight="1">
      <c r="A7" s="5581"/>
      <c r="B7" s="4266" t="s">
        <v>2335</v>
      </c>
      <c r="C7" s="8089" t="s">
        <v>1069</v>
      </c>
      <c r="D7" s="8087"/>
      <c r="E7" s="1409" t="s">
        <v>359</v>
      </c>
      <c r="F7" s="1409" t="s">
        <v>359</v>
      </c>
      <c r="G7" s="3362" t="s">
        <v>359</v>
      </c>
      <c r="H7" s="1710" t="s">
        <v>244</v>
      </c>
      <c r="I7" s="7781" t="s">
        <v>1070</v>
      </c>
      <c r="J7" s="7781"/>
      <c r="K7" s="7781"/>
      <c r="L7" s="7781"/>
      <c r="M7" s="7804"/>
      <c r="N7" s="1359"/>
    </row>
    <row r="8" spans="1:14" ht="15.75">
      <c r="A8" s="5581"/>
      <c r="B8" s="5543" t="s">
        <v>2336</v>
      </c>
      <c r="C8" s="2101" t="s">
        <v>359</v>
      </c>
      <c r="D8" s="1409" t="s">
        <v>359</v>
      </c>
      <c r="E8" s="1814" t="s">
        <v>359</v>
      </c>
      <c r="F8" s="1814" t="s">
        <v>359</v>
      </c>
      <c r="G8" s="1814" t="s">
        <v>359</v>
      </c>
      <c r="H8" s="1814" t="s">
        <v>359</v>
      </c>
      <c r="I8" s="1409" t="s">
        <v>359</v>
      </c>
      <c r="J8" s="1409" t="s">
        <v>359</v>
      </c>
      <c r="K8" s="1409" t="s">
        <v>359</v>
      </c>
      <c r="L8" s="1409" t="s">
        <v>359</v>
      </c>
      <c r="M8" s="1657" t="s">
        <v>359</v>
      </c>
      <c r="N8" s="1359"/>
    </row>
    <row r="9" spans="1:14" ht="15" customHeight="1">
      <c r="A9" s="5581"/>
      <c r="B9" s="5543"/>
      <c r="C9" s="7073" t="s">
        <v>359</v>
      </c>
      <c r="D9" s="7074"/>
      <c r="E9" s="1409" t="s">
        <v>359</v>
      </c>
      <c r="F9" s="7074" t="s">
        <v>359</v>
      </c>
      <c r="G9" s="7074"/>
      <c r="H9" s="1409" t="s">
        <v>359</v>
      </c>
      <c r="I9" s="7074" t="s">
        <v>359</v>
      </c>
      <c r="J9" s="7074"/>
      <c r="K9" s="1409" t="s">
        <v>359</v>
      </c>
      <c r="L9" s="1409" t="s">
        <v>359</v>
      </c>
      <c r="M9" s="1657" t="s">
        <v>359</v>
      </c>
      <c r="N9" s="1359"/>
    </row>
    <row r="10" spans="1:14" ht="15" customHeight="1">
      <c r="A10" s="5581"/>
      <c r="B10" s="5544"/>
      <c r="C10" s="7073" t="s">
        <v>2567</v>
      </c>
      <c r="D10" s="7074"/>
      <c r="E10" s="1812" t="s">
        <v>359</v>
      </c>
      <c r="F10" s="7074" t="s">
        <v>2567</v>
      </c>
      <c r="G10" s="7074"/>
      <c r="H10" s="1812" t="s">
        <v>359</v>
      </c>
      <c r="I10" s="7074" t="s">
        <v>2567</v>
      </c>
      <c r="J10" s="7074"/>
      <c r="K10" s="1812" t="s">
        <v>359</v>
      </c>
      <c r="L10" s="1812" t="s">
        <v>359</v>
      </c>
      <c r="M10" s="1663" t="s">
        <v>359</v>
      </c>
      <c r="N10" s="1359"/>
    </row>
    <row r="11" spans="1:14" ht="35.25" customHeight="1">
      <c r="A11" s="5581"/>
      <c r="B11" s="4266" t="s">
        <v>2338</v>
      </c>
      <c r="C11" s="7601" t="s">
        <v>3516</v>
      </c>
      <c r="D11" s="7602"/>
      <c r="E11" s="7602"/>
      <c r="F11" s="7602"/>
      <c r="G11" s="7602"/>
      <c r="H11" s="7602"/>
      <c r="I11" s="7602"/>
      <c r="J11" s="7602"/>
      <c r="K11" s="7602"/>
      <c r="L11" s="7602"/>
      <c r="M11" s="7603"/>
      <c r="N11" s="1359"/>
    </row>
    <row r="12" spans="1:14" ht="66.75" customHeight="1">
      <c r="A12" s="5581"/>
      <c r="B12" s="4266" t="s">
        <v>2689</v>
      </c>
      <c r="C12" s="7601" t="s">
        <v>3517</v>
      </c>
      <c r="D12" s="7602"/>
      <c r="E12" s="7602"/>
      <c r="F12" s="7602"/>
      <c r="G12" s="7602"/>
      <c r="H12" s="7602"/>
      <c r="I12" s="7602"/>
      <c r="J12" s="7602"/>
      <c r="K12" s="7602"/>
      <c r="L12" s="7602"/>
      <c r="M12" s="7603"/>
      <c r="N12" s="1359"/>
    </row>
    <row r="13" spans="1:14" ht="15" customHeight="1">
      <c r="A13" s="5581"/>
      <c r="B13" s="4266" t="s">
        <v>3291</v>
      </c>
      <c r="C13" s="7601" t="s">
        <v>3454</v>
      </c>
      <c r="D13" s="7602"/>
      <c r="E13" s="7602"/>
      <c r="F13" s="7602"/>
      <c r="G13" s="7602"/>
      <c r="H13" s="7602"/>
      <c r="I13" s="7602"/>
      <c r="J13" s="7602"/>
      <c r="K13" s="7602"/>
      <c r="L13" s="7602"/>
      <c r="M13" s="7603"/>
      <c r="N13" s="1359"/>
    </row>
    <row r="14" spans="1:14" ht="43.5" customHeight="1">
      <c r="A14" s="5581"/>
      <c r="B14" s="2201" t="s">
        <v>2651</v>
      </c>
      <c r="C14" s="7601" t="s">
        <v>86</v>
      </c>
      <c r="D14" s="7602"/>
      <c r="E14" s="4289" t="s">
        <v>108</v>
      </c>
      <c r="F14" s="1483" t="s">
        <v>3321</v>
      </c>
      <c r="G14" s="5680" t="s">
        <v>186</v>
      </c>
      <c r="H14" s="5680"/>
      <c r="I14" s="5680"/>
      <c r="J14" s="5680"/>
      <c r="K14" s="5680"/>
      <c r="L14" s="5680"/>
      <c r="M14" s="5681"/>
      <c r="N14" s="1359"/>
    </row>
    <row r="15" spans="1:14" ht="16.5" customHeight="1">
      <c r="A15" s="8817" t="s">
        <v>2340</v>
      </c>
      <c r="B15" s="2237" t="s">
        <v>230</v>
      </c>
      <c r="C15" s="7601" t="s">
        <v>5</v>
      </c>
      <c r="D15" s="7602"/>
      <c r="E15" s="7602"/>
      <c r="F15" s="7602"/>
      <c r="G15" s="7602"/>
      <c r="H15" s="7602"/>
      <c r="I15" s="7602"/>
      <c r="J15" s="7602"/>
      <c r="K15" s="7602"/>
      <c r="L15" s="7602"/>
      <c r="M15" s="7603"/>
      <c r="N15" s="4281"/>
    </row>
    <row r="16" spans="1:14" ht="15" customHeight="1">
      <c r="A16" s="5687"/>
      <c r="B16" s="4266" t="s">
        <v>2652</v>
      </c>
      <c r="C16" s="7601" t="s">
        <v>1195</v>
      </c>
      <c r="D16" s="7602"/>
      <c r="E16" s="7602"/>
      <c r="F16" s="7602"/>
      <c r="G16" s="7602"/>
      <c r="H16" s="7602"/>
      <c r="I16" s="7602"/>
      <c r="J16" s="7602"/>
      <c r="K16" s="7602"/>
      <c r="L16" s="7602"/>
      <c r="M16" s="7603"/>
      <c r="N16" s="1359"/>
    </row>
    <row r="17" spans="1:14" ht="15.75">
      <c r="A17" s="5687"/>
      <c r="B17" s="5543" t="s">
        <v>2341</v>
      </c>
      <c r="C17" s="2101" t="s">
        <v>359</v>
      </c>
      <c r="D17" s="1408" t="s">
        <v>359</v>
      </c>
      <c r="E17" s="1408" t="s">
        <v>359</v>
      </c>
      <c r="F17" s="1408" t="s">
        <v>359</v>
      </c>
      <c r="G17" s="1408" t="s">
        <v>359</v>
      </c>
      <c r="H17" s="1408" t="s">
        <v>359</v>
      </c>
      <c r="I17" s="1408" t="s">
        <v>359</v>
      </c>
      <c r="J17" s="1408" t="s">
        <v>359</v>
      </c>
      <c r="K17" s="1408" t="s">
        <v>359</v>
      </c>
      <c r="L17" s="1408" t="s">
        <v>359</v>
      </c>
      <c r="M17" s="1492" t="s">
        <v>359</v>
      </c>
      <c r="N17" s="1359"/>
    </row>
    <row r="18" spans="1:14" ht="15.75">
      <c r="A18" s="5687"/>
      <c r="B18" s="5543"/>
      <c r="C18" s="2101" t="s">
        <v>359</v>
      </c>
      <c r="D18" s="1668" t="s">
        <v>359</v>
      </c>
      <c r="E18" s="1408" t="s">
        <v>359</v>
      </c>
      <c r="F18" s="1668" t="s">
        <v>359</v>
      </c>
      <c r="G18" s="1408" t="s">
        <v>359</v>
      </c>
      <c r="H18" s="1668" t="s">
        <v>359</v>
      </c>
      <c r="I18" s="1408" t="s">
        <v>359</v>
      </c>
      <c r="J18" s="1668" t="s">
        <v>359</v>
      </c>
      <c r="K18" s="1408" t="s">
        <v>359</v>
      </c>
      <c r="L18" s="1408" t="s">
        <v>359</v>
      </c>
      <c r="M18" s="1492" t="s">
        <v>359</v>
      </c>
      <c r="N18" s="1359"/>
    </row>
    <row r="19" spans="1:14" ht="15.75">
      <c r="A19" s="5687"/>
      <c r="B19" s="5543"/>
      <c r="C19" s="2103" t="s">
        <v>2342</v>
      </c>
      <c r="D19" s="4289" t="s">
        <v>359</v>
      </c>
      <c r="E19" s="1408" t="s">
        <v>2343</v>
      </c>
      <c r="F19" s="4289" t="s">
        <v>359</v>
      </c>
      <c r="G19" s="1408" t="s">
        <v>2344</v>
      </c>
      <c r="H19" s="4289" t="s">
        <v>359</v>
      </c>
      <c r="I19" s="1408" t="s">
        <v>2345</v>
      </c>
      <c r="J19" s="4289" t="s">
        <v>2441</v>
      </c>
      <c r="K19" s="1408" t="s">
        <v>359</v>
      </c>
      <c r="L19" s="1408" t="s">
        <v>359</v>
      </c>
      <c r="M19" s="1492" t="s">
        <v>359</v>
      </c>
      <c r="N19" s="1359"/>
    </row>
    <row r="20" spans="1:14" ht="15.75">
      <c r="A20" s="5687"/>
      <c r="B20" s="5543"/>
      <c r="C20" s="2103" t="s">
        <v>2346</v>
      </c>
      <c r="D20" s="4289" t="s">
        <v>359</v>
      </c>
      <c r="E20" s="1408" t="s">
        <v>2347</v>
      </c>
      <c r="F20" s="4289" t="s">
        <v>359</v>
      </c>
      <c r="G20" s="1408" t="s">
        <v>2348</v>
      </c>
      <c r="H20" s="4289" t="s">
        <v>359</v>
      </c>
      <c r="I20" s="1408" t="s">
        <v>359</v>
      </c>
      <c r="J20" s="1408" t="s">
        <v>359</v>
      </c>
      <c r="K20" s="1408" t="s">
        <v>359</v>
      </c>
      <c r="L20" s="1408" t="s">
        <v>359</v>
      </c>
      <c r="M20" s="1492" t="s">
        <v>359</v>
      </c>
      <c r="N20" s="1359"/>
    </row>
    <row r="21" spans="1:14" ht="15.75">
      <c r="A21" s="5687"/>
      <c r="B21" s="5543"/>
      <c r="C21" s="2103" t="s">
        <v>2349</v>
      </c>
      <c r="D21" s="4289" t="s">
        <v>359</v>
      </c>
      <c r="E21" s="1408" t="s">
        <v>2350</v>
      </c>
      <c r="F21" s="4289" t="s">
        <v>359</v>
      </c>
      <c r="G21" s="1408" t="s">
        <v>359</v>
      </c>
      <c r="H21" s="1408" t="s">
        <v>359</v>
      </c>
      <c r="I21" s="1408" t="s">
        <v>359</v>
      </c>
      <c r="J21" s="1408" t="s">
        <v>359</v>
      </c>
      <c r="K21" s="1408" t="s">
        <v>359</v>
      </c>
      <c r="L21" s="1408" t="s">
        <v>359</v>
      </c>
      <c r="M21" s="1492" t="s">
        <v>359</v>
      </c>
      <c r="N21" s="1359"/>
    </row>
    <row r="22" spans="1:14" ht="15.75">
      <c r="A22" s="5687"/>
      <c r="B22" s="5543"/>
      <c r="C22" s="2103" t="s">
        <v>105</v>
      </c>
      <c r="D22" s="4289" t="s">
        <v>359</v>
      </c>
      <c r="E22" s="1408" t="s">
        <v>2352</v>
      </c>
      <c r="F22" s="1812" t="s">
        <v>359</v>
      </c>
      <c r="G22" s="1409" t="s">
        <v>359</v>
      </c>
      <c r="H22" s="1812" t="s">
        <v>359</v>
      </c>
      <c r="I22" s="1812" t="s">
        <v>359</v>
      </c>
      <c r="J22" s="1812" t="s">
        <v>359</v>
      </c>
      <c r="K22" s="1812" t="s">
        <v>359</v>
      </c>
      <c r="L22" s="1812" t="s">
        <v>359</v>
      </c>
      <c r="M22" s="1663" t="s">
        <v>359</v>
      </c>
      <c r="N22" s="1359"/>
    </row>
    <row r="23" spans="1:14" ht="15.75">
      <c r="A23" s="5687"/>
      <c r="B23" s="5544"/>
      <c r="C23" s="2435" t="s">
        <v>359</v>
      </c>
      <c r="D23" s="1668" t="s">
        <v>359</v>
      </c>
      <c r="E23" s="1668" t="s">
        <v>359</v>
      </c>
      <c r="F23" s="1668" t="s">
        <v>359</v>
      </c>
      <c r="G23" s="1668" t="s">
        <v>359</v>
      </c>
      <c r="H23" s="1668" t="s">
        <v>359</v>
      </c>
      <c r="I23" s="1668" t="s">
        <v>359</v>
      </c>
      <c r="J23" s="1668" t="s">
        <v>359</v>
      </c>
      <c r="K23" s="1668" t="s">
        <v>359</v>
      </c>
      <c r="L23" s="1668" t="s">
        <v>359</v>
      </c>
      <c r="M23" s="1690" t="s">
        <v>359</v>
      </c>
      <c r="N23" s="1359"/>
    </row>
    <row r="24" spans="1:14" ht="15.75">
      <c r="A24" s="5687"/>
      <c r="B24" s="5543" t="s">
        <v>2354</v>
      </c>
      <c r="C24" s="2103" t="s">
        <v>359</v>
      </c>
      <c r="D24" s="1408" t="s">
        <v>359</v>
      </c>
      <c r="E24" s="1408" t="s">
        <v>359</v>
      </c>
      <c r="F24" s="1408" t="s">
        <v>359</v>
      </c>
      <c r="G24" s="1408" t="s">
        <v>359</v>
      </c>
      <c r="H24" s="1408" t="s">
        <v>359</v>
      </c>
      <c r="I24" s="1408" t="s">
        <v>359</v>
      </c>
      <c r="J24" s="1408" t="s">
        <v>359</v>
      </c>
      <c r="K24" s="1408" t="s">
        <v>359</v>
      </c>
      <c r="L24" s="1409" t="s">
        <v>359</v>
      </c>
      <c r="M24" s="1657" t="s">
        <v>359</v>
      </c>
      <c r="N24" s="1359"/>
    </row>
    <row r="25" spans="1:14" ht="15.75">
      <c r="A25" s="5687"/>
      <c r="B25" s="5543"/>
      <c r="C25" s="2103" t="s">
        <v>2355</v>
      </c>
      <c r="D25" s="1614" t="s">
        <v>359</v>
      </c>
      <c r="E25" s="1408" t="s">
        <v>359</v>
      </c>
      <c r="F25" s="1408" t="s">
        <v>2356</v>
      </c>
      <c r="G25" s="1614" t="s">
        <v>359</v>
      </c>
      <c r="H25" s="1408" t="s">
        <v>359</v>
      </c>
      <c r="I25" s="1408" t="s">
        <v>2357</v>
      </c>
      <c r="J25" s="1614" t="s">
        <v>2441</v>
      </c>
      <c r="K25" s="1408" t="s">
        <v>359</v>
      </c>
      <c r="L25" s="1409" t="s">
        <v>359</v>
      </c>
      <c r="M25" s="1657" t="s">
        <v>359</v>
      </c>
      <c r="N25" s="1359"/>
    </row>
    <row r="26" spans="1:14" ht="15.75">
      <c r="A26" s="5687"/>
      <c r="B26" s="5543"/>
      <c r="C26" s="2103" t="s">
        <v>2358</v>
      </c>
      <c r="D26" s="3071" t="s">
        <v>359</v>
      </c>
      <c r="E26" s="1409" t="s">
        <v>359</v>
      </c>
      <c r="F26" s="1408" t="s">
        <v>2359</v>
      </c>
      <c r="G26" s="4289" t="s">
        <v>359</v>
      </c>
      <c r="H26" s="1409" t="s">
        <v>359</v>
      </c>
      <c r="I26" s="1409" t="s">
        <v>359</v>
      </c>
      <c r="J26" s="1409" t="s">
        <v>359</v>
      </c>
      <c r="K26" s="1409" t="s">
        <v>359</v>
      </c>
      <c r="L26" s="1409" t="s">
        <v>359</v>
      </c>
      <c r="M26" s="1657" t="s">
        <v>359</v>
      </c>
      <c r="N26" s="1359"/>
    </row>
    <row r="27" spans="1:14" ht="15.75">
      <c r="A27" s="5687"/>
      <c r="B27" s="5544"/>
      <c r="C27" s="2435" t="s">
        <v>359</v>
      </c>
      <c r="D27" s="1668" t="s">
        <v>359</v>
      </c>
      <c r="E27" s="1668" t="s">
        <v>359</v>
      </c>
      <c r="F27" s="1668" t="s">
        <v>359</v>
      </c>
      <c r="G27" s="1668" t="s">
        <v>359</v>
      </c>
      <c r="H27" s="1668" t="s">
        <v>359</v>
      </c>
      <c r="I27" s="1668" t="s">
        <v>359</v>
      </c>
      <c r="J27" s="1668" t="s">
        <v>359</v>
      </c>
      <c r="K27" s="1668" t="s">
        <v>359</v>
      </c>
      <c r="L27" s="1812" t="s">
        <v>359</v>
      </c>
      <c r="M27" s="1663" t="s">
        <v>359</v>
      </c>
      <c r="N27" s="1359"/>
    </row>
    <row r="28" spans="1:14" ht="15.75">
      <c r="A28" s="5687"/>
      <c r="B28" s="5542" t="s">
        <v>2360</v>
      </c>
      <c r="C28" s="2103" t="s">
        <v>359</v>
      </c>
      <c r="D28" s="1408" t="s">
        <v>359</v>
      </c>
      <c r="E28" s="1408" t="s">
        <v>359</v>
      </c>
      <c r="F28" s="1408" t="s">
        <v>359</v>
      </c>
      <c r="G28" s="1408" t="s">
        <v>359</v>
      </c>
      <c r="H28" s="1408" t="s">
        <v>359</v>
      </c>
      <c r="I28" s="1408" t="s">
        <v>359</v>
      </c>
      <c r="J28" s="1408" t="s">
        <v>359</v>
      </c>
      <c r="K28" s="1408" t="s">
        <v>359</v>
      </c>
      <c r="L28" s="1408" t="s">
        <v>359</v>
      </c>
      <c r="M28" s="1492" t="s">
        <v>359</v>
      </c>
      <c r="N28" s="1359"/>
    </row>
    <row r="29" spans="1:14" ht="15.75" customHeight="1">
      <c r="A29" s="5687"/>
      <c r="B29" s="5543"/>
      <c r="C29" s="4501" t="s">
        <v>2361</v>
      </c>
      <c r="D29" s="4499" t="s">
        <v>437</v>
      </c>
      <c r="E29" s="1408" t="s">
        <v>359</v>
      </c>
      <c r="F29" s="1409" t="s">
        <v>2362</v>
      </c>
      <c r="G29" s="1614" t="s">
        <v>359</v>
      </c>
      <c r="H29" s="1408" t="s">
        <v>359</v>
      </c>
      <c r="I29" s="1409" t="s">
        <v>2363</v>
      </c>
      <c r="J29" s="6555" t="s">
        <v>359</v>
      </c>
      <c r="K29" s="7602"/>
      <c r="L29" s="6556"/>
      <c r="M29" s="1492" t="s">
        <v>359</v>
      </c>
      <c r="N29" s="1359"/>
    </row>
    <row r="30" spans="1:14" ht="15.75">
      <c r="A30" s="5687"/>
      <c r="B30" s="5544"/>
      <c r="C30" s="2435" t="s">
        <v>359</v>
      </c>
      <c r="D30" s="1668" t="s">
        <v>359</v>
      </c>
      <c r="E30" s="1668" t="s">
        <v>359</v>
      </c>
      <c r="F30" s="1668" t="s">
        <v>359</v>
      </c>
      <c r="G30" s="1668" t="s">
        <v>359</v>
      </c>
      <c r="H30" s="1668" t="s">
        <v>359</v>
      </c>
      <c r="I30" s="1668" t="s">
        <v>359</v>
      </c>
      <c r="J30" s="1668" t="s">
        <v>359</v>
      </c>
      <c r="K30" s="1668" t="s">
        <v>359</v>
      </c>
      <c r="L30" s="1668" t="s">
        <v>359</v>
      </c>
      <c r="M30" s="1690" t="s">
        <v>359</v>
      </c>
      <c r="N30" s="1359"/>
    </row>
    <row r="31" spans="1:14" ht="15.75">
      <c r="A31" s="5687"/>
      <c r="B31" s="5543" t="s">
        <v>2364</v>
      </c>
      <c r="C31" s="2101" t="s">
        <v>359</v>
      </c>
      <c r="D31" s="1409" t="s">
        <v>359</v>
      </c>
      <c r="E31" s="1409" t="s">
        <v>359</v>
      </c>
      <c r="F31" s="1409" t="s">
        <v>359</v>
      </c>
      <c r="G31" s="1409" t="s">
        <v>359</v>
      </c>
      <c r="H31" s="1409" t="s">
        <v>359</v>
      </c>
      <c r="I31" s="1409" t="s">
        <v>359</v>
      </c>
      <c r="J31" s="1409" t="s">
        <v>359</v>
      </c>
      <c r="K31" s="1409" t="s">
        <v>359</v>
      </c>
      <c r="L31" s="1409" t="s">
        <v>359</v>
      </c>
      <c r="M31" s="1657" t="s">
        <v>359</v>
      </c>
      <c r="N31" s="1359"/>
    </row>
    <row r="32" spans="1:14" ht="31.5">
      <c r="A32" s="5687"/>
      <c r="B32" s="5543"/>
      <c r="C32" s="2103" t="s">
        <v>2365</v>
      </c>
      <c r="D32" s="1614" t="s">
        <v>3322</v>
      </c>
      <c r="E32" s="1409" t="s">
        <v>359</v>
      </c>
      <c r="F32" s="1408" t="s">
        <v>2366</v>
      </c>
      <c r="G32" s="1626">
        <v>2032</v>
      </c>
      <c r="H32" s="1409" t="s">
        <v>359</v>
      </c>
      <c r="I32" s="1409" t="s">
        <v>359</v>
      </c>
      <c r="J32" s="1409" t="s">
        <v>359</v>
      </c>
      <c r="K32" s="1409" t="s">
        <v>359</v>
      </c>
      <c r="L32" s="1409" t="s">
        <v>359</v>
      </c>
      <c r="M32" s="1657" t="s">
        <v>359</v>
      </c>
      <c r="N32" s="1359"/>
    </row>
    <row r="33" spans="1:14" ht="15.75">
      <c r="A33" s="5687"/>
      <c r="B33" s="5544"/>
      <c r="C33" s="2435" t="s">
        <v>359</v>
      </c>
      <c r="D33" s="1668" t="s">
        <v>359</v>
      </c>
      <c r="E33" s="1812" t="s">
        <v>359</v>
      </c>
      <c r="F33" s="1668" t="s">
        <v>359</v>
      </c>
      <c r="G33" s="1812" t="s">
        <v>359</v>
      </c>
      <c r="H33" s="1812" t="s">
        <v>359</v>
      </c>
      <c r="I33" s="1812" t="s">
        <v>359</v>
      </c>
      <c r="J33" s="1812" t="s">
        <v>359</v>
      </c>
      <c r="K33" s="1812" t="s">
        <v>359</v>
      </c>
      <c r="L33" s="1812" t="s">
        <v>359</v>
      </c>
      <c r="M33" s="1663" t="s">
        <v>359</v>
      </c>
      <c r="N33" s="1359"/>
    </row>
    <row r="34" spans="1:14" ht="15.75">
      <c r="A34" s="5687"/>
      <c r="B34" s="5543" t="s">
        <v>2367</v>
      </c>
      <c r="C34" s="2103" t="s">
        <v>359</v>
      </c>
      <c r="D34" s="1408" t="s">
        <v>359</v>
      </c>
      <c r="E34" s="1408" t="s">
        <v>359</v>
      </c>
      <c r="F34" s="1408" t="s">
        <v>359</v>
      </c>
      <c r="G34" s="1408" t="s">
        <v>359</v>
      </c>
      <c r="H34" s="1408" t="s">
        <v>359</v>
      </c>
      <c r="I34" s="1408" t="s">
        <v>359</v>
      </c>
      <c r="J34" s="1408" t="s">
        <v>359</v>
      </c>
      <c r="K34" s="1408" t="s">
        <v>359</v>
      </c>
      <c r="L34" s="1408" t="s">
        <v>359</v>
      </c>
      <c r="M34" s="1492" t="s">
        <v>359</v>
      </c>
      <c r="N34" s="1359"/>
    </row>
    <row r="35" spans="1:14" ht="15.75">
      <c r="A35" s="5687"/>
      <c r="B35" s="5543"/>
      <c r="C35" s="2103" t="s">
        <v>359</v>
      </c>
      <c r="D35" s="1408" t="s">
        <v>2368</v>
      </c>
      <c r="E35" s="1408" t="s">
        <v>359</v>
      </c>
      <c r="F35" s="1408" t="s">
        <v>2369</v>
      </c>
      <c r="G35" s="1408" t="s">
        <v>359</v>
      </c>
      <c r="H35" s="1409" t="s">
        <v>2370</v>
      </c>
      <c r="I35" s="1409" t="s">
        <v>359</v>
      </c>
      <c r="J35" s="1408" t="s">
        <v>2371</v>
      </c>
      <c r="K35" s="1408" t="s">
        <v>359</v>
      </c>
      <c r="L35" s="1408" t="s">
        <v>2372</v>
      </c>
      <c r="M35" s="1492" t="s">
        <v>359</v>
      </c>
      <c r="N35" s="1359"/>
    </row>
    <row r="36" spans="1:14" ht="15.75">
      <c r="A36" s="5687"/>
      <c r="B36" s="5543"/>
      <c r="C36" s="2103" t="s">
        <v>359</v>
      </c>
      <c r="D36" s="4226">
        <v>2023</v>
      </c>
      <c r="E36" s="4236">
        <v>1500</v>
      </c>
      <c r="F36" s="4228">
        <v>2024</v>
      </c>
      <c r="G36" s="4236">
        <v>3500</v>
      </c>
      <c r="H36" s="4228">
        <v>2025</v>
      </c>
      <c r="I36" s="4236">
        <v>5500</v>
      </c>
      <c r="J36" s="4228">
        <v>2026</v>
      </c>
      <c r="K36" s="4236">
        <v>7500</v>
      </c>
      <c r="L36" s="4240">
        <v>2027</v>
      </c>
      <c r="M36" s="4237">
        <v>9500</v>
      </c>
      <c r="N36" s="1359"/>
    </row>
    <row r="37" spans="1:14" ht="15.75">
      <c r="A37" s="5687"/>
      <c r="B37" s="5543"/>
      <c r="C37" s="2103" t="s">
        <v>359</v>
      </c>
      <c r="D37" s="4234" t="s">
        <v>2373</v>
      </c>
      <c r="E37" s="4234" t="s">
        <v>359</v>
      </c>
      <c r="F37" s="4234" t="s">
        <v>2374</v>
      </c>
      <c r="G37" s="4234" t="s">
        <v>359</v>
      </c>
      <c r="H37" s="4241" t="s">
        <v>2375</v>
      </c>
      <c r="I37" s="4241" t="s">
        <v>359</v>
      </c>
      <c r="J37" s="4241" t="s">
        <v>2376</v>
      </c>
      <c r="K37" s="4234" t="s">
        <v>359</v>
      </c>
      <c r="L37" s="4234" t="s">
        <v>2377</v>
      </c>
      <c r="M37" s="2712" t="s">
        <v>359</v>
      </c>
      <c r="N37" s="1359"/>
    </row>
    <row r="38" spans="1:14" ht="15.75">
      <c r="A38" s="5687"/>
      <c r="B38" s="5543"/>
      <c r="C38" s="2103" t="s">
        <v>359</v>
      </c>
      <c r="D38" s="4233">
        <v>2028</v>
      </c>
      <c r="E38" s="4238">
        <v>11500</v>
      </c>
      <c r="F38" s="4234">
        <v>2029</v>
      </c>
      <c r="G38" s="4238">
        <v>13500</v>
      </c>
      <c r="H38" s="4234">
        <v>2030</v>
      </c>
      <c r="I38" s="4238">
        <v>15500</v>
      </c>
      <c r="J38" s="4234">
        <v>2031</v>
      </c>
      <c r="K38" s="4238">
        <v>17500</v>
      </c>
      <c r="L38" s="4234">
        <v>2032</v>
      </c>
      <c r="M38" s="4239">
        <v>19500</v>
      </c>
      <c r="N38" s="1359"/>
    </row>
    <row r="39" spans="1:14" ht="15.75">
      <c r="A39" s="5687"/>
      <c r="B39" s="5543"/>
      <c r="C39" s="2103" t="s">
        <v>359</v>
      </c>
      <c r="D39" s="1668" t="s">
        <v>2958</v>
      </c>
      <c r="E39" s="1668" t="s">
        <v>359</v>
      </c>
      <c r="F39" s="1668" t="s">
        <v>2384</v>
      </c>
      <c r="G39" s="1668" t="s">
        <v>359</v>
      </c>
      <c r="H39" s="1408" t="s">
        <v>359</v>
      </c>
      <c r="I39" s="1408" t="s">
        <v>359</v>
      </c>
      <c r="J39" s="1408" t="s">
        <v>359</v>
      </c>
      <c r="K39" s="1408" t="s">
        <v>359</v>
      </c>
      <c r="L39" s="1408" t="s">
        <v>359</v>
      </c>
      <c r="M39" s="1492" t="s">
        <v>359</v>
      </c>
      <c r="N39" s="1359"/>
    </row>
    <row r="40" spans="1:14" ht="15.75" customHeight="1">
      <c r="A40" s="5687"/>
      <c r="B40" s="5543"/>
      <c r="C40" s="2103" t="s">
        <v>359</v>
      </c>
      <c r="D40" s="4290" t="s">
        <v>359</v>
      </c>
      <c r="E40" s="4286">
        <v>2032</v>
      </c>
      <c r="F40" s="7602">
        <v>19500</v>
      </c>
      <c r="G40" s="6556"/>
      <c r="H40" s="6189" t="s">
        <v>359</v>
      </c>
      <c r="I40" s="6189"/>
      <c r="J40" s="1408" t="s">
        <v>359</v>
      </c>
      <c r="K40" s="1408" t="s">
        <v>359</v>
      </c>
      <c r="L40" s="1408" t="s">
        <v>359</v>
      </c>
      <c r="M40" s="1492" t="s">
        <v>359</v>
      </c>
      <c r="N40" s="1359"/>
    </row>
    <row r="41" spans="1:14" ht="15.75">
      <c r="A41" s="5687"/>
      <c r="B41" s="5543"/>
      <c r="C41" s="2435" t="s">
        <v>359</v>
      </c>
      <c r="D41" s="1668" t="s">
        <v>359</v>
      </c>
      <c r="E41" s="1668" t="s">
        <v>359</v>
      </c>
      <c r="F41" s="1668" t="s">
        <v>359</v>
      </c>
      <c r="G41" s="1668" t="s">
        <v>359</v>
      </c>
      <c r="H41" s="1668" t="s">
        <v>359</v>
      </c>
      <c r="I41" s="1668" t="s">
        <v>359</v>
      </c>
      <c r="J41" s="1668" t="s">
        <v>359</v>
      </c>
      <c r="K41" s="1668" t="s">
        <v>359</v>
      </c>
      <c r="L41" s="1668" t="s">
        <v>359</v>
      </c>
      <c r="M41" s="1690" t="s">
        <v>359</v>
      </c>
      <c r="N41" s="1359"/>
    </row>
    <row r="42" spans="1:14" ht="15.75" customHeight="1">
      <c r="A42" s="5687"/>
      <c r="B42" s="5542" t="s">
        <v>2385</v>
      </c>
      <c r="C42" s="2103" t="s">
        <v>359</v>
      </c>
      <c r="D42" s="1408" t="s">
        <v>359</v>
      </c>
      <c r="E42" s="1408" t="s">
        <v>359</v>
      </c>
      <c r="F42" s="1408" t="s">
        <v>359</v>
      </c>
      <c r="G42" s="1408" t="s">
        <v>359</v>
      </c>
      <c r="H42" s="1408" t="s">
        <v>359</v>
      </c>
      <c r="I42" s="1408" t="s">
        <v>359</v>
      </c>
      <c r="J42" s="1408" t="s">
        <v>359</v>
      </c>
      <c r="K42" s="1408" t="s">
        <v>359</v>
      </c>
      <c r="L42" s="1409" t="s">
        <v>359</v>
      </c>
      <c r="M42" s="1657" t="s">
        <v>359</v>
      </c>
      <c r="N42" s="1359"/>
    </row>
    <row r="43" spans="1:14" ht="15" customHeight="1">
      <c r="A43" s="5687"/>
      <c r="B43" s="5543"/>
      <c r="C43" s="2101" t="s">
        <v>359</v>
      </c>
      <c r="D43" s="1408" t="s">
        <v>93</v>
      </c>
      <c r="E43" s="1668" t="s">
        <v>95</v>
      </c>
      <c r="F43" s="8823" t="s">
        <v>2386</v>
      </c>
      <c r="G43" s="8098" t="s">
        <v>359</v>
      </c>
      <c r="H43" s="6933"/>
      <c r="I43" s="6933"/>
      <c r="J43" s="8097"/>
      <c r="K43" s="1408" t="s">
        <v>2387</v>
      </c>
      <c r="L43" s="8824" t="s">
        <v>359</v>
      </c>
      <c r="M43" s="8825"/>
      <c r="N43" s="1359"/>
    </row>
    <row r="44" spans="1:14" ht="15.75">
      <c r="A44" s="5687"/>
      <c r="B44" s="5543"/>
      <c r="C44" s="2101" t="s">
        <v>359</v>
      </c>
      <c r="D44" s="1626" t="s">
        <v>359</v>
      </c>
      <c r="E44" s="4286" t="s">
        <v>2441</v>
      </c>
      <c r="F44" s="8823"/>
      <c r="G44" s="8096"/>
      <c r="H44" s="6543"/>
      <c r="I44" s="6543"/>
      <c r="J44" s="6544"/>
      <c r="K44" s="1409" t="s">
        <v>359</v>
      </c>
      <c r="L44" s="8826"/>
      <c r="M44" s="6548"/>
      <c r="N44" s="1359"/>
    </row>
    <row r="45" spans="1:14" ht="15.75" customHeight="1">
      <c r="A45" s="5687"/>
      <c r="B45" s="5544"/>
      <c r="C45" s="4284" t="s">
        <v>359</v>
      </c>
      <c r="D45" s="1812" t="s">
        <v>359</v>
      </c>
      <c r="E45" s="1812" t="s">
        <v>359</v>
      </c>
      <c r="F45" s="1812" t="s">
        <v>359</v>
      </c>
      <c r="G45" s="1812" t="s">
        <v>359</v>
      </c>
      <c r="H45" s="1812" t="s">
        <v>359</v>
      </c>
      <c r="I45" s="1812" t="s">
        <v>359</v>
      </c>
      <c r="J45" s="1812" t="s">
        <v>359</v>
      </c>
      <c r="K45" s="1812" t="s">
        <v>359</v>
      </c>
      <c r="L45" s="1409" t="s">
        <v>359</v>
      </c>
      <c r="M45" s="1657" t="s">
        <v>359</v>
      </c>
      <c r="N45" s="1359"/>
    </row>
    <row r="46" spans="1:14" ht="15" customHeight="1">
      <c r="A46" s="5687"/>
      <c r="B46" s="4266" t="s">
        <v>2388</v>
      </c>
      <c r="C46" s="7601" t="s">
        <v>3518</v>
      </c>
      <c r="D46" s="7602"/>
      <c r="E46" s="7602"/>
      <c r="F46" s="7602"/>
      <c r="G46" s="7602"/>
      <c r="H46" s="7602"/>
      <c r="I46" s="7602"/>
      <c r="J46" s="7602"/>
      <c r="K46" s="7602"/>
      <c r="L46" s="7602"/>
      <c r="M46" s="7603"/>
      <c r="N46" s="1359"/>
    </row>
    <row r="47" spans="1:14" ht="15.75" customHeight="1">
      <c r="A47" s="5687"/>
      <c r="B47" s="4266" t="s">
        <v>2577</v>
      </c>
      <c r="C47" s="7601" t="s">
        <v>3519</v>
      </c>
      <c r="D47" s="7602"/>
      <c r="E47" s="7602"/>
      <c r="F47" s="7602"/>
      <c r="G47" s="7602"/>
      <c r="H47" s="7602"/>
      <c r="I47" s="7602"/>
      <c r="J47" s="7602"/>
      <c r="K47" s="7602"/>
      <c r="L47" s="7602"/>
      <c r="M47" s="7603"/>
      <c r="N47" s="1359"/>
    </row>
    <row r="48" spans="1:14" ht="15.75" customHeight="1">
      <c r="A48" s="5687"/>
      <c r="B48" s="4266" t="s">
        <v>2392</v>
      </c>
      <c r="C48" s="2435">
        <v>0</v>
      </c>
      <c r="D48" s="1668" t="s">
        <v>359</v>
      </c>
      <c r="E48" s="1668" t="s">
        <v>359</v>
      </c>
      <c r="F48" s="1668" t="s">
        <v>359</v>
      </c>
      <c r="G48" s="1668" t="s">
        <v>359</v>
      </c>
      <c r="H48" s="1668" t="s">
        <v>359</v>
      </c>
      <c r="I48" s="1668" t="s">
        <v>359</v>
      </c>
      <c r="J48" s="1668" t="s">
        <v>359</v>
      </c>
      <c r="K48" s="1668" t="s">
        <v>359</v>
      </c>
      <c r="L48" s="1668" t="s">
        <v>359</v>
      </c>
      <c r="M48" s="1690" t="s">
        <v>359</v>
      </c>
      <c r="N48" s="1359"/>
    </row>
    <row r="49" spans="1:14" ht="15" customHeight="1">
      <c r="A49" s="5687"/>
      <c r="B49" s="4266" t="s">
        <v>2393</v>
      </c>
      <c r="C49" s="2435" t="s">
        <v>437</v>
      </c>
      <c r="D49" s="1668" t="s">
        <v>359</v>
      </c>
      <c r="E49" s="1668" t="s">
        <v>359</v>
      </c>
      <c r="F49" s="1668" t="s">
        <v>359</v>
      </c>
      <c r="G49" s="1668" t="s">
        <v>359</v>
      </c>
      <c r="H49" s="1668" t="s">
        <v>359</v>
      </c>
      <c r="I49" s="1668" t="s">
        <v>359</v>
      </c>
      <c r="J49" s="1668" t="s">
        <v>359</v>
      </c>
      <c r="K49" s="1668" t="s">
        <v>359</v>
      </c>
      <c r="L49" s="1668" t="s">
        <v>359</v>
      </c>
      <c r="M49" s="1690" t="s">
        <v>359</v>
      </c>
      <c r="N49" s="1359"/>
    </row>
    <row r="50" spans="1:14" ht="15" customHeight="1">
      <c r="A50" s="8815" t="s">
        <v>2394</v>
      </c>
      <c r="B50" s="4266" t="s">
        <v>2395</v>
      </c>
      <c r="C50" s="7601" t="s">
        <v>1187</v>
      </c>
      <c r="D50" s="7602"/>
      <c r="E50" s="7602"/>
      <c r="F50" s="7602"/>
      <c r="G50" s="7602"/>
      <c r="H50" s="7602"/>
      <c r="I50" s="7602"/>
      <c r="J50" s="7602"/>
      <c r="K50" s="7602"/>
      <c r="L50" s="7602"/>
      <c r="M50" s="7603"/>
      <c r="N50" s="1359"/>
    </row>
    <row r="51" spans="1:14" ht="15.75" customHeight="1">
      <c r="A51" s="5581"/>
      <c r="B51" s="4266" t="s">
        <v>2396</v>
      </c>
      <c r="C51" s="7601" t="s">
        <v>3502</v>
      </c>
      <c r="D51" s="7602"/>
      <c r="E51" s="7602"/>
      <c r="F51" s="7602"/>
      <c r="G51" s="7602"/>
      <c r="H51" s="7602"/>
      <c r="I51" s="7602"/>
      <c r="J51" s="7602"/>
      <c r="K51" s="7602"/>
      <c r="L51" s="7602"/>
      <c r="M51" s="7603"/>
      <c r="N51" s="1359"/>
    </row>
    <row r="52" spans="1:14" ht="15.75" customHeight="1">
      <c r="A52" s="5581"/>
      <c r="B52" s="4266" t="s">
        <v>2398</v>
      </c>
      <c r="C52" s="7601" t="s">
        <v>3327</v>
      </c>
      <c r="D52" s="7602"/>
      <c r="E52" s="7602"/>
      <c r="F52" s="7602"/>
      <c r="G52" s="7602"/>
      <c r="H52" s="7602"/>
      <c r="I52" s="7602"/>
      <c r="J52" s="7602"/>
      <c r="K52" s="7602"/>
      <c r="L52" s="7602"/>
      <c r="M52" s="7603"/>
      <c r="N52" s="1359"/>
    </row>
    <row r="53" spans="1:14" ht="15" customHeight="1">
      <c r="A53" s="5581"/>
      <c r="B53" s="4266" t="s">
        <v>2399</v>
      </c>
      <c r="C53" s="7601" t="s">
        <v>1186</v>
      </c>
      <c r="D53" s="7602"/>
      <c r="E53" s="7602"/>
      <c r="F53" s="7602"/>
      <c r="G53" s="7602"/>
      <c r="H53" s="7602"/>
      <c r="I53" s="7602"/>
      <c r="J53" s="7602"/>
      <c r="K53" s="7602"/>
      <c r="L53" s="7602"/>
      <c r="M53" s="7603"/>
      <c r="N53" s="1359"/>
    </row>
    <row r="54" spans="1:14" ht="15" customHeight="1">
      <c r="A54" s="5581"/>
      <c r="B54" s="4266" t="s">
        <v>2400</v>
      </c>
      <c r="C54" s="8842" t="s">
        <v>3503</v>
      </c>
      <c r="D54" s="8821"/>
      <c r="E54" s="8821"/>
      <c r="F54" s="8821"/>
      <c r="G54" s="8821"/>
      <c r="H54" s="8821"/>
      <c r="I54" s="8821"/>
      <c r="J54" s="8821"/>
      <c r="K54" s="8821"/>
      <c r="L54" s="8821"/>
      <c r="M54" s="8822"/>
      <c r="N54" s="1359"/>
    </row>
    <row r="55" spans="1:14" ht="15" customHeight="1">
      <c r="A55" s="8816"/>
      <c r="B55" s="4266" t="s">
        <v>2401</v>
      </c>
      <c r="C55" s="7601">
        <v>6013813000</v>
      </c>
      <c r="D55" s="7602"/>
      <c r="E55" s="7602"/>
      <c r="F55" s="7602"/>
      <c r="G55" s="7602"/>
      <c r="H55" s="7602"/>
      <c r="I55" s="7602"/>
      <c r="J55" s="7602"/>
      <c r="K55" s="7602"/>
      <c r="L55" s="7602"/>
      <c r="M55" s="7603"/>
      <c r="N55" s="1359"/>
    </row>
    <row r="56" spans="1:14" ht="15" customHeight="1">
      <c r="A56" s="8815" t="s">
        <v>2402</v>
      </c>
      <c r="B56" s="4438" t="s">
        <v>2403</v>
      </c>
      <c r="C56" s="7601" t="s">
        <v>3329</v>
      </c>
      <c r="D56" s="7602"/>
      <c r="E56" s="7602"/>
      <c r="F56" s="7602"/>
      <c r="G56" s="7602"/>
      <c r="H56" s="7602"/>
      <c r="I56" s="7602"/>
      <c r="J56" s="7602"/>
      <c r="K56" s="7602"/>
      <c r="L56" s="7602"/>
      <c r="M56" s="7603"/>
      <c r="N56" s="1359"/>
    </row>
    <row r="57" spans="1:14" ht="15" customHeight="1">
      <c r="A57" s="5581"/>
      <c r="B57" s="2105" t="s">
        <v>2404</v>
      </c>
      <c r="C57" s="7601" t="s">
        <v>3460</v>
      </c>
      <c r="D57" s="7602"/>
      <c r="E57" s="7602"/>
      <c r="F57" s="7602"/>
      <c r="G57" s="7602"/>
      <c r="H57" s="7602"/>
      <c r="I57" s="7602"/>
      <c r="J57" s="7602"/>
      <c r="K57" s="7602"/>
      <c r="L57" s="7602"/>
      <c r="M57" s="7603"/>
      <c r="N57" s="1359"/>
    </row>
    <row r="58" spans="1:14" ht="15" customHeight="1">
      <c r="A58" s="5581"/>
      <c r="B58" s="2551" t="s">
        <v>244</v>
      </c>
      <c r="C58" s="7601" t="s">
        <v>3327</v>
      </c>
      <c r="D58" s="7602"/>
      <c r="E58" s="7602"/>
      <c r="F58" s="7602"/>
      <c r="G58" s="7602"/>
      <c r="H58" s="7602"/>
      <c r="I58" s="7602"/>
      <c r="J58" s="7602"/>
      <c r="K58" s="7602"/>
      <c r="L58" s="7602"/>
      <c r="M58" s="7603"/>
      <c r="N58" s="1359"/>
    </row>
    <row r="59" spans="1:14" ht="15" customHeight="1">
      <c r="A59" s="4498" t="s">
        <v>2406</v>
      </c>
      <c r="B59" s="4502" t="s">
        <v>359</v>
      </c>
      <c r="C59" s="6932" t="s">
        <v>359</v>
      </c>
      <c r="D59" s="6933"/>
      <c r="E59" s="6933"/>
      <c r="F59" s="6933"/>
      <c r="G59" s="6933"/>
      <c r="H59" s="6933"/>
      <c r="I59" s="6933"/>
      <c r="J59" s="6933"/>
      <c r="K59" s="6933"/>
      <c r="L59" s="6933"/>
      <c r="M59" s="6934"/>
      <c r="N59" s="1359"/>
    </row>
    <row r="60" spans="1:14" ht="15" customHeight="1">
      <c r="A60" s="4272"/>
      <c r="B60" s="4503"/>
      <c r="C60" s="4274"/>
      <c r="D60" s="4275"/>
      <c r="E60" s="4275"/>
      <c r="F60" s="4275"/>
      <c r="G60" s="4275"/>
      <c r="H60" s="4275"/>
      <c r="I60" s="4275"/>
      <c r="J60" s="4275"/>
      <c r="K60" s="4275"/>
      <c r="L60" s="4275"/>
      <c r="M60" s="4276"/>
      <c r="N60" s="1359"/>
    </row>
    <row r="61" spans="1:14" ht="15" customHeight="1">
      <c r="A61" s="4504"/>
      <c r="B61" s="2334"/>
      <c r="C61" s="8839"/>
      <c r="D61" s="8840"/>
      <c r="E61" s="8840"/>
      <c r="F61" s="8840"/>
      <c r="G61" s="8840"/>
      <c r="H61" s="8840"/>
      <c r="I61" s="8840"/>
      <c r="J61" s="8840"/>
      <c r="K61" s="8840"/>
      <c r="L61" s="8840"/>
      <c r="M61" s="8841"/>
      <c r="N61" s="1359"/>
    </row>
  </sheetData>
  <mergeCells count="52">
    <mergeCell ref="L43:M44"/>
    <mergeCell ref="C46:M46"/>
    <mergeCell ref="A50:A55"/>
    <mergeCell ref="C50:M50"/>
    <mergeCell ref="A56:A58"/>
    <mergeCell ref="C51:M51"/>
    <mergeCell ref="C52:M52"/>
    <mergeCell ref="C47:M47"/>
    <mergeCell ref="C57:M57"/>
    <mergeCell ref="C58:M58"/>
    <mergeCell ref="F40:G40"/>
    <mergeCell ref="H40:I40"/>
    <mergeCell ref="B42:B45"/>
    <mergeCell ref="F43:F44"/>
    <mergeCell ref="G43:J44"/>
    <mergeCell ref="A2:A14"/>
    <mergeCell ref="A15:A49"/>
    <mergeCell ref="B17:B23"/>
    <mergeCell ref="B24:B27"/>
    <mergeCell ref="B28:B30"/>
    <mergeCell ref="B31:B33"/>
    <mergeCell ref="B34:B41"/>
    <mergeCell ref="C2:M2"/>
    <mergeCell ref="C3:M3"/>
    <mergeCell ref="F4:G4"/>
    <mergeCell ref="I4:M4"/>
    <mergeCell ref="C5:M5"/>
    <mergeCell ref="C7:D7"/>
    <mergeCell ref="I7:M7"/>
    <mergeCell ref="B8:B10"/>
    <mergeCell ref="C9:D9"/>
    <mergeCell ref="F9:G9"/>
    <mergeCell ref="I9:J9"/>
    <mergeCell ref="C10:D10"/>
    <mergeCell ref="F10:G10"/>
    <mergeCell ref="I10:J10"/>
    <mergeCell ref="C61:M61"/>
    <mergeCell ref="B1:M1"/>
    <mergeCell ref="C59:M59"/>
    <mergeCell ref="C16:M16"/>
    <mergeCell ref="C11:M11"/>
    <mergeCell ref="C12:M12"/>
    <mergeCell ref="C13:M13"/>
    <mergeCell ref="C14:D14"/>
    <mergeCell ref="G14:M14"/>
    <mergeCell ref="C15:M15"/>
    <mergeCell ref="J29:L29"/>
    <mergeCell ref="C53:M53"/>
    <mergeCell ref="C54:M54"/>
    <mergeCell ref="C55:M55"/>
    <mergeCell ref="C56:M56"/>
    <mergeCell ref="C6:M6"/>
  </mergeCells>
  <hyperlinks>
    <hyperlink ref="C54" r:id="rId1"/>
  </hyperlinks>
  <pageMargins left="0.7" right="0.7" top="0.75" bottom="0.75" header="0.3" footer="0.3"/>
  <pageSetup orientation="portrait" horizontalDpi="0" verticalDpi="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dimension ref="A1:N61"/>
  <sheetViews>
    <sheetView workbookViewId="0">
      <selection activeCell="B1" sqref="B1:M1"/>
    </sheetView>
  </sheetViews>
  <sheetFormatPr baseColWidth="10" defaultColWidth="8.7109375" defaultRowHeight="15"/>
  <cols>
    <col min="1" max="1" width="29" customWidth="1"/>
    <col min="2" max="2" width="29.7109375" customWidth="1"/>
    <col min="3" max="13" width="11.42578125" customWidth="1"/>
  </cols>
  <sheetData>
    <row r="1" spans="1:14" ht="20.25" customHeight="1" thickBot="1">
      <c r="A1" s="1688" t="s">
        <v>359</v>
      </c>
      <c r="B1" s="8844" t="s">
        <v>3520</v>
      </c>
      <c r="C1" s="8844"/>
      <c r="D1" s="8844"/>
      <c r="E1" s="8844"/>
      <c r="F1" s="8844"/>
      <c r="G1" s="8844"/>
      <c r="H1" s="8844"/>
      <c r="I1" s="8844"/>
      <c r="J1" s="8844"/>
      <c r="K1" s="8844"/>
      <c r="L1" s="8844"/>
      <c r="M1" s="8845"/>
      <c r="N1" s="1359"/>
    </row>
    <row r="2" spans="1:14" ht="54" customHeight="1">
      <c r="A2" s="6589" t="s">
        <v>2329</v>
      </c>
      <c r="B2" s="2339" t="s">
        <v>2330</v>
      </c>
      <c r="C2" s="6602" t="s">
        <v>3521</v>
      </c>
      <c r="D2" s="6602"/>
      <c r="E2" s="6602"/>
      <c r="F2" s="6602"/>
      <c r="G2" s="6602"/>
      <c r="H2" s="6602"/>
      <c r="I2" s="6602"/>
      <c r="J2" s="6602"/>
      <c r="K2" s="6602"/>
      <c r="L2" s="6602"/>
      <c r="M2" s="7154"/>
      <c r="N2" s="1359"/>
    </row>
    <row r="3" spans="1:14" ht="70.5" customHeight="1">
      <c r="A3" s="6590"/>
      <c r="B3" s="2336" t="s">
        <v>2643</v>
      </c>
      <c r="C3" s="5680" t="s">
        <v>1121</v>
      </c>
      <c r="D3" s="5680"/>
      <c r="E3" s="5680"/>
      <c r="F3" s="5680"/>
      <c r="G3" s="5680"/>
      <c r="H3" s="5680"/>
      <c r="I3" s="5680"/>
      <c r="J3" s="5680"/>
      <c r="K3" s="5680"/>
      <c r="L3" s="5680"/>
      <c r="M3" s="5681"/>
      <c r="N3" s="1359"/>
    </row>
    <row r="4" spans="1:14" ht="21.75" customHeight="1">
      <c r="A4" s="6590"/>
      <c r="B4" s="2338" t="s">
        <v>240</v>
      </c>
      <c r="C4" s="1415" t="s">
        <v>95</v>
      </c>
      <c r="D4" s="1482" t="s">
        <v>359</v>
      </c>
      <c r="E4" s="1539" t="s">
        <v>359</v>
      </c>
      <c r="F4" s="5699"/>
      <c r="G4" s="5700"/>
      <c r="H4" s="1483"/>
      <c r="I4" s="7148" t="s">
        <v>359</v>
      </c>
      <c r="J4" s="7149"/>
      <c r="K4" s="7149"/>
      <c r="L4" s="7149"/>
      <c r="M4" s="8843"/>
      <c r="N4" s="1359"/>
    </row>
    <row r="5" spans="1:14" ht="15.75" customHeight="1">
      <c r="A5" s="6590"/>
      <c r="B5" s="2338" t="s">
        <v>2333</v>
      </c>
      <c r="C5" s="5680"/>
      <c r="D5" s="5680"/>
      <c r="E5" s="5680"/>
      <c r="F5" s="5680"/>
      <c r="G5" s="5680"/>
      <c r="H5" s="5680"/>
      <c r="I5" s="5680"/>
      <c r="J5" s="5680"/>
      <c r="K5" s="5680"/>
      <c r="L5" s="5680"/>
      <c r="M5" s="5681"/>
      <c r="N5" s="1359"/>
    </row>
    <row r="6" spans="1:14" ht="15.75" customHeight="1">
      <c r="A6" s="6590"/>
      <c r="B6" s="2338" t="s">
        <v>2334</v>
      </c>
      <c r="C6" s="5680"/>
      <c r="D6" s="5680"/>
      <c r="E6" s="5680"/>
      <c r="F6" s="5680"/>
      <c r="G6" s="5680"/>
      <c r="H6" s="5680"/>
      <c r="I6" s="5680"/>
      <c r="J6" s="5680"/>
      <c r="K6" s="5680"/>
      <c r="L6" s="5680"/>
      <c r="M6" s="5681"/>
      <c r="N6" s="1359"/>
    </row>
    <row r="7" spans="1:14" ht="15" customHeight="1">
      <c r="A7" s="6590"/>
      <c r="B7" s="2338" t="s">
        <v>2335</v>
      </c>
      <c r="C7" s="5702" t="s">
        <v>43</v>
      </c>
      <c r="D7" s="5702"/>
      <c r="E7" s="1409" t="s">
        <v>359</v>
      </c>
      <c r="F7" s="1409" t="s">
        <v>359</v>
      </c>
      <c r="G7" s="1484" t="s">
        <v>359</v>
      </c>
      <c r="H7" s="2406" t="s">
        <v>244</v>
      </c>
      <c r="I7" s="5702" t="s">
        <v>3522</v>
      </c>
      <c r="J7" s="5702"/>
      <c r="K7" s="5702"/>
      <c r="L7" s="5702"/>
      <c r="M7" s="5703"/>
      <c r="N7" s="1359"/>
    </row>
    <row r="8" spans="1:14" ht="15.75">
      <c r="A8" s="6590"/>
      <c r="B8" s="7144" t="s">
        <v>2336</v>
      </c>
      <c r="C8" s="7114" t="s">
        <v>359</v>
      </c>
      <c r="D8" s="5979"/>
      <c r="E8" s="1410" t="s">
        <v>359</v>
      </c>
      <c r="F8" s="1410" t="s">
        <v>359</v>
      </c>
      <c r="G8" s="1410" t="s">
        <v>359</v>
      </c>
      <c r="H8" s="1410" t="s">
        <v>359</v>
      </c>
      <c r="I8" s="1409" t="s">
        <v>359</v>
      </c>
      <c r="J8" s="1409" t="s">
        <v>359</v>
      </c>
      <c r="K8" s="1409" t="s">
        <v>359</v>
      </c>
      <c r="L8" s="1409" t="s">
        <v>359</v>
      </c>
      <c r="M8" s="1411" t="s">
        <v>359</v>
      </c>
      <c r="N8" s="1359"/>
    </row>
    <row r="9" spans="1:14" ht="15" customHeight="1">
      <c r="A9" s="6590"/>
      <c r="B9" s="7144"/>
      <c r="C9" s="8808"/>
      <c r="D9" s="6543"/>
      <c r="E9" s="1409" t="s">
        <v>359</v>
      </c>
      <c r="F9" s="5708" t="s">
        <v>359</v>
      </c>
      <c r="G9" s="5708"/>
      <c r="H9" s="1409" t="s">
        <v>359</v>
      </c>
      <c r="I9" s="5708" t="s">
        <v>359</v>
      </c>
      <c r="J9" s="5708"/>
      <c r="K9" s="1409" t="s">
        <v>359</v>
      </c>
      <c r="L9" s="1409" t="s">
        <v>359</v>
      </c>
      <c r="M9" s="1411" t="s">
        <v>359</v>
      </c>
      <c r="N9" s="1359"/>
    </row>
    <row r="10" spans="1:14" ht="15" customHeight="1">
      <c r="A10" s="6590"/>
      <c r="B10" s="8754"/>
      <c r="C10" s="5708" t="s">
        <v>2567</v>
      </c>
      <c r="D10" s="5708"/>
      <c r="E10" s="1412" t="s">
        <v>359</v>
      </c>
      <c r="F10" s="5708" t="s">
        <v>2567</v>
      </c>
      <c r="G10" s="5708"/>
      <c r="H10" s="1412" t="s">
        <v>359</v>
      </c>
      <c r="I10" s="5708" t="s">
        <v>2567</v>
      </c>
      <c r="J10" s="5708"/>
      <c r="K10" s="1412" t="s">
        <v>359</v>
      </c>
      <c r="L10" s="1412" t="s">
        <v>359</v>
      </c>
      <c r="M10" s="1413" t="s">
        <v>359</v>
      </c>
      <c r="N10" s="1359"/>
    </row>
    <row r="11" spans="1:14" ht="45" customHeight="1">
      <c r="A11" s="6590"/>
      <c r="B11" s="2338" t="s">
        <v>2338</v>
      </c>
      <c r="C11" s="5680" t="s">
        <v>3523</v>
      </c>
      <c r="D11" s="5680"/>
      <c r="E11" s="5680"/>
      <c r="F11" s="5680"/>
      <c r="G11" s="5680"/>
      <c r="H11" s="5680"/>
      <c r="I11" s="5680"/>
      <c r="J11" s="5680"/>
      <c r="K11" s="5680"/>
      <c r="L11" s="5680"/>
      <c r="M11" s="5681"/>
      <c r="N11" s="1359"/>
    </row>
    <row r="12" spans="1:14" ht="35.25" customHeight="1">
      <c r="A12" s="6590"/>
      <c r="B12" s="2338" t="s">
        <v>2689</v>
      </c>
      <c r="C12" s="5680" t="s">
        <v>3524</v>
      </c>
      <c r="D12" s="5680"/>
      <c r="E12" s="5680"/>
      <c r="F12" s="5680"/>
      <c r="G12" s="5680"/>
      <c r="H12" s="5680"/>
      <c r="I12" s="5680"/>
      <c r="J12" s="5680"/>
      <c r="K12" s="5680"/>
      <c r="L12" s="5680"/>
      <c r="M12" s="5681"/>
      <c r="N12" s="1359"/>
    </row>
    <row r="13" spans="1:14" ht="45" customHeight="1">
      <c r="A13" s="6590"/>
      <c r="B13" s="2338" t="s">
        <v>3291</v>
      </c>
      <c r="C13" s="5680" t="s">
        <v>3454</v>
      </c>
      <c r="D13" s="5680"/>
      <c r="E13" s="5680"/>
      <c r="F13" s="5680"/>
      <c r="G13" s="5680"/>
      <c r="H13" s="5680"/>
      <c r="I13" s="5680"/>
      <c r="J13" s="5680"/>
      <c r="K13" s="5680"/>
      <c r="L13" s="5680"/>
      <c r="M13" s="5681"/>
      <c r="N13" s="1359"/>
    </row>
    <row r="14" spans="1:14" ht="15" customHeight="1">
      <c r="A14" s="6590"/>
      <c r="B14" s="2339" t="s">
        <v>2651</v>
      </c>
      <c r="C14" s="5680" t="s">
        <v>3525</v>
      </c>
      <c r="D14" s="5680"/>
      <c r="E14" s="1534" t="s">
        <v>108</v>
      </c>
      <c r="F14" s="5680" t="s">
        <v>1203</v>
      </c>
      <c r="G14" s="5680"/>
      <c r="H14" s="5680"/>
      <c r="I14" s="5680"/>
      <c r="J14" s="5680"/>
      <c r="K14" s="5680"/>
      <c r="L14" s="5680"/>
      <c r="M14" s="5681"/>
      <c r="N14" s="1359"/>
    </row>
    <row r="15" spans="1:14" ht="15.75" customHeight="1">
      <c r="A15" s="8803" t="s">
        <v>2340</v>
      </c>
      <c r="B15" s="2336" t="s">
        <v>230</v>
      </c>
      <c r="C15" s="5680" t="s">
        <v>2</v>
      </c>
      <c r="D15" s="5680"/>
      <c r="E15" s="5680"/>
      <c r="F15" s="5680"/>
      <c r="G15" s="5680"/>
      <c r="H15" s="5680"/>
      <c r="I15" s="5680"/>
      <c r="J15" s="5680"/>
      <c r="K15" s="5680"/>
      <c r="L15" s="5680"/>
      <c r="M15" s="5681"/>
      <c r="N15" s="1639"/>
    </row>
    <row r="16" spans="1:14" ht="18" customHeight="1">
      <c r="A16" s="6586"/>
      <c r="B16" s="2338" t="s">
        <v>2652</v>
      </c>
      <c r="C16" s="5680" t="s">
        <v>1816</v>
      </c>
      <c r="D16" s="5680"/>
      <c r="E16" s="5680"/>
      <c r="F16" s="5680"/>
      <c r="G16" s="5680"/>
      <c r="H16" s="5680"/>
      <c r="I16" s="5680"/>
      <c r="J16" s="5680"/>
      <c r="K16" s="5680"/>
      <c r="L16" s="5680"/>
      <c r="M16" s="5681"/>
      <c r="N16" s="1359"/>
    </row>
    <row r="17" spans="1:14" ht="15.75">
      <c r="A17" s="6586"/>
      <c r="B17" s="7144" t="s">
        <v>2341</v>
      </c>
      <c r="C17" s="1409" t="s">
        <v>359</v>
      </c>
      <c r="D17" s="1408" t="s">
        <v>359</v>
      </c>
      <c r="E17" s="1408" t="s">
        <v>359</v>
      </c>
      <c r="F17" s="1408" t="s">
        <v>359</v>
      </c>
      <c r="G17" s="1408" t="s">
        <v>359</v>
      </c>
      <c r="H17" s="1408" t="s">
        <v>359</v>
      </c>
      <c r="I17" s="1408" t="s">
        <v>359</v>
      </c>
      <c r="J17" s="1408" t="s">
        <v>359</v>
      </c>
      <c r="K17" s="1408" t="s">
        <v>359</v>
      </c>
      <c r="L17" s="1408" t="s">
        <v>359</v>
      </c>
      <c r="M17" s="1416" t="s">
        <v>359</v>
      </c>
      <c r="N17" s="1359"/>
    </row>
    <row r="18" spans="1:14" ht="15.75">
      <c r="A18" s="6586"/>
      <c r="B18" s="7144"/>
      <c r="C18" s="1409" t="s">
        <v>359</v>
      </c>
      <c r="D18" s="1415" t="s">
        <v>359</v>
      </c>
      <c r="E18" s="1408" t="s">
        <v>359</v>
      </c>
      <c r="F18" s="1415" t="s">
        <v>359</v>
      </c>
      <c r="G18" s="1408" t="s">
        <v>359</v>
      </c>
      <c r="H18" s="1415" t="s">
        <v>359</v>
      </c>
      <c r="I18" s="1408" t="s">
        <v>359</v>
      </c>
      <c r="J18" s="1415" t="s">
        <v>359</v>
      </c>
      <c r="K18" s="1408" t="s">
        <v>359</v>
      </c>
      <c r="L18" s="1408" t="s">
        <v>359</v>
      </c>
      <c r="M18" s="1416" t="s">
        <v>359</v>
      </c>
      <c r="N18" s="1359"/>
    </row>
    <row r="19" spans="1:14" ht="15.75">
      <c r="A19" s="6586"/>
      <c r="B19" s="7144"/>
      <c r="C19" s="1408" t="s">
        <v>2342</v>
      </c>
      <c r="D19" s="1406" t="s">
        <v>359</v>
      </c>
      <c r="E19" s="1408" t="s">
        <v>2343</v>
      </c>
      <c r="F19" s="1406" t="s">
        <v>359</v>
      </c>
      <c r="G19" s="1408" t="s">
        <v>2344</v>
      </c>
      <c r="H19" s="1406" t="s">
        <v>359</v>
      </c>
      <c r="I19" s="1408" t="s">
        <v>2345</v>
      </c>
      <c r="J19" s="1406" t="s">
        <v>359</v>
      </c>
      <c r="K19" s="1408" t="s">
        <v>359</v>
      </c>
      <c r="L19" s="1408" t="s">
        <v>359</v>
      </c>
      <c r="M19" s="1416" t="s">
        <v>359</v>
      </c>
      <c r="N19" s="1359"/>
    </row>
    <row r="20" spans="1:14" ht="15.75">
      <c r="A20" s="6586"/>
      <c r="B20" s="7144"/>
      <c r="C20" s="1408" t="s">
        <v>2346</v>
      </c>
      <c r="D20" s="1406" t="s">
        <v>359</v>
      </c>
      <c r="E20" s="1408" t="s">
        <v>2347</v>
      </c>
      <c r="F20" s="1406" t="s">
        <v>359</v>
      </c>
      <c r="G20" s="1408" t="s">
        <v>2348</v>
      </c>
      <c r="H20" s="1406" t="s">
        <v>359</v>
      </c>
      <c r="I20" s="1408" t="s">
        <v>359</v>
      </c>
      <c r="J20" s="1408" t="s">
        <v>359</v>
      </c>
      <c r="K20" s="1408" t="s">
        <v>359</v>
      </c>
      <c r="L20" s="1408" t="s">
        <v>359</v>
      </c>
      <c r="M20" s="1416" t="s">
        <v>359</v>
      </c>
      <c r="N20" s="1359"/>
    </row>
    <row r="21" spans="1:14" ht="15.75">
      <c r="A21" s="6586"/>
      <c r="B21" s="7144"/>
      <c r="C21" s="1408" t="s">
        <v>2349</v>
      </c>
      <c r="D21" s="1406" t="s">
        <v>359</v>
      </c>
      <c r="E21" s="1408" t="s">
        <v>2350</v>
      </c>
      <c r="F21" s="1406" t="s">
        <v>359</v>
      </c>
      <c r="G21" s="1408" t="s">
        <v>359</v>
      </c>
      <c r="H21" s="1408" t="s">
        <v>359</v>
      </c>
      <c r="I21" s="1408" t="s">
        <v>359</v>
      </c>
      <c r="J21" s="1408" t="s">
        <v>359</v>
      </c>
      <c r="K21" s="1408" t="s">
        <v>359</v>
      </c>
      <c r="L21" s="1408" t="s">
        <v>359</v>
      </c>
      <c r="M21" s="1416" t="s">
        <v>359</v>
      </c>
      <c r="N21" s="1359"/>
    </row>
    <row r="22" spans="1:14" ht="15.75" customHeight="1">
      <c r="A22" s="6586"/>
      <c r="B22" s="7144"/>
      <c r="C22" s="1408" t="s">
        <v>105</v>
      </c>
      <c r="D22" s="1406" t="s">
        <v>2351</v>
      </c>
      <c r="E22" s="1408" t="s">
        <v>2352</v>
      </c>
      <c r="F22" s="5708" t="s">
        <v>3526</v>
      </c>
      <c r="G22" s="5708"/>
      <c r="H22" s="5708"/>
      <c r="I22" s="5708"/>
      <c r="J22" s="5708"/>
      <c r="K22" s="5708"/>
      <c r="L22" s="5708"/>
      <c r="M22" s="5974"/>
      <c r="N22" s="1359"/>
    </row>
    <row r="23" spans="1:14" ht="15.75">
      <c r="A23" s="6586"/>
      <c r="B23" s="8754"/>
      <c r="C23" s="1415" t="s">
        <v>359</v>
      </c>
      <c r="D23" s="1415" t="s">
        <v>359</v>
      </c>
      <c r="E23" s="1415" t="s">
        <v>359</v>
      </c>
      <c r="F23" s="1415" t="s">
        <v>359</v>
      </c>
      <c r="G23" s="1415" t="s">
        <v>359</v>
      </c>
      <c r="H23" s="1415" t="s">
        <v>359</v>
      </c>
      <c r="I23" s="1415" t="s">
        <v>359</v>
      </c>
      <c r="J23" s="1415" t="s">
        <v>359</v>
      </c>
      <c r="K23" s="1415" t="s">
        <v>359</v>
      </c>
      <c r="L23" s="1415" t="s">
        <v>359</v>
      </c>
      <c r="M23" s="1418" t="s">
        <v>359</v>
      </c>
      <c r="N23" s="1359"/>
    </row>
    <row r="24" spans="1:14" ht="15.75">
      <c r="A24" s="6586"/>
      <c r="B24" s="7144" t="s">
        <v>2354</v>
      </c>
      <c r="C24" s="1408" t="s">
        <v>359</v>
      </c>
      <c r="D24" s="1408" t="s">
        <v>359</v>
      </c>
      <c r="E24" s="1408" t="s">
        <v>359</v>
      </c>
      <c r="F24" s="1408" t="s">
        <v>359</v>
      </c>
      <c r="G24" s="1408" t="s">
        <v>359</v>
      </c>
      <c r="H24" s="1408" t="s">
        <v>359</v>
      </c>
      <c r="I24" s="1408" t="s">
        <v>359</v>
      </c>
      <c r="J24" s="1408" t="s">
        <v>359</v>
      </c>
      <c r="K24" s="1408" t="s">
        <v>359</v>
      </c>
      <c r="L24" s="1409" t="s">
        <v>359</v>
      </c>
      <c r="M24" s="1411" t="s">
        <v>359</v>
      </c>
      <c r="N24" s="1359"/>
    </row>
    <row r="25" spans="1:14" ht="15.75">
      <c r="A25" s="6586"/>
      <c r="B25" s="7144"/>
      <c r="C25" s="1408" t="s">
        <v>2355</v>
      </c>
      <c r="D25" s="1417" t="s">
        <v>359</v>
      </c>
      <c r="E25" s="1408" t="s">
        <v>359</v>
      </c>
      <c r="F25" s="1408" t="s">
        <v>2356</v>
      </c>
      <c r="G25" s="1417" t="s">
        <v>359</v>
      </c>
      <c r="H25" s="1408" t="s">
        <v>359</v>
      </c>
      <c r="I25" s="1408" t="s">
        <v>2357</v>
      </c>
      <c r="J25" s="1417" t="s">
        <v>2351</v>
      </c>
      <c r="K25" s="1408" t="s">
        <v>359</v>
      </c>
      <c r="L25" s="1409" t="s">
        <v>359</v>
      </c>
      <c r="M25" s="1411" t="s">
        <v>359</v>
      </c>
      <c r="N25" s="1359"/>
    </row>
    <row r="26" spans="1:14" ht="15.75">
      <c r="A26" s="6586"/>
      <c r="B26" s="7144"/>
      <c r="C26" s="1408" t="s">
        <v>2358</v>
      </c>
      <c r="D26" s="1419" t="s">
        <v>359</v>
      </c>
      <c r="E26" s="1409" t="s">
        <v>359</v>
      </c>
      <c r="F26" s="1408" t="s">
        <v>2359</v>
      </c>
      <c r="G26" s="1406" t="s">
        <v>359</v>
      </c>
      <c r="H26" s="1409" t="s">
        <v>359</v>
      </c>
      <c r="I26" s="1409" t="s">
        <v>359</v>
      </c>
      <c r="J26" s="1409" t="s">
        <v>359</v>
      </c>
      <c r="K26" s="1409" t="s">
        <v>359</v>
      </c>
      <c r="L26" s="1409" t="s">
        <v>359</v>
      </c>
      <c r="M26" s="1411" t="s">
        <v>359</v>
      </c>
      <c r="N26" s="1359"/>
    </row>
    <row r="27" spans="1:14" ht="15.75">
      <c r="A27" s="6586"/>
      <c r="B27" s="8754"/>
      <c r="C27" s="1415" t="s">
        <v>359</v>
      </c>
      <c r="D27" s="1415" t="s">
        <v>359</v>
      </c>
      <c r="E27" s="1415" t="s">
        <v>359</v>
      </c>
      <c r="F27" s="1415" t="s">
        <v>359</v>
      </c>
      <c r="G27" s="1415" t="s">
        <v>359</v>
      </c>
      <c r="H27" s="1415" t="s">
        <v>359</v>
      </c>
      <c r="I27" s="1415" t="s">
        <v>359</v>
      </c>
      <c r="J27" s="1415" t="s">
        <v>359</v>
      </c>
      <c r="K27" s="1415" t="s">
        <v>359</v>
      </c>
      <c r="L27" s="1412" t="s">
        <v>359</v>
      </c>
      <c r="M27" s="1413" t="s">
        <v>359</v>
      </c>
      <c r="N27" s="1359"/>
    </row>
    <row r="28" spans="1:14" ht="15.75">
      <c r="A28" s="6586"/>
      <c r="B28" s="7143" t="s">
        <v>2360</v>
      </c>
      <c r="C28" s="1408" t="s">
        <v>359</v>
      </c>
      <c r="D28" s="1408" t="s">
        <v>359</v>
      </c>
      <c r="E28" s="1408" t="s">
        <v>359</v>
      </c>
      <c r="F28" s="1408" t="s">
        <v>359</v>
      </c>
      <c r="G28" s="1408" t="s">
        <v>359</v>
      </c>
      <c r="H28" s="1408" t="s">
        <v>359</v>
      </c>
      <c r="I28" s="1408" t="s">
        <v>359</v>
      </c>
      <c r="J28" s="1408" t="s">
        <v>359</v>
      </c>
      <c r="K28" s="1408" t="s">
        <v>359</v>
      </c>
      <c r="L28" s="1408" t="s">
        <v>359</v>
      </c>
      <c r="M28" s="1416" t="s">
        <v>359</v>
      </c>
      <c r="N28" s="1359"/>
    </row>
    <row r="29" spans="1:14" ht="15.75" customHeight="1">
      <c r="A29" s="6586"/>
      <c r="B29" s="7144"/>
      <c r="C29" s="1485" t="s">
        <v>2361</v>
      </c>
      <c r="D29" s="1488" t="s">
        <v>437</v>
      </c>
      <c r="E29" s="1408" t="s">
        <v>359</v>
      </c>
      <c r="F29" s="1409" t="s">
        <v>2362</v>
      </c>
      <c r="G29" s="1417" t="s">
        <v>359</v>
      </c>
      <c r="H29" s="1408" t="s">
        <v>359</v>
      </c>
      <c r="I29" s="1409" t="s">
        <v>2363</v>
      </c>
      <c r="J29" s="5701" t="s">
        <v>359</v>
      </c>
      <c r="K29" s="5680"/>
      <c r="L29" s="6204"/>
      <c r="M29" s="1416" t="s">
        <v>359</v>
      </c>
      <c r="N29" s="1359"/>
    </row>
    <row r="30" spans="1:14" ht="15.75">
      <c r="A30" s="6586"/>
      <c r="B30" s="7145"/>
      <c r="C30" s="1415" t="s">
        <v>359</v>
      </c>
      <c r="D30" s="1415" t="s">
        <v>359</v>
      </c>
      <c r="E30" s="1415" t="s">
        <v>359</v>
      </c>
      <c r="F30" s="1415" t="s">
        <v>359</v>
      </c>
      <c r="G30" s="1415" t="s">
        <v>359</v>
      </c>
      <c r="H30" s="1415" t="s">
        <v>359</v>
      </c>
      <c r="I30" s="1415" t="s">
        <v>359</v>
      </c>
      <c r="J30" s="1415" t="s">
        <v>359</v>
      </c>
      <c r="K30" s="1415" t="s">
        <v>359</v>
      </c>
      <c r="L30" s="1415" t="s">
        <v>359</v>
      </c>
      <c r="M30" s="1418" t="s">
        <v>359</v>
      </c>
      <c r="N30" s="1359"/>
    </row>
    <row r="31" spans="1:14" ht="15.75">
      <c r="A31" s="6586"/>
      <c r="B31" s="7144" t="s">
        <v>2364</v>
      </c>
      <c r="C31" s="1422" t="s">
        <v>359</v>
      </c>
      <c r="D31" s="1422" t="s">
        <v>359</v>
      </c>
      <c r="E31" s="1422" t="s">
        <v>359</v>
      </c>
      <c r="F31" s="1422" t="s">
        <v>359</v>
      </c>
      <c r="G31" s="1422" t="s">
        <v>359</v>
      </c>
      <c r="H31" s="1422" t="s">
        <v>359</v>
      </c>
      <c r="I31" s="1422" t="s">
        <v>359</v>
      </c>
      <c r="J31" s="1422" t="s">
        <v>359</v>
      </c>
      <c r="K31" s="1422" t="s">
        <v>359</v>
      </c>
      <c r="L31" s="1409" t="s">
        <v>359</v>
      </c>
      <c r="M31" s="1411" t="s">
        <v>359</v>
      </c>
      <c r="N31" s="1359"/>
    </row>
    <row r="32" spans="1:14" ht="31.5">
      <c r="A32" s="6586"/>
      <c r="B32" s="7144"/>
      <c r="C32" s="1408" t="s">
        <v>2365</v>
      </c>
      <c r="D32" s="1417" t="s">
        <v>3322</v>
      </c>
      <c r="E32" s="1422" t="s">
        <v>359</v>
      </c>
      <c r="F32" s="1408" t="s">
        <v>2366</v>
      </c>
      <c r="G32" s="1537">
        <v>2032</v>
      </c>
      <c r="H32" s="1422" t="s">
        <v>359</v>
      </c>
      <c r="I32" s="1409" t="s">
        <v>359</v>
      </c>
      <c r="J32" s="1422" t="s">
        <v>359</v>
      </c>
      <c r="K32" s="1422" t="s">
        <v>359</v>
      </c>
      <c r="L32" s="1409" t="s">
        <v>359</v>
      </c>
      <c r="M32" s="1411" t="s">
        <v>359</v>
      </c>
      <c r="N32" s="1359"/>
    </row>
    <row r="33" spans="1:14" ht="15.75">
      <c r="A33" s="6586"/>
      <c r="B33" s="8754"/>
      <c r="C33" s="1415" t="s">
        <v>359</v>
      </c>
      <c r="D33" s="1415" t="s">
        <v>359</v>
      </c>
      <c r="E33" s="1538" t="s">
        <v>359</v>
      </c>
      <c r="F33" s="1415" t="s">
        <v>359</v>
      </c>
      <c r="G33" s="1538" t="s">
        <v>359</v>
      </c>
      <c r="H33" s="1538" t="s">
        <v>359</v>
      </c>
      <c r="I33" s="1412" t="s">
        <v>359</v>
      </c>
      <c r="J33" s="1538" t="s">
        <v>359</v>
      </c>
      <c r="K33" s="1538" t="s">
        <v>359</v>
      </c>
      <c r="L33" s="1412" t="s">
        <v>359</v>
      </c>
      <c r="M33" s="1413" t="s">
        <v>359</v>
      </c>
      <c r="N33" s="1359"/>
    </row>
    <row r="34" spans="1:14" ht="15.75">
      <c r="A34" s="6586"/>
      <c r="B34" s="7144" t="s">
        <v>2367</v>
      </c>
      <c r="C34" s="1408" t="s">
        <v>359</v>
      </c>
      <c r="D34" s="1408" t="s">
        <v>359</v>
      </c>
      <c r="E34" s="1408" t="s">
        <v>359</v>
      </c>
      <c r="F34" s="1408" t="s">
        <v>359</v>
      </c>
      <c r="G34" s="1408" t="s">
        <v>359</v>
      </c>
      <c r="H34" s="1408" t="s">
        <v>359</v>
      </c>
      <c r="I34" s="1408" t="s">
        <v>359</v>
      </c>
      <c r="J34" s="1408" t="s">
        <v>359</v>
      </c>
      <c r="K34" s="1408" t="s">
        <v>359</v>
      </c>
      <c r="L34" s="1408" t="s">
        <v>359</v>
      </c>
      <c r="M34" s="1416" t="s">
        <v>359</v>
      </c>
      <c r="N34" s="1359"/>
    </row>
    <row r="35" spans="1:14" ht="15.75">
      <c r="A35" s="6586"/>
      <c r="B35" s="7144"/>
      <c r="C35" s="1408" t="s">
        <v>359</v>
      </c>
      <c r="D35" s="1710"/>
      <c r="E35" s="1408"/>
      <c r="F35" s="1710"/>
      <c r="G35" s="1408"/>
      <c r="H35" s="1422"/>
      <c r="I35" s="1409"/>
      <c r="J35" s="1422">
        <v>2023</v>
      </c>
      <c r="K35" s="1408" t="s">
        <v>359</v>
      </c>
      <c r="L35" s="1710">
        <v>2024</v>
      </c>
      <c r="M35" s="1416" t="s">
        <v>359</v>
      </c>
      <c r="N35" s="1359"/>
    </row>
    <row r="36" spans="1:14" ht="15.75">
      <c r="A36" s="6586"/>
      <c r="B36" s="7144"/>
      <c r="C36" s="1408" t="s">
        <v>359</v>
      </c>
      <c r="D36" s="1404"/>
      <c r="E36" s="1488"/>
      <c r="F36" s="1403"/>
      <c r="G36" s="1488"/>
      <c r="H36" s="1403"/>
      <c r="I36" s="1488"/>
      <c r="J36" s="1403">
        <v>2</v>
      </c>
      <c r="K36" s="1488" t="s">
        <v>359</v>
      </c>
      <c r="L36" s="1403">
        <v>2</v>
      </c>
      <c r="M36" s="1407" t="s">
        <v>359</v>
      </c>
      <c r="N36" s="1359"/>
    </row>
    <row r="37" spans="1:14" ht="15.75">
      <c r="A37" s="6586"/>
      <c r="B37" s="7144"/>
      <c r="C37" s="1408" t="s">
        <v>359</v>
      </c>
      <c r="D37" s="1710">
        <v>2025</v>
      </c>
      <c r="E37" s="1710" t="s">
        <v>359</v>
      </c>
      <c r="F37" s="1710">
        <v>2026</v>
      </c>
      <c r="G37" s="1710" t="s">
        <v>359</v>
      </c>
      <c r="H37" s="1422">
        <v>2027</v>
      </c>
      <c r="I37" s="1422" t="s">
        <v>359</v>
      </c>
      <c r="J37" s="1422">
        <v>2028</v>
      </c>
      <c r="K37" s="1710" t="s">
        <v>359</v>
      </c>
      <c r="L37" s="1710">
        <v>2029</v>
      </c>
      <c r="M37" s="1416" t="s">
        <v>359</v>
      </c>
      <c r="N37" s="1359"/>
    </row>
    <row r="38" spans="1:14" ht="15.75">
      <c r="A38" s="6586"/>
      <c r="B38" s="7144"/>
      <c r="C38" s="1408" t="s">
        <v>359</v>
      </c>
      <c r="D38" s="1404">
        <v>2</v>
      </c>
      <c r="E38" s="1488" t="s">
        <v>359</v>
      </c>
      <c r="F38" s="1403">
        <v>2</v>
      </c>
      <c r="G38" s="1488" t="s">
        <v>359</v>
      </c>
      <c r="H38" s="1403">
        <v>2</v>
      </c>
      <c r="I38" s="1488" t="s">
        <v>359</v>
      </c>
      <c r="J38" s="1403">
        <v>2</v>
      </c>
      <c r="K38" s="1488" t="s">
        <v>359</v>
      </c>
      <c r="L38" s="1403">
        <v>2</v>
      </c>
      <c r="M38" s="1407" t="s">
        <v>359</v>
      </c>
      <c r="N38" s="1359"/>
    </row>
    <row r="39" spans="1:14" ht="15.75">
      <c r="A39" s="6586"/>
      <c r="B39" s="7144"/>
      <c r="C39" s="1408" t="s">
        <v>359</v>
      </c>
      <c r="D39" s="1710">
        <v>2030</v>
      </c>
      <c r="E39" s="1408" t="s">
        <v>359</v>
      </c>
      <c r="F39" s="1710">
        <v>2031</v>
      </c>
      <c r="G39" s="1408" t="s">
        <v>359</v>
      </c>
      <c r="H39" s="1422">
        <v>2032</v>
      </c>
      <c r="I39" s="1409" t="s">
        <v>359</v>
      </c>
      <c r="J39" s="1422">
        <v>2033</v>
      </c>
      <c r="K39" s="1408" t="s">
        <v>359</v>
      </c>
      <c r="L39" s="1710">
        <v>2034</v>
      </c>
      <c r="M39" s="1416" t="s">
        <v>359</v>
      </c>
      <c r="N39" s="1359"/>
    </row>
    <row r="40" spans="1:14" ht="15.75">
      <c r="A40" s="6586"/>
      <c r="B40" s="7144"/>
      <c r="C40" s="1408" t="s">
        <v>359</v>
      </c>
      <c r="D40" s="1404">
        <v>2</v>
      </c>
      <c r="E40" s="1488" t="s">
        <v>359</v>
      </c>
      <c r="F40" s="1403">
        <v>2</v>
      </c>
      <c r="G40" s="1488" t="s">
        <v>359</v>
      </c>
      <c r="H40" s="1403">
        <v>2</v>
      </c>
      <c r="I40" s="1488" t="s">
        <v>359</v>
      </c>
      <c r="J40" s="1403" t="s">
        <v>359</v>
      </c>
      <c r="K40" s="1488" t="s">
        <v>359</v>
      </c>
      <c r="L40" s="1403" t="s">
        <v>359</v>
      </c>
      <c r="M40" s="1407" t="s">
        <v>359</v>
      </c>
      <c r="N40" s="1359"/>
    </row>
    <row r="41" spans="1:14" ht="15.75">
      <c r="A41" s="6586"/>
      <c r="B41" s="7144"/>
      <c r="C41" s="1408" t="s">
        <v>359</v>
      </c>
      <c r="D41" s="1710">
        <v>2035</v>
      </c>
      <c r="E41" s="1408" t="s">
        <v>359</v>
      </c>
      <c r="F41" s="1710">
        <v>2036</v>
      </c>
      <c r="G41" s="1408" t="s">
        <v>359</v>
      </c>
      <c r="H41" s="1422">
        <v>2037</v>
      </c>
      <c r="I41" s="1409" t="s">
        <v>359</v>
      </c>
      <c r="J41" s="1422">
        <v>2038</v>
      </c>
      <c r="K41" s="1408" t="s">
        <v>359</v>
      </c>
      <c r="L41" s="1422" t="s">
        <v>2384</v>
      </c>
      <c r="M41" s="1416">
        <v>2032</v>
      </c>
      <c r="N41" s="1359"/>
    </row>
    <row r="42" spans="1:14" ht="15.75" customHeight="1">
      <c r="A42" s="6586"/>
      <c r="B42" s="7144"/>
      <c r="C42" s="1408" t="s">
        <v>359</v>
      </c>
      <c r="D42" s="1404" t="s">
        <v>359</v>
      </c>
      <c r="E42" s="1488" t="s">
        <v>359</v>
      </c>
      <c r="F42" s="5680" t="s">
        <v>359</v>
      </c>
      <c r="G42" s="6204"/>
      <c r="H42" s="1403" t="s">
        <v>359</v>
      </c>
      <c r="I42" s="1488" t="s">
        <v>359</v>
      </c>
      <c r="J42" s="5680" t="s">
        <v>359</v>
      </c>
      <c r="K42" s="6204"/>
      <c r="L42" s="5680">
        <v>20</v>
      </c>
      <c r="M42" s="6204"/>
      <c r="N42" s="1359"/>
    </row>
    <row r="43" spans="1:14" ht="15.75">
      <c r="A43" s="6586"/>
      <c r="B43" s="7144"/>
      <c r="C43" s="1415" t="s">
        <v>359</v>
      </c>
      <c r="D43" s="1415" t="s">
        <v>359</v>
      </c>
      <c r="E43" s="1415" t="s">
        <v>359</v>
      </c>
      <c r="F43" s="1415" t="s">
        <v>359</v>
      </c>
      <c r="G43" s="1415" t="s">
        <v>359</v>
      </c>
      <c r="H43" s="1415" t="s">
        <v>359</v>
      </c>
      <c r="I43" s="1415" t="s">
        <v>359</v>
      </c>
      <c r="J43" s="1415" t="s">
        <v>359</v>
      </c>
      <c r="K43" s="1415" t="s">
        <v>359</v>
      </c>
      <c r="L43" s="1415" t="s">
        <v>359</v>
      </c>
      <c r="M43" s="1418" t="s">
        <v>359</v>
      </c>
      <c r="N43" s="1359"/>
    </row>
    <row r="44" spans="1:14" ht="15.75">
      <c r="A44" s="6586"/>
      <c r="B44" s="8755" t="s">
        <v>2385</v>
      </c>
      <c r="C44" s="1408" t="s">
        <v>359</v>
      </c>
      <c r="D44" s="1408" t="s">
        <v>359</v>
      </c>
      <c r="E44" s="1408" t="s">
        <v>359</v>
      </c>
      <c r="F44" s="1408" t="s">
        <v>359</v>
      </c>
      <c r="G44" s="1408" t="s">
        <v>359</v>
      </c>
      <c r="H44" s="1408" t="s">
        <v>359</v>
      </c>
      <c r="I44" s="1408" t="s">
        <v>359</v>
      </c>
      <c r="J44" s="1408" t="s">
        <v>359</v>
      </c>
      <c r="K44" s="1408" t="s">
        <v>359</v>
      </c>
      <c r="L44" s="1409" t="s">
        <v>359</v>
      </c>
      <c r="M44" s="1411" t="s">
        <v>359</v>
      </c>
      <c r="N44" s="1359"/>
    </row>
    <row r="45" spans="1:14" ht="15.75" customHeight="1">
      <c r="A45" s="6586"/>
      <c r="B45" s="7144"/>
      <c r="C45" s="1409" t="s">
        <v>359</v>
      </c>
      <c r="D45" s="1408" t="s">
        <v>93</v>
      </c>
      <c r="E45" s="1415" t="s">
        <v>95</v>
      </c>
      <c r="F45" s="6539" t="s">
        <v>2386</v>
      </c>
      <c r="G45" s="6540" t="s">
        <v>359</v>
      </c>
      <c r="H45" s="5979"/>
      <c r="I45" s="5979"/>
      <c r="J45" s="6541"/>
      <c r="K45" s="1408" t="s">
        <v>2352</v>
      </c>
      <c r="L45" s="6545" t="s">
        <v>359</v>
      </c>
      <c r="M45" s="6546"/>
      <c r="N45" s="1359"/>
    </row>
    <row r="46" spans="1:14" ht="15.75">
      <c r="A46" s="6586"/>
      <c r="B46" s="7144"/>
      <c r="C46" s="1409" t="s">
        <v>359</v>
      </c>
      <c r="D46" s="1423" t="s">
        <v>359</v>
      </c>
      <c r="E46" s="1483" t="s">
        <v>2351</v>
      </c>
      <c r="F46" s="6539"/>
      <c r="G46" s="6542"/>
      <c r="H46" s="6543"/>
      <c r="I46" s="6543"/>
      <c r="J46" s="6544"/>
      <c r="K46" s="1409" t="s">
        <v>359</v>
      </c>
      <c r="L46" s="6547"/>
      <c r="M46" s="6548"/>
      <c r="N46" s="1359"/>
    </row>
    <row r="47" spans="1:14" ht="15.75">
      <c r="A47" s="6586"/>
      <c r="B47" s="8754"/>
      <c r="C47" s="1412" t="s">
        <v>359</v>
      </c>
      <c r="D47" s="1412" t="s">
        <v>359</v>
      </c>
      <c r="E47" s="1412" t="s">
        <v>359</v>
      </c>
      <c r="F47" s="1412" t="s">
        <v>359</v>
      </c>
      <c r="G47" s="1412" t="s">
        <v>359</v>
      </c>
      <c r="H47" s="1412" t="s">
        <v>359</v>
      </c>
      <c r="I47" s="1412" t="s">
        <v>359</v>
      </c>
      <c r="J47" s="1412" t="s">
        <v>359</v>
      </c>
      <c r="K47" s="1412" t="s">
        <v>359</v>
      </c>
      <c r="L47" s="1409" t="s">
        <v>359</v>
      </c>
      <c r="M47" s="1411" t="s">
        <v>359</v>
      </c>
      <c r="N47" s="1359"/>
    </row>
    <row r="48" spans="1:14" ht="15.75" customHeight="1">
      <c r="A48" s="6586"/>
      <c r="B48" s="2338" t="s">
        <v>2388</v>
      </c>
      <c r="C48" s="5680" t="s">
        <v>3527</v>
      </c>
      <c r="D48" s="5680"/>
      <c r="E48" s="5680"/>
      <c r="F48" s="5680"/>
      <c r="G48" s="5680"/>
      <c r="H48" s="5680"/>
      <c r="I48" s="5680"/>
      <c r="J48" s="5680"/>
      <c r="K48" s="5680"/>
      <c r="L48" s="5680"/>
      <c r="M48" s="5681"/>
      <c r="N48" s="1359"/>
    </row>
    <row r="49" spans="1:14" ht="15" customHeight="1">
      <c r="A49" s="6586"/>
      <c r="B49" s="2338" t="s">
        <v>2577</v>
      </c>
      <c r="C49" s="5680" t="s">
        <v>3528</v>
      </c>
      <c r="D49" s="5680"/>
      <c r="E49" s="5680"/>
      <c r="F49" s="5680"/>
      <c r="G49" s="5680"/>
      <c r="H49" s="5680"/>
      <c r="I49" s="5680"/>
      <c r="J49" s="5680"/>
      <c r="K49" s="5680"/>
      <c r="L49" s="5680"/>
      <c r="M49" s="5681"/>
      <c r="N49" s="1359"/>
    </row>
    <row r="50" spans="1:14" ht="15" customHeight="1">
      <c r="A50" s="6586"/>
      <c r="B50" s="2338" t="s">
        <v>2392</v>
      </c>
      <c r="C50" s="5680" t="s">
        <v>3529</v>
      </c>
      <c r="D50" s="5680"/>
      <c r="E50" s="5680"/>
      <c r="F50" s="5680"/>
      <c r="G50" s="5680"/>
      <c r="H50" s="5680"/>
      <c r="I50" s="5680"/>
      <c r="J50" s="5680"/>
      <c r="K50" s="5680"/>
      <c r="L50" s="5680"/>
      <c r="M50" s="5681"/>
      <c r="N50" s="1359"/>
    </row>
    <row r="51" spans="1:14" ht="15" customHeight="1">
      <c r="A51" s="6586"/>
      <c r="B51" s="2338" t="s">
        <v>2393</v>
      </c>
      <c r="C51" s="5680" t="s">
        <v>437</v>
      </c>
      <c r="D51" s="5680"/>
      <c r="E51" s="5680"/>
      <c r="F51" s="5680"/>
      <c r="G51" s="5680"/>
      <c r="H51" s="5680"/>
      <c r="I51" s="5680"/>
      <c r="J51" s="5680"/>
      <c r="K51" s="5680"/>
      <c r="L51" s="5680"/>
      <c r="M51" s="5681"/>
      <c r="N51" s="1359"/>
    </row>
    <row r="52" spans="1:14" ht="15" customHeight="1">
      <c r="A52" s="8811" t="s">
        <v>2394</v>
      </c>
      <c r="B52" s="2338" t="s">
        <v>2395</v>
      </c>
      <c r="C52" s="5680" t="s">
        <v>1205</v>
      </c>
      <c r="D52" s="5680"/>
      <c r="E52" s="5680"/>
      <c r="F52" s="5680"/>
      <c r="G52" s="5680"/>
      <c r="H52" s="5680"/>
      <c r="I52" s="5680"/>
      <c r="J52" s="5680"/>
      <c r="K52" s="5680"/>
      <c r="L52" s="5680"/>
      <c r="M52" s="5681"/>
      <c r="N52" s="1359"/>
    </row>
    <row r="53" spans="1:14" ht="15" customHeight="1">
      <c r="A53" s="6584"/>
      <c r="B53" s="2338" t="s">
        <v>2396</v>
      </c>
      <c r="C53" s="5680" t="s">
        <v>3530</v>
      </c>
      <c r="D53" s="5680"/>
      <c r="E53" s="5680"/>
      <c r="F53" s="5680"/>
      <c r="G53" s="5680"/>
      <c r="H53" s="5680"/>
      <c r="I53" s="5680"/>
      <c r="J53" s="5680"/>
      <c r="K53" s="5680"/>
      <c r="L53" s="5680"/>
      <c r="M53" s="5681"/>
      <c r="N53" s="1359"/>
    </row>
    <row r="54" spans="1:14" ht="15" customHeight="1">
      <c r="A54" s="6584"/>
      <c r="B54" s="2338" t="s">
        <v>2398</v>
      </c>
      <c r="C54" s="5680" t="s">
        <v>107</v>
      </c>
      <c r="D54" s="5680"/>
      <c r="E54" s="5680"/>
      <c r="F54" s="5680"/>
      <c r="G54" s="5680"/>
      <c r="H54" s="5680"/>
      <c r="I54" s="5680"/>
      <c r="J54" s="5680"/>
      <c r="K54" s="5680"/>
      <c r="L54" s="5680"/>
      <c r="M54" s="5681"/>
      <c r="N54" s="1359"/>
    </row>
    <row r="55" spans="1:14" ht="15" customHeight="1">
      <c r="A55" s="6584"/>
      <c r="B55" s="2338" t="s">
        <v>2399</v>
      </c>
      <c r="C55" s="5680" t="s">
        <v>3531</v>
      </c>
      <c r="D55" s="5680"/>
      <c r="E55" s="5680"/>
      <c r="F55" s="5680"/>
      <c r="G55" s="5680"/>
      <c r="H55" s="5680"/>
      <c r="I55" s="5680"/>
      <c r="J55" s="5680"/>
      <c r="K55" s="5680"/>
      <c r="L55" s="5680"/>
      <c r="M55" s="5681"/>
      <c r="N55" s="1359"/>
    </row>
    <row r="56" spans="1:14" ht="15" customHeight="1">
      <c r="A56" s="6584"/>
      <c r="B56" s="2338" t="s">
        <v>2400</v>
      </c>
      <c r="C56" s="6559" t="s">
        <v>453</v>
      </c>
      <c r="D56" s="6559"/>
      <c r="E56" s="6559"/>
      <c r="F56" s="6559"/>
      <c r="G56" s="6559"/>
      <c r="H56" s="6559"/>
      <c r="I56" s="6559"/>
      <c r="J56" s="6559"/>
      <c r="K56" s="6559"/>
      <c r="L56" s="6559"/>
      <c r="M56" s="6560"/>
      <c r="N56" s="1359"/>
    </row>
    <row r="57" spans="1:14" ht="15" customHeight="1">
      <c r="A57" s="6585"/>
      <c r="B57" s="2338" t="s">
        <v>2401</v>
      </c>
      <c r="C57" s="5680" t="s">
        <v>1206</v>
      </c>
      <c r="D57" s="5680"/>
      <c r="E57" s="5680"/>
      <c r="F57" s="5680"/>
      <c r="G57" s="5680"/>
      <c r="H57" s="5680"/>
      <c r="I57" s="5680"/>
      <c r="J57" s="5680"/>
      <c r="K57" s="5680"/>
      <c r="L57" s="5680"/>
      <c r="M57" s="5681"/>
      <c r="N57" s="1359"/>
    </row>
    <row r="58" spans="1:14" ht="15" customHeight="1">
      <c r="A58" s="8811" t="s">
        <v>2402</v>
      </c>
      <c r="B58" s="4467" t="s">
        <v>2403</v>
      </c>
      <c r="C58" s="5680" t="s">
        <v>2683</v>
      </c>
      <c r="D58" s="5680"/>
      <c r="E58" s="5680"/>
      <c r="F58" s="5680"/>
      <c r="G58" s="5680"/>
      <c r="H58" s="5680"/>
      <c r="I58" s="5680"/>
      <c r="J58" s="5680"/>
      <c r="K58" s="5680"/>
      <c r="L58" s="5680"/>
      <c r="M58" s="5681"/>
      <c r="N58" s="1359"/>
    </row>
    <row r="59" spans="1:14" ht="15" customHeight="1">
      <c r="A59" s="6584"/>
      <c r="B59" s="4467" t="s">
        <v>2404</v>
      </c>
      <c r="C59" s="5680" t="s">
        <v>2684</v>
      </c>
      <c r="D59" s="5680"/>
      <c r="E59" s="5680"/>
      <c r="F59" s="5680"/>
      <c r="G59" s="5680"/>
      <c r="H59" s="5680"/>
      <c r="I59" s="5680"/>
      <c r="J59" s="5680"/>
      <c r="K59" s="5680"/>
      <c r="L59" s="5680"/>
      <c r="M59" s="5681"/>
      <c r="N59" s="1359"/>
    </row>
    <row r="60" spans="1:14" ht="15" customHeight="1">
      <c r="A60" s="6584"/>
      <c r="B60" s="4467" t="s">
        <v>244</v>
      </c>
      <c r="C60" s="5680" t="s">
        <v>107</v>
      </c>
      <c r="D60" s="5680"/>
      <c r="E60" s="5680"/>
      <c r="F60" s="5680"/>
      <c r="G60" s="5680"/>
      <c r="H60" s="5680"/>
      <c r="I60" s="5680"/>
      <c r="J60" s="5680"/>
      <c r="K60" s="5680"/>
      <c r="L60" s="5680"/>
      <c r="M60" s="5681"/>
      <c r="N60" s="1359"/>
    </row>
    <row r="61" spans="1:14" ht="15" customHeight="1">
      <c r="A61" s="1396" t="s">
        <v>2406</v>
      </c>
      <c r="B61" s="4479" t="s">
        <v>359</v>
      </c>
      <c r="C61" s="8787" t="s">
        <v>359</v>
      </c>
      <c r="D61" s="8787"/>
      <c r="E61" s="8787"/>
      <c r="F61" s="8787"/>
      <c r="G61" s="8787"/>
      <c r="H61" s="8787"/>
      <c r="I61" s="8787"/>
      <c r="J61" s="8787"/>
      <c r="K61" s="8787"/>
      <c r="L61" s="8787"/>
      <c r="M61" s="8788"/>
      <c r="N61" s="1359"/>
    </row>
  </sheetData>
  <mergeCells count="55">
    <mergeCell ref="A52:A57"/>
    <mergeCell ref="A58:A60"/>
    <mergeCell ref="A2:A14"/>
    <mergeCell ref="A15:A51"/>
    <mergeCell ref="B17:B23"/>
    <mergeCell ref="B24:B27"/>
    <mergeCell ref="B28:B30"/>
    <mergeCell ref="B31:B33"/>
    <mergeCell ref="B34:B43"/>
    <mergeCell ref="B44:B47"/>
    <mergeCell ref="B8:B10"/>
    <mergeCell ref="C8:D9"/>
    <mergeCell ref="F9:G9"/>
    <mergeCell ref="I9:J9"/>
    <mergeCell ref="C10:D10"/>
    <mergeCell ref="F10:G10"/>
    <mergeCell ref="I4:M4"/>
    <mergeCell ref="B1:M1"/>
    <mergeCell ref="C2:M2"/>
    <mergeCell ref="C3:M3"/>
    <mergeCell ref="F4:G4"/>
    <mergeCell ref="C5:M5"/>
    <mergeCell ref="C6:M6"/>
    <mergeCell ref="C49:M49"/>
    <mergeCell ref="C51:M51"/>
    <mergeCell ref="C16:M16"/>
    <mergeCell ref="C11:M11"/>
    <mergeCell ref="C12:M12"/>
    <mergeCell ref="C13:M13"/>
    <mergeCell ref="C14:D14"/>
    <mergeCell ref="F14:M14"/>
    <mergeCell ref="C15:M15"/>
    <mergeCell ref="F45:F46"/>
    <mergeCell ref="G45:J46"/>
    <mergeCell ref="L45:M46"/>
    <mergeCell ref="C7:D7"/>
    <mergeCell ref="I7:M7"/>
    <mergeCell ref="C50:M50"/>
    <mergeCell ref="C53:M53"/>
    <mergeCell ref="C54:M54"/>
    <mergeCell ref="C55:M55"/>
    <mergeCell ref="I10:J10"/>
    <mergeCell ref="C48:M48"/>
    <mergeCell ref="F22:M22"/>
    <mergeCell ref="J29:L29"/>
    <mergeCell ref="F42:G42"/>
    <mergeCell ref="J42:K42"/>
    <mergeCell ref="L42:M42"/>
    <mergeCell ref="C59:M59"/>
    <mergeCell ref="C60:M60"/>
    <mergeCell ref="C61:M61"/>
    <mergeCell ref="C52:M52"/>
    <mergeCell ref="C56:M56"/>
    <mergeCell ref="C57:M57"/>
    <mergeCell ref="C58:M58"/>
  </mergeCells>
  <hyperlinks>
    <hyperlink ref="C56" r:id="rId1"/>
  </hyperlinks>
  <pageMargins left="0.7" right="0.7" top="0.75" bottom="0.75" header="0.3" footer="0.3"/>
  <pageSetup orientation="portrait" horizontalDpi="0" verticalDpi="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dimension ref="A1:M61"/>
  <sheetViews>
    <sheetView topLeftCell="B1" workbookViewId="0">
      <selection activeCell="F14" sqref="F14:M14"/>
    </sheetView>
  </sheetViews>
  <sheetFormatPr baseColWidth="10" defaultColWidth="8.7109375" defaultRowHeight="15"/>
  <cols>
    <col min="1" max="2" width="29" customWidth="1"/>
    <col min="3" max="12" width="11.42578125" customWidth="1"/>
    <col min="13" max="13" width="19.42578125" customWidth="1"/>
  </cols>
  <sheetData>
    <row r="1" spans="1:13" ht="20.25" customHeight="1" thickBot="1">
      <c r="A1" s="1688" t="s">
        <v>359</v>
      </c>
      <c r="B1" s="8844" t="s">
        <v>3532</v>
      </c>
      <c r="C1" s="8844"/>
      <c r="D1" s="8844"/>
      <c r="E1" s="8844"/>
      <c r="F1" s="8844"/>
      <c r="G1" s="8844"/>
      <c r="H1" s="8844"/>
      <c r="I1" s="8844"/>
      <c r="J1" s="8844"/>
      <c r="K1" s="8844"/>
      <c r="L1" s="8844"/>
      <c r="M1" s="8845"/>
    </row>
    <row r="2" spans="1:13" ht="54" customHeight="1">
      <c r="A2" s="6589" t="s">
        <v>2329</v>
      </c>
      <c r="B2" s="4505" t="s">
        <v>2330</v>
      </c>
      <c r="C2" s="5695" t="s">
        <v>3533</v>
      </c>
      <c r="D2" s="5695"/>
      <c r="E2" s="5695"/>
      <c r="F2" s="5695"/>
      <c r="G2" s="5695"/>
      <c r="H2" s="5695"/>
      <c r="I2" s="5695"/>
      <c r="J2" s="5695"/>
      <c r="K2" s="5695"/>
      <c r="L2" s="5695"/>
      <c r="M2" s="5696"/>
    </row>
    <row r="3" spans="1:13" ht="52.5" customHeight="1">
      <c r="A3" s="6590"/>
      <c r="B3" s="2245" t="s">
        <v>2643</v>
      </c>
      <c r="C3" s="5680" t="s">
        <v>1121</v>
      </c>
      <c r="D3" s="5680"/>
      <c r="E3" s="5680"/>
      <c r="F3" s="5680"/>
      <c r="G3" s="5680"/>
      <c r="H3" s="5680"/>
      <c r="I3" s="5680"/>
      <c r="J3" s="5680"/>
      <c r="K3" s="5680"/>
      <c r="L3" s="5680"/>
      <c r="M3" s="5681"/>
    </row>
    <row r="4" spans="1:13" ht="36.75" customHeight="1">
      <c r="A4" s="6590"/>
      <c r="B4" s="2247" t="s">
        <v>240</v>
      </c>
      <c r="C4" s="1415" t="s">
        <v>1513</v>
      </c>
      <c r="D4" s="1482" t="s">
        <v>359</v>
      </c>
      <c r="E4" s="1539" t="s">
        <v>359</v>
      </c>
      <c r="F4" s="5699" t="s">
        <v>241</v>
      </c>
      <c r="G4" s="5700"/>
      <c r="H4" s="1483"/>
      <c r="I4" s="1415" t="s">
        <v>359</v>
      </c>
      <c r="J4" s="1415" t="s">
        <v>359</v>
      </c>
      <c r="K4" s="1415" t="s">
        <v>359</v>
      </c>
      <c r="L4" s="1415" t="s">
        <v>359</v>
      </c>
      <c r="M4" s="1656" t="s">
        <v>359</v>
      </c>
    </row>
    <row r="5" spans="1:13" ht="15" customHeight="1">
      <c r="A5" s="6590"/>
      <c r="B5" s="2247" t="s">
        <v>2333</v>
      </c>
      <c r="C5" s="5680"/>
      <c r="D5" s="5680"/>
      <c r="E5" s="5680"/>
      <c r="F5" s="5680"/>
      <c r="G5" s="5680"/>
      <c r="H5" s="5680"/>
      <c r="I5" s="5680"/>
      <c r="J5" s="5680"/>
      <c r="K5" s="5680"/>
      <c r="L5" s="5680"/>
      <c r="M5" s="5681"/>
    </row>
    <row r="6" spans="1:13" ht="15" customHeight="1">
      <c r="A6" s="6590"/>
      <c r="B6" s="2247" t="s">
        <v>2334</v>
      </c>
      <c r="C6" s="5680"/>
      <c r="D6" s="5680"/>
      <c r="E6" s="5680"/>
      <c r="F6" s="5680"/>
      <c r="G6" s="5680"/>
      <c r="H6" s="5680"/>
      <c r="I6" s="5680"/>
      <c r="J6" s="5680"/>
      <c r="K6" s="5680"/>
      <c r="L6" s="5680"/>
      <c r="M6" s="5681"/>
    </row>
    <row r="7" spans="1:13" ht="15" customHeight="1">
      <c r="A7" s="6590"/>
      <c r="B7" s="2247" t="s">
        <v>2335</v>
      </c>
      <c r="C7" s="5702" t="s">
        <v>1055</v>
      </c>
      <c r="D7" s="5702"/>
      <c r="E7" s="1409" t="s">
        <v>359</v>
      </c>
      <c r="F7" s="1409" t="s">
        <v>359</v>
      </c>
      <c r="G7" s="1484" t="s">
        <v>359</v>
      </c>
      <c r="H7" s="2406" t="s">
        <v>244</v>
      </c>
      <c r="I7" s="5680" t="s">
        <v>56</v>
      </c>
      <c r="J7" s="5680"/>
      <c r="K7" s="5680"/>
      <c r="L7" s="5680"/>
      <c r="M7" s="5681"/>
    </row>
    <row r="8" spans="1:13" ht="15.75">
      <c r="A8" s="6590"/>
      <c r="B8" s="8777" t="s">
        <v>2336</v>
      </c>
      <c r="C8" s="7114" t="s">
        <v>359</v>
      </c>
      <c r="D8" s="5979"/>
      <c r="E8" s="1410" t="s">
        <v>359</v>
      </c>
      <c r="F8" s="1410" t="s">
        <v>359</v>
      </c>
      <c r="G8" s="1410" t="s">
        <v>359</v>
      </c>
      <c r="H8" s="1410" t="s">
        <v>359</v>
      </c>
      <c r="I8" s="1409" t="s">
        <v>359</v>
      </c>
      <c r="J8" s="1409" t="s">
        <v>359</v>
      </c>
      <c r="K8" s="1409" t="s">
        <v>359</v>
      </c>
      <c r="L8" s="1409" t="s">
        <v>359</v>
      </c>
      <c r="M8" s="1657" t="s">
        <v>359</v>
      </c>
    </row>
    <row r="9" spans="1:13" ht="15" customHeight="1">
      <c r="A9" s="6590"/>
      <c r="B9" s="8777"/>
      <c r="C9" s="8808"/>
      <c r="D9" s="6543"/>
      <c r="E9" s="1409" t="s">
        <v>359</v>
      </c>
      <c r="F9" s="5708" t="s">
        <v>359</v>
      </c>
      <c r="G9" s="5708"/>
      <c r="H9" s="1409" t="s">
        <v>359</v>
      </c>
      <c r="I9" s="5708" t="s">
        <v>359</v>
      </c>
      <c r="J9" s="5708"/>
      <c r="K9" s="1409" t="s">
        <v>359</v>
      </c>
      <c r="L9" s="1409" t="s">
        <v>359</v>
      </c>
      <c r="M9" s="1657" t="s">
        <v>359</v>
      </c>
    </row>
    <row r="10" spans="1:13" ht="15" customHeight="1">
      <c r="A10" s="6590"/>
      <c r="B10" s="8850"/>
      <c r="C10" s="5708" t="s">
        <v>2567</v>
      </c>
      <c r="D10" s="5708"/>
      <c r="E10" s="1412" t="s">
        <v>359</v>
      </c>
      <c r="F10" s="5708" t="s">
        <v>2567</v>
      </c>
      <c r="G10" s="5708"/>
      <c r="H10" s="1412" t="s">
        <v>359</v>
      </c>
      <c r="I10" s="5708" t="s">
        <v>2567</v>
      </c>
      <c r="J10" s="5708"/>
      <c r="K10" s="1412" t="s">
        <v>359</v>
      </c>
      <c r="L10" s="1412" t="s">
        <v>359</v>
      </c>
      <c r="M10" s="1494" t="s">
        <v>359</v>
      </c>
    </row>
    <row r="11" spans="1:13" ht="33.75" customHeight="1">
      <c r="A11" s="6590"/>
      <c r="B11" s="2247" t="s">
        <v>2338</v>
      </c>
      <c r="C11" s="5680" t="s">
        <v>3534</v>
      </c>
      <c r="D11" s="5680"/>
      <c r="E11" s="5680"/>
      <c r="F11" s="5680"/>
      <c r="G11" s="5680"/>
      <c r="H11" s="5680"/>
      <c r="I11" s="5680"/>
      <c r="J11" s="5680"/>
      <c r="K11" s="5680"/>
      <c r="L11" s="5680"/>
      <c r="M11" s="5681"/>
    </row>
    <row r="12" spans="1:13" ht="88.5" customHeight="1">
      <c r="A12" s="6590"/>
      <c r="B12" s="2247" t="s">
        <v>2689</v>
      </c>
      <c r="C12" s="5680" t="s">
        <v>3535</v>
      </c>
      <c r="D12" s="5680"/>
      <c r="E12" s="5680"/>
      <c r="F12" s="5680"/>
      <c r="G12" s="5680"/>
      <c r="H12" s="5680"/>
      <c r="I12" s="5680"/>
      <c r="J12" s="5680"/>
      <c r="K12" s="5680"/>
      <c r="L12" s="5680"/>
      <c r="M12" s="5681"/>
    </row>
    <row r="13" spans="1:13" ht="15" customHeight="1">
      <c r="A13" s="6590"/>
      <c r="B13" s="2247" t="s">
        <v>3291</v>
      </c>
      <c r="C13" s="5680" t="s">
        <v>3454</v>
      </c>
      <c r="D13" s="5680"/>
      <c r="E13" s="5680"/>
      <c r="F13" s="5680"/>
      <c r="G13" s="5680"/>
      <c r="H13" s="5680"/>
      <c r="I13" s="5680"/>
      <c r="J13" s="5680"/>
      <c r="K13" s="5680"/>
      <c r="L13" s="5680"/>
      <c r="M13" s="5681"/>
    </row>
    <row r="14" spans="1:13" ht="138.75" customHeight="1">
      <c r="A14" s="6590"/>
      <c r="B14" s="2248" t="s">
        <v>2651</v>
      </c>
      <c r="C14" s="5680" t="s">
        <v>3536</v>
      </c>
      <c r="D14" s="5680"/>
      <c r="E14" s="1534" t="s">
        <v>108</v>
      </c>
      <c r="F14" s="5680" t="s">
        <v>1211</v>
      </c>
      <c r="G14" s="5680"/>
      <c r="H14" s="5680"/>
      <c r="I14" s="5680"/>
      <c r="J14" s="5680"/>
      <c r="K14" s="5680"/>
      <c r="L14" s="5680"/>
      <c r="M14" s="5681"/>
    </row>
    <row r="15" spans="1:13" ht="15" customHeight="1">
      <c r="A15" s="8803" t="s">
        <v>2340</v>
      </c>
      <c r="B15" s="2245" t="s">
        <v>230</v>
      </c>
      <c r="C15" s="8848" t="s">
        <v>3537</v>
      </c>
      <c r="D15" s="8848"/>
      <c r="E15" s="8848"/>
      <c r="F15" s="8848"/>
      <c r="G15" s="8848"/>
      <c r="H15" s="8848"/>
      <c r="I15" s="8848"/>
      <c r="J15" s="8848"/>
      <c r="K15" s="8848"/>
      <c r="L15" s="8848"/>
      <c r="M15" s="8849"/>
    </row>
    <row r="16" spans="1:13" ht="33" customHeight="1">
      <c r="A16" s="6586"/>
      <c r="B16" s="2247" t="s">
        <v>2652</v>
      </c>
      <c r="C16" s="5995" t="s">
        <v>2173</v>
      </c>
      <c r="D16" s="5995"/>
      <c r="E16" s="5995"/>
      <c r="F16" s="5995"/>
      <c r="G16" s="5995"/>
      <c r="H16" s="5995"/>
      <c r="I16" s="5995"/>
      <c r="J16" s="5995"/>
      <c r="K16" s="5995"/>
      <c r="L16" s="5995"/>
      <c r="M16" s="5996"/>
    </row>
    <row r="17" spans="1:13" ht="15.75">
      <c r="A17" s="6586"/>
      <c r="B17" s="8777"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6586"/>
      <c r="B18" s="8777"/>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6586"/>
      <c r="B19" s="8777"/>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 r="A20" s="6586"/>
      <c r="B20" s="8777"/>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6586"/>
      <c r="B21" s="8777"/>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 customHeight="1">
      <c r="A22" s="6586"/>
      <c r="B22" s="8777"/>
      <c r="C22" s="1408" t="s">
        <v>105</v>
      </c>
      <c r="D22" s="1406" t="s">
        <v>2351</v>
      </c>
      <c r="E22" s="1408" t="s">
        <v>2352</v>
      </c>
      <c r="F22" s="5708" t="s">
        <v>2353</v>
      </c>
      <c r="G22" s="5708"/>
      <c r="H22" s="5708"/>
      <c r="I22" s="5708"/>
      <c r="J22" s="5708"/>
      <c r="K22" s="5708"/>
      <c r="L22" s="5708"/>
      <c r="M22" s="5974"/>
    </row>
    <row r="23" spans="1:13" ht="15.75">
      <c r="A23" s="6586"/>
      <c r="B23" s="8850"/>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6586"/>
      <c r="B24" s="8777"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6586"/>
      <c r="B25" s="8777"/>
      <c r="C25" s="1408" t="s">
        <v>2355</v>
      </c>
      <c r="D25" s="1417" t="s">
        <v>359</v>
      </c>
      <c r="E25" s="1408" t="s">
        <v>359</v>
      </c>
      <c r="F25" s="1408" t="s">
        <v>2356</v>
      </c>
      <c r="G25" s="1417" t="s">
        <v>359</v>
      </c>
      <c r="H25" s="1408" t="s">
        <v>359</v>
      </c>
      <c r="I25" s="1408" t="s">
        <v>2357</v>
      </c>
      <c r="J25" s="1417" t="s">
        <v>2351</v>
      </c>
      <c r="K25" s="1408" t="s">
        <v>359</v>
      </c>
      <c r="L25" s="1409" t="s">
        <v>359</v>
      </c>
      <c r="M25" s="1657" t="s">
        <v>359</v>
      </c>
    </row>
    <row r="26" spans="1:13" ht="15.75">
      <c r="A26" s="6586"/>
      <c r="B26" s="8777"/>
      <c r="C26" s="1408"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 r="A27" s="6586"/>
      <c r="B27" s="8850"/>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6586"/>
      <c r="B28" s="2248"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 customHeight="1">
      <c r="A29" s="6586"/>
      <c r="B29" s="2248" t="s">
        <v>359</v>
      </c>
      <c r="C29" s="1485" t="s">
        <v>2361</v>
      </c>
      <c r="D29" s="1488" t="s">
        <v>437</v>
      </c>
      <c r="E29" s="1408" t="s">
        <v>359</v>
      </c>
      <c r="F29" s="1409" t="s">
        <v>2362</v>
      </c>
      <c r="G29" s="1417" t="s">
        <v>359</v>
      </c>
      <c r="H29" s="1408" t="s">
        <v>359</v>
      </c>
      <c r="I29" s="1409" t="s">
        <v>2363</v>
      </c>
      <c r="J29" s="5701" t="s">
        <v>359</v>
      </c>
      <c r="K29" s="5680"/>
      <c r="L29" s="6204"/>
      <c r="M29" s="1492" t="s">
        <v>359</v>
      </c>
    </row>
    <row r="30" spans="1:13" ht="15.75">
      <c r="A30" s="6586"/>
      <c r="B30" s="2247" t="s">
        <v>359</v>
      </c>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6586"/>
      <c r="B31" s="8777"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 r="A32" s="6586"/>
      <c r="B32" s="8777"/>
      <c r="C32" s="1408" t="s">
        <v>2365</v>
      </c>
      <c r="D32" s="1417" t="s">
        <v>3313</v>
      </c>
      <c r="E32" s="1422" t="s">
        <v>359</v>
      </c>
      <c r="F32" s="1408" t="s">
        <v>2366</v>
      </c>
      <c r="G32" s="1537">
        <v>2032</v>
      </c>
      <c r="H32" s="1422" t="s">
        <v>359</v>
      </c>
      <c r="I32" s="1409" t="s">
        <v>359</v>
      </c>
      <c r="J32" s="1422" t="s">
        <v>359</v>
      </c>
      <c r="K32" s="1422" t="s">
        <v>359</v>
      </c>
      <c r="L32" s="1409" t="s">
        <v>359</v>
      </c>
      <c r="M32" s="1657" t="s">
        <v>359</v>
      </c>
    </row>
    <row r="33" spans="1:13" ht="15.75">
      <c r="A33" s="6586"/>
      <c r="B33" s="8850"/>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 r="A34" s="6586"/>
      <c r="B34" s="8777"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6586"/>
      <c r="B35" s="8777"/>
      <c r="C35" s="1408" t="s">
        <v>359</v>
      </c>
      <c r="D35" s="1710"/>
      <c r="E35" s="1408"/>
      <c r="F35" s="1710"/>
      <c r="G35" s="1408"/>
      <c r="H35" s="1422"/>
      <c r="I35" s="1409"/>
      <c r="J35" s="1422">
        <v>2023</v>
      </c>
      <c r="K35" s="1408" t="s">
        <v>359</v>
      </c>
      <c r="L35" s="1710">
        <v>2024</v>
      </c>
      <c r="M35" s="1492" t="s">
        <v>359</v>
      </c>
    </row>
    <row r="36" spans="1:13" ht="15.75">
      <c r="A36" s="6586"/>
      <c r="B36" s="8777"/>
      <c r="C36" s="1408" t="s">
        <v>359</v>
      </c>
      <c r="D36" s="1404"/>
      <c r="E36" s="1488"/>
      <c r="F36" s="1403"/>
      <c r="G36" s="1488"/>
      <c r="H36" s="1403"/>
      <c r="I36" s="1488"/>
      <c r="J36" s="1489">
        <v>1</v>
      </c>
      <c r="K36" s="1488" t="s">
        <v>359</v>
      </c>
      <c r="L36" s="1489">
        <v>1</v>
      </c>
      <c r="M36" s="1491" t="s">
        <v>359</v>
      </c>
    </row>
    <row r="37" spans="1:13" ht="15.75">
      <c r="A37" s="6586"/>
      <c r="B37" s="8777"/>
      <c r="C37" s="1408" t="s">
        <v>359</v>
      </c>
      <c r="D37" s="1710">
        <v>2025</v>
      </c>
      <c r="E37" s="1710" t="s">
        <v>359</v>
      </c>
      <c r="F37" s="1710">
        <v>2026</v>
      </c>
      <c r="G37" s="1710" t="s">
        <v>359</v>
      </c>
      <c r="H37" s="1422">
        <v>2027</v>
      </c>
      <c r="I37" s="1422" t="s">
        <v>359</v>
      </c>
      <c r="J37" s="1422">
        <v>2028</v>
      </c>
      <c r="K37" s="1710" t="s">
        <v>359</v>
      </c>
      <c r="L37" s="1710">
        <v>2029</v>
      </c>
      <c r="M37" s="1492" t="s">
        <v>359</v>
      </c>
    </row>
    <row r="38" spans="1:13" ht="15.75">
      <c r="A38" s="6586"/>
      <c r="B38" s="8777"/>
      <c r="C38" s="1408" t="s">
        <v>359</v>
      </c>
      <c r="D38" s="1490">
        <v>1</v>
      </c>
      <c r="E38" s="1488" t="s">
        <v>359</v>
      </c>
      <c r="F38" s="1489">
        <v>1</v>
      </c>
      <c r="G38" s="1488" t="s">
        <v>359</v>
      </c>
      <c r="H38" s="1489">
        <v>1</v>
      </c>
      <c r="I38" s="1488" t="s">
        <v>359</v>
      </c>
      <c r="J38" s="1489">
        <v>1</v>
      </c>
      <c r="K38" s="1488" t="s">
        <v>359</v>
      </c>
      <c r="L38" s="1489">
        <v>1</v>
      </c>
      <c r="M38" s="1491" t="s">
        <v>359</v>
      </c>
    </row>
    <row r="39" spans="1:13" ht="15.75">
      <c r="A39" s="6586"/>
      <c r="B39" s="8777"/>
      <c r="C39" s="1408" t="s">
        <v>359</v>
      </c>
      <c r="D39" s="1710">
        <v>2030</v>
      </c>
      <c r="E39" s="1408" t="s">
        <v>359</v>
      </c>
      <c r="F39" s="1710">
        <v>2031</v>
      </c>
      <c r="G39" s="1408" t="s">
        <v>359</v>
      </c>
      <c r="H39" s="1422">
        <v>2032</v>
      </c>
      <c r="I39" s="1409" t="s">
        <v>359</v>
      </c>
      <c r="J39" s="1422"/>
      <c r="K39" s="1408"/>
      <c r="L39" s="1710"/>
      <c r="M39" s="1492"/>
    </row>
    <row r="40" spans="1:13" ht="15.75">
      <c r="A40" s="6586"/>
      <c r="B40" s="8777"/>
      <c r="C40" s="1408" t="s">
        <v>359</v>
      </c>
      <c r="D40" s="1490">
        <v>1</v>
      </c>
      <c r="E40" s="1488" t="s">
        <v>359</v>
      </c>
      <c r="F40" s="1489">
        <v>1</v>
      </c>
      <c r="G40" s="1488" t="s">
        <v>359</v>
      </c>
      <c r="H40" s="1489">
        <v>1</v>
      </c>
      <c r="I40" s="1488" t="s">
        <v>359</v>
      </c>
      <c r="J40" s="1403" t="s">
        <v>359</v>
      </c>
      <c r="K40" s="1488" t="s">
        <v>359</v>
      </c>
      <c r="L40" s="1403" t="s">
        <v>359</v>
      </c>
      <c r="M40" s="1491" t="s">
        <v>359</v>
      </c>
    </row>
    <row r="41" spans="1:13" ht="15.75">
      <c r="A41" s="6586"/>
      <c r="B41" s="8777"/>
      <c r="C41" s="1408" t="s">
        <v>359</v>
      </c>
      <c r="D41" s="1710"/>
      <c r="E41" s="1408"/>
      <c r="F41" s="1710"/>
      <c r="G41" s="1408"/>
      <c r="H41" s="1422"/>
      <c r="I41" s="1409"/>
      <c r="J41" s="1422"/>
      <c r="K41" s="1408"/>
      <c r="L41" s="1422" t="s">
        <v>2384</v>
      </c>
      <c r="M41" s="1492">
        <v>2032</v>
      </c>
    </row>
    <row r="42" spans="1:13" ht="15" customHeight="1">
      <c r="A42" s="6586"/>
      <c r="B42" s="8777"/>
      <c r="C42" s="1408" t="s">
        <v>359</v>
      </c>
      <c r="D42" s="1404"/>
      <c r="E42" s="1488"/>
      <c r="F42" s="5680"/>
      <c r="G42" s="6204"/>
      <c r="H42" s="1403"/>
      <c r="I42" s="1488"/>
      <c r="J42" s="5680"/>
      <c r="K42" s="6204"/>
      <c r="L42" s="8851">
        <v>1</v>
      </c>
      <c r="M42" s="5681"/>
    </row>
    <row r="43" spans="1:13" ht="15.75">
      <c r="A43" s="6586"/>
      <c r="B43" s="8777"/>
      <c r="C43" s="1415" t="s">
        <v>359</v>
      </c>
      <c r="D43" s="1415" t="s">
        <v>359</v>
      </c>
      <c r="E43" s="1415" t="s">
        <v>359</v>
      </c>
      <c r="F43" s="1415" t="s">
        <v>359</v>
      </c>
      <c r="G43" s="1415" t="s">
        <v>359</v>
      </c>
      <c r="H43" s="1415" t="s">
        <v>359</v>
      </c>
      <c r="I43" s="1415" t="s">
        <v>359</v>
      </c>
      <c r="J43" s="1415" t="s">
        <v>359</v>
      </c>
      <c r="K43" s="1415" t="s">
        <v>359</v>
      </c>
      <c r="L43" s="1415" t="s">
        <v>359</v>
      </c>
      <c r="M43" s="1656" t="s">
        <v>359</v>
      </c>
    </row>
    <row r="44" spans="1:13" ht="15.75">
      <c r="A44" s="6586"/>
      <c r="B44" s="8852" t="s">
        <v>2385</v>
      </c>
      <c r="C44" s="1408" t="s">
        <v>359</v>
      </c>
      <c r="D44" s="1408" t="s">
        <v>359</v>
      </c>
      <c r="E44" s="1408" t="s">
        <v>359</v>
      </c>
      <c r="F44" s="1408" t="s">
        <v>359</v>
      </c>
      <c r="G44" s="1408" t="s">
        <v>359</v>
      </c>
      <c r="H44" s="1408" t="s">
        <v>359</v>
      </c>
      <c r="I44" s="1408" t="s">
        <v>359</v>
      </c>
      <c r="J44" s="1408" t="s">
        <v>359</v>
      </c>
      <c r="K44" s="1408" t="s">
        <v>359</v>
      </c>
      <c r="L44" s="1409" t="s">
        <v>359</v>
      </c>
      <c r="M44" s="1657" t="s">
        <v>359</v>
      </c>
    </row>
    <row r="45" spans="1:13" ht="15" customHeight="1">
      <c r="A45" s="6586"/>
      <c r="B45" s="8777"/>
      <c r="C45" s="1409" t="s">
        <v>359</v>
      </c>
      <c r="D45" s="1408" t="s">
        <v>93</v>
      </c>
      <c r="E45" s="1415" t="s">
        <v>95</v>
      </c>
      <c r="F45" s="6539" t="s">
        <v>2386</v>
      </c>
      <c r="G45" s="6540" t="s">
        <v>359</v>
      </c>
      <c r="H45" s="5979"/>
      <c r="I45" s="5979"/>
      <c r="J45" s="6541"/>
      <c r="K45" s="1408" t="s">
        <v>2352</v>
      </c>
      <c r="L45" s="6545" t="s">
        <v>359</v>
      </c>
      <c r="M45" s="6546"/>
    </row>
    <row r="46" spans="1:13" ht="15.75">
      <c r="A46" s="6586"/>
      <c r="B46" s="8777"/>
      <c r="C46" s="1409" t="s">
        <v>359</v>
      </c>
      <c r="D46" s="1423" t="s">
        <v>359</v>
      </c>
      <c r="E46" s="1483" t="s">
        <v>2351</v>
      </c>
      <c r="F46" s="6539"/>
      <c r="G46" s="6542"/>
      <c r="H46" s="6543"/>
      <c r="I46" s="6543"/>
      <c r="J46" s="6544"/>
      <c r="K46" s="1409" t="s">
        <v>359</v>
      </c>
      <c r="L46" s="6547"/>
      <c r="M46" s="6548"/>
    </row>
    <row r="47" spans="1:13" ht="15.75">
      <c r="A47" s="6586"/>
      <c r="B47" s="8850"/>
      <c r="C47" s="1412" t="s">
        <v>359</v>
      </c>
      <c r="D47" s="1412" t="s">
        <v>359</v>
      </c>
      <c r="E47" s="1412" t="s">
        <v>359</v>
      </c>
      <c r="F47" s="1412" t="s">
        <v>359</v>
      </c>
      <c r="G47" s="1412" t="s">
        <v>359</v>
      </c>
      <c r="H47" s="1412" t="s">
        <v>359</v>
      </c>
      <c r="I47" s="1412" t="s">
        <v>359</v>
      </c>
      <c r="J47" s="1412" t="s">
        <v>359</v>
      </c>
      <c r="K47" s="1412" t="s">
        <v>359</v>
      </c>
      <c r="L47" s="1409" t="s">
        <v>359</v>
      </c>
      <c r="M47" s="1657" t="s">
        <v>359</v>
      </c>
    </row>
    <row r="48" spans="1:13" ht="62.25" customHeight="1">
      <c r="A48" s="6586"/>
      <c r="B48" s="2247" t="s">
        <v>2388</v>
      </c>
      <c r="C48" s="5680" t="s">
        <v>3538</v>
      </c>
      <c r="D48" s="5680"/>
      <c r="E48" s="5680"/>
      <c r="F48" s="5680"/>
      <c r="G48" s="5680"/>
      <c r="H48" s="5680"/>
      <c r="I48" s="5680"/>
      <c r="J48" s="5680"/>
      <c r="K48" s="5680"/>
      <c r="L48" s="5680"/>
      <c r="M48" s="5681"/>
    </row>
    <row r="49" spans="1:13" ht="15" customHeight="1">
      <c r="A49" s="6586"/>
      <c r="B49" s="2247" t="s">
        <v>2577</v>
      </c>
      <c r="C49" s="5995" t="s">
        <v>3539</v>
      </c>
      <c r="D49" s="5995"/>
      <c r="E49" s="5995"/>
      <c r="F49" s="5995"/>
      <c r="G49" s="5995"/>
      <c r="H49" s="5995"/>
      <c r="I49" s="5995"/>
      <c r="J49" s="5995"/>
      <c r="K49" s="5995"/>
      <c r="L49" s="5995"/>
      <c r="M49" s="5996"/>
    </row>
    <row r="50" spans="1:13" ht="15" customHeight="1">
      <c r="A50" s="6586"/>
      <c r="B50" s="2247" t="s">
        <v>2392</v>
      </c>
      <c r="C50" s="5995" t="s">
        <v>3540</v>
      </c>
      <c r="D50" s="5995"/>
      <c r="E50" s="5995"/>
      <c r="F50" s="5995"/>
      <c r="G50" s="5995"/>
      <c r="H50" s="5995"/>
      <c r="I50" s="5995"/>
      <c r="J50" s="5995"/>
      <c r="K50" s="5995"/>
      <c r="L50" s="5995"/>
      <c r="M50" s="5996"/>
    </row>
    <row r="51" spans="1:13" ht="15" customHeight="1">
      <c r="A51" s="6586"/>
      <c r="B51" s="2247" t="s">
        <v>2393</v>
      </c>
      <c r="C51" s="5680" t="s">
        <v>437</v>
      </c>
      <c r="D51" s="5680"/>
      <c r="E51" s="5680"/>
      <c r="F51" s="5680"/>
      <c r="G51" s="5680"/>
      <c r="H51" s="5680"/>
      <c r="I51" s="5680"/>
      <c r="J51" s="5680"/>
      <c r="K51" s="5680"/>
      <c r="L51" s="5680"/>
      <c r="M51" s="5681"/>
    </row>
    <row r="52" spans="1:13" ht="15" customHeight="1">
      <c r="A52" s="8811" t="s">
        <v>2394</v>
      </c>
      <c r="B52" s="2247" t="s">
        <v>2395</v>
      </c>
      <c r="C52" s="5995" t="s">
        <v>3541</v>
      </c>
      <c r="D52" s="5995"/>
      <c r="E52" s="5995"/>
      <c r="F52" s="5995"/>
      <c r="G52" s="5995"/>
      <c r="H52" s="5995"/>
      <c r="I52" s="5995"/>
      <c r="J52" s="5995"/>
      <c r="K52" s="5995"/>
      <c r="L52" s="5995"/>
      <c r="M52" s="5996"/>
    </row>
    <row r="53" spans="1:13" ht="15" customHeight="1">
      <c r="A53" s="6584"/>
      <c r="B53" s="2247" t="s">
        <v>2396</v>
      </c>
      <c r="C53" s="5995" t="s">
        <v>3542</v>
      </c>
      <c r="D53" s="5995"/>
      <c r="E53" s="5995"/>
      <c r="F53" s="5995"/>
      <c r="G53" s="5995"/>
      <c r="H53" s="5995"/>
      <c r="I53" s="5995"/>
      <c r="J53" s="5995"/>
      <c r="K53" s="5995"/>
      <c r="L53" s="5995"/>
      <c r="M53" s="5996"/>
    </row>
    <row r="54" spans="1:13" ht="15" customHeight="1">
      <c r="A54" s="6584"/>
      <c r="B54" s="2247" t="s">
        <v>2398</v>
      </c>
      <c r="C54" s="5995" t="s">
        <v>56</v>
      </c>
      <c r="D54" s="5995"/>
      <c r="E54" s="5995"/>
      <c r="F54" s="5995"/>
      <c r="G54" s="5995"/>
      <c r="H54" s="5995"/>
      <c r="I54" s="5995"/>
      <c r="J54" s="5995"/>
      <c r="K54" s="5995"/>
      <c r="L54" s="5995"/>
      <c r="M54" s="5996"/>
    </row>
    <row r="55" spans="1:13" ht="15" customHeight="1">
      <c r="A55" s="6584"/>
      <c r="B55" s="2247" t="s">
        <v>2399</v>
      </c>
      <c r="C55" s="5995" t="s">
        <v>3543</v>
      </c>
      <c r="D55" s="5995"/>
      <c r="E55" s="5995"/>
      <c r="F55" s="5995"/>
      <c r="G55" s="5995"/>
      <c r="H55" s="5995"/>
      <c r="I55" s="5995"/>
      <c r="J55" s="5995"/>
      <c r="K55" s="5995"/>
      <c r="L55" s="5995"/>
      <c r="M55" s="5996"/>
    </row>
    <row r="56" spans="1:13" ht="15" customHeight="1">
      <c r="A56" s="6584"/>
      <c r="B56" s="2247" t="s">
        <v>2400</v>
      </c>
      <c r="C56" s="8846" t="s">
        <v>2327</v>
      </c>
      <c r="D56" s="8846"/>
      <c r="E56" s="8846"/>
      <c r="F56" s="8846"/>
      <c r="G56" s="8846"/>
      <c r="H56" s="8846"/>
      <c r="I56" s="8846"/>
      <c r="J56" s="8846"/>
      <c r="K56" s="8846"/>
      <c r="L56" s="8846"/>
      <c r="M56" s="8847"/>
    </row>
    <row r="57" spans="1:13" ht="15" customHeight="1">
      <c r="A57" s="6585"/>
      <c r="B57" s="2247" t="s">
        <v>2401</v>
      </c>
      <c r="C57" s="5995" t="s">
        <v>359</v>
      </c>
      <c r="D57" s="5995"/>
      <c r="E57" s="5995"/>
      <c r="F57" s="5995"/>
      <c r="G57" s="5995"/>
      <c r="H57" s="5995"/>
      <c r="I57" s="5995"/>
      <c r="J57" s="5995"/>
      <c r="K57" s="5995"/>
      <c r="L57" s="5995"/>
      <c r="M57" s="5996"/>
    </row>
    <row r="58" spans="1:13" ht="15" customHeight="1">
      <c r="A58" s="8811" t="s">
        <v>2402</v>
      </c>
      <c r="B58" s="4506" t="s">
        <v>2403</v>
      </c>
      <c r="C58" s="5995" t="s">
        <v>2671</v>
      </c>
      <c r="D58" s="5995"/>
      <c r="E58" s="5995"/>
      <c r="F58" s="5995"/>
      <c r="G58" s="5995"/>
      <c r="H58" s="5995"/>
      <c r="I58" s="5995"/>
      <c r="J58" s="5995"/>
      <c r="K58" s="5995"/>
      <c r="L58" s="5995"/>
      <c r="M58" s="5996"/>
    </row>
    <row r="59" spans="1:13" ht="15" customHeight="1">
      <c r="A59" s="6584"/>
      <c r="B59" s="4506" t="s">
        <v>2404</v>
      </c>
      <c r="C59" s="5995" t="s">
        <v>2672</v>
      </c>
      <c r="D59" s="5995"/>
      <c r="E59" s="5995"/>
      <c r="F59" s="5995"/>
      <c r="G59" s="5995"/>
      <c r="H59" s="5995"/>
      <c r="I59" s="5995"/>
      <c r="J59" s="5995"/>
      <c r="K59" s="5995"/>
      <c r="L59" s="5995"/>
      <c r="M59" s="5996"/>
    </row>
    <row r="60" spans="1:13" ht="15" customHeight="1">
      <c r="A60" s="6584"/>
      <c r="B60" s="4506" t="s">
        <v>244</v>
      </c>
      <c r="C60" s="5995" t="s">
        <v>56</v>
      </c>
      <c r="D60" s="5995"/>
      <c r="E60" s="5995"/>
      <c r="F60" s="5995"/>
      <c r="G60" s="5995"/>
      <c r="H60" s="5995"/>
      <c r="I60" s="5995"/>
      <c r="J60" s="5995"/>
      <c r="K60" s="5995"/>
      <c r="L60" s="5995"/>
      <c r="M60" s="5996"/>
    </row>
    <row r="61" spans="1:13" ht="15" customHeight="1">
      <c r="A61" s="1396" t="s">
        <v>2406</v>
      </c>
      <c r="B61" s="4507" t="s">
        <v>359</v>
      </c>
      <c r="C61" s="5957" t="s">
        <v>359</v>
      </c>
      <c r="D61" s="5957"/>
      <c r="E61" s="5957"/>
      <c r="F61" s="5957"/>
      <c r="G61" s="5957"/>
      <c r="H61" s="5957"/>
      <c r="I61" s="5957"/>
      <c r="J61" s="5957"/>
      <c r="K61" s="5957"/>
      <c r="L61" s="5957"/>
      <c r="M61" s="5958"/>
    </row>
  </sheetData>
  <mergeCells count="53">
    <mergeCell ref="B1:M1"/>
    <mergeCell ref="A2:A14"/>
    <mergeCell ref="C2:M2"/>
    <mergeCell ref="C3:M3"/>
    <mergeCell ref="F4:G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C14:D14"/>
    <mergeCell ref="F14:M14"/>
    <mergeCell ref="A15:A51"/>
    <mergeCell ref="C15:M15"/>
    <mergeCell ref="C16:M16"/>
    <mergeCell ref="B17:B23"/>
    <mergeCell ref="F22:M22"/>
    <mergeCell ref="B24:B27"/>
    <mergeCell ref="J29:L29"/>
    <mergeCell ref="B31:B33"/>
    <mergeCell ref="B34:B43"/>
    <mergeCell ref="F42:G42"/>
    <mergeCell ref="J42:K42"/>
    <mergeCell ref="L42:M42"/>
    <mergeCell ref="B44:B47"/>
    <mergeCell ref="F45:F46"/>
    <mergeCell ref="G45:J46"/>
    <mergeCell ref="L45:M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hyperlinks>
    <hyperlink ref="C56" r:id="rId1"/>
  </hyperlinks>
  <pageMargins left="0.7" right="0.7" top="0.75" bottom="0.75" header="0.3" footer="0.3"/>
  <pageSetup orientation="portrait" horizontalDpi="0" verticalDpi="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topLeftCell="B1" workbookViewId="0">
      <selection activeCell="I7" sqref="I7:M7"/>
    </sheetView>
  </sheetViews>
  <sheetFormatPr baseColWidth="10" defaultColWidth="8.85546875" defaultRowHeight="15"/>
  <cols>
    <col min="1" max="1" width="29" customWidth="1"/>
    <col min="2" max="2" width="29.7109375" customWidth="1"/>
    <col min="3" max="13" width="11.42578125" customWidth="1"/>
  </cols>
  <sheetData>
    <row r="1" spans="1:13" ht="20.25" customHeight="1" thickBot="1">
      <c r="A1" s="4508" t="s">
        <v>359</v>
      </c>
      <c r="B1" s="6179" t="s">
        <v>3544</v>
      </c>
      <c r="C1" s="6179"/>
      <c r="D1" s="6179"/>
      <c r="E1" s="6179"/>
      <c r="F1" s="6179"/>
      <c r="G1" s="6179"/>
      <c r="H1" s="6179"/>
      <c r="I1" s="6179"/>
      <c r="J1" s="6179"/>
      <c r="K1" s="6179"/>
      <c r="L1" s="6179"/>
      <c r="M1" s="6180"/>
    </row>
    <row r="2" spans="1:13" ht="54" customHeight="1">
      <c r="A2" s="6186" t="s">
        <v>2329</v>
      </c>
      <c r="B2" s="2339" t="s">
        <v>2330</v>
      </c>
      <c r="C2" s="6602" t="s">
        <v>1822</v>
      </c>
      <c r="D2" s="6602"/>
      <c r="E2" s="6602"/>
      <c r="F2" s="6602"/>
      <c r="G2" s="6602"/>
      <c r="H2" s="6602"/>
      <c r="I2" s="6602"/>
      <c r="J2" s="6602"/>
      <c r="K2" s="6602"/>
      <c r="L2" s="6602"/>
      <c r="M2" s="7154"/>
    </row>
    <row r="3" spans="1:13" ht="63" customHeight="1">
      <c r="A3" s="5581"/>
      <c r="B3" s="2336" t="s">
        <v>2643</v>
      </c>
      <c r="C3" s="5680" t="s">
        <v>1121</v>
      </c>
      <c r="D3" s="5680"/>
      <c r="E3" s="5680"/>
      <c r="F3" s="5680"/>
      <c r="G3" s="5680"/>
      <c r="H3" s="5680"/>
      <c r="I3" s="5680"/>
      <c r="J3" s="5680"/>
      <c r="K3" s="5680"/>
      <c r="L3" s="5680"/>
      <c r="M3" s="5681"/>
    </row>
    <row r="4" spans="1:13" ht="33.75" customHeight="1">
      <c r="A4" s="5581"/>
      <c r="B4" s="2338" t="s">
        <v>240</v>
      </c>
      <c r="C4" s="1415" t="s">
        <v>95</v>
      </c>
      <c r="D4" s="1482" t="s">
        <v>359</v>
      </c>
      <c r="E4" s="1539" t="s">
        <v>359</v>
      </c>
      <c r="F4" s="5699" t="s">
        <v>241</v>
      </c>
      <c r="G4" s="5700"/>
      <c r="H4" s="1483" t="s">
        <v>359</v>
      </c>
      <c r="I4" s="5680" t="s">
        <v>359</v>
      </c>
      <c r="J4" s="5680"/>
      <c r="K4" s="5680"/>
      <c r="L4" s="5680"/>
      <c r="M4" s="5681"/>
    </row>
    <row r="5" spans="1:13" ht="15" customHeight="1">
      <c r="A5" s="5581"/>
      <c r="B5" s="2338" t="s">
        <v>2333</v>
      </c>
      <c r="C5" s="5680"/>
      <c r="D5" s="5680"/>
      <c r="E5" s="5680"/>
      <c r="F5" s="5680"/>
      <c r="G5" s="5680"/>
      <c r="H5" s="5680"/>
      <c r="I5" s="5680"/>
      <c r="J5" s="5680"/>
      <c r="K5" s="5680"/>
      <c r="L5" s="5680"/>
      <c r="M5" s="5681"/>
    </row>
    <row r="6" spans="1:13" ht="15" customHeight="1">
      <c r="A6" s="5581"/>
      <c r="B6" s="2338" t="s">
        <v>2334</v>
      </c>
      <c r="C6" s="5680"/>
      <c r="D6" s="5680"/>
      <c r="E6" s="5680"/>
      <c r="F6" s="5680"/>
      <c r="G6" s="5680"/>
      <c r="H6" s="5680"/>
      <c r="I6" s="5680"/>
      <c r="J6" s="5680"/>
      <c r="K6" s="5680"/>
      <c r="L6" s="5680"/>
      <c r="M6" s="5681"/>
    </row>
    <row r="7" spans="1:13" ht="15" customHeight="1">
      <c r="A7" s="5581"/>
      <c r="B7" s="2338" t="s">
        <v>2335</v>
      </c>
      <c r="C7" s="5702" t="s">
        <v>1069</v>
      </c>
      <c r="D7" s="5702"/>
      <c r="E7" s="1409" t="s">
        <v>359</v>
      </c>
      <c r="F7" s="1409" t="s">
        <v>359</v>
      </c>
      <c r="G7" s="1484" t="s">
        <v>359</v>
      </c>
      <c r="H7" s="2406" t="s">
        <v>244</v>
      </c>
      <c r="I7" s="5702" t="s">
        <v>1070</v>
      </c>
      <c r="J7" s="5702"/>
      <c r="K7" s="5702"/>
      <c r="L7" s="5702"/>
      <c r="M7" s="5703"/>
    </row>
    <row r="8" spans="1:13" ht="15.75">
      <c r="A8" s="5581"/>
      <c r="B8" s="7144" t="s">
        <v>2336</v>
      </c>
      <c r="C8" s="1409" t="s">
        <v>359</v>
      </c>
      <c r="D8" s="1409" t="s">
        <v>359</v>
      </c>
      <c r="E8" s="1410" t="s">
        <v>359</v>
      </c>
      <c r="F8" s="1410" t="s">
        <v>359</v>
      </c>
      <c r="G8" s="1410" t="s">
        <v>359</v>
      </c>
      <c r="H8" s="1410" t="s">
        <v>359</v>
      </c>
      <c r="I8" s="1409" t="s">
        <v>359</v>
      </c>
      <c r="J8" s="1409" t="s">
        <v>359</v>
      </c>
      <c r="K8" s="1409" t="s">
        <v>359</v>
      </c>
      <c r="L8" s="1409" t="s">
        <v>359</v>
      </c>
      <c r="M8" s="1657" t="s">
        <v>359</v>
      </c>
    </row>
    <row r="9" spans="1:13" ht="15" customHeight="1">
      <c r="A9" s="5581"/>
      <c r="B9" s="7144"/>
      <c r="C9" s="5732" t="s">
        <v>359</v>
      </c>
      <c r="D9" s="5732"/>
      <c r="E9" s="1409" t="s">
        <v>359</v>
      </c>
      <c r="F9" s="5732" t="s">
        <v>359</v>
      </c>
      <c r="G9" s="5732"/>
      <c r="H9" s="1408" t="s">
        <v>359</v>
      </c>
      <c r="I9" s="5708" t="s">
        <v>359</v>
      </c>
      <c r="J9" s="5708"/>
      <c r="K9" s="1409" t="s">
        <v>359</v>
      </c>
      <c r="L9" s="1409" t="s">
        <v>359</v>
      </c>
      <c r="M9" s="1657" t="s">
        <v>359</v>
      </c>
    </row>
    <row r="10" spans="1:13" ht="15" customHeight="1">
      <c r="A10" s="5581"/>
      <c r="B10" s="8754"/>
      <c r="C10" s="5702" t="s">
        <v>2567</v>
      </c>
      <c r="D10" s="5702"/>
      <c r="E10" s="1412" t="s">
        <v>359</v>
      </c>
      <c r="F10" s="5708" t="s">
        <v>2567</v>
      </c>
      <c r="G10" s="5708"/>
      <c r="H10" s="1412" t="s">
        <v>359</v>
      </c>
      <c r="I10" s="5708" t="s">
        <v>2567</v>
      </c>
      <c r="J10" s="5708"/>
      <c r="K10" s="1412" t="s">
        <v>359</v>
      </c>
      <c r="L10" s="1412" t="s">
        <v>359</v>
      </c>
      <c r="M10" s="1494" t="s">
        <v>359</v>
      </c>
    </row>
    <row r="11" spans="1:13" ht="15" customHeight="1">
      <c r="A11" s="5581"/>
      <c r="B11" s="2338" t="s">
        <v>2338</v>
      </c>
      <c r="C11" s="5680" t="s">
        <v>3545</v>
      </c>
      <c r="D11" s="5680"/>
      <c r="E11" s="5680"/>
      <c r="F11" s="5680"/>
      <c r="G11" s="5680"/>
      <c r="H11" s="5680"/>
      <c r="I11" s="5680"/>
      <c r="J11" s="5680"/>
      <c r="K11" s="5680"/>
      <c r="L11" s="5680"/>
      <c r="M11" s="5681"/>
    </row>
    <row r="12" spans="1:13" ht="15" customHeight="1">
      <c r="A12" s="5581"/>
      <c r="B12" s="2338" t="s">
        <v>2689</v>
      </c>
      <c r="C12" s="5680" t="s">
        <v>3546</v>
      </c>
      <c r="D12" s="5680"/>
      <c r="E12" s="5680"/>
      <c r="F12" s="5680"/>
      <c r="G12" s="5680"/>
      <c r="H12" s="5680"/>
      <c r="I12" s="5680"/>
      <c r="J12" s="5680"/>
      <c r="K12" s="5680"/>
      <c r="L12" s="5680"/>
      <c r="M12" s="5681"/>
    </row>
    <row r="13" spans="1:13" ht="48.75" customHeight="1">
      <c r="A13" s="5581"/>
      <c r="B13" s="2338" t="s">
        <v>3291</v>
      </c>
      <c r="C13" s="5680" t="s">
        <v>3547</v>
      </c>
      <c r="D13" s="5680"/>
      <c r="E13" s="5680"/>
      <c r="F13" s="5680"/>
      <c r="G13" s="5680"/>
      <c r="H13" s="5680"/>
      <c r="I13" s="5680"/>
      <c r="J13" s="5680"/>
      <c r="K13" s="5680"/>
      <c r="L13" s="5680"/>
      <c r="M13" s="5681"/>
    </row>
    <row r="14" spans="1:13" ht="30.75" customHeight="1">
      <c r="A14" s="5581"/>
      <c r="B14" s="2339" t="s">
        <v>2651</v>
      </c>
      <c r="C14" s="5680" t="s">
        <v>86</v>
      </c>
      <c r="D14" s="5680"/>
      <c r="E14" s="1534" t="s">
        <v>108</v>
      </c>
      <c r="F14" s="5680" t="s">
        <v>1221</v>
      </c>
      <c r="G14" s="5680"/>
      <c r="H14" s="5680"/>
      <c r="I14" s="5680"/>
      <c r="J14" s="5680"/>
      <c r="K14" s="5680"/>
      <c r="L14" s="5680"/>
      <c r="M14" s="5681"/>
    </row>
    <row r="15" spans="1:13" ht="15" customHeight="1">
      <c r="A15" s="8736" t="s">
        <v>2340</v>
      </c>
      <c r="B15" s="2336" t="s">
        <v>230</v>
      </c>
      <c r="C15" s="5680" t="s">
        <v>3548</v>
      </c>
      <c r="D15" s="5680"/>
      <c r="E15" s="5680"/>
      <c r="F15" s="5680"/>
      <c r="G15" s="5680"/>
      <c r="H15" s="5680"/>
      <c r="I15" s="5680"/>
      <c r="J15" s="5680"/>
      <c r="K15" s="5680"/>
      <c r="L15" s="5680"/>
      <c r="M15" s="5681"/>
    </row>
    <row r="16" spans="1:13" ht="57" customHeight="1">
      <c r="A16" s="5687"/>
      <c r="B16" s="2338" t="s">
        <v>2652</v>
      </c>
      <c r="C16" s="5680" t="s">
        <v>1823</v>
      </c>
      <c r="D16" s="5680"/>
      <c r="E16" s="5680"/>
      <c r="F16" s="5680"/>
      <c r="G16" s="5680"/>
      <c r="H16" s="5680"/>
      <c r="I16" s="5680"/>
      <c r="J16" s="5680"/>
      <c r="K16" s="5680"/>
      <c r="L16" s="5680"/>
      <c r="M16" s="5681"/>
    </row>
    <row r="17" spans="1:13" ht="15.75">
      <c r="A17" s="5687"/>
      <c r="B17" s="7144"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687"/>
      <c r="B18" s="7144"/>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5687"/>
      <c r="B19" s="7144"/>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 r="A20" s="5687"/>
      <c r="B20" s="7144"/>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5687"/>
      <c r="B21" s="7144"/>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 customHeight="1">
      <c r="A22" s="5687"/>
      <c r="B22" s="7144"/>
      <c r="C22" s="1408" t="s">
        <v>105</v>
      </c>
      <c r="D22" s="1406" t="s">
        <v>2441</v>
      </c>
      <c r="E22" s="1408" t="s">
        <v>2352</v>
      </c>
      <c r="F22" s="5708" t="s">
        <v>3549</v>
      </c>
      <c r="G22" s="5708"/>
      <c r="H22" s="5708"/>
      <c r="I22" s="5708"/>
      <c r="J22" s="5708"/>
      <c r="K22" s="5708"/>
      <c r="L22" s="5708"/>
      <c r="M22" s="5974"/>
    </row>
    <row r="23" spans="1:13" ht="15.75">
      <c r="A23" s="5687"/>
      <c r="B23" s="8754"/>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5687"/>
      <c r="B24" s="7144"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5687"/>
      <c r="B25" s="7144"/>
      <c r="C25" s="1408" t="s">
        <v>2355</v>
      </c>
      <c r="D25" s="1417" t="s">
        <v>359</v>
      </c>
      <c r="E25" s="1408" t="s">
        <v>359</v>
      </c>
      <c r="F25" s="1408" t="s">
        <v>2356</v>
      </c>
      <c r="G25" s="1417" t="s">
        <v>359</v>
      </c>
      <c r="H25" s="1408" t="s">
        <v>359</v>
      </c>
      <c r="I25" s="1408" t="s">
        <v>2357</v>
      </c>
      <c r="J25" s="1417" t="s">
        <v>2351</v>
      </c>
      <c r="K25" s="1408" t="s">
        <v>359</v>
      </c>
      <c r="L25" s="1409" t="s">
        <v>359</v>
      </c>
      <c r="M25" s="1657" t="s">
        <v>359</v>
      </c>
    </row>
    <row r="26" spans="1:13" ht="15.75">
      <c r="A26" s="5687"/>
      <c r="B26" s="7144"/>
      <c r="C26" s="1408"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 r="A27" s="5687"/>
      <c r="B27" s="8754"/>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5687"/>
      <c r="B28" s="2339"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 customHeight="1">
      <c r="A29" s="5687"/>
      <c r="B29" s="2339" t="s">
        <v>359</v>
      </c>
      <c r="C29" s="1485" t="s">
        <v>2361</v>
      </c>
      <c r="D29" s="1488" t="s">
        <v>437</v>
      </c>
      <c r="E29" s="1408" t="s">
        <v>359</v>
      </c>
      <c r="F29" s="1409" t="s">
        <v>2362</v>
      </c>
      <c r="G29" s="1417"/>
      <c r="H29" s="1408" t="s">
        <v>359</v>
      </c>
      <c r="I29" s="1409" t="s">
        <v>2363</v>
      </c>
      <c r="J29" s="5701"/>
      <c r="K29" s="5680"/>
      <c r="L29" s="6204"/>
      <c r="M29" s="1492" t="s">
        <v>359</v>
      </c>
    </row>
    <row r="30" spans="1:13" ht="15.75">
      <c r="A30" s="5687"/>
      <c r="B30" s="2338" t="s">
        <v>359</v>
      </c>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5687"/>
      <c r="B31" s="7144" t="s">
        <v>2364</v>
      </c>
      <c r="C31" s="1409" t="s">
        <v>359</v>
      </c>
      <c r="D31" s="1409" t="s">
        <v>359</v>
      </c>
      <c r="E31" s="1409" t="s">
        <v>359</v>
      </c>
      <c r="F31" s="1409" t="s">
        <v>359</v>
      </c>
      <c r="G31" s="1409" t="s">
        <v>359</v>
      </c>
      <c r="H31" s="1409" t="s">
        <v>359</v>
      </c>
      <c r="I31" s="1409" t="s">
        <v>359</v>
      </c>
      <c r="J31" s="1409" t="s">
        <v>359</v>
      </c>
      <c r="K31" s="1409" t="s">
        <v>359</v>
      </c>
      <c r="L31" s="1409" t="s">
        <v>359</v>
      </c>
      <c r="M31" s="1657" t="s">
        <v>359</v>
      </c>
    </row>
    <row r="32" spans="1:13" ht="15.75">
      <c r="A32" s="5687"/>
      <c r="B32" s="7144"/>
      <c r="C32" s="1408" t="s">
        <v>2365</v>
      </c>
      <c r="D32" s="1417">
        <v>2024</v>
      </c>
      <c r="E32" s="1409" t="s">
        <v>359</v>
      </c>
      <c r="F32" s="1408" t="s">
        <v>2366</v>
      </c>
      <c r="G32" s="1423">
        <v>2027</v>
      </c>
      <c r="H32" s="1409" t="s">
        <v>359</v>
      </c>
      <c r="I32" s="1409" t="s">
        <v>359</v>
      </c>
      <c r="J32" s="1409" t="s">
        <v>359</v>
      </c>
      <c r="K32" s="1409" t="s">
        <v>359</v>
      </c>
      <c r="L32" s="1409" t="s">
        <v>359</v>
      </c>
      <c r="M32" s="1657" t="s">
        <v>359</v>
      </c>
    </row>
    <row r="33" spans="1:13" ht="15.75">
      <c r="A33" s="5687"/>
      <c r="B33" s="8754"/>
      <c r="C33" s="1415" t="s">
        <v>359</v>
      </c>
      <c r="D33" s="1415" t="s">
        <v>359</v>
      </c>
      <c r="E33" s="1412" t="s">
        <v>359</v>
      </c>
      <c r="F33" s="1415" t="s">
        <v>359</v>
      </c>
      <c r="G33" s="1412" t="s">
        <v>359</v>
      </c>
      <c r="H33" s="1412" t="s">
        <v>359</v>
      </c>
      <c r="I33" s="1412" t="s">
        <v>359</v>
      </c>
      <c r="J33" s="1412" t="s">
        <v>359</v>
      </c>
      <c r="K33" s="1412" t="s">
        <v>359</v>
      </c>
      <c r="L33" s="1412" t="s">
        <v>359</v>
      </c>
      <c r="M33" s="1494" t="s">
        <v>359</v>
      </c>
    </row>
    <row r="34" spans="1:13" ht="15.75">
      <c r="A34" s="5687"/>
      <c r="B34" s="7144"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5687"/>
      <c r="B35" s="7144"/>
      <c r="C35" s="1408" t="s">
        <v>359</v>
      </c>
      <c r="D35" s="1408" t="s">
        <v>2368</v>
      </c>
      <c r="E35" s="1408" t="s">
        <v>359</v>
      </c>
      <c r="F35" s="1408" t="s">
        <v>2369</v>
      </c>
      <c r="G35" s="1408" t="s">
        <v>359</v>
      </c>
      <c r="H35" s="1409" t="s">
        <v>2370</v>
      </c>
      <c r="I35" s="1409" t="s">
        <v>359</v>
      </c>
      <c r="J35" s="1409" t="s">
        <v>2371</v>
      </c>
      <c r="K35" s="1408" t="s">
        <v>359</v>
      </c>
      <c r="L35" s="1408" t="s">
        <v>2372</v>
      </c>
      <c r="M35" s="1492" t="s">
        <v>359</v>
      </c>
    </row>
    <row r="36" spans="1:13" ht="15.75">
      <c r="A36" s="5687"/>
      <c r="B36" s="7144"/>
      <c r="C36" s="1408" t="s">
        <v>359</v>
      </c>
      <c r="D36" s="1417" t="s">
        <v>3313</v>
      </c>
      <c r="E36" s="4437"/>
      <c r="F36" s="1488" t="s">
        <v>3550</v>
      </c>
      <c r="G36" s="4437">
        <v>0.25</v>
      </c>
      <c r="H36" s="1488" t="s">
        <v>3551</v>
      </c>
      <c r="I36" s="4437">
        <v>0.25</v>
      </c>
      <c r="J36" s="1488" t="s">
        <v>3552</v>
      </c>
      <c r="K36" s="4437">
        <v>0.25</v>
      </c>
      <c r="L36" s="1488" t="s">
        <v>3553</v>
      </c>
      <c r="M36" s="4437">
        <v>0.25</v>
      </c>
    </row>
    <row r="37" spans="1:13" ht="15.75">
      <c r="A37" s="5687"/>
      <c r="B37" s="7144"/>
      <c r="C37" s="1408" t="s">
        <v>359</v>
      </c>
      <c r="D37" s="1408" t="s">
        <v>2373</v>
      </c>
      <c r="E37" s="1408" t="s">
        <v>359</v>
      </c>
      <c r="F37" s="1408" t="s">
        <v>2374</v>
      </c>
      <c r="G37" s="1408" t="s">
        <v>359</v>
      </c>
      <c r="H37" s="1409" t="s">
        <v>2375</v>
      </c>
      <c r="I37" s="1409" t="s">
        <v>359</v>
      </c>
      <c r="J37" s="1409" t="s">
        <v>2376</v>
      </c>
      <c r="K37" s="1408" t="s">
        <v>359</v>
      </c>
      <c r="L37" s="1408" t="s">
        <v>2377</v>
      </c>
      <c r="M37" s="1492" t="s">
        <v>359</v>
      </c>
    </row>
    <row r="38" spans="1:13" ht="15.75">
      <c r="A38" s="5687"/>
      <c r="B38" s="7144"/>
      <c r="C38" s="1408" t="s">
        <v>359</v>
      </c>
      <c r="D38" s="1417" t="s">
        <v>3554</v>
      </c>
      <c r="E38" s="1488" t="s">
        <v>359</v>
      </c>
      <c r="F38" s="1488" t="s">
        <v>3555</v>
      </c>
      <c r="G38" s="1488" t="s">
        <v>359</v>
      </c>
      <c r="H38" s="1488" t="s">
        <v>3556</v>
      </c>
      <c r="I38" s="1488" t="s">
        <v>359</v>
      </c>
      <c r="J38" s="1488" t="s">
        <v>3557</v>
      </c>
      <c r="K38" s="1488" t="s">
        <v>359</v>
      </c>
      <c r="L38" s="1488" t="s">
        <v>3558</v>
      </c>
      <c r="M38" s="1491" t="s">
        <v>359</v>
      </c>
    </row>
    <row r="39" spans="1:13" ht="15.75">
      <c r="A39" s="5687"/>
      <c r="B39" s="7144"/>
      <c r="C39" s="1408" t="s">
        <v>359</v>
      </c>
      <c r="D39" s="1408" t="s">
        <v>3297</v>
      </c>
      <c r="E39" s="1408" t="s">
        <v>359</v>
      </c>
      <c r="F39" s="1408" t="s">
        <v>359</v>
      </c>
      <c r="G39" s="1408" t="s">
        <v>359</v>
      </c>
      <c r="H39" s="1409" t="s">
        <v>359</v>
      </c>
      <c r="I39" s="1409" t="s">
        <v>359</v>
      </c>
      <c r="J39" s="1409" t="s">
        <v>359</v>
      </c>
      <c r="K39" s="1408" t="s">
        <v>359</v>
      </c>
      <c r="L39" s="1408" t="s">
        <v>359</v>
      </c>
      <c r="M39" s="1492" t="s">
        <v>359</v>
      </c>
    </row>
    <row r="40" spans="1:13" ht="15.75">
      <c r="A40" s="5687"/>
      <c r="B40" s="7144"/>
      <c r="C40" s="1408" t="s">
        <v>359</v>
      </c>
      <c r="D40" s="1417">
        <v>2026</v>
      </c>
      <c r="E40" s="4437">
        <v>1</v>
      </c>
      <c r="F40" s="1408" t="s">
        <v>359</v>
      </c>
      <c r="G40" s="1408" t="s">
        <v>359</v>
      </c>
      <c r="H40" s="1408" t="s">
        <v>359</v>
      </c>
      <c r="I40" s="1408" t="s">
        <v>359</v>
      </c>
      <c r="J40" s="1408" t="s">
        <v>359</v>
      </c>
      <c r="K40" s="1408" t="s">
        <v>359</v>
      </c>
      <c r="L40" s="1408" t="s">
        <v>359</v>
      </c>
      <c r="M40" s="1492" t="s">
        <v>359</v>
      </c>
    </row>
    <row r="41" spans="1:13" ht="15.75">
      <c r="A41" s="5687"/>
      <c r="B41" s="7144"/>
      <c r="C41" s="1415" t="s">
        <v>359</v>
      </c>
      <c r="D41" s="1415" t="s">
        <v>359</v>
      </c>
      <c r="E41" s="1415" t="s">
        <v>359</v>
      </c>
      <c r="F41" s="1415" t="s">
        <v>359</v>
      </c>
      <c r="G41" s="1415" t="s">
        <v>359</v>
      </c>
      <c r="H41" s="1415" t="s">
        <v>359</v>
      </c>
      <c r="I41" s="1415" t="s">
        <v>359</v>
      </c>
      <c r="J41" s="1415" t="s">
        <v>359</v>
      </c>
      <c r="K41" s="1415" t="s">
        <v>359</v>
      </c>
      <c r="L41" s="1415" t="s">
        <v>359</v>
      </c>
      <c r="M41" s="1656" t="s">
        <v>359</v>
      </c>
    </row>
    <row r="42" spans="1:13" ht="15.75">
      <c r="A42" s="5687"/>
      <c r="B42" s="8755" t="s">
        <v>2385</v>
      </c>
      <c r="C42" s="1408" t="s">
        <v>359</v>
      </c>
      <c r="D42" s="1408" t="s">
        <v>359</v>
      </c>
      <c r="E42" s="1408" t="s">
        <v>359</v>
      </c>
      <c r="F42" s="1408" t="s">
        <v>359</v>
      </c>
      <c r="G42" s="1408" t="s">
        <v>359</v>
      </c>
      <c r="H42" s="1408" t="s">
        <v>359</v>
      </c>
      <c r="I42" s="1408" t="s">
        <v>359</v>
      </c>
      <c r="J42" s="1408" t="s">
        <v>359</v>
      </c>
      <c r="K42" s="1408" t="s">
        <v>359</v>
      </c>
      <c r="L42" s="1409" t="s">
        <v>359</v>
      </c>
      <c r="M42" s="1657" t="s">
        <v>359</v>
      </c>
    </row>
    <row r="43" spans="1:13" ht="15" customHeight="1">
      <c r="A43" s="5687"/>
      <c r="B43" s="7144"/>
      <c r="C43" s="1409" t="s">
        <v>359</v>
      </c>
      <c r="D43" s="1408" t="s">
        <v>93</v>
      </c>
      <c r="E43" s="1415" t="s">
        <v>95</v>
      </c>
      <c r="F43" s="6539" t="s">
        <v>2386</v>
      </c>
      <c r="G43" s="6540" t="s">
        <v>103</v>
      </c>
      <c r="H43" s="5979"/>
      <c r="I43" s="5979"/>
      <c r="J43" s="6541"/>
      <c r="K43" s="1408" t="s">
        <v>2574</v>
      </c>
      <c r="L43" s="6545" t="s">
        <v>3559</v>
      </c>
      <c r="M43" s="6546"/>
    </row>
    <row r="44" spans="1:13" ht="15.75">
      <c r="A44" s="5687"/>
      <c r="B44" s="7144"/>
      <c r="C44" s="1409" t="s">
        <v>359</v>
      </c>
      <c r="D44" s="1423" t="s">
        <v>2441</v>
      </c>
      <c r="E44" s="1483" t="s">
        <v>359</v>
      </c>
      <c r="F44" s="6539"/>
      <c r="G44" s="6542"/>
      <c r="H44" s="6543"/>
      <c r="I44" s="6543"/>
      <c r="J44" s="6544"/>
      <c r="K44" s="1409" t="s">
        <v>359</v>
      </c>
      <c r="L44" s="6547"/>
      <c r="M44" s="6548"/>
    </row>
    <row r="45" spans="1:13" ht="15.75">
      <c r="A45" s="5687"/>
      <c r="B45" s="8754"/>
      <c r="C45" s="1412" t="s">
        <v>359</v>
      </c>
      <c r="D45" s="1412" t="s">
        <v>359</v>
      </c>
      <c r="E45" s="1412" t="s">
        <v>359</v>
      </c>
      <c r="F45" s="1412" t="s">
        <v>359</v>
      </c>
      <c r="G45" s="1412" t="s">
        <v>359</v>
      </c>
      <c r="H45" s="1412" t="s">
        <v>359</v>
      </c>
      <c r="I45" s="1412" t="s">
        <v>359</v>
      </c>
      <c r="J45" s="1412" t="s">
        <v>359</v>
      </c>
      <c r="K45" s="1412" t="s">
        <v>359</v>
      </c>
      <c r="L45" s="1409" t="s">
        <v>359</v>
      </c>
      <c r="M45" s="1657" t="s">
        <v>359</v>
      </c>
    </row>
    <row r="46" spans="1:13" ht="15" customHeight="1">
      <c r="A46" s="5687"/>
      <c r="B46" s="2338" t="s">
        <v>2388</v>
      </c>
      <c r="C46" s="5680" t="s">
        <v>3560</v>
      </c>
      <c r="D46" s="5680"/>
      <c r="E46" s="5680"/>
      <c r="F46" s="5680"/>
      <c r="G46" s="5680"/>
      <c r="H46" s="5680"/>
      <c r="I46" s="5680"/>
      <c r="J46" s="5680"/>
      <c r="K46" s="5680"/>
      <c r="L46" s="5680"/>
      <c r="M46" s="5681"/>
    </row>
    <row r="47" spans="1:13" ht="15" customHeight="1">
      <c r="A47" s="5687"/>
      <c r="B47" s="2338" t="s">
        <v>2577</v>
      </c>
      <c r="C47" s="5680" t="s">
        <v>3561</v>
      </c>
      <c r="D47" s="5680"/>
      <c r="E47" s="5680"/>
      <c r="F47" s="5680"/>
      <c r="G47" s="5680"/>
      <c r="H47" s="5680"/>
      <c r="I47" s="5680"/>
      <c r="J47" s="5680"/>
      <c r="K47" s="5680"/>
      <c r="L47" s="5680"/>
      <c r="M47" s="5681"/>
    </row>
    <row r="48" spans="1:13" ht="15.75">
      <c r="A48" s="5687"/>
      <c r="B48" s="2338" t="s">
        <v>2392</v>
      </c>
      <c r="C48" s="1415">
        <v>30</v>
      </c>
      <c r="D48" s="1415" t="s">
        <v>359</v>
      </c>
      <c r="E48" s="1415" t="s">
        <v>359</v>
      </c>
      <c r="F48" s="1415" t="s">
        <v>359</v>
      </c>
      <c r="G48" s="1415" t="s">
        <v>359</v>
      </c>
      <c r="H48" s="1415" t="s">
        <v>359</v>
      </c>
      <c r="I48" s="1415" t="s">
        <v>359</v>
      </c>
      <c r="J48" s="1415" t="s">
        <v>359</v>
      </c>
      <c r="K48" s="1415" t="s">
        <v>359</v>
      </c>
      <c r="L48" s="1415" t="s">
        <v>359</v>
      </c>
      <c r="M48" s="1656" t="s">
        <v>359</v>
      </c>
    </row>
    <row r="49" spans="1:13" ht="15" customHeight="1">
      <c r="A49" s="5687"/>
      <c r="B49" s="2338" t="s">
        <v>2393</v>
      </c>
      <c r="C49" s="5680" t="s">
        <v>437</v>
      </c>
      <c r="D49" s="5680"/>
      <c r="E49" s="5680"/>
      <c r="F49" s="1415" t="s">
        <v>359</v>
      </c>
      <c r="G49" s="1415" t="s">
        <v>359</v>
      </c>
      <c r="H49" s="1415" t="s">
        <v>359</v>
      </c>
      <c r="I49" s="1415" t="s">
        <v>359</v>
      </c>
      <c r="J49" s="1415" t="s">
        <v>359</v>
      </c>
      <c r="K49" s="1415" t="s">
        <v>359</v>
      </c>
      <c r="L49" s="1415" t="s">
        <v>359</v>
      </c>
      <c r="M49" s="1656" t="s">
        <v>359</v>
      </c>
    </row>
    <row r="50" spans="1:13" ht="15" customHeight="1">
      <c r="A50" s="5569" t="s">
        <v>2394</v>
      </c>
      <c r="B50" s="2338" t="s">
        <v>2395</v>
      </c>
      <c r="C50" s="5680" t="s">
        <v>1224</v>
      </c>
      <c r="D50" s="5680"/>
      <c r="E50" s="5680"/>
      <c r="F50" s="5680"/>
      <c r="G50" s="5680"/>
      <c r="H50" s="5680"/>
      <c r="I50" s="5680"/>
      <c r="J50" s="5680"/>
      <c r="K50" s="5680"/>
      <c r="L50" s="5680"/>
      <c r="M50" s="5681"/>
    </row>
    <row r="51" spans="1:13" ht="15" customHeight="1">
      <c r="A51" s="5570"/>
      <c r="B51" s="2338" t="s">
        <v>2396</v>
      </c>
      <c r="C51" s="5680" t="s">
        <v>3562</v>
      </c>
      <c r="D51" s="5680"/>
      <c r="E51" s="5680"/>
      <c r="F51" s="5680"/>
      <c r="G51" s="5680"/>
      <c r="H51" s="5680"/>
      <c r="I51" s="5680"/>
      <c r="J51" s="5680"/>
      <c r="K51" s="5680"/>
      <c r="L51" s="5680"/>
      <c r="M51" s="5681"/>
    </row>
    <row r="52" spans="1:13" ht="15" customHeight="1">
      <c r="A52" s="5570"/>
      <c r="B52" s="2338" t="s">
        <v>2398</v>
      </c>
      <c r="C52" s="5680" t="s">
        <v>7</v>
      </c>
      <c r="D52" s="5680"/>
      <c r="E52" s="5680"/>
      <c r="F52" s="5680"/>
      <c r="G52" s="5680"/>
      <c r="H52" s="5680"/>
      <c r="I52" s="5680"/>
      <c r="J52" s="5680"/>
      <c r="K52" s="5680"/>
      <c r="L52" s="5680"/>
      <c r="M52" s="5681"/>
    </row>
    <row r="53" spans="1:13" ht="15" customHeight="1">
      <c r="A53" s="5570"/>
      <c r="B53" s="2338" t="s">
        <v>2399</v>
      </c>
      <c r="C53" s="5680" t="s">
        <v>2145</v>
      </c>
      <c r="D53" s="5680"/>
      <c r="E53" s="5680"/>
      <c r="F53" s="5680"/>
      <c r="G53" s="5680"/>
      <c r="H53" s="5680"/>
      <c r="I53" s="5680"/>
      <c r="J53" s="5680"/>
      <c r="K53" s="5680"/>
      <c r="L53" s="5680"/>
      <c r="M53" s="5681"/>
    </row>
    <row r="54" spans="1:13" ht="15" customHeight="1">
      <c r="A54" s="5570"/>
      <c r="B54" s="2338" t="s">
        <v>2400</v>
      </c>
      <c r="C54" s="8853" t="s">
        <v>3563</v>
      </c>
      <c r="D54" s="8853"/>
      <c r="E54" s="8853"/>
      <c r="F54" s="8853"/>
      <c r="G54" s="8853"/>
      <c r="H54" s="8853"/>
      <c r="I54" s="8853"/>
      <c r="J54" s="8853"/>
      <c r="K54" s="8853"/>
      <c r="L54" s="8853"/>
      <c r="M54" s="8854"/>
    </row>
    <row r="55" spans="1:13" ht="15" customHeight="1" thickBot="1">
      <c r="A55" s="5617"/>
      <c r="B55" s="2338" t="s">
        <v>2401</v>
      </c>
      <c r="C55" s="5680" t="s">
        <v>3389</v>
      </c>
      <c r="D55" s="5680"/>
      <c r="E55" s="5680"/>
      <c r="F55" s="5680"/>
      <c r="G55" s="5680"/>
      <c r="H55" s="5680"/>
      <c r="I55" s="5680"/>
      <c r="J55" s="5680"/>
      <c r="K55" s="5680"/>
      <c r="L55" s="5680"/>
      <c r="M55" s="5681"/>
    </row>
    <row r="56" spans="1:13" ht="15" customHeight="1">
      <c r="A56" s="5569" t="s">
        <v>2402</v>
      </c>
      <c r="B56" s="4467" t="s">
        <v>2403</v>
      </c>
      <c r="C56" s="5680" t="s">
        <v>3329</v>
      </c>
      <c r="D56" s="5680"/>
      <c r="E56" s="5680"/>
      <c r="F56" s="5680"/>
      <c r="G56" s="5680"/>
      <c r="H56" s="5680"/>
      <c r="I56" s="5680"/>
      <c r="J56" s="5680"/>
      <c r="K56" s="5680"/>
      <c r="L56" s="5680"/>
      <c r="M56" s="5681"/>
    </row>
    <row r="57" spans="1:13" ht="15" customHeight="1">
      <c r="A57" s="5570"/>
      <c r="B57" s="4467" t="s">
        <v>2404</v>
      </c>
      <c r="C57" s="5680" t="s">
        <v>2405</v>
      </c>
      <c r="D57" s="5680"/>
      <c r="E57" s="5680"/>
      <c r="F57" s="5680"/>
      <c r="G57" s="5680"/>
      <c r="H57" s="5680"/>
      <c r="I57" s="5680"/>
      <c r="J57" s="5680"/>
      <c r="K57" s="5680"/>
      <c r="L57" s="5680"/>
      <c r="M57" s="5681"/>
    </row>
    <row r="58" spans="1:13" ht="15" customHeight="1" thickBot="1">
      <c r="A58" s="5570"/>
      <c r="B58" s="4467" t="s">
        <v>244</v>
      </c>
      <c r="C58" s="5680" t="s">
        <v>7</v>
      </c>
      <c r="D58" s="5680"/>
      <c r="E58" s="5680"/>
      <c r="F58" s="5680"/>
      <c r="G58" s="5680"/>
      <c r="H58" s="5680"/>
      <c r="I58" s="5680"/>
      <c r="J58" s="5680"/>
      <c r="K58" s="5680"/>
      <c r="L58" s="5680"/>
      <c r="M58" s="5681"/>
    </row>
    <row r="59" spans="1:13" ht="15" customHeight="1" thickBot="1">
      <c r="A59" s="1706" t="s">
        <v>2406</v>
      </c>
      <c r="B59" s="4493" t="s">
        <v>359</v>
      </c>
      <c r="C59" s="5957" t="s">
        <v>359</v>
      </c>
      <c r="D59" s="5957"/>
      <c r="E59" s="5957"/>
      <c r="F59" s="5957"/>
      <c r="G59" s="5957"/>
      <c r="H59" s="5957"/>
      <c r="I59" s="5957"/>
      <c r="J59" s="5957"/>
      <c r="K59" s="5957"/>
      <c r="L59" s="5957"/>
      <c r="M59" s="5958"/>
    </row>
  </sheetData>
  <mergeCells count="50">
    <mergeCell ref="B1:M1"/>
    <mergeCell ref="A2:A14"/>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J29:L29"/>
    <mergeCell ref="B31:B33"/>
    <mergeCell ref="B34:B41"/>
    <mergeCell ref="B42:B45"/>
    <mergeCell ref="F43:F44"/>
    <mergeCell ref="G43:J44"/>
    <mergeCell ref="L43:M44"/>
    <mergeCell ref="C46:M46"/>
    <mergeCell ref="C47:M47"/>
    <mergeCell ref="C49:E49"/>
    <mergeCell ref="A50:A55"/>
    <mergeCell ref="C50:M50"/>
    <mergeCell ref="C51:M51"/>
    <mergeCell ref="C52:M52"/>
    <mergeCell ref="C53:M53"/>
    <mergeCell ref="C54:M54"/>
    <mergeCell ref="C55:M55"/>
    <mergeCell ref="A15:A49"/>
    <mergeCell ref="C15:M15"/>
    <mergeCell ref="C16:M16"/>
    <mergeCell ref="B17:B23"/>
    <mergeCell ref="F22:M22"/>
    <mergeCell ref="B24:B27"/>
    <mergeCell ref="A56:A58"/>
    <mergeCell ref="C56:M56"/>
    <mergeCell ref="C57:M57"/>
    <mergeCell ref="C58:M58"/>
    <mergeCell ref="C59:M59"/>
  </mergeCells>
  <hyperlinks>
    <hyperlink ref="C54"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A1:M57"/>
  <sheetViews>
    <sheetView zoomScale="65" zoomScaleNormal="65" workbookViewId="0"/>
  </sheetViews>
  <sheetFormatPr baseColWidth="10" defaultColWidth="10.42578125" defaultRowHeight="15"/>
  <cols>
    <col min="2" max="2" width="22.7109375" customWidth="1"/>
  </cols>
  <sheetData>
    <row r="1" spans="1:13" ht="16.350000000000001" customHeight="1">
      <c r="A1" s="39"/>
      <c r="B1" s="174" t="s">
        <v>2454</v>
      </c>
      <c r="C1" s="175"/>
      <c r="D1" s="175"/>
      <c r="E1" s="175"/>
      <c r="F1" s="175"/>
      <c r="G1" s="175"/>
      <c r="H1" s="175"/>
      <c r="I1" s="175"/>
      <c r="J1" s="175"/>
      <c r="K1" s="175"/>
      <c r="L1" s="175"/>
      <c r="M1" s="176"/>
    </row>
    <row r="2" spans="1:13" ht="47.25" customHeight="1">
      <c r="A2" s="5919" t="s">
        <v>2329</v>
      </c>
      <c r="B2" s="40" t="s">
        <v>2330</v>
      </c>
      <c r="C2" s="5920" t="s">
        <v>2455</v>
      </c>
      <c r="D2" s="5921"/>
      <c r="E2" s="5921"/>
      <c r="F2" s="5921"/>
      <c r="G2" s="5921"/>
      <c r="H2" s="5921"/>
      <c r="I2" s="5921"/>
      <c r="J2" s="5921"/>
      <c r="K2" s="5921"/>
      <c r="L2" s="5921"/>
      <c r="M2" s="5922"/>
    </row>
    <row r="3" spans="1:13" ht="71.25" customHeight="1">
      <c r="A3" s="5919"/>
      <c r="B3" s="41" t="s">
        <v>2331</v>
      </c>
      <c r="C3" s="5923"/>
      <c r="D3" s="5924"/>
      <c r="E3" s="5924"/>
      <c r="F3" s="5924"/>
      <c r="G3" s="5924"/>
      <c r="H3" s="5924"/>
      <c r="I3" s="5924"/>
      <c r="J3" s="5924"/>
      <c r="K3" s="5924"/>
      <c r="L3" s="5924"/>
      <c r="M3" s="5925"/>
    </row>
    <row r="4" spans="1:13" ht="31.5" customHeight="1">
      <c r="A4" s="5919"/>
      <c r="B4" s="42" t="s">
        <v>240</v>
      </c>
      <c r="C4" s="43" t="s">
        <v>93</v>
      </c>
      <c r="D4" s="44"/>
      <c r="E4" s="173"/>
      <c r="F4" s="5926" t="s">
        <v>241</v>
      </c>
      <c r="G4" s="5927"/>
      <c r="H4" s="46"/>
      <c r="I4" s="154"/>
      <c r="J4" s="154"/>
      <c r="K4" s="154"/>
      <c r="L4" s="154"/>
      <c r="M4" s="155"/>
    </row>
    <row r="5" spans="1:13" ht="63" customHeight="1">
      <c r="A5" s="5919"/>
      <c r="B5" s="47" t="s">
        <v>2333</v>
      </c>
      <c r="C5" s="5889"/>
      <c r="D5" s="5890"/>
      <c r="E5" s="5890"/>
      <c r="F5" s="5890"/>
      <c r="G5" s="5890"/>
      <c r="H5" s="5890"/>
      <c r="I5" s="5890"/>
      <c r="J5" s="5890"/>
      <c r="K5" s="5890"/>
      <c r="L5" s="5890"/>
      <c r="M5" s="5891"/>
    </row>
    <row r="6" spans="1:13" ht="31.5" customHeight="1">
      <c r="A6" s="5919"/>
      <c r="B6" s="42" t="s">
        <v>2334</v>
      </c>
      <c r="C6" s="43"/>
      <c r="D6" s="154"/>
      <c r="E6" s="154"/>
      <c r="F6" s="154"/>
      <c r="G6" s="154"/>
      <c r="H6" s="154"/>
      <c r="I6" s="154"/>
      <c r="J6" s="154"/>
      <c r="K6" s="154"/>
      <c r="L6" s="154"/>
      <c r="M6" s="155"/>
    </row>
    <row r="7" spans="1:13" ht="47.25" customHeight="1">
      <c r="A7" s="5919"/>
      <c r="B7" s="48" t="s">
        <v>2335</v>
      </c>
      <c r="C7" s="5928" t="s">
        <v>13</v>
      </c>
      <c r="D7" s="5929"/>
      <c r="E7" s="49"/>
      <c r="F7" s="49"/>
      <c r="G7" s="50"/>
      <c r="H7" s="51" t="s">
        <v>244</v>
      </c>
      <c r="I7" s="5930" t="s">
        <v>21</v>
      </c>
      <c r="J7" s="5929"/>
      <c r="K7" s="5929"/>
      <c r="L7" s="5929"/>
      <c r="M7" s="5931"/>
    </row>
    <row r="8" spans="1:13" ht="15.75" customHeight="1">
      <c r="A8" s="5919"/>
      <c r="B8" s="5899" t="s">
        <v>2336</v>
      </c>
      <c r="C8" s="53"/>
      <c r="D8" s="54"/>
      <c r="E8" s="54"/>
      <c r="F8" s="54"/>
      <c r="G8" s="54"/>
      <c r="H8" s="54"/>
      <c r="I8" s="54"/>
      <c r="J8" s="54"/>
      <c r="K8" s="54"/>
      <c r="L8" s="55"/>
      <c r="M8" s="56"/>
    </row>
    <row r="9" spans="1:13" ht="15.75">
      <c r="A9" s="5919"/>
      <c r="B9" s="5900"/>
      <c r="C9" s="5932"/>
      <c r="D9" s="5933"/>
      <c r="E9" s="57"/>
      <c r="F9" s="5933"/>
      <c r="G9" s="5933"/>
      <c r="H9" s="57"/>
      <c r="I9" s="5933"/>
      <c r="J9" s="5933"/>
      <c r="K9" s="57"/>
      <c r="L9" s="80"/>
      <c r="M9" s="81"/>
    </row>
    <row r="10" spans="1:13" ht="15.75">
      <c r="A10" s="5919"/>
      <c r="B10" s="5901"/>
      <c r="C10" s="5934" t="s">
        <v>2337</v>
      </c>
      <c r="D10" s="5935"/>
      <c r="E10" s="58"/>
      <c r="F10" s="5935" t="s">
        <v>2337</v>
      </c>
      <c r="G10" s="5935"/>
      <c r="H10" s="58"/>
      <c r="I10" s="5935" t="s">
        <v>2337</v>
      </c>
      <c r="J10" s="5935"/>
      <c r="K10" s="58"/>
      <c r="L10" s="86"/>
      <c r="M10" s="87"/>
    </row>
    <row r="11" spans="1:13" ht="47.25" customHeight="1">
      <c r="A11" s="5919"/>
      <c r="B11" s="41" t="s">
        <v>2338</v>
      </c>
      <c r="C11" s="5936" t="s">
        <v>2456</v>
      </c>
      <c r="D11" s="5937"/>
      <c r="E11" s="5937"/>
      <c r="F11" s="5937"/>
      <c r="G11" s="5937"/>
      <c r="H11" s="5937"/>
      <c r="I11" s="5937"/>
      <c r="J11" s="5937"/>
      <c r="K11" s="5937"/>
      <c r="L11" s="5937"/>
      <c r="M11" s="5938"/>
    </row>
    <row r="12" spans="1:13" ht="15.75">
      <c r="A12" s="5896" t="s">
        <v>2340</v>
      </c>
      <c r="B12" s="48" t="s">
        <v>230</v>
      </c>
      <c r="C12" s="5897"/>
      <c r="D12" s="5898"/>
      <c r="E12" s="156"/>
      <c r="F12" s="156"/>
      <c r="G12" s="156"/>
      <c r="H12" s="156"/>
      <c r="I12" s="156"/>
      <c r="J12" s="156"/>
      <c r="K12" s="156"/>
      <c r="L12" s="165"/>
      <c r="M12" s="166"/>
    </row>
    <row r="13" spans="1:13" ht="15.75" customHeight="1">
      <c r="A13" s="5896"/>
      <c r="B13" s="5899" t="s">
        <v>2341</v>
      </c>
      <c r="C13" s="59"/>
      <c r="D13" s="60"/>
      <c r="E13" s="60"/>
      <c r="F13" s="60"/>
      <c r="G13" s="60"/>
      <c r="H13" s="60"/>
      <c r="I13" s="60"/>
      <c r="J13" s="60"/>
      <c r="K13" s="60"/>
      <c r="L13" s="60"/>
      <c r="M13" s="61"/>
    </row>
    <row r="14" spans="1:13" ht="15.75">
      <c r="A14" s="5896"/>
      <c r="B14" s="5900"/>
      <c r="C14" s="62"/>
      <c r="D14" s="63"/>
      <c r="E14" s="64"/>
      <c r="F14" s="63"/>
      <c r="G14" s="64"/>
      <c r="H14" s="63"/>
      <c r="I14" s="64"/>
      <c r="J14" s="63"/>
      <c r="K14" s="64"/>
      <c r="L14" s="64"/>
      <c r="M14" s="65"/>
    </row>
    <row r="15" spans="1:13" ht="15.75">
      <c r="A15" s="5896"/>
      <c r="B15" s="5900"/>
      <c r="C15" s="66" t="s">
        <v>2342</v>
      </c>
      <c r="D15" s="67"/>
      <c r="E15" s="68" t="s">
        <v>2343</v>
      </c>
      <c r="F15" s="67"/>
      <c r="G15" s="68" t="s">
        <v>2344</v>
      </c>
      <c r="H15" s="67"/>
      <c r="I15" s="68" t="s">
        <v>2345</v>
      </c>
      <c r="J15" s="69"/>
      <c r="K15" s="68"/>
      <c r="L15" s="68"/>
      <c r="M15" s="70"/>
    </row>
    <row r="16" spans="1:13" ht="15.75">
      <c r="A16" s="5896"/>
      <c r="B16" s="5900"/>
      <c r="C16" s="66" t="s">
        <v>2346</v>
      </c>
      <c r="D16" s="71"/>
      <c r="E16" s="68" t="s">
        <v>2347</v>
      </c>
      <c r="F16" s="72"/>
      <c r="G16" s="68" t="s">
        <v>2348</v>
      </c>
      <c r="H16" s="72"/>
      <c r="I16" s="68"/>
      <c r="J16" s="73"/>
      <c r="K16" s="68"/>
      <c r="L16" s="68"/>
      <c r="M16" s="70"/>
    </row>
    <row r="17" spans="1:13" ht="31.5">
      <c r="A17" s="5896"/>
      <c r="B17" s="5900"/>
      <c r="C17" s="66" t="s">
        <v>2349</v>
      </c>
      <c r="D17" s="71"/>
      <c r="E17" s="68" t="s">
        <v>2350</v>
      </c>
      <c r="F17" s="71"/>
      <c r="G17" s="68"/>
      <c r="H17" s="73"/>
      <c r="I17" s="68"/>
      <c r="J17" s="73"/>
      <c r="K17" s="68"/>
      <c r="L17" s="68"/>
      <c r="M17" s="70"/>
    </row>
    <row r="18" spans="1:13" ht="15.75">
      <c r="A18" s="5896"/>
      <c r="B18" s="5900"/>
      <c r="C18" s="66" t="s">
        <v>105</v>
      </c>
      <c r="D18" s="72"/>
      <c r="E18" s="68" t="s">
        <v>2352</v>
      </c>
      <c r="F18" s="167"/>
      <c r="G18" s="167"/>
      <c r="H18" s="167"/>
      <c r="I18" s="167"/>
      <c r="J18" s="167"/>
      <c r="K18" s="167"/>
      <c r="L18" s="167"/>
      <c r="M18" s="168"/>
    </row>
    <row r="19" spans="1:13" ht="15.75">
      <c r="A19" s="5896"/>
      <c r="B19" s="5901"/>
      <c r="C19" s="74"/>
      <c r="D19" s="75"/>
      <c r="E19" s="75"/>
      <c r="F19" s="75"/>
      <c r="G19" s="75"/>
      <c r="H19" s="75"/>
      <c r="I19" s="75"/>
      <c r="J19" s="75"/>
      <c r="K19" s="75"/>
      <c r="L19" s="75"/>
      <c r="M19" s="76"/>
    </row>
    <row r="20" spans="1:13" ht="15.75" customHeight="1">
      <c r="A20" s="5896"/>
      <c r="B20" s="5899" t="s">
        <v>2354</v>
      </c>
      <c r="C20" s="77"/>
      <c r="D20" s="78"/>
      <c r="E20" s="78"/>
      <c r="F20" s="78"/>
      <c r="G20" s="78"/>
      <c r="H20" s="78"/>
      <c r="I20" s="78"/>
      <c r="J20" s="78"/>
      <c r="K20" s="78"/>
      <c r="L20" s="55"/>
      <c r="M20" s="56"/>
    </row>
    <row r="21" spans="1:13" ht="15.75">
      <c r="A21" s="5896"/>
      <c r="B21" s="5900"/>
      <c r="C21" s="66" t="s">
        <v>2355</v>
      </c>
      <c r="D21" s="72"/>
      <c r="E21" s="79"/>
      <c r="F21" s="68" t="s">
        <v>2356</v>
      </c>
      <c r="G21" s="71"/>
      <c r="H21" s="79"/>
      <c r="I21" s="68" t="s">
        <v>2357</v>
      </c>
      <c r="J21" s="71"/>
      <c r="K21" s="79"/>
      <c r="L21" s="80"/>
      <c r="M21" s="81"/>
    </row>
    <row r="22" spans="1:13" ht="15.75">
      <c r="A22" s="5896"/>
      <c r="B22" s="5900"/>
      <c r="C22" s="66" t="s">
        <v>2358</v>
      </c>
      <c r="D22" s="82"/>
      <c r="E22" s="80"/>
      <c r="F22" s="68" t="s">
        <v>2359</v>
      </c>
      <c r="G22" s="72"/>
      <c r="H22" s="80"/>
      <c r="I22" s="83"/>
      <c r="J22" s="80"/>
      <c r="K22" s="57"/>
      <c r="L22" s="80"/>
      <c r="M22" s="81"/>
    </row>
    <row r="23" spans="1:13" ht="15.75">
      <c r="A23" s="5896"/>
      <c r="B23" s="5901"/>
      <c r="C23" s="84"/>
      <c r="D23" s="85"/>
      <c r="E23" s="85"/>
      <c r="F23" s="85"/>
      <c r="G23" s="85"/>
      <c r="H23" s="85"/>
      <c r="I23" s="85"/>
      <c r="J23" s="85"/>
      <c r="K23" s="85"/>
      <c r="L23" s="86"/>
      <c r="M23" s="87"/>
    </row>
    <row r="24" spans="1:13" ht="31.5" customHeight="1">
      <c r="A24" s="5896"/>
      <c r="B24" s="88" t="s">
        <v>2360</v>
      </c>
      <c r="C24" s="89"/>
      <c r="D24" s="90"/>
      <c r="E24" s="90"/>
      <c r="F24" s="90"/>
      <c r="G24" s="90"/>
      <c r="H24" s="90"/>
      <c r="I24" s="90"/>
      <c r="J24" s="90"/>
      <c r="K24" s="90"/>
      <c r="L24" s="90"/>
      <c r="M24" s="91"/>
    </row>
    <row r="25" spans="1:13" ht="15.75">
      <c r="A25" s="5896"/>
      <c r="B25" s="92"/>
      <c r="C25" s="93" t="s">
        <v>2361</v>
      </c>
      <c r="D25" s="94"/>
      <c r="E25" s="79"/>
      <c r="F25" s="95" t="s">
        <v>2362</v>
      </c>
      <c r="G25" s="96"/>
      <c r="H25" s="79"/>
      <c r="I25" s="95" t="s">
        <v>2363</v>
      </c>
      <c r="J25" s="177"/>
      <c r="K25" s="5898"/>
      <c r="L25" s="5902"/>
      <c r="M25" s="97"/>
    </row>
    <row r="26" spans="1:13" ht="15.75">
      <c r="A26" s="5896"/>
      <c r="B26" s="47"/>
      <c r="C26" s="74"/>
      <c r="D26" s="75"/>
      <c r="E26" s="75"/>
      <c r="F26" s="75"/>
      <c r="G26" s="75"/>
      <c r="H26" s="75"/>
      <c r="I26" s="75"/>
      <c r="J26" s="75"/>
      <c r="K26" s="75"/>
      <c r="L26" s="75"/>
      <c r="M26" s="76"/>
    </row>
    <row r="27" spans="1:13" ht="15.75" customHeight="1">
      <c r="A27" s="5896"/>
      <c r="B27" s="5899" t="s">
        <v>2364</v>
      </c>
      <c r="C27" s="98"/>
      <c r="D27" s="99"/>
      <c r="E27" s="99"/>
      <c r="F27" s="99"/>
      <c r="G27" s="99"/>
      <c r="H27" s="99"/>
      <c r="I27" s="99"/>
      <c r="J27" s="99"/>
      <c r="K27" s="99"/>
      <c r="L27" s="80"/>
      <c r="M27" s="81"/>
    </row>
    <row r="28" spans="1:13" ht="15.75">
      <c r="A28" s="5896"/>
      <c r="B28" s="5900"/>
      <c r="C28" s="100" t="s">
        <v>2365</v>
      </c>
      <c r="D28" s="101">
        <v>2022</v>
      </c>
      <c r="E28" s="102"/>
      <c r="F28" s="79" t="s">
        <v>2366</v>
      </c>
      <c r="G28" s="103" t="s">
        <v>2457</v>
      </c>
      <c r="H28" s="102"/>
      <c r="I28" s="95"/>
      <c r="J28" s="102"/>
      <c r="K28" s="102"/>
      <c r="L28" s="80"/>
      <c r="M28" s="81"/>
    </row>
    <row r="29" spans="1:13" ht="15.75">
      <c r="A29" s="5896"/>
      <c r="B29" s="5901"/>
      <c r="C29" s="100"/>
      <c r="D29" s="104"/>
      <c r="E29" s="102"/>
      <c r="F29" s="79"/>
      <c r="G29" s="102"/>
      <c r="H29" s="102"/>
      <c r="I29" s="95"/>
      <c r="J29" s="102"/>
      <c r="K29" s="102"/>
      <c r="L29" s="80"/>
      <c r="M29" s="81"/>
    </row>
    <row r="30" spans="1:13" ht="15.75">
      <c r="A30" s="5896"/>
      <c r="B30" s="88" t="s">
        <v>2367</v>
      </c>
      <c r="C30" s="105"/>
      <c r="D30" s="106"/>
      <c r="E30" s="106"/>
      <c r="F30" s="106"/>
      <c r="G30" s="106"/>
      <c r="H30" s="106"/>
      <c r="I30" s="106"/>
      <c r="J30" s="106"/>
      <c r="K30" s="106"/>
      <c r="L30" s="106"/>
      <c r="M30" s="107"/>
    </row>
    <row r="31" spans="1:13" ht="15.75">
      <c r="A31" s="5896"/>
      <c r="B31" s="92"/>
      <c r="C31" s="108"/>
      <c r="D31" s="109" t="s">
        <v>2368</v>
      </c>
      <c r="E31" s="109">
        <v>2022</v>
      </c>
      <c r="F31" s="109" t="s">
        <v>2369</v>
      </c>
      <c r="G31" s="109">
        <v>2023</v>
      </c>
      <c r="H31" s="110" t="s">
        <v>2370</v>
      </c>
      <c r="I31" s="110">
        <v>2024</v>
      </c>
      <c r="J31" s="110" t="s">
        <v>2371</v>
      </c>
      <c r="K31" s="109">
        <v>2025</v>
      </c>
      <c r="L31" s="109" t="s">
        <v>2372</v>
      </c>
      <c r="M31" s="111">
        <v>2026</v>
      </c>
    </row>
    <row r="32" spans="1:13" ht="15.75">
      <c r="A32" s="5896"/>
      <c r="B32" s="92"/>
      <c r="C32" s="108"/>
      <c r="D32" s="157"/>
      <c r="E32" s="112"/>
      <c r="F32" s="113"/>
      <c r="G32" s="112"/>
      <c r="H32" s="113"/>
      <c r="I32" s="112"/>
      <c r="J32" s="113"/>
      <c r="K32" s="112"/>
      <c r="L32" s="113"/>
      <c r="M32" s="114"/>
    </row>
    <row r="33" spans="1:13" ht="15.75">
      <c r="A33" s="5896"/>
      <c r="B33" s="92"/>
      <c r="C33" s="108"/>
      <c r="D33" s="109" t="s">
        <v>2373</v>
      </c>
      <c r="E33" s="109">
        <v>2027</v>
      </c>
      <c r="F33" s="109" t="s">
        <v>2374</v>
      </c>
      <c r="G33" s="109">
        <v>2028</v>
      </c>
      <c r="H33" s="110" t="s">
        <v>2375</v>
      </c>
      <c r="I33" s="110">
        <v>2029</v>
      </c>
      <c r="J33" s="110" t="s">
        <v>2376</v>
      </c>
      <c r="K33" s="109">
        <v>2030</v>
      </c>
      <c r="L33" s="109" t="s">
        <v>2377</v>
      </c>
      <c r="M33" s="115">
        <v>2031</v>
      </c>
    </row>
    <row r="34" spans="1:13" ht="15.75">
      <c r="A34" s="5896"/>
      <c r="B34" s="92"/>
      <c r="C34" s="108"/>
      <c r="D34" s="113"/>
      <c r="E34" s="112"/>
      <c r="F34" s="113"/>
      <c r="G34" s="112"/>
      <c r="H34" s="113"/>
      <c r="I34" s="112"/>
      <c r="J34" s="113"/>
      <c r="K34" s="112"/>
      <c r="L34" s="113"/>
      <c r="M34" s="114"/>
    </row>
    <row r="35" spans="1:13" ht="15.75">
      <c r="A35" s="5896"/>
      <c r="B35" s="92"/>
      <c r="C35" s="108"/>
      <c r="D35" s="109" t="s">
        <v>2378</v>
      </c>
      <c r="E35" s="109">
        <v>2032</v>
      </c>
      <c r="F35" s="109" t="s">
        <v>2379</v>
      </c>
      <c r="G35" s="109">
        <v>2033</v>
      </c>
      <c r="H35" s="110" t="s">
        <v>2380</v>
      </c>
      <c r="I35" s="110">
        <v>2034</v>
      </c>
      <c r="J35" s="110" t="s">
        <v>2381</v>
      </c>
      <c r="K35" s="109">
        <v>2035</v>
      </c>
      <c r="L35" s="109" t="s">
        <v>2382</v>
      </c>
      <c r="M35" s="115">
        <v>2036</v>
      </c>
    </row>
    <row r="36" spans="1:13" ht="15.75">
      <c r="A36" s="5896"/>
      <c r="B36" s="92"/>
      <c r="C36" s="108"/>
      <c r="D36" s="113"/>
      <c r="E36" s="112"/>
      <c r="F36" s="113"/>
      <c r="G36" s="112"/>
      <c r="H36" s="113"/>
      <c r="I36" s="112"/>
      <c r="J36" s="113"/>
      <c r="K36" s="112"/>
      <c r="L36" s="113"/>
      <c r="M36" s="114"/>
    </row>
    <row r="37" spans="1:13" ht="15.75">
      <c r="A37" s="5896"/>
      <c r="B37" s="92"/>
      <c r="C37" s="108"/>
      <c r="D37" s="116" t="s">
        <v>2383</v>
      </c>
      <c r="E37" s="117">
        <v>2037</v>
      </c>
      <c r="F37" s="116" t="s">
        <v>2458</v>
      </c>
      <c r="G37" s="117">
        <v>2038</v>
      </c>
      <c r="H37" s="116" t="s">
        <v>2384</v>
      </c>
      <c r="I37" s="117"/>
      <c r="J37" s="118"/>
      <c r="K37" s="119"/>
      <c r="L37" s="118"/>
      <c r="M37" s="120"/>
    </row>
    <row r="38" spans="1:13" ht="15.75">
      <c r="A38" s="5896"/>
      <c r="B38" s="92"/>
      <c r="C38" s="108"/>
      <c r="D38" s="121"/>
      <c r="E38" s="122"/>
      <c r="F38" s="5903"/>
      <c r="G38" s="5904"/>
      <c r="H38" s="5905"/>
      <c r="I38" s="5906"/>
      <c r="J38" s="123"/>
      <c r="K38" s="124"/>
      <c r="L38" s="123"/>
      <c r="M38" s="125"/>
    </row>
    <row r="39" spans="1:13" ht="15.75">
      <c r="A39" s="5896"/>
      <c r="B39" s="47"/>
      <c r="C39" s="126"/>
      <c r="D39" s="86"/>
      <c r="E39" s="86"/>
      <c r="F39" s="86"/>
      <c r="G39" s="86"/>
      <c r="H39" s="5907"/>
      <c r="I39" s="5907"/>
      <c r="J39" s="127"/>
      <c r="K39" s="128"/>
      <c r="L39" s="127"/>
      <c r="M39" s="129"/>
    </row>
    <row r="40" spans="1:13" ht="15.75" customHeight="1">
      <c r="A40" s="5896"/>
      <c r="B40" s="5899" t="s">
        <v>2385</v>
      </c>
      <c r="C40" s="130"/>
      <c r="D40" s="73"/>
      <c r="E40" s="73"/>
      <c r="F40" s="73"/>
      <c r="G40" s="73"/>
      <c r="H40" s="73"/>
      <c r="I40" s="73"/>
      <c r="J40" s="73"/>
      <c r="K40" s="73"/>
      <c r="L40" s="80"/>
      <c r="M40" s="81"/>
    </row>
    <row r="41" spans="1:13" ht="15.75" customHeight="1">
      <c r="A41" s="5896"/>
      <c r="B41" s="5900"/>
      <c r="C41" s="131"/>
      <c r="D41" s="109" t="s">
        <v>93</v>
      </c>
      <c r="E41" s="132" t="s">
        <v>95</v>
      </c>
      <c r="F41" s="5908" t="s">
        <v>2386</v>
      </c>
      <c r="G41" s="5909" t="s">
        <v>105</v>
      </c>
      <c r="H41" s="5910"/>
      <c r="I41" s="5910"/>
      <c r="J41" s="5911"/>
      <c r="K41" s="133" t="s">
        <v>2387</v>
      </c>
      <c r="L41" s="5915"/>
      <c r="M41" s="5916"/>
    </row>
    <row r="42" spans="1:13" ht="15.75">
      <c r="A42" s="5896"/>
      <c r="B42" s="5900"/>
      <c r="C42" s="131"/>
      <c r="D42" s="146"/>
      <c r="E42" s="71"/>
      <c r="F42" s="5908"/>
      <c r="G42" s="5912"/>
      <c r="H42" s="5913"/>
      <c r="I42" s="5913"/>
      <c r="J42" s="5914"/>
      <c r="K42" s="80"/>
      <c r="L42" s="5917"/>
      <c r="M42" s="5918"/>
    </row>
    <row r="43" spans="1:13" ht="15.75">
      <c r="A43" s="5896"/>
      <c r="B43" s="5901"/>
      <c r="C43" s="134"/>
      <c r="D43" s="86"/>
      <c r="E43" s="86"/>
      <c r="F43" s="86"/>
      <c r="G43" s="86"/>
      <c r="H43" s="86"/>
      <c r="I43" s="86"/>
      <c r="J43" s="86"/>
      <c r="K43" s="86"/>
      <c r="L43" s="80"/>
      <c r="M43" s="81"/>
    </row>
    <row r="44" spans="1:13" ht="47.25" customHeight="1">
      <c r="A44" s="5896"/>
      <c r="B44" s="48" t="s">
        <v>2388</v>
      </c>
      <c r="C44" s="147"/>
      <c r="D44" s="148"/>
      <c r="E44" s="148"/>
      <c r="F44" s="148"/>
      <c r="G44" s="148"/>
      <c r="H44" s="148"/>
      <c r="I44" s="148"/>
      <c r="J44" s="148"/>
      <c r="K44" s="148"/>
      <c r="L44" s="148"/>
      <c r="M44" s="149"/>
    </row>
    <row r="45" spans="1:13" ht="63" customHeight="1">
      <c r="A45" s="5896"/>
      <c r="B45" s="48" t="s">
        <v>2390</v>
      </c>
      <c r="C45" s="147"/>
      <c r="D45" s="148"/>
      <c r="E45" s="148"/>
      <c r="F45" s="148"/>
      <c r="G45" s="148"/>
      <c r="H45" s="148"/>
      <c r="I45" s="148"/>
      <c r="J45" s="148"/>
      <c r="K45" s="148"/>
      <c r="L45" s="148"/>
      <c r="M45" s="149"/>
    </row>
    <row r="46" spans="1:13" ht="31.5" customHeight="1">
      <c r="A46" s="5896"/>
      <c r="B46" s="48" t="s">
        <v>2392</v>
      </c>
      <c r="C46" s="147"/>
      <c r="D46" s="148"/>
      <c r="E46" s="148"/>
      <c r="F46" s="148"/>
      <c r="G46" s="148"/>
      <c r="H46" s="148"/>
      <c r="I46" s="148"/>
      <c r="J46" s="148"/>
      <c r="K46" s="148"/>
      <c r="L46" s="148"/>
      <c r="M46" s="149"/>
    </row>
    <row r="47" spans="1:13" ht="47.25" customHeight="1">
      <c r="A47" s="5896"/>
      <c r="B47" s="48" t="s">
        <v>2393</v>
      </c>
      <c r="C47" s="147"/>
      <c r="D47" s="148"/>
      <c r="E47" s="148"/>
      <c r="F47" s="148"/>
      <c r="G47" s="148"/>
      <c r="H47" s="148"/>
      <c r="I47" s="148"/>
      <c r="J47" s="148"/>
      <c r="K47" s="148"/>
      <c r="L47" s="148"/>
      <c r="M47" s="149"/>
    </row>
    <row r="48" spans="1:13" ht="31.5" customHeight="1">
      <c r="A48" s="5895" t="s">
        <v>2394</v>
      </c>
      <c r="B48" s="135" t="s">
        <v>2395</v>
      </c>
      <c r="C48" s="5889"/>
      <c r="D48" s="5890"/>
      <c r="E48" s="5890"/>
      <c r="F48" s="5890"/>
      <c r="G48" s="5890"/>
      <c r="H48" s="5890"/>
      <c r="I48" s="5890"/>
      <c r="J48" s="5890"/>
      <c r="K48" s="5890"/>
      <c r="L48" s="5890"/>
      <c r="M48" s="5891"/>
    </row>
    <row r="49" spans="1:13" ht="15.75" customHeight="1">
      <c r="A49" s="5895"/>
      <c r="B49" s="135" t="s">
        <v>2396</v>
      </c>
      <c r="C49" s="5889"/>
      <c r="D49" s="5890"/>
      <c r="E49" s="5890"/>
      <c r="F49" s="5890"/>
      <c r="G49" s="5890"/>
      <c r="H49" s="5890"/>
      <c r="I49" s="5890"/>
      <c r="J49" s="5890"/>
      <c r="K49" s="5890"/>
      <c r="L49" s="5890"/>
      <c r="M49" s="5891"/>
    </row>
    <row r="50" spans="1:13" ht="15.75" customHeight="1">
      <c r="A50" s="5895"/>
      <c r="B50" s="135" t="s">
        <v>2398</v>
      </c>
      <c r="C50" s="5889"/>
      <c r="D50" s="5890"/>
      <c r="E50" s="5890"/>
      <c r="F50" s="5890"/>
      <c r="G50" s="5890"/>
      <c r="H50" s="5890"/>
      <c r="I50" s="5890"/>
      <c r="J50" s="5890"/>
      <c r="K50" s="5890"/>
      <c r="L50" s="5890"/>
      <c r="M50" s="5891"/>
    </row>
    <row r="51" spans="1:13" ht="31.5" customHeight="1">
      <c r="A51" s="5895"/>
      <c r="B51" s="136" t="s">
        <v>2399</v>
      </c>
      <c r="C51" s="5889"/>
      <c r="D51" s="5890"/>
      <c r="E51" s="5890"/>
      <c r="F51" s="5890"/>
      <c r="G51" s="5890"/>
      <c r="H51" s="5890"/>
      <c r="I51" s="5890"/>
      <c r="J51" s="5890"/>
      <c r="K51" s="5890"/>
      <c r="L51" s="5890"/>
      <c r="M51" s="5891"/>
    </row>
    <row r="52" spans="1:13" ht="15.75">
      <c r="A52" s="5895"/>
      <c r="B52" s="135" t="s">
        <v>2400</v>
      </c>
      <c r="C52" s="5889"/>
      <c r="D52" s="5890"/>
      <c r="E52" s="5890"/>
      <c r="F52" s="5890"/>
      <c r="G52" s="5890"/>
      <c r="H52" s="5890"/>
      <c r="I52" s="5890"/>
      <c r="J52" s="5890"/>
      <c r="K52" s="5890"/>
      <c r="L52" s="5890"/>
      <c r="M52" s="5891"/>
    </row>
    <row r="53" spans="1:13" ht="15.75">
      <c r="A53" s="5895"/>
      <c r="B53" s="135" t="s">
        <v>2401</v>
      </c>
      <c r="C53" s="5889"/>
      <c r="D53" s="5890"/>
      <c r="E53" s="5890"/>
      <c r="F53" s="5890"/>
      <c r="G53" s="5890"/>
      <c r="H53" s="5890"/>
      <c r="I53" s="5890"/>
      <c r="J53" s="5890"/>
      <c r="K53" s="5890"/>
      <c r="L53" s="5890"/>
      <c r="M53" s="5891"/>
    </row>
    <row r="54" spans="1:13" ht="15.75" customHeight="1">
      <c r="A54" s="5888" t="s">
        <v>2402</v>
      </c>
      <c r="B54" s="137" t="s">
        <v>2403</v>
      </c>
      <c r="C54" s="5889"/>
      <c r="D54" s="5890"/>
      <c r="E54" s="5890"/>
      <c r="F54" s="5890"/>
      <c r="G54" s="5890"/>
      <c r="H54" s="5890"/>
      <c r="I54" s="5890"/>
      <c r="J54" s="5890"/>
      <c r="K54" s="5890"/>
      <c r="L54" s="5890"/>
      <c r="M54" s="5891"/>
    </row>
    <row r="55" spans="1:13" ht="15.75" customHeight="1">
      <c r="A55" s="5888"/>
      <c r="B55" s="137" t="s">
        <v>2404</v>
      </c>
      <c r="C55" s="5889"/>
      <c r="D55" s="5890"/>
      <c r="E55" s="5890"/>
      <c r="F55" s="5890"/>
      <c r="G55" s="5890"/>
      <c r="H55" s="5890"/>
      <c r="I55" s="5890"/>
      <c r="J55" s="5890"/>
      <c r="K55" s="5890"/>
      <c r="L55" s="5890"/>
      <c r="M55" s="5891"/>
    </row>
    <row r="56" spans="1:13" ht="15.75" customHeight="1">
      <c r="A56" s="5888"/>
      <c r="B56" s="138" t="s">
        <v>244</v>
      </c>
      <c r="C56" s="5889"/>
      <c r="D56" s="5890"/>
      <c r="E56" s="5890"/>
      <c r="F56" s="5890"/>
      <c r="G56" s="5890"/>
      <c r="H56" s="5890"/>
      <c r="I56" s="5890"/>
      <c r="J56" s="5890"/>
      <c r="K56" s="5890"/>
      <c r="L56" s="5890"/>
      <c r="M56" s="5891"/>
    </row>
    <row r="57" spans="1:13" ht="31.5">
      <c r="A57" s="139" t="s">
        <v>2406</v>
      </c>
      <c r="B57" s="140"/>
      <c r="C57" s="5892"/>
      <c r="D57" s="5893"/>
      <c r="E57" s="5893"/>
      <c r="F57" s="5893"/>
      <c r="G57" s="5893"/>
      <c r="H57" s="5893"/>
      <c r="I57" s="5893"/>
      <c r="J57" s="5893"/>
      <c r="K57" s="5893"/>
      <c r="L57" s="5893"/>
      <c r="M57" s="5894"/>
    </row>
  </sheetData>
  <mergeCells count="40">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D12"/>
    <mergeCell ref="B13:B19"/>
    <mergeCell ref="B20:B23"/>
    <mergeCell ref="K25:L25"/>
    <mergeCell ref="B27:B29"/>
    <mergeCell ref="F38:G38"/>
    <mergeCell ref="H38:I38"/>
    <mergeCell ref="H39:I39"/>
    <mergeCell ref="B40:B43"/>
    <mergeCell ref="F41:F42"/>
    <mergeCell ref="G41:J42"/>
    <mergeCell ref="L41:M42"/>
    <mergeCell ref="A48:A53"/>
    <mergeCell ref="C48:M48"/>
    <mergeCell ref="C49:M49"/>
    <mergeCell ref="C50:M50"/>
    <mergeCell ref="C51:M51"/>
    <mergeCell ref="C52:M52"/>
    <mergeCell ref="C53:M53"/>
    <mergeCell ref="A54:A56"/>
    <mergeCell ref="C54:M54"/>
    <mergeCell ref="C55:M55"/>
    <mergeCell ref="C56:M56"/>
    <mergeCell ref="C57:M57"/>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2">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Incluir una ficha por cada indicador, ya sea de producto o de resultado" sqref="B1">
      <formula1>0</formula1>
      <formula2>0</formula2>
    </dataValidation>
    <dataValidation type="list" allowBlank="1" showInputMessage="1" showErrorMessage="1" sqref="I7:M7">
      <formula1>INDIRECT($C$7)</formula1>
      <formula2>0</formula2>
    </dataValidation>
  </dataValidations>
  <pageMargins left="0.7" right="0.7" top="0.75" bottom="0.75" header="0.51180555555555496" footer="0.51180555555555496"/>
  <pageSetup orientation="portrait" horizontalDpi="300" verticalDpi="300"/>
  <extLst>
    <ext xmlns:x14="http://schemas.microsoft.com/office/spreadsheetml/2009/9/main" uri="{CCE6A557-97BC-4b89-ADB6-D9C93CAAB3DF}">
      <x14:dataValidations xmlns:xm="http://schemas.microsoft.com/office/excel/2006/main" count="1">
        <x14:dataValidation type="list" allowBlank="1" showInputMessage="1" showErrorMessage="1">
          <x14:formula1>
            <xm:f>'https://scjgovcol-my.sharepoint.com/Users/paulaandrea/Library/Containers/com.microsoft.Excel/Data/Documents/C:/Users/john.castro/Downloads/[Plan de Acción PPDSCJ 12-12-2022-FINAL.xlsx]Desplegables'!#REF!</xm:f>
          </x14:formula1>
          <x14:formula2>
            <xm:f>0</xm:f>
          </x14:formula2>
          <xm:sqref>C7 G41:J42 C4</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1:M60"/>
  <sheetViews>
    <sheetView workbookViewId="0">
      <selection activeCell="J8" sqref="J8"/>
    </sheetView>
  </sheetViews>
  <sheetFormatPr baseColWidth="10" defaultColWidth="8.7109375" defaultRowHeight="15"/>
  <cols>
    <col min="1" max="1" width="29" customWidth="1"/>
    <col min="2" max="2" width="29.7109375" customWidth="1"/>
    <col min="3" max="13" width="11.42578125" customWidth="1"/>
  </cols>
  <sheetData>
    <row r="1" spans="1:13" ht="20.25" customHeight="1" thickBot="1">
      <c r="A1" s="1688" t="s">
        <v>359</v>
      </c>
      <c r="B1" s="8809" t="s">
        <v>3564</v>
      </c>
      <c r="C1" s="8809"/>
      <c r="D1" s="8809"/>
      <c r="E1" s="8809"/>
      <c r="F1" s="8809"/>
      <c r="G1" s="8809"/>
      <c r="H1" s="8809"/>
      <c r="I1" s="8809"/>
      <c r="J1" s="8809"/>
      <c r="K1" s="8809"/>
      <c r="L1" s="8809"/>
      <c r="M1" s="8810"/>
    </row>
    <row r="2" spans="1:13" ht="54" customHeight="1">
      <c r="A2" s="6589" t="s">
        <v>2329</v>
      </c>
      <c r="B2" s="4505" t="s">
        <v>2330</v>
      </c>
      <c r="C2" s="5695" t="s">
        <v>1824</v>
      </c>
      <c r="D2" s="5695"/>
      <c r="E2" s="5695"/>
      <c r="F2" s="5695"/>
      <c r="G2" s="5695"/>
      <c r="H2" s="5695"/>
      <c r="I2" s="5695"/>
      <c r="J2" s="5695"/>
      <c r="K2" s="5695"/>
      <c r="L2" s="5695"/>
      <c r="M2" s="5696"/>
    </row>
    <row r="3" spans="1:13" ht="48.75" customHeight="1">
      <c r="A3" s="6590"/>
      <c r="B3" s="2245" t="s">
        <v>2643</v>
      </c>
      <c r="C3" s="5680" t="s">
        <v>1216</v>
      </c>
      <c r="D3" s="5680"/>
      <c r="E3" s="5680"/>
      <c r="F3" s="5680"/>
      <c r="G3" s="5680"/>
      <c r="H3" s="5680"/>
      <c r="I3" s="5680"/>
      <c r="J3" s="5680"/>
      <c r="K3" s="5680"/>
      <c r="L3" s="5680"/>
      <c r="M3" s="5681"/>
    </row>
    <row r="4" spans="1:13" ht="20.25" customHeight="1">
      <c r="A4" s="6590"/>
      <c r="B4" s="2247" t="s">
        <v>240</v>
      </c>
      <c r="C4" s="1415" t="s">
        <v>95</v>
      </c>
      <c r="D4" s="1482" t="s">
        <v>359</v>
      </c>
      <c r="E4" s="1539" t="s">
        <v>359</v>
      </c>
      <c r="F4" s="5699" t="s">
        <v>2826</v>
      </c>
      <c r="G4" s="5700"/>
      <c r="H4" s="1483" t="s">
        <v>359</v>
      </c>
      <c r="I4" s="5680" t="s">
        <v>359</v>
      </c>
      <c r="J4" s="5680"/>
      <c r="K4" s="5680"/>
      <c r="L4" s="5680"/>
      <c r="M4" s="5681"/>
    </row>
    <row r="5" spans="1:13" ht="15" customHeight="1">
      <c r="A5" s="6590"/>
      <c r="B5" s="2247" t="s">
        <v>2333</v>
      </c>
      <c r="C5" s="5680"/>
      <c r="D5" s="5680"/>
      <c r="E5" s="5680"/>
      <c r="F5" s="5680"/>
      <c r="G5" s="5680"/>
      <c r="H5" s="5680"/>
      <c r="I5" s="5680"/>
      <c r="J5" s="5680"/>
      <c r="K5" s="5680"/>
      <c r="L5" s="5680"/>
      <c r="M5" s="5681"/>
    </row>
    <row r="6" spans="1:13" ht="15" customHeight="1">
      <c r="A6" s="6590"/>
      <c r="B6" s="2247" t="s">
        <v>2334</v>
      </c>
      <c r="C6" s="5680"/>
      <c r="D6" s="5680"/>
      <c r="E6" s="5680"/>
      <c r="F6" s="5680"/>
      <c r="G6" s="5680"/>
      <c r="H6" s="5680"/>
      <c r="I6" s="5680"/>
      <c r="J6" s="5680"/>
      <c r="K6" s="5680"/>
      <c r="L6" s="5680"/>
      <c r="M6" s="5681"/>
    </row>
    <row r="7" spans="1:13" ht="15" customHeight="1">
      <c r="A7" s="6590"/>
      <c r="B7" s="2247" t="s">
        <v>2335</v>
      </c>
      <c r="C7" s="5702" t="s">
        <v>1069</v>
      </c>
      <c r="D7" s="5702"/>
      <c r="E7" s="1409" t="s">
        <v>359</v>
      </c>
      <c r="F7" s="1409" t="s">
        <v>359</v>
      </c>
      <c r="G7" s="1484" t="s">
        <v>359</v>
      </c>
      <c r="H7" s="2406" t="s">
        <v>244</v>
      </c>
      <c r="I7" s="5702" t="s">
        <v>1070</v>
      </c>
      <c r="J7" s="5702"/>
      <c r="K7" s="5702"/>
      <c r="L7" s="5702"/>
      <c r="M7" s="5703"/>
    </row>
    <row r="8" spans="1:13" ht="15.75">
      <c r="A8" s="6590"/>
      <c r="B8" s="8777" t="s">
        <v>2336</v>
      </c>
      <c r="C8" s="1409" t="s">
        <v>359</v>
      </c>
      <c r="D8" s="1409" t="s">
        <v>359</v>
      </c>
      <c r="E8" s="1410" t="s">
        <v>359</v>
      </c>
      <c r="F8" s="1410" t="s">
        <v>359</v>
      </c>
      <c r="G8" s="1410" t="s">
        <v>359</v>
      </c>
      <c r="H8" s="1410" t="s">
        <v>359</v>
      </c>
      <c r="I8" s="1409" t="s">
        <v>359</v>
      </c>
      <c r="J8" s="1409" t="s">
        <v>359</v>
      </c>
      <c r="K8" s="1409" t="s">
        <v>359</v>
      </c>
      <c r="L8" s="1409" t="s">
        <v>359</v>
      </c>
      <c r="M8" s="1657" t="s">
        <v>359</v>
      </c>
    </row>
    <row r="9" spans="1:13" ht="15.75">
      <c r="A9" s="6590"/>
      <c r="B9" s="8777"/>
      <c r="C9" s="8807" t="s">
        <v>359</v>
      </c>
      <c r="D9" s="6189"/>
      <c r="E9" s="1409" t="s">
        <v>359</v>
      </c>
      <c r="F9" s="1409" t="s">
        <v>359</v>
      </c>
      <c r="G9" s="1409" t="s">
        <v>359</v>
      </c>
      <c r="H9" s="1409" t="s">
        <v>359</v>
      </c>
      <c r="I9" s="1409" t="s">
        <v>359</v>
      </c>
      <c r="J9" s="1409" t="s">
        <v>359</v>
      </c>
      <c r="K9" s="1409" t="s">
        <v>359</v>
      </c>
      <c r="L9" s="1409" t="s">
        <v>359</v>
      </c>
      <c r="M9" s="1657" t="s">
        <v>359</v>
      </c>
    </row>
    <row r="10" spans="1:13" ht="15" customHeight="1">
      <c r="A10" s="6590"/>
      <c r="B10" s="8777"/>
      <c r="C10" s="8808"/>
      <c r="D10" s="6543"/>
      <c r="E10" s="1409" t="s">
        <v>359</v>
      </c>
      <c r="F10" s="5708" t="s">
        <v>359</v>
      </c>
      <c r="G10" s="5708"/>
      <c r="H10" s="1409" t="s">
        <v>359</v>
      </c>
      <c r="I10" s="5708" t="s">
        <v>359</v>
      </c>
      <c r="J10" s="5708"/>
      <c r="K10" s="1409" t="s">
        <v>359</v>
      </c>
      <c r="L10" s="1409" t="s">
        <v>359</v>
      </c>
      <c r="M10" s="1657" t="s">
        <v>359</v>
      </c>
    </row>
    <row r="11" spans="1:13" ht="15" customHeight="1">
      <c r="A11" s="6590"/>
      <c r="B11" s="8850"/>
      <c r="C11" s="5708" t="s">
        <v>2567</v>
      </c>
      <c r="D11" s="5708"/>
      <c r="E11" s="1412" t="s">
        <v>359</v>
      </c>
      <c r="F11" s="5708" t="s">
        <v>2567</v>
      </c>
      <c r="G11" s="5708"/>
      <c r="H11" s="1412" t="s">
        <v>359</v>
      </c>
      <c r="I11" s="5708" t="s">
        <v>2567</v>
      </c>
      <c r="J11" s="5708"/>
      <c r="K11" s="1412" t="s">
        <v>359</v>
      </c>
      <c r="L11" s="1412" t="s">
        <v>359</v>
      </c>
      <c r="M11" s="1494" t="s">
        <v>359</v>
      </c>
    </row>
    <row r="12" spans="1:13" ht="15" customHeight="1">
      <c r="A12" s="6590"/>
      <c r="B12" s="2247" t="s">
        <v>2338</v>
      </c>
      <c r="C12" s="5680" t="s">
        <v>3565</v>
      </c>
      <c r="D12" s="5680"/>
      <c r="E12" s="5680"/>
      <c r="F12" s="5680"/>
      <c r="G12" s="5680"/>
      <c r="H12" s="5680"/>
      <c r="I12" s="5680"/>
      <c r="J12" s="5680"/>
      <c r="K12" s="5680"/>
      <c r="L12" s="5680"/>
      <c r="M12" s="5681"/>
    </row>
    <row r="13" spans="1:13" ht="15" customHeight="1">
      <c r="A13" s="6590"/>
      <c r="B13" s="2247" t="s">
        <v>2689</v>
      </c>
      <c r="C13" s="5680" t="s">
        <v>3566</v>
      </c>
      <c r="D13" s="5680"/>
      <c r="E13" s="5680"/>
      <c r="F13" s="5680"/>
      <c r="G13" s="5680"/>
      <c r="H13" s="5680"/>
      <c r="I13" s="5680"/>
      <c r="J13" s="5680"/>
      <c r="K13" s="5680"/>
      <c r="L13" s="5680"/>
      <c r="M13" s="5681"/>
    </row>
    <row r="14" spans="1:13" ht="54.75" customHeight="1">
      <c r="A14" s="6590"/>
      <c r="B14" s="2247" t="s">
        <v>3291</v>
      </c>
      <c r="C14" s="5732" t="s">
        <v>3567</v>
      </c>
      <c r="D14" s="5732"/>
      <c r="E14" s="5732"/>
      <c r="F14" s="5732"/>
      <c r="G14" s="5732"/>
      <c r="H14" s="5732"/>
      <c r="I14" s="5732"/>
      <c r="J14" s="5732"/>
      <c r="K14" s="5732"/>
      <c r="L14" s="5732"/>
      <c r="M14" s="6554"/>
    </row>
    <row r="15" spans="1:13" ht="28.5" customHeight="1">
      <c r="A15" s="6590"/>
      <c r="B15" s="2248" t="s">
        <v>2651</v>
      </c>
      <c r="C15" s="5680" t="s">
        <v>86</v>
      </c>
      <c r="D15" s="5680"/>
      <c r="E15" s="1534" t="s">
        <v>108</v>
      </c>
      <c r="F15" s="5680" t="s">
        <v>1221</v>
      </c>
      <c r="G15" s="5680"/>
      <c r="H15" s="5680"/>
      <c r="I15" s="5680"/>
      <c r="J15" s="5680"/>
      <c r="K15" s="5680"/>
      <c r="L15" s="5680"/>
      <c r="M15" s="5681"/>
    </row>
    <row r="16" spans="1:13" ht="15" customHeight="1">
      <c r="A16" s="8803" t="s">
        <v>2340</v>
      </c>
      <c r="B16" s="2245" t="s">
        <v>230</v>
      </c>
      <c r="C16" s="8804" t="s">
        <v>1741</v>
      </c>
      <c r="D16" s="5680"/>
      <c r="E16" s="5680"/>
      <c r="F16" s="5680"/>
      <c r="G16" s="5680"/>
      <c r="H16" s="5680"/>
      <c r="I16" s="5680"/>
      <c r="J16" s="5680"/>
      <c r="K16" s="5680"/>
      <c r="L16" s="5680"/>
      <c r="M16" s="5681"/>
    </row>
    <row r="17" spans="1:13" ht="36" customHeight="1">
      <c r="A17" s="6586"/>
      <c r="B17" s="2247" t="s">
        <v>2652</v>
      </c>
      <c r="C17" s="5680" t="s">
        <v>1825</v>
      </c>
      <c r="D17" s="5680"/>
      <c r="E17" s="5680"/>
      <c r="F17" s="5680"/>
      <c r="G17" s="5680"/>
      <c r="H17" s="5680"/>
      <c r="I17" s="5680"/>
      <c r="J17" s="5680"/>
      <c r="K17" s="5680"/>
      <c r="L17" s="5680"/>
      <c r="M17" s="5681"/>
    </row>
    <row r="18" spans="1:13" ht="15.75">
      <c r="A18" s="6586"/>
      <c r="B18" s="8777" t="s">
        <v>2341</v>
      </c>
      <c r="C18" s="1409" t="s">
        <v>359</v>
      </c>
      <c r="D18" s="1408" t="s">
        <v>359</v>
      </c>
      <c r="E18" s="1408" t="s">
        <v>359</v>
      </c>
      <c r="F18" s="1408" t="s">
        <v>359</v>
      </c>
      <c r="G18" s="1408" t="s">
        <v>359</v>
      </c>
      <c r="H18" s="1408" t="s">
        <v>359</v>
      </c>
      <c r="I18" s="1408" t="s">
        <v>359</v>
      </c>
      <c r="J18" s="1408" t="s">
        <v>359</v>
      </c>
      <c r="K18" s="1408" t="s">
        <v>359</v>
      </c>
      <c r="L18" s="1408" t="s">
        <v>359</v>
      </c>
      <c r="M18" s="1492" t="s">
        <v>359</v>
      </c>
    </row>
    <row r="19" spans="1:13" ht="15.75">
      <c r="A19" s="6586"/>
      <c r="B19" s="8777"/>
      <c r="C19" s="1409" t="s">
        <v>359</v>
      </c>
      <c r="D19" s="1415" t="s">
        <v>359</v>
      </c>
      <c r="E19" s="1408" t="s">
        <v>359</v>
      </c>
      <c r="F19" s="1415" t="s">
        <v>359</v>
      </c>
      <c r="G19" s="1408" t="s">
        <v>359</v>
      </c>
      <c r="H19" s="1415" t="s">
        <v>359</v>
      </c>
      <c r="I19" s="1408" t="s">
        <v>359</v>
      </c>
      <c r="J19" s="1415" t="s">
        <v>359</v>
      </c>
      <c r="K19" s="1408" t="s">
        <v>359</v>
      </c>
      <c r="L19" s="1408" t="s">
        <v>359</v>
      </c>
      <c r="M19" s="1492" t="s">
        <v>359</v>
      </c>
    </row>
    <row r="20" spans="1:13" ht="15.75">
      <c r="A20" s="6586"/>
      <c r="B20" s="8777"/>
      <c r="C20" s="1408" t="s">
        <v>2342</v>
      </c>
      <c r="D20" s="1406" t="s">
        <v>359</v>
      </c>
      <c r="E20" s="1408" t="s">
        <v>2343</v>
      </c>
      <c r="F20" s="1406" t="s">
        <v>359</v>
      </c>
      <c r="G20" s="1408" t="s">
        <v>2344</v>
      </c>
      <c r="H20" s="1406" t="s">
        <v>359</v>
      </c>
      <c r="I20" s="1408" t="s">
        <v>2345</v>
      </c>
      <c r="J20" s="1406" t="s">
        <v>359</v>
      </c>
      <c r="K20" s="1408" t="s">
        <v>359</v>
      </c>
      <c r="L20" s="1408" t="s">
        <v>359</v>
      </c>
      <c r="M20" s="1492" t="s">
        <v>359</v>
      </c>
    </row>
    <row r="21" spans="1:13" ht="15.75">
      <c r="A21" s="6586"/>
      <c r="B21" s="8777"/>
      <c r="C21" s="1408" t="s">
        <v>2346</v>
      </c>
      <c r="D21" s="1406" t="s">
        <v>359</v>
      </c>
      <c r="E21" s="1408" t="s">
        <v>2347</v>
      </c>
      <c r="F21" s="1406" t="s">
        <v>359</v>
      </c>
      <c r="G21" s="1408" t="s">
        <v>2348</v>
      </c>
      <c r="H21" s="1406" t="s">
        <v>359</v>
      </c>
      <c r="I21" s="1408" t="s">
        <v>359</v>
      </c>
      <c r="J21" s="1408" t="s">
        <v>359</v>
      </c>
      <c r="K21" s="1408" t="s">
        <v>359</v>
      </c>
      <c r="L21" s="1408" t="s">
        <v>359</v>
      </c>
      <c r="M21" s="1492" t="s">
        <v>359</v>
      </c>
    </row>
    <row r="22" spans="1:13" ht="15.75">
      <c r="A22" s="6586"/>
      <c r="B22" s="8777"/>
      <c r="C22" s="1408" t="s">
        <v>2349</v>
      </c>
      <c r="D22" s="1406" t="s">
        <v>359</v>
      </c>
      <c r="E22" s="1408" t="s">
        <v>2350</v>
      </c>
      <c r="F22" s="1406" t="s">
        <v>359</v>
      </c>
      <c r="G22" s="1408" t="s">
        <v>359</v>
      </c>
      <c r="H22" s="1408" t="s">
        <v>359</v>
      </c>
      <c r="I22" s="1408" t="s">
        <v>359</v>
      </c>
      <c r="J22" s="1408" t="s">
        <v>359</v>
      </c>
      <c r="K22" s="1408" t="s">
        <v>359</v>
      </c>
      <c r="L22" s="1408" t="s">
        <v>359</v>
      </c>
      <c r="M22" s="1492" t="s">
        <v>359</v>
      </c>
    </row>
    <row r="23" spans="1:13" ht="15.75">
      <c r="A23" s="6586"/>
      <c r="B23" s="8777"/>
      <c r="C23" s="1408" t="s">
        <v>105</v>
      </c>
      <c r="D23" s="1406" t="s">
        <v>2441</v>
      </c>
      <c r="E23" s="1408" t="s">
        <v>2352</v>
      </c>
      <c r="F23" s="1412" t="s">
        <v>2812</v>
      </c>
      <c r="G23" s="1412" t="s">
        <v>359</v>
      </c>
      <c r="H23" s="1412" t="s">
        <v>359</v>
      </c>
      <c r="I23" s="1412" t="s">
        <v>359</v>
      </c>
      <c r="J23" s="1412" t="s">
        <v>359</v>
      </c>
      <c r="K23" s="1412" t="s">
        <v>359</v>
      </c>
      <c r="L23" s="1412" t="s">
        <v>359</v>
      </c>
      <c r="M23" s="1494" t="s">
        <v>359</v>
      </c>
    </row>
    <row r="24" spans="1:13" ht="15.75">
      <c r="A24" s="6586"/>
      <c r="B24" s="8850"/>
      <c r="C24" s="1415" t="s">
        <v>359</v>
      </c>
      <c r="D24" s="1415" t="s">
        <v>359</v>
      </c>
      <c r="E24" s="1415" t="s">
        <v>359</v>
      </c>
      <c r="F24" s="1415" t="s">
        <v>359</v>
      </c>
      <c r="G24" s="1415" t="s">
        <v>359</v>
      </c>
      <c r="H24" s="1415" t="s">
        <v>359</v>
      </c>
      <c r="I24" s="1415" t="s">
        <v>359</v>
      </c>
      <c r="J24" s="1415" t="s">
        <v>359</v>
      </c>
      <c r="K24" s="1415" t="s">
        <v>359</v>
      </c>
      <c r="L24" s="1415" t="s">
        <v>359</v>
      </c>
      <c r="M24" s="1656" t="s">
        <v>359</v>
      </c>
    </row>
    <row r="25" spans="1:13" ht="15.75">
      <c r="A25" s="6586"/>
      <c r="B25" s="8777" t="s">
        <v>2354</v>
      </c>
      <c r="C25" s="1408" t="s">
        <v>359</v>
      </c>
      <c r="D25" s="1408" t="s">
        <v>359</v>
      </c>
      <c r="E25" s="1408" t="s">
        <v>359</v>
      </c>
      <c r="F25" s="1408" t="s">
        <v>359</v>
      </c>
      <c r="G25" s="1408" t="s">
        <v>359</v>
      </c>
      <c r="H25" s="1408" t="s">
        <v>359</v>
      </c>
      <c r="I25" s="1408" t="s">
        <v>359</v>
      </c>
      <c r="J25" s="1408" t="s">
        <v>359</v>
      </c>
      <c r="K25" s="1408" t="s">
        <v>359</v>
      </c>
      <c r="L25" s="1409" t="s">
        <v>359</v>
      </c>
      <c r="M25" s="1657" t="s">
        <v>359</v>
      </c>
    </row>
    <row r="26" spans="1:13" ht="15.75">
      <c r="A26" s="6586"/>
      <c r="B26" s="8777"/>
      <c r="C26" s="1408" t="s">
        <v>2355</v>
      </c>
      <c r="D26" s="1417" t="s">
        <v>359</v>
      </c>
      <c r="E26" s="1408" t="s">
        <v>359</v>
      </c>
      <c r="F26" s="1408" t="s">
        <v>2356</v>
      </c>
      <c r="G26" s="1417" t="s">
        <v>359</v>
      </c>
      <c r="H26" s="1408" t="s">
        <v>359</v>
      </c>
      <c r="I26" s="1408" t="s">
        <v>2357</v>
      </c>
      <c r="J26" s="1417" t="s">
        <v>2441</v>
      </c>
      <c r="K26" s="1408" t="s">
        <v>359</v>
      </c>
      <c r="L26" s="1409" t="s">
        <v>359</v>
      </c>
      <c r="M26" s="1657" t="s">
        <v>359</v>
      </c>
    </row>
    <row r="27" spans="1:13" ht="15.75">
      <c r="A27" s="6586"/>
      <c r="B27" s="8777"/>
      <c r="C27" s="1408" t="s">
        <v>2358</v>
      </c>
      <c r="D27" s="1419" t="s">
        <v>359</v>
      </c>
      <c r="E27" s="1409" t="s">
        <v>359</v>
      </c>
      <c r="F27" s="1408" t="s">
        <v>2359</v>
      </c>
      <c r="G27" s="1406" t="s">
        <v>359</v>
      </c>
      <c r="H27" s="1409" t="s">
        <v>359</v>
      </c>
      <c r="I27" s="1409" t="s">
        <v>359</v>
      </c>
      <c r="J27" s="1409" t="s">
        <v>359</v>
      </c>
      <c r="K27" s="1409" t="s">
        <v>359</v>
      </c>
      <c r="L27" s="1409" t="s">
        <v>359</v>
      </c>
      <c r="M27" s="1657" t="s">
        <v>359</v>
      </c>
    </row>
    <row r="28" spans="1:13" ht="15.75">
      <c r="A28" s="6586"/>
      <c r="B28" s="8850"/>
      <c r="C28" s="1415" t="s">
        <v>359</v>
      </c>
      <c r="D28" s="1415" t="s">
        <v>359</v>
      </c>
      <c r="E28" s="1415" t="s">
        <v>359</v>
      </c>
      <c r="F28" s="1415" t="s">
        <v>359</v>
      </c>
      <c r="G28" s="1415" t="s">
        <v>359</v>
      </c>
      <c r="H28" s="1415" t="s">
        <v>359</v>
      </c>
      <c r="I28" s="1415" t="s">
        <v>359</v>
      </c>
      <c r="J28" s="1415" t="s">
        <v>359</v>
      </c>
      <c r="K28" s="1415" t="s">
        <v>359</v>
      </c>
      <c r="L28" s="1412" t="s">
        <v>359</v>
      </c>
      <c r="M28" s="1494" t="s">
        <v>359</v>
      </c>
    </row>
    <row r="29" spans="1:13" ht="15.75">
      <c r="A29" s="6586"/>
      <c r="B29" s="8776" t="s">
        <v>2360</v>
      </c>
      <c r="C29" s="1408" t="s">
        <v>359</v>
      </c>
      <c r="D29" s="1408" t="s">
        <v>359</v>
      </c>
      <c r="E29" s="1408" t="s">
        <v>359</v>
      </c>
      <c r="F29" s="1408" t="s">
        <v>359</v>
      </c>
      <c r="G29" s="1408" t="s">
        <v>359</v>
      </c>
      <c r="H29" s="1408" t="s">
        <v>359</v>
      </c>
      <c r="I29" s="1408" t="s">
        <v>359</v>
      </c>
      <c r="J29" s="1408" t="s">
        <v>359</v>
      </c>
      <c r="K29" s="1408" t="s">
        <v>359</v>
      </c>
      <c r="L29" s="1408" t="s">
        <v>359</v>
      </c>
      <c r="M29" s="1492" t="s">
        <v>359</v>
      </c>
    </row>
    <row r="30" spans="1:13" ht="15" customHeight="1">
      <c r="A30" s="6586"/>
      <c r="B30" s="8777"/>
      <c r="C30" s="1485" t="s">
        <v>2361</v>
      </c>
      <c r="D30" s="1488">
        <v>1</v>
      </c>
      <c r="E30" s="1408" t="s">
        <v>359</v>
      </c>
      <c r="F30" s="1409" t="s">
        <v>2362</v>
      </c>
      <c r="G30" s="1417">
        <v>2022</v>
      </c>
      <c r="H30" s="1408" t="s">
        <v>359</v>
      </c>
      <c r="I30" s="1409" t="s">
        <v>2363</v>
      </c>
      <c r="J30" s="5701" t="s">
        <v>3568</v>
      </c>
      <c r="K30" s="5680"/>
      <c r="L30" s="6204"/>
      <c r="M30" s="1492" t="s">
        <v>359</v>
      </c>
    </row>
    <row r="31" spans="1:13" ht="15.75">
      <c r="A31" s="6586"/>
      <c r="B31" s="8778"/>
      <c r="C31" s="1415" t="s">
        <v>359</v>
      </c>
      <c r="D31" s="1415" t="s">
        <v>359</v>
      </c>
      <c r="E31" s="1415" t="s">
        <v>359</v>
      </c>
      <c r="F31" s="1415" t="s">
        <v>359</v>
      </c>
      <c r="G31" s="1415" t="s">
        <v>359</v>
      </c>
      <c r="H31" s="1415" t="s">
        <v>359</v>
      </c>
      <c r="I31" s="1415" t="s">
        <v>359</v>
      </c>
      <c r="J31" s="1415" t="s">
        <v>359</v>
      </c>
      <c r="K31" s="1415" t="s">
        <v>359</v>
      </c>
      <c r="L31" s="1415" t="s">
        <v>359</v>
      </c>
      <c r="M31" s="1656" t="s">
        <v>359</v>
      </c>
    </row>
    <row r="32" spans="1:13" ht="15.75">
      <c r="A32" s="6586"/>
      <c r="B32" s="8777" t="s">
        <v>2364</v>
      </c>
      <c r="C32" s="1422" t="s">
        <v>359</v>
      </c>
      <c r="D32" s="1422" t="s">
        <v>359</v>
      </c>
      <c r="E32" s="1422" t="s">
        <v>359</v>
      </c>
      <c r="F32" s="1422" t="s">
        <v>359</v>
      </c>
      <c r="G32" s="1422" t="s">
        <v>359</v>
      </c>
      <c r="H32" s="1422" t="s">
        <v>359</v>
      </c>
      <c r="I32" s="1422" t="s">
        <v>359</v>
      </c>
      <c r="J32" s="1422" t="s">
        <v>359</v>
      </c>
      <c r="K32" s="1422" t="s">
        <v>359</v>
      </c>
      <c r="L32" s="1409" t="s">
        <v>359</v>
      </c>
      <c r="M32" s="1657" t="s">
        <v>359</v>
      </c>
    </row>
    <row r="33" spans="1:13" ht="15.75">
      <c r="A33" s="6586"/>
      <c r="B33" s="8777"/>
      <c r="C33" s="1408" t="s">
        <v>2365</v>
      </c>
      <c r="D33" s="1417">
        <v>2023</v>
      </c>
      <c r="E33" s="1422" t="s">
        <v>359</v>
      </c>
      <c r="F33" s="1408" t="s">
        <v>2366</v>
      </c>
      <c r="G33" s="1423">
        <v>2032</v>
      </c>
      <c r="H33" s="1422" t="s">
        <v>359</v>
      </c>
      <c r="I33" s="1409" t="s">
        <v>359</v>
      </c>
      <c r="J33" s="1422" t="s">
        <v>359</v>
      </c>
      <c r="K33" s="1422" t="s">
        <v>359</v>
      </c>
      <c r="L33" s="1409" t="s">
        <v>359</v>
      </c>
      <c r="M33" s="1657" t="s">
        <v>359</v>
      </c>
    </row>
    <row r="34" spans="1:13" ht="15.75">
      <c r="A34" s="6586"/>
      <c r="B34" s="8850"/>
      <c r="C34" s="1415" t="s">
        <v>359</v>
      </c>
      <c r="D34" s="1415" t="s">
        <v>359</v>
      </c>
      <c r="E34" s="1538" t="s">
        <v>359</v>
      </c>
      <c r="F34" s="1415" t="s">
        <v>359</v>
      </c>
      <c r="G34" s="1538" t="s">
        <v>359</v>
      </c>
      <c r="H34" s="1538" t="s">
        <v>359</v>
      </c>
      <c r="I34" s="1412" t="s">
        <v>359</v>
      </c>
      <c r="J34" s="1538" t="s">
        <v>359</v>
      </c>
      <c r="K34" s="1538" t="s">
        <v>359</v>
      </c>
      <c r="L34" s="1412" t="s">
        <v>359</v>
      </c>
      <c r="M34" s="1494" t="s">
        <v>359</v>
      </c>
    </row>
    <row r="35" spans="1:13" ht="15.75">
      <c r="A35" s="6586"/>
      <c r="B35" s="8777" t="s">
        <v>2367</v>
      </c>
      <c r="C35" s="1408" t="s">
        <v>359</v>
      </c>
      <c r="D35" s="1408" t="s">
        <v>359</v>
      </c>
      <c r="E35" s="1408" t="s">
        <v>359</v>
      </c>
      <c r="F35" s="1408" t="s">
        <v>359</v>
      </c>
      <c r="G35" s="1408" t="s">
        <v>359</v>
      </c>
      <c r="H35" s="1408" t="s">
        <v>359</v>
      </c>
      <c r="I35" s="1408" t="s">
        <v>359</v>
      </c>
      <c r="J35" s="1408" t="s">
        <v>359</v>
      </c>
      <c r="K35" s="1408" t="s">
        <v>359</v>
      </c>
      <c r="L35" s="1408" t="s">
        <v>359</v>
      </c>
      <c r="M35" s="1492" t="s">
        <v>359</v>
      </c>
    </row>
    <row r="36" spans="1:13" ht="15.75">
      <c r="A36" s="6586"/>
      <c r="B36" s="8777"/>
      <c r="C36" s="1408" t="s">
        <v>359</v>
      </c>
      <c r="D36" s="1710" t="s">
        <v>2368</v>
      </c>
      <c r="E36" s="1710" t="s">
        <v>359</v>
      </c>
      <c r="F36" s="1710" t="s">
        <v>2369</v>
      </c>
      <c r="G36" s="1710" t="s">
        <v>359</v>
      </c>
      <c r="H36" s="1422" t="s">
        <v>2370</v>
      </c>
      <c r="I36" s="1422" t="s">
        <v>359</v>
      </c>
      <c r="J36" s="1422" t="s">
        <v>2371</v>
      </c>
      <c r="K36" s="1710" t="s">
        <v>359</v>
      </c>
      <c r="L36" s="1710" t="s">
        <v>2372</v>
      </c>
      <c r="M36" s="1492" t="s">
        <v>359</v>
      </c>
    </row>
    <row r="37" spans="1:13" ht="15.75">
      <c r="A37" s="6586"/>
      <c r="B37" s="8777"/>
      <c r="C37" s="1408" t="s">
        <v>359</v>
      </c>
      <c r="D37" s="1417" t="s">
        <v>3313</v>
      </c>
      <c r="E37" s="1488">
        <v>4</v>
      </c>
      <c r="F37" s="1488" t="s">
        <v>3550</v>
      </c>
      <c r="G37" s="1488">
        <v>4</v>
      </c>
      <c r="H37" s="1488" t="s">
        <v>3551</v>
      </c>
      <c r="I37" s="1488">
        <v>4</v>
      </c>
      <c r="J37" s="1488" t="s">
        <v>3552</v>
      </c>
      <c r="K37" s="1488">
        <v>4</v>
      </c>
      <c r="L37" s="1488" t="s">
        <v>3553</v>
      </c>
      <c r="M37" s="1491">
        <v>4</v>
      </c>
    </row>
    <row r="38" spans="1:13" ht="15.75">
      <c r="A38" s="6586"/>
      <c r="B38" s="8777"/>
      <c r="C38" s="1408" t="s">
        <v>359</v>
      </c>
      <c r="D38" s="1710" t="s">
        <v>2373</v>
      </c>
      <c r="E38" s="1710" t="s">
        <v>359</v>
      </c>
      <c r="F38" s="1710" t="s">
        <v>2374</v>
      </c>
      <c r="G38" s="1710" t="s">
        <v>359</v>
      </c>
      <c r="H38" s="1422" t="s">
        <v>2375</v>
      </c>
      <c r="I38" s="1422" t="s">
        <v>359</v>
      </c>
      <c r="J38" s="1422" t="s">
        <v>2376</v>
      </c>
      <c r="K38" s="1710" t="s">
        <v>359</v>
      </c>
      <c r="L38" s="1710" t="s">
        <v>2377</v>
      </c>
      <c r="M38" s="1492" t="s">
        <v>359</v>
      </c>
    </row>
    <row r="39" spans="1:13" ht="15.75">
      <c r="A39" s="6586"/>
      <c r="B39" s="8777"/>
      <c r="C39" s="1408" t="s">
        <v>359</v>
      </c>
      <c r="D39" s="1417" t="s">
        <v>3554</v>
      </c>
      <c r="E39" s="1488">
        <v>4</v>
      </c>
      <c r="F39" s="1488" t="s">
        <v>3555</v>
      </c>
      <c r="G39" s="1488">
        <v>4</v>
      </c>
      <c r="H39" s="1488" t="s">
        <v>3556</v>
      </c>
      <c r="I39" s="1488">
        <v>4</v>
      </c>
      <c r="J39" s="1488" t="s">
        <v>3557</v>
      </c>
      <c r="K39" s="1488">
        <v>4</v>
      </c>
      <c r="L39" s="1488" t="s">
        <v>3558</v>
      </c>
      <c r="M39" s="1491">
        <v>4</v>
      </c>
    </row>
    <row r="40" spans="1:13" ht="15.75">
      <c r="A40" s="6586"/>
      <c r="B40" s="8777"/>
      <c r="C40" s="1408" t="s">
        <v>359</v>
      </c>
      <c r="D40" s="1710" t="s">
        <v>3297</v>
      </c>
      <c r="E40" s="1408" t="s">
        <v>359</v>
      </c>
      <c r="F40" s="1408" t="s">
        <v>359</v>
      </c>
      <c r="G40" s="1408" t="s">
        <v>359</v>
      </c>
      <c r="H40" s="1409" t="s">
        <v>359</v>
      </c>
      <c r="I40" s="1409" t="s">
        <v>359</v>
      </c>
      <c r="J40" s="1409" t="s">
        <v>359</v>
      </c>
      <c r="K40" s="1408" t="s">
        <v>359</v>
      </c>
      <c r="L40" s="1408" t="s">
        <v>359</v>
      </c>
      <c r="M40" s="1492" t="s">
        <v>359</v>
      </c>
    </row>
    <row r="41" spans="1:13" ht="15.75">
      <c r="A41" s="6586"/>
      <c r="B41" s="8777"/>
      <c r="C41" s="1408" t="s">
        <v>359</v>
      </c>
      <c r="D41" s="1417" t="s">
        <v>3558</v>
      </c>
      <c r="E41" s="1488">
        <v>40</v>
      </c>
      <c r="F41" s="1408" t="s">
        <v>359</v>
      </c>
      <c r="G41" s="1408" t="s">
        <v>359</v>
      </c>
      <c r="H41" s="1408" t="s">
        <v>359</v>
      </c>
      <c r="I41" s="1408" t="s">
        <v>359</v>
      </c>
      <c r="J41" s="1408" t="s">
        <v>359</v>
      </c>
      <c r="K41" s="1408" t="s">
        <v>359</v>
      </c>
      <c r="L41" s="1408" t="s">
        <v>359</v>
      </c>
      <c r="M41" s="1492" t="s">
        <v>359</v>
      </c>
    </row>
    <row r="42" spans="1:13" ht="15.75">
      <c r="A42" s="6586"/>
      <c r="B42" s="8777"/>
      <c r="C42" s="1415" t="s">
        <v>359</v>
      </c>
      <c r="D42" s="1415" t="s">
        <v>359</v>
      </c>
      <c r="E42" s="1415" t="s">
        <v>359</v>
      </c>
      <c r="F42" s="1415" t="s">
        <v>359</v>
      </c>
      <c r="G42" s="1415" t="s">
        <v>359</v>
      </c>
      <c r="H42" s="1415" t="s">
        <v>359</v>
      </c>
      <c r="I42" s="1415" t="s">
        <v>359</v>
      </c>
      <c r="J42" s="1415" t="s">
        <v>359</v>
      </c>
      <c r="K42" s="1415" t="s">
        <v>359</v>
      </c>
      <c r="L42" s="1415" t="s">
        <v>359</v>
      </c>
      <c r="M42" s="1656" t="s">
        <v>359</v>
      </c>
    </row>
    <row r="43" spans="1:13" ht="15.75">
      <c r="A43" s="6586"/>
      <c r="B43" s="8852" t="s">
        <v>2385</v>
      </c>
      <c r="C43" s="1408" t="s">
        <v>359</v>
      </c>
      <c r="D43" s="1408" t="s">
        <v>359</v>
      </c>
      <c r="E43" s="1408" t="s">
        <v>359</v>
      </c>
      <c r="F43" s="1408" t="s">
        <v>359</v>
      </c>
      <c r="G43" s="1408" t="s">
        <v>359</v>
      </c>
      <c r="H43" s="1408" t="s">
        <v>359</v>
      </c>
      <c r="I43" s="1408" t="s">
        <v>359</v>
      </c>
      <c r="J43" s="1408" t="s">
        <v>359</v>
      </c>
      <c r="K43" s="1408" t="s">
        <v>359</v>
      </c>
      <c r="L43" s="1409" t="s">
        <v>359</v>
      </c>
      <c r="M43" s="1657" t="s">
        <v>359</v>
      </c>
    </row>
    <row r="44" spans="1:13" ht="15" customHeight="1">
      <c r="A44" s="6586"/>
      <c r="B44" s="8777"/>
      <c r="C44" s="1409" t="s">
        <v>359</v>
      </c>
      <c r="D44" s="1408" t="s">
        <v>93</v>
      </c>
      <c r="E44" s="1415" t="s">
        <v>95</v>
      </c>
      <c r="F44" s="6539" t="s">
        <v>2386</v>
      </c>
      <c r="G44" s="6540" t="s">
        <v>359</v>
      </c>
      <c r="H44" s="5979"/>
      <c r="I44" s="5979"/>
      <c r="J44" s="6541"/>
      <c r="K44" s="1408" t="s">
        <v>2574</v>
      </c>
      <c r="L44" s="6545" t="s">
        <v>359</v>
      </c>
      <c r="M44" s="6546"/>
    </row>
    <row r="45" spans="1:13" ht="15.75">
      <c r="A45" s="6586"/>
      <c r="B45" s="8777"/>
      <c r="C45" s="1409" t="s">
        <v>359</v>
      </c>
      <c r="D45" s="1423" t="s">
        <v>359</v>
      </c>
      <c r="E45" s="1483" t="s">
        <v>2441</v>
      </c>
      <c r="F45" s="6539"/>
      <c r="G45" s="6542"/>
      <c r="H45" s="6543"/>
      <c r="I45" s="6543"/>
      <c r="J45" s="6544"/>
      <c r="K45" s="1409" t="s">
        <v>359</v>
      </c>
      <c r="L45" s="6547"/>
      <c r="M45" s="6548"/>
    </row>
    <row r="46" spans="1:13" ht="15.75">
      <c r="A46" s="6586"/>
      <c r="B46" s="8850"/>
      <c r="C46" s="1412" t="s">
        <v>359</v>
      </c>
      <c r="D46" s="1412" t="s">
        <v>359</v>
      </c>
      <c r="E46" s="1412" t="s">
        <v>359</v>
      </c>
      <c r="F46" s="1412" t="s">
        <v>359</v>
      </c>
      <c r="G46" s="1412" t="s">
        <v>359</v>
      </c>
      <c r="H46" s="1412" t="s">
        <v>359</v>
      </c>
      <c r="I46" s="1412" t="s">
        <v>359</v>
      </c>
      <c r="J46" s="1412" t="s">
        <v>359</v>
      </c>
      <c r="K46" s="1412" t="s">
        <v>359</v>
      </c>
      <c r="L46" s="1409" t="s">
        <v>359</v>
      </c>
      <c r="M46" s="1657" t="s">
        <v>359</v>
      </c>
    </row>
    <row r="47" spans="1:13" ht="15" customHeight="1">
      <c r="A47" s="6586"/>
      <c r="B47" s="2247" t="s">
        <v>2388</v>
      </c>
      <c r="C47" s="5680" t="s">
        <v>3569</v>
      </c>
      <c r="D47" s="5680"/>
      <c r="E47" s="5680"/>
      <c r="F47" s="5680"/>
      <c r="G47" s="5680"/>
      <c r="H47" s="5680"/>
      <c r="I47" s="5680"/>
      <c r="J47" s="5680"/>
      <c r="K47" s="5680"/>
      <c r="L47" s="5680"/>
      <c r="M47" s="5681"/>
    </row>
    <row r="48" spans="1:13" ht="39.75" customHeight="1">
      <c r="A48" s="6586"/>
      <c r="B48" s="2247" t="s">
        <v>2577</v>
      </c>
      <c r="C48" s="5680" t="s">
        <v>3570</v>
      </c>
      <c r="D48" s="5680"/>
      <c r="E48" s="5680"/>
      <c r="F48" s="5680"/>
      <c r="G48" s="5680"/>
      <c r="H48" s="5680"/>
      <c r="I48" s="5680"/>
      <c r="J48" s="5680"/>
      <c r="K48" s="5680"/>
      <c r="L48" s="5680"/>
      <c r="M48" s="5681"/>
    </row>
    <row r="49" spans="1:13" ht="15.75">
      <c r="A49" s="6586"/>
      <c r="B49" s="2247" t="s">
        <v>2392</v>
      </c>
      <c r="C49" s="1412" t="s">
        <v>2962</v>
      </c>
      <c r="D49" s="1415" t="s">
        <v>359</v>
      </c>
      <c r="E49" s="1415" t="s">
        <v>359</v>
      </c>
      <c r="F49" s="1415" t="s">
        <v>359</v>
      </c>
      <c r="G49" s="1415" t="s">
        <v>359</v>
      </c>
      <c r="H49" s="1415" t="s">
        <v>359</v>
      </c>
      <c r="I49" s="1415" t="s">
        <v>359</v>
      </c>
      <c r="J49" s="1415" t="s">
        <v>359</v>
      </c>
      <c r="K49" s="1415" t="s">
        <v>359</v>
      </c>
      <c r="L49" s="1415" t="s">
        <v>359</v>
      </c>
      <c r="M49" s="1656" t="s">
        <v>359</v>
      </c>
    </row>
    <row r="50" spans="1:13" ht="15" customHeight="1">
      <c r="A50" s="6586"/>
      <c r="B50" s="2247" t="s">
        <v>2393</v>
      </c>
      <c r="C50" s="5680">
        <v>2022</v>
      </c>
      <c r="D50" s="5680"/>
      <c r="E50" s="5680"/>
      <c r="F50" s="1415" t="s">
        <v>359</v>
      </c>
      <c r="G50" s="1415" t="s">
        <v>359</v>
      </c>
      <c r="H50" s="1415" t="s">
        <v>359</v>
      </c>
      <c r="I50" s="1415" t="s">
        <v>359</v>
      </c>
      <c r="J50" s="1415" t="s">
        <v>359</v>
      </c>
      <c r="K50" s="1415" t="s">
        <v>359</v>
      </c>
      <c r="L50" s="1415" t="s">
        <v>359</v>
      </c>
      <c r="M50" s="1656" t="s">
        <v>359</v>
      </c>
    </row>
    <row r="51" spans="1:13" ht="15" customHeight="1">
      <c r="A51" s="8811" t="s">
        <v>2394</v>
      </c>
      <c r="B51" s="2247" t="s">
        <v>2395</v>
      </c>
      <c r="C51" s="5680" t="s">
        <v>1224</v>
      </c>
      <c r="D51" s="5680"/>
      <c r="E51" s="5680"/>
      <c r="F51" s="5680"/>
      <c r="G51" s="5680"/>
      <c r="H51" s="5680"/>
      <c r="I51" s="5680"/>
      <c r="J51" s="5680"/>
      <c r="K51" s="5680"/>
      <c r="L51" s="5680"/>
      <c r="M51" s="5681"/>
    </row>
    <row r="52" spans="1:13" ht="15" customHeight="1">
      <c r="A52" s="6584"/>
      <c r="B52" s="2247" t="s">
        <v>2396</v>
      </c>
      <c r="C52" s="5680" t="s">
        <v>3571</v>
      </c>
      <c r="D52" s="5680"/>
      <c r="E52" s="5680"/>
      <c r="F52" s="5680"/>
      <c r="G52" s="5680"/>
      <c r="H52" s="5680"/>
      <c r="I52" s="5680"/>
      <c r="J52" s="5680"/>
      <c r="K52" s="5680"/>
      <c r="L52" s="5680"/>
      <c r="M52" s="5681"/>
    </row>
    <row r="53" spans="1:13" ht="15" customHeight="1">
      <c r="A53" s="6584"/>
      <c r="B53" s="2247" t="s">
        <v>2398</v>
      </c>
      <c r="C53" s="5680" t="s">
        <v>2587</v>
      </c>
      <c r="D53" s="5680"/>
      <c r="E53" s="5680"/>
      <c r="F53" s="5680"/>
      <c r="G53" s="5680"/>
      <c r="H53" s="5680"/>
      <c r="I53" s="5680"/>
      <c r="J53" s="5680"/>
      <c r="K53" s="5680"/>
      <c r="L53" s="5680"/>
      <c r="M53" s="5681"/>
    </row>
    <row r="54" spans="1:13" ht="15" customHeight="1">
      <c r="A54" s="6584"/>
      <c r="B54" s="2247" t="s">
        <v>2399</v>
      </c>
      <c r="C54" s="5680" t="s">
        <v>3572</v>
      </c>
      <c r="D54" s="5680"/>
      <c r="E54" s="5680"/>
      <c r="F54" s="5680"/>
      <c r="G54" s="5680"/>
      <c r="H54" s="5680"/>
      <c r="I54" s="5680"/>
      <c r="J54" s="5680"/>
      <c r="K54" s="5680"/>
      <c r="L54" s="5680"/>
      <c r="M54" s="5681"/>
    </row>
    <row r="55" spans="1:13" ht="15" customHeight="1">
      <c r="A55" s="6584"/>
      <c r="B55" s="2247" t="s">
        <v>2400</v>
      </c>
      <c r="C55" s="8853" t="s">
        <v>3388</v>
      </c>
      <c r="D55" s="8853"/>
      <c r="E55" s="8853"/>
      <c r="F55" s="8853"/>
      <c r="G55" s="8853"/>
      <c r="H55" s="8853"/>
      <c r="I55" s="8853"/>
      <c r="J55" s="8853"/>
      <c r="K55" s="8853"/>
      <c r="L55" s="8853"/>
      <c r="M55" s="8854"/>
    </row>
    <row r="56" spans="1:13" ht="15" customHeight="1" thickBot="1">
      <c r="A56" s="6585"/>
      <c r="B56" s="2247" t="s">
        <v>2401</v>
      </c>
      <c r="C56" s="5680" t="s">
        <v>3389</v>
      </c>
      <c r="D56" s="5680"/>
      <c r="E56" s="5680"/>
      <c r="F56" s="5680"/>
      <c r="G56" s="5680"/>
      <c r="H56" s="5680"/>
      <c r="I56" s="5680"/>
      <c r="J56" s="5680"/>
      <c r="K56" s="5680"/>
      <c r="L56" s="5680"/>
      <c r="M56" s="5681"/>
    </row>
    <row r="57" spans="1:13" ht="15" customHeight="1">
      <c r="A57" s="8811" t="s">
        <v>2402</v>
      </c>
      <c r="B57" s="4506" t="s">
        <v>2395</v>
      </c>
      <c r="C57" s="5680" t="s">
        <v>3329</v>
      </c>
      <c r="D57" s="5680"/>
      <c r="E57" s="5680"/>
      <c r="F57" s="5680"/>
      <c r="G57" s="5680"/>
      <c r="H57" s="5680"/>
      <c r="I57" s="5680"/>
      <c r="J57" s="5680"/>
      <c r="K57" s="5680"/>
      <c r="L57" s="5680"/>
      <c r="M57" s="5681"/>
    </row>
    <row r="58" spans="1:13" ht="15" customHeight="1">
      <c r="A58" s="6584"/>
      <c r="B58" s="4506" t="s">
        <v>2396</v>
      </c>
      <c r="C58" s="5680" t="s">
        <v>2586</v>
      </c>
      <c r="D58" s="5680"/>
      <c r="E58" s="5680"/>
      <c r="F58" s="5680"/>
      <c r="G58" s="5680"/>
      <c r="H58" s="5680"/>
      <c r="I58" s="5680"/>
      <c r="J58" s="5680"/>
      <c r="K58" s="5680"/>
      <c r="L58" s="5680"/>
      <c r="M58" s="5681"/>
    </row>
    <row r="59" spans="1:13" ht="15" customHeight="1" thickBot="1">
      <c r="A59" s="6584"/>
      <c r="B59" s="4506" t="s">
        <v>2398</v>
      </c>
      <c r="C59" s="5680" t="s">
        <v>2587</v>
      </c>
      <c r="D59" s="5680"/>
      <c r="E59" s="5680"/>
      <c r="F59" s="5680"/>
      <c r="G59" s="5680"/>
      <c r="H59" s="5680"/>
      <c r="I59" s="5680"/>
      <c r="J59" s="5680"/>
      <c r="K59" s="5680"/>
      <c r="L59" s="5680"/>
      <c r="M59" s="5681"/>
    </row>
    <row r="60" spans="1:13" ht="15" customHeight="1" thickBot="1">
      <c r="A60" s="1396" t="s">
        <v>2406</v>
      </c>
      <c r="B60" s="4509" t="s">
        <v>359</v>
      </c>
      <c r="C60" s="5957" t="s">
        <v>359</v>
      </c>
      <c r="D60" s="5957"/>
      <c r="E60" s="5957"/>
      <c r="F60" s="5957"/>
      <c r="G60" s="5957"/>
      <c r="H60" s="5957"/>
      <c r="I60" s="5957"/>
      <c r="J60" s="5957"/>
      <c r="K60" s="5957"/>
      <c r="L60" s="5957"/>
      <c r="M60" s="5958"/>
    </row>
  </sheetData>
  <mergeCells count="50">
    <mergeCell ref="A2:A15"/>
    <mergeCell ref="C2:M2"/>
    <mergeCell ref="C3:M3"/>
    <mergeCell ref="F4:G4"/>
    <mergeCell ref="I4:M4"/>
    <mergeCell ref="C5:M5"/>
    <mergeCell ref="C6:M6"/>
    <mergeCell ref="C7:D7"/>
    <mergeCell ref="I7:M7"/>
    <mergeCell ref="B8:B11"/>
    <mergeCell ref="C9:D10"/>
    <mergeCell ref="F10:G10"/>
    <mergeCell ref="I10:J10"/>
    <mergeCell ref="C11:D11"/>
    <mergeCell ref="C60:M60"/>
    <mergeCell ref="C47:M47"/>
    <mergeCell ref="C48:M48"/>
    <mergeCell ref="C50:E50"/>
    <mergeCell ref="F11:G11"/>
    <mergeCell ref="C15:D15"/>
    <mergeCell ref="F15:M15"/>
    <mergeCell ref="A51:A56"/>
    <mergeCell ref="C51:M51"/>
    <mergeCell ref="C52:M52"/>
    <mergeCell ref="C53:M53"/>
    <mergeCell ref="C54:M54"/>
    <mergeCell ref="C55:M55"/>
    <mergeCell ref="C56:M56"/>
    <mergeCell ref="A16:A50"/>
    <mergeCell ref="C16:M16"/>
    <mergeCell ref="C17:M17"/>
    <mergeCell ref="B18:B24"/>
    <mergeCell ref="B25:B28"/>
    <mergeCell ref="B29:B31"/>
    <mergeCell ref="B1:M1"/>
    <mergeCell ref="A57:A59"/>
    <mergeCell ref="C57:M57"/>
    <mergeCell ref="C58:M58"/>
    <mergeCell ref="C59:M59"/>
    <mergeCell ref="J30:L30"/>
    <mergeCell ref="B32:B34"/>
    <mergeCell ref="B35:B42"/>
    <mergeCell ref="B43:B46"/>
    <mergeCell ref="F44:F45"/>
    <mergeCell ref="G44:J45"/>
    <mergeCell ref="L44:M45"/>
    <mergeCell ref="I11:J11"/>
    <mergeCell ref="C12:M12"/>
    <mergeCell ref="C13:M13"/>
    <mergeCell ref="C14:M14"/>
  </mergeCells>
  <hyperlinks>
    <hyperlink ref="C55" r:id="rId1"/>
  </hyperlinks>
  <pageMargins left="0.7" right="0.7" top="0.75" bottom="0.75" header="0.3" footer="0.3"/>
  <pageSetup orientation="portrait" horizontalDpi="0" verticalDpi="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dimension ref="A1:Q59"/>
  <sheetViews>
    <sheetView topLeftCell="B1" workbookViewId="0">
      <selection activeCell="C46" sqref="C46:M46"/>
    </sheetView>
  </sheetViews>
  <sheetFormatPr baseColWidth="10" defaultColWidth="8.7109375" defaultRowHeight="15"/>
  <cols>
    <col min="1" max="1" width="29" customWidth="1"/>
    <col min="2" max="2" width="29.7109375" customWidth="1"/>
    <col min="3" max="13" width="11.42578125" customWidth="1"/>
  </cols>
  <sheetData>
    <row r="1" spans="1:17" ht="20.25" customHeight="1" thickBot="1">
      <c r="A1" s="1688" t="s">
        <v>359</v>
      </c>
      <c r="B1" s="8809" t="s">
        <v>3573</v>
      </c>
      <c r="C1" s="8809"/>
      <c r="D1" s="8809"/>
      <c r="E1" s="8809"/>
      <c r="F1" s="8809"/>
      <c r="G1" s="8809"/>
      <c r="H1" s="8809"/>
      <c r="I1" s="8809"/>
      <c r="J1" s="8809"/>
      <c r="K1" s="8809"/>
      <c r="L1" s="8809"/>
      <c r="M1" s="8810"/>
      <c r="N1" s="1359"/>
      <c r="O1" s="1359"/>
      <c r="P1" s="1359"/>
      <c r="Q1" s="1359"/>
    </row>
    <row r="2" spans="1:17" ht="54" customHeight="1">
      <c r="A2" s="6589" t="s">
        <v>2329</v>
      </c>
      <c r="B2" s="4505" t="s">
        <v>2330</v>
      </c>
      <c r="C2" s="5695" t="s">
        <v>2176</v>
      </c>
      <c r="D2" s="5695"/>
      <c r="E2" s="5695"/>
      <c r="F2" s="5695"/>
      <c r="G2" s="5695"/>
      <c r="H2" s="5695"/>
      <c r="I2" s="5695"/>
      <c r="J2" s="5695"/>
      <c r="K2" s="5695"/>
      <c r="L2" s="5695"/>
      <c r="M2" s="5696"/>
      <c r="N2" s="1359"/>
      <c r="O2" s="1359"/>
      <c r="P2" s="1359"/>
      <c r="Q2" s="1359"/>
    </row>
    <row r="3" spans="1:17" ht="57.75" customHeight="1">
      <c r="A3" s="6590"/>
      <c r="B3" s="2245" t="s">
        <v>2643</v>
      </c>
      <c r="C3" s="5680" t="s">
        <v>1216</v>
      </c>
      <c r="D3" s="5680"/>
      <c r="E3" s="5680"/>
      <c r="F3" s="5680"/>
      <c r="G3" s="5680"/>
      <c r="H3" s="5680"/>
      <c r="I3" s="5680"/>
      <c r="J3" s="5680"/>
      <c r="K3" s="5680"/>
      <c r="L3" s="5680"/>
      <c r="M3" s="5681"/>
      <c r="N3" s="1359"/>
      <c r="O3" s="1359"/>
      <c r="P3" s="1359"/>
      <c r="Q3" s="1359"/>
    </row>
    <row r="4" spans="1:17" ht="33" customHeight="1">
      <c r="A4" s="6590"/>
      <c r="B4" s="2247" t="s">
        <v>240</v>
      </c>
      <c r="C4" s="1415" t="s">
        <v>1513</v>
      </c>
      <c r="D4" s="1482" t="s">
        <v>359</v>
      </c>
      <c r="E4" s="1539" t="s">
        <v>359</v>
      </c>
      <c r="F4" s="5699" t="s">
        <v>241</v>
      </c>
      <c r="G4" s="5700"/>
      <c r="H4" s="1483"/>
      <c r="I4" s="7148" t="s">
        <v>359</v>
      </c>
      <c r="J4" s="7149"/>
      <c r="K4" s="7149"/>
      <c r="L4" s="7149"/>
      <c r="M4" s="7150"/>
      <c r="N4" s="1359"/>
      <c r="O4" s="1359"/>
      <c r="P4" s="1359"/>
      <c r="Q4" s="1359"/>
    </row>
    <row r="5" spans="1:17" ht="15" customHeight="1">
      <c r="A5" s="6590"/>
      <c r="B5" s="2247" t="s">
        <v>2333</v>
      </c>
      <c r="C5" s="5997"/>
      <c r="D5" s="5702"/>
      <c r="E5" s="5702"/>
      <c r="F5" s="5702"/>
      <c r="G5" s="5702"/>
      <c r="H5" s="5702"/>
      <c r="I5" s="5702"/>
      <c r="J5" s="5702"/>
      <c r="K5" s="5702"/>
      <c r="L5" s="5702"/>
      <c r="M5" s="5703"/>
      <c r="N5" s="1359"/>
      <c r="O5" s="1359"/>
      <c r="P5" s="1359"/>
      <c r="Q5" s="1359"/>
    </row>
    <row r="6" spans="1:17" ht="15" customHeight="1">
      <c r="A6" s="6590"/>
      <c r="B6" s="2247" t="s">
        <v>2334</v>
      </c>
      <c r="C6" s="5680"/>
      <c r="D6" s="5680"/>
      <c r="E6" s="5680"/>
      <c r="F6" s="5680"/>
      <c r="G6" s="5680"/>
      <c r="H6" s="5680"/>
      <c r="I6" s="5680"/>
      <c r="J6" s="5680"/>
      <c r="K6" s="5680"/>
      <c r="L6" s="5680"/>
      <c r="M6" s="5681"/>
      <c r="N6" s="1359"/>
      <c r="O6" s="1359"/>
      <c r="P6" s="1359"/>
      <c r="Q6" s="1359"/>
    </row>
    <row r="7" spans="1:17" ht="15" customHeight="1">
      <c r="A7" s="6590"/>
      <c r="B7" s="2247" t="s">
        <v>2335</v>
      </c>
      <c r="C7" s="5702" t="s">
        <v>31</v>
      </c>
      <c r="D7" s="5702"/>
      <c r="E7" s="1409" t="s">
        <v>359</v>
      </c>
      <c r="F7" s="1409" t="s">
        <v>359</v>
      </c>
      <c r="G7" s="1484" t="s">
        <v>359</v>
      </c>
      <c r="H7" s="2406" t="s">
        <v>244</v>
      </c>
      <c r="I7" s="5702" t="s">
        <v>50</v>
      </c>
      <c r="J7" s="5702"/>
      <c r="K7" s="5702"/>
      <c r="L7" s="5702"/>
      <c r="M7" s="5703"/>
      <c r="N7" s="1359"/>
      <c r="O7" s="1359"/>
      <c r="P7" s="1359"/>
      <c r="Q7" s="1359"/>
    </row>
    <row r="8" spans="1:17" ht="15.75">
      <c r="A8" s="6590"/>
      <c r="B8" s="8777" t="s">
        <v>2336</v>
      </c>
      <c r="C8" s="1409" t="s">
        <v>359</v>
      </c>
      <c r="D8" s="1409" t="s">
        <v>359</v>
      </c>
      <c r="E8" s="1410" t="s">
        <v>359</v>
      </c>
      <c r="F8" s="1410" t="s">
        <v>359</v>
      </c>
      <c r="G8" s="1410" t="s">
        <v>359</v>
      </c>
      <c r="H8" s="1410" t="s">
        <v>359</v>
      </c>
      <c r="I8" s="1409" t="s">
        <v>359</v>
      </c>
      <c r="J8" s="1409" t="s">
        <v>359</v>
      </c>
      <c r="K8" s="1409" t="s">
        <v>359</v>
      </c>
      <c r="L8" s="1409" t="s">
        <v>359</v>
      </c>
      <c r="M8" s="1657" t="s">
        <v>359</v>
      </c>
      <c r="N8" s="1359"/>
      <c r="O8" s="1359"/>
      <c r="P8" s="1359"/>
      <c r="Q8" s="1359"/>
    </row>
    <row r="9" spans="1:17" ht="15" customHeight="1">
      <c r="A9" s="6590"/>
      <c r="B9" s="8777"/>
      <c r="C9" s="5708" t="s">
        <v>359</v>
      </c>
      <c r="D9" s="5708"/>
      <c r="E9" s="1409" t="s">
        <v>359</v>
      </c>
      <c r="F9" s="5708" t="s">
        <v>359</v>
      </c>
      <c r="G9" s="5708"/>
      <c r="H9" s="1409" t="s">
        <v>359</v>
      </c>
      <c r="I9" s="5708" t="s">
        <v>359</v>
      </c>
      <c r="J9" s="5708"/>
      <c r="K9" s="1409" t="s">
        <v>359</v>
      </c>
      <c r="L9" s="1409" t="s">
        <v>359</v>
      </c>
      <c r="M9" s="1657" t="s">
        <v>359</v>
      </c>
      <c r="N9" s="1359"/>
      <c r="O9" s="1359"/>
      <c r="P9" s="1359"/>
      <c r="Q9" s="1359"/>
    </row>
    <row r="10" spans="1:17" ht="15" customHeight="1">
      <c r="A10" s="6590"/>
      <c r="B10" s="8850"/>
      <c r="C10" s="5708" t="s">
        <v>2567</v>
      </c>
      <c r="D10" s="5708"/>
      <c r="E10" s="1412" t="s">
        <v>359</v>
      </c>
      <c r="F10" s="5708" t="s">
        <v>2567</v>
      </c>
      <c r="G10" s="5708"/>
      <c r="H10" s="1412" t="s">
        <v>359</v>
      </c>
      <c r="I10" s="5708" t="s">
        <v>2567</v>
      </c>
      <c r="J10" s="5708"/>
      <c r="K10" s="1412" t="s">
        <v>359</v>
      </c>
      <c r="L10" s="1412" t="s">
        <v>359</v>
      </c>
      <c r="M10" s="1494" t="s">
        <v>359</v>
      </c>
      <c r="N10" s="1359"/>
      <c r="O10" s="1359"/>
      <c r="P10" s="1359"/>
      <c r="Q10" s="1359"/>
    </row>
    <row r="11" spans="1:17" ht="33.75" customHeight="1">
      <c r="A11" s="6590"/>
      <c r="B11" s="2247" t="s">
        <v>2338</v>
      </c>
      <c r="C11" s="5979" t="s">
        <v>3574</v>
      </c>
      <c r="D11" s="5979"/>
      <c r="E11" s="5979"/>
      <c r="F11" s="5979"/>
      <c r="G11" s="5979"/>
      <c r="H11" s="5979"/>
      <c r="I11" s="5979"/>
      <c r="J11" s="5979"/>
      <c r="K11" s="5979"/>
      <c r="L11" s="5979"/>
      <c r="M11" s="6524"/>
      <c r="N11" s="1359"/>
      <c r="O11" s="1359"/>
      <c r="P11" s="1359"/>
      <c r="Q11" s="1359"/>
    </row>
    <row r="12" spans="1:17" ht="231" customHeight="1">
      <c r="A12" s="6590"/>
      <c r="B12" s="2247" t="s">
        <v>2689</v>
      </c>
      <c r="C12" s="7602" t="s">
        <v>3575</v>
      </c>
      <c r="D12" s="7602"/>
      <c r="E12" s="7602"/>
      <c r="F12" s="7602"/>
      <c r="G12" s="7602"/>
      <c r="H12" s="7602"/>
      <c r="I12" s="7602"/>
      <c r="J12" s="7602"/>
      <c r="K12" s="7602"/>
      <c r="L12" s="7602"/>
      <c r="M12" s="7603"/>
      <c r="N12" s="1359"/>
      <c r="O12" s="1359"/>
      <c r="P12" s="1359"/>
      <c r="Q12" s="1359"/>
    </row>
    <row r="13" spans="1:17" ht="15" customHeight="1">
      <c r="A13" s="6590"/>
      <c r="B13" s="2247" t="s">
        <v>3291</v>
      </c>
      <c r="C13" s="5732" t="s">
        <v>3567</v>
      </c>
      <c r="D13" s="5732"/>
      <c r="E13" s="5732"/>
      <c r="F13" s="5732"/>
      <c r="G13" s="5732"/>
      <c r="H13" s="5732"/>
      <c r="I13" s="5732"/>
      <c r="J13" s="5732"/>
      <c r="K13" s="5732"/>
      <c r="L13" s="5732"/>
      <c r="M13" s="6554"/>
      <c r="N13" s="1359"/>
      <c r="O13" s="1359"/>
      <c r="P13" s="1359"/>
      <c r="Q13" s="1359"/>
    </row>
    <row r="14" spans="1:17" ht="18.75" customHeight="1">
      <c r="A14" s="6590"/>
      <c r="B14" s="2248" t="s">
        <v>2651</v>
      </c>
      <c r="C14" s="5680" t="s">
        <v>55</v>
      </c>
      <c r="D14" s="5680"/>
      <c r="E14" s="1534" t="s">
        <v>108</v>
      </c>
      <c r="F14" s="5680" t="s">
        <v>1229</v>
      </c>
      <c r="G14" s="5680"/>
      <c r="H14" s="5680"/>
      <c r="I14" s="5680"/>
      <c r="J14" s="5680"/>
      <c r="K14" s="5680"/>
      <c r="L14" s="5680"/>
      <c r="M14" s="5681"/>
      <c r="N14" s="1359"/>
      <c r="O14" s="1359"/>
      <c r="P14" s="1359"/>
      <c r="Q14" s="1359"/>
    </row>
    <row r="15" spans="1:17" ht="15" customHeight="1">
      <c r="A15" s="8803" t="s">
        <v>2340</v>
      </c>
      <c r="B15" s="2245" t="s">
        <v>230</v>
      </c>
      <c r="C15" s="5680" t="s">
        <v>3576</v>
      </c>
      <c r="D15" s="5680"/>
      <c r="E15" s="5680"/>
      <c r="F15" s="5680"/>
      <c r="G15" s="5680"/>
      <c r="H15" s="5680"/>
      <c r="I15" s="5680"/>
      <c r="J15" s="5680"/>
      <c r="K15" s="5680"/>
      <c r="L15" s="5680"/>
      <c r="M15" s="5681"/>
      <c r="N15" s="1359"/>
      <c r="O15" s="1359"/>
      <c r="P15" s="1359"/>
      <c r="Q15" s="1359"/>
    </row>
    <row r="16" spans="1:17" ht="33" customHeight="1">
      <c r="A16" s="6586"/>
      <c r="B16" s="2247" t="s">
        <v>2652</v>
      </c>
      <c r="C16" s="8855" t="s">
        <v>2177</v>
      </c>
      <c r="D16" s="5680"/>
      <c r="E16" s="5680"/>
      <c r="F16" s="5680"/>
      <c r="G16" s="5680"/>
      <c r="H16" s="5680"/>
      <c r="I16" s="5680"/>
      <c r="J16" s="5680"/>
      <c r="K16" s="5680"/>
      <c r="L16" s="5680"/>
      <c r="M16" s="5681"/>
      <c r="N16" s="1359"/>
      <c r="O16" s="1359"/>
      <c r="P16" s="1359"/>
      <c r="Q16" s="1359"/>
    </row>
    <row r="17" spans="1:17" ht="36.75" customHeight="1">
      <c r="A17" s="6586"/>
      <c r="B17" s="8777" t="s">
        <v>2341</v>
      </c>
      <c r="C17" s="1409" t="s">
        <v>359</v>
      </c>
      <c r="D17" s="1408" t="s">
        <v>359</v>
      </c>
      <c r="E17" s="1408" t="s">
        <v>359</v>
      </c>
      <c r="F17" s="1408" t="s">
        <v>359</v>
      </c>
      <c r="G17" s="1408" t="s">
        <v>359</v>
      </c>
      <c r="H17" s="1408" t="s">
        <v>359</v>
      </c>
      <c r="I17" s="1408" t="s">
        <v>359</v>
      </c>
      <c r="J17" s="1408" t="s">
        <v>359</v>
      </c>
      <c r="K17" s="1408" t="s">
        <v>359</v>
      </c>
      <c r="L17" s="1408" t="s">
        <v>359</v>
      </c>
      <c r="M17" s="1492" t="s">
        <v>359</v>
      </c>
      <c r="N17" s="1359"/>
      <c r="O17" s="1359"/>
      <c r="P17" s="1359"/>
      <c r="Q17" s="1359"/>
    </row>
    <row r="18" spans="1:17" ht="15.75">
      <c r="A18" s="6586"/>
      <c r="B18" s="8777"/>
      <c r="C18" s="1409" t="s">
        <v>359</v>
      </c>
      <c r="D18" s="1415" t="s">
        <v>359</v>
      </c>
      <c r="E18" s="1408" t="s">
        <v>359</v>
      </c>
      <c r="F18" s="1415" t="s">
        <v>359</v>
      </c>
      <c r="G18" s="1408" t="s">
        <v>359</v>
      </c>
      <c r="H18" s="1415" t="s">
        <v>359</v>
      </c>
      <c r="I18" s="1408" t="s">
        <v>359</v>
      </c>
      <c r="J18" s="1415" t="s">
        <v>359</v>
      </c>
      <c r="K18" s="1408" t="s">
        <v>359</v>
      </c>
      <c r="L18" s="1408" t="s">
        <v>359</v>
      </c>
      <c r="M18" s="1492" t="s">
        <v>359</v>
      </c>
      <c r="N18" s="1359"/>
      <c r="O18" s="1359"/>
      <c r="P18" s="1359"/>
      <c r="Q18" s="1359"/>
    </row>
    <row r="19" spans="1:17" ht="15.75">
      <c r="A19" s="6586"/>
      <c r="B19" s="8777"/>
      <c r="C19" s="1408" t="s">
        <v>2342</v>
      </c>
      <c r="D19" s="1406" t="s">
        <v>359</v>
      </c>
      <c r="E19" s="1408" t="s">
        <v>2343</v>
      </c>
      <c r="F19" s="1406" t="s">
        <v>359</v>
      </c>
      <c r="G19" s="1408" t="s">
        <v>2344</v>
      </c>
      <c r="H19" s="1406" t="s">
        <v>359</v>
      </c>
      <c r="I19" s="1408" t="s">
        <v>2345</v>
      </c>
      <c r="J19" s="1406" t="s">
        <v>359</v>
      </c>
      <c r="K19" s="1408" t="s">
        <v>359</v>
      </c>
      <c r="L19" s="1408" t="s">
        <v>359</v>
      </c>
      <c r="M19" s="1492" t="s">
        <v>359</v>
      </c>
      <c r="N19" s="1359"/>
      <c r="O19" s="1359"/>
      <c r="P19" s="1359"/>
      <c r="Q19" s="1359"/>
    </row>
    <row r="20" spans="1:17" ht="15.75">
      <c r="A20" s="6586"/>
      <c r="B20" s="8777"/>
      <c r="C20" s="1408" t="s">
        <v>2346</v>
      </c>
      <c r="D20" s="1406" t="s">
        <v>359</v>
      </c>
      <c r="E20" s="1408" t="s">
        <v>2347</v>
      </c>
      <c r="F20" s="1406" t="s">
        <v>359</v>
      </c>
      <c r="G20" s="1408" t="s">
        <v>2348</v>
      </c>
      <c r="H20" s="1406" t="s">
        <v>359</v>
      </c>
      <c r="I20" s="1408" t="s">
        <v>359</v>
      </c>
      <c r="J20" s="1408" t="s">
        <v>359</v>
      </c>
      <c r="K20" s="1408" t="s">
        <v>359</v>
      </c>
      <c r="L20" s="1408" t="s">
        <v>359</v>
      </c>
      <c r="M20" s="1492" t="s">
        <v>359</v>
      </c>
      <c r="N20" s="1359"/>
      <c r="O20" s="1359"/>
      <c r="P20" s="1359"/>
      <c r="Q20" s="1359"/>
    </row>
    <row r="21" spans="1:17" ht="15.75">
      <c r="A21" s="6586"/>
      <c r="B21" s="8777"/>
      <c r="C21" s="1408" t="s">
        <v>2349</v>
      </c>
      <c r="D21" s="1406" t="s">
        <v>359</v>
      </c>
      <c r="E21" s="1408" t="s">
        <v>2350</v>
      </c>
      <c r="F21" s="1406"/>
      <c r="G21" s="1408" t="s">
        <v>359</v>
      </c>
      <c r="H21" s="1408" t="s">
        <v>359</v>
      </c>
      <c r="I21" s="1408" t="s">
        <v>359</v>
      </c>
      <c r="J21" s="1408" t="s">
        <v>359</v>
      </c>
      <c r="K21" s="1408" t="s">
        <v>359</v>
      </c>
      <c r="L21" s="1408" t="s">
        <v>359</v>
      </c>
      <c r="M21" s="1492" t="s">
        <v>359</v>
      </c>
      <c r="N21" s="1359"/>
      <c r="O21" s="1359"/>
      <c r="P21" s="1359"/>
      <c r="Q21" s="1359"/>
    </row>
    <row r="22" spans="1:17" ht="15.75">
      <c r="A22" s="6586"/>
      <c r="B22" s="8777"/>
      <c r="C22" s="1408" t="s">
        <v>105</v>
      </c>
      <c r="D22" s="1406" t="s">
        <v>2351</v>
      </c>
      <c r="E22" s="1408" t="s">
        <v>2352</v>
      </c>
      <c r="F22" s="1412" t="s">
        <v>2353</v>
      </c>
      <c r="G22" s="1412" t="s">
        <v>359</v>
      </c>
      <c r="H22" s="1412" t="s">
        <v>359</v>
      </c>
      <c r="I22" s="1412" t="s">
        <v>359</v>
      </c>
      <c r="J22" s="1412" t="s">
        <v>359</v>
      </c>
      <c r="K22" s="1412" t="s">
        <v>359</v>
      </c>
      <c r="L22" s="1412" t="s">
        <v>359</v>
      </c>
      <c r="M22" s="1494" t="s">
        <v>359</v>
      </c>
      <c r="N22" s="1359"/>
      <c r="O22" s="1359"/>
      <c r="P22" s="1359"/>
      <c r="Q22" s="1359"/>
    </row>
    <row r="23" spans="1:17" ht="15.75">
      <c r="A23" s="6586"/>
      <c r="B23" s="8850"/>
      <c r="C23" s="1415" t="s">
        <v>359</v>
      </c>
      <c r="D23" s="1415" t="s">
        <v>359</v>
      </c>
      <c r="E23" s="1415" t="s">
        <v>359</v>
      </c>
      <c r="F23" s="1415" t="s">
        <v>359</v>
      </c>
      <c r="G23" s="1415" t="s">
        <v>359</v>
      </c>
      <c r="H23" s="1415" t="s">
        <v>359</v>
      </c>
      <c r="I23" s="1415" t="s">
        <v>359</v>
      </c>
      <c r="J23" s="1415" t="s">
        <v>359</v>
      </c>
      <c r="K23" s="1415" t="s">
        <v>359</v>
      </c>
      <c r="L23" s="1415" t="s">
        <v>359</v>
      </c>
      <c r="M23" s="1656" t="s">
        <v>359</v>
      </c>
      <c r="N23" s="1359"/>
      <c r="O23" s="1359"/>
      <c r="P23" s="1359"/>
      <c r="Q23" s="1359"/>
    </row>
    <row r="24" spans="1:17" ht="15.75">
      <c r="A24" s="6586"/>
      <c r="B24" s="8777" t="s">
        <v>2354</v>
      </c>
      <c r="C24" s="1408" t="s">
        <v>359</v>
      </c>
      <c r="D24" s="1408" t="s">
        <v>359</v>
      </c>
      <c r="E24" s="1408" t="s">
        <v>359</v>
      </c>
      <c r="F24" s="1408" t="s">
        <v>359</v>
      </c>
      <c r="G24" s="1408" t="s">
        <v>359</v>
      </c>
      <c r="H24" s="1408" t="s">
        <v>359</v>
      </c>
      <c r="I24" s="1408" t="s">
        <v>359</v>
      </c>
      <c r="J24" s="1408" t="s">
        <v>359</v>
      </c>
      <c r="K24" s="1408" t="s">
        <v>359</v>
      </c>
      <c r="L24" s="1409" t="s">
        <v>359</v>
      </c>
      <c r="M24" s="1657" t="s">
        <v>359</v>
      </c>
      <c r="N24" s="1359"/>
      <c r="O24" s="1359"/>
      <c r="P24" s="1359"/>
      <c r="Q24" s="1359"/>
    </row>
    <row r="25" spans="1:17" ht="15.75">
      <c r="A25" s="6586"/>
      <c r="B25" s="8777"/>
      <c r="C25" s="1408" t="s">
        <v>2355</v>
      </c>
      <c r="D25" s="1417" t="s">
        <v>359</v>
      </c>
      <c r="E25" s="1408" t="s">
        <v>359</v>
      </c>
      <c r="F25" s="1408" t="s">
        <v>2356</v>
      </c>
      <c r="G25" s="1417" t="s">
        <v>359</v>
      </c>
      <c r="H25" s="1408" t="s">
        <v>359</v>
      </c>
      <c r="I25" s="1408" t="s">
        <v>2357</v>
      </c>
      <c r="J25" s="1417" t="s">
        <v>2441</v>
      </c>
      <c r="K25" s="1408" t="s">
        <v>359</v>
      </c>
      <c r="L25" s="1409" t="s">
        <v>359</v>
      </c>
      <c r="M25" s="1657" t="s">
        <v>359</v>
      </c>
      <c r="N25" s="1359"/>
      <c r="O25" s="1359"/>
      <c r="P25" s="1359"/>
      <c r="Q25" s="1359"/>
    </row>
    <row r="26" spans="1:17" ht="15.75">
      <c r="A26" s="6586"/>
      <c r="B26" s="8777"/>
      <c r="C26" s="1408" t="s">
        <v>2358</v>
      </c>
      <c r="D26" s="1419" t="s">
        <v>359</v>
      </c>
      <c r="E26" s="1409" t="s">
        <v>359</v>
      </c>
      <c r="F26" s="1408" t="s">
        <v>2359</v>
      </c>
      <c r="G26" s="1406" t="s">
        <v>359</v>
      </c>
      <c r="H26" s="1409" t="s">
        <v>359</v>
      </c>
      <c r="I26" s="1409" t="s">
        <v>359</v>
      </c>
      <c r="J26" s="1409" t="s">
        <v>359</v>
      </c>
      <c r="K26" s="1409" t="s">
        <v>359</v>
      </c>
      <c r="L26" s="1409" t="s">
        <v>359</v>
      </c>
      <c r="M26" s="1657" t="s">
        <v>359</v>
      </c>
      <c r="N26" s="1359"/>
      <c r="O26" s="1359"/>
      <c r="P26" s="1359"/>
      <c r="Q26" s="1359"/>
    </row>
    <row r="27" spans="1:17" ht="15.75">
      <c r="A27" s="6586"/>
      <c r="B27" s="8850"/>
      <c r="C27" s="1415" t="s">
        <v>359</v>
      </c>
      <c r="D27" s="1415" t="s">
        <v>359</v>
      </c>
      <c r="E27" s="1415" t="s">
        <v>359</v>
      </c>
      <c r="F27" s="1415" t="s">
        <v>359</v>
      </c>
      <c r="G27" s="1415" t="s">
        <v>359</v>
      </c>
      <c r="H27" s="1415" t="s">
        <v>359</v>
      </c>
      <c r="I27" s="1415" t="s">
        <v>359</v>
      </c>
      <c r="J27" s="1415" t="s">
        <v>359</v>
      </c>
      <c r="K27" s="1415" t="s">
        <v>359</v>
      </c>
      <c r="L27" s="1412" t="s">
        <v>359</v>
      </c>
      <c r="M27" s="1494" t="s">
        <v>359</v>
      </c>
      <c r="N27" s="1359"/>
      <c r="O27" s="1359"/>
      <c r="P27" s="1359"/>
      <c r="Q27" s="1359"/>
    </row>
    <row r="28" spans="1:17" ht="15.75">
      <c r="A28" s="6586"/>
      <c r="B28" s="8776" t="s">
        <v>2360</v>
      </c>
      <c r="C28" s="1408" t="s">
        <v>359</v>
      </c>
      <c r="D28" s="1408" t="s">
        <v>359</v>
      </c>
      <c r="E28" s="1408" t="s">
        <v>359</v>
      </c>
      <c r="F28" s="1408" t="s">
        <v>359</v>
      </c>
      <c r="G28" s="1408" t="s">
        <v>359</v>
      </c>
      <c r="H28" s="1408" t="s">
        <v>359</v>
      </c>
      <c r="I28" s="1408" t="s">
        <v>359</v>
      </c>
      <c r="J28" s="1408" t="s">
        <v>359</v>
      </c>
      <c r="K28" s="1408" t="s">
        <v>359</v>
      </c>
      <c r="L28" s="1408" t="s">
        <v>359</v>
      </c>
      <c r="M28" s="1492" t="s">
        <v>359</v>
      </c>
      <c r="N28" s="1359"/>
      <c r="O28" s="1359"/>
      <c r="P28" s="1359"/>
      <c r="Q28" s="1359"/>
    </row>
    <row r="29" spans="1:17" ht="15" customHeight="1">
      <c r="A29" s="6586"/>
      <c r="B29" s="8777"/>
      <c r="C29" s="1485" t="s">
        <v>2361</v>
      </c>
      <c r="D29" s="1488" t="s">
        <v>437</v>
      </c>
      <c r="E29" s="1408" t="s">
        <v>359</v>
      </c>
      <c r="F29" s="1409" t="s">
        <v>2362</v>
      </c>
      <c r="G29" s="1417" t="s">
        <v>359</v>
      </c>
      <c r="H29" s="1408" t="s">
        <v>359</v>
      </c>
      <c r="I29" s="1409" t="s">
        <v>2363</v>
      </c>
      <c r="J29" s="5701" t="s">
        <v>359</v>
      </c>
      <c r="K29" s="5680"/>
      <c r="L29" s="6204"/>
      <c r="M29" s="1492" t="s">
        <v>359</v>
      </c>
      <c r="N29" s="1359"/>
      <c r="O29" s="1359"/>
      <c r="P29" s="1359"/>
      <c r="Q29" s="1359"/>
    </row>
    <row r="30" spans="1:17" ht="15.75">
      <c r="A30" s="6586"/>
      <c r="B30" s="8778"/>
      <c r="C30" s="1415" t="s">
        <v>359</v>
      </c>
      <c r="D30" s="1415" t="s">
        <v>359</v>
      </c>
      <c r="E30" s="1415" t="s">
        <v>359</v>
      </c>
      <c r="F30" s="1415" t="s">
        <v>359</v>
      </c>
      <c r="G30" s="1415" t="s">
        <v>359</v>
      </c>
      <c r="H30" s="1415" t="s">
        <v>359</v>
      </c>
      <c r="I30" s="1415" t="s">
        <v>359</v>
      </c>
      <c r="J30" s="1415" t="s">
        <v>359</v>
      </c>
      <c r="K30" s="1415" t="s">
        <v>359</v>
      </c>
      <c r="L30" s="1415" t="s">
        <v>359</v>
      </c>
      <c r="M30" s="1656" t="s">
        <v>359</v>
      </c>
      <c r="N30" s="1359"/>
      <c r="O30" s="1359"/>
      <c r="P30" s="1359"/>
      <c r="Q30" s="1359"/>
    </row>
    <row r="31" spans="1:17" ht="15.75">
      <c r="A31" s="6586"/>
      <c r="B31" s="8777" t="s">
        <v>2364</v>
      </c>
      <c r="C31" s="1422" t="s">
        <v>359</v>
      </c>
      <c r="D31" s="1422" t="s">
        <v>359</v>
      </c>
      <c r="E31" s="1422" t="s">
        <v>359</v>
      </c>
      <c r="F31" s="1422" t="s">
        <v>359</v>
      </c>
      <c r="G31" s="1422" t="s">
        <v>359</v>
      </c>
      <c r="H31" s="1422" t="s">
        <v>359</v>
      </c>
      <c r="I31" s="1422" t="s">
        <v>359</v>
      </c>
      <c r="J31" s="1422" t="s">
        <v>359</v>
      </c>
      <c r="K31" s="1422" t="s">
        <v>359</v>
      </c>
      <c r="L31" s="1409" t="s">
        <v>359</v>
      </c>
      <c r="M31" s="1657" t="s">
        <v>359</v>
      </c>
      <c r="N31" s="1359"/>
      <c r="O31" s="1359"/>
      <c r="P31" s="1359"/>
      <c r="Q31" s="1359"/>
    </row>
    <row r="32" spans="1:17" ht="15.75">
      <c r="A32" s="6586"/>
      <c r="B32" s="8777"/>
      <c r="C32" s="1408" t="s">
        <v>2365</v>
      </c>
      <c r="D32" s="1417" t="s">
        <v>3550</v>
      </c>
      <c r="E32" s="1422" t="s">
        <v>359</v>
      </c>
      <c r="F32" s="1408" t="s">
        <v>2366</v>
      </c>
      <c r="G32" s="1417">
        <v>2032</v>
      </c>
      <c r="H32" s="1422" t="s">
        <v>359</v>
      </c>
      <c r="I32" s="1409" t="s">
        <v>359</v>
      </c>
      <c r="J32" s="1422" t="s">
        <v>359</v>
      </c>
      <c r="K32" s="1422" t="s">
        <v>359</v>
      </c>
      <c r="L32" s="1409" t="s">
        <v>359</v>
      </c>
      <c r="M32" s="1657" t="s">
        <v>359</v>
      </c>
      <c r="N32" s="1359"/>
      <c r="O32" s="1359"/>
      <c r="P32" s="1359"/>
      <c r="Q32" s="1359"/>
    </row>
    <row r="33" spans="1:17" ht="15.75">
      <c r="A33" s="6586"/>
      <c r="B33" s="8850"/>
      <c r="C33" s="1415" t="s">
        <v>359</v>
      </c>
      <c r="D33" s="1415" t="s">
        <v>359</v>
      </c>
      <c r="E33" s="1538" t="s">
        <v>359</v>
      </c>
      <c r="F33" s="1415" t="s">
        <v>359</v>
      </c>
      <c r="G33" s="1538" t="s">
        <v>359</v>
      </c>
      <c r="H33" s="1538" t="s">
        <v>359</v>
      </c>
      <c r="I33" s="1412" t="s">
        <v>359</v>
      </c>
      <c r="J33" s="1538" t="s">
        <v>359</v>
      </c>
      <c r="K33" s="1538" t="s">
        <v>359</v>
      </c>
      <c r="L33" s="1412" t="s">
        <v>359</v>
      </c>
      <c r="M33" s="1494" t="s">
        <v>359</v>
      </c>
      <c r="N33" s="1359"/>
      <c r="O33" s="1359"/>
      <c r="P33" s="1359"/>
      <c r="Q33" s="1359"/>
    </row>
    <row r="34" spans="1:17" ht="15.75">
      <c r="A34" s="6586"/>
      <c r="B34" s="8777" t="s">
        <v>2367</v>
      </c>
      <c r="C34" s="1408" t="s">
        <v>359</v>
      </c>
      <c r="D34" s="1408" t="s">
        <v>359</v>
      </c>
      <c r="E34" s="1408" t="s">
        <v>359</v>
      </c>
      <c r="F34" s="1408" t="s">
        <v>359</v>
      </c>
      <c r="G34" s="1408" t="s">
        <v>359</v>
      </c>
      <c r="H34" s="1408" t="s">
        <v>359</v>
      </c>
      <c r="I34" s="1408" t="s">
        <v>359</v>
      </c>
      <c r="J34" s="1408" t="s">
        <v>359</v>
      </c>
      <c r="K34" s="1408" t="s">
        <v>359</v>
      </c>
      <c r="L34" s="1408" t="s">
        <v>359</v>
      </c>
      <c r="M34" s="1492" t="s">
        <v>359</v>
      </c>
      <c r="N34" s="1359"/>
      <c r="O34" s="1359"/>
      <c r="P34" s="1359"/>
      <c r="Q34" s="1359"/>
    </row>
    <row r="35" spans="1:17" ht="15.75">
      <c r="A35" s="6586"/>
      <c r="B35" s="8777"/>
      <c r="C35" s="1408" t="s">
        <v>359</v>
      </c>
      <c r="D35" s="1710" t="s">
        <v>2368</v>
      </c>
      <c r="E35" s="1710" t="s">
        <v>359</v>
      </c>
      <c r="F35" s="1710" t="s">
        <v>2369</v>
      </c>
      <c r="G35" s="1710" t="s">
        <v>359</v>
      </c>
      <c r="H35" s="1422" t="s">
        <v>2370</v>
      </c>
      <c r="I35" s="1422" t="s">
        <v>359</v>
      </c>
      <c r="J35" s="1422" t="s">
        <v>2371</v>
      </c>
      <c r="K35" s="1710" t="s">
        <v>359</v>
      </c>
      <c r="L35" s="1710" t="s">
        <v>2372</v>
      </c>
      <c r="M35" s="1492" t="s">
        <v>359</v>
      </c>
      <c r="N35" s="1639"/>
      <c r="O35" s="1359"/>
      <c r="P35" s="1359"/>
      <c r="Q35" s="1359"/>
    </row>
    <row r="36" spans="1:17" ht="15" customHeight="1">
      <c r="A36" s="6586"/>
      <c r="B36" s="8777"/>
      <c r="C36" s="1408" t="s">
        <v>359</v>
      </c>
      <c r="D36" s="1404" t="s">
        <v>3550</v>
      </c>
      <c r="E36" s="4510">
        <v>0.05</v>
      </c>
      <c r="F36" s="1403" t="s">
        <v>3551</v>
      </c>
      <c r="G36" s="4510">
        <v>0.1</v>
      </c>
      <c r="H36" s="1403" t="s">
        <v>3552</v>
      </c>
      <c r="I36" s="4510">
        <v>0.12</v>
      </c>
      <c r="J36" s="1403" t="s">
        <v>3553</v>
      </c>
      <c r="K36" s="4510">
        <v>0.12</v>
      </c>
      <c r="L36" s="1403" t="s">
        <v>3554</v>
      </c>
      <c r="M36" s="4511">
        <v>0.12</v>
      </c>
      <c r="N36" s="6583"/>
      <c r="O36" s="6583"/>
      <c r="P36" s="6583"/>
      <c r="Q36" s="6583"/>
    </row>
    <row r="37" spans="1:17" ht="15.75">
      <c r="A37" s="6586"/>
      <c r="B37" s="8777"/>
      <c r="C37" s="1408" t="s">
        <v>359</v>
      </c>
      <c r="D37" s="1710" t="s">
        <v>2373</v>
      </c>
      <c r="E37" s="1710" t="s">
        <v>359</v>
      </c>
      <c r="F37" s="1710" t="s">
        <v>2374</v>
      </c>
      <c r="G37" s="1710" t="s">
        <v>359</v>
      </c>
      <c r="H37" s="1422" t="s">
        <v>2375</v>
      </c>
      <c r="I37" s="1422" t="s">
        <v>359</v>
      </c>
      <c r="J37" s="1422" t="s">
        <v>2376</v>
      </c>
      <c r="K37" s="1422" t="s">
        <v>359</v>
      </c>
      <c r="L37" s="1422" t="s">
        <v>3297</v>
      </c>
      <c r="M37" s="1657" t="s">
        <v>359</v>
      </c>
      <c r="N37" s="6583"/>
      <c r="O37" s="6583"/>
      <c r="P37" s="6583"/>
      <c r="Q37" s="6583"/>
    </row>
    <row r="38" spans="1:17" ht="15.75">
      <c r="A38" s="6586"/>
      <c r="B38" s="8777"/>
      <c r="C38" s="1408" t="s">
        <v>359</v>
      </c>
      <c r="D38" s="1404" t="s">
        <v>3555</v>
      </c>
      <c r="E38" s="4510">
        <v>0.12</v>
      </c>
      <c r="F38" s="1403" t="s">
        <v>3556</v>
      </c>
      <c r="G38" s="4510">
        <v>0.12</v>
      </c>
      <c r="H38" s="1403" t="s">
        <v>3557</v>
      </c>
      <c r="I38" s="4510">
        <v>0.12</v>
      </c>
      <c r="J38" s="4287" t="s">
        <v>3558</v>
      </c>
      <c r="K38" s="4510">
        <v>0.13</v>
      </c>
      <c r="L38" s="4287" t="s">
        <v>3558</v>
      </c>
      <c r="M38" s="4512">
        <v>1</v>
      </c>
      <c r="N38" s="6583"/>
      <c r="O38" s="6583"/>
      <c r="P38" s="6583"/>
      <c r="Q38" s="6583"/>
    </row>
    <row r="39" spans="1:17" ht="15.75">
      <c r="A39" s="6586"/>
      <c r="B39" s="8777"/>
      <c r="C39" s="1408" t="s">
        <v>359</v>
      </c>
      <c r="D39" s="1409" t="s">
        <v>359</v>
      </c>
      <c r="E39" s="1409" t="s">
        <v>359</v>
      </c>
      <c r="F39" s="1408" t="s">
        <v>359</v>
      </c>
      <c r="G39" s="1408" t="s">
        <v>359</v>
      </c>
      <c r="H39" s="1409" t="s">
        <v>359</v>
      </c>
      <c r="I39" s="1409" t="s">
        <v>359</v>
      </c>
      <c r="J39" s="1409" t="s">
        <v>359</v>
      </c>
      <c r="K39" s="1408" t="s">
        <v>359</v>
      </c>
      <c r="L39" s="1408" t="s">
        <v>359</v>
      </c>
      <c r="M39" s="1492" t="s">
        <v>359</v>
      </c>
      <c r="N39" s="6583"/>
      <c r="O39" s="6583"/>
      <c r="P39" s="6583"/>
      <c r="Q39" s="6583"/>
    </row>
    <row r="40" spans="1:17" ht="15.75">
      <c r="A40" s="6586"/>
      <c r="B40" s="8777"/>
      <c r="C40" s="1408" t="s">
        <v>359</v>
      </c>
      <c r="D40" s="1409" t="s">
        <v>359</v>
      </c>
      <c r="E40" s="1409" t="s">
        <v>359</v>
      </c>
      <c r="F40" s="1408" t="s">
        <v>359</v>
      </c>
      <c r="G40" s="1408" t="s">
        <v>359</v>
      </c>
      <c r="H40" s="1408" t="s">
        <v>359</v>
      </c>
      <c r="I40" s="1408" t="s">
        <v>359</v>
      </c>
      <c r="J40" s="1408" t="s">
        <v>359</v>
      </c>
      <c r="K40" s="1408" t="s">
        <v>359</v>
      </c>
      <c r="L40" s="1408" t="s">
        <v>359</v>
      </c>
      <c r="M40" s="1492" t="s">
        <v>359</v>
      </c>
      <c r="N40" s="6583"/>
      <c r="O40" s="6583"/>
      <c r="P40" s="6583"/>
      <c r="Q40" s="6583"/>
    </row>
    <row r="41" spans="1:17" ht="15.75">
      <c r="A41" s="6586"/>
      <c r="B41" s="8777"/>
      <c r="C41" s="1415" t="s">
        <v>359</v>
      </c>
      <c r="D41" s="1415" t="s">
        <v>359</v>
      </c>
      <c r="E41" s="1415" t="s">
        <v>359</v>
      </c>
      <c r="F41" s="1415" t="s">
        <v>359</v>
      </c>
      <c r="G41" s="1415" t="s">
        <v>359</v>
      </c>
      <c r="H41" s="1415" t="s">
        <v>359</v>
      </c>
      <c r="I41" s="1415" t="s">
        <v>359</v>
      </c>
      <c r="J41" s="1415" t="s">
        <v>359</v>
      </c>
      <c r="K41" s="1415" t="s">
        <v>359</v>
      </c>
      <c r="L41" s="1415" t="s">
        <v>359</v>
      </c>
      <c r="M41" s="1656" t="s">
        <v>359</v>
      </c>
      <c r="N41" s="1359"/>
      <c r="O41" s="1359"/>
      <c r="P41" s="1359"/>
      <c r="Q41" s="1359"/>
    </row>
    <row r="42" spans="1:17" ht="15.75">
      <c r="A42" s="6586"/>
      <c r="B42" s="8852" t="s">
        <v>2385</v>
      </c>
      <c r="C42" s="1408" t="s">
        <v>359</v>
      </c>
      <c r="D42" s="1408" t="s">
        <v>359</v>
      </c>
      <c r="E42" s="1408" t="s">
        <v>359</v>
      </c>
      <c r="F42" s="1408" t="s">
        <v>359</v>
      </c>
      <c r="G42" s="1408" t="s">
        <v>359</v>
      </c>
      <c r="H42" s="1408" t="s">
        <v>359</v>
      </c>
      <c r="I42" s="1408" t="s">
        <v>359</v>
      </c>
      <c r="J42" s="1408" t="s">
        <v>359</v>
      </c>
      <c r="K42" s="1408" t="s">
        <v>359</v>
      </c>
      <c r="L42" s="1409" t="s">
        <v>359</v>
      </c>
      <c r="M42" s="1657" t="s">
        <v>359</v>
      </c>
      <c r="N42" s="1359"/>
      <c r="O42" s="1359"/>
      <c r="P42" s="1359"/>
      <c r="Q42" s="1359"/>
    </row>
    <row r="43" spans="1:17" ht="15" customHeight="1">
      <c r="A43" s="6586"/>
      <c r="B43" s="8777"/>
      <c r="C43" s="1409" t="s">
        <v>359</v>
      </c>
      <c r="D43" s="1408" t="s">
        <v>93</v>
      </c>
      <c r="E43" s="1415" t="s">
        <v>95</v>
      </c>
      <c r="F43" s="6539" t="s">
        <v>2386</v>
      </c>
      <c r="G43" s="6540" t="s">
        <v>359</v>
      </c>
      <c r="H43" s="5979"/>
      <c r="I43" s="5979"/>
      <c r="J43" s="6541"/>
      <c r="K43" s="1408" t="s">
        <v>2574</v>
      </c>
      <c r="L43" s="6545" t="s">
        <v>359</v>
      </c>
      <c r="M43" s="6546"/>
      <c r="N43" s="1359"/>
      <c r="O43" s="1359"/>
      <c r="P43" s="1359"/>
      <c r="Q43" s="1359"/>
    </row>
    <row r="44" spans="1:17" ht="15.75">
      <c r="A44" s="6586"/>
      <c r="B44" s="8777"/>
      <c r="C44" s="1409" t="s">
        <v>359</v>
      </c>
      <c r="D44" s="1423" t="s">
        <v>359</v>
      </c>
      <c r="E44" s="1483" t="s">
        <v>2441</v>
      </c>
      <c r="F44" s="6539"/>
      <c r="G44" s="6542"/>
      <c r="H44" s="6543"/>
      <c r="I44" s="6543"/>
      <c r="J44" s="6544"/>
      <c r="K44" s="1409" t="s">
        <v>359</v>
      </c>
      <c r="L44" s="6547"/>
      <c r="M44" s="6548"/>
      <c r="N44" s="1359"/>
      <c r="O44" s="1359"/>
      <c r="P44" s="1359"/>
      <c r="Q44" s="1359"/>
    </row>
    <row r="45" spans="1:17" ht="15.75">
      <c r="A45" s="6586"/>
      <c r="B45" s="8850"/>
      <c r="C45" s="1412" t="s">
        <v>359</v>
      </c>
      <c r="D45" s="1412" t="s">
        <v>359</v>
      </c>
      <c r="E45" s="1412" t="s">
        <v>359</v>
      </c>
      <c r="F45" s="1412" t="s">
        <v>359</v>
      </c>
      <c r="G45" s="1412" t="s">
        <v>359</v>
      </c>
      <c r="H45" s="1412" t="s">
        <v>359</v>
      </c>
      <c r="I45" s="1412" t="s">
        <v>359</v>
      </c>
      <c r="J45" s="1412" t="s">
        <v>359</v>
      </c>
      <c r="K45" s="1412" t="s">
        <v>359</v>
      </c>
      <c r="L45" s="1409" t="s">
        <v>359</v>
      </c>
      <c r="M45" s="1657" t="s">
        <v>359</v>
      </c>
      <c r="N45" s="1359"/>
      <c r="O45" s="1359"/>
      <c r="P45" s="1359"/>
      <c r="Q45" s="1359"/>
    </row>
    <row r="46" spans="1:17" ht="80.25" customHeight="1">
      <c r="A46" s="6586"/>
      <c r="B46" s="2247" t="s">
        <v>2388</v>
      </c>
      <c r="C46" s="7379" t="s">
        <v>3577</v>
      </c>
      <c r="D46" s="7379"/>
      <c r="E46" s="7379"/>
      <c r="F46" s="7379"/>
      <c r="G46" s="7379"/>
      <c r="H46" s="7379"/>
      <c r="I46" s="7379"/>
      <c r="J46" s="7379"/>
      <c r="K46" s="7379"/>
      <c r="L46" s="7379"/>
      <c r="M46" s="7700"/>
      <c r="N46" s="1639"/>
      <c r="O46" s="1359"/>
      <c r="P46" s="1359"/>
      <c r="Q46" s="1359"/>
    </row>
    <row r="47" spans="1:17" ht="15" customHeight="1">
      <c r="A47" s="6586"/>
      <c r="B47" s="2247" t="s">
        <v>2577</v>
      </c>
      <c r="C47" s="5680" t="s">
        <v>3578</v>
      </c>
      <c r="D47" s="5680"/>
      <c r="E47" s="5680"/>
      <c r="F47" s="5680"/>
      <c r="G47" s="5680"/>
      <c r="H47" s="5680"/>
      <c r="I47" s="5680"/>
      <c r="J47" s="5680"/>
      <c r="K47" s="5680"/>
      <c r="L47" s="5680"/>
      <c r="M47" s="5681"/>
      <c r="N47" s="6583" t="s">
        <v>359</v>
      </c>
      <c r="O47" s="6583"/>
      <c r="P47" s="6583"/>
      <c r="Q47" s="1359"/>
    </row>
    <row r="48" spans="1:17" ht="15.75">
      <c r="A48" s="6586"/>
      <c r="B48" s="2247" t="s">
        <v>2392</v>
      </c>
      <c r="C48" s="1415" t="s">
        <v>3579</v>
      </c>
      <c r="D48" s="1415" t="s">
        <v>359</v>
      </c>
      <c r="E48" s="1415" t="s">
        <v>359</v>
      </c>
      <c r="F48" s="1415" t="s">
        <v>359</v>
      </c>
      <c r="G48" s="1415" t="s">
        <v>359</v>
      </c>
      <c r="H48" s="1415" t="s">
        <v>359</v>
      </c>
      <c r="I48" s="1415" t="s">
        <v>359</v>
      </c>
      <c r="J48" s="1415" t="s">
        <v>359</v>
      </c>
      <c r="K48" s="1415" t="s">
        <v>359</v>
      </c>
      <c r="L48" s="1415" t="s">
        <v>359</v>
      </c>
      <c r="M48" s="1656" t="s">
        <v>359</v>
      </c>
      <c r="N48" s="1359"/>
      <c r="O48" s="1359"/>
      <c r="P48" s="1359"/>
      <c r="Q48" s="1359"/>
    </row>
    <row r="49" spans="1:17" ht="15.75">
      <c r="A49" s="6586"/>
      <c r="B49" s="2247" t="s">
        <v>2393</v>
      </c>
      <c r="C49" s="1415" t="s">
        <v>437</v>
      </c>
      <c r="D49" s="1415" t="s">
        <v>359</v>
      </c>
      <c r="E49" s="1415" t="s">
        <v>359</v>
      </c>
      <c r="F49" s="1415" t="s">
        <v>359</v>
      </c>
      <c r="G49" s="1415" t="s">
        <v>359</v>
      </c>
      <c r="H49" s="1415" t="s">
        <v>359</v>
      </c>
      <c r="I49" s="1415" t="s">
        <v>359</v>
      </c>
      <c r="J49" s="1415" t="s">
        <v>359</v>
      </c>
      <c r="K49" s="1415" t="s">
        <v>359</v>
      </c>
      <c r="L49" s="1415" t="s">
        <v>359</v>
      </c>
      <c r="M49" s="1656" t="s">
        <v>359</v>
      </c>
      <c r="N49" s="1359"/>
      <c r="O49" s="1359"/>
      <c r="P49" s="1359"/>
      <c r="Q49" s="1359"/>
    </row>
    <row r="50" spans="1:17" ht="15" customHeight="1">
      <c r="A50" s="8811" t="s">
        <v>2394</v>
      </c>
      <c r="B50" s="2247" t="s">
        <v>2395</v>
      </c>
      <c r="C50" s="5680" t="s">
        <v>1233</v>
      </c>
      <c r="D50" s="5680"/>
      <c r="E50" s="5680"/>
      <c r="F50" s="5680"/>
      <c r="G50" s="5680"/>
      <c r="H50" s="5680"/>
      <c r="I50" s="5680"/>
      <c r="J50" s="5680"/>
      <c r="K50" s="5680"/>
      <c r="L50" s="5680"/>
      <c r="M50" s="5681"/>
      <c r="N50" s="1359"/>
      <c r="O50" s="1359"/>
      <c r="P50" s="1359"/>
      <c r="Q50" s="1359"/>
    </row>
    <row r="51" spans="1:17" ht="15" customHeight="1">
      <c r="A51" s="6584"/>
      <c r="B51" s="2247" t="s">
        <v>2396</v>
      </c>
      <c r="C51" s="5680" t="s">
        <v>3580</v>
      </c>
      <c r="D51" s="5680"/>
      <c r="E51" s="5680"/>
      <c r="F51" s="5680"/>
      <c r="G51" s="5680"/>
      <c r="H51" s="5680"/>
      <c r="I51" s="5680"/>
      <c r="J51" s="5680"/>
      <c r="K51" s="5680"/>
      <c r="L51" s="5680"/>
      <c r="M51" s="5681"/>
      <c r="N51" s="1359"/>
      <c r="O51" s="1359"/>
      <c r="P51" s="1359"/>
      <c r="Q51" s="1359"/>
    </row>
    <row r="52" spans="1:17" ht="15" customHeight="1">
      <c r="A52" s="6584"/>
      <c r="B52" s="2247" t="s">
        <v>2398</v>
      </c>
      <c r="C52" s="5680" t="s">
        <v>50</v>
      </c>
      <c r="D52" s="5680"/>
      <c r="E52" s="5680"/>
      <c r="F52" s="5680"/>
      <c r="G52" s="5680"/>
      <c r="H52" s="5680"/>
      <c r="I52" s="5680"/>
      <c r="J52" s="5680"/>
      <c r="K52" s="5680"/>
      <c r="L52" s="5680"/>
      <c r="M52" s="5681"/>
      <c r="N52" s="1359"/>
      <c r="O52" s="1359"/>
      <c r="P52" s="1359"/>
      <c r="Q52" s="1359"/>
    </row>
    <row r="53" spans="1:17" ht="15" customHeight="1">
      <c r="A53" s="6584"/>
      <c r="B53" s="2247" t="s">
        <v>2399</v>
      </c>
      <c r="C53" s="5680" t="s">
        <v>3581</v>
      </c>
      <c r="D53" s="5680"/>
      <c r="E53" s="5680"/>
      <c r="F53" s="5680"/>
      <c r="G53" s="5680"/>
      <c r="H53" s="5680"/>
      <c r="I53" s="5680"/>
      <c r="J53" s="5680"/>
      <c r="K53" s="5680"/>
      <c r="L53" s="5680"/>
      <c r="M53" s="5681"/>
      <c r="N53" s="1359"/>
      <c r="O53" s="1359"/>
      <c r="P53" s="1359"/>
      <c r="Q53" s="1359"/>
    </row>
    <row r="54" spans="1:17" ht="15" customHeight="1">
      <c r="A54" s="6584"/>
      <c r="B54" s="2247" t="s">
        <v>2400</v>
      </c>
      <c r="C54" s="6559" t="s">
        <v>3582</v>
      </c>
      <c r="D54" s="6559"/>
      <c r="E54" s="6559"/>
      <c r="F54" s="6559"/>
      <c r="G54" s="6559"/>
      <c r="H54" s="6559"/>
      <c r="I54" s="6559"/>
      <c r="J54" s="6559"/>
      <c r="K54" s="6559"/>
      <c r="L54" s="6559"/>
      <c r="M54" s="6560"/>
      <c r="N54" s="1359"/>
      <c r="O54" s="1359"/>
      <c r="P54" s="1359"/>
      <c r="Q54" s="1359"/>
    </row>
    <row r="55" spans="1:17" ht="15" customHeight="1" thickBot="1">
      <c r="A55" s="6585"/>
      <c r="B55" s="2247" t="s">
        <v>2401</v>
      </c>
      <c r="C55" s="5680" t="s">
        <v>3583</v>
      </c>
      <c r="D55" s="5680"/>
      <c r="E55" s="5680"/>
      <c r="F55" s="5680"/>
      <c r="G55" s="5680"/>
      <c r="H55" s="5680"/>
      <c r="I55" s="5680"/>
      <c r="J55" s="5680"/>
      <c r="K55" s="5680"/>
      <c r="L55" s="5680"/>
      <c r="M55" s="5681"/>
      <c r="N55" s="1359"/>
      <c r="O55" s="1359"/>
      <c r="P55" s="1359"/>
      <c r="Q55" s="1359"/>
    </row>
    <row r="56" spans="1:17" ht="15" customHeight="1">
      <c r="A56" s="8811" t="s">
        <v>2402</v>
      </c>
      <c r="B56" s="4506" t="s">
        <v>2403</v>
      </c>
      <c r="C56" s="5680" t="s">
        <v>3584</v>
      </c>
      <c r="D56" s="5680"/>
      <c r="E56" s="5680"/>
      <c r="F56" s="5680"/>
      <c r="G56" s="5680"/>
      <c r="H56" s="5680"/>
      <c r="I56" s="5680"/>
      <c r="J56" s="5680"/>
      <c r="K56" s="5680"/>
      <c r="L56" s="5680"/>
      <c r="M56" s="5681"/>
      <c r="N56" s="1359"/>
      <c r="O56" s="1359"/>
      <c r="P56" s="1359"/>
      <c r="Q56" s="1359"/>
    </row>
    <row r="57" spans="1:17" ht="15" customHeight="1">
      <c r="A57" s="6584"/>
      <c r="B57" s="4506" t="s">
        <v>2404</v>
      </c>
      <c r="C57" s="5680" t="s">
        <v>3585</v>
      </c>
      <c r="D57" s="5680"/>
      <c r="E57" s="5680"/>
      <c r="F57" s="5680"/>
      <c r="G57" s="5680"/>
      <c r="H57" s="5680"/>
      <c r="I57" s="5680"/>
      <c r="J57" s="5680"/>
      <c r="K57" s="5680"/>
      <c r="L57" s="5680"/>
      <c r="M57" s="5681"/>
      <c r="N57" s="1359"/>
      <c r="O57" s="1359"/>
      <c r="P57" s="1359"/>
      <c r="Q57" s="1359"/>
    </row>
    <row r="58" spans="1:17" ht="15" customHeight="1" thickBot="1">
      <c r="A58" s="6584"/>
      <c r="B58" s="4506" t="s">
        <v>244</v>
      </c>
      <c r="C58" s="5680" t="s">
        <v>50</v>
      </c>
      <c r="D58" s="5680"/>
      <c r="E58" s="5680"/>
      <c r="F58" s="5680"/>
      <c r="G58" s="5680"/>
      <c r="H58" s="5680"/>
      <c r="I58" s="5680"/>
      <c r="J58" s="5680"/>
      <c r="K58" s="5680"/>
      <c r="L58" s="5680"/>
      <c r="M58" s="5681"/>
      <c r="N58" s="1359"/>
      <c r="O58" s="1359"/>
      <c r="P58" s="1359"/>
      <c r="Q58" s="1359"/>
    </row>
    <row r="59" spans="1:17" ht="39" customHeight="1" thickBot="1">
      <c r="A59" s="1396" t="s">
        <v>2406</v>
      </c>
      <c r="B59" s="4509" t="s">
        <v>359</v>
      </c>
      <c r="C59" s="5957" t="s">
        <v>3586</v>
      </c>
      <c r="D59" s="5957"/>
      <c r="E59" s="5957"/>
      <c r="F59" s="5957"/>
      <c r="G59" s="5957"/>
      <c r="H59" s="5957"/>
      <c r="I59" s="5957"/>
      <c r="J59" s="5957"/>
      <c r="K59" s="5957"/>
      <c r="L59" s="5957"/>
      <c r="M59" s="5958"/>
      <c r="N59" s="1359"/>
      <c r="O59" s="1359"/>
      <c r="P59" s="1359"/>
      <c r="Q59" s="1359"/>
    </row>
  </sheetData>
  <mergeCells count="51">
    <mergeCell ref="I4:M4"/>
    <mergeCell ref="C7:D7"/>
    <mergeCell ref="I7:M7"/>
    <mergeCell ref="C14:D14"/>
    <mergeCell ref="F14:M14"/>
    <mergeCell ref="B28:B30"/>
    <mergeCell ref="B8:B10"/>
    <mergeCell ref="C9:D9"/>
    <mergeCell ref="F9:G9"/>
    <mergeCell ref="I9:J9"/>
    <mergeCell ref="C10:D10"/>
    <mergeCell ref="F10:G10"/>
    <mergeCell ref="I10:J10"/>
    <mergeCell ref="N36:Q40"/>
    <mergeCell ref="B42:B45"/>
    <mergeCell ref="F43:F44"/>
    <mergeCell ref="G43:J44"/>
    <mergeCell ref="L43:M44"/>
    <mergeCell ref="B34:B41"/>
    <mergeCell ref="C59:M59"/>
    <mergeCell ref="N47:P47"/>
    <mergeCell ref="A50:A55"/>
    <mergeCell ref="C50:M50"/>
    <mergeCell ref="C51:M51"/>
    <mergeCell ref="C52:M52"/>
    <mergeCell ref="C53:M53"/>
    <mergeCell ref="C54:M54"/>
    <mergeCell ref="C55:M55"/>
    <mergeCell ref="A15:A49"/>
    <mergeCell ref="C15:M15"/>
    <mergeCell ref="C16:M16"/>
    <mergeCell ref="B17:B23"/>
    <mergeCell ref="B24:B27"/>
    <mergeCell ref="J29:L29"/>
    <mergeCell ref="B31:B33"/>
    <mergeCell ref="B1:M1"/>
    <mergeCell ref="A56:A58"/>
    <mergeCell ref="C56:M56"/>
    <mergeCell ref="C57:M57"/>
    <mergeCell ref="C58:M58"/>
    <mergeCell ref="C46:M46"/>
    <mergeCell ref="C47:M47"/>
    <mergeCell ref="C11:M11"/>
    <mergeCell ref="C12:M12"/>
    <mergeCell ref="C13:M13"/>
    <mergeCell ref="A2:A14"/>
    <mergeCell ref="C2:M2"/>
    <mergeCell ref="C3:M3"/>
    <mergeCell ref="F4:G4"/>
    <mergeCell ref="C5:M5"/>
    <mergeCell ref="C6:M6"/>
  </mergeCells>
  <hyperlinks>
    <hyperlink ref="C54" r:id="rId1"/>
  </hyperlinks>
  <pageMargins left="0.7" right="0.7" top="0.75" bottom="0.75" header="0.3" footer="0.3"/>
  <pageSetup orientation="portrait" horizontalDpi="0" verticalDpi="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1:M59"/>
  <sheetViews>
    <sheetView workbookViewId="0">
      <selection activeCell="B17" sqref="B17:B27"/>
    </sheetView>
  </sheetViews>
  <sheetFormatPr baseColWidth="10" defaultColWidth="8.7109375" defaultRowHeight="15"/>
  <cols>
    <col min="1" max="1" width="29" customWidth="1"/>
    <col min="2" max="2" width="29.7109375" customWidth="1"/>
    <col min="3" max="13" width="11.42578125" customWidth="1"/>
  </cols>
  <sheetData>
    <row r="1" spans="1:13" ht="20.25" customHeight="1" thickBot="1">
      <c r="A1" s="2714" t="s">
        <v>359</v>
      </c>
      <c r="B1" s="6179" t="s">
        <v>3587</v>
      </c>
      <c r="C1" s="6179"/>
      <c r="D1" s="6179"/>
      <c r="E1" s="6179"/>
      <c r="F1" s="6179"/>
      <c r="G1" s="6179"/>
      <c r="H1" s="6179"/>
      <c r="I1" s="6179"/>
      <c r="J1" s="6179"/>
      <c r="K1" s="6179"/>
      <c r="L1" s="6179"/>
      <c r="M1" s="6180"/>
    </row>
    <row r="2" spans="1:13" ht="54" customHeight="1">
      <c r="A2" s="6186" t="s">
        <v>2329</v>
      </c>
      <c r="B2" s="4464" t="s">
        <v>2330</v>
      </c>
      <c r="C2" s="6602" t="s">
        <v>1831</v>
      </c>
      <c r="D2" s="6602"/>
      <c r="E2" s="6602"/>
      <c r="F2" s="6602"/>
      <c r="G2" s="6602"/>
      <c r="H2" s="6602"/>
      <c r="I2" s="6602"/>
      <c r="J2" s="6602"/>
      <c r="K2" s="6602"/>
      <c r="L2" s="6602"/>
      <c r="M2" s="7154"/>
    </row>
    <row r="3" spans="1:13" ht="63.75" customHeight="1">
      <c r="A3" s="5581"/>
      <c r="B3" s="2336" t="s">
        <v>2643</v>
      </c>
      <c r="C3" s="5680" t="s">
        <v>1216</v>
      </c>
      <c r="D3" s="5680"/>
      <c r="E3" s="5680"/>
      <c r="F3" s="5680"/>
      <c r="G3" s="5680"/>
      <c r="H3" s="5680"/>
      <c r="I3" s="5680"/>
      <c r="J3" s="5680"/>
      <c r="K3" s="5680"/>
      <c r="L3" s="5680"/>
      <c r="M3" s="5681"/>
    </row>
    <row r="4" spans="1:13" ht="29.25" customHeight="1">
      <c r="A4" s="5581"/>
      <c r="B4" s="2338" t="s">
        <v>240</v>
      </c>
      <c r="C4" s="1415" t="s">
        <v>1513</v>
      </c>
      <c r="D4" s="1482" t="s">
        <v>359</v>
      </c>
      <c r="E4" s="1539" t="s">
        <v>359</v>
      </c>
      <c r="F4" s="5699" t="s">
        <v>241</v>
      </c>
      <c r="G4" s="5700"/>
      <c r="H4" s="1483"/>
      <c r="I4" s="5680"/>
      <c r="J4" s="5680"/>
      <c r="K4" s="5680"/>
      <c r="L4" s="5680"/>
      <c r="M4" s="5681"/>
    </row>
    <row r="5" spans="1:13" ht="15" customHeight="1">
      <c r="A5" s="5581"/>
      <c r="B5" s="2338" t="s">
        <v>2333</v>
      </c>
      <c r="C5" s="5680"/>
      <c r="D5" s="5680"/>
      <c r="E5" s="5680"/>
      <c r="F5" s="5680"/>
      <c r="G5" s="5680"/>
      <c r="H5" s="5680"/>
      <c r="I5" s="5680"/>
      <c r="J5" s="5680"/>
      <c r="K5" s="5680"/>
      <c r="L5" s="5680"/>
      <c r="M5" s="5681"/>
    </row>
    <row r="6" spans="1:13" ht="15" customHeight="1">
      <c r="A6" s="5581"/>
      <c r="B6" s="2338" t="s">
        <v>2334</v>
      </c>
      <c r="C6" s="5680"/>
      <c r="D6" s="5680"/>
      <c r="E6" s="5680"/>
      <c r="F6" s="5680"/>
      <c r="G6" s="5680"/>
      <c r="H6" s="5680"/>
      <c r="I6" s="5680"/>
      <c r="J6" s="5680"/>
      <c r="K6" s="5680"/>
      <c r="L6" s="5680"/>
      <c r="M6" s="5681"/>
    </row>
    <row r="7" spans="1:13" ht="15" customHeight="1">
      <c r="A7" s="5581"/>
      <c r="B7" s="2338" t="s">
        <v>2335</v>
      </c>
      <c r="C7" s="5702" t="s">
        <v>10</v>
      </c>
      <c r="D7" s="5702"/>
      <c r="E7" s="1409" t="s">
        <v>359</v>
      </c>
      <c r="F7" s="1409" t="s">
        <v>359</v>
      </c>
      <c r="G7" s="1484" t="s">
        <v>359</v>
      </c>
      <c r="H7" s="2406" t="s">
        <v>244</v>
      </c>
      <c r="I7" s="5702" t="s">
        <v>18</v>
      </c>
      <c r="J7" s="5702"/>
      <c r="K7" s="5702"/>
      <c r="L7" s="5702"/>
      <c r="M7" s="5703"/>
    </row>
    <row r="8" spans="1:13" ht="15.75">
      <c r="A8" s="5581"/>
      <c r="B8" s="7144" t="s">
        <v>2336</v>
      </c>
      <c r="C8" s="1409" t="s">
        <v>359</v>
      </c>
      <c r="D8" s="1409" t="s">
        <v>359</v>
      </c>
      <c r="E8" s="1410" t="s">
        <v>359</v>
      </c>
      <c r="F8" s="1410" t="s">
        <v>359</v>
      </c>
      <c r="G8" s="1410" t="s">
        <v>359</v>
      </c>
      <c r="H8" s="1410" t="s">
        <v>359</v>
      </c>
      <c r="I8" s="1409" t="s">
        <v>359</v>
      </c>
      <c r="J8" s="1409" t="s">
        <v>359</v>
      </c>
      <c r="K8" s="1409" t="s">
        <v>359</v>
      </c>
      <c r="L8" s="1409" t="s">
        <v>359</v>
      </c>
      <c r="M8" s="1657" t="s">
        <v>359</v>
      </c>
    </row>
    <row r="9" spans="1:13" ht="15" customHeight="1">
      <c r="A9" s="5581"/>
      <c r="B9" s="7144"/>
      <c r="C9" s="5708" t="s">
        <v>359</v>
      </c>
      <c r="D9" s="5708"/>
      <c r="E9" s="1409" t="s">
        <v>359</v>
      </c>
      <c r="F9" s="5732" t="s">
        <v>359</v>
      </c>
      <c r="G9" s="5732"/>
      <c r="H9" s="1408" t="s">
        <v>359</v>
      </c>
      <c r="I9" s="5708" t="s">
        <v>359</v>
      </c>
      <c r="J9" s="5708"/>
      <c r="K9" s="1409" t="s">
        <v>359</v>
      </c>
      <c r="L9" s="1409" t="s">
        <v>359</v>
      </c>
      <c r="M9" s="1657" t="s">
        <v>359</v>
      </c>
    </row>
    <row r="10" spans="1:13" ht="15" customHeight="1">
      <c r="A10" s="5581"/>
      <c r="B10" s="8754"/>
      <c r="C10" s="5708" t="s">
        <v>2567</v>
      </c>
      <c r="D10" s="5708"/>
      <c r="E10" s="1412" t="s">
        <v>359</v>
      </c>
      <c r="F10" s="5708" t="s">
        <v>2567</v>
      </c>
      <c r="G10" s="5708"/>
      <c r="H10" s="1412" t="s">
        <v>359</v>
      </c>
      <c r="I10" s="5708" t="s">
        <v>2567</v>
      </c>
      <c r="J10" s="5708"/>
      <c r="K10" s="1412" t="s">
        <v>359</v>
      </c>
      <c r="L10" s="1412" t="s">
        <v>359</v>
      </c>
      <c r="M10" s="1494" t="s">
        <v>359</v>
      </c>
    </row>
    <row r="11" spans="1:13" ht="85.5" customHeight="1">
      <c r="A11" s="5581"/>
      <c r="B11" s="2338" t="s">
        <v>2338</v>
      </c>
      <c r="C11" s="5979" t="s">
        <v>3588</v>
      </c>
      <c r="D11" s="5979"/>
      <c r="E11" s="5979"/>
      <c r="F11" s="5979"/>
      <c r="G11" s="5979"/>
      <c r="H11" s="5979"/>
      <c r="I11" s="5979"/>
      <c r="J11" s="5979"/>
      <c r="K11" s="5979"/>
      <c r="L11" s="5979"/>
      <c r="M11" s="6524"/>
    </row>
    <row r="12" spans="1:13" ht="219" customHeight="1">
      <c r="A12" s="5581"/>
      <c r="B12" s="2338" t="s">
        <v>2689</v>
      </c>
      <c r="C12" s="7602" t="s">
        <v>3589</v>
      </c>
      <c r="D12" s="7602"/>
      <c r="E12" s="7602"/>
      <c r="F12" s="7602"/>
      <c r="G12" s="7602"/>
      <c r="H12" s="7602"/>
      <c r="I12" s="7602"/>
      <c r="J12" s="7602"/>
      <c r="K12" s="7602"/>
      <c r="L12" s="7602"/>
      <c r="M12" s="7603"/>
    </row>
    <row r="13" spans="1:13" ht="55.5" customHeight="1">
      <c r="A13" s="5581"/>
      <c r="B13" s="2338" t="s">
        <v>3291</v>
      </c>
      <c r="C13" s="5732" t="s">
        <v>3567</v>
      </c>
      <c r="D13" s="5732"/>
      <c r="E13" s="5732"/>
      <c r="F13" s="5732"/>
      <c r="G13" s="5732"/>
      <c r="H13" s="5732"/>
      <c r="I13" s="5732"/>
      <c r="J13" s="5732"/>
      <c r="K13" s="5732"/>
      <c r="L13" s="5732"/>
      <c r="M13" s="6554"/>
    </row>
    <row r="14" spans="1:13" ht="41.25" customHeight="1">
      <c r="A14" s="5581"/>
      <c r="B14" s="2339" t="s">
        <v>2651</v>
      </c>
      <c r="C14" s="5680" t="s">
        <v>69</v>
      </c>
      <c r="D14" s="5680"/>
      <c r="E14" s="1534" t="s">
        <v>108</v>
      </c>
      <c r="F14" s="5680" t="s">
        <v>1240</v>
      </c>
      <c r="G14" s="5680"/>
      <c r="H14" s="5680"/>
      <c r="I14" s="5680"/>
      <c r="J14" s="5680"/>
      <c r="K14" s="5680"/>
      <c r="L14" s="5680"/>
      <c r="M14" s="5681"/>
    </row>
    <row r="15" spans="1:13" ht="15.75" customHeight="1">
      <c r="A15" s="8736" t="s">
        <v>2340</v>
      </c>
      <c r="B15" s="2336" t="s">
        <v>230</v>
      </c>
      <c r="C15" s="7602" t="s">
        <v>1741</v>
      </c>
      <c r="D15" s="7602"/>
      <c r="E15" s="7602"/>
      <c r="F15" s="7602"/>
      <c r="G15" s="7602"/>
      <c r="H15" s="7602"/>
      <c r="I15" s="7602"/>
      <c r="J15" s="7602"/>
      <c r="K15" s="7602"/>
      <c r="L15" s="7602"/>
      <c r="M15" s="7603"/>
    </row>
    <row r="16" spans="1:13" ht="19.5" customHeight="1">
      <c r="A16" s="5687"/>
      <c r="B16" s="2338" t="s">
        <v>2652</v>
      </c>
      <c r="C16" s="5732" t="s">
        <v>1832</v>
      </c>
      <c r="D16" s="5732"/>
      <c r="E16" s="5732"/>
      <c r="F16" s="5732"/>
      <c r="G16" s="5732"/>
      <c r="H16" s="5732"/>
      <c r="I16" s="5732"/>
      <c r="J16" s="5732"/>
      <c r="K16" s="5732"/>
      <c r="L16" s="5732"/>
      <c r="M16" s="6554"/>
    </row>
    <row r="17" spans="1:13" ht="15.75">
      <c r="A17" s="5687"/>
      <c r="B17" s="7144"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687"/>
      <c r="B18" s="7144"/>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5687"/>
      <c r="B19" s="7144"/>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 r="A20" s="5687"/>
      <c r="B20" s="7144"/>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5687"/>
      <c r="B21" s="7144"/>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75" customHeight="1">
      <c r="A22" s="5687"/>
      <c r="B22" s="7144"/>
      <c r="C22" s="1408" t="s">
        <v>105</v>
      </c>
      <c r="D22" s="1406" t="s">
        <v>2441</v>
      </c>
      <c r="E22" s="1408" t="s">
        <v>2352</v>
      </c>
      <c r="F22" s="5708" t="s">
        <v>3590</v>
      </c>
      <c r="G22" s="5708"/>
      <c r="H22" s="5708"/>
      <c r="I22" s="5708"/>
      <c r="J22" s="5708"/>
      <c r="K22" s="5708"/>
      <c r="L22" s="5708"/>
      <c r="M22" s="5974"/>
    </row>
    <row r="23" spans="1:13" ht="15.75">
      <c r="A23" s="5687"/>
      <c r="B23" s="8754"/>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5687"/>
      <c r="B24" s="7144"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5687"/>
      <c r="B25" s="7144"/>
      <c r="C25" s="1408" t="s">
        <v>2355</v>
      </c>
      <c r="D25" s="1417" t="s">
        <v>359</v>
      </c>
      <c r="E25" s="1408" t="s">
        <v>359</v>
      </c>
      <c r="F25" s="1408" t="s">
        <v>2356</v>
      </c>
      <c r="G25" s="1417" t="s">
        <v>359</v>
      </c>
      <c r="H25" s="1408" t="s">
        <v>359</v>
      </c>
      <c r="I25" s="1408" t="s">
        <v>2357</v>
      </c>
      <c r="J25" s="1417" t="s">
        <v>2441</v>
      </c>
      <c r="K25" s="1408" t="s">
        <v>359</v>
      </c>
      <c r="L25" s="1409" t="s">
        <v>359</v>
      </c>
      <c r="M25" s="1657" t="s">
        <v>359</v>
      </c>
    </row>
    <row r="26" spans="1:13" ht="15.75">
      <c r="A26" s="5687"/>
      <c r="B26" s="7144"/>
      <c r="C26" s="1408"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 r="A27" s="5687"/>
      <c r="B27" s="8754"/>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5687"/>
      <c r="B28" s="7143"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75" customHeight="1">
      <c r="A29" s="5687"/>
      <c r="B29" s="7144"/>
      <c r="C29" s="1485" t="s">
        <v>2361</v>
      </c>
      <c r="D29" s="1488" t="s">
        <v>437</v>
      </c>
      <c r="E29" s="1408" t="s">
        <v>359</v>
      </c>
      <c r="F29" s="1409" t="s">
        <v>2362</v>
      </c>
      <c r="G29" s="1488" t="s">
        <v>359</v>
      </c>
      <c r="H29" s="1408" t="s">
        <v>359</v>
      </c>
      <c r="I29" s="1409" t="s">
        <v>2363</v>
      </c>
      <c r="J29" s="5701" t="s">
        <v>359</v>
      </c>
      <c r="K29" s="5680"/>
      <c r="L29" s="6204"/>
      <c r="M29" s="1492" t="s">
        <v>359</v>
      </c>
    </row>
    <row r="30" spans="1:13" ht="15.75">
      <c r="A30" s="5687"/>
      <c r="B30" s="7145"/>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5687"/>
      <c r="B31" s="7144"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31.5">
      <c r="A32" s="5687"/>
      <c r="B32" s="7144"/>
      <c r="C32" s="1408" t="s">
        <v>2365</v>
      </c>
      <c r="D32" s="1417" t="s">
        <v>3322</v>
      </c>
      <c r="E32" s="1422" t="s">
        <v>359</v>
      </c>
      <c r="F32" s="1408" t="s">
        <v>2366</v>
      </c>
      <c r="G32" s="1423">
        <v>2032</v>
      </c>
      <c r="H32" s="1422" t="s">
        <v>359</v>
      </c>
      <c r="I32" s="1409" t="s">
        <v>359</v>
      </c>
      <c r="J32" s="1422" t="s">
        <v>359</v>
      </c>
      <c r="K32" s="1422" t="s">
        <v>359</v>
      </c>
      <c r="L32" s="1409" t="s">
        <v>359</v>
      </c>
      <c r="M32" s="1657" t="s">
        <v>359</v>
      </c>
    </row>
    <row r="33" spans="1:13" ht="15.75">
      <c r="A33" s="5687"/>
      <c r="B33" s="8754"/>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 r="A34" s="5687"/>
      <c r="B34" s="7144"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5687"/>
      <c r="B35" s="7144"/>
      <c r="C35" s="1408" t="s">
        <v>359</v>
      </c>
      <c r="D35" s="1710" t="s">
        <v>2368</v>
      </c>
      <c r="E35" s="1710" t="s">
        <v>359</v>
      </c>
      <c r="F35" s="1710" t="s">
        <v>2369</v>
      </c>
      <c r="G35" s="1710" t="s">
        <v>359</v>
      </c>
      <c r="H35" s="1422" t="s">
        <v>2370</v>
      </c>
      <c r="I35" s="1422" t="s">
        <v>359</v>
      </c>
      <c r="J35" s="1422" t="s">
        <v>2371</v>
      </c>
      <c r="K35" s="1710" t="s">
        <v>359</v>
      </c>
      <c r="L35" s="1710" t="s">
        <v>2372</v>
      </c>
      <c r="M35" s="1492" t="s">
        <v>359</v>
      </c>
    </row>
    <row r="36" spans="1:13" ht="15.75">
      <c r="A36" s="5687"/>
      <c r="B36" s="7144"/>
      <c r="C36" s="1408" t="s">
        <v>359</v>
      </c>
      <c r="D36" s="1417" t="s">
        <v>3313</v>
      </c>
      <c r="E36" s="1488">
        <v>2</v>
      </c>
      <c r="F36" s="1488" t="s">
        <v>3550</v>
      </c>
      <c r="G36" s="1488">
        <v>2</v>
      </c>
      <c r="H36" s="1488" t="s">
        <v>3551</v>
      </c>
      <c r="I36" s="1488">
        <v>2</v>
      </c>
      <c r="J36" s="1488" t="s">
        <v>3552</v>
      </c>
      <c r="K36" s="1488">
        <v>2</v>
      </c>
      <c r="L36" s="1488" t="s">
        <v>3553</v>
      </c>
      <c r="M36" s="1491">
        <v>2</v>
      </c>
    </row>
    <row r="37" spans="1:13" ht="15.75">
      <c r="A37" s="5687"/>
      <c r="B37" s="7144"/>
      <c r="C37" s="1408" t="s">
        <v>359</v>
      </c>
      <c r="D37" s="1710" t="s">
        <v>2373</v>
      </c>
      <c r="E37" s="1710" t="s">
        <v>359</v>
      </c>
      <c r="F37" s="1710" t="s">
        <v>2374</v>
      </c>
      <c r="G37" s="1710" t="s">
        <v>359</v>
      </c>
      <c r="H37" s="1422" t="s">
        <v>2375</v>
      </c>
      <c r="I37" s="1422" t="s">
        <v>359</v>
      </c>
      <c r="J37" s="1422" t="s">
        <v>2376</v>
      </c>
      <c r="K37" s="1710" t="s">
        <v>359</v>
      </c>
      <c r="L37" s="1710" t="s">
        <v>2377</v>
      </c>
      <c r="M37" s="1492" t="s">
        <v>359</v>
      </c>
    </row>
    <row r="38" spans="1:13" ht="15.75">
      <c r="A38" s="5687"/>
      <c r="B38" s="7144"/>
      <c r="C38" s="1408" t="s">
        <v>359</v>
      </c>
      <c r="D38" s="1417" t="s">
        <v>3554</v>
      </c>
      <c r="E38" s="1488">
        <v>2</v>
      </c>
      <c r="F38" s="1488" t="s">
        <v>3555</v>
      </c>
      <c r="G38" s="1488">
        <v>2</v>
      </c>
      <c r="H38" s="1488" t="s">
        <v>3556</v>
      </c>
      <c r="I38" s="1488">
        <v>2</v>
      </c>
      <c r="J38" s="1488" t="s">
        <v>3557</v>
      </c>
      <c r="K38" s="1488">
        <v>2</v>
      </c>
      <c r="L38" s="1488" t="s">
        <v>3558</v>
      </c>
      <c r="M38" s="1491">
        <v>2</v>
      </c>
    </row>
    <row r="39" spans="1:13" ht="15.75">
      <c r="A39" s="5687"/>
      <c r="B39" s="7144"/>
      <c r="C39" s="1408" t="s">
        <v>359</v>
      </c>
      <c r="D39" s="1710" t="s">
        <v>3297</v>
      </c>
      <c r="E39" s="1408" t="s">
        <v>359</v>
      </c>
      <c r="F39" s="1408" t="s">
        <v>359</v>
      </c>
      <c r="G39" s="1408" t="s">
        <v>359</v>
      </c>
      <c r="H39" s="1409" t="s">
        <v>359</v>
      </c>
      <c r="I39" s="1409" t="s">
        <v>359</v>
      </c>
      <c r="J39" s="1409" t="s">
        <v>359</v>
      </c>
      <c r="K39" s="1408" t="s">
        <v>359</v>
      </c>
      <c r="L39" s="1408" t="s">
        <v>359</v>
      </c>
      <c r="M39" s="1492" t="s">
        <v>359</v>
      </c>
    </row>
    <row r="40" spans="1:13" ht="15.75">
      <c r="A40" s="5687"/>
      <c r="B40" s="7144"/>
      <c r="C40" s="1408" t="s">
        <v>359</v>
      </c>
      <c r="D40" s="1417" t="s">
        <v>3558</v>
      </c>
      <c r="E40" s="1488">
        <v>20</v>
      </c>
      <c r="F40" s="1408" t="s">
        <v>359</v>
      </c>
      <c r="G40" s="1408" t="s">
        <v>359</v>
      </c>
      <c r="H40" s="1408" t="s">
        <v>359</v>
      </c>
      <c r="I40" s="1408" t="s">
        <v>359</v>
      </c>
      <c r="J40" s="1408" t="s">
        <v>359</v>
      </c>
      <c r="K40" s="1408" t="s">
        <v>359</v>
      </c>
      <c r="L40" s="1408" t="s">
        <v>359</v>
      </c>
      <c r="M40" s="1492" t="s">
        <v>359</v>
      </c>
    </row>
    <row r="41" spans="1:13" ht="15.75">
      <c r="A41" s="5687"/>
      <c r="B41" s="7144"/>
      <c r="C41" s="1415" t="s">
        <v>359</v>
      </c>
      <c r="D41" s="1415" t="s">
        <v>359</v>
      </c>
      <c r="E41" s="1415" t="s">
        <v>359</v>
      </c>
      <c r="F41" s="1415" t="s">
        <v>359</v>
      </c>
      <c r="G41" s="1415" t="s">
        <v>359</v>
      </c>
      <c r="H41" s="1415" t="s">
        <v>359</v>
      </c>
      <c r="I41" s="1415" t="s">
        <v>359</v>
      </c>
      <c r="J41" s="1415" t="s">
        <v>359</v>
      </c>
      <c r="K41" s="1415" t="s">
        <v>359</v>
      </c>
      <c r="L41" s="1415" t="s">
        <v>359</v>
      </c>
      <c r="M41" s="1656" t="s">
        <v>359</v>
      </c>
    </row>
    <row r="42" spans="1:13" ht="15.75">
      <c r="A42" s="5687"/>
      <c r="B42" s="8755" t="s">
        <v>2385</v>
      </c>
      <c r="C42" s="1408" t="s">
        <v>359</v>
      </c>
      <c r="D42" s="1408" t="s">
        <v>359</v>
      </c>
      <c r="E42" s="1408" t="s">
        <v>359</v>
      </c>
      <c r="F42" s="1408" t="s">
        <v>359</v>
      </c>
      <c r="G42" s="1408" t="s">
        <v>359</v>
      </c>
      <c r="H42" s="1408" t="s">
        <v>359</v>
      </c>
      <c r="I42" s="1408" t="s">
        <v>359</v>
      </c>
      <c r="J42" s="1408" t="s">
        <v>359</v>
      </c>
      <c r="K42" s="1408" t="s">
        <v>359</v>
      </c>
      <c r="L42" s="1409" t="s">
        <v>359</v>
      </c>
      <c r="M42" s="1657" t="s">
        <v>359</v>
      </c>
    </row>
    <row r="43" spans="1:13" ht="15.75" customHeight="1">
      <c r="A43" s="5687"/>
      <c r="B43" s="7144"/>
      <c r="C43" s="1409" t="s">
        <v>359</v>
      </c>
      <c r="D43" s="1408" t="s">
        <v>93</v>
      </c>
      <c r="E43" s="1415" t="s">
        <v>95</v>
      </c>
      <c r="F43" s="6539" t="s">
        <v>2386</v>
      </c>
      <c r="G43" s="6540" t="s">
        <v>103</v>
      </c>
      <c r="H43" s="5979"/>
      <c r="I43" s="5979"/>
      <c r="J43" s="6541"/>
      <c r="K43" s="1408" t="s">
        <v>2574</v>
      </c>
      <c r="L43" s="6545" t="s">
        <v>3559</v>
      </c>
      <c r="M43" s="6546"/>
    </row>
    <row r="44" spans="1:13" ht="15.75">
      <c r="A44" s="5687"/>
      <c r="B44" s="7144"/>
      <c r="C44" s="1409" t="s">
        <v>359</v>
      </c>
      <c r="D44" s="1423" t="s">
        <v>2441</v>
      </c>
      <c r="E44" s="1483" t="s">
        <v>359</v>
      </c>
      <c r="F44" s="6539"/>
      <c r="G44" s="6542"/>
      <c r="H44" s="6543"/>
      <c r="I44" s="6543"/>
      <c r="J44" s="6544"/>
      <c r="K44" s="1409" t="s">
        <v>359</v>
      </c>
      <c r="L44" s="6547"/>
      <c r="M44" s="6548"/>
    </row>
    <row r="45" spans="1:13" ht="15.75">
      <c r="A45" s="5687"/>
      <c r="B45" s="8754"/>
      <c r="C45" s="1412" t="s">
        <v>359</v>
      </c>
      <c r="D45" s="1412" t="s">
        <v>359</v>
      </c>
      <c r="E45" s="1412" t="s">
        <v>359</v>
      </c>
      <c r="F45" s="1412" t="s">
        <v>359</v>
      </c>
      <c r="G45" s="1412" t="s">
        <v>359</v>
      </c>
      <c r="H45" s="1412" t="s">
        <v>359</v>
      </c>
      <c r="I45" s="1412" t="s">
        <v>359</v>
      </c>
      <c r="J45" s="1412" t="s">
        <v>359</v>
      </c>
      <c r="K45" s="1412" t="s">
        <v>359</v>
      </c>
      <c r="L45" s="1409" t="s">
        <v>359</v>
      </c>
      <c r="M45" s="1657" t="s">
        <v>359</v>
      </c>
    </row>
    <row r="46" spans="1:13" ht="15.75" customHeight="1">
      <c r="A46" s="5687"/>
      <c r="B46" s="2338" t="s">
        <v>2388</v>
      </c>
      <c r="C46" s="5680" t="s">
        <v>3591</v>
      </c>
      <c r="D46" s="5680"/>
      <c r="E46" s="5680"/>
      <c r="F46" s="5680"/>
      <c r="G46" s="5680"/>
      <c r="H46" s="5680"/>
      <c r="I46" s="5680"/>
      <c r="J46" s="5680"/>
      <c r="K46" s="5680"/>
      <c r="L46" s="5680"/>
      <c r="M46" s="5681"/>
    </row>
    <row r="47" spans="1:13" ht="78.75" customHeight="1">
      <c r="A47" s="5687"/>
      <c r="B47" s="2338" t="s">
        <v>2577</v>
      </c>
      <c r="C47" s="5680" t="s">
        <v>3592</v>
      </c>
      <c r="D47" s="5680"/>
      <c r="E47" s="5680"/>
      <c r="F47" s="5680"/>
      <c r="G47" s="5680"/>
      <c r="H47" s="5680"/>
      <c r="I47" s="5680"/>
      <c r="J47" s="5680"/>
      <c r="K47" s="5680"/>
      <c r="L47" s="5680"/>
      <c r="M47" s="5681"/>
    </row>
    <row r="48" spans="1:13" ht="15.75">
      <c r="A48" s="5687"/>
      <c r="B48" s="2338" t="s">
        <v>2392</v>
      </c>
      <c r="C48" s="1415" t="s">
        <v>3593</v>
      </c>
      <c r="D48" s="1415" t="s">
        <v>359</v>
      </c>
      <c r="E48" s="1415" t="s">
        <v>359</v>
      </c>
      <c r="F48" s="1415" t="s">
        <v>359</v>
      </c>
      <c r="G48" s="1415" t="s">
        <v>359</v>
      </c>
      <c r="H48" s="1415" t="s">
        <v>359</v>
      </c>
      <c r="I48" s="1415" t="s">
        <v>359</v>
      </c>
      <c r="J48" s="1415" t="s">
        <v>359</v>
      </c>
      <c r="K48" s="1415" t="s">
        <v>359</v>
      </c>
      <c r="L48" s="1415" t="s">
        <v>359</v>
      </c>
      <c r="M48" s="1656" t="s">
        <v>359</v>
      </c>
    </row>
    <row r="49" spans="1:13" ht="15.75">
      <c r="A49" s="5687"/>
      <c r="B49" s="2338" t="s">
        <v>2393</v>
      </c>
      <c r="C49" s="1415" t="s">
        <v>437</v>
      </c>
      <c r="D49" s="1415" t="s">
        <v>359</v>
      </c>
      <c r="E49" s="1415" t="s">
        <v>359</v>
      </c>
      <c r="F49" s="1415" t="s">
        <v>359</v>
      </c>
      <c r="G49" s="1415" t="s">
        <v>359</v>
      </c>
      <c r="H49" s="1415" t="s">
        <v>359</v>
      </c>
      <c r="I49" s="1415" t="s">
        <v>359</v>
      </c>
      <c r="J49" s="1415" t="s">
        <v>359</v>
      </c>
      <c r="K49" s="1415" t="s">
        <v>359</v>
      </c>
      <c r="L49" s="1415" t="s">
        <v>359</v>
      </c>
      <c r="M49" s="1656" t="s">
        <v>359</v>
      </c>
    </row>
    <row r="50" spans="1:13" ht="15.75" customHeight="1">
      <c r="A50" s="5569" t="s">
        <v>2394</v>
      </c>
      <c r="B50" s="2338" t="s">
        <v>2395</v>
      </c>
      <c r="C50" s="5680" t="s">
        <v>3594</v>
      </c>
      <c r="D50" s="5680"/>
      <c r="E50" s="5680"/>
      <c r="F50" s="5680"/>
      <c r="G50" s="5680"/>
      <c r="H50" s="5680"/>
      <c r="I50" s="5680"/>
      <c r="J50" s="5680"/>
      <c r="K50" s="5680"/>
      <c r="L50" s="5680"/>
      <c r="M50" s="5681"/>
    </row>
    <row r="51" spans="1:13" ht="15" customHeight="1">
      <c r="A51" s="5570"/>
      <c r="B51" s="2338" t="s">
        <v>2396</v>
      </c>
      <c r="C51" s="5680" t="s">
        <v>3595</v>
      </c>
      <c r="D51" s="5680"/>
      <c r="E51" s="5680"/>
      <c r="F51" s="5680"/>
      <c r="G51" s="5680"/>
      <c r="H51" s="5680"/>
      <c r="I51" s="5680"/>
      <c r="J51" s="5680"/>
      <c r="K51" s="5680"/>
      <c r="L51" s="5680"/>
      <c r="M51" s="5681"/>
    </row>
    <row r="52" spans="1:13" ht="15" customHeight="1">
      <c r="A52" s="5570"/>
      <c r="B52" s="2338" t="s">
        <v>2398</v>
      </c>
      <c r="C52" s="5680" t="s">
        <v>3596</v>
      </c>
      <c r="D52" s="5680"/>
      <c r="E52" s="5680"/>
      <c r="F52" s="5680"/>
      <c r="G52" s="5680"/>
      <c r="H52" s="5680"/>
      <c r="I52" s="5680"/>
      <c r="J52" s="5680"/>
      <c r="K52" s="5680"/>
      <c r="L52" s="5680"/>
      <c r="M52" s="5681"/>
    </row>
    <row r="53" spans="1:13" ht="15" customHeight="1">
      <c r="A53" s="5570"/>
      <c r="B53" s="2338" t="s">
        <v>2399</v>
      </c>
      <c r="C53" s="5680" t="s">
        <v>1242</v>
      </c>
      <c r="D53" s="5680"/>
      <c r="E53" s="5680"/>
      <c r="F53" s="5680"/>
      <c r="G53" s="5680"/>
      <c r="H53" s="5680"/>
      <c r="I53" s="5680"/>
      <c r="J53" s="5680"/>
      <c r="K53" s="5680"/>
      <c r="L53" s="5680"/>
      <c r="M53" s="5681"/>
    </row>
    <row r="54" spans="1:13" ht="15" customHeight="1">
      <c r="A54" s="5570"/>
      <c r="B54" s="2338" t="s">
        <v>2400</v>
      </c>
      <c r="C54" s="6559" t="s">
        <v>3597</v>
      </c>
      <c r="D54" s="6559"/>
      <c r="E54" s="6559"/>
      <c r="F54" s="6559"/>
      <c r="G54" s="6559"/>
      <c r="H54" s="6559"/>
      <c r="I54" s="6559"/>
      <c r="J54" s="6559"/>
      <c r="K54" s="6559"/>
      <c r="L54" s="6559"/>
      <c r="M54" s="6560"/>
    </row>
    <row r="55" spans="1:13" ht="15" customHeight="1">
      <c r="A55" s="5617"/>
      <c r="B55" s="2338" t="s">
        <v>2401</v>
      </c>
      <c r="C55" s="5680" t="s">
        <v>3598</v>
      </c>
      <c r="D55" s="5680"/>
      <c r="E55" s="5680"/>
      <c r="F55" s="5680"/>
      <c r="G55" s="5680"/>
      <c r="H55" s="5680"/>
      <c r="I55" s="5680"/>
      <c r="J55" s="5680"/>
      <c r="K55" s="5680"/>
      <c r="L55" s="5680"/>
      <c r="M55" s="5681"/>
    </row>
    <row r="56" spans="1:13" ht="15" customHeight="1">
      <c r="A56" s="5569" t="s">
        <v>2402</v>
      </c>
      <c r="B56" s="4467" t="s">
        <v>2403</v>
      </c>
      <c r="C56" s="5680" t="s">
        <v>3599</v>
      </c>
      <c r="D56" s="5680"/>
      <c r="E56" s="5680"/>
      <c r="F56" s="5680"/>
      <c r="G56" s="5680"/>
      <c r="H56" s="5680"/>
      <c r="I56" s="5680"/>
      <c r="J56" s="5680"/>
      <c r="K56" s="5680"/>
      <c r="L56" s="5680"/>
      <c r="M56" s="5681"/>
    </row>
    <row r="57" spans="1:13" ht="15" customHeight="1">
      <c r="A57" s="5570"/>
      <c r="B57" s="4467" t="s">
        <v>2404</v>
      </c>
      <c r="C57" s="5680" t="s">
        <v>2684</v>
      </c>
      <c r="D57" s="5680"/>
      <c r="E57" s="5680"/>
      <c r="F57" s="5680"/>
      <c r="G57" s="5680"/>
      <c r="H57" s="5680"/>
      <c r="I57" s="5680"/>
      <c r="J57" s="5680"/>
      <c r="K57" s="5680"/>
      <c r="L57" s="5680"/>
      <c r="M57" s="5681"/>
    </row>
    <row r="58" spans="1:13" ht="15" customHeight="1">
      <c r="A58" s="5570"/>
      <c r="B58" s="4467" t="s">
        <v>244</v>
      </c>
      <c r="C58" s="5680" t="s">
        <v>18</v>
      </c>
      <c r="D58" s="5680"/>
      <c r="E58" s="5680"/>
      <c r="F58" s="5680"/>
      <c r="G58" s="5680"/>
      <c r="H58" s="5680"/>
      <c r="I58" s="5680"/>
      <c r="J58" s="5680"/>
      <c r="K58" s="5680"/>
      <c r="L58" s="5680"/>
      <c r="M58" s="5681"/>
    </row>
    <row r="59" spans="1:13" ht="25.5" customHeight="1">
      <c r="A59" s="1706" t="s">
        <v>2406</v>
      </c>
      <c r="B59" s="4468" t="s">
        <v>359</v>
      </c>
      <c r="C59" s="5957" t="s">
        <v>3600</v>
      </c>
      <c r="D59" s="5957"/>
      <c r="E59" s="5957"/>
      <c r="F59" s="5957"/>
      <c r="G59" s="5957"/>
      <c r="H59" s="5957"/>
      <c r="I59" s="5957"/>
      <c r="J59" s="5957"/>
      <c r="K59" s="5957"/>
      <c r="L59" s="5957"/>
      <c r="M59" s="5958"/>
    </row>
  </sheetData>
  <mergeCells count="50">
    <mergeCell ref="A56:A58"/>
    <mergeCell ref="A2:A14"/>
    <mergeCell ref="A15:A49"/>
    <mergeCell ref="B17:B23"/>
    <mergeCell ref="F22:M22"/>
    <mergeCell ref="B24:B27"/>
    <mergeCell ref="B28:B30"/>
    <mergeCell ref="J29:L29"/>
    <mergeCell ref="B31:B33"/>
    <mergeCell ref="B34:B41"/>
    <mergeCell ref="B42:B45"/>
    <mergeCell ref="F43:F44"/>
    <mergeCell ref="G43:J44"/>
    <mergeCell ref="L43:M44"/>
    <mergeCell ref="C6:M6"/>
    <mergeCell ref="C7:D7"/>
    <mergeCell ref="I7:M7"/>
    <mergeCell ref="A50:A55"/>
    <mergeCell ref="C50:M50"/>
    <mergeCell ref="C2:M2"/>
    <mergeCell ref="C3:M3"/>
    <mergeCell ref="F4:G4"/>
    <mergeCell ref="I4:M4"/>
    <mergeCell ref="C5:M5"/>
    <mergeCell ref="F9:G9"/>
    <mergeCell ref="I9:J9"/>
    <mergeCell ref="C10:D10"/>
    <mergeCell ref="F10:G10"/>
    <mergeCell ref="C46:M46"/>
    <mergeCell ref="B1:M1"/>
    <mergeCell ref="C55:M55"/>
    <mergeCell ref="C56:M56"/>
    <mergeCell ref="C57:M57"/>
    <mergeCell ref="C58:M58"/>
    <mergeCell ref="C16:M16"/>
    <mergeCell ref="C47:M47"/>
    <mergeCell ref="I10:J10"/>
    <mergeCell ref="C11:M11"/>
    <mergeCell ref="C12:M12"/>
    <mergeCell ref="C13:M13"/>
    <mergeCell ref="C14:D14"/>
    <mergeCell ref="F14:M14"/>
    <mergeCell ref="C15:M15"/>
    <mergeCell ref="B8:B10"/>
    <mergeCell ref="C9:D9"/>
    <mergeCell ref="C59:M59"/>
    <mergeCell ref="C51:M51"/>
    <mergeCell ref="C52:M52"/>
    <mergeCell ref="C53:M53"/>
    <mergeCell ref="C54:M54"/>
  </mergeCells>
  <hyperlinks>
    <hyperlink ref="C54" r:id="rId1"/>
  </hyperlinks>
  <pageMargins left="0.7" right="0.7" top="0.75" bottom="0.75" header="0.3" footer="0.3"/>
  <pageSetup orientation="portrait" horizontalDpi="0" verticalDpi="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1:P58"/>
  <sheetViews>
    <sheetView topLeftCell="B1" workbookViewId="0">
      <selection activeCell="C11" sqref="C11:M11"/>
    </sheetView>
  </sheetViews>
  <sheetFormatPr baseColWidth="10" defaultColWidth="8.7109375" defaultRowHeight="15"/>
  <cols>
    <col min="1" max="1" width="29" customWidth="1"/>
    <col min="2" max="2" width="29.7109375" customWidth="1"/>
    <col min="3" max="13" width="11.42578125" customWidth="1"/>
  </cols>
  <sheetData>
    <row r="1" spans="1:16" ht="20.25" customHeight="1" thickBot="1">
      <c r="A1" s="2714" t="s">
        <v>2422</v>
      </c>
      <c r="B1" s="6179" t="s">
        <v>3601</v>
      </c>
      <c r="C1" s="6179"/>
      <c r="D1" s="6179"/>
      <c r="E1" s="6179"/>
      <c r="F1" s="6179"/>
      <c r="G1" s="6179"/>
      <c r="H1" s="6179"/>
      <c r="I1" s="6179"/>
      <c r="J1" s="6179"/>
      <c r="K1" s="6179"/>
      <c r="L1" s="6179"/>
      <c r="M1" s="6180"/>
      <c r="N1" s="1359"/>
      <c r="O1" s="1359"/>
      <c r="P1" s="1359"/>
    </row>
    <row r="2" spans="1:16" ht="54" customHeight="1">
      <c r="A2" s="6186" t="s">
        <v>2329</v>
      </c>
      <c r="B2" s="2339" t="s">
        <v>2330</v>
      </c>
      <c r="C2" s="6602" t="s">
        <v>3602</v>
      </c>
      <c r="D2" s="6602"/>
      <c r="E2" s="6602"/>
      <c r="F2" s="6602"/>
      <c r="G2" s="6602"/>
      <c r="H2" s="6602"/>
      <c r="I2" s="6602"/>
      <c r="J2" s="6602"/>
      <c r="K2" s="6602"/>
      <c r="L2" s="6602"/>
      <c r="M2" s="7154"/>
      <c r="N2" s="1359"/>
      <c r="O2" s="1359"/>
      <c r="P2" s="1359"/>
    </row>
    <row r="3" spans="1:16" ht="57.75" customHeight="1">
      <c r="A3" s="5581"/>
      <c r="B3" s="2336" t="s">
        <v>2643</v>
      </c>
      <c r="C3" s="5680" t="s">
        <v>1216</v>
      </c>
      <c r="D3" s="5680"/>
      <c r="E3" s="5680"/>
      <c r="F3" s="5680"/>
      <c r="G3" s="5680"/>
      <c r="H3" s="5680"/>
      <c r="I3" s="5680"/>
      <c r="J3" s="5680"/>
      <c r="K3" s="5680"/>
      <c r="L3" s="5680"/>
      <c r="M3" s="5681"/>
      <c r="N3" s="1359"/>
      <c r="O3" s="1359"/>
      <c r="P3" s="1359"/>
    </row>
    <row r="4" spans="1:16" ht="35.25" customHeight="1">
      <c r="A4" s="5581"/>
      <c r="B4" s="2338" t="s">
        <v>240</v>
      </c>
      <c r="C4" s="1415" t="s">
        <v>359</v>
      </c>
      <c r="D4" s="1482" t="s">
        <v>359</v>
      </c>
      <c r="E4" s="1539" t="s">
        <v>359</v>
      </c>
      <c r="F4" s="5699" t="s">
        <v>241</v>
      </c>
      <c r="G4" s="5700"/>
      <c r="H4" s="1483" t="s">
        <v>359</v>
      </c>
      <c r="I4" s="5680" t="s">
        <v>359</v>
      </c>
      <c r="J4" s="5680"/>
      <c r="K4" s="5680"/>
      <c r="L4" s="5680"/>
      <c r="M4" s="5681"/>
      <c r="N4" s="1359"/>
      <c r="O4" s="1359"/>
      <c r="P4" s="1359"/>
    </row>
    <row r="5" spans="1:16" ht="15" customHeight="1">
      <c r="A5" s="5581"/>
      <c r="B5" s="2338" t="s">
        <v>2333</v>
      </c>
      <c r="C5" s="5680"/>
      <c r="D5" s="5680"/>
      <c r="E5" s="5680"/>
      <c r="F5" s="5680"/>
      <c r="G5" s="5680"/>
      <c r="H5" s="5680"/>
      <c r="I5" s="5680"/>
      <c r="J5" s="5680"/>
      <c r="K5" s="5680"/>
      <c r="L5" s="5680"/>
      <c r="M5" s="5681"/>
      <c r="N5" s="1359"/>
      <c r="O5" s="1359"/>
      <c r="P5" s="1359"/>
    </row>
    <row r="6" spans="1:16" ht="15" customHeight="1">
      <c r="A6" s="5581"/>
      <c r="B6" s="2338" t="s">
        <v>2334</v>
      </c>
      <c r="C6" s="5680"/>
      <c r="D6" s="5680"/>
      <c r="E6" s="5680"/>
      <c r="F6" s="5680"/>
      <c r="G6" s="5680"/>
      <c r="H6" s="5680"/>
      <c r="I6" s="5680"/>
      <c r="J6" s="5680"/>
      <c r="K6" s="5680"/>
      <c r="L6" s="5680"/>
      <c r="M6" s="5681"/>
      <c r="N6" s="1359"/>
      <c r="O6" s="1359"/>
      <c r="P6" s="1359"/>
    </row>
    <row r="7" spans="1:16" ht="15" customHeight="1">
      <c r="A7" s="5581"/>
      <c r="B7" s="2338" t="s">
        <v>2335</v>
      </c>
      <c r="C7" s="5702" t="s">
        <v>1069</v>
      </c>
      <c r="D7" s="5702"/>
      <c r="E7" s="1409" t="s">
        <v>359</v>
      </c>
      <c r="F7" s="1409" t="s">
        <v>359</v>
      </c>
      <c r="G7" s="1484" t="s">
        <v>359</v>
      </c>
      <c r="H7" s="2406" t="s">
        <v>244</v>
      </c>
      <c r="I7" s="5702" t="s">
        <v>1070</v>
      </c>
      <c r="J7" s="5702"/>
      <c r="K7" s="5702"/>
      <c r="L7" s="5702"/>
      <c r="M7" s="5703"/>
      <c r="N7" s="1359"/>
      <c r="O7" s="1359"/>
      <c r="P7" s="1359"/>
    </row>
    <row r="8" spans="1:16" ht="15.75">
      <c r="A8" s="5581"/>
      <c r="B8" s="7144" t="s">
        <v>2336</v>
      </c>
      <c r="C8" s="1409" t="s">
        <v>359</v>
      </c>
      <c r="D8" s="1409" t="s">
        <v>359</v>
      </c>
      <c r="E8" s="1410" t="s">
        <v>359</v>
      </c>
      <c r="F8" s="1410" t="s">
        <v>359</v>
      </c>
      <c r="G8" s="1410" t="s">
        <v>359</v>
      </c>
      <c r="H8" s="1410" t="s">
        <v>359</v>
      </c>
      <c r="I8" s="1409" t="s">
        <v>359</v>
      </c>
      <c r="J8" s="1409" t="s">
        <v>359</v>
      </c>
      <c r="K8" s="1409" t="s">
        <v>359</v>
      </c>
      <c r="L8" s="1409" t="s">
        <v>359</v>
      </c>
      <c r="M8" s="1657" t="s">
        <v>359</v>
      </c>
      <c r="N8" s="1359"/>
      <c r="O8" s="1359"/>
      <c r="P8" s="1359"/>
    </row>
    <row r="9" spans="1:16" ht="15" customHeight="1">
      <c r="A9" s="5581"/>
      <c r="B9" s="7144"/>
      <c r="C9" s="5732" t="s">
        <v>359</v>
      </c>
      <c r="D9" s="5732"/>
      <c r="E9" s="1409" t="s">
        <v>359</v>
      </c>
      <c r="F9" s="5732" t="s">
        <v>359</v>
      </c>
      <c r="G9" s="5732"/>
      <c r="H9" s="1408" t="s">
        <v>359</v>
      </c>
      <c r="I9" s="5708" t="s">
        <v>359</v>
      </c>
      <c r="J9" s="5708"/>
      <c r="K9" s="1409" t="s">
        <v>359</v>
      </c>
      <c r="L9" s="1409" t="s">
        <v>359</v>
      </c>
      <c r="M9" s="1657" t="s">
        <v>359</v>
      </c>
      <c r="N9" s="1359"/>
      <c r="O9" s="1359"/>
      <c r="P9" s="1359"/>
    </row>
    <row r="10" spans="1:16" ht="22.5" customHeight="1">
      <c r="A10" s="5581"/>
      <c r="B10" s="8754"/>
      <c r="C10" s="5702" t="s">
        <v>2567</v>
      </c>
      <c r="D10" s="5702"/>
      <c r="E10" s="1412" t="s">
        <v>359</v>
      </c>
      <c r="F10" s="5708" t="s">
        <v>2567</v>
      </c>
      <c r="G10" s="5708"/>
      <c r="H10" s="1412" t="s">
        <v>359</v>
      </c>
      <c r="I10" s="5708" t="s">
        <v>2567</v>
      </c>
      <c r="J10" s="5708"/>
      <c r="K10" s="1412" t="s">
        <v>359</v>
      </c>
      <c r="L10" s="1412" t="s">
        <v>359</v>
      </c>
      <c r="M10" s="1494" t="s">
        <v>359</v>
      </c>
      <c r="N10" s="1359"/>
      <c r="O10" s="1359"/>
      <c r="P10" s="1359"/>
    </row>
    <row r="11" spans="1:16" ht="75" customHeight="1">
      <c r="A11" s="5581"/>
      <c r="B11" s="2338" t="s">
        <v>2338</v>
      </c>
      <c r="C11" s="5680" t="s">
        <v>3603</v>
      </c>
      <c r="D11" s="5680"/>
      <c r="E11" s="5680"/>
      <c r="F11" s="5680"/>
      <c r="G11" s="5680"/>
      <c r="H11" s="5680"/>
      <c r="I11" s="5680"/>
      <c r="J11" s="5680"/>
      <c r="K11" s="5680"/>
      <c r="L11" s="5680"/>
      <c r="M11" s="5681"/>
      <c r="N11" s="1359"/>
      <c r="O11" s="1359"/>
      <c r="P11" s="1359"/>
    </row>
    <row r="12" spans="1:16" ht="146.25" customHeight="1">
      <c r="A12" s="5581"/>
      <c r="B12" s="2338" t="s">
        <v>2689</v>
      </c>
      <c r="C12" s="5680" t="s">
        <v>3604</v>
      </c>
      <c r="D12" s="5680"/>
      <c r="E12" s="5680"/>
      <c r="F12" s="5680"/>
      <c r="G12" s="5680"/>
      <c r="H12" s="5680"/>
      <c r="I12" s="5680"/>
      <c r="J12" s="5680"/>
      <c r="K12" s="5680"/>
      <c r="L12" s="5680"/>
      <c r="M12" s="5681"/>
      <c r="N12" s="1359"/>
      <c r="O12" s="1359"/>
      <c r="P12" s="1359"/>
    </row>
    <row r="13" spans="1:16" ht="44.25" customHeight="1">
      <c r="A13" s="5581"/>
      <c r="B13" s="2338" t="s">
        <v>3291</v>
      </c>
      <c r="C13" s="5732" t="s">
        <v>3567</v>
      </c>
      <c r="D13" s="5732"/>
      <c r="E13" s="5732"/>
      <c r="F13" s="5732"/>
      <c r="G13" s="5732"/>
      <c r="H13" s="5732"/>
      <c r="I13" s="5732"/>
      <c r="J13" s="5732"/>
      <c r="K13" s="5732"/>
      <c r="L13" s="5732"/>
      <c r="M13" s="6554"/>
      <c r="N13" s="1359"/>
      <c r="O13" s="1359"/>
      <c r="P13" s="1359"/>
    </row>
    <row r="14" spans="1:16" ht="50.25" customHeight="1">
      <c r="A14" s="5581"/>
      <c r="B14" s="2339" t="s">
        <v>2651</v>
      </c>
      <c r="C14" s="5680" t="s">
        <v>86</v>
      </c>
      <c r="D14" s="5680"/>
      <c r="E14" s="1534" t="s">
        <v>108</v>
      </c>
      <c r="F14" s="5680" t="s">
        <v>1221</v>
      </c>
      <c r="G14" s="5680"/>
      <c r="H14" s="5680"/>
      <c r="I14" s="5680"/>
      <c r="J14" s="5680"/>
      <c r="K14" s="5680"/>
      <c r="L14" s="5680"/>
      <c r="M14" s="5681"/>
      <c r="N14" s="1359"/>
      <c r="O14" s="1359"/>
      <c r="P14" s="1359"/>
    </row>
    <row r="15" spans="1:16" ht="15" customHeight="1">
      <c r="A15" s="8736" t="s">
        <v>2340</v>
      </c>
      <c r="B15" s="2336" t="s">
        <v>230</v>
      </c>
      <c r="C15" s="5680" t="s">
        <v>1123</v>
      </c>
      <c r="D15" s="5680"/>
      <c r="E15" s="5680"/>
      <c r="F15" s="5680"/>
      <c r="G15" s="5680"/>
      <c r="H15" s="5680"/>
      <c r="I15" s="5680"/>
      <c r="J15" s="5680"/>
      <c r="K15" s="5680"/>
      <c r="L15" s="5680"/>
      <c r="M15" s="5681"/>
      <c r="N15" s="1359"/>
      <c r="O15" s="1359"/>
      <c r="P15" s="1359"/>
    </row>
    <row r="16" spans="1:16" ht="15" customHeight="1">
      <c r="A16" s="5687"/>
      <c r="B16" s="2338" t="s">
        <v>2652</v>
      </c>
      <c r="C16" s="5680" t="s">
        <v>2297</v>
      </c>
      <c r="D16" s="5680"/>
      <c r="E16" s="5680"/>
      <c r="F16" s="5680"/>
      <c r="G16" s="5680"/>
      <c r="H16" s="5680"/>
      <c r="I16" s="5680"/>
      <c r="J16" s="5680"/>
      <c r="K16" s="5680"/>
      <c r="L16" s="5680"/>
      <c r="M16" s="5681"/>
      <c r="N16" s="6583" t="s">
        <v>359</v>
      </c>
      <c r="O16" s="6583"/>
      <c r="P16" s="6583"/>
    </row>
    <row r="17" spans="1:16" ht="15.75">
      <c r="A17" s="5687"/>
      <c r="B17" s="7144" t="s">
        <v>2341</v>
      </c>
      <c r="C17" s="1409" t="s">
        <v>359</v>
      </c>
      <c r="D17" s="1408" t="s">
        <v>359</v>
      </c>
      <c r="E17" s="1408" t="s">
        <v>359</v>
      </c>
      <c r="F17" s="1408" t="s">
        <v>359</v>
      </c>
      <c r="G17" s="1408" t="s">
        <v>359</v>
      </c>
      <c r="H17" s="1408" t="s">
        <v>359</v>
      </c>
      <c r="I17" s="1408" t="s">
        <v>359</v>
      </c>
      <c r="J17" s="1408" t="s">
        <v>359</v>
      </c>
      <c r="K17" s="1408" t="s">
        <v>359</v>
      </c>
      <c r="L17" s="1408" t="s">
        <v>359</v>
      </c>
      <c r="M17" s="1492" t="s">
        <v>359</v>
      </c>
      <c r="N17" s="1359"/>
      <c r="O17" s="1359"/>
      <c r="P17" s="1359"/>
    </row>
    <row r="18" spans="1:16" ht="15.75">
      <c r="A18" s="5687"/>
      <c r="B18" s="7144"/>
      <c r="C18" s="1409" t="s">
        <v>359</v>
      </c>
      <c r="D18" s="1415" t="s">
        <v>359</v>
      </c>
      <c r="E18" s="1408" t="s">
        <v>359</v>
      </c>
      <c r="F18" s="1415" t="s">
        <v>359</v>
      </c>
      <c r="G18" s="1408" t="s">
        <v>359</v>
      </c>
      <c r="H18" s="1415" t="s">
        <v>359</v>
      </c>
      <c r="I18" s="1408" t="s">
        <v>359</v>
      </c>
      <c r="J18" s="1415" t="s">
        <v>359</v>
      </c>
      <c r="K18" s="1408" t="s">
        <v>359</v>
      </c>
      <c r="L18" s="1408" t="s">
        <v>359</v>
      </c>
      <c r="M18" s="1492" t="s">
        <v>359</v>
      </c>
      <c r="N18" s="1359"/>
      <c r="O18" s="1359"/>
      <c r="P18" s="1359"/>
    </row>
    <row r="19" spans="1:16" ht="15.75">
      <c r="A19" s="5687"/>
      <c r="B19" s="7144"/>
      <c r="C19" s="1408" t="s">
        <v>2342</v>
      </c>
      <c r="D19" s="1406" t="s">
        <v>359</v>
      </c>
      <c r="E19" s="1408" t="s">
        <v>2343</v>
      </c>
      <c r="F19" s="1406" t="s">
        <v>359</v>
      </c>
      <c r="G19" s="1408" t="s">
        <v>2344</v>
      </c>
      <c r="H19" s="1406" t="s">
        <v>359</v>
      </c>
      <c r="I19" s="1408" t="s">
        <v>2345</v>
      </c>
      <c r="J19" s="1406" t="s">
        <v>359</v>
      </c>
      <c r="K19" s="1408" t="s">
        <v>359</v>
      </c>
      <c r="L19" s="1408" t="s">
        <v>359</v>
      </c>
      <c r="M19" s="1492" t="s">
        <v>359</v>
      </c>
      <c r="N19" s="1359"/>
      <c r="O19" s="1359"/>
      <c r="P19" s="1359"/>
    </row>
    <row r="20" spans="1:16" ht="15.75">
      <c r="A20" s="5687"/>
      <c r="B20" s="7144"/>
      <c r="C20" s="1408" t="s">
        <v>2346</v>
      </c>
      <c r="D20" s="1406" t="s">
        <v>359</v>
      </c>
      <c r="E20" s="1408" t="s">
        <v>2347</v>
      </c>
      <c r="F20" s="1406" t="s">
        <v>359</v>
      </c>
      <c r="G20" s="1408" t="s">
        <v>2348</v>
      </c>
      <c r="H20" s="1406" t="s">
        <v>359</v>
      </c>
      <c r="I20" s="1408" t="s">
        <v>359</v>
      </c>
      <c r="J20" s="1408" t="s">
        <v>359</v>
      </c>
      <c r="K20" s="1408" t="s">
        <v>359</v>
      </c>
      <c r="L20" s="1408" t="s">
        <v>359</v>
      </c>
      <c r="M20" s="1492" t="s">
        <v>359</v>
      </c>
      <c r="N20" s="1359"/>
      <c r="O20" s="1359"/>
      <c r="P20" s="1359"/>
    </row>
    <row r="21" spans="1:16" ht="15.75">
      <c r="A21" s="5687"/>
      <c r="B21" s="7144"/>
      <c r="C21" s="1408" t="s">
        <v>2349</v>
      </c>
      <c r="D21" s="1406" t="s">
        <v>359</v>
      </c>
      <c r="E21" s="1408" t="s">
        <v>2350</v>
      </c>
      <c r="F21" s="1406" t="s">
        <v>359</v>
      </c>
      <c r="G21" s="1408" t="s">
        <v>359</v>
      </c>
      <c r="H21" s="1408" t="s">
        <v>359</v>
      </c>
      <c r="I21" s="1408" t="s">
        <v>359</v>
      </c>
      <c r="J21" s="1408" t="s">
        <v>359</v>
      </c>
      <c r="K21" s="1408" t="s">
        <v>359</v>
      </c>
      <c r="L21" s="1408" t="s">
        <v>359</v>
      </c>
      <c r="M21" s="1492" t="s">
        <v>359</v>
      </c>
      <c r="N21" s="1359"/>
      <c r="O21" s="1359"/>
      <c r="P21" s="1359"/>
    </row>
    <row r="22" spans="1:16" ht="15" customHeight="1">
      <c r="A22" s="5687"/>
      <c r="B22" s="7144"/>
      <c r="C22" s="1408" t="s">
        <v>105</v>
      </c>
      <c r="D22" s="1406" t="s">
        <v>2441</v>
      </c>
      <c r="E22" s="1408" t="s">
        <v>2352</v>
      </c>
      <c r="F22" s="5708" t="s">
        <v>3605</v>
      </c>
      <c r="G22" s="5708"/>
      <c r="H22" s="5708"/>
      <c r="I22" s="5708"/>
      <c r="J22" s="5708"/>
      <c r="K22" s="5708"/>
      <c r="L22" s="5708"/>
      <c r="M22" s="5974"/>
      <c r="N22" s="1359"/>
      <c r="O22" s="1359"/>
      <c r="P22" s="1359"/>
    </row>
    <row r="23" spans="1:16" ht="15.75">
      <c r="A23" s="5687"/>
      <c r="B23" s="8754"/>
      <c r="C23" s="1415" t="s">
        <v>359</v>
      </c>
      <c r="D23" s="1415" t="s">
        <v>359</v>
      </c>
      <c r="E23" s="1415" t="s">
        <v>359</v>
      </c>
      <c r="F23" s="1415" t="s">
        <v>359</v>
      </c>
      <c r="G23" s="1415" t="s">
        <v>359</v>
      </c>
      <c r="H23" s="1415" t="s">
        <v>359</v>
      </c>
      <c r="I23" s="1415" t="s">
        <v>359</v>
      </c>
      <c r="J23" s="1415" t="s">
        <v>359</v>
      </c>
      <c r="K23" s="1415" t="s">
        <v>359</v>
      </c>
      <c r="L23" s="1415" t="s">
        <v>359</v>
      </c>
      <c r="M23" s="1656" t="s">
        <v>359</v>
      </c>
      <c r="N23" s="1359"/>
      <c r="O23" s="1359"/>
      <c r="P23" s="1359"/>
    </row>
    <row r="24" spans="1:16" ht="15.75">
      <c r="A24" s="5687"/>
      <c r="B24" s="7144" t="s">
        <v>2354</v>
      </c>
      <c r="C24" s="1408" t="s">
        <v>359</v>
      </c>
      <c r="D24" s="1408" t="s">
        <v>359</v>
      </c>
      <c r="E24" s="1408" t="s">
        <v>359</v>
      </c>
      <c r="F24" s="1408" t="s">
        <v>359</v>
      </c>
      <c r="G24" s="1408" t="s">
        <v>359</v>
      </c>
      <c r="H24" s="1408" t="s">
        <v>359</v>
      </c>
      <c r="I24" s="1408" t="s">
        <v>359</v>
      </c>
      <c r="J24" s="1408" t="s">
        <v>359</v>
      </c>
      <c r="K24" s="1408" t="s">
        <v>359</v>
      </c>
      <c r="L24" s="1409" t="s">
        <v>359</v>
      </c>
      <c r="M24" s="1657" t="s">
        <v>359</v>
      </c>
      <c r="N24" s="1359"/>
      <c r="O24" s="1359"/>
      <c r="P24" s="1359"/>
    </row>
    <row r="25" spans="1:16" ht="15.75">
      <c r="A25" s="5687"/>
      <c r="B25" s="7144"/>
      <c r="C25" s="1408" t="s">
        <v>2355</v>
      </c>
      <c r="D25" s="1417" t="s">
        <v>359</v>
      </c>
      <c r="E25" s="1408" t="s">
        <v>359</v>
      </c>
      <c r="F25" s="1408" t="s">
        <v>2356</v>
      </c>
      <c r="G25" s="1417" t="s">
        <v>359</v>
      </c>
      <c r="H25" s="1408" t="s">
        <v>359</v>
      </c>
      <c r="I25" s="1408" t="s">
        <v>2357</v>
      </c>
      <c r="J25" s="1417" t="s">
        <v>2441</v>
      </c>
      <c r="K25" s="1408" t="s">
        <v>359</v>
      </c>
      <c r="L25" s="1409" t="s">
        <v>359</v>
      </c>
      <c r="M25" s="1657" t="s">
        <v>359</v>
      </c>
      <c r="N25" s="1359"/>
      <c r="O25" s="1359"/>
      <c r="P25" s="1359"/>
    </row>
    <row r="26" spans="1:16" ht="15.75">
      <c r="A26" s="5687"/>
      <c r="B26" s="7144"/>
      <c r="C26" s="1408" t="s">
        <v>2358</v>
      </c>
      <c r="D26" s="1419" t="s">
        <v>359</v>
      </c>
      <c r="E26" s="1409" t="s">
        <v>359</v>
      </c>
      <c r="F26" s="1408" t="s">
        <v>2359</v>
      </c>
      <c r="G26" s="1406"/>
      <c r="H26" s="1409" t="s">
        <v>359</v>
      </c>
      <c r="I26" s="1409" t="s">
        <v>359</v>
      </c>
      <c r="J26" s="1409" t="s">
        <v>359</v>
      </c>
      <c r="K26" s="1409" t="s">
        <v>359</v>
      </c>
      <c r="L26" s="1409" t="s">
        <v>359</v>
      </c>
      <c r="M26" s="1657" t="s">
        <v>359</v>
      </c>
      <c r="N26" s="1359"/>
      <c r="O26" s="1359"/>
      <c r="P26" s="1359"/>
    </row>
    <row r="27" spans="1:16" ht="15.75">
      <c r="A27" s="5687"/>
      <c r="B27" s="8754"/>
      <c r="C27" s="1415" t="s">
        <v>359</v>
      </c>
      <c r="D27" s="1415" t="s">
        <v>359</v>
      </c>
      <c r="E27" s="1415" t="s">
        <v>359</v>
      </c>
      <c r="F27" s="1415" t="s">
        <v>359</v>
      </c>
      <c r="G27" s="1415" t="s">
        <v>359</v>
      </c>
      <c r="H27" s="1415" t="s">
        <v>359</v>
      </c>
      <c r="I27" s="1415" t="s">
        <v>359</v>
      </c>
      <c r="J27" s="1415" t="s">
        <v>359</v>
      </c>
      <c r="K27" s="1415" t="s">
        <v>359</v>
      </c>
      <c r="L27" s="1412" t="s">
        <v>359</v>
      </c>
      <c r="M27" s="1494" t="s">
        <v>359</v>
      </c>
      <c r="N27" s="1359"/>
      <c r="O27" s="1359"/>
      <c r="P27" s="1359"/>
    </row>
    <row r="28" spans="1:16" ht="15.75">
      <c r="A28" s="5687"/>
      <c r="B28" s="7143" t="s">
        <v>2360</v>
      </c>
      <c r="C28" s="1408" t="s">
        <v>359</v>
      </c>
      <c r="D28" s="1408" t="s">
        <v>359</v>
      </c>
      <c r="E28" s="1408" t="s">
        <v>359</v>
      </c>
      <c r="F28" s="1408" t="s">
        <v>359</v>
      </c>
      <c r="G28" s="1408" t="s">
        <v>359</v>
      </c>
      <c r="H28" s="1408" t="s">
        <v>359</v>
      </c>
      <c r="I28" s="1408" t="s">
        <v>359</v>
      </c>
      <c r="J28" s="1408" t="s">
        <v>359</v>
      </c>
      <c r="K28" s="1408" t="s">
        <v>359</v>
      </c>
      <c r="L28" s="1408" t="s">
        <v>359</v>
      </c>
      <c r="M28" s="1492" t="s">
        <v>359</v>
      </c>
      <c r="N28" s="1359"/>
      <c r="O28" s="1359"/>
      <c r="P28" s="1359"/>
    </row>
    <row r="29" spans="1:16" ht="27.75" customHeight="1">
      <c r="A29" s="5687"/>
      <c r="B29" s="7144"/>
      <c r="C29" s="1485" t="s">
        <v>2361</v>
      </c>
      <c r="D29" s="1488" t="s">
        <v>437</v>
      </c>
      <c r="E29" s="1408" t="s">
        <v>359</v>
      </c>
      <c r="F29" s="1409" t="s">
        <v>2362</v>
      </c>
      <c r="G29" s="1417" t="s">
        <v>359</v>
      </c>
      <c r="H29" s="1408" t="s">
        <v>359</v>
      </c>
      <c r="I29" s="1409" t="s">
        <v>2363</v>
      </c>
      <c r="J29" s="5701" t="s">
        <v>359</v>
      </c>
      <c r="K29" s="5680"/>
      <c r="L29" s="6204"/>
      <c r="M29" s="1492" t="s">
        <v>359</v>
      </c>
      <c r="N29" s="1359"/>
      <c r="O29" s="1359"/>
      <c r="P29" s="1359"/>
    </row>
    <row r="30" spans="1:16" ht="15.75">
      <c r="A30" s="5687"/>
      <c r="B30" s="7145"/>
      <c r="C30" s="1415" t="s">
        <v>359</v>
      </c>
      <c r="D30" s="1415" t="s">
        <v>359</v>
      </c>
      <c r="E30" s="1415" t="s">
        <v>359</v>
      </c>
      <c r="F30" s="1415" t="s">
        <v>359</v>
      </c>
      <c r="G30" s="1415" t="s">
        <v>359</v>
      </c>
      <c r="H30" s="1415" t="s">
        <v>359</v>
      </c>
      <c r="I30" s="1415" t="s">
        <v>359</v>
      </c>
      <c r="J30" s="1415" t="s">
        <v>359</v>
      </c>
      <c r="K30" s="1415" t="s">
        <v>359</v>
      </c>
      <c r="L30" s="1415" t="s">
        <v>359</v>
      </c>
      <c r="M30" s="1656" t="s">
        <v>359</v>
      </c>
      <c r="N30" s="1359"/>
      <c r="O30" s="1359"/>
      <c r="P30" s="1359"/>
    </row>
    <row r="31" spans="1:16" ht="15.75">
      <c r="A31" s="5687"/>
      <c r="B31" s="7144" t="s">
        <v>2364</v>
      </c>
      <c r="C31" s="1422" t="s">
        <v>359</v>
      </c>
      <c r="D31" s="1422" t="s">
        <v>359</v>
      </c>
      <c r="E31" s="1422" t="s">
        <v>359</v>
      </c>
      <c r="F31" s="1422" t="s">
        <v>359</v>
      </c>
      <c r="G31" s="1422" t="s">
        <v>359</v>
      </c>
      <c r="H31" s="1422" t="s">
        <v>359</v>
      </c>
      <c r="I31" s="1422" t="s">
        <v>359</v>
      </c>
      <c r="J31" s="1422" t="s">
        <v>359</v>
      </c>
      <c r="K31" s="1422" t="s">
        <v>359</v>
      </c>
      <c r="L31" s="1409" t="s">
        <v>359</v>
      </c>
      <c r="M31" s="1657" t="s">
        <v>359</v>
      </c>
      <c r="N31" s="1359"/>
      <c r="O31" s="1359"/>
      <c r="P31" s="1359"/>
    </row>
    <row r="32" spans="1:16" ht="15.75">
      <c r="A32" s="5687"/>
      <c r="B32" s="7144"/>
      <c r="C32" s="1408" t="s">
        <v>2365</v>
      </c>
      <c r="D32" s="1417" t="s">
        <v>3313</v>
      </c>
      <c r="E32" s="1422" t="s">
        <v>359</v>
      </c>
      <c r="F32" s="1408" t="s">
        <v>2366</v>
      </c>
      <c r="G32" s="1423">
        <v>2027</v>
      </c>
      <c r="H32" s="1422" t="s">
        <v>359</v>
      </c>
      <c r="I32" s="1409" t="s">
        <v>359</v>
      </c>
      <c r="J32" s="1422" t="s">
        <v>359</v>
      </c>
      <c r="K32" s="1422" t="s">
        <v>359</v>
      </c>
      <c r="L32" s="1409" t="s">
        <v>359</v>
      </c>
      <c r="M32" s="1657" t="s">
        <v>359</v>
      </c>
      <c r="N32" s="1359"/>
      <c r="O32" s="1359"/>
      <c r="P32" s="1359"/>
    </row>
    <row r="33" spans="1:16" ht="15.75">
      <c r="A33" s="5687"/>
      <c r="B33" s="8754"/>
      <c r="C33" s="1415" t="s">
        <v>359</v>
      </c>
      <c r="D33" s="1415" t="s">
        <v>359</v>
      </c>
      <c r="E33" s="1538" t="s">
        <v>359</v>
      </c>
      <c r="F33" s="1415" t="s">
        <v>359</v>
      </c>
      <c r="G33" s="1538" t="s">
        <v>359</v>
      </c>
      <c r="H33" s="1538" t="s">
        <v>359</v>
      </c>
      <c r="I33" s="1412" t="s">
        <v>359</v>
      </c>
      <c r="J33" s="1538" t="s">
        <v>359</v>
      </c>
      <c r="K33" s="1538" t="s">
        <v>359</v>
      </c>
      <c r="L33" s="1412" t="s">
        <v>359</v>
      </c>
      <c r="M33" s="1494" t="s">
        <v>359</v>
      </c>
      <c r="N33" s="1359"/>
      <c r="O33" s="1359"/>
      <c r="P33" s="1359"/>
    </row>
    <row r="34" spans="1:16" ht="15.75">
      <c r="A34" s="5687"/>
      <c r="B34" s="7144" t="s">
        <v>2367</v>
      </c>
      <c r="C34" s="1408" t="s">
        <v>359</v>
      </c>
      <c r="D34" s="1408" t="s">
        <v>359</v>
      </c>
      <c r="E34" s="1408" t="s">
        <v>359</v>
      </c>
      <c r="F34" s="1408" t="s">
        <v>359</v>
      </c>
      <c r="G34" s="1408" t="s">
        <v>359</v>
      </c>
      <c r="H34" s="1408" t="s">
        <v>359</v>
      </c>
      <c r="I34" s="1408" t="s">
        <v>359</v>
      </c>
      <c r="J34" s="1408" t="s">
        <v>359</v>
      </c>
      <c r="K34" s="1408" t="s">
        <v>359</v>
      </c>
      <c r="L34" s="1408" t="s">
        <v>359</v>
      </c>
      <c r="M34" s="1492" t="s">
        <v>359</v>
      </c>
      <c r="N34" s="1359"/>
      <c r="O34" s="1359"/>
      <c r="P34" s="1359"/>
    </row>
    <row r="35" spans="1:16" ht="15.75">
      <c r="A35" s="5687"/>
      <c r="B35" s="7144"/>
      <c r="C35" s="1408" t="s">
        <v>359</v>
      </c>
      <c r="D35" s="1710" t="s">
        <v>2368</v>
      </c>
      <c r="E35" s="1710" t="s">
        <v>359</v>
      </c>
      <c r="F35" s="1710" t="s">
        <v>2369</v>
      </c>
      <c r="G35" s="1710" t="s">
        <v>359</v>
      </c>
      <c r="H35" s="1422" t="s">
        <v>2370</v>
      </c>
      <c r="I35" s="1422" t="s">
        <v>359</v>
      </c>
      <c r="J35" s="1422" t="s">
        <v>2371</v>
      </c>
      <c r="K35" s="1710" t="s">
        <v>359</v>
      </c>
      <c r="L35" s="1710" t="s">
        <v>2372</v>
      </c>
      <c r="M35" s="1821" t="s">
        <v>359</v>
      </c>
      <c r="N35" s="1359"/>
      <c r="O35" s="1359"/>
      <c r="P35" s="1359"/>
    </row>
    <row r="36" spans="1:16" ht="15.75">
      <c r="A36" s="5687"/>
      <c r="B36" s="7144"/>
      <c r="C36" s="1408" t="s">
        <v>359</v>
      </c>
      <c r="D36" s="1417" t="s">
        <v>3313</v>
      </c>
      <c r="E36" s="4437">
        <v>0.3</v>
      </c>
      <c r="F36" s="1488" t="s">
        <v>3550</v>
      </c>
      <c r="G36" s="4437">
        <v>0.2</v>
      </c>
      <c r="H36" s="1488" t="s">
        <v>3551</v>
      </c>
      <c r="I36" s="4437">
        <v>0.2</v>
      </c>
      <c r="J36" s="1488" t="s">
        <v>3552</v>
      </c>
      <c r="K36" s="4437">
        <v>0.15</v>
      </c>
      <c r="L36" s="1488" t="s">
        <v>3553</v>
      </c>
      <c r="M36" s="4491">
        <v>0.15</v>
      </c>
      <c r="N36" s="1359"/>
      <c r="O36" s="1359"/>
      <c r="P36" s="1359"/>
    </row>
    <row r="37" spans="1:16" ht="15.75">
      <c r="A37" s="5687"/>
      <c r="B37" s="7144"/>
      <c r="C37" s="1408" t="s">
        <v>359</v>
      </c>
      <c r="D37" s="1710" t="s">
        <v>3297</v>
      </c>
      <c r="E37" s="1408" t="s">
        <v>359</v>
      </c>
      <c r="F37" s="1408" t="s">
        <v>359</v>
      </c>
      <c r="G37" s="1408" t="s">
        <v>359</v>
      </c>
      <c r="H37" s="1409" t="s">
        <v>359</v>
      </c>
      <c r="I37" s="1409" t="s">
        <v>359</v>
      </c>
      <c r="J37" s="1409" t="s">
        <v>359</v>
      </c>
      <c r="K37" s="1408" t="s">
        <v>359</v>
      </c>
      <c r="L37" s="1408" t="s">
        <v>359</v>
      </c>
      <c r="M37" s="1492" t="s">
        <v>359</v>
      </c>
      <c r="N37" s="1359"/>
      <c r="O37" s="1359"/>
      <c r="P37" s="1359"/>
    </row>
    <row r="38" spans="1:16" ht="15.75">
      <c r="A38" s="5687"/>
      <c r="B38" s="7144"/>
      <c r="C38" s="1408" t="s">
        <v>359</v>
      </c>
      <c r="D38" s="1417" t="s">
        <v>3553</v>
      </c>
      <c r="E38" s="4437">
        <v>1</v>
      </c>
      <c r="F38" s="1408" t="s">
        <v>359</v>
      </c>
      <c r="G38" s="1408" t="s">
        <v>359</v>
      </c>
      <c r="H38" s="1408" t="s">
        <v>359</v>
      </c>
      <c r="I38" s="1408" t="s">
        <v>359</v>
      </c>
      <c r="J38" s="1408" t="s">
        <v>359</v>
      </c>
      <c r="K38" s="1408" t="s">
        <v>359</v>
      </c>
      <c r="L38" s="1408" t="s">
        <v>359</v>
      </c>
      <c r="M38" s="1492" t="s">
        <v>359</v>
      </c>
      <c r="N38" s="1359"/>
      <c r="O38" s="1359"/>
      <c r="P38" s="1359"/>
    </row>
    <row r="39" spans="1:16" ht="15.75">
      <c r="A39" s="5687"/>
      <c r="B39" s="7144"/>
      <c r="C39" s="1415" t="s">
        <v>359</v>
      </c>
      <c r="D39" s="1415" t="s">
        <v>359</v>
      </c>
      <c r="E39" s="1415" t="s">
        <v>359</v>
      </c>
      <c r="F39" s="1415" t="s">
        <v>359</v>
      </c>
      <c r="G39" s="1415" t="s">
        <v>359</v>
      </c>
      <c r="H39" s="1415" t="s">
        <v>359</v>
      </c>
      <c r="I39" s="1415" t="s">
        <v>359</v>
      </c>
      <c r="J39" s="1415" t="s">
        <v>359</v>
      </c>
      <c r="K39" s="1415" t="s">
        <v>359</v>
      </c>
      <c r="L39" s="1415" t="s">
        <v>359</v>
      </c>
      <c r="M39" s="1656" t="s">
        <v>359</v>
      </c>
      <c r="N39" s="1359"/>
      <c r="O39" s="1359"/>
      <c r="P39" s="1359"/>
    </row>
    <row r="40" spans="1:16" ht="15.75">
      <c r="A40" s="5687"/>
      <c r="B40" s="8755" t="s">
        <v>2385</v>
      </c>
      <c r="C40" s="1408" t="s">
        <v>359</v>
      </c>
      <c r="D40" s="1408" t="s">
        <v>359</v>
      </c>
      <c r="E40" s="1408" t="s">
        <v>359</v>
      </c>
      <c r="F40" s="1408" t="s">
        <v>359</v>
      </c>
      <c r="G40" s="1408" t="s">
        <v>359</v>
      </c>
      <c r="H40" s="1408" t="s">
        <v>359</v>
      </c>
      <c r="I40" s="1408" t="s">
        <v>359</v>
      </c>
      <c r="J40" s="1408" t="s">
        <v>359</v>
      </c>
      <c r="K40" s="1408" t="s">
        <v>359</v>
      </c>
      <c r="L40" s="1409" t="s">
        <v>359</v>
      </c>
      <c r="M40" s="1657" t="s">
        <v>359</v>
      </c>
      <c r="N40" s="1359"/>
      <c r="O40" s="1359"/>
      <c r="P40" s="1359"/>
    </row>
    <row r="41" spans="1:16" ht="15" customHeight="1">
      <c r="A41" s="5687"/>
      <c r="B41" s="7144"/>
      <c r="C41" s="1409" t="s">
        <v>359</v>
      </c>
      <c r="D41" s="1408" t="s">
        <v>93</v>
      </c>
      <c r="E41" s="1415" t="s">
        <v>95</v>
      </c>
      <c r="F41" s="6539" t="s">
        <v>2386</v>
      </c>
      <c r="G41" s="6540" t="s">
        <v>3606</v>
      </c>
      <c r="H41" s="5979"/>
      <c r="I41" s="5979"/>
      <c r="J41" s="6541"/>
      <c r="K41" s="1408" t="s">
        <v>2574</v>
      </c>
      <c r="L41" s="6545" t="s">
        <v>3607</v>
      </c>
      <c r="M41" s="6546"/>
      <c r="N41" s="1359"/>
      <c r="O41" s="1359"/>
      <c r="P41" s="1359"/>
    </row>
    <row r="42" spans="1:16" ht="15.75">
      <c r="A42" s="5687"/>
      <c r="B42" s="7144"/>
      <c r="C42" s="1409" t="s">
        <v>359</v>
      </c>
      <c r="D42" s="1423" t="s">
        <v>2441</v>
      </c>
      <c r="E42" s="1483" t="s">
        <v>359</v>
      </c>
      <c r="F42" s="6539"/>
      <c r="G42" s="6542"/>
      <c r="H42" s="6543"/>
      <c r="I42" s="6543"/>
      <c r="J42" s="6544"/>
      <c r="K42" s="1409" t="s">
        <v>359</v>
      </c>
      <c r="L42" s="6547"/>
      <c r="M42" s="6548"/>
      <c r="N42" s="1359"/>
      <c r="O42" s="1359"/>
      <c r="P42" s="1359"/>
    </row>
    <row r="43" spans="1:16" ht="15.75">
      <c r="A43" s="5687"/>
      <c r="B43" s="8754"/>
      <c r="C43" s="1412" t="s">
        <v>359</v>
      </c>
      <c r="D43" s="1412" t="s">
        <v>359</v>
      </c>
      <c r="E43" s="1412" t="s">
        <v>359</v>
      </c>
      <c r="F43" s="1412" t="s">
        <v>359</v>
      </c>
      <c r="G43" s="1412" t="s">
        <v>359</v>
      </c>
      <c r="H43" s="1412" t="s">
        <v>359</v>
      </c>
      <c r="I43" s="1412" t="s">
        <v>359</v>
      </c>
      <c r="J43" s="1412" t="s">
        <v>359</v>
      </c>
      <c r="K43" s="1412" t="s">
        <v>359</v>
      </c>
      <c r="L43" s="1409" t="s">
        <v>359</v>
      </c>
      <c r="M43" s="1657" t="s">
        <v>359</v>
      </c>
      <c r="N43" s="1359"/>
      <c r="O43" s="1359"/>
      <c r="P43" s="1359"/>
    </row>
    <row r="44" spans="1:16" ht="15" customHeight="1">
      <c r="A44" s="5687"/>
      <c r="B44" s="2338" t="s">
        <v>2388</v>
      </c>
      <c r="C44" s="5680" t="s">
        <v>3608</v>
      </c>
      <c r="D44" s="5680"/>
      <c r="E44" s="5680"/>
      <c r="F44" s="5680"/>
      <c r="G44" s="5680"/>
      <c r="H44" s="5680"/>
      <c r="I44" s="5680"/>
      <c r="J44" s="5680"/>
      <c r="K44" s="5680"/>
      <c r="L44" s="5680"/>
      <c r="M44" s="5681"/>
      <c r="N44" s="1359"/>
      <c r="O44" s="1359"/>
      <c r="P44" s="1359"/>
    </row>
    <row r="45" spans="1:16" ht="33.75" customHeight="1">
      <c r="A45" s="5687"/>
      <c r="B45" s="2338" t="s">
        <v>2577</v>
      </c>
      <c r="C45" s="5680" t="s">
        <v>3609</v>
      </c>
      <c r="D45" s="5680"/>
      <c r="E45" s="5680"/>
      <c r="F45" s="5680"/>
      <c r="G45" s="5680"/>
      <c r="H45" s="5680"/>
      <c r="I45" s="5680"/>
      <c r="J45" s="5680"/>
      <c r="K45" s="5680"/>
      <c r="L45" s="5680"/>
      <c r="M45" s="5681"/>
      <c r="N45" s="1359"/>
      <c r="O45" s="1359"/>
      <c r="P45" s="1359"/>
    </row>
    <row r="46" spans="1:16" ht="15.75">
      <c r="A46" s="5687"/>
      <c r="B46" s="2338" t="s">
        <v>2392</v>
      </c>
      <c r="C46" s="1415">
        <v>30</v>
      </c>
      <c r="D46" s="1415" t="s">
        <v>359</v>
      </c>
      <c r="E46" s="1415" t="s">
        <v>359</v>
      </c>
      <c r="F46" s="1415" t="s">
        <v>359</v>
      </c>
      <c r="G46" s="1415" t="s">
        <v>359</v>
      </c>
      <c r="H46" s="1415" t="s">
        <v>359</v>
      </c>
      <c r="I46" s="1415" t="s">
        <v>359</v>
      </c>
      <c r="J46" s="1415" t="s">
        <v>359</v>
      </c>
      <c r="K46" s="1415" t="s">
        <v>359</v>
      </c>
      <c r="L46" s="1415" t="s">
        <v>359</v>
      </c>
      <c r="M46" s="1656" t="s">
        <v>359</v>
      </c>
      <c r="N46" s="1359"/>
      <c r="O46" s="1359"/>
      <c r="P46" s="1359"/>
    </row>
    <row r="47" spans="1:16" ht="15" customHeight="1">
      <c r="A47" s="5687"/>
      <c r="B47" s="2338" t="s">
        <v>2393</v>
      </c>
      <c r="C47" s="5680" t="s">
        <v>437</v>
      </c>
      <c r="D47" s="5680"/>
      <c r="E47" s="5680"/>
      <c r="F47" s="1415" t="s">
        <v>359</v>
      </c>
      <c r="G47" s="1415" t="s">
        <v>359</v>
      </c>
      <c r="H47" s="1415" t="s">
        <v>359</v>
      </c>
      <c r="I47" s="1415" t="s">
        <v>359</v>
      </c>
      <c r="J47" s="1415" t="s">
        <v>359</v>
      </c>
      <c r="K47" s="1415" t="s">
        <v>359</v>
      </c>
      <c r="L47" s="1415" t="s">
        <v>359</v>
      </c>
      <c r="M47" s="1656" t="s">
        <v>359</v>
      </c>
      <c r="N47" s="1359"/>
      <c r="O47" s="1359"/>
      <c r="P47" s="1359"/>
    </row>
    <row r="48" spans="1:16" ht="15" customHeight="1">
      <c r="A48" s="5569" t="s">
        <v>2394</v>
      </c>
      <c r="B48" s="2338" t="s">
        <v>2395</v>
      </c>
      <c r="C48" s="5680" t="s">
        <v>1224</v>
      </c>
      <c r="D48" s="5680"/>
      <c r="E48" s="5680"/>
      <c r="F48" s="5680"/>
      <c r="G48" s="5680"/>
      <c r="H48" s="5680"/>
      <c r="I48" s="5680"/>
      <c r="J48" s="5680"/>
      <c r="K48" s="5680"/>
      <c r="L48" s="5680"/>
      <c r="M48" s="5681"/>
      <c r="N48" s="1359"/>
      <c r="O48" s="1359"/>
      <c r="P48" s="1359"/>
    </row>
    <row r="49" spans="1:16" ht="15" customHeight="1">
      <c r="A49" s="5570"/>
      <c r="B49" s="2338" t="s">
        <v>2396</v>
      </c>
      <c r="C49" s="5680" t="s">
        <v>3562</v>
      </c>
      <c r="D49" s="5680"/>
      <c r="E49" s="5680"/>
      <c r="F49" s="5680"/>
      <c r="G49" s="5680"/>
      <c r="H49" s="5680"/>
      <c r="I49" s="5680"/>
      <c r="J49" s="5680"/>
      <c r="K49" s="5680"/>
      <c r="L49" s="5680"/>
      <c r="M49" s="5681"/>
      <c r="N49" s="1359"/>
      <c r="O49" s="1359"/>
      <c r="P49" s="1359"/>
    </row>
    <row r="50" spans="1:16" ht="15" customHeight="1">
      <c r="A50" s="5570"/>
      <c r="B50" s="2338" t="s">
        <v>2398</v>
      </c>
      <c r="C50" s="5680" t="s">
        <v>2587</v>
      </c>
      <c r="D50" s="5680"/>
      <c r="E50" s="5680"/>
      <c r="F50" s="5680"/>
      <c r="G50" s="5680"/>
      <c r="H50" s="5680"/>
      <c r="I50" s="5680"/>
      <c r="J50" s="5680"/>
      <c r="K50" s="5680"/>
      <c r="L50" s="5680"/>
      <c r="M50" s="5681"/>
      <c r="N50" s="1359"/>
      <c r="O50" s="1359"/>
      <c r="P50" s="1359"/>
    </row>
    <row r="51" spans="1:16" ht="15" customHeight="1">
      <c r="A51" s="5570"/>
      <c r="B51" s="2338" t="s">
        <v>2399</v>
      </c>
      <c r="C51" s="5680" t="s">
        <v>2145</v>
      </c>
      <c r="D51" s="5680"/>
      <c r="E51" s="5680"/>
      <c r="F51" s="5680"/>
      <c r="G51" s="5680"/>
      <c r="H51" s="5680"/>
      <c r="I51" s="5680"/>
      <c r="J51" s="5680"/>
      <c r="K51" s="5680"/>
      <c r="L51" s="5680"/>
      <c r="M51" s="5681"/>
      <c r="N51" s="1359"/>
      <c r="O51" s="1359"/>
      <c r="P51" s="1359"/>
    </row>
    <row r="52" spans="1:16" ht="15" customHeight="1">
      <c r="A52" s="5570"/>
      <c r="B52" s="2338" t="s">
        <v>2400</v>
      </c>
      <c r="C52" s="8853" t="s">
        <v>3423</v>
      </c>
      <c r="D52" s="8853"/>
      <c r="E52" s="8853"/>
      <c r="F52" s="8853"/>
      <c r="G52" s="8853"/>
      <c r="H52" s="8853"/>
      <c r="I52" s="8853"/>
      <c r="J52" s="8853"/>
      <c r="K52" s="8853"/>
      <c r="L52" s="8853"/>
      <c r="M52" s="8854"/>
      <c r="N52" s="1359"/>
      <c r="O52" s="1359"/>
      <c r="P52" s="1359"/>
    </row>
    <row r="53" spans="1:16" ht="15" customHeight="1" thickBot="1">
      <c r="A53" s="5617"/>
      <c r="B53" s="2338" t="s">
        <v>2401</v>
      </c>
      <c r="C53" s="5680" t="s">
        <v>3389</v>
      </c>
      <c r="D53" s="5680"/>
      <c r="E53" s="5680"/>
      <c r="F53" s="5680"/>
      <c r="G53" s="5680"/>
      <c r="H53" s="5680"/>
      <c r="I53" s="5680"/>
      <c r="J53" s="5680"/>
      <c r="K53" s="5680"/>
      <c r="L53" s="5680"/>
      <c r="M53" s="5681"/>
      <c r="N53" s="1359"/>
      <c r="O53" s="1359"/>
      <c r="P53" s="1359"/>
    </row>
    <row r="54" spans="1:16" ht="15" customHeight="1">
      <c r="A54" s="5569" t="s">
        <v>2402</v>
      </c>
      <c r="B54" s="4467" t="s">
        <v>2403</v>
      </c>
      <c r="C54" s="5680" t="s">
        <v>3329</v>
      </c>
      <c r="D54" s="5680"/>
      <c r="E54" s="5680"/>
      <c r="F54" s="5680"/>
      <c r="G54" s="5680"/>
      <c r="H54" s="5680"/>
      <c r="I54" s="5680"/>
      <c r="J54" s="5680"/>
      <c r="K54" s="5680"/>
      <c r="L54" s="5680"/>
      <c r="M54" s="5681"/>
      <c r="N54" s="1359"/>
      <c r="O54" s="1359"/>
      <c r="P54" s="1359"/>
    </row>
    <row r="55" spans="1:16" ht="15" customHeight="1">
      <c r="A55" s="5570"/>
      <c r="B55" s="4467" t="s">
        <v>2404</v>
      </c>
      <c r="C55" s="5680" t="s">
        <v>2405</v>
      </c>
      <c r="D55" s="5680"/>
      <c r="E55" s="5680"/>
      <c r="F55" s="5680"/>
      <c r="G55" s="5680"/>
      <c r="H55" s="5680"/>
      <c r="I55" s="5680"/>
      <c r="J55" s="5680"/>
      <c r="K55" s="5680"/>
      <c r="L55" s="5680"/>
      <c r="M55" s="5681"/>
      <c r="N55" s="1359"/>
      <c r="O55" s="1359"/>
      <c r="P55" s="1359"/>
    </row>
    <row r="56" spans="1:16" ht="15" customHeight="1" thickBot="1">
      <c r="A56" s="5570"/>
      <c r="B56" s="4467" t="s">
        <v>244</v>
      </c>
      <c r="C56" s="5680" t="s">
        <v>7</v>
      </c>
      <c r="D56" s="5680"/>
      <c r="E56" s="5680"/>
      <c r="F56" s="5680"/>
      <c r="G56" s="5680"/>
      <c r="H56" s="5680"/>
      <c r="I56" s="5680"/>
      <c r="J56" s="5680"/>
      <c r="K56" s="5680"/>
      <c r="L56" s="5680"/>
      <c r="M56" s="5681"/>
      <c r="N56" s="1359"/>
      <c r="O56" s="1359"/>
      <c r="P56" s="1359"/>
    </row>
    <row r="57" spans="1:16" ht="15" customHeight="1" thickBot="1">
      <c r="A57" s="1706" t="s">
        <v>2406</v>
      </c>
      <c r="B57" s="4468" t="s">
        <v>359</v>
      </c>
      <c r="C57" s="5957" t="s">
        <v>359</v>
      </c>
      <c r="D57" s="5957"/>
      <c r="E57" s="5957"/>
      <c r="F57" s="5957"/>
      <c r="G57" s="5957"/>
      <c r="H57" s="5957"/>
      <c r="I57" s="5957"/>
      <c r="J57" s="5957"/>
      <c r="K57" s="5957"/>
      <c r="L57" s="5957"/>
      <c r="M57" s="5958"/>
      <c r="N57" s="1359"/>
      <c r="O57" s="1359"/>
      <c r="P57" s="1359"/>
    </row>
    <row r="58" spans="1:16">
      <c r="C58" s="1354"/>
      <c r="D58" s="1354"/>
      <c r="E58" s="1354"/>
      <c r="F58" s="1354"/>
      <c r="G58" s="1354"/>
      <c r="H58" s="1354"/>
      <c r="I58" s="1354"/>
      <c r="J58" s="1354"/>
      <c r="K58" s="1354"/>
      <c r="L58" s="1354"/>
      <c r="M58" s="1354"/>
    </row>
  </sheetData>
  <mergeCells count="52">
    <mergeCell ref="C7:D7"/>
    <mergeCell ref="I7:M7"/>
    <mergeCell ref="B8:B10"/>
    <mergeCell ref="C9:D9"/>
    <mergeCell ref="F9:G9"/>
    <mergeCell ref="I9:J9"/>
    <mergeCell ref="C10:D10"/>
    <mergeCell ref="F10:G10"/>
    <mergeCell ref="C3:M3"/>
    <mergeCell ref="F4:G4"/>
    <mergeCell ref="I4:M4"/>
    <mergeCell ref="C5:M5"/>
    <mergeCell ref="C6:M6"/>
    <mergeCell ref="N16:P16"/>
    <mergeCell ref="B17:B23"/>
    <mergeCell ref="F22:M22"/>
    <mergeCell ref="B24:B27"/>
    <mergeCell ref="J29:L29"/>
    <mergeCell ref="C16:M16"/>
    <mergeCell ref="B28:B30"/>
    <mergeCell ref="C57:M57"/>
    <mergeCell ref="C44:M44"/>
    <mergeCell ref="C45:M45"/>
    <mergeCell ref="A48:A53"/>
    <mergeCell ref="C48:M48"/>
    <mergeCell ref="C49:M49"/>
    <mergeCell ref="C50:M50"/>
    <mergeCell ref="C51:M51"/>
    <mergeCell ref="C52:M52"/>
    <mergeCell ref="C53:M53"/>
    <mergeCell ref="A15:A47"/>
    <mergeCell ref="C15:M15"/>
    <mergeCell ref="B34:B39"/>
    <mergeCell ref="B40:B43"/>
    <mergeCell ref="C47:E47"/>
    <mergeCell ref="B31:B33"/>
    <mergeCell ref="B1:M1"/>
    <mergeCell ref="A54:A56"/>
    <mergeCell ref="C54:M54"/>
    <mergeCell ref="C55:M55"/>
    <mergeCell ref="C56:M56"/>
    <mergeCell ref="I10:J10"/>
    <mergeCell ref="C11:M11"/>
    <mergeCell ref="C12:M12"/>
    <mergeCell ref="C13:M13"/>
    <mergeCell ref="C14:D14"/>
    <mergeCell ref="F14:M14"/>
    <mergeCell ref="F41:F42"/>
    <mergeCell ref="G41:J42"/>
    <mergeCell ref="L41:M42"/>
    <mergeCell ref="A2:A14"/>
    <mergeCell ref="C2:M2"/>
  </mergeCells>
  <hyperlinks>
    <hyperlink ref="C52" r:id="rId1"/>
  </hyperlinks>
  <pageMargins left="0.7" right="0.7" top="0.75" bottom="0.75" header="0.3" footer="0.3"/>
  <pageSetup orientation="portrait" horizontalDpi="0" verticalDpi="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dimension ref="A1:AMJ61"/>
  <sheetViews>
    <sheetView topLeftCell="A13" zoomScale="65" zoomScaleNormal="65" workbookViewId="0">
      <selection activeCell="D29" sqref="D29"/>
    </sheetView>
  </sheetViews>
  <sheetFormatPr baseColWidth="10" defaultColWidth="11.42578125" defaultRowHeight="15.75"/>
  <cols>
    <col min="1" max="1" width="29" style="190" customWidth="1"/>
    <col min="2" max="2" width="29.7109375" style="191" customWidth="1"/>
    <col min="3" max="13" width="11.42578125" style="1471"/>
    <col min="14" max="1024" width="11.42578125" style="190"/>
  </cols>
  <sheetData>
    <row r="1" spans="1:13" ht="20.25" customHeight="1" thickBot="1">
      <c r="A1" s="2256" t="s">
        <v>359</v>
      </c>
      <c r="B1" s="8860" t="s">
        <v>3610</v>
      </c>
      <c r="C1" s="8860"/>
      <c r="D1" s="8860"/>
      <c r="E1" s="8860"/>
      <c r="F1" s="8860"/>
      <c r="G1" s="8860"/>
      <c r="H1" s="8860"/>
      <c r="I1" s="8860"/>
      <c r="J1" s="8860"/>
      <c r="K1" s="8860"/>
      <c r="L1" s="8860"/>
      <c r="M1" s="8861"/>
    </row>
    <row r="2" spans="1:13" ht="47.25" customHeight="1">
      <c r="A2" s="6186" t="s">
        <v>2329</v>
      </c>
      <c r="B2" s="2244" t="s">
        <v>2330</v>
      </c>
      <c r="C2" s="8862" t="s">
        <v>1843</v>
      </c>
      <c r="D2" s="8862"/>
      <c r="E2" s="8862"/>
      <c r="F2" s="8862"/>
      <c r="G2" s="8862"/>
      <c r="H2" s="8862"/>
      <c r="I2" s="8862"/>
      <c r="J2" s="8862"/>
      <c r="K2" s="8862"/>
      <c r="L2" s="8862"/>
      <c r="M2" s="8863"/>
    </row>
    <row r="3" spans="1:13" ht="158.25" customHeight="1">
      <c r="A3" s="5581"/>
      <c r="B3" s="2245" t="s">
        <v>2643</v>
      </c>
      <c r="C3" s="5680" t="s">
        <v>3611</v>
      </c>
      <c r="D3" s="5680"/>
      <c r="E3" s="5680"/>
      <c r="F3" s="5680"/>
      <c r="G3" s="5680"/>
      <c r="H3" s="5680"/>
      <c r="I3" s="5680"/>
      <c r="J3" s="5680"/>
      <c r="K3" s="5680"/>
      <c r="L3" s="5680"/>
      <c r="M3" s="5681"/>
    </row>
    <row r="4" spans="1:13" ht="33.75" customHeight="1">
      <c r="A4" s="5581"/>
      <c r="B4" s="2247" t="s">
        <v>240</v>
      </c>
      <c r="C4" s="1415" t="s">
        <v>95</v>
      </c>
      <c r="D4" s="1482" t="s">
        <v>359</v>
      </c>
      <c r="E4" s="1655" t="s">
        <v>359</v>
      </c>
      <c r="F4" s="5699" t="s">
        <v>241</v>
      </c>
      <c r="G4" s="5700"/>
      <c r="H4" s="1865" t="s">
        <v>437</v>
      </c>
      <c r="I4" s="7148" t="s">
        <v>359</v>
      </c>
      <c r="J4" s="7149"/>
      <c r="K4" s="7149"/>
      <c r="L4" s="7149"/>
      <c r="M4" s="7150"/>
    </row>
    <row r="5" spans="1:13" ht="38.25" customHeight="1">
      <c r="A5" s="5581"/>
      <c r="B5" s="2247" t="s">
        <v>2333</v>
      </c>
      <c r="C5" s="6000"/>
      <c r="D5" s="6000"/>
      <c r="E5" s="6000"/>
      <c r="F5" s="6000"/>
      <c r="G5" s="6000"/>
      <c r="H5" s="6000"/>
      <c r="I5" s="6000"/>
      <c r="J5" s="6000"/>
      <c r="K5" s="6000"/>
      <c r="L5" s="6000"/>
      <c r="M5" s="6001"/>
    </row>
    <row r="6" spans="1:13" ht="15.75" customHeight="1">
      <c r="A6" s="5581"/>
      <c r="B6" s="2247" t="s">
        <v>2334</v>
      </c>
      <c r="C6" s="1415" t="s">
        <v>359</v>
      </c>
      <c r="D6" s="1415" t="s">
        <v>359</v>
      </c>
      <c r="E6" s="1415" t="s">
        <v>359</v>
      </c>
      <c r="F6" s="1415" t="s">
        <v>359</v>
      </c>
      <c r="G6" s="1415" t="s">
        <v>359</v>
      </c>
      <c r="H6" s="1415" t="s">
        <v>359</v>
      </c>
      <c r="I6" s="1415" t="s">
        <v>359</v>
      </c>
      <c r="J6" s="1415" t="s">
        <v>359</v>
      </c>
      <c r="K6" s="1415" t="s">
        <v>359</v>
      </c>
      <c r="L6" s="1415" t="s">
        <v>359</v>
      </c>
      <c r="M6" s="1656" t="s">
        <v>359</v>
      </c>
    </row>
    <row r="7" spans="1:13" ht="15.75" customHeight="1">
      <c r="A7" s="5581"/>
      <c r="B7" s="2247" t="s">
        <v>2335</v>
      </c>
      <c r="C7" s="5702" t="s">
        <v>13</v>
      </c>
      <c r="D7" s="5702"/>
      <c r="E7" s="1409" t="s">
        <v>359</v>
      </c>
      <c r="F7" s="1409" t="s">
        <v>359</v>
      </c>
      <c r="G7" s="1484" t="s">
        <v>359</v>
      </c>
      <c r="H7" s="2406" t="s">
        <v>244</v>
      </c>
      <c r="I7" s="5702" t="s">
        <v>24</v>
      </c>
      <c r="J7" s="5702"/>
      <c r="K7" s="5702"/>
      <c r="L7" s="5702"/>
      <c r="M7" s="5703"/>
    </row>
    <row r="8" spans="1:13" ht="15.75" customHeight="1">
      <c r="A8" s="5581"/>
      <c r="B8" s="8777" t="s">
        <v>2336</v>
      </c>
      <c r="C8" s="1409" t="s">
        <v>359</v>
      </c>
      <c r="D8" s="1409" t="s">
        <v>359</v>
      </c>
      <c r="E8" s="1410" t="s">
        <v>359</v>
      </c>
      <c r="F8" s="1410" t="s">
        <v>359</v>
      </c>
      <c r="G8" s="1410" t="s">
        <v>359</v>
      </c>
      <c r="H8" s="1410" t="s">
        <v>359</v>
      </c>
      <c r="I8" s="1409" t="s">
        <v>359</v>
      </c>
      <c r="J8" s="1409" t="s">
        <v>359</v>
      </c>
      <c r="K8" s="1409" t="s">
        <v>359</v>
      </c>
      <c r="L8" s="1409" t="s">
        <v>359</v>
      </c>
      <c r="M8" s="1657" t="s">
        <v>359</v>
      </c>
    </row>
    <row r="9" spans="1:13" ht="15.75" customHeight="1">
      <c r="A9" s="5581"/>
      <c r="B9" s="8777"/>
      <c r="C9" s="5708" t="s">
        <v>359</v>
      </c>
      <c r="D9" s="5708"/>
      <c r="E9" s="1409" t="s">
        <v>359</v>
      </c>
      <c r="F9" s="5708" t="s">
        <v>359</v>
      </c>
      <c r="G9" s="5708"/>
      <c r="H9" s="1409" t="s">
        <v>359</v>
      </c>
      <c r="I9" s="5708" t="s">
        <v>359</v>
      </c>
      <c r="J9" s="5708"/>
      <c r="K9" s="1409" t="s">
        <v>359</v>
      </c>
      <c r="L9" s="1409" t="s">
        <v>359</v>
      </c>
      <c r="M9" s="1657" t="s">
        <v>359</v>
      </c>
    </row>
    <row r="10" spans="1:13" ht="15.75" customHeight="1">
      <c r="A10" s="5581"/>
      <c r="B10" s="8850"/>
      <c r="C10" s="5708" t="s">
        <v>2337</v>
      </c>
      <c r="D10" s="5708"/>
      <c r="E10" s="1412" t="s">
        <v>359</v>
      </c>
      <c r="F10" s="5708" t="s">
        <v>2337</v>
      </c>
      <c r="G10" s="5708"/>
      <c r="H10" s="1412" t="s">
        <v>359</v>
      </c>
      <c r="I10" s="5708" t="s">
        <v>2337</v>
      </c>
      <c r="J10" s="5708"/>
      <c r="K10" s="1412" t="s">
        <v>359</v>
      </c>
      <c r="L10" s="1412" t="s">
        <v>359</v>
      </c>
      <c r="M10" s="1494" t="s">
        <v>359</v>
      </c>
    </row>
    <row r="11" spans="1:13" ht="93.75" customHeight="1">
      <c r="A11" s="5581"/>
      <c r="B11" s="2247" t="s">
        <v>2338</v>
      </c>
      <c r="C11" s="5682" t="s">
        <v>3612</v>
      </c>
      <c r="D11" s="5682"/>
      <c r="E11" s="5682"/>
      <c r="F11" s="5682"/>
      <c r="G11" s="5682"/>
      <c r="H11" s="5682"/>
      <c r="I11" s="5682"/>
      <c r="J11" s="5682"/>
      <c r="K11" s="5682"/>
      <c r="L11" s="5682"/>
      <c r="M11" s="5683"/>
    </row>
    <row r="12" spans="1:13" ht="107.25" customHeight="1">
      <c r="A12" s="5581"/>
      <c r="B12" s="2247" t="s">
        <v>2689</v>
      </c>
      <c r="C12" s="5682" t="s">
        <v>3613</v>
      </c>
      <c r="D12" s="5682"/>
      <c r="E12" s="5682"/>
      <c r="F12" s="5682"/>
      <c r="G12" s="5682"/>
      <c r="H12" s="5682"/>
      <c r="I12" s="5682"/>
      <c r="J12" s="5682"/>
      <c r="K12" s="5682"/>
      <c r="L12" s="5682"/>
      <c r="M12" s="5683"/>
    </row>
    <row r="13" spans="1:13" ht="66.75" customHeight="1">
      <c r="A13" s="5581"/>
      <c r="B13" s="2247" t="s">
        <v>2649</v>
      </c>
      <c r="C13" s="8859" t="s">
        <v>2182</v>
      </c>
      <c r="D13" s="5682"/>
      <c r="E13" s="5682"/>
      <c r="F13" s="5682"/>
      <c r="G13" s="5682"/>
      <c r="H13" s="5682"/>
      <c r="I13" s="5682"/>
      <c r="J13" s="5682"/>
      <c r="K13" s="5682"/>
      <c r="L13" s="5682"/>
      <c r="M13" s="5683"/>
    </row>
    <row r="14" spans="1:13" ht="32.25" customHeight="1">
      <c r="A14" s="5581"/>
      <c r="B14" s="2248" t="s">
        <v>2651</v>
      </c>
      <c r="C14" s="5680" t="s">
        <v>1257</v>
      </c>
      <c r="D14" s="5680"/>
      <c r="E14" s="1534" t="s">
        <v>108</v>
      </c>
      <c r="F14" s="5701" t="s">
        <v>1258</v>
      </c>
      <c r="G14" s="5680"/>
      <c r="H14" s="5680"/>
      <c r="I14" s="5680"/>
      <c r="J14" s="5680"/>
      <c r="K14" s="5680"/>
      <c r="L14" s="5680"/>
      <c r="M14" s="5681"/>
    </row>
    <row r="15" spans="1:13" ht="15.75" customHeight="1">
      <c r="A15" s="8736" t="s">
        <v>2340</v>
      </c>
      <c r="B15" s="2720" t="s">
        <v>230</v>
      </c>
      <c r="C15" s="5682" t="s">
        <v>1253</v>
      </c>
      <c r="D15" s="5682"/>
      <c r="E15" s="5682"/>
      <c r="F15" s="5682"/>
      <c r="G15" s="5682"/>
      <c r="H15" s="5682"/>
      <c r="I15" s="5682"/>
      <c r="J15" s="5682"/>
      <c r="K15" s="5682"/>
      <c r="L15" s="5682"/>
      <c r="M15" s="5683"/>
    </row>
    <row r="16" spans="1:13" ht="20.25" customHeight="1">
      <c r="A16" s="5687"/>
      <c r="B16" s="2246" t="s">
        <v>2652</v>
      </c>
      <c r="C16" s="5682" t="s">
        <v>1844</v>
      </c>
      <c r="D16" s="5682"/>
      <c r="E16" s="5682"/>
      <c r="F16" s="5682"/>
      <c r="G16" s="5682"/>
      <c r="H16" s="5682"/>
      <c r="I16" s="5682"/>
      <c r="J16" s="5682"/>
      <c r="K16" s="5682"/>
      <c r="L16" s="5682"/>
      <c r="M16" s="5683"/>
    </row>
    <row r="17" spans="1:13" ht="8.25" customHeight="1">
      <c r="A17" s="5687"/>
      <c r="B17" s="5704"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9" customHeight="1">
      <c r="A18" s="5687"/>
      <c r="B18" s="5704"/>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ustomHeight="1">
      <c r="A19" s="5687"/>
      <c r="B19" s="5704"/>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ustomHeight="1">
      <c r="A20" s="5687"/>
      <c r="B20" s="5704"/>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ustomHeight="1">
      <c r="A21" s="5687"/>
      <c r="B21" s="5704"/>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75" customHeight="1">
      <c r="A22" s="5687"/>
      <c r="B22" s="5704"/>
      <c r="C22" s="1408" t="s">
        <v>105</v>
      </c>
      <c r="D22" s="1406" t="s">
        <v>2441</v>
      </c>
      <c r="E22" s="1408" t="s">
        <v>2352</v>
      </c>
      <c r="F22" s="1412" t="s">
        <v>2353</v>
      </c>
      <c r="G22" s="1412" t="s">
        <v>359</v>
      </c>
      <c r="H22" s="1412" t="s">
        <v>359</v>
      </c>
      <c r="I22" s="1412" t="s">
        <v>359</v>
      </c>
      <c r="J22" s="1412" t="s">
        <v>359</v>
      </c>
      <c r="K22" s="1412" t="s">
        <v>359</v>
      </c>
      <c r="L22" s="1412" t="s">
        <v>359</v>
      </c>
      <c r="M22" s="1494" t="s">
        <v>359</v>
      </c>
    </row>
    <row r="23" spans="1:13" ht="9.75" customHeight="1">
      <c r="A23" s="5687"/>
      <c r="B23" s="5705"/>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ustomHeight="1">
      <c r="A24" s="5687"/>
      <c r="B24" s="5704"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ustomHeight="1">
      <c r="A25" s="5687"/>
      <c r="B25" s="5704"/>
      <c r="C25" s="1408" t="s">
        <v>2355</v>
      </c>
      <c r="D25" s="1417" t="s">
        <v>359</v>
      </c>
      <c r="E25" s="1408" t="s">
        <v>359</v>
      </c>
      <c r="F25" s="1408" t="s">
        <v>2356</v>
      </c>
      <c r="G25" s="1417" t="s">
        <v>359</v>
      </c>
      <c r="H25" s="1408" t="s">
        <v>359</v>
      </c>
      <c r="I25" s="1408" t="s">
        <v>2357</v>
      </c>
      <c r="J25" s="1417" t="s">
        <v>2441</v>
      </c>
      <c r="K25" s="1408" t="s">
        <v>359</v>
      </c>
      <c r="L25" s="1409" t="s">
        <v>359</v>
      </c>
      <c r="M25" s="1657" t="s">
        <v>359</v>
      </c>
    </row>
    <row r="26" spans="1:13" ht="15.75" customHeight="1">
      <c r="A26" s="5687"/>
      <c r="B26" s="5704"/>
      <c r="C26" s="1408"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ustomHeight="1">
      <c r="A27" s="5687"/>
      <c r="B27" s="5705"/>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ustomHeight="1">
      <c r="A28" s="5687"/>
      <c r="B28" s="8776"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72" customHeight="1">
      <c r="A29" s="5687"/>
      <c r="B29" s="8777"/>
      <c r="C29" s="1485" t="s">
        <v>2361</v>
      </c>
      <c r="D29" s="1658" t="s">
        <v>437</v>
      </c>
      <c r="E29" s="1408"/>
      <c r="F29" s="1409" t="s">
        <v>2362</v>
      </c>
      <c r="G29" s="1417" t="s">
        <v>437</v>
      </c>
      <c r="H29" s="1408" t="s">
        <v>359</v>
      </c>
      <c r="I29" s="1409" t="s">
        <v>2363</v>
      </c>
      <c r="J29" s="5701"/>
      <c r="K29" s="5680"/>
      <c r="L29" s="6204"/>
      <c r="M29" s="1492" t="s">
        <v>359</v>
      </c>
    </row>
    <row r="30" spans="1:13" ht="15.75" customHeight="1">
      <c r="A30" s="5687"/>
      <c r="B30" s="8778"/>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ustomHeight="1">
      <c r="A31" s="5687"/>
      <c r="B31" s="5704"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ustomHeight="1">
      <c r="A32" s="5687"/>
      <c r="B32" s="5704"/>
      <c r="C32" s="1408" t="s">
        <v>2365</v>
      </c>
      <c r="D32" s="3203">
        <v>2023</v>
      </c>
      <c r="E32" s="1422" t="s">
        <v>359</v>
      </c>
      <c r="F32" s="1408" t="s">
        <v>2366</v>
      </c>
      <c r="G32" s="1537">
        <v>2038</v>
      </c>
      <c r="H32" s="1422" t="s">
        <v>359</v>
      </c>
      <c r="I32" s="1409" t="s">
        <v>359</v>
      </c>
      <c r="J32" s="1422" t="s">
        <v>359</v>
      </c>
      <c r="K32" s="1422" t="s">
        <v>359</v>
      </c>
      <c r="L32" s="1409" t="s">
        <v>359</v>
      </c>
      <c r="M32" s="1657" t="s">
        <v>359</v>
      </c>
    </row>
    <row r="33" spans="1:13" ht="15.75" customHeight="1">
      <c r="A33" s="5687"/>
      <c r="B33" s="5705"/>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ustomHeight="1">
      <c r="A34" s="5687"/>
      <c r="B34" s="5704" t="s">
        <v>2367</v>
      </c>
      <c r="C34" s="3196" t="s">
        <v>359</v>
      </c>
      <c r="D34" s="3131" t="s">
        <v>359</v>
      </c>
      <c r="E34" s="3131" t="s">
        <v>359</v>
      </c>
      <c r="F34" s="3131" t="s">
        <v>359</v>
      </c>
      <c r="G34" s="3131" t="s">
        <v>359</v>
      </c>
      <c r="H34" s="3131" t="s">
        <v>359</v>
      </c>
      <c r="I34" s="3131" t="s">
        <v>359</v>
      </c>
      <c r="J34" s="3131" t="s">
        <v>359</v>
      </c>
      <c r="K34" s="3131" t="s">
        <v>359</v>
      </c>
      <c r="L34" s="3131" t="s">
        <v>359</v>
      </c>
      <c r="M34" s="3197" t="s">
        <v>359</v>
      </c>
    </row>
    <row r="35" spans="1:13" ht="15.75" customHeight="1">
      <c r="A35" s="5687"/>
      <c r="B35" s="5704"/>
      <c r="C35" s="3198" t="s">
        <v>359</v>
      </c>
      <c r="D35" s="3136" t="s">
        <v>2368</v>
      </c>
      <c r="E35" s="3201">
        <v>2023</v>
      </c>
      <c r="F35" s="3136" t="s">
        <v>2369</v>
      </c>
      <c r="G35" s="3201">
        <v>2024</v>
      </c>
      <c r="H35" s="3136" t="s">
        <v>2370</v>
      </c>
      <c r="I35" s="3201">
        <v>2025</v>
      </c>
      <c r="J35" s="3136" t="s">
        <v>2371</v>
      </c>
      <c r="K35" s="3201">
        <v>2026</v>
      </c>
      <c r="L35" s="3136" t="s">
        <v>2372</v>
      </c>
      <c r="M35" s="3202">
        <v>2027</v>
      </c>
    </row>
    <row r="36" spans="1:13" ht="15.75" customHeight="1">
      <c r="A36" s="5687"/>
      <c r="B36" s="5704"/>
      <c r="C36" s="3198" t="s">
        <v>359</v>
      </c>
      <c r="D36" s="8856">
        <v>1</v>
      </c>
      <c r="E36" s="8857"/>
      <c r="F36" s="8856">
        <v>1</v>
      </c>
      <c r="G36" s="8857"/>
      <c r="H36" s="8856">
        <v>1</v>
      </c>
      <c r="I36" s="8857"/>
      <c r="J36" s="8856">
        <v>1</v>
      </c>
      <c r="K36" s="8857"/>
      <c r="L36" s="8856">
        <v>1</v>
      </c>
      <c r="M36" s="8857"/>
    </row>
    <row r="37" spans="1:13" ht="15.75" customHeight="1">
      <c r="A37" s="5687"/>
      <c r="B37" s="5704"/>
      <c r="C37" s="3198" t="s">
        <v>359</v>
      </c>
      <c r="D37" s="3137" t="s">
        <v>2373</v>
      </c>
      <c r="E37" s="3137">
        <v>2028</v>
      </c>
      <c r="F37" s="3137" t="s">
        <v>2374</v>
      </c>
      <c r="G37" s="3137">
        <v>2029</v>
      </c>
      <c r="H37" s="3137" t="s">
        <v>2375</v>
      </c>
      <c r="I37" s="3137">
        <v>2030</v>
      </c>
      <c r="J37" s="3137" t="s">
        <v>2376</v>
      </c>
      <c r="K37" s="3137">
        <v>2031</v>
      </c>
      <c r="L37" s="3137" t="s">
        <v>2377</v>
      </c>
      <c r="M37" s="3199">
        <v>2032</v>
      </c>
    </row>
    <row r="38" spans="1:13" ht="15.75" customHeight="1">
      <c r="A38" s="5687"/>
      <c r="B38" s="5704"/>
      <c r="C38" s="3198" t="s">
        <v>359</v>
      </c>
      <c r="D38" s="8856">
        <v>1</v>
      </c>
      <c r="E38" s="8857"/>
      <c r="F38" s="8856">
        <v>1</v>
      </c>
      <c r="G38" s="8857"/>
      <c r="H38" s="8856">
        <v>1</v>
      </c>
      <c r="I38" s="8857"/>
      <c r="J38" s="8856">
        <v>1</v>
      </c>
      <c r="K38" s="8857"/>
      <c r="L38" s="8856">
        <v>1</v>
      </c>
      <c r="M38" s="8857"/>
    </row>
    <row r="39" spans="1:13" ht="15.75" customHeight="1">
      <c r="A39" s="5687"/>
      <c r="B39" s="5704"/>
      <c r="C39" s="3198" t="s">
        <v>359</v>
      </c>
      <c r="D39" s="3137" t="s">
        <v>2378</v>
      </c>
      <c r="E39" s="3137">
        <v>2033</v>
      </c>
      <c r="F39" s="3137" t="s">
        <v>2379</v>
      </c>
      <c r="G39" s="3137">
        <v>2034</v>
      </c>
      <c r="H39" s="3137" t="s">
        <v>2380</v>
      </c>
      <c r="I39" s="3137">
        <v>2035</v>
      </c>
      <c r="J39" s="3137" t="s">
        <v>2381</v>
      </c>
      <c r="K39" s="3137">
        <v>2036</v>
      </c>
      <c r="L39" s="3137" t="s">
        <v>2382</v>
      </c>
      <c r="M39" s="3199">
        <v>2037</v>
      </c>
    </row>
    <row r="40" spans="1:13" ht="15.75" customHeight="1">
      <c r="A40" s="5687"/>
      <c r="B40" s="5704"/>
      <c r="C40" s="3198" t="s">
        <v>359</v>
      </c>
      <c r="D40" s="8856">
        <v>1</v>
      </c>
      <c r="E40" s="8857"/>
      <c r="F40" s="8856">
        <v>1</v>
      </c>
      <c r="G40" s="8857"/>
      <c r="H40" s="8856">
        <v>1</v>
      </c>
      <c r="I40" s="8857"/>
      <c r="J40" s="8856">
        <v>1</v>
      </c>
      <c r="K40" s="8857"/>
      <c r="L40" s="8856">
        <v>1</v>
      </c>
      <c r="M40" s="8857"/>
    </row>
    <row r="41" spans="1:13" ht="15.75" customHeight="1">
      <c r="A41" s="5687"/>
      <c r="B41" s="5704"/>
      <c r="C41" s="3198" t="s">
        <v>359</v>
      </c>
      <c r="D41" s="3136" t="s">
        <v>2383</v>
      </c>
      <c r="E41" s="3201">
        <v>2038</v>
      </c>
      <c r="F41" s="3136" t="s">
        <v>2384</v>
      </c>
      <c r="G41" s="3135" t="s">
        <v>359</v>
      </c>
      <c r="H41" s="3135" t="s">
        <v>359</v>
      </c>
      <c r="I41" s="3135" t="s">
        <v>359</v>
      </c>
      <c r="J41" s="3135" t="s">
        <v>359</v>
      </c>
      <c r="K41" s="3135" t="s">
        <v>359</v>
      </c>
      <c r="L41" s="3135" t="s">
        <v>359</v>
      </c>
      <c r="M41" s="3200" t="s">
        <v>359</v>
      </c>
    </row>
    <row r="42" spans="1:13" ht="15.75" customHeight="1">
      <c r="A42" s="5687"/>
      <c r="B42" s="5704"/>
      <c r="C42" s="3198" t="s">
        <v>359</v>
      </c>
      <c r="D42" s="8856">
        <v>1</v>
      </c>
      <c r="E42" s="8857"/>
      <c r="F42" s="8856">
        <v>1</v>
      </c>
      <c r="G42" s="8857"/>
      <c r="H42" s="3135"/>
      <c r="I42" s="3135"/>
      <c r="J42" s="3135"/>
      <c r="K42" s="3135"/>
      <c r="L42" s="3135"/>
      <c r="M42" s="3200" t="s">
        <v>359</v>
      </c>
    </row>
    <row r="43" spans="1:13" ht="15.75" customHeight="1">
      <c r="A43" s="5687"/>
      <c r="B43" s="5704"/>
      <c r="C43" s="3192"/>
      <c r="D43" s="1412"/>
      <c r="E43" s="1412"/>
      <c r="F43" s="1412"/>
      <c r="G43" s="1412"/>
      <c r="H43" s="5732"/>
      <c r="I43" s="5732"/>
      <c r="J43" s="1415"/>
      <c r="K43" s="1415"/>
      <c r="L43" s="1415"/>
      <c r="M43" s="1418"/>
    </row>
    <row r="44" spans="1:13" ht="18" customHeight="1">
      <c r="A44" s="5687"/>
      <c r="B44" s="8858" t="s">
        <v>2385</v>
      </c>
      <c r="C44" s="1408" t="s">
        <v>359</v>
      </c>
      <c r="D44" s="1408" t="s">
        <v>359</v>
      </c>
      <c r="E44" s="1408" t="s">
        <v>359</v>
      </c>
      <c r="F44" s="1408" t="s">
        <v>359</v>
      </c>
      <c r="G44" s="1408" t="s">
        <v>359</v>
      </c>
      <c r="H44" s="1408" t="s">
        <v>359</v>
      </c>
      <c r="I44" s="1408" t="s">
        <v>359</v>
      </c>
      <c r="J44" s="1408" t="s">
        <v>359</v>
      </c>
      <c r="K44" s="1408" t="s">
        <v>359</v>
      </c>
      <c r="L44" s="1409" t="s">
        <v>359</v>
      </c>
      <c r="M44" s="1657" t="s">
        <v>359</v>
      </c>
    </row>
    <row r="45" spans="1:13" ht="15.75" customHeight="1">
      <c r="A45" s="5687"/>
      <c r="B45" s="5704"/>
      <c r="C45" s="1409" t="s">
        <v>359</v>
      </c>
      <c r="D45" s="1408" t="s">
        <v>93</v>
      </c>
      <c r="E45" s="1415" t="s">
        <v>95</v>
      </c>
      <c r="F45" s="6539" t="s">
        <v>2386</v>
      </c>
      <c r="G45" s="6540" t="s">
        <v>103</v>
      </c>
      <c r="H45" s="5979"/>
      <c r="I45" s="5979"/>
      <c r="J45" s="6620"/>
      <c r="K45" s="1408" t="s">
        <v>2387</v>
      </c>
      <c r="L45" s="6540" t="s">
        <v>3614</v>
      </c>
      <c r="M45" s="6524"/>
    </row>
    <row r="46" spans="1:13" ht="15.75" customHeight="1">
      <c r="A46" s="5687"/>
      <c r="B46" s="5704"/>
      <c r="C46" s="1409" t="s">
        <v>359</v>
      </c>
      <c r="D46" s="1423" t="s">
        <v>2441</v>
      </c>
      <c r="E46" s="1483" t="s">
        <v>359</v>
      </c>
      <c r="F46" s="6539"/>
      <c r="G46" s="6621"/>
      <c r="H46" s="5732"/>
      <c r="I46" s="5732"/>
      <c r="J46" s="6622"/>
      <c r="K46" s="1409" t="s">
        <v>359</v>
      </c>
      <c r="L46" s="6542"/>
      <c r="M46" s="8716"/>
    </row>
    <row r="47" spans="1:13" ht="15.75" customHeight="1">
      <c r="A47" s="5687"/>
      <c r="B47" s="5705"/>
      <c r="C47" s="1412" t="s">
        <v>359</v>
      </c>
      <c r="D47" s="1412" t="s">
        <v>359</v>
      </c>
      <c r="E47" s="1412" t="s">
        <v>359</v>
      </c>
      <c r="F47" s="1412" t="s">
        <v>359</v>
      </c>
      <c r="G47" s="1412" t="s">
        <v>359</v>
      </c>
      <c r="H47" s="1412" t="s">
        <v>359</v>
      </c>
      <c r="I47" s="1412" t="s">
        <v>359</v>
      </c>
      <c r="J47" s="1412" t="s">
        <v>359</v>
      </c>
      <c r="K47" s="1412" t="s">
        <v>359</v>
      </c>
      <c r="L47" s="1409" t="s">
        <v>359</v>
      </c>
      <c r="M47" s="1657" t="s">
        <v>359</v>
      </c>
    </row>
    <row r="48" spans="1:13" ht="95.25" customHeight="1">
      <c r="A48" s="5687"/>
      <c r="B48" s="2247" t="s">
        <v>2388</v>
      </c>
      <c r="C48" s="5682" t="s">
        <v>3615</v>
      </c>
      <c r="D48" s="5682"/>
      <c r="E48" s="5682"/>
      <c r="F48" s="5682"/>
      <c r="G48" s="5682"/>
      <c r="H48" s="5682"/>
      <c r="I48" s="5682"/>
      <c r="J48" s="5682"/>
      <c r="K48" s="5682"/>
      <c r="L48" s="5682"/>
      <c r="M48" s="5683"/>
    </row>
    <row r="49" spans="1:13" ht="45.75" customHeight="1">
      <c r="A49" s="5687"/>
      <c r="B49" s="2246" t="s">
        <v>2390</v>
      </c>
      <c r="C49" s="5680" t="s">
        <v>3616</v>
      </c>
      <c r="D49" s="5680"/>
      <c r="E49" s="5680"/>
      <c r="F49" s="5680"/>
      <c r="G49" s="5680"/>
      <c r="H49" s="5680"/>
      <c r="I49" s="5680"/>
      <c r="J49" s="5680"/>
      <c r="K49" s="5680"/>
      <c r="L49" s="5680"/>
      <c r="M49" s="5681"/>
    </row>
    <row r="50" spans="1:13" ht="15.75" customHeight="1">
      <c r="A50" s="5687"/>
      <c r="B50" s="2246" t="s">
        <v>2392</v>
      </c>
      <c r="C50" s="5680">
        <v>30</v>
      </c>
      <c r="D50" s="5680"/>
      <c r="E50" s="5680"/>
      <c r="F50" s="5680"/>
      <c r="G50" s="5680"/>
      <c r="H50" s="5680"/>
      <c r="I50" s="5680"/>
      <c r="J50" s="5680"/>
      <c r="K50" s="5680"/>
      <c r="L50" s="5680"/>
      <c r="M50" s="5681"/>
    </row>
    <row r="51" spans="1:13" ht="15.75" customHeight="1">
      <c r="A51" s="5687"/>
      <c r="B51" s="2246" t="s">
        <v>2393</v>
      </c>
      <c r="C51" s="1415" t="s">
        <v>437</v>
      </c>
      <c r="D51" s="1415" t="s">
        <v>359</v>
      </c>
      <c r="E51" s="1415" t="s">
        <v>359</v>
      </c>
      <c r="F51" s="1415" t="s">
        <v>359</v>
      </c>
      <c r="G51" s="1415" t="s">
        <v>359</v>
      </c>
      <c r="H51" s="1415" t="s">
        <v>359</v>
      </c>
      <c r="I51" s="1415" t="s">
        <v>359</v>
      </c>
      <c r="J51" s="1415" t="s">
        <v>359</v>
      </c>
      <c r="K51" s="1415" t="s">
        <v>359</v>
      </c>
      <c r="L51" s="1415" t="s">
        <v>359</v>
      </c>
      <c r="M51" s="1656" t="s">
        <v>359</v>
      </c>
    </row>
    <row r="52" spans="1:13" ht="15.75" customHeight="1">
      <c r="A52" s="5569" t="s">
        <v>2394</v>
      </c>
      <c r="B52" s="2246" t="s">
        <v>2395</v>
      </c>
      <c r="C52" s="5680" t="s">
        <v>2635</v>
      </c>
      <c r="D52" s="5680"/>
      <c r="E52" s="5680"/>
      <c r="F52" s="5680"/>
      <c r="G52" s="5680"/>
      <c r="H52" s="5680"/>
      <c r="I52" s="5680"/>
      <c r="J52" s="5680"/>
      <c r="K52" s="5680"/>
      <c r="L52" s="5680"/>
      <c r="M52" s="5681"/>
    </row>
    <row r="53" spans="1:13" ht="15.75" customHeight="1">
      <c r="A53" s="5570"/>
      <c r="B53" s="2246" t="s">
        <v>2396</v>
      </c>
      <c r="C53" s="5680" t="s">
        <v>2636</v>
      </c>
      <c r="D53" s="5680"/>
      <c r="E53" s="5680"/>
      <c r="F53" s="5680"/>
      <c r="G53" s="5680"/>
      <c r="H53" s="5680"/>
      <c r="I53" s="5680"/>
      <c r="J53" s="5680"/>
      <c r="K53" s="5680"/>
      <c r="L53" s="5680"/>
      <c r="M53" s="5681"/>
    </row>
    <row r="54" spans="1:13" ht="15.75" customHeight="1">
      <c r="A54" s="5570"/>
      <c r="B54" s="2246" t="s">
        <v>2398</v>
      </c>
      <c r="C54" s="5680" t="s">
        <v>2637</v>
      </c>
      <c r="D54" s="5680"/>
      <c r="E54" s="5680"/>
      <c r="F54" s="5680"/>
      <c r="G54" s="5680"/>
      <c r="H54" s="5680"/>
      <c r="I54" s="5680"/>
      <c r="J54" s="5680"/>
      <c r="K54" s="5680"/>
      <c r="L54" s="5680"/>
      <c r="M54" s="5681"/>
    </row>
    <row r="55" spans="1:13" ht="15.75" customHeight="1">
      <c r="A55" s="5570"/>
      <c r="B55" s="2246" t="s">
        <v>2399</v>
      </c>
      <c r="C55" s="5680" t="s">
        <v>2638</v>
      </c>
      <c r="D55" s="5680"/>
      <c r="E55" s="5680"/>
      <c r="F55" s="5680"/>
      <c r="G55" s="5680"/>
      <c r="H55" s="5680"/>
      <c r="I55" s="5680"/>
      <c r="J55" s="5680"/>
      <c r="K55" s="5680"/>
      <c r="L55" s="5680"/>
      <c r="M55" s="5681"/>
    </row>
    <row r="56" spans="1:13" ht="15.75" customHeight="1">
      <c r="A56" s="5570"/>
      <c r="B56" s="2246" t="s">
        <v>2400</v>
      </c>
      <c r="C56" s="5684" t="s">
        <v>2639</v>
      </c>
      <c r="D56" s="5684"/>
      <c r="E56" s="5684"/>
      <c r="F56" s="5684"/>
      <c r="G56" s="5684"/>
      <c r="H56" s="5684"/>
      <c r="I56" s="5684"/>
      <c r="J56" s="5684"/>
      <c r="K56" s="5684"/>
      <c r="L56" s="5684"/>
      <c r="M56" s="5685"/>
    </row>
    <row r="57" spans="1:13" ht="16.5" thickBot="1">
      <c r="A57" s="5617"/>
      <c r="B57" s="2246" t="s">
        <v>2401</v>
      </c>
      <c r="C57" s="5680">
        <v>3822500</v>
      </c>
      <c r="D57" s="5680"/>
      <c r="E57" s="5680"/>
      <c r="F57" s="5680"/>
      <c r="G57" s="5680"/>
      <c r="H57" s="5680"/>
      <c r="I57" s="5680"/>
      <c r="J57" s="5680"/>
      <c r="K57" s="5680"/>
      <c r="L57" s="5680"/>
      <c r="M57" s="5681"/>
    </row>
    <row r="58" spans="1:13" ht="15.75" customHeight="1">
      <c r="A58" s="5569" t="s">
        <v>2402</v>
      </c>
      <c r="B58" s="2249" t="s">
        <v>2403</v>
      </c>
      <c r="C58" s="5682" t="s">
        <v>1132</v>
      </c>
      <c r="D58" s="5682"/>
      <c r="E58" s="5682"/>
      <c r="F58" s="5682"/>
      <c r="G58" s="5682"/>
      <c r="H58" s="5682"/>
      <c r="I58" s="5682"/>
      <c r="J58" s="5682"/>
      <c r="K58" s="5682"/>
      <c r="L58" s="5682"/>
      <c r="M58" s="5683"/>
    </row>
    <row r="59" spans="1:13" ht="30" customHeight="1">
      <c r="A59" s="5570"/>
      <c r="B59" s="2249" t="s">
        <v>2404</v>
      </c>
      <c r="C59" s="5682" t="s">
        <v>2936</v>
      </c>
      <c r="D59" s="5682"/>
      <c r="E59" s="5682"/>
      <c r="F59" s="5682"/>
      <c r="G59" s="5682"/>
      <c r="H59" s="5682"/>
      <c r="I59" s="5682"/>
      <c r="J59" s="5682"/>
      <c r="K59" s="5682"/>
      <c r="L59" s="5682"/>
      <c r="M59" s="5683"/>
    </row>
    <row r="60" spans="1:13" ht="30" customHeight="1" thickBot="1">
      <c r="A60" s="5570"/>
      <c r="B60" s="2249" t="s">
        <v>244</v>
      </c>
      <c r="C60" s="5682" t="s">
        <v>289</v>
      </c>
      <c r="D60" s="5682"/>
      <c r="E60" s="5682"/>
      <c r="F60" s="5682"/>
      <c r="G60" s="5682"/>
      <c r="H60" s="5682"/>
      <c r="I60" s="5682"/>
      <c r="J60" s="5682"/>
      <c r="K60" s="5682"/>
      <c r="L60" s="5682"/>
      <c r="M60" s="5683"/>
    </row>
    <row r="61" spans="1:13" ht="15.75" customHeight="1" thickBot="1">
      <c r="A61" s="1706" t="s">
        <v>2406</v>
      </c>
      <c r="B61" s="2250" t="s">
        <v>359</v>
      </c>
      <c r="C61" s="5957" t="s">
        <v>359</v>
      </c>
      <c r="D61" s="5957"/>
      <c r="E61" s="5957"/>
      <c r="F61" s="5957"/>
      <c r="G61" s="5957"/>
      <c r="H61" s="5957"/>
      <c r="I61" s="5957"/>
      <c r="J61" s="5957"/>
      <c r="K61" s="5957"/>
      <c r="L61" s="5957"/>
      <c r="M61" s="5958"/>
    </row>
  </sheetData>
  <mergeCells count="67">
    <mergeCell ref="I4:M4"/>
    <mergeCell ref="B28:B30"/>
    <mergeCell ref="B1:M1"/>
    <mergeCell ref="A2:A14"/>
    <mergeCell ref="C2:M2"/>
    <mergeCell ref="C3:M3"/>
    <mergeCell ref="F4:G4"/>
    <mergeCell ref="C5:M5"/>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A15:A51"/>
    <mergeCell ref="C15:M15"/>
    <mergeCell ref="C16:M16"/>
    <mergeCell ref="B17:B23"/>
    <mergeCell ref="B24:B27"/>
    <mergeCell ref="J29:L29"/>
    <mergeCell ref="B31:B33"/>
    <mergeCell ref="B34:B43"/>
    <mergeCell ref="B44:B47"/>
    <mergeCell ref="F45:F46"/>
    <mergeCell ref="G45:J46"/>
    <mergeCell ref="L45:M46"/>
    <mergeCell ref="C48:M48"/>
    <mergeCell ref="C49:M49"/>
    <mergeCell ref="C50:M50"/>
    <mergeCell ref="F42:G42"/>
    <mergeCell ref="A52:A57"/>
    <mergeCell ref="C52:M52"/>
    <mergeCell ref="C53:M53"/>
    <mergeCell ref="C54:M54"/>
    <mergeCell ref="C55:M55"/>
    <mergeCell ref="C56:M56"/>
    <mergeCell ref="C57:M57"/>
    <mergeCell ref="A58:A60"/>
    <mergeCell ref="C58:M58"/>
    <mergeCell ref="C59:M59"/>
    <mergeCell ref="C60:M60"/>
    <mergeCell ref="C61:M61"/>
    <mergeCell ref="D36:E36"/>
    <mergeCell ref="F36:G36"/>
    <mergeCell ref="H36:I36"/>
    <mergeCell ref="J36:K36"/>
    <mergeCell ref="L36:M36"/>
    <mergeCell ref="D38:E38"/>
    <mergeCell ref="F38:G38"/>
    <mergeCell ref="D42:E42"/>
    <mergeCell ref="H43:I43"/>
    <mergeCell ref="L38:M38"/>
    <mergeCell ref="J38:K38"/>
    <mergeCell ref="H38:I38"/>
    <mergeCell ref="D40:E40"/>
    <mergeCell ref="F40:G40"/>
    <mergeCell ref="H40:I40"/>
    <mergeCell ref="J40:K40"/>
    <mergeCell ref="L40:M40"/>
  </mergeCells>
  <hyperlinks>
    <hyperlink ref="C56" r:id="rId1"/>
  </hyperlinks>
  <pageMargins left="0.7" right="0.7" top="0.75" bottom="0.75" header="0.51180555555555496" footer="0.51180555555555496"/>
  <pageSetup paperSize="9" orientation="portrait"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1:M61"/>
  <sheetViews>
    <sheetView topLeftCell="B2" workbookViewId="0">
      <selection activeCell="E28" sqref="E28"/>
    </sheetView>
  </sheetViews>
  <sheetFormatPr baseColWidth="10" defaultColWidth="9.140625" defaultRowHeight="15"/>
  <cols>
    <col min="1" max="1" width="29" customWidth="1"/>
    <col min="2" max="2" width="29.7109375" customWidth="1"/>
    <col min="3" max="13" width="11.42578125" customWidth="1"/>
  </cols>
  <sheetData>
    <row r="1" spans="1:13" ht="20.25" customHeight="1" thickBot="1">
      <c r="A1" s="2256" t="s">
        <v>359</v>
      </c>
      <c r="B1" s="6179" t="s">
        <v>3617</v>
      </c>
      <c r="C1" s="6179"/>
      <c r="D1" s="6179"/>
      <c r="E1" s="6179"/>
      <c r="F1" s="6179"/>
      <c r="G1" s="6179"/>
      <c r="H1" s="6179"/>
      <c r="I1" s="6179"/>
      <c r="J1" s="6179"/>
      <c r="K1" s="6179"/>
      <c r="L1" s="6179"/>
      <c r="M1" s="6180"/>
    </row>
    <row r="2" spans="1:13" ht="54" customHeight="1">
      <c r="A2" s="6186" t="s">
        <v>2329</v>
      </c>
      <c r="B2" s="2397" t="s">
        <v>2330</v>
      </c>
      <c r="C2" s="8866" t="s">
        <v>2187</v>
      </c>
      <c r="D2" s="8866"/>
      <c r="E2" s="8866"/>
      <c r="F2" s="8866"/>
      <c r="G2" s="8866"/>
      <c r="H2" s="8866"/>
      <c r="I2" s="8866"/>
      <c r="J2" s="8866"/>
      <c r="K2" s="8866"/>
      <c r="L2" s="8866"/>
      <c r="M2" s="8867"/>
    </row>
    <row r="3" spans="1:13" ht="128.1" customHeight="1">
      <c r="A3" s="5581"/>
      <c r="B3" s="2336" t="s">
        <v>2643</v>
      </c>
      <c r="C3" s="5680" t="s">
        <v>3618</v>
      </c>
      <c r="D3" s="5680"/>
      <c r="E3" s="5680"/>
      <c r="F3" s="5680"/>
      <c r="G3" s="5680"/>
      <c r="H3" s="5680"/>
      <c r="I3" s="5680"/>
      <c r="J3" s="5680"/>
      <c r="K3" s="5680"/>
      <c r="L3" s="5680"/>
      <c r="M3" s="5681"/>
    </row>
    <row r="4" spans="1:13" ht="54.95" customHeight="1">
      <c r="A4" s="5581"/>
      <c r="B4" s="2338" t="s">
        <v>240</v>
      </c>
      <c r="C4" s="1415" t="s">
        <v>95</v>
      </c>
      <c r="D4" s="1482"/>
      <c r="E4" s="1655" t="s">
        <v>359</v>
      </c>
      <c r="F4" s="5699" t="s">
        <v>241</v>
      </c>
      <c r="G4" s="5700"/>
      <c r="H4" s="1483" t="s">
        <v>437</v>
      </c>
      <c r="I4" s="7148"/>
      <c r="J4" s="7149"/>
      <c r="K4" s="7149"/>
      <c r="L4" s="7149"/>
      <c r="M4" s="7150"/>
    </row>
    <row r="5" spans="1:13" ht="15" customHeight="1">
      <c r="A5" s="5581"/>
      <c r="B5" s="2338" t="s">
        <v>2333</v>
      </c>
      <c r="C5" s="5680"/>
      <c r="D5" s="5680"/>
      <c r="E5" s="5680"/>
      <c r="F5" s="5680"/>
      <c r="G5" s="5680"/>
      <c r="H5" s="5680"/>
      <c r="I5" s="5680"/>
      <c r="J5" s="5680"/>
      <c r="K5" s="5680"/>
      <c r="L5" s="5680"/>
      <c r="M5" s="5681"/>
    </row>
    <row r="6" spans="1:13" ht="15.75">
      <c r="A6" s="5581"/>
      <c r="B6" s="2338" t="s">
        <v>2334</v>
      </c>
      <c r="C6" s="6610"/>
      <c r="D6" s="5702"/>
      <c r="E6" s="5702"/>
      <c r="F6" s="5702"/>
      <c r="G6" s="5702"/>
      <c r="H6" s="5702"/>
      <c r="I6" s="5702"/>
      <c r="J6" s="5702"/>
      <c r="K6" s="5702"/>
      <c r="L6" s="5702"/>
      <c r="M6" s="1656"/>
    </row>
    <row r="7" spans="1:13" ht="15" customHeight="1">
      <c r="A7" s="5581"/>
      <c r="B7" s="2338" t="s">
        <v>2335</v>
      </c>
      <c r="C7" s="5702" t="s">
        <v>13</v>
      </c>
      <c r="D7" s="5702"/>
      <c r="E7" s="1409" t="s">
        <v>359</v>
      </c>
      <c r="F7" s="1409" t="s">
        <v>359</v>
      </c>
      <c r="G7" s="1484" t="s">
        <v>359</v>
      </c>
      <c r="H7" s="2406" t="s">
        <v>244</v>
      </c>
      <c r="I7" s="5702" t="s">
        <v>24</v>
      </c>
      <c r="J7" s="5702"/>
      <c r="K7" s="5702"/>
      <c r="L7" s="5702"/>
      <c r="M7" s="5703"/>
    </row>
    <row r="8" spans="1:13" ht="15.75">
      <c r="A8" s="5581"/>
      <c r="B8" s="7144" t="s">
        <v>2336</v>
      </c>
      <c r="C8" s="1409" t="s">
        <v>359</v>
      </c>
      <c r="D8" s="1409" t="s">
        <v>359</v>
      </c>
      <c r="E8" s="1410" t="s">
        <v>359</v>
      </c>
      <c r="F8" s="1410" t="s">
        <v>359</v>
      </c>
      <c r="G8" s="1410" t="s">
        <v>359</v>
      </c>
      <c r="H8" s="1410" t="s">
        <v>359</v>
      </c>
      <c r="I8" s="1409" t="s">
        <v>359</v>
      </c>
      <c r="J8" s="1409" t="s">
        <v>359</v>
      </c>
      <c r="K8" s="1409" t="s">
        <v>359</v>
      </c>
      <c r="L8" s="1409" t="s">
        <v>359</v>
      </c>
      <c r="M8" s="1657" t="s">
        <v>359</v>
      </c>
    </row>
    <row r="9" spans="1:13" ht="15" customHeight="1">
      <c r="A9" s="5581"/>
      <c r="B9" s="7144"/>
      <c r="C9" s="5708" t="s">
        <v>359</v>
      </c>
      <c r="D9" s="5708"/>
      <c r="E9" s="1409" t="s">
        <v>359</v>
      </c>
      <c r="F9" s="5708" t="s">
        <v>359</v>
      </c>
      <c r="G9" s="5708"/>
      <c r="H9" s="1409" t="s">
        <v>359</v>
      </c>
      <c r="I9" s="5708" t="s">
        <v>359</v>
      </c>
      <c r="J9" s="5708"/>
      <c r="K9" s="1409" t="s">
        <v>359</v>
      </c>
      <c r="L9" s="1409" t="s">
        <v>359</v>
      </c>
      <c r="M9" s="1657" t="s">
        <v>359</v>
      </c>
    </row>
    <row r="10" spans="1:13" ht="15" customHeight="1">
      <c r="A10" s="5581"/>
      <c r="B10" s="8754"/>
      <c r="C10" s="5708" t="s">
        <v>2337</v>
      </c>
      <c r="D10" s="5708"/>
      <c r="E10" s="1412" t="s">
        <v>359</v>
      </c>
      <c r="F10" s="5708" t="s">
        <v>2337</v>
      </c>
      <c r="G10" s="5708"/>
      <c r="H10" s="1412" t="s">
        <v>359</v>
      </c>
      <c r="I10" s="5708" t="s">
        <v>2337</v>
      </c>
      <c r="J10" s="5708"/>
      <c r="K10" s="1412" t="s">
        <v>359</v>
      </c>
      <c r="L10" s="1412" t="s">
        <v>359</v>
      </c>
      <c r="M10" s="1494" t="s">
        <v>359</v>
      </c>
    </row>
    <row r="11" spans="1:13" ht="75" customHeight="1">
      <c r="A11" s="5581"/>
      <c r="B11" s="2338" t="s">
        <v>2338</v>
      </c>
      <c r="C11" s="5680" t="s">
        <v>3619</v>
      </c>
      <c r="D11" s="5680"/>
      <c r="E11" s="5680"/>
      <c r="F11" s="5680"/>
      <c r="G11" s="5680"/>
      <c r="H11" s="5680"/>
      <c r="I11" s="5680"/>
      <c r="J11" s="5680"/>
      <c r="K11" s="5680"/>
      <c r="L11" s="5680"/>
      <c r="M11" s="5681"/>
    </row>
    <row r="12" spans="1:13" ht="86.1" customHeight="1">
      <c r="A12" s="5581"/>
      <c r="B12" s="2338" t="s">
        <v>2689</v>
      </c>
      <c r="C12" s="5682" t="s">
        <v>3620</v>
      </c>
      <c r="D12" s="5682"/>
      <c r="E12" s="5682"/>
      <c r="F12" s="5682"/>
      <c r="G12" s="5682"/>
      <c r="H12" s="5682"/>
      <c r="I12" s="5682"/>
      <c r="J12" s="5682"/>
      <c r="K12" s="5682"/>
      <c r="L12" s="5682"/>
      <c r="M12" s="5683"/>
    </row>
    <row r="13" spans="1:13" ht="45.75" customHeight="1">
      <c r="A13" s="5581"/>
      <c r="B13" s="2338" t="s">
        <v>2649</v>
      </c>
      <c r="C13" s="8859" t="s">
        <v>2182</v>
      </c>
      <c r="D13" s="5682"/>
      <c r="E13" s="5682"/>
      <c r="F13" s="5682"/>
      <c r="G13" s="5682"/>
      <c r="H13" s="5682"/>
      <c r="I13" s="5682"/>
      <c r="J13" s="5682"/>
      <c r="K13" s="5682"/>
      <c r="L13" s="5682"/>
      <c r="M13" s="5683"/>
    </row>
    <row r="14" spans="1:13" ht="43.5" customHeight="1">
      <c r="A14" s="5581"/>
      <c r="B14" s="2339" t="s">
        <v>2651</v>
      </c>
      <c r="C14" s="5680" t="s">
        <v>1257</v>
      </c>
      <c r="D14" s="5680"/>
      <c r="E14" s="1534" t="s">
        <v>108</v>
      </c>
      <c r="F14" s="5701" t="s">
        <v>1258</v>
      </c>
      <c r="G14" s="5680"/>
      <c r="H14" s="5680"/>
      <c r="I14" s="5680"/>
      <c r="J14" s="5680"/>
      <c r="K14" s="5680"/>
      <c r="L14" s="5680"/>
      <c r="M14" s="5681"/>
    </row>
    <row r="15" spans="1:13" ht="15" customHeight="1">
      <c r="A15" s="8736" t="s">
        <v>2340</v>
      </c>
      <c r="B15" s="2396" t="s">
        <v>230</v>
      </c>
      <c r="C15" s="5682" t="s">
        <v>1253</v>
      </c>
      <c r="D15" s="5682"/>
      <c r="E15" s="5682"/>
      <c r="F15" s="5682"/>
      <c r="G15" s="5682"/>
      <c r="H15" s="5682"/>
      <c r="I15" s="5682"/>
      <c r="J15" s="5682"/>
      <c r="K15" s="5682"/>
      <c r="L15" s="5682"/>
      <c r="M15" s="5683"/>
    </row>
    <row r="16" spans="1:13" ht="31.5" customHeight="1">
      <c r="A16" s="5687"/>
      <c r="B16" s="1631" t="s">
        <v>2652</v>
      </c>
      <c r="C16" s="8864" t="s">
        <v>1850</v>
      </c>
      <c r="D16" s="8864"/>
      <c r="E16" s="8864"/>
      <c r="F16" s="8864"/>
      <c r="G16" s="8864"/>
      <c r="H16" s="8864"/>
      <c r="I16" s="8864"/>
      <c r="J16" s="8864"/>
      <c r="K16" s="8864"/>
      <c r="L16" s="8864"/>
      <c r="M16" s="8865"/>
    </row>
    <row r="17" spans="1:13" ht="15.75">
      <c r="A17" s="5687"/>
      <c r="B17" s="6181"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5687"/>
      <c r="B18" s="6181"/>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5687"/>
      <c r="B19" s="6181"/>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 r="A20" s="5687"/>
      <c r="B20" s="6181"/>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5687"/>
      <c r="B21" s="6181"/>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75">
      <c r="A22" s="5687"/>
      <c r="B22" s="6181"/>
      <c r="C22" s="1408" t="s">
        <v>105</v>
      </c>
      <c r="D22" s="1406" t="s">
        <v>2441</v>
      </c>
      <c r="E22" s="1408" t="s">
        <v>2352</v>
      </c>
      <c r="F22" s="1412" t="s">
        <v>2353</v>
      </c>
      <c r="G22" s="1412" t="s">
        <v>359</v>
      </c>
      <c r="H22" s="1412" t="s">
        <v>359</v>
      </c>
      <c r="I22" s="1412" t="s">
        <v>359</v>
      </c>
      <c r="J22" s="1412" t="s">
        <v>359</v>
      </c>
      <c r="K22" s="1412" t="s">
        <v>359</v>
      </c>
      <c r="L22" s="1412" t="s">
        <v>359</v>
      </c>
      <c r="M22" s="1494" t="s">
        <v>359</v>
      </c>
    </row>
    <row r="23" spans="1:13" ht="15.75">
      <c r="A23" s="5687"/>
      <c r="B23" s="6182"/>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5687"/>
      <c r="B24" s="6181"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5687"/>
      <c r="B25" s="6181"/>
      <c r="C25" s="1408" t="s">
        <v>2355</v>
      </c>
      <c r="D25" s="1417" t="s">
        <v>359</v>
      </c>
      <c r="E25" s="1408" t="s">
        <v>359</v>
      </c>
      <c r="F25" s="1408" t="s">
        <v>2356</v>
      </c>
      <c r="G25" s="1417" t="s">
        <v>359</v>
      </c>
      <c r="H25" s="1408" t="s">
        <v>359</v>
      </c>
      <c r="I25" s="1408" t="s">
        <v>2357</v>
      </c>
      <c r="J25" s="1417" t="s">
        <v>2441</v>
      </c>
      <c r="K25" s="1408" t="s">
        <v>359</v>
      </c>
      <c r="L25" s="1409" t="s">
        <v>359</v>
      </c>
      <c r="M25" s="1657" t="s">
        <v>359</v>
      </c>
    </row>
    <row r="26" spans="1:13" ht="15.75">
      <c r="A26" s="5687"/>
      <c r="B26" s="6181"/>
      <c r="C26" s="1408"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 r="A27" s="5687"/>
      <c r="B27" s="6182"/>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5687"/>
      <c r="B28" s="7143"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15" customHeight="1">
      <c r="A29" s="5687"/>
      <c r="B29" s="7144"/>
      <c r="C29" s="1485" t="s">
        <v>2361</v>
      </c>
      <c r="D29" s="1658" t="s">
        <v>437</v>
      </c>
      <c r="E29" s="1408" t="s">
        <v>359</v>
      </c>
      <c r="F29" s="1409" t="s">
        <v>2362</v>
      </c>
      <c r="G29" s="1417" t="s">
        <v>437</v>
      </c>
      <c r="H29" s="1408" t="s">
        <v>359</v>
      </c>
      <c r="I29" s="1409" t="s">
        <v>2363</v>
      </c>
      <c r="J29" s="5701"/>
      <c r="K29" s="5680"/>
      <c r="L29" s="6204"/>
      <c r="M29" s="1492" t="s">
        <v>359</v>
      </c>
    </row>
    <row r="30" spans="1:13" ht="15.75">
      <c r="A30" s="5687"/>
      <c r="B30" s="7145"/>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5687"/>
      <c r="B31" s="6181"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 r="A32" s="5687"/>
      <c r="B32" s="6181"/>
      <c r="C32" s="1408" t="s">
        <v>2365</v>
      </c>
      <c r="D32" s="1487">
        <v>2023</v>
      </c>
      <c r="E32" s="1422" t="s">
        <v>359</v>
      </c>
      <c r="F32" s="1408" t="s">
        <v>2366</v>
      </c>
      <c r="G32" s="1537">
        <v>2038</v>
      </c>
      <c r="H32" s="1422" t="s">
        <v>359</v>
      </c>
      <c r="I32" s="1409" t="s">
        <v>359</v>
      </c>
      <c r="J32" s="1422" t="s">
        <v>359</v>
      </c>
      <c r="K32" s="1422" t="s">
        <v>359</v>
      </c>
      <c r="L32" s="1409" t="s">
        <v>359</v>
      </c>
      <c r="M32" s="1657" t="s">
        <v>359</v>
      </c>
    </row>
    <row r="33" spans="1:13" ht="15.75">
      <c r="A33" s="5687"/>
      <c r="B33" s="6182"/>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 r="A34" s="5687"/>
      <c r="B34" s="6181" t="s">
        <v>2367</v>
      </c>
      <c r="C34" s="1408"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5687"/>
      <c r="B35" s="6181"/>
      <c r="C35" s="1408" t="s">
        <v>359</v>
      </c>
      <c r="D35" s="3136" t="s">
        <v>2368</v>
      </c>
      <c r="E35" s="3201">
        <v>2023</v>
      </c>
      <c r="F35" s="3136" t="s">
        <v>2369</v>
      </c>
      <c r="G35" s="3201">
        <v>2024</v>
      </c>
      <c r="H35" s="3136" t="s">
        <v>2370</v>
      </c>
      <c r="I35" s="3201">
        <v>2025</v>
      </c>
      <c r="J35" s="3136" t="s">
        <v>2371</v>
      </c>
      <c r="K35" s="3201">
        <v>2026</v>
      </c>
      <c r="L35" s="3136" t="s">
        <v>2372</v>
      </c>
      <c r="M35" s="3202">
        <v>2027</v>
      </c>
    </row>
    <row r="36" spans="1:13" ht="15.75">
      <c r="A36" s="5687"/>
      <c r="B36" s="6181"/>
      <c r="C36" s="1408" t="s">
        <v>359</v>
      </c>
      <c r="D36" s="1490">
        <v>0.9</v>
      </c>
      <c r="E36" s="1488" t="s">
        <v>359</v>
      </c>
      <c r="F36" s="1489">
        <v>0.9</v>
      </c>
      <c r="G36" s="1488" t="s">
        <v>359</v>
      </c>
      <c r="H36" s="1489">
        <v>0.9</v>
      </c>
      <c r="I36" s="1488" t="s">
        <v>359</v>
      </c>
      <c r="J36" s="1489">
        <v>0.9</v>
      </c>
      <c r="K36" s="1488" t="s">
        <v>359</v>
      </c>
      <c r="L36" s="1489">
        <v>0.9</v>
      </c>
      <c r="M36" s="1491" t="s">
        <v>359</v>
      </c>
    </row>
    <row r="37" spans="1:13" ht="15.75">
      <c r="A37" s="5687"/>
      <c r="B37" s="6181"/>
      <c r="C37" s="1408" t="s">
        <v>359</v>
      </c>
      <c r="D37" s="3137" t="s">
        <v>2373</v>
      </c>
      <c r="E37" s="3137">
        <v>2028</v>
      </c>
      <c r="F37" s="3137" t="s">
        <v>2374</v>
      </c>
      <c r="G37" s="3137">
        <v>2029</v>
      </c>
      <c r="H37" s="3137" t="s">
        <v>2375</v>
      </c>
      <c r="I37" s="3137">
        <v>2030</v>
      </c>
      <c r="J37" s="3137" t="s">
        <v>2376</v>
      </c>
      <c r="K37" s="3137">
        <v>2031</v>
      </c>
      <c r="L37" s="3137" t="s">
        <v>2377</v>
      </c>
      <c r="M37" s="3199">
        <v>2032</v>
      </c>
    </row>
    <row r="38" spans="1:13" ht="15.75">
      <c r="A38" s="5687"/>
      <c r="B38" s="6181"/>
      <c r="C38" s="1408" t="s">
        <v>359</v>
      </c>
      <c r="D38" s="1490">
        <v>0.9</v>
      </c>
      <c r="E38" s="1488" t="s">
        <v>359</v>
      </c>
      <c r="F38" s="1489">
        <v>0.9</v>
      </c>
      <c r="G38" s="1488" t="s">
        <v>359</v>
      </c>
      <c r="H38" s="1489">
        <v>0.9</v>
      </c>
      <c r="I38" s="1488" t="s">
        <v>359</v>
      </c>
      <c r="J38" s="1489">
        <v>0.9</v>
      </c>
      <c r="K38" s="1488" t="s">
        <v>359</v>
      </c>
      <c r="L38" s="1489">
        <v>0.9</v>
      </c>
      <c r="M38" s="1491" t="s">
        <v>359</v>
      </c>
    </row>
    <row r="39" spans="1:13" ht="15.75">
      <c r="A39" s="5687"/>
      <c r="B39" s="6181"/>
      <c r="C39" s="1408" t="s">
        <v>359</v>
      </c>
      <c r="D39" s="3137" t="s">
        <v>2378</v>
      </c>
      <c r="E39" s="3137">
        <v>2033</v>
      </c>
      <c r="F39" s="3137" t="s">
        <v>2379</v>
      </c>
      <c r="G39" s="3137">
        <v>2034</v>
      </c>
      <c r="H39" s="3137" t="s">
        <v>2380</v>
      </c>
      <c r="I39" s="3137">
        <v>2035</v>
      </c>
      <c r="J39" s="3137" t="s">
        <v>2381</v>
      </c>
      <c r="K39" s="3137">
        <v>2036</v>
      </c>
      <c r="L39" s="3137" t="s">
        <v>2382</v>
      </c>
      <c r="M39" s="3199">
        <v>2037</v>
      </c>
    </row>
    <row r="40" spans="1:13" ht="15.75">
      <c r="A40" s="5687"/>
      <c r="B40" s="6181"/>
      <c r="C40" s="1408" t="s">
        <v>359</v>
      </c>
      <c r="D40" s="1490">
        <v>0.9</v>
      </c>
      <c r="E40" s="1488" t="s">
        <v>359</v>
      </c>
      <c r="F40" s="1489">
        <v>0.9</v>
      </c>
      <c r="G40" s="1488" t="s">
        <v>359</v>
      </c>
      <c r="H40" s="1489">
        <v>0.9</v>
      </c>
      <c r="I40" s="1488" t="s">
        <v>359</v>
      </c>
      <c r="J40" s="1489">
        <v>0.9</v>
      </c>
      <c r="K40" s="1488" t="s">
        <v>359</v>
      </c>
      <c r="L40" s="1489">
        <v>0.9</v>
      </c>
      <c r="M40" s="1491" t="s">
        <v>359</v>
      </c>
    </row>
    <row r="41" spans="1:13" ht="15.75">
      <c r="A41" s="5687"/>
      <c r="B41" s="6181"/>
      <c r="C41" s="1408" t="s">
        <v>359</v>
      </c>
      <c r="D41" s="3136" t="s">
        <v>2383</v>
      </c>
      <c r="E41" s="3201">
        <v>2038</v>
      </c>
      <c r="F41" s="3136" t="s">
        <v>2384</v>
      </c>
      <c r="G41" s="3135" t="s">
        <v>359</v>
      </c>
      <c r="H41" s="1408" t="s">
        <v>359</v>
      </c>
      <c r="I41" s="1408" t="s">
        <v>359</v>
      </c>
      <c r="J41" s="1408" t="s">
        <v>359</v>
      </c>
      <c r="K41" s="1408" t="s">
        <v>359</v>
      </c>
      <c r="L41" s="1408" t="s">
        <v>359</v>
      </c>
      <c r="M41" s="1492" t="s">
        <v>359</v>
      </c>
    </row>
    <row r="42" spans="1:13" ht="15" customHeight="1">
      <c r="A42" s="5687"/>
      <c r="B42" s="6181"/>
      <c r="C42" s="1408" t="s">
        <v>359</v>
      </c>
      <c r="D42" s="4555">
        <v>0.9</v>
      </c>
      <c r="E42" s="1678" t="s">
        <v>359</v>
      </c>
      <c r="F42" s="8851">
        <v>0.9</v>
      </c>
      <c r="G42" s="6204"/>
      <c r="H42" s="6189" t="s">
        <v>359</v>
      </c>
      <c r="I42" s="6189"/>
      <c r="J42" s="1408" t="s">
        <v>359</v>
      </c>
      <c r="K42" s="1408" t="s">
        <v>359</v>
      </c>
      <c r="L42" s="1408" t="s">
        <v>359</v>
      </c>
      <c r="M42" s="1492" t="s">
        <v>359</v>
      </c>
    </row>
    <row r="43" spans="1:13" ht="15.75">
      <c r="A43" s="5687"/>
      <c r="B43" s="6181"/>
      <c r="C43" s="1415" t="s">
        <v>359</v>
      </c>
      <c r="D43" s="1415" t="s">
        <v>359</v>
      </c>
      <c r="E43" s="1415" t="s">
        <v>359</v>
      </c>
      <c r="F43" s="1415" t="s">
        <v>359</v>
      </c>
      <c r="G43" s="1415" t="s">
        <v>359</v>
      </c>
      <c r="H43" s="1415" t="s">
        <v>359</v>
      </c>
      <c r="I43" s="1415" t="s">
        <v>359</v>
      </c>
      <c r="J43" s="1415" t="s">
        <v>359</v>
      </c>
      <c r="K43" s="1415" t="s">
        <v>359</v>
      </c>
      <c r="L43" s="1415" t="s">
        <v>359</v>
      </c>
      <c r="M43" s="1656" t="s">
        <v>359</v>
      </c>
    </row>
    <row r="44" spans="1:13" ht="15.75">
      <c r="A44" s="5687"/>
      <c r="B44" s="8868" t="s">
        <v>2385</v>
      </c>
      <c r="C44" s="1408" t="s">
        <v>359</v>
      </c>
      <c r="D44" s="1408" t="s">
        <v>359</v>
      </c>
      <c r="E44" s="1408" t="s">
        <v>359</v>
      </c>
      <c r="F44" s="1408" t="s">
        <v>359</v>
      </c>
      <c r="G44" s="1408" t="s">
        <v>359</v>
      </c>
      <c r="H44" s="1408" t="s">
        <v>359</v>
      </c>
      <c r="I44" s="1408" t="s">
        <v>359</v>
      </c>
      <c r="J44" s="1408" t="s">
        <v>359</v>
      </c>
      <c r="K44" s="1408" t="s">
        <v>359</v>
      </c>
      <c r="L44" s="1409" t="s">
        <v>359</v>
      </c>
      <c r="M44" s="1657" t="s">
        <v>359</v>
      </c>
    </row>
    <row r="45" spans="1:13" ht="15" customHeight="1">
      <c r="A45" s="5687"/>
      <c r="B45" s="6181"/>
      <c r="C45" s="1409" t="s">
        <v>359</v>
      </c>
      <c r="D45" s="1408" t="s">
        <v>93</v>
      </c>
      <c r="E45" s="1415" t="s">
        <v>95</v>
      </c>
      <c r="F45" s="6539" t="s">
        <v>2386</v>
      </c>
      <c r="G45" s="6540" t="s">
        <v>103</v>
      </c>
      <c r="H45" s="5979"/>
      <c r="I45" s="5979"/>
      <c r="J45" s="6620"/>
      <c r="K45" s="1408" t="s">
        <v>2387</v>
      </c>
      <c r="L45" s="6540" t="s">
        <v>3614</v>
      </c>
      <c r="M45" s="6524"/>
    </row>
    <row r="46" spans="1:13" ht="15.75">
      <c r="A46" s="5687"/>
      <c r="B46" s="6181"/>
      <c r="C46" s="1409" t="s">
        <v>359</v>
      </c>
      <c r="D46" s="1423" t="s">
        <v>2441</v>
      </c>
      <c r="E46" s="1483" t="s">
        <v>359</v>
      </c>
      <c r="F46" s="6539"/>
      <c r="G46" s="6621"/>
      <c r="H46" s="5732"/>
      <c r="I46" s="5732"/>
      <c r="J46" s="6622"/>
      <c r="K46" s="1409" t="s">
        <v>359</v>
      </c>
      <c r="L46" s="6542"/>
      <c r="M46" s="8716"/>
    </row>
    <row r="47" spans="1:13" ht="15.75">
      <c r="A47" s="5687"/>
      <c r="B47" s="6182"/>
      <c r="C47" s="1412" t="s">
        <v>359</v>
      </c>
      <c r="D47" s="1412" t="s">
        <v>359</v>
      </c>
      <c r="E47" s="1412" t="s">
        <v>359</v>
      </c>
      <c r="F47" s="1412" t="s">
        <v>359</v>
      </c>
      <c r="G47" s="1412" t="s">
        <v>359</v>
      </c>
      <c r="H47" s="1412" t="s">
        <v>359</v>
      </c>
      <c r="I47" s="1412" t="s">
        <v>359</v>
      </c>
      <c r="J47" s="1412" t="s">
        <v>359</v>
      </c>
      <c r="K47" s="1412" t="s">
        <v>359</v>
      </c>
      <c r="L47" s="1409" t="s">
        <v>359</v>
      </c>
      <c r="M47" s="1657" t="s">
        <v>359</v>
      </c>
    </row>
    <row r="48" spans="1:13" ht="61.5" customHeight="1">
      <c r="A48" s="5687"/>
      <c r="B48" s="2338" t="s">
        <v>2388</v>
      </c>
      <c r="C48" s="5680" t="s">
        <v>3621</v>
      </c>
      <c r="D48" s="5680"/>
      <c r="E48" s="5680"/>
      <c r="F48" s="5680"/>
      <c r="G48" s="5680"/>
      <c r="H48" s="5680"/>
      <c r="I48" s="5680"/>
      <c r="J48" s="5680"/>
      <c r="K48" s="5680"/>
      <c r="L48" s="5680"/>
      <c r="M48" s="5681"/>
    </row>
    <row r="49" spans="1:13" ht="15" customHeight="1">
      <c r="A49" s="5687"/>
      <c r="B49" s="1631" t="s">
        <v>2390</v>
      </c>
      <c r="C49" s="5680" t="s">
        <v>3622</v>
      </c>
      <c r="D49" s="5680"/>
      <c r="E49" s="5680"/>
      <c r="F49" s="5680"/>
      <c r="G49" s="5680"/>
      <c r="H49" s="5680"/>
      <c r="I49" s="5680"/>
      <c r="J49" s="5680"/>
      <c r="K49" s="5680"/>
      <c r="L49" s="5680"/>
      <c r="M49" s="5681"/>
    </row>
    <row r="50" spans="1:13" ht="15" customHeight="1">
      <c r="A50" s="5687"/>
      <c r="B50" s="1631" t="s">
        <v>2392</v>
      </c>
      <c r="C50" s="5680">
        <v>30</v>
      </c>
      <c r="D50" s="5680"/>
      <c r="E50" s="5680"/>
      <c r="F50" s="5680"/>
      <c r="G50" s="5680"/>
      <c r="H50" s="5680"/>
      <c r="I50" s="5680"/>
      <c r="J50" s="5680"/>
      <c r="K50" s="5680"/>
      <c r="L50" s="5680"/>
      <c r="M50" s="5681"/>
    </row>
    <row r="51" spans="1:13" ht="15.75">
      <c r="A51" s="5687"/>
      <c r="B51" s="1631" t="s">
        <v>2393</v>
      </c>
      <c r="C51" s="1415" t="s">
        <v>437</v>
      </c>
      <c r="D51" s="1415" t="s">
        <v>359</v>
      </c>
      <c r="E51" s="1415" t="s">
        <v>359</v>
      </c>
      <c r="F51" s="1415" t="s">
        <v>359</v>
      </c>
      <c r="G51" s="1415" t="s">
        <v>359</v>
      </c>
      <c r="H51" s="1415" t="s">
        <v>359</v>
      </c>
      <c r="I51" s="1415" t="s">
        <v>359</v>
      </c>
      <c r="J51" s="1415" t="s">
        <v>359</v>
      </c>
      <c r="K51" s="1415" t="s">
        <v>359</v>
      </c>
      <c r="L51" s="1415" t="s">
        <v>359</v>
      </c>
      <c r="M51" s="1656" t="s">
        <v>359</v>
      </c>
    </row>
    <row r="52" spans="1:13" ht="15" customHeight="1">
      <c r="A52" s="5569" t="s">
        <v>2394</v>
      </c>
      <c r="B52" s="1631" t="s">
        <v>2395</v>
      </c>
      <c r="C52" s="5680" t="s">
        <v>2635</v>
      </c>
      <c r="D52" s="5680"/>
      <c r="E52" s="5680"/>
      <c r="F52" s="5680"/>
      <c r="G52" s="5680"/>
      <c r="H52" s="5680"/>
      <c r="I52" s="5680"/>
      <c r="J52" s="5680"/>
      <c r="K52" s="5680"/>
      <c r="L52" s="5680"/>
      <c r="M52" s="5681"/>
    </row>
    <row r="53" spans="1:13" ht="15" customHeight="1">
      <c r="A53" s="5570"/>
      <c r="B53" s="1631" t="s">
        <v>2396</v>
      </c>
      <c r="C53" s="5680" t="s">
        <v>2636</v>
      </c>
      <c r="D53" s="5680"/>
      <c r="E53" s="5680"/>
      <c r="F53" s="5680"/>
      <c r="G53" s="5680"/>
      <c r="H53" s="5680"/>
      <c r="I53" s="5680"/>
      <c r="J53" s="5680"/>
      <c r="K53" s="5680"/>
      <c r="L53" s="5680"/>
      <c r="M53" s="5681"/>
    </row>
    <row r="54" spans="1:13" ht="15" customHeight="1">
      <c r="A54" s="5570"/>
      <c r="B54" s="1631" t="s">
        <v>2398</v>
      </c>
      <c r="C54" s="5680" t="s">
        <v>2637</v>
      </c>
      <c r="D54" s="5680"/>
      <c r="E54" s="5680"/>
      <c r="F54" s="5680"/>
      <c r="G54" s="5680"/>
      <c r="H54" s="5680"/>
      <c r="I54" s="5680"/>
      <c r="J54" s="5680"/>
      <c r="K54" s="5680"/>
      <c r="L54" s="5680"/>
      <c r="M54" s="5681"/>
    </row>
    <row r="55" spans="1:13" ht="15" customHeight="1">
      <c r="A55" s="5570"/>
      <c r="B55" s="1631" t="s">
        <v>2399</v>
      </c>
      <c r="C55" s="5680" t="s">
        <v>2638</v>
      </c>
      <c r="D55" s="5680"/>
      <c r="E55" s="5680"/>
      <c r="F55" s="5680"/>
      <c r="G55" s="5680"/>
      <c r="H55" s="5680"/>
      <c r="I55" s="5680"/>
      <c r="J55" s="5680"/>
      <c r="K55" s="5680"/>
      <c r="L55" s="5680"/>
      <c r="M55" s="5681"/>
    </row>
    <row r="56" spans="1:13" ht="15" customHeight="1">
      <c r="A56" s="5570"/>
      <c r="B56" s="1631" t="s">
        <v>2400</v>
      </c>
      <c r="C56" s="5684" t="s">
        <v>2639</v>
      </c>
      <c r="D56" s="5684"/>
      <c r="E56" s="5684"/>
      <c r="F56" s="5684"/>
      <c r="G56" s="5684"/>
      <c r="H56" s="5684"/>
      <c r="I56" s="5684"/>
      <c r="J56" s="5684"/>
      <c r="K56" s="5684"/>
      <c r="L56" s="5684"/>
      <c r="M56" s="5685"/>
    </row>
    <row r="57" spans="1:13" ht="15.95" customHeight="1" thickBot="1">
      <c r="A57" s="5617"/>
      <c r="B57" s="1631" t="s">
        <v>2401</v>
      </c>
      <c r="C57" s="5680">
        <v>3822500</v>
      </c>
      <c r="D57" s="5680"/>
      <c r="E57" s="5680"/>
      <c r="F57" s="5680"/>
      <c r="G57" s="5680"/>
      <c r="H57" s="5680"/>
      <c r="I57" s="5680"/>
      <c r="J57" s="5680"/>
      <c r="K57" s="5680"/>
      <c r="L57" s="5680"/>
      <c r="M57" s="5681"/>
    </row>
    <row r="58" spans="1:13" ht="15" customHeight="1">
      <c r="A58" s="5569" t="s">
        <v>2402</v>
      </c>
      <c r="B58" s="1632" t="s">
        <v>2403</v>
      </c>
      <c r="C58" s="5682" t="s">
        <v>1132</v>
      </c>
      <c r="D58" s="5682"/>
      <c r="E58" s="5682"/>
      <c r="F58" s="5682"/>
      <c r="G58" s="5682"/>
      <c r="H58" s="5682"/>
      <c r="I58" s="5682"/>
      <c r="J58" s="5682"/>
      <c r="K58" s="5682"/>
      <c r="L58" s="5682"/>
      <c r="M58" s="5683"/>
    </row>
    <row r="59" spans="1:13" ht="15" customHeight="1">
      <c r="A59" s="5570"/>
      <c r="B59" s="1632" t="s">
        <v>2404</v>
      </c>
      <c r="C59" s="5682" t="s">
        <v>2936</v>
      </c>
      <c r="D59" s="5682"/>
      <c r="E59" s="5682"/>
      <c r="F59" s="5682"/>
      <c r="G59" s="5682"/>
      <c r="H59" s="5682"/>
      <c r="I59" s="5682"/>
      <c r="J59" s="5682"/>
      <c r="K59" s="5682"/>
      <c r="L59" s="5682"/>
      <c r="M59" s="5683"/>
    </row>
    <row r="60" spans="1:13" ht="15" customHeight="1" thickBot="1">
      <c r="A60" s="5570"/>
      <c r="B60" s="1632" t="s">
        <v>244</v>
      </c>
      <c r="C60" s="5682" t="s">
        <v>289</v>
      </c>
      <c r="D60" s="5682"/>
      <c r="E60" s="5682"/>
      <c r="F60" s="5682"/>
      <c r="G60" s="5682"/>
      <c r="H60" s="5682"/>
      <c r="I60" s="5682"/>
      <c r="J60" s="5682"/>
      <c r="K60" s="5682"/>
      <c r="L60" s="5682"/>
      <c r="M60" s="5683"/>
    </row>
    <row r="61" spans="1:13" ht="42.75" customHeight="1">
      <c r="A61" s="1706" t="s">
        <v>2406</v>
      </c>
      <c r="B61" s="2398" t="s">
        <v>359</v>
      </c>
      <c r="C61" s="5957" t="s">
        <v>3623</v>
      </c>
      <c r="D61" s="5957"/>
      <c r="E61" s="5957"/>
      <c r="F61" s="5957"/>
      <c r="G61" s="5957"/>
      <c r="H61" s="5957"/>
      <c r="I61" s="5957"/>
      <c r="J61" s="5957"/>
      <c r="K61" s="5957"/>
      <c r="L61" s="5957"/>
      <c r="M61" s="5958"/>
    </row>
  </sheetData>
  <mergeCells count="52">
    <mergeCell ref="C6:L6"/>
    <mergeCell ref="I4:M4"/>
    <mergeCell ref="C61:M61"/>
    <mergeCell ref="A15:A51"/>
    <mergeCell ref="A58:A60"/>
    <mergeCell ref="C58:M58"/>
    <mergeCell ref="C59:M59"/>
    <mergeCell ref="C60:M60"/>
    <mergeCell ref="A52:A57"/>
    <mergeCell ref="C52:M52"/>
    <mergeCell ref="C53:M53"/>
    <mergeCell ref="C54:M54"/>
    <mergeCell ref="C55:M55"/>
    <mergeCell ref="C56:M56"/>
    <mergeCell ref="C57:M57"/>
    <mergeCell ref="F42:G42"/>
    <mergeCell ref="C48:M48"/>
    <mergeCell ref="C49:M49"/>
    <mergeCell ref="C50:M50"/>
    <mergeCell ref="B44:B47"/>
    <mergeCell ref="F45:F46"/>
    <mergeCell ref="G45:J46"/>
    <mergeCell ref="L45:M46"/>
    <mergeCell ref="B1:M1"/>
    <mergeCell ref="A2:A14"/>
    <mergeCell ref="C2:M2"/>
    <mergeCell ref="C3:M3"/>
    <mergeCell ref="F4:G4"/>
    <mergeCell ref="C5:M5"/>
    <mergeCell ref="C7:D7"/>
    <mergeCell ref="I7:M7"/>
    <mergeCell ref="B8:B10"/>
    <mergeCell ref="C9:D9"/>
    <mergeCell ref="F9:G9"/>
    <mergeCell ref="I9:J9"/>
    <mergeCell ref="C10:D10"/>
    <mergeCell ref="C12:M12"/>
    <mergeCell ref="C13:M13"/>
    <mergeCell ref="F10:G10"/>
    <mergeCell ref="I10:J10"/>
    <mergeCell ref="B31:B33"/>
    <mergeCell ref="B34:B43"/>
    <mergeCell ref="C11:M11"/>
    <mergeCell ref="C15:M15"/>
    <mergeCell ref="C16:M16"/>
    <mergeCell ref="B17:B23"/>
    <mergeCell ref="B24:B27"/>
    <mergeCell ref="J29:L29"/>
    <mergeCell ref="C14:D14"/>
    <mergeCell ref="F14:M14"/>
    <mergeCell ref="B28:B30"/>
    <mergeCell ref="H42:I42"/>
  </mergeCells>
  <hyperlinks>
    <hyperlink ref="C56" r:id="rId1"/>
  </hyperlinks>
  <pageMargins left="0.7" right="0.7" top="0.75" bottom="0.75" header="0.3" footer="0.3"/>
  <pageSetup orientation="portrait" horizontalDpi="0" verticalDpi="0"/>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5">
    <tabColor rgb="FFFF0000"/>
  </sheetPr>
  <dimension ref="A1:FE88"/>
  <sheetViews>
    <sheetView topLeftCell="A10" zoomScale="65" zoomScaleNormal="65" workbookViewId="0">
      <pane ySplit="3" topLeftCell="A14" activePane="bottomLeft" state="frozen"/>
      <selection activeCell="A10" sqref="A10"/>
      <selection pane="bottomLeft" activeCell="A14" sqref="A14"/>
    </sheetView>
  </sheetViews>
  <sheetFormatPr baseColWidth="10" defaultColWidth="8.85546875" defaultRowHeight="15"/>
  <cols>
    <col min="1" max="1" width="28.85546875" customWidth="1"/>
    <col min="2" max="2" width="35.7109375" customWidth="1"/>
    <col min="3" max="3" width="28.85546875" customWidth="1"/>
    <col min="4" max="4" width="20.85546875" customWidth="1"/>
    <col min="6" max="6" width="18.7109375" customWidth="1"/>
    <col min="7" max="7" width="37.140625" customWidth="1"/>
    <col min="8" max="8" width="52.42578125" customWidth="1"/>
    <col min="10" max="11" width="13.28515625" customWidth="1"/>
    <col min="12" max="12" width="12.42578125" customWidth="1"/>
    <col min="13" max="13" width="12" customWidth="1"/>
    <col min="16" max="37" width="11.42578125" hidden="1" customWidth="1"/>
    <col min="39" max="39" width="36" customWidth="1"/>
    <col min="41" max="41" width="16.42578125" customWidth="1"/>
    <col min="44" max="44" width="19" customWidth="1"/>
    <col min="46" max="46" width="15.7109375" customWidth="1"/>
  </cols>
  <sheetData>
    <row r="1" spans="1:161" ht="16.5">
      <c r="A1" s="8903" t="s">
        <v>190</v>
      </c>
      <c r="B1" s="8903"/>
      <c r="C1" s="8903"/>
      <c r="D1" s="8903"/>
      <c r="E1" s="8903"/>
      <c r="F1" s="8903"/>
      <c r="G1" s="8903"/>
      <c r="H1" s="8903"/>
      <c r="I1" s="8903"/>
      <c r="J1" s="8903"/>
      <c r="K1" s="8903"/>
      <c r="L1" s="8903"/>
      <c r="M1" s="8903"/>
      <c r="N1" s="8903"/>
      <c r="O1" s="8903"/>
      <c r="P1" s="8903"/>
      <c r="Q1" s="8903"/>
      <c r="R1" s="8903"/>
      <c r="S1" s="8903"/>
      <c r="T1" s="8903"/>
      <c r="U1" s="8903"/>
      <c r="V1" s="8903"/>
      <c r="W1" s="8903"/>
      <c r="X1" s="8903"/>
      <c r="Y1" s="8903"/>
      <c r="Z1" s="8903"/>
      <c r="AA1" s="8903"/>
      <c r="AB1" s="8903"/>
      <c r="AC1" s="8903"/>
      <c r="AD1" s="8903"/>
      <c r="AE1" s="8903"/>
      <c r="AF1" s="8903"/>
      <c r="AG1" s="8903"/>
      <c r="AH1" s="8903"/>
      <c r="AI1" s="8903"/>
      <c r="AJ1" s="8903"/>
      <c r="AK1" s="8903"/>
      <c r="AL1" s="8903"/>
      <c r="AM1" s="8903"/>
      <c r="AN1" s="8903"/>
      <c r="AO1" s="8903"/>
      <c r="AP1" s="8903"/>
      <c r="AQ1" s="8903"/>
      <c r="AR1" s="8903"/>
      <c r="AS1" s="8903"/>
      <c r="AT1" s="8903"/>
      <c r="AU1" s="8903"/>
      <c r="AV1" s="8903"/>
      <c r="AW1" s="8903"/>
      <c r="AX1" s="8903"/>
      <c r="AY1" s="8903"/>
      <c r="AZ1" s="8903"/>
      <c r="BA1" s="8903"/>
      <c r="BB1" s="8903"/>
      <c r="BC1" s="8903"/>
      <c r="BD1" s="8903"/>
      <c r="BE1" s="8903"/>
      <c r="BF1" s="8903"/>
      <c r="BG1" s="8903"/>
      <c r="BH1" s="8903"/>
      <c r="BI1" s="8903"/>
      <c r="BJ1" s="8903"/>
      <c r="BK1" s="8903"/>
      <c r="BL1" s="8903"/>
      <c r="BM1" s="8903"/>
      <c r="BN1" s="8903"/>
      <c r="BO1" s="8903"/>
      <c r="BP1" s="8903"/>
      <c r="BQ1" s="8903"/>
      <c r="BR1" s="8903"/>
      <c r="BS1" s="8903"/>
      <c r="BT1" s="8903"/>
      <c r="BU1" s="8903"/>
      <c r="BV1" s="8903"/>
      <c r="BW1" s="8903"/>
      <c r="BX1" s="8903"/>
      <c r="BY1" s="8903"/>
      <c r="BZ1" s="8903"/>
      <c r="CA1" s="8903"/>
      <c r="CB1" s="8903"/>
      <c r="CC1" s="8903"/>
      <c r="CD1" s="8903"/>
      <c r="CE1" s="8903"/>
      <c r="CF1" s="8903"/>
      <c r="CG1" s="8903"/>
      <c r="CH1" s="8903"/>
      <c r="CI1" s="8903"/>
      <c r="CJ1" s="8903"/>
      <c r="CK1" s="8903"/>
      <c r="CL1" s="8903"/>
      <c r="CM1" s="8903"/>
      <c r="CN1" s="8903"/>
      <c r="CO1" s="8903"/>
      <c r="CP1" s="8903"/>
      <c r="CQ1" s="8903"/>
      <c r="CR1" s="8903"/>
      <c r="CS1" s="8903"/>
      <c r="CT1" s="8903"/>
      <c r="CU1" s="8903"/>
      <c r="CV1" s="8903"/>
      <c r="CW1" s="8903"/>
      <c r="CX1" s="8903"/>
      <c r="CY1" s="8903"/>
      <c r="CZ1" s="8903"/>
      <c r="DA1" s="8903"/>
      <c r="DB1" s="8903"/>
      <c r="DC1" s="8903"/>
      <c r="DD1" s="8903"/>
      <c r="DE1" s="8903"/>
      <c r="DF1" s="8903"/>
      <c r="DG1" s="8903"/>
      <c r="DH1" s="8903"/>
      <c r="DI1" s="8903"/>
      <c r="DJ1" s="8903"/>
      <c r="DK1" s="8903"/>
      <c r="DL1" s="8903"/>
      <c r="DM1" s="8903"/>
      <c r="DN1" s="8903"/>
      <c r="DO1" s="8903"/>
      <c r="DP1" s="8903"/>
      <c r="DQ1" s="8903"/>
      <c r="DR1" s="8903"/>
      <c r="DS1" s="8903"/>
      <c r="DT1" s="8903"/>
      <c r="DU1" s="8903"/>
      <c r="DV1" s="8903"/>
      <c r="DW1" s="8903"/>
      <c r="DX1" s="8903"/>
      <c r="DY1" s="8903"/>
      <c r="DZ1" s="8903"/>
      <c r="EA1" s="8903"/>
      <c r="EB1" s="8903"/>
      <c r="EC1" s="8903"/>
      <c r="ED1" s="8903"/>
      <c r="EE1" s="8903"/>
      <c r="EF1" s="8903"/>
      <c r="EG1" s="8903"/>
      <c r="EH1" s="8903"/>
      <c r="EI1" s="8903"/>
      <c r="EJ1" s="8903"/>
      <c r="EK1" s="8903"/>
      <c r="EL1" s="8903"/>
      <c r="EM1" s="8903"/>
      <c r="EN1" s="8903"/>
      <c r="EO1" s="8903"/>
      <c r="EP1" s="8903"/>
      <c r="EQ1" s="8903"/>
      <c r="ER1" s="8903"/>
      <c r="ES1" s="8903"/>
      <c r="ET1" s="8903"/>
      <c r="EU1" s="8903"/>
      <c r="EV1" s="8903"/>
      <c r="EW1" s="8903"/>
      <c r="EX1" s="8903"/>
      <c r="EY1" s="8903"/>
      <c r="EZ1" s="8903"/>
      <c r="FA1" s="8903"/>
      <c r="FB1" s="8903"/>
      <c r="FC1" s="8903"/>
      <c r="FD1" s="8903"/>
      <c r="FE1" s="8903"/>
    </row>
    <row r="2" spans="1:161" ht="16.5">
      <c r="A2" s="8904" t="s">
        <v>3624</v>
      </c>
      <c r="B2" s="8904"/>
      <c r="C2" s="8904"/>
      <c r="D2" s="8904"/>
      <c r="E2" s="8904"/>
      <c r="F2" s="8904"/>
      <c r="G2" s="8904"/>
      <c r="H2" s="8904"/>
      <c r="I2" s="8904"/>
      <c r="J2" s="8904"/>
      <c r="K2" s="8904"/>
      <c r="L2" s="8904"/>
      <c r="M2" s="8904"/>
      <c r="N2" s="8904"/>
      <c r="O2" s="8904"/>
      <c r="P2" s="8904"/>
      <c r="Q2" s="8904"/>
      <c r="R2" s="8904"/>
      <c r="S2" s="8904"/>
      <c r="T2" s="8904"/>
      <c r="U2" s="8904"/>
      <c r="V2" s="8904"/>
      <c r="W2" s="8904"/>
      <c r="X2" s="8904"/>
      <c r="Y2" s="8904"/>
      <c r="Z2" s="8904"/>
      <c r="AA2" s="8904"/>
      <c r="AB2" s="8904"/>
      <c r="AC2" s="8904"/>
      <c r="AD2" s="8904"/>
      <c r="AE2" s="8904"/>
      <c r="AF2" s="8904"/>
      <c r="AG2" s="8904"/>
      <c r="AH2" s="8904"/>
      <c r="AI2" s="8904"/>
      <c r="AJ2" s="8904"/>
      <c r="AK2" s="8904"/>
      <c r="AL2" s="8904"/>
      <c r="AM2" s="8904"/>
      <c r="AN2" s="8904"/>
      <c r="AO2" s="8904"/>
      <c r="AP2" s="8904"/>
      <c r="AQ2" s="8904"/>
      <c r="AR2" s="8904"/>
      <c r="AS2" s="8904"/>
      <c r="AT2" s="8904"/>
      <c r="AU2" s="8904"/>
      <c r="AV2" s="8904"/>
      <c r="AW2" s="8904"/>
      <c r="AX2" s="8904"/>
      <c r="AY2" s="8904"/>
      <c r="AZ2" s="8904"/>
      <c r="BA2" s="8904"/>
      <c r="BB2" s="8904"/>
      <c r="BC2" s="8904"/>
      <c r="BD2" s="8904"/>
      <c r="BE2" s="8904"/>
      <c r="BF2" s="8904"/>
      <c r="BG2" s="8904"/>
      <c r="BH2" s="8904"/>
      <c r="BI2" s="8904"/>
      <c r="BJ2" s="8904"/>
      <c r="BK2" s="8904"/>
      <c r="BL2" s="8904"/>
      <c r="BM2" s="8904"/>
      <c r="BN2" s="8904"/>
      <c r="BO2" s="8904"/>
      <c r="BP2" s="8904"/>
      <c r="BQ2" s="8904"/>
      <c r="BR2" s="8904"/>
      <c r="BS2" s="8904"/>
      <c r="BT2" s="8904"/>
      <c r="BU2" s="8904"/>
      <c r="BV2" s="8904"/>
      <c r="BW2" s="8904"/>
      <c r="BX2" s="8904"/>
      <c r="BY2" s="8904"/>
      <c r="BZ2" s="8904"/>
      <c r="CA2" s="8904"/>
      <c r="CB2" s="8904"/>
      <c r="CC2" s="8904"/>
      <c r="CD2" s="8904"/>
      <c r="CE2" s="8904"/>
      <c r="CF2" s="8904"/>
      <c r="CG2" s="8904"/>
      <c r="CH2" s="8904"/>
      <c r="CI2" s="8904"/>
      <c r="CJ2" s="8904"/>
      <c r="CK2" s="8904"/>
      <c r="CL2" s="8904"/>
      <c r="CM2" s="8904"/>
      <c r="CN2" s="8904"/>
      <c r="CO2" s="8904"/>
      <c r="CP2" s="8904"/>
      <c r="CQ2" s="8904"/>
      <c r="CR2" s="8904"/>
      <c r="CS2" s="8904"/>
      <c r="CT2" s="8904"/>
      <c r="CU2" s="8904"/>
      <c r="CV2" s="8904"/>
      <c r="CW2" s="8904"/>
      <c r="CX2" s="8904"/>
      <c r="CY2" s="8904"/>
      <c r="CZ2" s="8904"/>
      <c r="DA2" s="8904"/>
      <c r="DB2" s="8904"/>
      <c r="DC2" s="8904"/>
      <c r="DD2" s="8904"/>
      <c r="DE2" s="8904"/>
      <c r="DF2" s="8904"/>
      <c r="DG2" s="8904"/>
      <c r="DH2" s="8904"/>
      <c r="DI2" s="8904"/>
      <c r="DJ2" s="8904"/>
      <c r="DK2" s="8904"/>
      <c r="DL2" s="8904"/>
      <c r="DM2" s="8904"/>
      <c r="DN2" s="8904"/>
      <c r="DO2" s="8904"/>
      <c r="DP2" s="8904"/>
      <c r="DQ2" s="8904"/>
      <c r="DR2" s="8904"/>
      <c r="DS2" s="8904"/>
      <c r="DT2" s="8904"/>
      <c r="DU2" s="8904"/>
      <c r="DV2" s="8904"/>
      <c r="DW2" s="8904"/>
      <c r="DX2" s="8904"/>
      <c r="DY2" s="8904"/>
      <c r="DZ2" s="8904"/>
      <c r="EA2" s="8904"/>
      <c r="EB2" s="8904"/>
      <c r="EC2" s="8904"/>
      <c r="ED2" s="8904"/>
      <c r="EE2" s="8904"/>
      <c r="EF2" s="8904"/>
      <c r="EG2" s="8904"/>
      <c r="EH2" s="8904"/>
      <c r="EI2" s="8904"/>
      <c r="EJ2" s="8904"/>
      <c r="EK2" s="8904"/>
      <c r="EL2" s="8904"/>
      <c r="EM2" s="8904"/>
      <c r="EN2" s="8904"/>
      <c r="EO2" s="8904"/>
      <c r="EP2" s="8904"/>
      <c r="EQ2" s="8904"/>
      <c r="ER2" s="8904"/>
      <c r="ES2" s="8904"/>
      <c r="ET2" s="8904"/>
      <c r="EU2" s="8904"/>
      <c r="EV2" s="8904"/>
      <c r="EW2" s="8904"/>
      <c r="EX2" s="8904"/>
      <c r="EY2" s="8904"/>
      <c r="EZ2" s="8904"/>
      <c r="FA2" s="8904"/>
      <c r="FB2" s="8904"/>
      <c r="FC2" s="8904"/>
      <c r="FD2" s="8904"/>
      <c r="FE2" s="8904"/>
    </row>
    <row r="3" spans="1:161" ht="16.5">
      <c r="A3" s="8905" t="s">
        <v>192</v>
      </c>
      <c r="B3" s="8905"/>
      <c r="C3" s="8905"/>
      <c r="D3" s="8905"/>
      <c r="E3" s="8905"/>
      <c r="F3" s="8905"/>
      <c r="G3" s="357"/>
      <c r="H3" s="357"/>
      <c r="I3" s="8906"/>
      <c r="J3" s="8906"/>
      <c r="K3" s="8906"/>
      <c r="L3" s="8906"/>
      <c r="M3" s="8906"/>
      <c r="N3" s="8906"/>
      <c r="O3" s="8906"/>
      <c r="P3" s="8906"/>
      <c r="Q3" s="8906"/>
      <c r="R3" s="8906"/>
      <c r="S3" s="8906"/>
      <c r="T3" s="8906"/>
      <c r="U3" s="8906"/>
      <c r="V3" s="8906"/>
      <c r="W3" s="8906"/>
      <c r="X3" s="8906"/>
      <c r="Y3" s="8906"/>
      <c r="Z3" s="8906"/>
      <c r="AA3" s="8906"/>
      <c r="AB3" s="8906"/>
      <c r="AC3" s="8906"/>
      <c r="AD3" s="8906"/>
      <c r="AE3" s="8906"/>
      <c r="AF3" s="8906"/>
      <c r="AG3" s="8906"/>
      <c r="AH3" s="8906"/>
      <c r="AI3" s="8906"/>
      <c r="AJ3" s="8906"/>
      <c r="AK3" s="8906"/>
      <c r="AL3" s="8906"/>
      <c r="AM3" s="8906"/>
      <c r="AN3" s="8906"/>
      <c r="AO3" s="8906"/>
      <c r="AP3" s="8906"/>
      <c r="AQ3" s="8906"/>
      <c r="AR3" s="8906"/>
      <c r="AS3" s="8906"/>
      <c r="AT3" s="8906"/>
      <c r="AU3" s="8906"/>
      <c r="AV3" s="8906"/>
      <c r="AW3" s="8906"/>
      <c r="AX3" s="8906"/>
      <c r="AY3" s="8906"/>
      <c r="AZ3" s="8906"/>
      <c r="BA3" s="8906"/>
      <c r="BB3" s="8906"/>
      <c r="BC3" s="8906"/>
      <c r="BD3" s="8906"/>
      <c r="BE3" s="8906"/>
      <c r="BF3" s="8906"/>
      <c r="BG3" s="8906"/>
      <c r="BH3" s="8906"/>
      <c r="BI3" s="8906"/>
      <c r="BJ3" s="8906"/>
      <c r="BK3" s="8906"/>
      <c r="BL3" s="8906"/>
      <c r="BM3" s="8906"/>
      <c r="BN3" s="8906"/>
      <c r="BO3" s="8906"/>
      <c r="BP3" s="8906"/>
      <c r="BQ3" s="8906"/>
      <c r="BR3" s="8906"/>
      <c r="BS3" s="8906"/>
      <c r="BT3" s="8906"/>
      <c r="BU3" s="8906"/>
      <c r="BV3" s="8906"/>
      <c r="BW3" s="8906"/>
      <c r="BX3" s="8906"/>
      <c r="BY3" s="8906"/>
      <c r="BZ3" s="8906"/>
      <c r="CA3" s="8906"/>
      <c r="CB3" s="8906"/>
      <c r="CC3" s="8906"/>
      <c r="CD3" s="8906"/>
      <c r="CE3" s="8906"/>
      <c r="CF3" s="8906"/>
      <c r="CG3" s="8906"/>
      <c r="CH3" s="8906"/>
      <c r="CI3" s="8906"/>
      <c r="CJ3" s="8906"/>
      <c r="CK3" s="8906"/>
      <c r="CL3" s="8906"/>
      <c r="CM3" s="8906"/>
      <c r="CN3" s="8906"/>
      <c r="CO3" s="8906"/>
      <c r="CP3" s="8906"/>
      <c r="CQ3" s="8906"/>
      <c r="CR3" s="8906"/>
      <c r="CS3" s="8906"/>
      <c r="CT3" s="8906"/>
      <c r="CU3" s="8906"/>
      <c r="CV3" s="8906"/>
      <c r="CW3" s="8906"/>
      <c r="CX3" s="8906"/>
      <c r="CY3" s="8906"/>
      <c r="CZ3" s="8906"/>
      <c r="DA3" s="8906"/>
      <c r="DB3" s="8906"/>
      <c r="DC3" s="8906"/>
      <c r="DD3" s="8906"/>
      <c r="DE3" s="8906"/>
      <c r="DF3" s="8906"/>
      <c r="DG3" s="8906"/>
      <c r="DH3" s="8906"/>
      <c r="DI3" s="8906"/>
      <c r="DJ3" s="8906"/>
      <c r="DK3" s="8906"/>
      <c r="DL3" s="8906"/>
      <c r="DM3" s="8906"/>
      <c r="DN3" s="8906"/>
      <c r="DO3" s="8906"/>
      <c r="DP3" s="8906"/>
      <c r="DQ3" s="8906"/>
      <c r="DR3" s="8906"/>
      <c r="DS3" s="8906"/>
      <c r="DT3" s="8906"/>
      <c r="DU3" s="8906"/>
      <c r="DV3" s="8906"/>
      <c r="DW3" s="8906"/>
      <c r="DX3" s="8906"/>
      <c r="DY3" s="8906"/>
      <c r="DZ3" s="8906"/>
      <c r="EA3" s="8906"/>
      <c r="EB3" s="8906"/>
      <c r="EC3" s="8906"/>
      <c r="ED3" s="8906"/>
      <c r="EE3" s="8906"/>
      <c r="EF3" s="8906"/>
      <c r="EG3" s="8906"/>
      <c r="EH3" s="8906"/>
      <c r="EI3" s="8906"/>
      <c r="EJ3" s="8906"/>
      <c r="EK3" s="8906"/>
      <c r="EL3" s="8906"/>
      <c r="EM3" s="8906"/>
      <c r="EN3" s="8906"/>
      <c r="EO3" s="8906"/>
      <c r="EP3" s="8906"/>
      <c r="EQ3" s="8906"/>
      <c r="ER3" s="8906"/>
      <c r="ES3" s="8906"/>
      <c r="ET3" s="8906"/>
      <c r="EU3" s="8906"/>
      <c r="EV3" s="8906"/>
      <c r="EW3" s="8906"/>
      <c r="EX3" s="8906"/>
      <c r="EY3" s="8906"/>
      <c r="EZ3" s="8906"/>
      <c r="FA3" s="8906"/>
      <c r="FB3" s="8906"/>
      <c r="FC3" s="8906"/>
      <c r="FD3" s="8906"/>
      <c r="FE3" s="8906"/>
    </row>
    <row r="4" spans="1:161" ht="16.5">
      <c r="A4" s="358" t="s">
        <v>193</v>
      </c>
      <c r="B4" s="359"/>
      <c r="C4" s="359"/>
      <c r="D4" s="359"/>
      <c r="E4" s="360"/>
      <c r="F4" s="360"/>
      <c r="G4" s="361"/>
      <c r="H4" s="361"/>
      <c r="I4" s="8888"/>
      <c r="J4" s="8888"/>
      <c r="K4" s="8888"/>
      <c r="L4" s="8888"/>
      <c r="M4" s="8888"/>
      <c r="N4" s="8888"/>
      <c r="O4" s="8888"/>
      <c r="P4" s="8888"/>
      <c r="Q4" s="8888"/>
      <c r="R4" s="8888"/>
      <c r="S4" s="8888"/>
      <c r="T4" s="8888"/>
      <c r="U4" s="8888"/>
      <c r="V4" s="8888"/>
      <c r="W4" s="8888"/>
      <c r="X4" s="8888"/>
      <c r="Y4" s="8888"/>
      <c r="Z4" s="8888"/>
      <c r="AA4" s="8888"/>
      <c r="AB4" s="8888"/>
      <c r="AC4" s="8888"/>
      <c r="AD4" s="8888"/>
      <c r="AE4" s="8888"/>
      <c r="AF4" s="8888"/>
      <c r="AG4" s="8888"/>
      <c r="AH4" s="8888"/>
      <c r="AI4" s="8888"/>
      <c r="AJ4" s="8888"/>
      <c r="AK4" s="8888"/>
      <c r="AL4" s="8888"/>
      <c r="AM4" s="8888"/>
      <c r="AN4" s="8888"/>
      <c r="AO4" s="8888"/>
      <c r="AP4" s="8888"/>
      <c r="AQ4" s="8888"/>
      <c r="AR4" s="8888"/>
      <c r="AS4" s="8888"/>
      <c r="AT4" s="8888"/>
      <c r="AU4" s="8888"/>
      <c r="AV4" s="8888"/>
      <c r="AW4" s="8888"/>
      <c r="AX4" s="8888"/>
      <c r="AY4" s="8888"/>
      <c r="AZ4" s="8888"/>
      <c r="BA4" s="8888"/>
      <c r="BB4" s="8888"/>
      <c r="BC4" s="8888"/>
      <c r="BD4" s="8888"/>
      <c r="BE4" s="8888"/>
      <c r="BF4" s="8888"/>
      <c r="BG4" s="8888"/>
      <c r="BH4" s="8888"/>
      <c r="BI4" s="8888"/>
      <c r="BJ4" s="8888"/>
      <c r="BK4" s="8888"/>
      <c r="BL4" s="8888"/>
      <c r="BM4" s="8888"/>
      <c r="BN4" s="8888"/>
      <c r="BO4" s="8888"/>
      <c r="BP4" s="8888"/>
      <c r="BQ4" s="8888"/>
      <c r="BR4" s="8888"/>
      <c r="BS4" s="8888"/>
      <c r="BT4" s="8888"/>
      <c r="BU4" s="8888"/>
      <c r="BV4" s="8888"/>
      <c r="BW4" s="8888"/>
      <c r="BX4" s="8888"/>
      <c r="BY4" s="8888"/>
      <c r="BZ4" s="8888"/>
      <c r="CA4" s="8888"/>
      <c r="CB4" s="8888"/>
      <c r="CC4" s="8888"/>
      <c r="CD4" s="8888"/>
      <c r="CE4" s="8888"/>
      <c r="CF4" s="8888"/>
      <c r="CG4" s="8888"/>
      <c r="CH4" s="8888"/>
      <c r="CI4" s="8888"/>
      <c r="CJ4" s="8888"/>
      <c r="CK4" s="8888"/>
      <c r="CL4" s="8888"/>
      <c r="CM4" s="8888"/>
      <c r="CN4" s="8888"/>
      <c r="CO4" s="8888"/>
      <c r="CP4" s="8888"/>
      <c r="CQ4" s="8888"/>
      <c r="CR4" s="8888"/>
      <c r="CS4" s="8888"/>
      <c r="CT4" s="8888"/>
      <c r="CU4" s="8888"/>
      <c r="CV4" s="8888"/>
      <c r="CW4" s="8888"/>
      <c r="CX4" s="8888"/>
      <c r="CY4" s="8888"/>
      <c r="CZ4" s="8888"/>
      <c r="DA4" s="8888"/>
      <c r="DB4" s="8888"/>
      <c r="DC4" s="8888"/>
      <c r="DD4" s="8888"/>
      <c r="DE4" s="8888"/>
      <c r="DF4" s="8888"/>
      <c r="DG4" s="8888"/>
      <c r="DH4" s="8888"/>
      <c r="DI4" s="8888"/>
      <c r="DJ4" s="8888"/>
      <c r="DK4" s="8888"/>
      <c r="DL4" s="8888"/>
      <c r="DM4" s="8888"/>
      <c r="DN4" s="8888"/>
      <c r="DO4" s="8888"/>
      <c r="DP4" s="8888"/>
      <c r="DQ4" s="8888"/>
      <c r="DR4" s="8888"/>
      <c r="DS4" s="8888"/>
      <c r="DT4" s="8888"/>
      <c r="DU4" s="8888"/>
      <c r="DV4" s="8888"/>
      <c r="DW4" s="8888"/>
      <c r="DX4" s="8888"/>
      <c r="DY4" s="8888"/>
      <c r="DZ4" s="8888"/>
      <c r="EA4" s="8888"/>
      <c r="EB4" s="8888"/>
      <c r="EC4" s="8888"/>
      <c r="ED4" s="8888"/>
      <c r="EE4" s="8888"/>
      <c r="EF4" s="8888"/>
      <c r="EG4" s="8888"/>
      <c r="EH4" s="8888"/>
      <c r="EI4" s="8888"/>
      <c r="EJ4" s="8888"/>
      <c r="EK4" s="8888"/>
      <c r="EL4" s="8888"/>
      <c r="EM4" s="8888"/>
      <c r="EN4" s="8888"/>
      <c r="EO4" s="8888"/>
      <c r="EP4" s="8888"/>
      <c r="EQ4" s="8888"/>
      <c r="ER4" s="8888"/>
      <c r="ES4" s="8888"/>
      <c r="ET4" s="8888"/>
      <c r="EU4" s="8888"/>
      <c r="EV4" s="8888"/>
      <c r="EW4" s="8888"/>
      <c r="EX4" s="8888"/>
      <c r="EY4" s="8888"/>
      <c r="EZ4" s="8888"/>
      <c r="FA4" s="8888"/>
      <c r="FB4" s="8888"/>
      <c r="FC4" s="8888"/>
      <c r="FD4" s="8888"/>
      <c r="FE4" s="8888"/>
    </row>
    <row r="5" spans="1:161" ht="16.5">
      <c r="A5" s="358" t="s">
        <v>194</v>
      </c>
      <c r="B5" s="359"/>
      <c r="C5" s="359"/>
      <c r="D5" s="359"/>
      <c r="E5" s="360"/>
      <c r="F5" s="360"/>
      <c r="G5" s="361"/>
      <c r="H5" s="361"/>
      <c r="I5" s="8888"/>
      <c r="J5" s="8888"/>
      <c r="K5" s="8888"/>
      <c r="L5" s="8888"/>
      <c r="M5" s="8888"/>
      <c r="N5" s="8888"/>
      <c r="O5" s="8888"/>
      <c r="P5" s="8888"/>
      <c r="Q5" s="8888"/>
      <c r="R5" s="8888"/>
      <c r="S5" s="8888"/>
      <c r="T5" s="8888"/>
      <c r="U5" s="8888"/>
      <c r="V5" s="8888"/>
      <c r="W5" s="8888"/>
      <c r="X5" s="8888"/>
      <c r="Y5" s="8888"/>
      <c r="Z5" s="8888"/>
      <c r="AA5" s="8888"/>
      <c r="AB5" s="8888"/>
      <c r="AC5" s="8888"/>
      <c r="AD5" s="8888"/>
      <c r="AE5" s="8888"/>
      <c r="AF5" s="8888"/>
      <c r="AG5" s="8888"/>
      <c r="AH5" s="8888"/>
      <c r="AI5" s="8888"/>
      <c r="AJ5" s="8888"/>
      <c r="AK5" s="8888"/>
      <c r="AL5" s="8888"/>
      <c r="AM5" s="8888"/>
      <c r="AN5" s="8888"/>
      <c r="AO5" s="8888"/>
      <c r="AP5" s="8888"/>
      <c r="AQ5" s="8888"/>
      <c r="AR5" s="8888"/>
      <c r="AS5" s="8888"/>
      <c r="AT5" s="8888"/>
      <c r="AU5" s="8888"/>
      <c r="AV5" s="8888"/>
      <c r="AW5" s="8888"/>
      <c r="AX5" s="8888"/>
      <c r="AY5" s="8888"/>
      <c r="AZ5" s="8888"/>
      <c r="BA5" s="8888"/>
      <c r="BB5" s="8888"/>
      <c r="BC5" s="8888"/>
      <c r="BD5" s="8888"/>
      <c r="BE5" s="8888"/>
      <c r="BF5" s="8888"/>
      <c r="BG5" s="8888"/>
      <c r="BH5" s="8888"/>
      <c r="BI5" s="8888"/>
      <c r="BJ5" s="8888"/>
      <c r="BK5" s="8888"/>
      <c r="BL5" s="8888"/>
      <c r="BM5" s="8888"/>
      <c r="BN5" s="8888"/>
      <c r="BO5" s="8888"/>
      <c r="BP5" s="8888"/>
      <c r="BQ5" s="8888"/>
      <c r="BR5" s="8888"/>
      <c r="BS5" s="8888"/>
      <c r="BT5" s="8888"/>
      <c r="BU5" s="8888"/>
      <c r="BV5" s="8888"/>
      <c r="BW5" s="8888"/>
      <c r="BX5" s="8888"/>
      <c r="BY5" s="8888"/>
      <c r="BZ5" s="8888"/>
      <c r="CA5" s="8888"/>
      <c r="CB5" s="8888"/>
      <c r="CC5" s="8888"/>
      <c r="CD5" s="8888"/>
      <c r="CE5" s="8888"/>
      <c r="CF5" s="8888"/>
      <c r="CG5" s="8888"/>
      <c r="CH5" s="8888"/>
      <c r="CI5" s="8888"/>
      <c r="CJ5" s="8888"/>
      <c r="CK5" s="8888"/>
      <c r="CL5" s="8888"/>
      <c r="CM5" s="8888"/>
      <c r="CN5" s="8888"/>
      <c r="CO5" s="8888"/>
      <c r="CP5" s="8888"/>
      <c r="CQ5" s="8888"/>
      <c r="CR5" s="8888"/>
      <c r="CS5" s="8888"/>
      <c r="CT5" s="8888"/>
      <c r="CU5" s="8888"/>
      <c r="CV5" s="8888"/>
      <c r="CW5" s="8888"/>
      <c r="CX5" s="8888"/>
      <c r="CY5" s="8888"/>
      <c r="CZ5" s="8888"/>
      <c r="DA5" s="8888"/>
      <c r="DB5" s="8888"/>
      <c r="DC5" s="8888"/>
      <c r="DD5" s="8888"/>
      <c r="DE5" s="8888"/>
      <c r="DF5" s="8888"/>
      <c r="DG5" s="8888"/>
      <c r="DH5" s="8888"/>
      <c r="DI5" s="8888"/>
      <c r="DJ5" s="8888"/>
      <c r="DK5" s="8888"/>
      <c r="DL5" s="8888"/>
      <c r="DM5" s="8888"/>
      <c r="DN5" s="8888"/>
      <c r="DO5" s="8888"/>
      <c r="DP5" s="8888"/>
      <c r="DQ5" s="8888"/>
      <c r="DR5" s="8888"/>
      <c r="DS5" s="8888"/>
      <c r="DT5" s="8888"/>
      <c r="DU5" s="8888"/>
      <c r="DV5" s="8888"/>
      <c r="DW5" s="8888"/>
      <c r="DX5" s="8888"/>
      <c r="DY5" s="8888"/>
      <c r="DZ5" s="8888"/>
      <c r="EA5" s="8888"/>
      <c r="EB5" s="8888"/>
      <c r="EC5" s="8888"/>
      <c r="ED5" s="8888"/>
      <c r="EE5" s="8888"/>
      <c r="EF5" s="8888"/>
      <c r="EG5" s="8888"/>
      <c r="EH5" s="8888"/>
      <c r="EI5" s="8888"/>
      <c r="EJ5" s="8888"/>
      <c r="EK5" s="8888"/>
      <c r="EL5" s="8888"/>
      <c r="EM5" s="8888"/>
      <c r="EN5" s="8888"/>
      <c r="EO5" s="8888"/>
      <c r="EP5" s="8888"/>
      <c r="EQ5" s="8888"/>
      <c r="ER5" s="8888"/>
      <c r="ES5" s="8888"/>
      <c r="ET5" s="8888"/>
      <c r="EU5" s="8888"/>
      <c r="EV5" s="8888"/>
      <c r="EW5" s="8888"/>
      <c r="EX5" s="8888"/>
      <c r="EY5" s="8888"/>
      <c r="EZ5" s="8888"/>
      <c r="FA5" s="8888"/>
      <c r="FB5" s="8888"/>
      <c r="FC5" s="8888"/>
      <c r="FD5" s="8888"/>
      <c r="FE5" s="8888"/>
    </row>
    <row r="6" spans="1:161" ht="16.5">
      <c r="A6" s="358" t="s">
        <v>195</v>
      </c>
      <c r="B6" s="362"/>
      <c r="C6" s="362"/>
      <c r="D6" s="362"/>
      <c r="E6" s="363"/>
      <c r="F6" s="363"/>
      <c r="G6" s="364"/>
      <c r="H6" s="364"/>
      <c r="I6" s="8889"/>
      <c r="J6" s="8889"/>
      <c r="K6" s="8889"/>
      <c r="L6" s="8889"/>
      <c r="M6" s="8889"/>
      <c r="N6" s="8889"/>
      <c r="O6" s="8889"/>
      <c r="P6" s="8889"/>
      <c r="Q6" s="8889"/>
      <c r="R6" s="8889"/>
      <c r="S6" s="8889"/>
      <c r="T6" s="8889"/>
      <c r="U6" s="8889"/>
      <c r="V6" s="8889"/>
      <c r="W6" s="8889"/>
      <c r="X6" s="8889"/>
      <c r="Y6" s="8889"/>
      <c r="Z6" s="8889"/>
      <c r="AA6" s="8889"/>
      <c r="AB6" s="8889"/>
      <c r="AC6" s="8889"/>
      <c r="AD6" s="8889"/>
      <c r="AE6" s="8889"/>
      <c r="AF6" s="8889"/>
      <c r="AG6" s="8889"/>
      <c r="AH6" s="8889"/>
      <c r="AI6" s="8889"/>
      <c r="AJ6" s="8889"/>
      <c r="AK6" s="8889"/>
      <c r="AL6" s="8889"/>
      <c r="AM6" s="8889"/>
      <c r="AN6" s="8889"/>
      <c r="AO6" s="8889"/>
      <c r="AP6" s="8889"/>
      <c r="AQ6" s="8889"/>
      <c r="AR6" s="8889"/>
      <c r="AS6" s="8889"/>
      <c r="AT6" s="8889"/>
      <c r="AU6" s="8889"/>
      <c r="AV6" s="8889"/>
      <c r="AW6" s="8889"/>
      <c r="AX6" s="8889"/>
      <c r="AY6" s="8889"/>
      <c r="AZ6" s="8889"/>
      <c r="BA6" s="8889"/>
      <c r="BB6" s="8889"/>
      <c r="BC6" s="8889"/>
      <c r="BD6" s="8889"/>
      <c r="BE6" s="8889"/>
      <c r="BF6" s="8889"/>
      <c r="BG6" s="8889"/>
      <c r="BH6" s="8889"/>
      <c r="BI6" s="8889"/>
      <c r="BJ6" s="8889"/>
      <c r="BK6" s="8889"/>
      <c r="BL6" s="8889"/>
      <c r="BM6" s="8889"/>
      <c r="BN6" s="8889"/>
      <c r="BO6" s="8889"/>
      <c r="BP6" s="8889"/>
      <c r="BQ6" s="8889"/>
      <c r="BR6" s="8889"/>
      <c r="BS6" s="8889"/>
      <c r="BT6" s="8889"/>
      <c r="BU6" s="8889"/>
      <c r="BV6" s="8889"/>
      <c r="BW6" s="8889"/>
      <c r="BX6" s="8889"/>
      <c r="BY6" s="8889"/>
      <c r="BZ6" s="8889"/>
      <c r="CA6" s="8889"/>
      <c r="CB6" s="8889"/>
      <c r="CC6" s="8889"/>
      <c r="CD6" s="8889"/>
      <c r="CE6" s="8889"/>
      <c r="CF6" s="8889"/>
      <c r="CG6" s="8889"/>
      <c r="CH6" s="8889"/>
      <c r="CI6" s="8889"/>
      <c r="CJ6" s="8889"/>
      <c r="CK6" s="8889"/>
      <c r="CL6" s="8889"/>
      <c r="CM6" s="8889"/>
      <c r="CN6" s="8889"/>
      <c r="CO6" s="8889"/>
      <c r="CP6" s="8889"/>
      <c r="CQ6" s="8889"/>
      <c r="CR6" s="8889"/>
      <c r="CS6" s="8889"/>
      <c r="CT6" s="8889"/>
      <c r="CU6" s="8889"/>
      <c r="CV6" s="8889"/>
      <c r="CW6" s="8889"/>
      <c r="CX6" s="8889"/>
      <c r="CY6" s="8889"/>
      <c r="CZ6" s="8889"/>
      <c r="DA6" s="8889"/>
      <c r="DB6" s="8889"/>
      <c r="DC6" s="8889"/>
      <c r="DD6" s="8889"/>
      <c r="DE6" s="8889"/>
      <c r="DF6" s="8889"/>
      <c r="DG6" s="8889"/>
      <c r="DH6" s="8889"/>
      <c r="DI6" s="8889"/>
      <c r="DJ6" s="8889"/>
      <c r="DK6" s="8889"/>
      <c r="DL6" s="8889"/>
      <c r="DM6" s="8889"/>
      <c r="DN6" s="8889"/>
      <c r="DO6" s="8889"/>
      <c r="DP6" s="8889"/>
      <c r="DQ6" s="8889"/>
      <c r="DR6" s="8889"/>
      <c r="DS6" s="8889"/>
      <c r="DT6" s="8889"/>
      <c r="DU6" s="8889"/>
      <c r="DV6" s="8889"/>
      <c r="DW6" s="8889"/>
      <c r="DX6" s="8889"/>
      <c r="DY6" s="8889"/>
      <c r="DZ6" s="8889"/>
      <c r="EA6" s="8889"/>
      <c r="EB6" s="8889"/>
      <c r="EC6" s="8889"/>
      <c r="ED6" s="8889"/>
      <c r="EE6" s="8889"/>
      <c r="EF6" s="8889"/>
      <c r="EG6" s="8889"/>
      <c r="EH6" s="8889"/>
      <c r="EI6" s="8889"/>
      <c r="EJ6" s="8889"/>
      <c r="EK6" s="8889"/>
      <c r="EL6" s="8889"/>
      <c r="EM6" s="8889"/>
      <c r="EN6" s="8889"/>
      <c r="EO6" s="8889"/>
      <c r="EP6" s="8889"/>
      <c r="EQ6" s="8889"/>
      <c r="ER6" s="8889"/>
      <c r="ES6" s="8889"/>
      <c r="ET6" s="8889"/>
      <c r="EU6" s="8889"/>
      <c r="EV6" s="8889"/>
      <c r="EW6" s="8889"/>
      <c r="EX6" s="8889"/>
      <c r="EY6" s="8889"/>
      <c r="EZ6" s="8889"/>
      <c r="FA6" s="8889"/>
      <c r="FB6" s="8889"/>
      <c r="FC6" s="8889"/>
      <c r="FD6" s="8889"/>
      <c r="FE6" s="8889"/>
    </row>
    <row r="7" spans="1:161" ht="16.5">
      <c r="A7" s="365" t="s">
        <v>196</v>
      </c>
      <c r="B7" s="366"/>
      <c r="C7" s="366"/>
      <c r="D7" s="366"/>
      <c r="E7" s="367" t="s">
        <v>13</v>
      </c>
      <c r="F7" s="368"/>
      <c r="G7" s="368"/>
      <c r="H7" s="368"/>
      <c r="I7" s="368"/>
      <c r="J7" s="369"/>
      <c r="K7" s="370"/>
      <c r="L7" s="371" t="s">
        <v>197</v>
      </c>
      <c r="M7" s="371"/>
      <c r="N7" s="367" t="s">
        <v>21</v>
      </c>
      <c r="O7" s="368"/>
      <c r="P7" s="368"/>
      <c r="Q7" s="368"/>
      <c r="R7" s="368"/>
      <c r="S7" s="368"/>
      <c r="T7" s="368"/>
      <c r="U7" s="368"/>
      <c r="V7" s="368"/>
      <c r="W7" s="368"/>
      <c r="X7" s="368"/>
      <c r="Y7" s="368"/>
      <c r="Z7" s="368"/>
      <c r="AA7" s="368"/>
      <c r="AB7" s="368"/>
      <c r="AC7" s="368"/>
      <c r="AD7" s="368"/>
      <c r="AE7" s="368"/>
      <c r="AF7" s="368"/>
      <c r="AG7" s="368"/>
      <c r="AH7" s="368"/>
      <c r="AI7" s="368"/>
      <c r="AJ7" s="368"/>
      <c r="AK7" s="368"/>
      <c r="AL7" s="368">
        <v>0</v>
      </c>
      <c r="AM7" s="368"/>
      <c r="AN7" s="368"/>
      <c r="AO7" s="368"/>
      <c r="AP7" s="368"/>
      <c r="AQ7" s="368"/>
      <c r="AR7" s="368"/>
      <c r="AS7" s="368"/>
      <c r="AT7" s="368"/>
      <c r="AU7" s="368"/>
      <c r="AV7" s="368"/>
      <c r="AW7" s="368"/>
      <c r="AX7" s="368"/>
      <c r="AY7" s="368"/>
      <c r="AZ7" s="368"/>
      <c r="BA7" s="368"/>
      <c r="BB7" s="368"/>
      <c r="BC7" s="368"/>
      <c r="BD7" s="368"/>
      <c r="BE7" s="368"/>
      <c r="BF7" s="370"/>
      <c r="BG7" s="370"/>
      <c r="BH7" s="370"/>
      <c r="BI7" s="370"/>
      <c r="BJ7" s="370"/>
      <c r="BK7" s="370"/>
      <c r="BL7" s="370"/>
      <c r="BM7" s="370"/>
      <c r="BN7" s="370"/>
      <c r="BO7" s="370"/>
      <c r="BP7" s="370"/>
      <c r="BQ7" s="370"/>
      <c r="BR7" s="370"/>
      <c r="BS7" s="370"/>
      <c r="BT7" s="370"/>
      <c r="BU7" s="370"/>
      <c r="BV7" s="370"/>
      <c r="BW7" s="370"/>
      <c r="BX7" s="370"/>
      <c r="BY7" s="370"/>
      <c r="BZ7" s="370"/>
      <c r="CA7" s="370"/>
      <c r="CB7" s="370"/>
      <c r="CC7" s="370"/>
      <c r="CD7" s="370"/>
      <c r="CE7" s="370"/>
      <c r="CF7" s="370"/>
      <c r="CG7" s="370"/>
      <c r="CH7" s="370"/>
      <c r="CI7" s="370"/>
      <c r="CJ7" s="370"/>
      <c r="CK7" s="368"/>
      <c r="CL7" s="368"/>
      <c r="CM7" s="368"/>
      <c r="CN7" s="368"/>
      <c r="CO7" s="368"/>
      <c r="CP7" s="368"/>
      <c r="CQ7" s="368"/>
      <c r="CR7" s="368"/>
      <c r="CS7" s="368"/>
      <c r="CT7" s="368"/>
      <c r="CU7" s="368"/>
      <c r="CV7" s="368"/>
      <c r="CW7" s="368"/>
      <c r="CX7" s="368"/>
      <c r="CY7" s="368"/>
      <c r="CZ7" s="368"/>
      <c r="DA7" s="368"/>
      <c r="DB7" s="368"/>
      <c r="DC7" s="368"/>
      <c r="DD7" s="368"/>
      <c r="DE7" s="368"/>
      <c r="DF7" s="368"/>
      <c r="DG7" s="368"/>
      <c r="DH7" s="368"/>
      <c r="DI7" s="368"/>
      <c r="DJ7" s="368"/>
      <c r="DK7" s="368"/>
      <c r="DL7" s="368"/>
      <c r="DM7" s="368"/>
      <c r="DN7" s="368"/>
      <c r="DO7" s="368"/>
      <c r="DP7" s="368"/>
      <c r="DQ7" s="368"/>
      <c r="DR7" s="368"/>
      <c r="DS7" s="368"/>
      <c r="DT7" s="368"/>
      <c r="DU7" s="368"/>
      <c r="DV7" s="368"/>
      <c r="DW7" s="368"/>
      <c r="DX7" s="368"/>
      <c r="DY7" s="368"/>
      <c r="DZ7" s="368"/>
      <c r="EA7" s="368"/>
      <c r="EB7" s="368"/>
      <c r="EC7" s="368"/>
      <c r="ED7" s="368"/>
      <c r="EE7" s="368"/>
      <c r="EF7" s="368"/>
      <c r="EG7" s="368"/>
      <c r="EH7" s="368"/>
      <c r="EI7" s="368"/>
      <c r="EJ7" s="368"/>
      <c r="EK7" s="368"/>
      <c r="EL7" s="368"/>
      <c r="EM7" s="368"/>
      <c r="EN7" s="368"/>
      <c r="EO7" s="368"/>
      <c r="EP7" s="368"/>
      <c r="EQ7" s="368"/>
      <c r="ER7" s="368"/>
      <c r="ES7" s="368"/>
      <c r="ET7" s="368"/>
      <c r="EU7" s="368"/>
      <c r="EV7" s="368"/>
      <c r="EW7" s="368"/>
      <c r="EX7" s="368"/>
      <c r="EY7" s="368"/>
      <c r="EZ7" s="368"/>
      <c r="FA7" s="368"/>
      <c r="FB7" s="368"/>
      <c r="FC7" s="368"/>
      <c r="FD7" s="368"/>
      <c r="FE7" s="369"/>
    </row>
    <row r="8" spans="1:161" ht="16.5">
      <c r="A8" s="365" t="s">
        <v>198</v>
      </c>
      <c r="B8" s="366"/>
      <c r="C8" s="366"/>
      <c r="D8" s="366"/>
      <c r="E8" s="367"/>
      <c r="F8" s="368"/>
      <c r="G8" s="368"/>
      <c r="H8" s="368"/>
      <c r="I8" s="369"/>
      <c r="J8" s="372" t="s">
        <v>3625</v>
      </c>
      <c r="K8" s="372"/>
      <c r="L8" s="367"/>
      <c r="M8" s="368"/>
      <c r="N8" s="368"/>
      <c r="O8" s="368"/>
      <c r="P8" s="368"/>
      <c r="Q8" s="368"/>
      <c r="R8" s="368"/>
      <c r="S8" s="368"/>
      <c r="T8" s="368"/>
      <c r="U8" s="369"/>
      <c r="V8" s="373" t="s">
        <v>201</v>
      </c>
      <c r="W8" s="374"/>
      <c r="X8" s="375"/>
      <c r="Y8" s="376"/>
      <c r="Z8" s="376"/>
      <c r="AA8" s="376"/>
      <c r="AB8" s="376"/>
      <c r="AC8" s="376"/>
      <c r="AD8" s="376"/>
      <c r="AE8" s="376"/>
      <c r="AF8" s="376"/>
      <c r="AG8" s="376"/>
      <c r="AH8" s="376"/>
      <c r="AI8" s="376"/>
      <c r="AJ8" s="376"/>
      <c r="AK8" s="376"/>
      <c r="AL8" s="376"/>
      <c r="AM8" s="376"/>
      <c r="AN8" s="376"/>
      <c r="AO8" s="376"/>
      <c r="AP8" s="377"/>
      <c r="AQ8" s="378"/>
      <c r="AR8" s="378"/>
      <c r="AS8" s="374" t="s">
        <v>3626</v>
      </c>
      <c r="AT8" s="379"/>
      <c r="AU8" s="375"/>
      <c r="AV8" s="376"/>
      <c r="AW8" s="376"/>
      <c r="AX8" s="376"/>
      <c r="AY8" s="380"/>
      <c r="AZ8" s="376"/>
      <c r="BA8" s="376"/>
      <c r="BB8" s="376"/>
      <c r="BC8" s="381"/>
      <c r="BD8" s="374" t="s">
        <v>204</v>
      </c>
      <c r="BE8" s="379"/>
      <c r="BF8" s="367"/>
      <c r="BG8" s="382"/>
      <c r="BH8" s="368"/>
      <c r="BI8" s="368"/>
      <c r="BJ8" s="368"/>
      <c r="BK8" s="368"/>
      <c r="BL8" s="368"/>
      <c r="BM8" s="368"/>
      <c r="BN8" s="368"/>
      <c r="BO8" s="368"/>
      <c r="BP8" s="368"/>
      <c r="BQ8" s="368"/>
      <c r="BR8" s="368"/>
      <c r="BS8" s="368"/>
      <c r="BT8" s="368"/>
      <c r="BU8" s="368"/>
      <c r="BV8" s="368"/>
      <c r="BW8" s="368"/>
      <c r="BX8" s="368"/>
      <c r="BY8" s="383"/>
      <c r="BZ8" s="383"/>
      <c r="CA8" s="383"/>
      <c r="CB8" s="383"/>
      <c r="CC8" s="383"/>
      <c r="CD8" s="383"/>
      <c r="CE8" s="383"/>
      <c r="CF8" s="383"/>
      <c r="CG8" s="368"/>
      <c r="CH8" s="368"/>
      <c r="CI8" s="368"/>
      <c r="CJ8" s="369"/>
      <c r="CK8" s="367" t="s">
        <v>3627</v>
      </c>
      <c r="CL8" s="367"/>
      <c r="CM8" s="368"/>
      <c r="CN8" s="368"/>
      <c r="CO8" s="368"/>
      <c r="CP8" s="368"/>
      <c r="CQ8" s="368"/>
      <c r="CR8" s="368"/>
      <c r="CS8" s="368"/>
      <c r="CT8" s="368"/>
      <c r="CU8" s="368"/>
      <c r="CV8" s="368"/>
      <c r="CW8" s="368"/>
      <c r="CX8" s="368"/>
      <c r="CY8" s="368"/>
      <c r="CZ8" s="368"/>
      <c r="DA8" s="368"/>
      <c r="DB8" s="368"/>
      <c r="DC8" s="368"/>
      <c r="DD8" s="368"/>
      <c r="DE8" s="368"/>
      <c r="DF8" s="8890"/>
      <c r="DG8" s="8890"/>
      <c r="DH8" s="8890"/>
      <c r="DI8" s="8890"/>
      <c r="DJ8" s="8890"/>
      <c r="DK8" s="8890"/>
      <c r="DL8" s="8890"/>
      <c r="DM8" s="8890"/>
      <c r="DN8" s="8890"/>
      <c r="DO8" s="8890"/>
      <c r="DP8" s="8890"/>
      <c r="DQ8" s="8890"/>
      <c r="DR8" s="8890"/>
      <c r="DS8" s="8890"/>
      <c r="DT8" s="8890"/>
      <c r="DU8" s="8890"/>
      <c r="DV8" s="8890"/>
      <c r="DW8" s="8890"/>
      <c r="DX8" s="8890"/>
      <c r="DY8" s="8890"/>
      <c r="DZ8" s="8890"/>
      <c r="EA8" s="8890"/>
      <c r="EB8" s="8890"/>
      <c r="EC8" s="8890"/>
      <c r="ED8" s="8890"/>
      <c r="EE8" s="8890"/>
      <c r="EF8" s="8890"/>
      <c r="EG8" s="8890"/>
      <c r="EH8" s="8890"/>
      <c r="EI8" s="8890"/>
      <c r="EJ8" s="8890"/>
      <c r="EK8" s="8890"/>
      <c r="EL8" s="8890"/>
      <c r="EM8" s="8890"/>
      <c r="EN8" s="8890"/>
      <c r="EO8" s="8890"/>
      <c r="EP8" s="8890"/>
      <c r="EQ8" s="8890"/>
      <c r="ER8" s="8890"/>
      <c r="ES8" s="8890"/>
      <c r="ET8" s="8890"/>
      <c r="EU8" s="8890"/>
      <c r="EV8" s="8890"/>
      <c r="EW8" s="8890"/>
      <c r="EX8" s="8890"/>
      <c r="EY8" s="8890"/>
      <c r="EZ8" s="8890"/>
      <c r="FA8" s="8890"/>
      <c r="FB8" s="8890"/>
      <c r="FC8" s="8890"/>
      <c r="FD8" s="8890"/>
      <c r="FE8" s="8890"/>
    </row>
    <row r="9" spans="1:161" ht="16.5">
      <c r="A9" s="8891" t="s">
        <v>3628</v>
      </c>
      <c r="B9" s="8891"/>
      <c r="C9" s="8891"/>
      <c r="D9" s="8891"/>
      <c r="E9" s="8891"/>
      <c r="F9" s="8891"/>
      <c r="G9" s="8891"/>
      <c r="H9" s="8891"/>
      <c r="I9" s="8891"/>
      <c r="J9" s="8891"/>
      <c r="K9" s="8891"/>
      <c r="L9" s="8891"/>
      <c r="M9" s="8891"/>
      <c r="N9" s="8891"/>
      <c r="O9" s="8891"/>
      <c r="P9" s="8891"/>
      <c r="Q9" s="8891"/>
      <c r="R9" s="8891"/>
      <c r="S9" s="8891"/>
      <c r="T9" s="8891"/>
      <c r="U9" s="8891"/>
      <c r="V9" s="8891"/>
      <c r="W9" s="8891"/>
      <c r="X9" s="8891"/>
      <c r="Y9" s="8891"/>
      <c r="Z9" s="8891"/>
      <c r="AA9" s="8891"/>
      <c r="AB9" s="8891"/>
      <c r="AC9" s="8891"/>
      <c r="AD9" s="8891"/>
      <c r="AE9" s="8891"/>
      <c r="AF9" s="8891"/>
      <c r="AG9" s="8891"/>
      <c r="AH9" s="8891"/>
      <c r="AI9" s="8891"/>
      <c r="AJ9" s="8891"/>
      <c r="AK9" s="8891"/>
      <c r="AL9" s="8891"/>
      <c r="AM9" s="8891"/>
      <c r="AN9" s="8891"/>
      <c r="AO9" s="8891"/>
      <c r="AP9" s="8891"/>
      <c r="AQ9" s="8891"/>
      <c r="AR9" s="8891"/>
      <c r="AS9" s="8891"/>
      <c r="AT9" s="8891"/>
      <c r="AU9" s="8891"/>
      <c r="AV9" s="8891"/>
      <c r="AW9" s="8891"/>
      <c r="AX9" s="8891"/>
      <c r="AY9" s="8891"/>
      <c r="AZ9" s="8891"/>
      <c r="BA9" s="8891"/>
      <c r="BB9" s="8891"/>
      <c r="BC9" s="8891"/>
      <c r="BD9" s="8891"/>
      <c r="BE9" s="8891"/>
      <c r="BF9" s="8891"/>
      <c r="BG9" s="8891"/>
      <c r="BH9" s="8891"/>
      <c r="BI9" s="8891"/>
      <c r="BJ9" s="8891"/>
      <c r="BK9" s="8891"/>
      <c r="BL9" s="8891"/>
      <c r="BM9" s="8891"/>
      <c r="BN9" s="8891"/>
      <c r="BO9" s="8891"/>
      <c r="BP9" s="8891"/>
      <c r="BQ9" s="8891"/>
      <c r="BR9" s="8891"/>
      <c r="BS9" s="8891"/>
      <c r="BT9" s="8891"/>
      <c r="BU9" s="8891"/>
      <c r="BV9" s="8891"/>
      <c r="BW9" s="8891"/>
      <c r="BX9" s="8891"/>
      <c r="BY9" s="8891"/>
      <c r="BZ9" s="8891"/>
      <c r="CA9" s="8891"/>
      <c r="CB9" s="8891"/>
      <c r="CC9" s="8891"/>
      <c r="CD9" s="8891"/>
      <c r="CE9" s="8891"/>
      <c r="CF9" s="8891"/>
      <c r="CG9" s="8891"/>
      <c r="CH9" s="8891"/>
      <c r="CI9" s="8891"/>
      <c r="CJ9" s="8891"/>
      <c r="CK9" s="8891"/>
      <c r="CL9" s="8891"/>
      <c r="CM9" s="8891"/>
      <c r="CN9" s="8891"/>
      <c r="CO9" s="8891"/>
      <c r="CP9" s="8891"/>
      <c r="CQ9" s="8891"/>
      <c r="CR9" s="8891"/>
      <c r="CS9" s="8891"/>
      <c r="CT9" s="8891"/>
      <c r="CU9" s="8891"/>
      <c r="CV9" s="8891"/>
      <c r="CW9" s="8891"/>
      <c r="CX9" s="8891"/>
      <c r="CY9" s="8891"/>
      <c r="CZ9" s="8891"/>
      <c r="DA9" s="8891"/>
      <c r="DB9" s="8891"/>
      <c r="DC9" s="8891"/>
      <c r="DD9" s="8891"/>
      <c r="DE9" s="8891"/>
      <c r="DF9" s="8891"/>
      <c r="DG9" s="8891"/>
      <c r="DH9" s="8891"/>
      <c r="DI9" s="8891"/>
      <c r="DJ9" s="8891"/>
      <c r="DK9" s="8891"/>
      <c r="DL9" s="8891"/>
      <c r="DM9" s="8891"/>
      <c r="DN9" s="8891"/>
      <c r="DO9" s="8891"/>
      <c r="DP9" s="8891"/>
      <c r="DQ9" s="8891"/>
      <c r="DR9" s="8891"/>
      <c r="DS9" s="8891"/>
      <c r="DT9" s="8891"/>
      <c r="DU9" s="8891"/>
      <c r="DV9" s="8891"/>
      <c r="DW9" s="8891"/>
      <c r="DX9" s="8891"/>
      <c r="DY9" s="8891"/>
      <c r="DZ9" s="8891"/>
      <c r="EA9" s="8891"/>
      <c r="EB9" s="8891"/>
      <c r="EC9" s="8891"/>
      <c r="ED9" s="8891"/>
      <c r="EE9" s="8891"/>
      <c r="EF9" s="8891"/>
      <c r="EG9" s="8891"/>
      <c r="EH9" s="8891"/>
      <c r="EI9" s="8891"/>
      <c r="EJ9" s="8891"/>
      <c r="EK9" s="8891"/>
      <c r="EL9" s="8891"/>
      <c r="EM9" s="8891"/>
      <c r="EN9" s="8891"/>
      <c r="EO9" s="8891"/>
      <c r="EP9" s="8891"/>
      <c r="EQ9" s="8891"/>
      <c r="ER9" s="8891"/>
      <c r="ES9" s="8891"/>
      <c r="ET9" s="8891"/>
      <c r="EU9" s="8891"/>
      <c r="EV9" s="8891"/>
      <c r="EW9" s="8891"/>
      <c r="EX9" s="8891"/>
      <c r="EY9" s="8891"/>
      <c r="EZ9" s="8891"/>
      <c r="FA9" s="8891"/>
      <c r="FB9" s="8891"/>
      <c r="FC9" s="8891"/>
      <c r="FD9" s="8891"/>
      <c r="FE9" s="8891"/>
    </row>
    <row r="10" spans="1:161" ht="16.5" customHeight="1">
      <c r="A10" s="8892" t="s">
        <v>217</v>
      </c>
      <c r="B10" s="8893" t="s">
        <v>3629</v>
      </c>
      <c r="C10" s="8894" t="s">
        <v>3630</v>
      </c>
      <c r="D10" s="8895" t="s">
        <v>3631</v>
      </c>
      <c r="E10" s="8896" t="s">
        <v>3632</v>
      </c>
      <c r="F10" s="8897" t="s">
        <v>219</v>
      </c>
      <c r="G10" s="8897"/>
      <c r="H10" s="8897"/>
      <c r="I10" s="8897"/>
      <c r="J10" s="8897"/>
      <c r="K10" s="8897"/>
      <c r="L10" s="8897"/>
      <c r="M10" s="8897"/>
      <c r="N10" s="8897"/>
      <c r="O10" s="8897"/>
      <c r="P10" s="8897"/>
      <c r="Q10" s="8897"/>
      <c r="R10" s="8897"/>
      <c r="S10" s="8897"/>
      <c r="T10" s="8897"/>
      <c r="U10" s="8897"/>
      <c r="V10" s="8897"/>
      <c r="W10" s="8897"/>
      <c r="X10" s="8897"/>
      <c r="Y10" s="8897"/>
      <c r="Z10" s="8897"/>
      <c r="AA10" s="8897"/>
      <c r="AB10" s="8897"/>
      <c r="AC10" s="8897"/>
      <c r="AD10" s="8897"/>
      <c r="AE10" s="8897"/>
      <c r="AF10" s="8897"/>
      <c r="AG10" s="8897"/>
      <c r="AH10" s="8897"/>
      <c r="AI10" s="8897"/>
      <c r="AJ10" s="8897"/>
      <c r="AK10" s="8897"/>
      <c r="AL10" s="385"/>
      <c r="AM10" s="385"/>
      <c r="AN10" s="8892" t="s">
        <v>220</v>
      </c>
      <c r="AO10" s="8892"/>
      <c r="AP10" s="8892"/>
      <c r="AQ10" s="8892"/>
      <c r="AR10" s="8892"/>
      <c r="AS10" s="8892"/>
      <c r="AT10" s="8892"/>
      <c r="AU10" s="8892"/>
      <c r="AV10" s="8892"/>
      <c r="AW10" s="8892"/>
      <c r="AX10" s="8892"/>
      <c r="AY10" s="8892"/>
      <c r="AZ10" s="8892"/>
      <c r="BA10" s="8892"/>
      <c r="BB10" s="8892"/>
      <c r="BC10" s="8898" t="s">
        <v>221</v>
      </c>
      <c r="BD10" s="8898"/>
      <c r="BE10" s="8899" t="s">
        <v>3633</v>
      </c>
      <c r="BF10" s="8899"/>
      <c r="BG10" s="8899"/>
      <c r="BH10" s="8899"/>
      <c r="BI10" s="8899"/>
      <c r="BJ10" s="8899"/>
      <c r="BK10" s="8899"/>
      <c r="BL10" s="8899"/>
      <c r="BM10" s="8899"/>
      <c r="BN10" s="8899"/>
      <c r="BO10" s="8899"/>
      <c r="BP10" s="8899"/>
      <c r="BQ10" s="8899"/>
      <c r="BR10" s="8899"/>
      <c r="BS10" s="8899"/>
      <c r="BT10" s="8899"/>
      <c r="BU10" s="8899"/>
      <c r="BV10" s="8899"/>
      <c r="BW10" s="8899"/>
      <c r="BX10" s="8900" t="s">
        <v>222</v>
      </c>
      <c r="BY10" s="8901" t="s">
        <v>3634</v>
      </c>
      <c r="BZ10" s="8901"/>
      <c r="CA10" s="8901"/>
      <c r="CB10" s="8901"/>
      <c r="CC10" s="8901"/>
      <c r="CD10" s="8901"/>
      <c r="CE10" s="8901"/>
      <c r="CF10" s="8901"/>
      <c r="CG10" s="8901"/>
      <c r="CH10" s="8901"/>
      <c r="CI10" s="8901"/>
      <c r="CJ10" s="8901"/>
      <c r="CK10" s="8901"/>
      <c r="CL10" s="8901"/>
      <c r="CM10" s="8901"/>
      <c r="CN10" s="8901"/>
      <c r="CO10" s="8901"/>
      <c r="CP10" s="8901"/>
      <c r="CQ10" s="8901"/>
      <c r="CR10" s="8901"/>
      <c r="CS10" s="8901"/>
      <c r="CT10" s="8901"/>
      <c r="CU10" s="8901"/>
      <c r="CV10" s="8901"/>
      <c r="CW10" s="8901"/>
      <c r="CX10" s="8901"/>
      <c r="CY10" s="8901"/>
      <c r="CZ10" s="8901"/>
      <c r="DA10" s="8901"/>
      <c r="DB10" s="8901"/>
      <c r="DC10" s="8901"/>
      <c r="DD10" s="8901"/>
      <c r="DE10" s="8901"/>
      <c r="DF10" s="8901"/>
      <c r="DG10" s="8901"/>
      <c r="DH10" s="8901"/>
      <c r="DI10" s="8901"/>
      <c r="DJ10" s="8901"/>
      <c r="DK10" s="8901"/>
      <c r="DL10" s="8901"/>
      <c r="DM10" s="8901"/>
      <c r="DN10" s="8901"/>
      <c r="DO10" s="8901"/>
      <c r="DP10" s="8901"/>
      <c r="DQ10" s="8901"/>
      <c r="DR10" s="8901"/>
      <c r="DS10" s="8901"/>
      <c r="DT10" s="8901"/>
      <c r="DU10" s="8901"/>
      <c r="DV10" s="8901"/>
      <c r="DW10" s="8901"/>
      <c r="DX10" s="8901"/>
      <c r="DY10" s="8901"/>
      <c r="DZ10" s="8901"/>
      <c r="EA10" s="8901"/>
      <c r="EB10" s="8901"/>
      <c r="EC10" s="8901"/>
      <c r="ED10" s="8901"/>
      <c r="EE10" s="8901"/>
      <c r="EF10" s="8901"/>
      <c r="EG10" s="8901"/>
      <c r="EH10" s="8901"/>
      <c r="EI10" s="8901"/>
      <c r="EJ10" s="8901"/>
      <c r="EK10" s="8901"/>
      <c r="EL10" s="8901"/>
      <c r="EM10" s="8901"/>
      <c r="EN10" s="8901"/>
      <c r="EO10" s="8901"/>
      <c r="EP10" s="8901"/>
      <c r="EQ10" s="8901"/>
      <c r="ER10" s="8901"/>
      <c r="ES10" s="8901"/>
      <c r="ET10" s="8902" t="s">
        <v>224</v>
      </c>
      <c r="EU10" s="8902"/>
      <c r="EV10" s="8902"/>
      <c r="EW10" s="8902"/>
      <c r="EX10" s="8902"/>
      <c r="EY10" s="8902"/>
      <c r="EZ10" s="8881" t="s">
        <v>225</v>
      </c>
      <c r="FA10" s="8881"/>
      <c r="FB10" s="8881"/>
      <c r="FC10" s="8881"/>
      <c r="FD10" s="8881"/>
      <c r="FE10" s="8881"/>
    </row>
    <row r="11" spans="1:161" ht="16.5" customHeight="1">
      <c r="A11" s="8892"/>
      <c r="B11" s="8893"/>
      <c r="C11" s="8894"/>
      <c r="D11" s="8895"/>
      <c r="E11" s="8896"/>
      <c r="F11" s="8879" t="s">
        <v>226</v>
      </c>
      <c r="G11" s="8882" t="s">
        <v>3635</v>
      </c>
      <c r="H11" s="386"/>
      <c r="I11" s="8883" t="s">
        <v>227</v>
      </c>
      <c r="J11" s="8883" t="s">
        <v>228</v>
      </c>
      <c r="K11" s="8882" t="s">
        <v>3636</v>
      </c>
      <c r="L11" s="8879" t="s">
        <v>229</v>
      </c>
      <c r="M11" s="8882" t="s">
        <v>229</v>
      </c>
      <c r="N11" s="8879" t="s">
        <v>230</v>
      </c>
      <c r="O11" s="8879" t="s">
        <v>231</v>
      </c>
      <c r="P11" s="8877" t="s">
        <v>232</v>
      </c>
      <c r="Q11" s="8877"/>
      <c r="R11" s="8884" t="s">
        <v>221</v>
      </c>
      <c r="S11" s="8884"/>
      <c r="T11" s="8885" t="s">
        <v>3637</v>
      </c>
      <c r="U11" s="8885"/>
      <c r="V11" s="8885"/>
      <c r="W11" s="8885"/>
      <c r="X11" s="8885"/>
      <c r="Y11" s="8885"/>
      <c r="Z11" s="8885"/>
      <c r="AA11" s="8885"/>
      <c r="AB11" s="8885"/>
      <c r="AC11" s="8885"/>
      <c r="AD11" s="8885"/>
      <c r="AE11" s="8885"/>
      <c r="AF11" s="8885"/>
      <c r="AG11" s="8885"/>
      <c r="AH11" s="8885"/>
      <c r="AI11" s="8885"/>
      <c r="AJ11" s="8885"/>
      <c r="AK11" s="8886" t="s">
        <v>233</v>
      </c>
      <c r="AL11" s="8887" t="s">
        <v>234</v>
      </c>
      <c r="AM11" s="388" t="s">
        <v>3638</v>
      </c>
      <c r="AN11" s="8883" t="s">
        <v>235</v>
      </c>
      <c r="AO11" s="8880" t="s">
        <v>235</v>
      </c>
      <c r="AP11" s="8879" t="s">
        <v>236</v>
      </c>
      <c r="AQ11" s="8879" t="s">
        <v>237</v>
      </c>
      <c r="AR11" s="8878" t="s">
        <v>237</v>
      </c>
      <c r="AS11" s="8879" t="s">
        <v>238</v>
      </c>
      <c r="AT11" s="8878" t="s">
        <v>238</v>
      </c>
      <c r="AU11" s="8876" t="s">
        <v>49</v>
      </c>
      <c r="AV11" s="8876" t="s">
        <v>239</v>
      </c>
      <c r="AW11" s="8879" t="s">
        <v>230</v>
      </c>
      <c r="AX11" s="8879" t="s">
        <v>231</v>
      </c>
      <c r="AY11" s="8876" t="s">
        <v>240</v>
      </c>
      <c r="AZ11" s="8876" t="s">
        <v>241</v>
      </c>
      <c r="BA11" s="8877" t="s">
        <v>232</v>
      </c>
      <c r="BB11" s="8877"/>
      <c r="BC11" s="8898"/>
      <c r="BD11" s="8898"/>
      <c r="BE11" s="8899"/>
      <c r="BF11" s="8899"/>
      <c r="BG11" s="8899"/>
      <c r="BH11" s="8899"/>
      <c r="BI11" s="8899"/>
      <c r="BJ11" s="8899"/>
      <c r="BK11" s="8899"/>
      <c r="BL11" s="8899"/>
      <c r="BM11" s="8899"/>
      <c r="BN11" s="8899"/>
      <c r="BO11" s="8899"/>
      <c r="BP11" s="8899"/>
      <c r="BQ11" s="8899"/>
      <c r="BR11" s="8899"/>
      <c r="BS11" s="8899"/>
      <c r="BT11" s="8899"/>
      <c r="BU11" s="8899"/>
      <c r="BV11" s="8899"/>
      <c r="BW11" s="8899"/>
      <c r="BX11" s="8900"/>
      <c r="BY11" s="8874">
        <v>2020</v>
      </c>
      <c r="BZ11" s="8874"/>
      <c r="CA11" s="8874"/>
      <c r="CB11" s="8874"/>
      <c r="CC11" s="8874">
        <v>2021</v>
      </c>
      <c r="CD11" s="8874"/>
      <c r="CE11" s="8874"/>
      <c r="CF11" s="8874"/>
      <c r="CG11" s="8874">
        <v>2022</v>
      </c>
      <c r="CH11" s="8874"/>
      <c r="CI11" s="8874"/>
      <c r="CJ11" s="8874"/>
      <c r="CK11" s="8874">
        <v>2023</v>
      </c>
      <c r="CL11" s="8874"/>
      <c r="CM11" s="8874"/>
      <c r="CN11" s="8874"/>
      <c r="CO11" s="8874">
        <v>2024</v>
      </c>
      <c r="CP11" s="8874"/>
      <c r="CQ11" s="8874"/>
      <c r="CR11" s="8874"/>
      <c r="CS11" s="8874">
        <v>2025</v>
      </c>
      <c r="CT11" s="8874"/>
      <c r="CU11" s="8874"/>
      <c r="CV11" s="8874"/>
      <c r="CW11" s="8874">
        <v>2027</v>
      </c>
      <c r="CX11" s="8874"/>
      <c r="CY11" s="8874"/>
      <c r="CZ11" s="8874"/>
      <c r="DA11" s="8874">
        <v>2028</v>
      </c>
      <c r="DB11" s="8874"/>
      <c r="DC11" s="8874"/>
      <c r="DD11" s="8874"/>
      <c r="DE11" s="8874">
        <v>2029</v>
      </c>
      <c r="DF11" s="8874"/>
      <c r="DG11" s="8874"/>
      <c r="DH11" s="8874"/>
      <c r="DI11" s="8874">
        <v>2030</v>
      </c>
      <c r="DJ11" s="8874"/>
      <c r="DK11" s="8874"/>
      <c r="DL11" s="8874"/>
      <c r="DM11" s="8874">
        <v>2031</v>
      </c>
      <c r="DN11" s="8874"/>
      <c r="DO11" s="8874"/>
      <c r="DP11" s="8874"/>
      <c r="DQ11" s="8874">
        <v>2032</v>
      </c>
      <c r="DR11" s="8874"/>
      <c r="DS11" s="8874"/>
      <c r="DT11" s="8874"/>
      <c r="DU11" s="8874">
        <v>2033</v>
      </c>
      <c r="DV11" s="8874"/>
      <c r="DW11" s="8874"/>
      <c r="DX11" s="8874"/>
      <c r="DY11" s="8874">
        <v>2034</v>
      </c>
      <c r="DZ11" s="8874"/>
      <c r="EA11" s="8874"/>
      <c r="EB11" s="8874"/>
      <c r="EC11" s="8874">
        <v>2035</v>
      </c>
      <c r="ED11" s="8874"/>
      <c r="EE11" s="8874"/>
      <c r="EF11" s="8874"/>
      <c r="EG11" s="8874">
        <v>2036</v>
      </c>
      <c r="EH11" s="8874"/>
      <c r="EI11" s="8874"/>
      <c r="EJ11" s="8874"/>
      <c r="EK11" s="8874">
        <v>2037</v>
      </c>
      <c r="EL11" s="8874"/>
      <c r="EM11" s="8874"/>
      <c r="EN11" s="8874"/>
      <c r="EO11" s="8874">
        <v>2038</v>
      </c>
      <c r="EP11" s="8874"/>
      <c r="EQ11" s="8874"/>
      <c r="ER11" s="8874"/>
      <c r="ES11" s="8875" t="s">
        <v>242</v>
      </c>
      <c r="ET11" s="8873" t="s">
        <v>243</v>
      </c>
      <c r="EU11" s="8873" t="s">
        <v>244</v>
      </c>
      <c r="EV11" s="8870" t="s">
        <v>245</v>
      </c>
      <c r="EW11" s="8870" t="s">
        <v>246</v>
      </c>
      <c r="EX11" s="8870" t="s">
        <v>247</v>
      </c>
      <c r="EY11" s="8871" t="s">
        <v>248</v>
      </c>
      <c r="EZ11" s="8873" t="s">
        <v>243</v>
      </c>
      <c r="FA11" s="8873" t="s">
        <v>244</v>
      </c>
      <c r="FB11" s="8870" t="s">
        <v>245</v>
      </c>
      <c r="FC11" s="8870" t="s">
        <v>246</v>
      </c>
      <c r="FD11" s="8870" t="s">
        <v>247</v>
      </c>
      <c r="FE11" s="8871" t="s">
        <v>248</v>
      </c>
    </row>
    <row r="12" spans="1:161" ht="66" customHeight="1">
      <c r="A12" s="8892"/>
      <c r="B12" s="8893"/>
      <c r="C12" s="8894"/>
      <c r="D12" s="8895"/>
      <c r="E12" s="8896"/>
      <c r="F12" s="8879"/>
      <c r="G12" s="8882"/>
      <c r="H12" s="8872" t="s">
        <v>3639</v>
      </c>
      <c r="I12" s="8883"/>
      <c r="J12" s="8883"/>
      <c r="K12" s="8882"/>
      <c r="L12" s="8879"/>
      <c r="M12" s="8882"/>
      <c r="N12" s="8879"/>
      <c r="O12" s="8879"/>
      <c r="P12" s="389" t="s">
        <v>249</v>
      </c>
      <c r="Q12" s="390" t="s">
        <v>250</v>
      </c>
      <c r="R12" s="391" t="s">
        <v>251</v>
      </c>
      <c r="S12" s="391" t="s">
        <v>252</v>
      </c>
      <c r="T12" s="391" t="s">
        <v>3640</v>
      </c>
      <c r="U12" s="391" t="s">
        <v>253</v>
      </c>
      <c r="V12" s="391" t="s">
        <v>254</v>
      </c>
      <c r="W12" s="391" t="s">
        <v>255</v>
      </c>
      <c r="X12" s="391" t="s">
        <v>256</v>
      </c>
      <c r="Y12" s="391" t="s">
        <v>257</v>
      </c>
      <c r="Z12" s="391" t="s">
        <v>258</v>
      </c>
      <c r="AA12" s="391" t="s">
        <v>259</v>
      </c>
      <c r="AB12" s="392" t="s">
        <v>260</v>
      </c>
      <c r="AC12" s="392" t="s">
        <v>261</v>
      </c>
      <c r="AD12" s="392" t="s">
        <v>262</v>
      </c>
      <c r="AE12" s="392" t="s">
        <v>263</v>
      </c>
      <c r="AF12" s="392" t="s">
        <v>264</v>
      </c>
      <c r="AG12" s="392" t="s">
        <v>265</v>
      </c>
      <c r="AH12" s="392" t="s">
        <v>266</v>
      </c>
      <c r="AI12" s="392" t="s">
        <v>267</v>
      </c>
      <c r="AJ12" s="392" t="s">
        <v>268</v>
      </c>
      <c r="AK12" s="8886"/>
      <c r="AL12" s="8887"/>
      <c r="AM12" s="393"/>
      <c r="AN12" s="8883"/>
      <c r="AO12" s="8880"/>
      <c r="AP12" s="8879"/>
      <c r="AQ12" s="8879"/>
      <c r="AR12" s="8878"/>
      <c r="AS12" s="8879"/>
      <c r="AT12" s="8878"/>
      <c r="AU12" s="8876"/>
      <c r="AV12" s="8876"/>
      <c r="AW12" s="8879"/>
      <c r="AX12" s="8879"/>
      <c r="AY12" s="8876"/>
      <c r="AZ12" s="8876"/>
      <c r="BA12" s="389" t="s">
        <v>249</v>
      </c>
      <c r="BB12" s="390" t="s">
        <v>250</v>
      </c>
      <c r="BC12" s="391" t="s">
        <v>251</v>
      </c>
      <c r="BD12" s="391" t="s">
        <v>252</v>
      </c>
      <c r="BE12" s="394" t="s">
        <v>3641</v>
      </c>
      <c r="BF12" s="394" t="s">
        <v>3642</v>
      </c>
      <c r="BG12" s="394" t="s">
        <v>3640</v>
      </c>
      <c r="BH12" s="391" t="s">
        <v>253</v>
      </c>
      <c r="BI12" s="391" t="s">
        <v>254</v>
      </c>
      <c r="BJ12" s="391" t="s">
        <v>255</v>
      </c>
      <c r="BK12" s="391" t="s">
        <v>256</v>
      </c>
      <c r="BL12" s="391" t="s">
        <v>257</v>
      </c>
      <c r="BM12" s="391" t="s">
        <v>258</v>
      </c>
      <c r="BN12" s="391" t="s">
        <v>259</v>
      </c>
      <c r="BO12" s="391" t="s">
        <v>260</v>
      </c>
      <c r="BP12" s="391" t="s">
        <v>261</v>
      </c>
      <c r="BQ12" s="391" t="s">
        <v>262</v>
      </c>
      <c r="BR12" s="391" t="s">
        <v>263</v>
      </c>
      <c r="BS12" s="391" t="s">
        <v>264</v>
      </c>
      <c r="BT12" s="391" t="s">
        <v>265</v>
      </c>
      <c r="BU12" s="391" t="s">
        <v>266</v>
      </c>
      <c r="BV12" s="391" t="s">
        <v>267</v>
      </c>
      <c r="BW12" s="391" t="s">
        <v>268</v>
      </c>
      <c r="BX12" s="8900"/>
      <c r="BY12" s="395" t="s">
        <v>223</v>
      </c>
      <c r="BZ12" s="395" t="s">
        <v>269</v>
      </c>
      <c r="CA12" s="395" t="s">
        <v>270</v>
      </c>
      <c r="CB12" s="396" t="s">
        <v>271</v>
      </c>
      <c r="CC12" s="395" t="s">
        <v>223</v>
      </c>
      <c r="CD12" s="395" t="s">
        <v>269</v>
      </c>
      <c r="CE12" s="395" t="s">
        <v>270</v>
      </c>
      <c r="CF12" s="396" t="s">
        <v>271</v>
      </c>
      <c r="CG12" s="395" t="s">
        <v>223</v>
      </c>
      <c r="CH12" s="395" t="s">
        <v>269</v>
      </c>
      <c r="CI12" s="395" t="s">
        <v>270</v>
      </c>
      <c r="CJ12" s="396" t="s">
        <v>271</v>
      </c>
      <c r="CK12" s="395" t="s">
        <v>223</v>
      </c>
      <c r="CL12" s="395" t="s">
        <v>272</v>
      </c>
      <c r="CM12" s="395" t="s">
        <v>270</v>
      </c>
      <c r="CN12" s="396" t="s">
        <v>271</v>
      </c>
      <c r="CO12" s="395" t="s">
        <v>223</v>
      </c>
      <c r="CP12" s="395" t="s">
        <v>272</v>
      </c>
      <c r="CQ12" s="395" t="s">
        <v>270</v>
      </c>
      <c r="CR12" s="396" t="s">
        <v>271</v>
      </c>
      <c r="CS12" s="395" t="s">
        <v>223</v>
      </c>
      <c r="CT12" s="395" t="s">
        <v>272</v>
      </c>
      <c r="CU12" s="395" t="s">
        <v>270</v>
      </c>
      <c r="CV12" s="396" t="s">
        <v>271</v>
      </c>
      <c r="CW12" s="395" t="s">
        <v>223</v>
      </c>
      <c r="CX12" s="395" t="s">
        <v>272</v>
      </c>
      <c r="CY12" s="395" t="s">
        <v>270</v>
      </c>
      <c r="CZ12" s="396" t="s">
        <v>271</v>
      </c>
      <c r="DA12" s="395" t="s">
        <v>223</v>
      </c>
      <c r="DB12" s="395" t="s">
        <v>272</v>
      </c>
      <c r="DC12" s="395" t="s">
        <v>270</v>
      </c>
      <c r="DD12" s="396" t="s">
        <v>271</v>
      </c>
      <c r="DE12" s="395" t="s">
        <v>223</v>
      </c>
      <c r="DF12" s="395" t="s">
        <v>272</v>
      </c>
      <c r="DG12" s="395" t="s">
        <v>270</v>
      </c>
      <c r="DH12" s="396" t="s">
        <v>271</v>
      </c>
      <c r="DI12" s="395" t="s">
        <v>223</v>
      </c>
      <c r="DJ12" s="395" t="s">
        <v>272</v>
      </c>
      <c r="DK12" s="395" t="s">
        <v>270</v>
      </c>
      <c r="DL12" s="396" t="s">
        <v>271</v>
      </c>
      <c r="DM12" s="395" t="s">
        <v>223</v>
      </c>
      <c r="DN12" s="395" t="s">
        <v>272</v>
      </c>
      <c r="DO12" s="395" t="s">
        <v>270</v>
      </c>
      <c r="DP12" s="396" t="s">
        <v>271</v>
      </c>
      <c r="DQ12" s="395" t="s">
        <v>223</v>
      </c>
      <c r="DR12" s="395" t="s">
        <v>272</v>
      </c>
      <c r="DS12" s="395" t="s">
        <v>270</v>
      </c>
      <c r="DT12" s="396" t="s">
        <v>271</v>
      </c>
      <c r="DU12" s="395" t="s">
        <v>223</v>
      </c>
      <c r="DV12" s="395" t="s">
        <v>272</v>
      </c>
      <c r="DW12" s="395" t="s">
        <v>270</v>
      </c>
      <c r="DX12" s="396" t="s">
        <v>271</v>
      </c>
      <c r="DY12" s="395" t="s">
        <v>223</v>
      </c>
      <c r="DZ12" s="395" t="s">
        <v>272</v>
      </c>
      <c r="EA12" s="395" t="s">
        <v>270</v>
      </c>
      <c r="EB12" s="396" t="s">
        <v>271</v>
      </c>
      <c r="EC12" s="395" t="s">
        <v>223</v>
      </c>
      <c r="ED12" s="395" t="s">
        <v>272</v>
      </c>
      <c r="EE12" s="395" t="s">
        <v>270</v>
      </c>
      <c r="EF12" s="396" t="s">
        <v>271</v>
      </c>
      <c r="EG12" s="395" t="s">
        <v>223</v>
      </c>
      <c r="EH12" s="395" t="s">
        <v>272</v>
      </c>
      <c r="EI12" s="395" t="s">
        <v>270</v>
      </c>
      <c r="EJ12" s="396" t="s">
        <v>271</v>
      </c>
      <c r="EK12" s="395" t="s">
        <v>223</v>
      </c>
      <c r="EL12" s="395" t="s">
        <v>272</v>
      </c>
      <c r="EM12" s="395" t="s">
        <v>270</v>
      </c>
      <c r="EN12" s="396" t="s">
        <v>271</v>
      </c>
      <c r="EO12" s="395" t="s">
        <v>223</v>
      </c>
      <c r="EP12" s="395" t="s">
        <v>272</v>
      </c>
      <c r="EQ12" s="395" t="s">
        <v>270</v>
      </c>
      <c r="ER12" s="396" t="s">
        <v>271</v>
      </c>
      <c r="ES12" s="8875"/>
      <c r="ET12" s="8873"/>
      <c r="EU12" s="8873"/>
      <c r="EV12" s="8870"/>
      <c r="EW12" s="8870"/>
      <c r="EX12" s="8870"/>
      <c r="EY12" s="8871"/>
      <c r="EZ12" s="8873"/>
      <c r="FA12" s="8873"/>
      <c r="FB12" s="8870"/>
      <c r="FC12" s="8870"/>
      <c r="FD12" s="8870"/>
      <c r="FE12" s="8871"/>
    </row>
    <row r="13" spans="1:161" ht="175.35" hidden="1" customHeight="1">
      <c r="A13" s="8869" t="s">
        <v>3643</v>
      </c>
      <c r="B13" s="8869"/>
      <c r="C13" s="8869"/>
      <c r="D13" s="8869"/>
      <c r="E13" s="8869"/>
      <c r="F13" s="8869"/>
      <c r="G13" s="397"/>
      <c r="H13" s="8872"/>
      <c r="I13" s="398"/>
      <c r="J13" s="398"/>
      <c r="K13" s="398"/>
      <c r="L13" s="386"/>
      <c r="M13" s="386"/>
      <c r="N13" s="386"/>
      <c r="O13" s="386"/>
      <c r="P13" s="399"/>
      <c r="Q13" s="400"/>
      <c r="R13" s="401"/>
      <c r="S13" s="401"/>
      <c r="T13" s="401"/>
      <c r="U13" s="401"/>
      <c r="V13" s="401"/>
      <c r="W13" s="401"/>
      <c r="X13" s="401"/>
      <c r="Y13" s="401"/>
      <c r="Z13" s="401"/>
      <c r="AA13" s="401"/>
      <c r="AB13" s="402"/>
      <c r="AC13" s="402"/>
      <c r="AD13" s="402"/>
      <c r="AE13" s="402"/>
      <c r="AF13" s="402"/>
      <c r="AG13" s="402"/>
      <c r="AH13" s="402"/>
      <c r="AI13" s="402"/>
      <c r="AJ13" s="402"/>
      <c r="AK13" s="402"/>
      <c r="AL13" s="403"/>
      <c r="AM13" s="388"/>
      <c r="AN13" s="398"/>
      <c r="AO13" s="387"/>
      <c r="AP13" s="386"/>
      <c r="AQ13" s="401"/>
      <c r="AR13" s="401"/>
      <c r="AS13" s="401"/>
      <c r="AT13" s="386"/>
      <c r="AU13" s="404"/>
      <c r="AV13" s="404"/>
      <c r="AW13" s="386"/>
      <c r="AX13" s="386"/>
      <c r="AY13" s="404"/>
      <c r="AZ13" s="404"/>
      <c r="BA13" s="399"/>
      <c r="BB13" s="400"/>
      <c r="BC13" s="401"/>
      <c r="BD13" s="401"/>
      <c r="BE13" s="405"/>
      <c r="BF13" s="405"/>
      <c r="BG13" s="405"/>
      <c r="BH13" s="401"/>
      <c r="BI13" s="401"/>
      <c r="BJ13" s="401"/>
      <c r="BK13" s="401"/>
      <c r="BL13" s="401"/>
      <c r="BM13" s="401"/>
      <c r="BN13" s="401"/>
      <c r="BO13" s="401"/>
      <c r="BP13" s="401"/>
      <c r="BQ13" s="401"/>
      <c r="BR13" s="401"/>
      <c r="BS13" s="401"/>
      <c r="BT13" s="401"/>
      <c r="BU13" s="401"/>
      <c r="BV13" s="401"/>
      <c r="BW13" s="401"/>
      <c r="BX13" s="386"/>
      <c r="BY13" s="406"/>
      <c r="BZ13" s="406"/>
      <c r="CA13" s="406"/>
      <c r="CB13" s="407"/>
      <c r="CC13" s="406"/>
      <c r="CD13" s="406"/>
      <c r="CE13" s="406"/>
      <c r="CF13" s="407"/>
      <c r="CG13" s="406"/>
      <c r="CH13" s="406"/>
      <c r="CI13" s="406"/>
      <c r="CJ13" s="408"/>
      <c r="CK13" s="406"/>
      <c r="CL13" s="406"/>
      <c r="CM13" s="406"/>
      <c r="CN13" s="407"/>
      <c r="CO13" s="406"/>
      <c r="CP13" s="406"/>
      <c r="CQ13" s="406"/>
      <c r="CR13" s="407"/>
      <c r="CS13" s="406"/>
      <c r="CT13" s="406"/>
      <c r="CU13" s="406"/>
      <c r="CV13" s="409"/>
      <c r="CW13" s="406"/>
      <c r="CX13" s="406"/>
      <c r="CY13" s="406"/>
      <c r="CZ13" s="409"/>
      <c r="DA13" s="406"/>
      <c r="DB13" s="406"/>
      <c r="DC13" s="406"/>
      <c r="DD13" s="409"/>
      <c r="DE13" s="406"/>
      <c r="DF13" s="406"/>
      <c r="DG13" s="406"/>
      <c r="DH13" s="408"/>
      <c r="DI13" s="406"/>
      <c r="DJ13" s="406"/>
      <c r="DK13" s="406"/>
      <c r="DL13" s="408"/>
      <c r="DM13" s="406"/>
      <c r="DN13" s="406"/>
      <c r="DO13" s="406"/>
      <c r="DP13" s="408"/>
      <c r="DQ13" s="406"/>
      <c r="DR13" s="406"/>
      <c r="DS13" s="406"/>
      <c r="DT13" s="408"/>
      <c r="DU13" s="406"/>
      <c r="DV13" s="406"/>
      <c r="DW13" s="406"/>
      <c r="DX13" s="408"/>
      <c r="DY13" s="406"/>
      <c r="DZ13" s="406"/>
      <c r="EA13" s="406"/>
      <c r="EB13" s="408"/>
      <c r="EC13" s="406"/>
      <c r="ED13" s="406"/>
      <c r="EE13" s="406"/>
      <c r="EF13" s="408"/>
      <c r="EG13" s="406"/>
      <c r="EH13" s="406"/>
      <c r="EI13" s="406"/>
      <c r="EJ13" s="408"/>
      <c r="EK13" s="406"/>
      <c r="EL13" s="406"/>
      <c r="EM13" s="406"/>
      <c r="EN13" s="408"/>
      <c r="EO13" s="406"/>
      <c r="EP13" s="406"/>
      <c r="EQ13" s="406"/>
      <c r="ER13" s="408"/>
      <c r="ES13" s="410"/>
      <c r="ET13" s="411"/>
      <c r="EU13" s="411"/>
      <c r="EV13" s="401"/>
      <c r="EW13" s="401"/>
      <c r="EX13" s="401"/>
      <c r="EY13" s="402"/>
      <c r="EZ13" s="411"/>
      <c r="FA13" s="412"/>
      <c r="FB13" s="401"/>
      <c r="FC13" s="401"/>
      <c r="FD13" s="401"/>
      <c r="FE13" s="402"/>
    </row>
    <row r="14" spans="1:161" ht="360.75" customHeight="1">
      <c r="A14" s="413" t="s">
        <v>3644</v>
      </c>
      <c r="B14" s="413" t="s">
        <v>3645</v>
      </c>
      <c r="C14" s="414" t="s">
        <v>3646</v>
      </c>
      <c r="D14" s="413" t="s">
        <v>3647</v>
      </c>
      <c r="E14" s="415"/>
      <c r="F14" s="416" t="s">
        <v>3648</v>
      </c>
      <c r="G14" s="417" t="s">
        <v>3649</v>
      </c>
      <c r="H14" s="418" t="s">
        <v>3650</v>
      </c>
      <c r="I14" s="419"/>
      <c r="J14" s="420" t="s">
        <v>3651</v>
      </c>
      <c r="K14" s="421" t="s">
        <v>3652</v>
      </c>
      <c r="L14" s="420" t="s">
        <v>3653</v>
      </c>
      <c r="M14" s="421" t="s">
        <v>3654</v>
      </c>
      <c r="N14" s="422"/>
      <c r="O14" s="423"/>
      <c r="P14" s="424">
        <v>100</v>
      </c>
      <c r="Q14" s="420">
        <v>2021</v>
      </c>
      <c r="R14" s="425"/>
      <c r="S14" s="425"/>
      <c r="T14" s="424">
        <v>100</v>
      </c>
      <c r="U14" s="424">
        <v>100</v>
      </c>
      <c r="V14" s="424">
        <v>100</v>
      </c>
      <c r="W14" s="424">
        <v>100</v>
      </c>
      <c r="X14" s="424">
        <v>100</v>
      </c>
      <c r="Y14" s="424">
        <v>100</v>
      </c>
      <c r="Z14" s="424">
        <v>100</v>
      </c>
      <c r="AA14" s="424">
        <v>100</v>
      </c>
      <c r="AB14" s="424"/>
      <c r="AC14" s="424"/>
      <c r="AD14" s="424"/>
      <c r="AE14" s="424"/>
      <c r="AF14" s="424"/>
      <c r="AG14" s="424"/>
      <c r="AH14" s="424"/>
      <c r="AI14" s="424"/>
      <c r="AJ14" s="424"/>
      <c r="AK14" s="424">
        <v>100</v>
      </c>
      <c r="AL14" s="426"/>
      <c r="AM14" s="413" t="s">
        <v>3655</v>
      </c>
      <c r="AN14" s="427" t="s">
        <v>3656</v>
      </c>
      <c r="AO14" s="428" t="s">
        <v>3657</v>
      </c>
      <c r="AP14" s="429"/>
      <c r="AQ14" s="430" t="s">
        <v>3658</v>
      </c>
      <c r="AR14" s="431" t="s">
        <v>3659</v>
      </c>
      <c r="AS14" s="427" t="s">
        <v>3660</v>
      </c>
      <c r="AT14" s="428" t="s">
        <v>3661</v>
      </c>
      <c r="AU14" s="432"/>
      <c r="AV14" s="432"/>
      <c r="AW14" s="427"/>
      <c r="AX14" s="427"/>
      <c r="AY14" s="433"/>
      <c r="AZ14" s="434"/>
      <c r="BA14" s="31" t="s">
        <v>3662</v>
      </c>
      <c r="BB14" s="31"/>
      <c r="BC14" s="435"/>
      <c r="BD14" s="435"/>
      <c r="BE14" s="436"/>
      <c r="BF14" s="436"/>
      <c r="BG14" s="436"/>
      <c r="BH14" s="437"/>
      <c r="BI14" s="437"/>
      <c r="BJ14" s="437"/>
      <c r="BK14" s="437"/>
      <c r="BL14" s="437"/>
      <c r="BM14" s="437"/>
      <c r="BN14" s="437"/>
      <c r="BO14" s="437"/>
      <c r="BP14" s="437"/>
      <c r="BQ14" s="437"/>
      <c r="BR14" s="437"/>
      <c r="BS14" s="437"/>
      <c r="BT14" s="437"/>
      <c r="BU14" s="437"/>
      <c r="BV14" s="437"/>
      <c r="BW14" s="437"/>
      <c r="BX14" s="438"/>
      <c r="BY14" s="439"/>
      <c r="BZ14" s="439"/>
      <c r="CA14" s="439"/>
      <c r="CB14" s="439"/>
      <c r="CC14" s="439"/>
      <c r="CD14" s="439"/>
      <c r="CE14" s="439"/>
      <c r="CF14" s="439"/>
      <c r="CG14" s="439"/>
      <c r="CH14" s="439"/>
      <c r="CI14" s="439"/>
      <c r="CJ14" s="440"/>
      <c r="CK14" s="439"/>
      <c r="CL14" s="439"/>
      <c r="CM14" s="439"/>
      <c r="CN14" s="439"/>
      <c r="CO14" s="439"/>
      <c r="CP14" s="439"/>
      <c r="CQ14" s="439"/>
      <c r="CR14" s="439"/>
      <c r="CS14" s="439"/>
      <c r="CT14" s="439"/>
      <c r="CU14" s="439"/>
      <c r="CV14" s="441"/>
      <c r="CW14" s="439"/>
      <c r="CX14" s="439"/>
      <c r="CY14" s="439"/>
      <c r="CZ14" s="441"/>
      <c r="DA14" s="439"/>
      <c r="DB14" s="439"/>
      <c r="DC14" s="439"/>
      <c r="DD14" s="441"/>
      <c r="DE14" s="439"/>
      <c r="DF14" s="439"/>
      <c r="DG14" s="439"/>
      <c r="DH14" s="440"/>
      <c r="DI14" s="439"/>
      <c r="DJ14" s="439"/>
      <c r="DK14" s="439"/>
      <c r="DL14" s="440"/>
      <c r="DM14" s="439"/>
      <c r="DN14" s="439"/>
      <c r="DO14" s="439"/>
      <c r="DP14" s="440"/>
      <c r="DQ14" s="439"/>
      <c r="DR14" s="439"/>
      <c r="DS14" s="439"/>
      <c r="DT14" s="440"/>
      <c r="DU14" s="439"/>
      <c r="DV14" s="439"/>
      <c r="DW14" s="439"/>
      <c r="DX14" s="440"/>
      <c r="DY14" s="439"/>
      <c r="DZ14" s="439"/>
      <c r="EA14" s="439"/>
      <c r="EB14" s="440"/>
      <c r="EC14" s="439"/>
      <c r="ED14" s="439"/>
      <c r="EE14" s="439"/>
      <c r="EF14" s="440"/>
      <c r="EG14" s="439"/>
      <c r="EH14" s="439"/>
      <c r="EI14" s="439"/>
      <c r="EJ14" s="440"/>
      <c r="EK14" s="439"/>
      <c r="EL14" s="439"/>
      <c r="EM14" s="439"/>
      <c r="EN14" s="440"/>
      <c r="EO14" s="439"/>
      <c r="EP14" s="439"/>
      <c r="EQ14" s="439"/>
      <c r="ER14" s="440"/>
      <c r="ES14" s="442"/>
      <c r="ET14" s="443"/>
      <c r="EU14" s="443"/>
      <c r="EV14" s="437"/>
      <c r="EW14" s="437"/>
      <c r="EX14" s="437"/>
      <c r="EY14" s="444"/>
      <c r="EZ14" s="443"/>
      <c r="FA14" s="445"/>
      <c r="FB14" s="437"/>
      <c r="FC14" s="437"/>
      <c r="FD14" s="437"/>
      <c r="FE14" s="444"/>
    </row>
    <row r="15" spans="1:161" ht="297">
      <c r="A15" s="413" t="s">
        <v>3644</v>
      </c>
      <c r="B15" s="413" t="s">
        <v>3645</v>
      </c>
      <c r="C15" s="414" t="s">
        <v>3663</v>
      </c>
      <c r="D15" s="413" t="s">
        <v>3647</v>
      </c>
      <c r="E15" s="415"/>
      <c r="F15" s="416" t="s">
        <v>3648</v>
      </c>
      <c r="G15" s="417" t="s">
        <v>3649</v>
      </c>
      <c r="H15" s="446" t="s">
        <v>3664</v>
      </c>
      <c r="I15" s="419"/>
      <c r="J15" s="420" t="s">
        <v>3651</v>
      </c>
      <c r="K15" s="421" t="s">
        <v>3652</v>
      </c>
      <c r="L15" s="420" t="s">
        <v>3653</v>
      </c>
      <c r="M15" s="421" t="s">
        <v>3654</v>
      </c>
      <c r="N15" s="422"/>
      <c r="O15" s="423"/>
      <c r="P15" s="424">
        <v>100</v>
      </c>
      <c r="Q15" s="420">
        <v>2021</v>
      </c>
      <c r="R15" s="425"/>
      <c r="S15" s="425"/>
      <c r="T15" s="424">
        <v>100</v>
      </c>
      <c r="U15" s="424">
        <v>100</v>
      </c>
      <c r="V15" s="424">
        <v>100</v>
      </c>
      <c r="W15" s="424">
        <v>100</v>
      </c>
      <c r="X15" s="424">
        <v>100</v>
      </c>
      <c r="Y15" s="424">
        <v>100</v>
      </c>
      <c r="Z15" s="424">
        <v>100</v>
      </c>
      <c r="AA15" s="424">
        <v>100</v>
      </c>
      <c r="AB15" s="424"/>
      <c r="AC15" s="424"/>
      <c r="AD15" s="424"/>
      <c r="AE15" s="424"/>
      <c r="AF15" s="424"/>
      <c r="AG15" s="424"/>
      <c r="AH15" s="424"/>
      <c r="AI15" s="424"/>
      <c r="AJ15" s="424"/>
      <c r="AK15" s="424">
        <v>100</v>
      </c>
      <c r="AL15" s="426"/>
      <c r="AM15" s="413" t="s">
        <v>3655</v>
      </c>
      <c r="AN15" s="427" t="s">
        <v>3665</v>
      </c>
      <c r="AO15" s="428" t="s">
        <v>3666</v>
      </c>
      <c r="AP15" s="429"/>
      <c r="AQ15" s="430" t="s">
        <v>3667</v>
      </c>
      <c r="AR15" s="431" t="s">
        <v>3668</v>
      </c>
      <c r="AS15" s="427" t="s">
        <v>3669</v>
      </c>
      <c r="AT15" s="447" t="s">
        <v>3670</v>
      </c>
      <c r="AU15" s="432"/>
      <c r="AV15" s="432"/>
      <c r="AW15" s="427"/>
      <c r="AX15" s="427"/>
      <c r="AY15" s="433"/>
      <c r="AZ15" s="434"/>
      <c r="BA15" s="31" t="s">
        <v>3662</v>
      </c>
      <c r="BB15" s="31"/>
      <c r="BC15" s="435"/>
      <c r="BD15" s="435"/>
      <c r="BE15" s="785"/>
      <c r="BF15" s="785"/>
      <c r="BG15" s="785"/>
      <c r="BH15" s="785"/>
      <c r="BI15" s="785"/>
      <c r="BJ15" s="785"/>
      <c r="BK15" s="785"/>
      <c r="BL15" s="785"/>
      <c r="BM15" s="785"/>
      <c r="BN15" s="785"/>
      <c r="BO15" s="785"/>
      <c r="BP15" s="785"/>
      <c r="BQ15" s="785"/>
      <c r="BR15" s="785"/>
      <c r="BS15" s="785"/>
      <c r="BT15" s="785"/>
      <c r="BU15" s="785"/>
      <c r="BV15" s="785"/>
      <c r="BW15" s="33"/>
      <c r="BX15" s="33"/>
      <c r="BY15" s="448"/>
      <c r="BZ15" s="448"/>
      <c r="CA15" s="27"/>
      <c r="CB15" s="31"/>
      <c r="CC15" s="448"/>
      <c r="CD15" s="448"/>
      <c r="CE15" s="27"/>
      <c r="CF15" s="31"/>
      <c r="CG15" s="448"/>
      <c r="CH15" s="448"/>
      <c r="CI15" s="27"/>
      <c r="CJ15" s="449"/>
      <c r="CK15" s="448"/>
      <c r="CL15" s="448"/>
      <c r="CM15" s="27"/>
      <c r="CN15" s="448"/>
      <c r="CO15" s="448"/>
      <c r="CP15" s="448"/>
      <c r="CQ15" s="27"/>
      <c r="CR15" s="448"/>
      <c r="CS15" s="448"/>
      <c r="CT15" s="448"/>
      <c r="CU15" s="27"/>
      <c r="CV15" s="434"/>
      <c r="CW15" s="448"/>
      <c r="CX15" s="448"/>
      <c r="CY15" s="27"/>
      <c r="CZ15" s="434"/>
      <c r="DA15" s="448"/>
      <c r="DB15" s="448"/>
      <c r="DC15" s="27"/>
      <c r="DD15" s="434"/>
      <c r="DE15" s="448"/>
      <c r="DF15" s="448"/>
      <c r="DG15" s="27"/>
      <c r="DH15" s="449"/>
      <c r="DI15" s="448"/>
      <c r="DJ15" s="448"/>
      <c r="DK15" s="27"/>
      <c r="DL15" s="449"/>
      <c r="DM15" s="448"/>
      <c r="DN15" s="448"/>
      <c r="DO15" s="27"/>
      <c r="DP15" s="449"/>
      <c r="DQ15" s="448"/>
      <c r="DR15" s="448"/>
      <c r="DS15" s="27"/>
      <c r="DT15" s="449"/>
      <c r="DU15" s="448"/>
      <c r="DV15" s="448"/>
      <c r="DW15" s="27"/>
      <c r="DX15" s="449"/>
      <c r="DY15" s="448"/>
      <c r="DZ15" s="448"/>
      <c r="EA15" s="27"/>
      <c r="EB15" s="449"/>
      <c r="EC15" s="448"/>
      <c r="ED15" s="448"/>
      <c r="EE15" s="27"/>
      <c r="EF15" s="449"/>
      <c r="EG15" s="448"/>
      <c r="EH15" s="448"/>
      <c r="EI15" s="27"/>
      <c r="EJ15" s="449"/>
      <c r="EK15" s="448"/>
      <c r="EL15" s="448"/>
      <c r="EM15" s="27"/>
      <c r="EN15" s="449"/>
      <c r="EO15" s="448"/>
      <c r="EP15" s="448"/>
      <c r="EQ15" s="27"/>
      <c r="ER15" s="449"/>
      <c r="ES15" s="450"/>
      <c r="ET15" s="427"/>
      <c r="EU15" s="451"/>
      <c r="EV15" s="427"/>
      <c r="EW15" s="452"/>
      <c r="EX15" s="427"/>
      <c r="EY15" s="453"/>
      <c r="EZ15" s="427"/>
      <c r="FA15" s="451"/>
      <c r="FB15" s="451"/>
      <c r="FC15" s="452"/>
      <c r="FD15" s="452"/>
      <c r="FE15" s="452"/>
    </row>
    <row r="16" spans="1:161" ht="409.5">
      <c r="A16" s="413" t="s">
        <v>3644</v>
      </c>
      <c r="B16" s="417" t="s">
        <v>3645</v>
      </c>
      <c r="C16" s="414" t="s">
        <v>3663</v>
      </c>
      <c r="D16" s="413"/>
      <c r="E16" s="454"/>
      <c r="F16" s="416" t="s">
        <v>3648</v>
      </c>
      <c r="G16" s="417" t="s">
        <v>3649</v>
      </c>
      <c r="H16" s="455"/>
      <c r="I16" s="456"/>
      <c r="J16" s="457"/>
      <c r="K16" s="421" t="s">
        <v>3652</v>
      </c>
      <c r="L16" s="457"/>
      <c r="M16" s="421" t="s">
        <v>3654</v>
      </c>
      <c r="N16" s="458"/>
      <c r="O16" s="459"/>
      <c r="P16" s="460"/>
      <c r="Q16" s="457"/>
      <c r="R16" s="461"/>
      <c r="S16" s="461"/>
      <c r="T16" s="460"/>
      <c r="U16" s="460"/>
      <c r="V16" s="460"/>
      <c r="W16" s="460"/>
      <c r="X16" s="460"/>
      <c r="Y16" s="460"/>
      <c r="Z16" s="460"/>
      <c r="AA16" s="460"/>
      <c r="AB16" s="460"/>
      <c r="AC16" s="460"/>
      <c r="AD16" s="460"/>
      <c r="AE16" s="460"/>
      <c r="AF16" s="460"/>
      <c r="AG16" s="460"/>
      <c r="AH16" s="460"/>
      <c r="AI16" s="460"/>
      <c r="AJ16" s="460"/>
      <c r="AK16" s="460"/>
      <c r="AL16" s="462"/>
      <c r="AM16" s="463"/>
      <c r="AN16" s="464"/>
      <c r="AO16" s="428" t="s">
        <v>3671</v>
      </c>
      <c r="AP16" s="28"/>
      <c r="AQ16" s="465"/>
      <c r="AR16" s="466" t="s">
        <v>3672</v>
      </c>
      <c r="AS16" s="467"/>
      <c r="AT16" s="428" t="s">
        <v>3673</v>
      </c>
      <c r="AU16" s="468"/>
      <c r="AV16" s="469"/>
      <c r="AW16" s="464"/>
      <c r="AX16" s="464"/>
      <c r="AY16" s="470"/>
      <c r="AZ16" s="471"/>
      <c r="BA16" s="472"/>
      <c r="BB16" s="472"/>
      <c r="BC16" s="473"/>
      <c r="BD16" s="473"/>
      <c r="BE16" s="474"/>
      <c r="BF16" s="474"/>
      <c r="BG16" s="474"/>
      <c r="BH16" s="474"/>
      <c r="BI16" s="474"/>
      <c r="BJ16" s="474"/>
      <c r="BK16" s="474"/>
      <c r="BL16" s="474"/>
      <c r="BM16" s="474"/>
      <c r="BN16" s="474"/>
      <c r="BO16" s="474"/>
      <c r="BP16" s="474"/>
      <c r="BQ16" s="474"/>
      <c r="BR16" s="474"/>
      <c r="BS16" s="474"/>
      <c r="BT16" s="474"/>
      <c r="BU16" s="474"/>
      <c r="BV16" s="474"/>
      <c r="BW16" s="475"/>
      <c r="BX16" s="475"/>
      <c r="BY16" s="476"/>
      <c r="BZ16" s="476"/>
      <c r="CA16" s="26"/>
      <c r="CB16" s="477"/>
      <c r="CC16" s="476"/>
      <c r="CD16" s="476"/>
      <c r="CE16" s="26"/>
      <c r="CF16" s="477"/>
      <c r="CG16" s="476"/>
      <c r="CH16" s="476"/>
      <c r="CI16" s="26"/>
      <c r="CJ16" s="449"/>
      <c r="CK16" s="476"/>
      <c r="CL16" s="476"/>
      <c r="CM16" s="26"/>
      <c r="CN16" s="476"/>
      <c r="CO16" s="476"/>
      <c r="CP16" s="476"/>
      <c r="CQ16" s="26"/>
      <c r="CR16" s="478"/>
      <c r="CS16" s="476"/>
      <c r="CT16" s="476"/>
      <c r="CU16" s="26"/>
      <c r="CV16" s="471"/>
      <c r="CW16" s="476"/>
      <c r="CX16" s="476"/>
      <c r="CY16" s="26"/>
      <c r="CZ16" s="471"/>
      <c r="DA16" s="476"/>
      <c r="DB16" s="476"/>
      <c r="DC16" s="26"/>
      <c r="DD16" s="471"/>
      <c r="DE16" s="476"/>
      <c r="DF16" s="476"/>
      <c r="DG16" s="26"/>
      <c r="DH16" s="449"/>
      <c r="DI16" s="476"/>
      <c r="DJ16" s="476"/>
      <c r="DK16" s="26"/>
      <c r="DL16" s="449"/>
      <c r="DM16" s="476"/>
      <c r="DN16" s="476"/>
      <c r="DO16" s="26"/>
      <c r="DP16" s="449"/>
      <c r="DQ16" s="476"/>
      <c r="DR16" s="476"/>
      <c r="DS16" s="26"/>
      <c r="DT16" s="449"/>
      <c r="DU16" s="476"/>
      <c r="DV16" s="476"/>
      <c r="DW16" s="26"/>
      <c r="DX16" s="449"/>
      <c r="DY16" s="476"/>
      <c r="DZ16" s="476"/>
      <c r="EA16" s="26"/>
      <c r="EB16" s="449"/>
      <c r="EC16" s="476"/>
      <c r="ED16" s="476"/>
      <c r="EE16" s="26"/>
      <c r="EF16" s="449"/>
      <c r="EG16" s="476"/>
      <c r="EH16" s="476"/>
      <c r="EI16" s="26"/>
      <c r="EJ16" s="449"/>
      <c r="EK16" s="476"/>
      <c r="EL16" s="476"/>
      <c r="EM16" s="26"/>
      <c r="EN16" s="449"/>
      <c r="EO16" s="476"/>
      <c r="EP16" s="476"/>
      <c r="EQ16" s="26"/>
      <c r="ER16" s="449"/>
      <c r="ES16" s="479"/>
      <c r="ET16" s="464"/>
      <c r="EU16" s="480"/>
      <c r="EV16" s="464"/>
      <c r="EW16" s="481"/>
      <c r="EX16" s="464"/>
      <c r="EY16" s="482"/>
      <c r="EZ16" s="464"/>
      <c r="FA16" s="480"/>
      <c r="FB16" s="480"/>
      <c r="FC16" s="481"/>
      <c r="FD16" s="481"/>
      <c r="FE16" s="481"/>
    </row>
    <row r="17" spans="1:161" ht="227.25" customHeight="1">
      <c r="A17" s="413" t="s">
        <v>3644</v>
      </c>
      <c r="B17" s="417" t="s">
        <v>3645</v>
      </c>
      <c r="C17" s="414" t="s">
        <v>3663</v>
      </c>
      <c r="D17" s="413"/>
      <c r="E17" s="454"/>
      <c r="F17" s="483" t="s">
        <v>3674</v>
      </c>
      <c r="G17" s="484" t="s">
        <v>3675</v>
      </c>
      <c r="H17" s="464" t="s">
        <v>3676</v>
      </c>
      <c r="I17" s="485"/>
      <c r="J17" s="457"/>
      <c r="K17" s="486" t="s">
        <v>3677</v>
      </c>
      <c r="L17" s="457"/>
      <c r="M17" s="486" t="s">
        <v>3678</v>
      </c>
      <c r="N17" s="458"/>
      <c r="O17" s="459"/>
      <c r="P17" s="460"/>
      <c r="Q17" s="457"/>
      <c r="R17" s="461"/>
      <c r="S17" s="461"/>
      <c r="T17" s="460"/>
      <c r="U17" s="460"/>
      <c r="V17" s="460"/>
      <c r="W17" s="460"/>
      <c r="X17" s="460"/>
      <c r="Y17" s="460"/>
      <c r="Z17" s="460"/>
      <c r="AA17" s="460"/>
      <c r="AB17" s="460"/>
      <c r="AC17" s="460"/>
      <c r="AD17" s="460"/>
      <c r="AE17" s="460"/>
      <c r="AF17" s="460"/>
      <c r="AG17" s="460"/>
      <c r="AH17" s="460"/>
      <c r="AI17" s="460"/>
      <c r="AJ17" s="460"/>
      <c r="AK17" s="460"/>
      <c r="AL17" s="462"/>
      <c r="AM17" s="463"/>
      <c r="AN17" s="464"/>
      <c r="AO17" s="428" t="s">
        <v>3679</v>
      </c>
      <c r="AP17" s="28"/>
      <c r="AQ17" s="465"/>
      <c r="AR17" s="466" t="s">
        <v>3680</v>
      </c>
      <c r="AS17" s="467"/>
      <c r="AT17" s="487" t="s">
        <v>3681</v>
      </c>
      <c r="AU17" s="468"/>
      <c r="AV17" s="469"/>
      <c r="AW17" s="464"/>
      <c r="AX17" s="464"/>
      <c r="AY17" s="470"/>
      <c r="AZ17" s="471"/>
      <c r="BA17" s="472"/>
      <c r="BB17" s="472"/>
      <c r="BC17" s="473"/>
      <c r="BD17" s="473"/>
      <c r="BE17" s="474"/>
      <c r="BF17" s="474"/>
      <c r="BG17" s="474"/>
      <c r="BH17" s="474"/>
      <c r="BI17" s="474"/>
      <c r="BJ17" s="474"/>
      <c r="BK17" s="474"/>
      <c r="BL17" s="474"/>
      <c r="BM17" s="474"/>
      <c r="BN17" s="474"/>
      <c r="BO17" s="474"/>
      <c r="BP17" s="474"/>
      <c r="BQ17" s="474"/>
      <c r="BR17" s="474"/>
      <c r="BS17" s="474"/>
      <c r="BT17" s="474"/>
      <c r="BU17" s="474"/>
      <c r="BV17" s="474"/>
      <c r="BW17" s="475"/>
      <c r="BX17" s="475"/>
      <c r="BY17" s="476"/>
      <c r="BZ17" s="476"/>
      <c r="CA17" s="26"/>
      <c r="CB17" s="477"/>
      <c r="CC17" s="476"/>
      <c r="CD17" s="476"/>
      <c r="CE17" s="26"/>
      <c r="CF17" s="477"/>
      <c r="CG17" s="476"/>
      <c r="CH17" s="476"/>
      <c r="CI17" s="26"/>
      <c r="CJ17" s="449"/>
      <c r="CK17" s="476"/>
      <c r="CL17" s="476"/>
      <c r="CM17" s="26"/>
      <c r="CN17" s="476"/>
      <c r="CO17" s="476"/>
      <c r="CP17" s="476"/>
      <c r="CQ17" s="26"/>
      <c r="CR17" s="478"/>
      <c r="CS17" s="476"/>
      <c r="CT17" s="476"/>
      <c r="CU17" s="26"/>
      <c r="CV17" s="471"/>
      <c r="CW17" s="476"/>
      <c r="CX17" s="476"/>
      <c r="CY17" s="26"/>
      <c r="CZ17" s="471"/>
      <c r="DA17" s="476"/>
      <c r="DB17" s="476"/>
      <c r="DC17" s="26"/>
      <c r="DD17" s="471"/>
      <c r="DE17" s="476"/>
      <c r="DF17" s="476"/>
      <c r="DG17" s="26"/>
      <c r="DH17" s="449"/>
      <c r="DI17" s="476"/>
      <c r="DJ17" s="476"/>
      <c r="DK17" s="26"/>
      <c r="DL17" s="449"/>
      <c r="DM17" s="476"/>
      <c r="DN17" s="476"/>
      <c r="DO17" s="26"/>
      <c r="DP17" s="449"/>
      <c r="DQ17" s="476"/>
      <c r="DR17" s="476"/>
      <c r="DS17" s="26"/>
      <c r="DT17" s="449"/>
      <c r="DU17" s="476"/>
      <c r="DV17" s="476"/>
      <c r="DW17" s="26"/>
      <c r="DX17" s="449"/>
      <c r="DY17" s="476"/>
      <c r="DZ17" s="476"/>
      <c r="EA17" s="26"/>
      <c r="EB17" s="449"/>
      <c r="EC17" s="476"/>
      <c r="ED17" s="476"/>
      <c r="EE17" s="26"/>
      <c r="EF17" s="449"/>
      <c r="EG17" s="476"/>
      <c r="EH17" s="476"/>
      <c r="EI17" s="26"/>
      <c r="EJ17" s="449"/>
      <c r="EK17" s="476"/>
      <c r="EL17" s="476"/>
      <c r="EM17" s="26"/>
      <c r="EN17" s="449"/>
      <c r="EO17" s="476"/>
      <c r="EP17" s="476"/>
      <c r="EQ17" s="26"/>
      <c r="ER17" s="449"/>
      <c r="ES17" s="479"/>
      <c r="ET17" s="464"/>
      <c r="EU17" s="480"/>
      <c r="EV17" s="464"/>
      <c r="EW17" s="481"/>
      <c r="EX17" s="464"/>
      <c r="EY17" s="482"/>
      <c r="EZ17" s="464"/>
      <c r="FA17" s="480"/>
      <c r="FB17" s="480"/>
      <c r="FC17" s="481"/>
      <c r="FD17" s="481"/>
      <c r="FE17" s="481"/>
    </row>
    <row r="18" spans="1:161" ht="227.25" customHeight="1">
      <c r="A18" s="413" t="s">
        <v>3644</v>
      </c>
      <c r="B18" s="417" t="s">
        <v>3645</v>
      </c>
      <c r="C18" s="414" t="s">
        <v>3663</v>
      </c>
      <c r="D18" s="413"/>
      <c r="E18" s="454"/>
      <c r="F18" s="483" t="s">
        <v>3674</v>
      </c>
      <c r="G18" s="488" t="s">
        <v>3675</v>
      </c>
      <c r="H18" s="489" t="s">
        <v>3676</v>
      </c>
      <c r="I18" s="419"/>
      <c r="J18" s="490"/>
      <c r="K18" s="486" t="s">
        <v>3677</v>
      </c>
      <c r="L18" s="457"/>
      <c r="M18" s="486" t="s">
        <v>3678</v>
      </c>
      <c r="N18" s="458"/>
      <c r="O18" s="459"/>
      <c r="P18" s="460"/>
      <c r="Q18" s="457"/>
      <c r="R18" s="461"/>
      <c r="S18" s="461"/>
      <c r="T18" s="460"/>
      <c r="U18" s="460"/>
      <c r="V18" s="460"/>
      <c r="W18" s="460"/>
      <c r="X18" s="460"/>
      <c r="Y18" s="460"/>
      <c r="Z18" s="460"/>
      <c r="AA18" s="460"/>
      <c r="AB18" s="460"/>
      <c r="AC18" s="460"/>
      <c r="AD18" s="460"/>
      <c r="AE18" s="460"/>
      <c r="AF18" s="460"/>
      <c r="AG18" s="460"/>
      <c r="AH18" s="460"/>
      <c r="AI18" s="460"/>
      <c r="AJ18" s="460"/>
      <c r="AK18" s="460"/>
      <c r="AL18" s="491"/>
      <c r="AM18" s="416" t="s">
        <v>3682</v>
      </c>
      <c r="AN18" s="492"/>
      <c r="AO18" s="428" t="s">
        <v>3683</v>
      </c>
      <c r="AP18" s="28"/>
      <c r="AQ18" s="465"/>
      <c r="AR18" s="466" t="s">
        <v>3684</v>
      </c>
      <c r="AS18" s="467"/>
      <c r="AT18" s="493" t="s">
        <v>3685</v>
      </c>
      <c r="AU18" s="494"/>
      <c r="AV18" s="494"/>
      <c r="AW18" s="427"/>
      <c r="AX18" s="495"/>
      <c r="AY18" s="433"/>
      <c r="AZ18" s="27"/>
      <c r="BA18" s="31"/>
      <c r="BB18" s="31"/>
      <c r="BC18" s="496"/>
      <c r="BD18" s="473"/>
      <c r="BE18" s="474"/>
      <c r="BF18" s="474"/>
      <c r="BG18" s="474"/>
      <c r="BH18" s="474"/>
      <c r="BI18" s="474"/>
      <c r="BJ18" s="474"/>
      <c r="BK18" s="474"/>
      <c r="BL18" s="474"/>
      <c r="BM18" s="474"/>
      <c r="BN18" s="474"/>
      <c r="BO18" s="474"/>
      <c r="BP18" s="474"/>
      <c r="BQ18" s="474"/>
      <c r="BR18" s="474"/>
      <c r="BS18" s="474"/>
      <c r="BT18" s="474"/>
      <c r="BU18" s="474"/>
      <c r="BV18" s="474"/>
      <c r="BW18" s="475"/>
      <c r="BX18" s="475"/>
      <c r="BY18" s="476"/>
      <c r="BZ18" s="476"/>
      <c r="CA18" s="26"/>
      <c r="CB18" s="477"/>
      <c r="CC18" s="476"/>
      <c r="CD18" s="476"/>
      <c r="CE18" s="26"/>
      <c r="CF18" s="477"/>
      <c r="CG18" s="476"/>
      <c r="CH18" s="476"/>
      <c r="CI18" s="26"/>
      <c r="CJ18" s="449"/>
      <c r="CK18" s="476"/>
      <c r="CL18" s="476"/>
      <c r="CM18" s="26"/>
      <c r="CN18" s="476"/>
      <c r="CO18" s="476"/>
      <c r="CP18" s="476"/>
      <c r="CQ18" s="26"/>
      <c r="CR18" s="478"/>
      <c r="CS18" s="476"/>
      <c r="CT18" s="476"/>
      <c r="CU18" s="26"/>
      <c r="CV18" s="471"/>
      <c r="CW18" s="476"/>
      <c r="CX18" s="476"/>
      <c r="CY18" s="26"/>
      <c r="CZ18" s="471"/>
      <c r="DA18" s="476"/>
      <c r="DB18" s="476"/>
      <c r="DC18" s="26"/>
      <c r="DD18" s="471"/>
      <c r="DE18" s="476"/>
      <c r="DF18" s="476"/>
      <c r="DG18" s="26"/>
      <c r="DH18" s="449"/>
      <c r="DI18" s="476"/>
      <c r="DJ18" s="476"/>
      <c r="DK18" s="26"/>
      <c r="DL18" s="449"/>
      <c r="DM18" s="476"/>
      <c r="DN18" s="476"/>
      <c r="DO18" s="26"/>
      <c r="DP18" s="449"/>
      <c r="DQ18" s="476"/>
      <c r="DR18" s="476"/>
      <c r="DS18" s="26"/>
      <c r="DT18" s="449"/>
      <c r="DU18" s="476"/>
      <c r="DV18" s="476"/>
      <c r="DW18" s="26"/>
      <c r="DX18" s="449"/>
      <c r="DY18" s="476"/>
      <c r="DZ18" s="476"/>
      <c r="EA18" s="26"/>
      <c r="EB18" s="449"/>
      <c r="EC18" s="476"/>
      <c r="ED18" s="476"/>
      <c r="EE18" s="26"/>
      <c r="EF18" s="449"/>
      <c r="EG18" s="476"/>
      <c r="EH18" s="476"/>
      <c r="EI18" s="26"/>
      <c r="EJ18" s="449"/>
      <c r="EK18" s="476"/>
      <c r="EL18" s="476"/>
      <c r="EM18" s="26"/>
      <c r="EN18" s="449"/>
      <c r="EO18" s="476"/>
      <c r="EP18" s="476"/>
      <c r="EQ18" s="26"/>
      <c r="ER18" s="449"/>
      <c r="ES18" s="479"/>
      <c r="ET18" s="464"/>
      <c r="EU18" s="480"/>
      <c r="EV18" s="464"/>
      <c r="EW18" s="481"/>
      <c r="EX18" s="464"/>
      <c r="EY18" s="482"/>
      <c r="EZ18" s="464"/>
      <c r="FA18" s="480"/>
      <c r="FB18" s="480"/>
      <c r="FC18" s="481"/>
      <c r="FD18" s="481"/>
      <c r="FE18" s="481"/>
    </row>
    <row r="19" spans="1:161" ht="330">
      <c r="A19" s="413" t="s">
        <v>3686</v>
      </c>
      <c r="B19" s="417" t="s">
        <v>3645</v>
      </c>
      <c r="C19" s="414" t="s">
        <v>3663</v>
      </c>
      <c r="D19" s="413"/>
      <c r="E19" s="454"/>
      <c r="F19" s="483" t="s">
        <v>3674</v>
      </c>
      <c r="G19" s="488" t="s">
        <v>3675</v>
      </c>
      <c r="H19" s="489" t="s">
        <v>3676</v>
      </c>
      <c r="I19" s="419"/>
      <c r="J19" s="497" t="s">
        <v>3687</v>
      </c>
      <c r="K19" s="486" t="s">
        <v>3688</v>
      </c>
      <c r="L19" s="457"/>
      <c r="M19" s="498" t="s">
        <v>3689</v>
      </c>
      <c r="N19" s="458"/>
      <c r="O19" s="499"/>
      <c r="P19" s="500">
        <v>373653</v>
      </c>
      <c r="Q19" s="501">
        <v>2021</v>
      </c>
      <c r="R19" s="461"/>
      <c r="S19" s="461"/>
      <c r="T19" s="502">
        <v>342510</v>
      </c>
      <c r="U19" s="502">
        <v>335659</v>
      </c>
      <c r="V19" s="502">
        <v>328945</v>
      </c>
      <c r="W19" s="502">
        <v>322366</v>
      </c>
      <c r="X19" s="502">
        <v>315918</v>
      </c>
      <c r="Y19" s="502">
        <v>309599</v>
      </c>
      <c r="Z19" s="502">
        <v>303407</v>
      </c>
      <c r="AA19" s="502">
        <v>303407</v>
      </c>
      <c r="AB19" s="460"/>
      <c r="AC19" s="460"/>
      <c r="AD19" s="460"/>
      <c r="AE19" s="460"/>
      <c r="AF19" s="460"/>
      <c r="AG19" s="460"/>
      <c r="AH19" s="460"/>
      <c r="AI19" s="460"/>
      <c r="AJ19" s="460"/>
      <c r="AK19" s="502">
        <f>Z19</f>
        <v>303407</v>
      </c>
      <c r="AL19" s="467" t="s">
        <v>3690</v>
      </c>
      <c r="AM19" s="503" t="s">
        <v>3682</v>
      </c>
      <c r="AN19" s="492"/>
      <c r="AO19" s="504" t="s">
        <v>3691</v>
      </c>
      <c r="AP19" s="28"/>
      <c r="AQ19" s="465"/>
      <c r="AR19" s="466" t="s">
        <v>3692</v>
      </c>
      <c r="AS19" s="464"/>
      <c r="AT19" s="466" t="s">
        <v>3692</v>
      </c>
      <c r="AU19" s="469"/>
      <c r="AV19" s="469"/>
      <c r="AW19" s="455"/>
      <c r="AX19" s="464"/>
      <c r="AY19" s="505"/>
      <c r="AZ19" s="471"/>
      <c r="BA19" s="477"/>
      <c r="BB19" s="477"/>
      <c r="BC19" s="473"/>
      <c r="BD19" s="473"/>
      <c r="BE19" s="474"/>
      <c r="BF19" s="474"/>
      <c r="BG19" s="474"/>
      <c r="BH19" s="474"/>
      <c r="BI19" s="474"/>
      <c r="BJ19" s="474"/>
      <c r="BK19" s="474"/>
      <c r="BL19" s="474"/>
      <c r="BM19" s="474"/>
      <c r="BN19" s="474"/>
      <c r="BO19" s="474"/>
      <c r="BP19" s="474"/>
      <c r="BQ19" s="474"/>
      <c r="BR19" s="474"/>
      <c r="BS19" s="474"/>
      <c r="BT19" s="474"/>
      <c r="BU19" s="474"/>
      <c r="BV19" s="474"/>
      <c r="BW19" s="475"/>
      <c r="BX19" s="475"/>
      <c r="BY19" s="476"/>
      <c r="BZ19" s="476"/>
      <c r="CA19" s="26"/>
      <c r="CB19" s="471"/>
      <c r="CC19" s="476"/>
      <c r="CD19" s="476"/>
      <c r="CE19" s="26"/>
      <c r="CF19" s="471"/>
      <c r="CG19" s="476"/>
      <c r="CH19" s="476"/>
      <c r="CI19" s="26"/>
      <c r="CJ19" s="26"/>
      <c r="CK19" s="476"/>
      <c r="CL19" s="476"/>
      <c r="CM19" s="26"/>
      <c r="CN19" s="26"/>
      <c r="CO19" s="476"/>
      <c r="CP19" s="476"/>
      <c r="CQ19" s="26"/>
      <c r="CR19" s="471"/>
      <c r="CS19" s="476"/>
      <c r="CT19" s="476"/>
      <c r="CU19" s="26"/>
      <c r="CV19" s="471"/>
      <c r="CW19" s="476"/>
      <c r="CX19" s="476"/>
      <c r="CY19" s="26"/>
      <c r="CZ19" s="471"/>
      <c r="DA19" s="476"/>
      <c r="DB19" s="476"/>
      <c r="DC19" s="26"/>
      <c r="DD19" s="471"/>
      <c r="DE19" s="476"/>
      <c r="DF19" s="476"/>
      <c r="DG19" s="26"/>
      <c r="DH19" s="26"/>
      <c r="DI19" s="476"/>
      <c r="DJ19" s="476"/>
      <c r="DK19" s="26"/>
      <c r="DL19" s="26"/>
      <c r="DM19" s="476"/>
      <c r="DN19" s="476"/>
      <c r="DO19" s="26"/>
      <c r="DP19" s="26"/>
      <c r="DQ19" s="476"/>
      <c r="DR19" s="476"/>
      <c r="DS19" s="26"/>
      <c r="DT19" s="26"/>
      <c r="DU19" s="476"/>
      <c r="DV19" s="476"/>
      <c r="DW19" s="26"/>
      <c r="DX19" s="26"/>
      <c r="DY19" s="476"/>
      <c r="DZ19" s="476"/>
      <c r="EA19" s="26"/>
      <c r="EB19" s="26"/>
      <c r="EC19" s="476"/>
      <c r="ED19" s="476"/>
      <c r="EE19" s="26"/>
      <c r="EF19" s="26"/>
      <c r="EG19" s="476"/>
      <c r="EH19" s="476"/>
      <c r="EI19" s="26"/>
      <c r="EJ19" s="26"/>
      <c r="EK19" s="476"/>
      <c r="EL19" s="476"/>
      <c r="EM19" s="26"/>
      <c r="EN19" s="26"/>
      <c r="EO19" s="476"/>
      <c r="EP19" s="476"/>
      <c r="EQ19" s="26"/>
      <c r="ER19" s="26"/>
      <c r="ES19" s="479"/>
      <c r="ET19" s="464"/>
      <c r="EU19" s="480"/>
      <c r="EV19" s="464"/>
      <c r="EW19" s="481"/>
      <c r="EX19" s="464"/>
      <c r="EY19" s="482"/>
      <c r="EZ19" s="464"/>
      <c r="FA19" s="480"/>
      <c r="FB19" s="480"/>
      <c r="FC19" s="481"/>
      <c r="FD19" s="481"/>
      <c r="FE19" s="481"/>
    </row>
    <row r="20" spans="1:161" ht="330">
      <c r="A20" s="413" t="s">
        <v>3686</v>
      </c>
      <c r="B20" s="417" t="s">
        <v>3645</v>
      </c>
      <c r="C20" s="414" t="s">
        <v>3663</v>
      </c>
      <c r="D20" s="413"/>
      <c r="E20" s="454"/>
      <c r="F20" s="483" t="s">
        <v>3674</v>
      </c>
      <c r="G20" s="488" t="s">
        <v>3675</v>
      </c>
      <c r="H20" s="489" t="s">
        <v>3676</v>
      </c>
      <c r="I20" s="419"/>
      <c r="J20" s="506" t="s">
        <v>3687</v>
      </c>
      <c r="K20" s="421" t="s">
        <v>3688</v>
      </c>
      <c r="L20" s="420"/>
      <c r="M20" s="507" t="s">
        <v>3689</v>
      </c>
      <c r="N20" s="422"/>
      <c r="O20" s="508"/>
      <c r="P20" s="509"/>
      <c r="Q20" s="510"/>
      <c r="R20" s="425"/>
      <c r="S20" s="425"/>
      <c r="T20" s="511"/>
      <c r="U20" s="511"/>
      <c r="V20" s="511"/>
      <c r="W20" s="511"/>
      <c r="X20" s="511"/>
      <c r="Y20" s="511"/>
      <c r="Z20" s="511"/>
      <c r="AA20" s="511"/>
      <c r="AB20" s="424"/>
      <c r="AC20" s="424"/>
      <c r="AD20" s="424"/>
      <c r="AE20" s="424"/>
      <c r="AF20" s="424"/>
      <c r="AG20" s="424"/>
      <c r="AH20" s="424"/>
      <c r="AI20" s="424"/>
      <c r="AJ20" s="424"/>
      <c r="AK20" s="511"/>
      <c r="AL20" s="427"/>
      <c r="AM20" s="416"/>
      <c r="AN20" s="427"/>
      <c r="AO20" s="428" t="s">
        <v>3693</v>
      </c>
      <c r="AP20" s="512"/>
      <c r="AQ20" s="465"/>
      <c r="AR20" s="466"/>
      <c r="AS20" s="464"/>
      <c r="AT20" s="466"/>
      <c r="AU20" s="469"/>
      <c r="AV20" s="469"/>
      <c r="AW20" s="455"/>
      <c r="AX20" s="464"/>
      <c r="AY20" s="505"/>
      <c r="AZ20" s="471"/>
      <c r="BA20" s="477"/>
      <c r="BB20" s="477"/>
      <c r="BC20" s="473"/>
      <c r="BD20" s="473"/>
      <c r="BE20" s="474"/>
      <c r="BF20" s="474"/>
      <c r="BG20" s="474"/>
      <c r="BH20" s="474"/>
      <c r="BI20" s="474"/>
      <c r="BJ20" s="474"/>
      <c r="BK20" s="474"/>
      <c r="BL20" s="474"/>
      <c r="BM20" s="474"/>
      <c r="BN20" s="474"/>
      <c r="BO20" s="474"/>
      <c r="BP20" s="474"/>
      <c r="BQ20" s="474"/>
      <c r="BR20" s="474"/>
      <c r="BS20" s="474"/>
      <c r="BT20" s="474"/>
      <c r="BU20" s="474"/>
      <c r="BV20" s="474"/>
      <c r="BW20" s="475"/>
      <c r="BX20" s="475"/>
      <c r="BY20" s="476"/>
      <c r="BZ20" s="476"/>
      <c r="CA20" s="26"/>
      <c r="CB20" s="471"/>
      <c r="CC20" s="476"/>
      <c r="CD20" s="476"/>
      <c r="CE20" s="26"/>
      <c r="CF20" s="471"/>
      <c r="CG20" s="476"/>
      <c r="CH20" s="476"/>
      <c r="CI20" s="26"/>
      <c r="CJ20" s="26"/>
      <c r="CK20" s="476"/>
      <c r="CL20" s="476"/>
      <c r="CM20" s="26"/>
      <c r="CN20" s="26"/>
      <c r="CO20" s="476"/>
      <c r="CP20" s="476"/>
      <c r="CQ20" s="26"/>
      <c r="CR20" s="471"/>
      <c r="CS20" s="476"/>
      <c r="CT20" s="476"/>
      <c r="CU20" s="26"/>
      <c r="CV20" s="471"/>
      <c r="CW20" s="476"/>
      <c r="CX20" s="476"/>
      <c r="CY20" s="26"/>
      <c r="CZ20" s="471"/>
      <c r="DA20" s="476"/>
      <c r="DB20" s="476"/>
      <c r="DC20" s="26"/>
      <c r="DD20" s="471"/>
      <c r="DE20" s="476"/>
      <c r="DF20" s="476"/>
      <c r="DG20" s="26"/>
      <c r="DH20" s="26"/>
      <c r="DI20" s="476"/>
      <c r="DJ20" s="476"/>
      <c r="DK20" s="26"/>
      <c r="DL20" s="26"/>
      <c r="DM20" s="476"/>
      <c r="DN20" s="476"/>
      <c r="DO20" s="26"/>
      <c r="DP20" s="26"/>
      <c r="DQ20" s="476"/>
      <c r="DR20" s="476"/>
      <c r="DS20" s="26"/>
      <c r="DT20" s="26"/>
      <c r="DU20" s="476"/>
      <c r="DV20" s="476"/>
      <c r="DW20" s="26"/>
      <c r="DX20" s="26"/>
      <c r="DY20" s="476"/>
      <c r="DZ20" s="476"/>
      <c r="EA20" s="26"/>
      <c r="EB20" s="26"/>
      <c r="EC20" s="476"/>
      <c r="ED20" s="476"/>
      <c r="EE20" s="26"/>
      <c r="EF20" s="26"/>
      <c r="EG20" s="476"/>
      <c r="EH20" s="476"/>
      <c r="EI20" s="26"/>
      <c r="EJ20" s="26"/>
      <c r="EK20" s="476"/>
      <c r="EL20" s="476"/>
      <c r="EM20" s="26"/>
      <c r="EN20" s="26"/>
      <c r="EO20" s="476"/>
      <c r="EP20" s="476"/>
      <c r="EQ20" s="26"/>
      <c r="ER20" s="26"/>
      <c r="ES20" s="479"/>
      <c r="ET20" s="464"/>
      <c r="EU20" s="480"/>
      <c r="EV20" s="464"/>
      <c r="EW20" s="481"/>
      <c r="EX20" s="464"/>
      <c r="EY20" s="482"/>
      <c r="EZ20" s="464"/>
      <c r="FA20" s="480"/>
      <c r="FB20" s="480"/>
      <c r="FC20" s="481"/>
      <c r="FD20" s="481"/>
      <c r="FE20" s="481"/>
    </row>
    <row r="21" spans="1:161" ht="330">
      <c r="A21" s="413" t="s">
        <v>3686</v>
      </c>
      <c r="B21" s="417" t="s">
        <v>3645</v>
      </c>
      <c r="C21" s="414" t="s">
        <v>3663</v>
      </c>
      <c r="D21" s="413"/>
      <c r="E21" s="454"/>
      <c r="F21" s="483" t="s">
        <v>3674</v>
      </c>
      <c r="G21" s="488" t="s">
        <v>3675</v>
      </c>
      <c r="H21" s="489" t="s">
        <v>3676</v>
      </c>
      <c r="I21" s="419"/>
      <c r="J21" s="497" t="s">
        <v>3687</v>
      </c>
      <c r="K21" s="513" t="s">
        <v>3688</v>
      </c>
      <c r="L21" s="514"/>
      <c r="M21" s="515" t="s">
        <v>3689</v>
      </c>
      <c r="N21" s="516"/>
      <c r="O21" s="517"/>
      <c r="P21" s="518"/>
      <c r="Q21" s="519"/>
      <c r="R21" s="520"/>
      <c r="S21" s="520"/>
      <c r="T21" s="521"/>
      <c r="U21" s="521"/>
      <c r="V21" s="521"/>
      <c r="W21" s="521"/>
      <c r="X21" s="521"/>
      <c r="Y21" s="521"/>
      <c r="Z21" s="521"/>
      <c r="AA21" s="521"/>
      <c r="AB21" s="522"/>
      <c r="AC21" s="522"/>
      <c r="AD21" s="522"/>
      <c r="AE21" s="522"/>
      <c r="AF21" s="522"/>
      <c r="AG21" s="522"/>
      <c r="AH21" s="522"/>
      <c r="AI21" s="522"/>
      <c r="AJ21" s="522"/>
      <c r="AK21" s="521"/>
      <c r="AL21" s="446"/>
      <c r="AM21" s="413"/>
      <c r="AN21" s="446"/>
      <c r="AO21" s="417" t="s">
        <v>3694</v>
      </c>
      <c r="AP21" s="429"/>
      <c r="AQ21" s="430"/>
      <c r="AR21" s="523"/>
      <c r="AS21" s="464"/>
      <c r="AT21" s="466"/>
      <c r="AU21" s="469"/>
      <c r="AV21" s="469"/>
      <c r="AW21" s="455"/>
      <c r="AX21" s="464"/>
      <c r="AY21" s="505"/>
      <c r="AZ21" s="471"/>
      <c r="BA21" s="477"/>
      <c r="BB21" s="477"/>
      <c r="BC21" s="473"/>
      <c r="BD21" s="473"/>
      <c r="BE21" s="474"/>
      <c r="BF21" s="474"/>
      <c r="BG21" s="474"/>
      <c r="BH21" s="474"/>
      <c r="BI21" s="474"/>
      <c r="BJ21" s="474"/>
      <c r="BK21" s="474"/>
      <c r="BL21" s="474"/>
      <c r="BM21" s="474"/>
      <c r="BN21" s="474"/>
      <c r="BO21" s="474"/>
      <c r="BP21" s="474"/>
      <c r="BQ21" s="474"/>
      <c r="BR21" s="474"/>
      <c r="BS21" s="474"/>
      <c r="BT21" s="474"/>
      <c r="BU21" s="474"/>
      <c r="BV21" s="474"/>
      <c r="BW21" s="475"/>
      <c r="BX21" s="475"/>
      <c r="BY21" s="476"/>
      <c r="BZ21" s="476"/>
      <c r="CA21" s="26"/>
      <c r="CB21" s="471"/>
      <c r="CC21" s="476"/>
      <c r="CD21" s="476"/>
      <c r="CE21" s="26"/>
      <c r="CF21" s="471"/>
      <c r="CG21" s="476"/>
      <c r="CH21" s="476"/>
      <c r="CI21" s="26"/>
      <c r="CJ21" s="26"/>
      <c r="CK21" s="476"/>
      <c r="CL21" s="476"/>
      <c r="CM21" s="26"/>
      <c r="CN21" s="26"/>
      <c r="CO21" s="476"/>
      <c r="CP21" s="476"/>
      <c r="CQ21" s="26"/>
      <c r="CR21" s="471"/>
      <c r="CS21" s="476"/>
      <c r="CT21" s="476"/>
      <c r="CU21" s="26"/>
      <c r="CV21" s="471"/>
      <c r="CW21" s="476"/>
      <c r="CX21" s="476"/>
      <c r="CY21" s="26"/>
      <c r="CZ21" s="471"/>
      <c r="DA21" s="476"/>
      <c r="DB21" s="476"/>
      <c r="DC21" s="26"/>
      <c r="DD21" s="471"/>
      <c r="DE21" s="476"/>
      <c r="DF21" s="476"/>
      <c r="DG21" s="26"/>
      <c r="DH21" s="26"/>
      <c r="DI21" s="476"/>
      <c r="DJ21" s="476"/>
      <c r="DK21" s="26"/>
      <c r="DL21" s="26"/>
      <c r="DM21" s="476"/>
      <c r="DN21" s="476"/>
      <c r="DO21" s="26"/>
      <c r="DP21" s="26"/>
      <c r="DQ21" s="476"/>
      <c r="DR21" s="476"/>
      <c r="DS21" s="26"/>
      <c r="DT21" s="26"/>
      <c r="DU21" s="476"/>
      <c r="DV21" s="476"/>
      <c r="DW21" s="26"/>
      <c r="DX21" s="26"/>
      <c r="DY21" s="476"/>
      <c r="DZ21" s="476"/>
      <c r="EA21" s="26"/>
      <c r="EB21" s="26"/>
      <c r="EC21" s="476"/>
      <c r="ED21" s="476"/>
      <c r="EE21" s="26"/>
      <c r="EF21" s="26"/>
      <c r="EG21" s="476"/>
      <c r="EH21" s="476"/>
      <c r="EI21" s="26"/>
      <c r="EJ21" s="26"/>
      <c r="EK21" s="476"/>
      <c r="EL21" s="476"/>
      <c r="EM21" s="26"/>
      <c r="EN21" s="26"/>
      <c r="EO21" s="476"/>
      <c r="EP21" s="476"/>
      <c r="EQ21" s="26"/>
      <c r="ER21" s="26"/>
      <c r="ES21" s="479"/>
      <c r="ET21" s="464"/>
      <c r="EU21" s="480"/>
      <c r="EV21" s="464"/>
      <c r="EW21" s="481"/>
      <c r="EX21" s="464"/>
      <c r="EY21" s="482"/>
      <c r="EZ21" s="464"/>
      <c r="FA21" s="480"/>
      <c r="FB21" s="480"/>
      <c r="FC21" s="481"/>
      <c r="FD21" s="481"/>
      <c r="FE21" s="481"/>
    </row>
    <row r="22" spans="1:161" ht="280.5">
      <c r="A22" s="416" t="s">
        <v>3686</v>
      </c>
      <c r="B22" s="417" t="s">
        <v>3645</v>
      </c>
      <c r="C22" s="414" t="s">
        <v>3695</v>
      </c>
      <c r="D22" s="413" t="s">
        <v>3647</v>
      </c>
      <c r="E22" s="524"/>
      <c r="F22" s="416" t="s">
        <v>3696</v>
      </c>
      <c r="G22" s="417" t="s">
        <v>3697</v>
      </c>
      <c r="H22" s="525" t="s">
        <v>3698</v>
      </c>
      <c r="I22" s="419"/>
      <c r="J22" s="497" t="s">
        <v>3687</v>
      </c>
      <c r="K22" s="421" t="s">
        <v>3688</v>
      </c>
      <c r="L22" s="526" t="s">
        <v>3699</v>
      </c>
      <c r="M22" s="507" t="s">
        <v>3689</v>
      </c>
      <c r="N22" s="427"/>
      <c r="O22" s="519"/>
      <c r="P22" s="527">
        <v>2.3759264276011098</v>
      </c>
      <c r="Q22" s="528">
        <v>2021</v>
      </c>
      <c r="R22" s="520"/>
      <c r="S22" s="520"/>
      <c r="T22" s="527">
        <v>2.2999999999999998</v>
      </c>
      <c r="U22" s="527">
        <v>2.1979308928121202</v>
      </c>
      <c r="V22" s="527">
        <v>2.1143557634873398</v>
      </c>
      <c r="W22" s="527">
        <v>2.03408039427429</v>
      </c>
      <c r="X22" s="527">
        <v>1.9569655276548701</v>
      </c>
      <c r="Y22" s="527">
        <v>1.88292314360024</v>
      </c>
      <c r="Z22" s="527">
        <v>1.81187871842899</v>
      </c>
      <c r="AA22" s="527">
        <v>1.81187871842899</v>
      </c>
      <c r="AB22" s="529"/>
      <c r="AC22" s="529"/>
      <c r="AD22" s="529"/>
      <c r="AE22" s="529"/>
      <c r="AF22" s="529"/>
      <c r="AG22" s="529"/>
      <c r="AH22" s="529"/>
      <c r="AI22" s="529"/>
      <c r="AJ22" s="529"/>
      <c r="AK22" s="527">
        <f>Z22</f>
        <v>1.81187871842899</v>
      </c>
      <c r="AL22" s="530"/>
      <c r="AM22" s="413" t="s">
        <v>3700</v>
      </c>
      <c r="AN22" s="446"/>
      <c r="AO22" s="428" t="s">
        <v>3701</v>
      </c>
      <c r="AP22" s="531"/>
      <c r="AQ22" s="532"/>
      <c r="AR22" s="431"/>
      <c r="AS22" s="427"/>
      <c r="AT22" s="428"/>
      <c r="AU22" s="494"/>
      <c r="AV22" s="452"/>
      <c r="AW22" s="427"/>
      <c r="AX22" s="427"/>
      <c r="AY22" s="433"/>
      <c r="AZ22" s="27"/>
      <c r="BA22" s="31"/>
      <c r="BB22" s="31"/>
      <c r="BC22" s="435"/>
      <c r="BD22" s="435"/>
      <c r="BE22" s="33"/>
      <c r="BF22" s="33"/>
      <c r="BG22" s="33"/>
      <c r="BH22" s="33"/>
      <c r="BI22" s="33"/>
      <c r="BJ22" s="33"/>
      <c r="BK22" s="33"/>
      <c r="BL22" s="33"/>
      <c r="BM22" s="33"/>
      <c r="BN22" s="33"/>
      <c r="BO22" s="33"/>
      <c r="BP22" s="33"/>
      <c r="BQ22" s="33"/>
      <c r="BR22" s="33"/>
      <c r="BS22" s="33"/>
      <c r="BT22" s="33"/>
      <c r="BU22" s="33"/>
      <c r="BV22" s="33"/>
      <c r="BW22" s="33"/>
      <c r="BX22" s="33"/>
      <c r="BY22" s="448"/>
      <c r="BZ22" s="448"/>
      <c r="CA22" s="27"/>
      <c r="CB22" s="27"/>
      <c r="CC22" s="448"/>
      <c r="CD22" s="448"/>
      <c r="CE22" s="27"/>
      <c r="CF22" s="27"/>
      <c r="CG22" s="448"/>
      <c r="CH22" s="448"/>
      <c r="CI22" s="27"/>
      <c r="CJ22" s="27"/>
      <c r="CK22" s="448"/>
      <c r="CL22" s="448"/>
      <c r="CM22" s="27"/>
      <c r="CN22" s="27"/>
      <c r="CO22" s="448"/>
      <c r="CP22" s="448"/>
      <c r="CQ22" s="27"/>
      <c r="CR22" s="27"/>
      <c r="CS22" s="448"/>
      <c r="CT22" s="448"/>
      <c r="CU22" s="27"/>
      <c r="CV22" s="27"/>
      <c r="CW22" s="448"/>
      <c r="CX22" s="448"/>
      <c r="CY22" s="27"/>
      <c r="CZ22" s="27"/>
      <c r="DA22" s="448"/>
      <c r="DB22" s="448"/>
      <c r="DC22" s="27"/>
      <c r="DD22" s="27"/>
      <c r="DE22" s="448"/>
      <c r="DF22" s="448"/>
      <c r="DG22" s="27"/>
      <c r="DH22" s="27"/>
      <c r="DI22" s="448"/>
      <c r="DJ22" s="448"/>
      <c r="DK22" s="27"/>
      <c r="DL22" s="27"/>
      <c r="DM22" s="448"/>
      <c r="DN22" s="448"/>
      <c r="DO22" s="27"/>
      <c r="DP22" s="27"/>
      <c r="DQ22" s="448"/>
      <c r="DR22" s="448"/>
      <c r="DS22" s="27"/>
      <c r="DT22" s="27"/>
      <c r="DU22" s="448"/>
      <c r="DV22" s="448"/>
      <c r="DW22" s="27"/>
      <c r="DX22" s="27"/>
      <c r="DY22" s="448"/>
      <c r="DZ22" s="448"/>
      <c r="EA22" s="27"/>
      <c r="EB22" s="27"/>
      <c r="EC22" s="448"/>
      <c r="ED22" s="448"/>
      <c r="EE22" s="27"/>
      <c r="EF22" s="27"/>
      <c r="EG22" s="448"/>
      <c r="EH22" s="448"/>
      <c r="EI22" s="27"/>
      <c r="EJ22" s="27"/>
      <c r="EK22" s="448"/>
      <c r="EL22" s="448"/>
      <c r="EM22" s="27"/>
      <c r="EN22" s="27"/>
      <c r="EO22" s="448"/>
      <c r="EP22" s="448"/>
      <c r="EQ22" s="27"/>
      <c r="ER22" s="27"/>
      <c r="ES22" s="450"/>
      <c r="ET22" s="427"/>
      <c r="EU22" s="451"/>
      <c r="EV22" s="427"/>
      <c r="EW22" s="452"/>
      <c r="EX22" s="427"/>
      <c r="EY22" s="453"/>
      <c r="EZ22" s="427"/>
      <c r="FA22" s="451"/>
      <c r="FB22" s="451"/>
      <c r="FC22" s="452"/>
      <c r="FD22" s="452"/>
      <c r="FE22" s="452"/>
    </row>
    <row r="23" spans="1:161" ht="280.5">
      <c r="A23" s="416" t="s">
        <v>3686</v>
      </c>
      <c r="B23" s="417" t="s">
        <v>3645</v>
      </c>
      <c r="C23" s="414" t="s">
        <v>3695</v>
      </c>
      <c r="D23" s="413" t="s">
        <v>3647</v>
      </c>
      <c r="E23" s="533"/>
      <c r="F23" s="416" t="s">
        <v>3696</v>
      </c>
      <c r="G23" s="417" t="s">
        <v>3697</v>
      </c>
      <c r="H23" s="525" t="s">
        <v>3698</v>
      </c>
      <c r="I23" s="419"/>
      <c r="J23" s="497" t="s">
        <v>3687</v>
      </c>
      <c r="K23" s="421" t="s">
        <v>3688</v>
      </c>
      <c r="L23" s="526" t="s">
        <v>3699</v>
      </c>
      <c r="M23" s="507" t="s">
        <v>3689</v>
      </c>
      <c r="N23" s="427"/>
      <c r="O23" s="510"/>
      <c r="P23" s="534">
        <v>2.3759264276011098</v>
      </c>
      <c r="Q23" s="535">
        <v>2021</v>
      </c>
      <c r="R23" s="425"/>
      <c r="S23" s="425"/>
      <c r="T23" s="534">
        <v>2.2999999999999998</v>
      </c>
      <c r="U23" s="534">
        <v>2.1979308928121202</v>
      </c>
      <c r="V23" s="534">
        <v>2.1143557634873398</v>
      </c>
      <c r="W23" s="534">
        <v>2.03408039427429</v>
      </c>
      <c r="X23" s="534">
        <v>1.9569655276548701</v>
      </c>
      <c r="Y23" s="534">
        <v>1.88292314360024</v>
      </c>
      <c r="Z23" s="534">
        <v>1.81187871842899</v>
      </c>
      <c r="AA23" s="534">
        <v>1.81187871842899</v>
      </c>
      <c r="AB23" s="536"/>
      <c r="AC23" s="536"/>
      <c r="AD23" s="536"/>
      <c r="AE23" s="536"/>
      <c r="AF23" s="536"/>
      <c r="AG23" s="536"/>
      <c r="AH23" s="536"/>
      <c r="AI23" s="536"/>
      <c r="AJ23" s="536"/>
      <c r="AK23" s="534">
        <f>Z23</f>
        <v>1.81187871842899</v>
      </c>
      <c r="AL23" s="426"/>
      <c r="AM23" s="537" t="s">
        <v>3702</v>
      </c>
      <c r="AN23" s="446"/>
      <c r="AO23" s="538" t="s">
        <v>3702</v>
      </c>
      <c r="AP23" s="531"/>
      <c r="AQ23" s="532"/>
      <c r="AR23" s="539"/>
      <c r="AS23" s="446"/>
      <c r="AT23" s="417"/>
      <c r="AU23" s="432"/>
      <c r="AV23" s="540"/>
      <c r="AW23" s="446"/>
      <c r="AX23" s="446"/>
      <c r="AY23" s="541"/>
      <c r="AZ23" s="434"/>
      <c r="BA23" s="30"/>
      <c r="BB23" s="30"/>
      <c r="BC23" s="542"/>
      <c r="BD23" s="542"/>
      <c r="BE23" s="32"/>
      <c r="BF23" s="32"/>
      <c r="BG23" s="32"/>
      <c r="BH23" s="32"/>
      <c r="BI23" s="32"/>
      <c r="BJ23" s="32"/>
      <c r="BK23" s="32"/>
      <c r="BL23" s="32"/>
      <c r="BM23" s="32"/>
      <c r="BN23" s="32"/>
      <c r="BO23" s="32"/>
      <c r="BP23" s="32"/>
      <c r="BQ23" s="32"/>
      <c r="BR23" s="32"/>
      <c r="BS23" s="32"/>
      <c r="BT23" s="32"/>
      <c r="BU23" s="32"/>
      <c r="BV23" s="32"/>
      <c r="BW23" s="32"/>
      <c r="BX23" s="32"/>
      <c r="BY23" s="543"/>
      <c r="BZ23" s="543"/>
      <c r="CA23" s="434"/>
      <c r="CB23" s="434"/>
      <c r="CC23" s="543"/>
      <c r="CD23" s="543"/>
      <c r="CE23" s="434"/>
      <c r="CF23" s="434"/>
      <c r="CG23" s="543"/>
      <c r="CH23" s="543"/>
      <c r="CI23" s="434"/>
      <c r="CJ23" s="434"/>
      <c r="CK23" s="543"/>
      <c r="CL23" s="543"/>
      <c r="CM23" s="434"/>
      <c r="CN23" s="434"/>
      <c r="CO23" s="543"/>
      <c r="CP23" s="543"/>
      <c r="CQ23" s="434"/>
      <c r="CR23" s="434"/>
      <c r="CS23" s="543"/>
      <c r="CT23" s="543"/>
      <c r="CU23" s="434"/>
      <c r="CV23" s="434"/>
      <c r="CW23" s="543"/>
      <c r="CX23" s="543"/>
      <c r="CY23" s="434"/>
      <c r="CZ23" s="434"/>
      <c r="DA23" s="543"/>
      <c r="DB23" s="543"/>
      <c r="DC23" s="434"/>
      <c r="DD23" s="434"/>
      <c r="DE23" s="543"/>
      <c r="DF23" s="543"/>
      <c r="DG23" s="434"/>
      <c r="DH23" s="434"/>
      <c r="DI23" s="543"/>
      <c r="DJ23" s="543"/>
      <c r="DK23" s="434"/>
      <c r="DL23" s="434"/>
      <c r="DM23" s="543"/>
      <c r="DN23" s="543"/>
      <c r="DO23" s="434"/>
      <c r="DP23" s="434"/>
      <c r="DQ23" s="543"/>
      <c r="DR23" s="543"/>
      <c r="DS23" s="434"/>
      <c r="DT23" s="434"/>
      <c r="DU23" s="543"/>
      <c r="DV23" s="543"/>
      <c r="DW23" s="434"/>
      <c r="DX23" s="434"/>
      <c r="DY23" s="543"/>
      <c r="DZ23" s="543"/>
      <c r="EA23" s="434"/>
      <c r="EB23" s="434"/>
      <c r="EC23" s="543"/>
      <c r="ED23" s="543"/>
      <c r="EE23" s="434"/>
      <c r="EF23" s="434"/>
      <c r="EG23" s="543"/>
      <c r="EH23" s="543"/>
      <c r="EI23" s="434"/>
      <c r="EJ23" s="434"/>
      <c r="EK23" s="543"/>
      <c r="EL23" s="543"/>
      <c r="EM23" s="434"/>
      <c r="EN23" s="434"/>
      <c r="EO23" s="543"/>
      <c r="EP23" s="543"/>
      <c r="EQ23" s="434"/>
      <c r="ER23" s="434"/>
      <c r="ES23" s="544"/>
      <c r="ET23" s="446"/>
      <c r="EU23" s="545"/>
      <c r="EV23" s="446"/>
      <c r="EW23" s="540"/>
      <c r="EX23" s="446"/>
      <c r="EY23" s="546"/>
      <c r="EZ23" s="446"/>
      <c r="FA23" s="545"/>
      <c r="FB23" s="545"/>
      <c r="FC23" s="540"/>
      <c r="FD23" s="540"/>
      <c r="FE23" s="540"/>
    </row>
    <row r="24" spans="1:161" ht="280.5">
      <c r="A24" s="416" t="s">
        <v>3686</v>
      </c>
      <c r="B24" s="417" t="s">
        <v>3645</v>
      </c>
      <c r="C24" s="414" t="s">
        <v>3695</v>
      </c>
      <c r="D24" s="413" t="s">
        <v>3647</v>
      </c>
      <c r="E24" s="533"/>
      <c r="F24" s="416" t="s">
        <v>3696</v>
      </c>
      <c r="G24" s="417" t="s">
        <v>3697</v>
      </c>
      <c r="H24" s="525" t="s">
        <v>3698</v>
      </c>
      <c r="I24" s="419"/>
      <c r="J24" s="497" t="s">
        <v>3687</v>
      </c>
      <c r="K24" s="421" t="s">
        <v>3688</v>
      </c>
      <c r="L24" s="526" t="s">
        <v>3699</v>
      </c>
      <c r="M24" s="507" t="s">
        <v>3689</v>
      </c>
      <c r="N24" s="427"/>
      <c r="O24" s="510"/>
      <c r="P24" s="534">
        <v>2.3759264276011098</v>
      </c>
      <c r="Q24" s="535">
        <v>2021</v>
      </c>
      <c r="R24" s="425"/>
      <c r="S24" s="425"/>
      <c r="T24" s="534">
        <v>2.2999999999999998</v>
      </c>
      <c r="U24" s="534">
        <v>2.1979308928121202</v>
      </c>
      <c r="V24" s="534">
        <v>2.1143557634873398</v>
      </c>
      <c r="W24" s="534">
        <v>2.03408039427429</v>
      </c>
      <c r="X24" s="534">
        <v>1.9569655276548701</v>
      </c>
      <c r="Y24" s="534">
        <v>1.88292314360024</v>
      </c>
      <c r="Z24" s="534">
        <v>1.81187871842899</v>
      </c>
      <c r="AA24" s="534">
        <v>1.81187871842899</v>
      </c>
      <c r="AB24" s="536"/>
      <c r="AC24" s="536"/>
      <c r="AD24" s="536"/>
      <c r="AE24" s="536"/>
      <c r="AF24" s="536"/>
      <c r="AG24" s="536"/>
      <c r="AH24" s="536"/>
      <c r="AI24" s="536"/>
      <c r="AJ24" s="536"/>
      <c r="AK24" s="534">
        <f>Z24</f>
        <v>1.81187871842899</v>
      </c>
      <c r="AL24" s="426"/>
      <c r="AM24" s="547" t="s">
        <v>3703</v>
      </c>
      <c r="AN24" s="446"/>
      <c r="AO24" s="548" t="s">
        <v>3703</v>
      </c>
      <c r="AP24" s="531"/>
      <c r="AQ24" s="532"/>
      <c r="AR24" s="539"/>
      <c r="AS24" s="446"/>
      <c r="AT24" s="417"/>
      <c r="AU24" s="432"/>
      <c r="AV24" s="540"/>
      <c r="AW24" s="446"/>
      <c r="AX24" s="446"/>
      <c r="AY24" s="541"/>
      <c r="AZ24" s="434"/>
      <c r="BA24" s="30"/>
      <c r="BB24" s="30"/>
      <c r="BC24" s="542"/>
      <c r="BD24" s="542"/>
      <c r="BE24" s="32"/>
      <c r="BF24" s="32"/>
      <c r="BG24" s="32"/>
      <c r="BH24" s="32"/>
      <c r="BI24" s="32"/>
      <c r="BJ24" s="32"/>
      <c r="BK24" s="32"/>
      <c r="BL24" s="32"/>
      <c r="BM24" s="32"/>
      <c r="BN24" s="32"/>
      <c r="BO24" s="32"/>
      <c r="BP24" s="32"/>
      <c r="BQ24" s="32"/>
      <c r="BR24" s="32"/>
      <c r="BS24" s="32"/>
      <c r="BT24" s="32"/>
      <c r="BU24" s="32"/>
      <c r="BV24" s="32"/>
      <c r="BW24" s="32"/>
      <c r="BX24" s="32"/>
      <c r="BY24" s="543"/>
      <c r="BZ24" s="543"/>
      <c r="CA24" s="434"/>
      <c r="CB24" s="434"/>
      <c r="CC24" s="543"/>
      <c r="CD24" s="543"/>
      <c r="CE24" s="434"/>
      <c r="CF24" s="434"/>
      <c r="CG24" s="543"/>
      <c r="CH24" s="543"/>
      <c r="CI24" s="434"/>
      <c r="CJ24" s="434"/>
      <c r="CK24" s="543"/>
      <c r="CL24" s="543"/>
      <c r="CM24" s="434"/>
      <c r="CN24" s="434"/>
      <c r="CO24" s="543"/>
      <c r="CP24" s="543"/>
      <c r="CQ24" s="434"/>
      <c r="CR24" s="434"/>
      <c r="CS24" s="543"/>
      <c r="CT24" s="543"/>
      <c r="CU24" s="434"/>
      <c r="CV24" s="434"/>
      <c r="CW24" s="543"/>
      <c r="CX24" s="543"/>
      <c r="CY24" s="434"/>
      <c r="CZ24" s="434"/>
      <c r="DA24" s="543"/>
      <c r="DB24" s="543"/>
      <c r="DC24" s="434"/>
      <c r="DD24" s="434"/>
      <c r="DE24" s="543"/>
      <c r="DF24" s="543"/>
      <c r="DG24" s="434"/>
      <c r="DH24" s="434"/>
      <c r="DI24" s="543"/>
      <c r="DJ24" s="543"/>
      <c r="DK24" s="434"/>
      <c r="DL24" s="434"/>
      <c r="DM24" s="543"/>
      <c r="DN24" s="543"/>
      <c r="DO24" s="434"/>
      <c r="DP24" s="434"/>
      <c r="DQ24" s="543"/>
      <c r="DR24" s="543"/>
      <c r="DS24" s="434"/>
      <c r="DT24" s="434"/>
      <c r="DU24" s="543"/>
      <c r="DV24" s="543"/>
      <c r="DW24" s="434"/>
      <c r="DX24" s="434"/>
      <c r="DY24" s="543"/>
      <c r="DZ24" s="543"/>
      <c r="EA24" s="434"/>
      <c r="EB24" s="434"/>
      <c r="EC24" s="543"/>
      <c r="ED24" s="543"/>
      <c r="EE24" s="434"/>
      <c r="EF24" s="434"/>
      <c r="EG24" s="543"/>
      <c r="EH24" s="543"/>
      <c r="EI24" s="434"/>
      <c r="EJ24" s="434"/>
      <c r="EK24" s="543"/>
      <c r="EL24" s="543"/>
      <c r="EM24" s="434"/>
      <c r="EN24" s="434"/>
      <c r="EO24" s="543"/>
      <c r="EP24" s="543"/>
      <c r="EQ24" s="434"/>
      <c r="ER24" s="434"/>
      <c r="ES24" s="544"/>
      <c r="ET24" s="446"/>
      <c r="EU24" s="545"/>
      <c r="EV24" s="446"/>
      <c r="EW24" s="540"/>
      <c r="EX24" s="446"/>
      <c r="EY24" s="546"/>
      <c r="EZ24" s="446"/>
      <c r="FA24" s="545"/>
      <c r="FB24" s="545"/>
      <c r="FC24" s="540"/>
      <c r="FD24" s="540"/>
      <c r="FE24" s="540"/>
    </row>
    <row r="25" spans="1:161" ht="330">
      <c r="A25" s="416" t="s">
        <v>3686</v>
      </c>
      <c r="B25" s="417" t="s">
        <v>3645</v>
      </c>
      <c r="C25" s="414" t="s">
        <v>3695</v>
      </c>
      <c r="D25" s="413" t="s">
        <v>3647</v>
      </c>
      <c r="E25" s="533"/>
      <c r="F25" s="416" t="s">
        <v>3696</v>
      </c>
      <c r="G25" s="417" t="s">
        <v>3697</v>
      </c>
      <c r="H25" s="525" t="s">
        <v>3698</v>
      </c>
      <c r="I25" s="419"/>
      <c r="J25" s="497" t="s">
        <v>3704</v>
      </c>
      <c r="K25" s="421" t="s">
        <v>3688</v>
      </c>
      <c r="L25" s="526" t="s">
        <v>3699</v>
      </c>
      <c r="M25" s="507" t="s">
        <v>3689</v>
      </c>
      <c r="N25" s="427"/>
      <c r="O25" s="510"/>
      <c r="P25" s="534">
        <v>2.3759264276011098</v>
      </c>
      <c r="Q25" s="535">
        <v>2021</v>
      </c>
      <c r="R25" s="425"/>
      <c r="S25" s="425"/>
      <c r="T25" s="534">
        <v>2.2999999999999998</v>
      </c>
      <c r="U25" s="534">
        <v>2.1979308928121202</v>
      </c>
      <c r="V25" s="534">
        <v>2.1143557634873398</v>
      </c>
      <c r="W25" s="534">
        <v>2.03408039427429</v>
      </c>
      <c r="X25" s="534">
        <v>1.9569655276548701</v>
      </c>
      <c r="Y25" s="534">
        <v>1.88292314360024</v>
      </c>
      <c r="Z25" s="534">
        <v>1.81187871842899</v>
      </c>
      <c r="AA25" s="534">
        <v>1.81187871842899</v>
      </c>
      <c r="AB25" s="536"/>
      <c r="AC25" s="536"/>
      <c r="AD25" s="536"/>
      <c r="AE25" s="536"/>
      <c r="AF25" s="536"/>
      <c r="AG25" s="536"/>
      <c r="AH25" s="536"/>
      <c r="AI25" s="536"/>
      <c r="AJ25" s="536"/>
      <c r="AK25" s="534">
        <f>Z25</f>
        <v>1.81187871842899</v>
      </c>
      <c r="AL25" s="426"/>
      <c r="AM25" s="547"/>
      <c r="AN25" s="446"/>
      <c r="AO25" s="549" t="s">
        <v>3705</v>
      </c>
      <c r="AP25" s="531"/>
      <c r="AQ25" s="532"/>
      <c r="AR25" s="539"/>
      <c r="AS25" s="446"/>
      <c r="AT25" s="417"/>
      <c r="AU25" s="432"/>
      <c r="AV25" s="540"/>
      <c r="AW25" s="446"/>
      <c r="AX25" s="446"/>
      <c r="AY25" s="541"/>
      <c r="AZ25" s="434"/>
      <c r="BA25" s="30"/>
      <c r="BB25" s="30"/>
      <c r="BC25" s="542"/>
      <c r="BD25" s="542"/>
      <c r="BE25" s="32"/>
      <c r="BF25" s="32"/>
      <c r="BG25" s="32"/>
      <c r="BH25" s="32"/>
      <c r="BI25" s="32"/>
      <c r="BJ25" s="32"/>
      <c r="BK25" s="32"/>
      <c r="BL25" s="32"/>
      <c r="BM25" s="32"/>
      <c r="BN25" s="32"/>
      <c r="BO25" s="32"/>
      <c r="BP25" s="32"/>
      <c r="BQ25" s="32"/>
      <c r="BR25" s="32"/>
      <c r="BS25" s="32"/>
      <c r="BT25" s="32"/>
      <c r="BU25" s="32"/>
      <c r="BV25" s="32"/>
      <c r="BW25" s="32"/>
      <c r="BX25" s="32"/>
      <c r="BY25" s="543"/>
      <c r="BZ25" s="543"/>
      <c r="CA25" s="434"/>
      <c r="CB25" s="434"/>
      <c r="CC25" s="543"/>
      <c r="CD25" s="543"/>
      <c r="CE25" s="434"/>
      <c r="CF25" s="434"/>
      <c r="CG25" s="543"/>
      <c r="CH25" s="543"/>
      <c r="CI25" s="434"/>
      <c r="CJ25" s="434"/>
      <c r="CK25" s="543"/>
      <c r="CL25" s="543"/>
      <c r="CM25" s="434"/>
      <c r="CN25" s="434"/>
      <c r="CO25" s="543"/>
      <c r="CP25" s="543"/>
      <c r="CQ25" s="434"/>
      <c r="CR25" s="434"/>
      <c r="CS25" s="543"/>
      <c r="CT25" s="543"/>
      <c r="CU25" s="434"/>
      <c r="CV25" s="434"/>
      <c r="CW25" s="543"/>
      <c r="CX25" s="543"/>
      <c r="CY25" s="434"/>
      <c r="CZ25" s="434"/>
      <c r="DA25" s="543"/>
      <c r="DB25" s="543"/>
      <c r="DC25" s="434"/>
      <c r="DD25" s="434"/>
      <c r="DE25" s="543"/>
      <c r="DF25" s="543"/>
      <c r="DG25" s="434"/>
      <c r="DH25" s="434"/>
      <c r="DI25" s="543"/>
      <c r="DJ25" s="543"/>
      <c r="DK25" s="434"/>
      <c r="DL25" s="434"/>
      <c r="DM25" s="543"/>
      <c r="DN25" s="543"/>
      <c r="DO25" s="434"/>
      <c r="DP25" s="434"/>
      <c r="DQ25" s="543"/>
      <c r="DR25" s="543"/>
      <c r="DS25" s="434"/>
      <c r="DT25" s="434"/>
      <c r="DU25" s="543"/>
      <c r="DV25" s="543"/>
      <c r="DW25" s="434"/>
      <c r="DX25" s="434"/>
      <c r="DY25" s="543"/>
      <c r="DZ25" s="543"/>
      <c r="EA25" s="434"/>
      <c r="EB25" s="434"/>
      <c r="EC25" s="543"/>
      <c r="ED25" s="543"/>
      <c r="EE25" s="434"/>
      <c r="EF25" s="434"/>
      <c r="EG25" s="543"/>
      <c r="EH25" s="543"/>
      <c r="EI25" s="434"/>
      <c r="EJ25" s="434"/>
      <c r="EK25" s="543"/>
      <c r="EL25" s="543"/>
      <c r="EM25" s="434"/>
      <c r="EN25" s="434"/>
      <c r="EO25" s="543"/>
      <c r="EP25" s="543"/>
      <c r="EQ25" s="434"/>
      <c r="ER25" s="434"/>
      <c r="ES25" s="544"/>
      <c r="ET25" s="446"/>
      <c r="EU25" s="545"/>
      <c r="EV25" s="446"/>
      <c r="EW25" s="540"/>
      <c r="EX25" s="446"/>
      <c r="EY25" s="546"/>
      <c r="EZ25" s="446"/>
      <c r="FA25" s="545"/>
      <c r="FB25" s="545"/>
      <c r="FC25" s="540"/>
      <c r="FD25" s="540"/>
      <c r="FE25" s="540"/>
    </row>
    <row r="26" spans="1:161" ht="330">
      <c r="A26" s="416" t="s">
        <v>3686</v>
      </c>
      <c r="B26" s="417" t="s">
        <v>3645</v>
      </c>
      <c r="C26" s="414" t="s">
        <v>3695</v>
      </c>
      <c r="D26" s="413" t="s">
        <v>3647</v>
      </c>
      <c r="E26" s="533"/>
      <c r="F26" s="416" t="s">
        <v>3696</v>
      </c>
      <c r="G26" s="417" t="s">
        <v>3697</v>
      </c>
      <c r="H26" s="525" t="s">
        <v>3698</v>
      </c>
      <c r="I26" s="419"/>
      <c r="J26" s="497" t="s">
        <v>3704</v>
      </c>
      <c r="K26" s="421" t="s">
        <v>3688</v>
      </c>
      <c r="L26" s="526" t="s">
        <v>3699</v>
      </c>
      <c r="M26" s="507" t="s">
        <v>3689</v>
      </c>
      <c r="N26" s="427"/>
      <c r="O26" s="510"/>
      <c r="P26" s="534">
        <v>2.3759264276011098</v>
      </c>
      <c r="Q26" s="535">
        <v>2021</v>
      </c>
      <c r="R26" s="425"/>
      <c r="S26" s="425"/>
      <c r="T26" s="534">
        <v>2.2999999999999998</v>
      </c>
      <c r="U26" s="534">
        <v>2.1979308928121202</v>
      </c>
      <c r="V26" s="534">
        <v>2.1143557634873398</v>
      </c>
      <c r="W26" s="534">
        <v>2.03408039427429</v>
      </c>
      <c r="X26" s="534">
        <v>1.9569655276548701</v>
      </c>
      <c r="Y26" s="534">
        <v>1.88292314360024</v>
      </c>
      <c r="Z26" s="534">
        <v>1.81187871842899</v>
      </c>
      <c r="AA26" s="534">
        <v>1.81187871842899</v>
      </c>
      <c r="AB26" s="536"/>
      <c r="AC26" s="536"/>
      <c r="AD26" s="536"/>
      <c r="AE26" s="536"/>
      <c r="AF26" s="536"/>
      <c r="AG26" s="536"/>
      <c r="AH26" s="536"/>
      <c r="AI26" s="536"/>
      <c r="AJ26" s="536"/>
      <c r="AK26" s="534">
        <f>Z26</f>
        <v>1.81187871842899</v>
      </c>
      <c r="AL26" s="426"/>
      <c r="AM26" s="547"/>
      <c r="AN26" s="446"/>
      <c r="AO26" s="549" t="s">
        <v>3706</v>
      </c>
      <c r="AP26" s="531"/>
      <c r="AQ26" s="532"/>
      <c r="AR26" s="539"/>
      <c r="AS26" s="446"/>
      <c r="AT26" s="417"/>
      <c r="AU26" s="432"/>
      <c r="AV26" s="540"/>
      <c r="AW26" s="446"/>
      <c r="AX26" s="446"/>
      <c r="AY26" s="541"/>
      <c r="AZ26" s="434"/>
      <c r="BA26" s="30"/>
      <c r="BB26" s="30"/>
      <c r="BC26" s="542"/>
      <c r="BD26" s="542"/>
      <c r="BE26" s="32"/>
      <c r="BF26" s="32"/>
      <c r="BG26" s="32"/>
      <c r="BH26" s="32"/>
      <c r="BI26" s="32"/>
      <c r="BJ26" s="32"/>
      <c r="BK26" s="32"/>
      <c r="BL26" s="32"/>
      <c r="BM26" s="32"/>
      <c r="BN26" s="32"/>
      <c r="BO26" s="32"/>
      <c r="BP26" s="32"/>
      <c r="BQ26" s="32"/>
      <c r="BR26" s="32"/>
      <c r="BS26" s="32"/>
      <c r="BT26" s="32"/>
      <c r="BU26" s="32"/>
      <c r="BV26" s="32"/>
      <c r="BW26" s="32"/>
      <c r="BX26" s="32"/>
      <c r="BY26" s="543"/>
      <c r="BZ26" s="543"/>
      <c r="CA26" s="434"/>
      <c r="CB26" s="434"/>
      <c r="CC26" s="543"/>
      <c r="CD26" s="543"/>
      <c r="CE26" s="434"/>
      <c r="CF26" s="434"/>
      <c r="CG26" s="543"/>
      <c r="CH26" s="543"/>
      <c r="CI26" s="434"/>
      <c r="CJ26" s="434"/>
      <c r="CK26" s="543"/>
      <c r="CL26" s="543"/>
      <c r="CM26" s="434"/>
      <c r="CN26" s="434"/>
      <c r="CO26" s="543"/>
      <c r="CP26" s="543"/>
      <c r="CQ26" s="434"/>
      <c r="CR26" s="434"/>
      <c r="CS26" s="543"/>
      <c r="CT26" s="543"/>
      <c r="CU26" s="434"/>
      <c r="CV26" s="434"/>
      <c r="CW26" s="543"/>
      <c r="CX26" s="543"/>
      <c r="CY26" s="434"/>
      <c r="CZ26" s="434"/>
      <c r="DA26" s="543"/>
      <c r="DB26" s="543"/>
      <c r="DC26" s="434"/>
      <c r="DD26" s="434"/>
      <c r="DE26" s="543"/>
      <c r="DF26" s="543"/>
      <c r="DG26" s="434"/>
      <c r="DH26" s="434"/>
      <c r="DI26" s="543"/>
      <c r="DJ26" s="543"/>
      <c r="DK26" s="434"/>
      <c r="DL26" s="434"/>
      <c r="DM26" s="543"/>
      <c r="DN26" s="543"/>
      <c r="DO26" s="434"/>
      <c r="DP26" s="434"/>
      <c r="DQ26" s="543"/>
      <c r="DR26" s="543"/>
      <c r="DS26" s="434"/>
      <c r="DT26" s="434"/>
      <c r="DU26" s="543"/>
      <c r="DV26" s="543"/>
      <c r="DW26" s="434"/>
      <c r="DX26" s="434"/>
      <c r="DY26" s="543"/>
      <c r="DZ26" s="543"/>
      <c r="EA26" s="434"/>
      <c r="EB26" s="434"/>
      <c r="EC26" s="543"/>
      <c r="ED26" s="543"/>
      <c r="EE26" s="434"/>
      <c r="EF26" s="434"/>
      <c r="EG26" s="543"/>
      <c r="EH26" s="543"/>
      <c r="EI26" s="434"/>
      <c r="EJ26" s="434"/>
      <c r="EK26" s="543"/>
      <c r="EL26" s="543"/>
      <c r="EM26" s="434"/>
      <c r="EN26" s="434"/>
      <c r="EO26" s="543"/>
      <c r="EP26" s="543"/>
      <c r="EQ26" s="434"/>
      <c r="ER26" s="434"/>
      <c r="ES26" s="544"/>
      <c r="ET26" s="446"/>
      <c r="EU26" s="545"/>
      <c r="EV26" s="446"/>
      <c r="EW26" s="540"/>
      <c r="EX26" s="446"/>
      <c r="EY26" s="546"/>
      <c r="EZ26" s="446"/>
      <c r="FA26" s="545"/>
      <c r="FB26" s="545"/>
      <c r="FC26" s="540"/>
      <c r="FD26" s="540"/>
      <c r="FE26" s="540"/>
    </row>
    <row r="27" spans="1:161" ht="280.5">
      <c r="A27" s="416" t="s">
        <v>3686</v>
      </c>
      <c r="B27" s="417" t="s">
        <v>3645</v>
      </c>
      <c r="C27" s="414" t="s">
        <v>3695</v>
      </c>
      <c r="D27" s="413" t="s">
        <v>3647</v>
      </c>
      <c r="E27" s="533"/>
      <c r="F27" s="416" t="s">
        <v>3696</v>
      </c>
      <c r="G27" s="417" t="s">
        <v>3697</v>
      </c>
      <c r="H27" s="525" t="s">
        <v>3698</v>
      </c>
      <c r="I27" s="419"/>
      <c r="J27" s="550"/>
      <c r="K27" s="513"/>
      <c r="L27" s="551"/>
      <c r="M27" s="515"/>
      <c r="N27" s="446"/>
      <c r="O27" s="519"/>
      <c r="P27" s="527"/>
      <c r="Q27" s="528"/>
      <c r="R27" s="520"/>
      <c r="S27" s="520"/>
      <c r="T27" s="527"/>
      <c r="U27" s="527"/>
      <c r="V27" s="527"/>
      <c r="W27" s="527"/>
      <c r="X27" s="527"/>
      <c r="Y27" s="527"/>
      <c r="Z27" s="527"/>
      <c r="AA27" s="527"/>
      <c r="AB27" s="529"/>
      <c r="AC27" s="529"/>
      <c r="AD27" s="529"/>
      <c r="AE27" s="529"/>
      <c r="AF27" s="529"/>
      <c r="AG27" s="529"/>
      <c r="AH27" s="529"/>
      <c r="AI27" s="529"/>
      <c r="AJ27" s="529"/>
      <c r="AK27" s="527"/>
      <c r="AL27" s="530"/>
      <c r="AM27" s="547"/>
      <c r="AN27" s="446"/>
      <c r="AO27" s="549" t="s">
        <v>3707</v>
      </c>
      <c r="AP27" s="531"/>
      <c r="AQ27" s="532"/>
      <c r="AR27" s="539"/>
      <c r="AS27" s="446"/>
      <c r="AT27" s="417"/>
      <c r="AU27" s="432"/>
      <c r="AV27" s="540"/>
      <c r="AW27" s="446"/>
      <c r="AX27" s="446"/>
      <c r="AY27" s="541"/>
      <c r="AZ27" s="434"/>
      <c r="BA27" s="30"/>
      <c r="BB27" s="30"/>
      <c r="BC27" s="542"/>
      <c r="BD27" s="542"/>
      <c r="BE27" s="32"/>
      <c r="BF27" s="32"/>
      <c r="BG27" s="32"/>
      <c r="BH27" s="32"/>
      <c r="BI27" s="32"/>
      <c r="BJ27" s="32"/>
      <c r="BK27" s="32"/>
      <c r="BL27" s="32"/>
      <c r="BM27" s="32"/>
      <c r="BN27" s="32"/>
      <c r="BO27" s="32"/>
      <c r="BP27" s="32"/>
      <c r="BQ27" s="32"/>
      <c r="BR27" s="32"/>
      <c r="BS27" s="32"/>
      <c r="BT27" s="32"/>
      <c r="BU27" s="32"/>
      <c r="BV27" s="32"/>
      <c r="BW27" s="32"/>
      <c r="BX27" s="32"/>
      <c r="BY27" s="543"/>
      <c r="BZ27" s="543"/>
      <c r="CA27" s="434"/>
      <c r="CB27" s="434"/>
      <c r="CC27" s="543"/>
      <c r="CD27" s="543"/>
      <c r="CE27" s="434"/>
      <c r="CF27" s="434"/>
      <c r="CG27" s="543"/>
      <c r="CH27" s="543"/>
      <c r="CI27" s="434"/>
      <c r="CJ27" s="434"/>
      <c r="CK27" s="543"/>
      <c r="CL27" s="543"/>
      <c r="CM27" s="434"/>
      <c r="CN27" s="434"/>
      <c r="CO27" s="543"/>
      <c r="CP27" s="543"/>
      <c r="CQ27" s="434"/>
      <c r="CR27" s="434"/>
      <c r="CS27" s="543"/>
      <c r="CT27" s="543"/>
      <c r="CU27" s="434"/>
      <c r="CV27" s="434"/>
      <c r="CW27" s="543"/>
      <c r="CX27" s="543"/>
      <c r="CY27" s="434"/>
      <c r="CZ27" s="434"/>
      <c r="DA27" s="543"/>
      <c r="DB27" s="543"/>
      <c r="DC27" s="434"/>
      <c r="DD27" s="434"/>
      <c r="DE27" s="543"/>
      <c r="DF27" s="543"/>
      <c r="DG27" s="434"/>
      <c r="DH27" s="434"/>
      <c r="DI27" s="543"/>
      <c r="DJ27" s="543"/>
      <c r="DK27" s="434"/>
      <c r="DL27" s="434"/>
      <c r="DM27" s="543"/>
      <c r="DN27" s="543"/>
      <c r="DO27" s="434"/>
      <c r="DP27" s="434"/>
      <c r="DQ27" s="543"/>
      <c r="DR27" s="543"/>
      <c r="DS27" s="434"/>
      <c r="DT27" s="434"/>
      <c r="DU27" s="543"/>
      <c r="DV27" s="543"/>
      <c r="DW27" s="434"/>
      <c r="DX27" s="434"/>
      <c r="DY27" s="543"/>
      <c r="DZ27" s="543"/>
      <c r="EA27" s="434"/>
      <c r="EB27" s="434"/>
      <c r="EC27" s="543"/>
      <c r="ED27" s="543"/>
      <c r="EE27" s="434"/>
      <c r="EF27" s="434"/>
      <c r="EG27" s="543"/>
      <c r="EH27" s="543"/>
      <c r="EI27" s="434"/>
      <c r="EJ27" s="434"/>
      <c r="EK27" s="543"/>
      <c r="EL27" s="543"/>
      <c r="EM27" s="434"/>
      <c r="EN27" s="434"/>
      <c r="EO27" s="543"/>
      <c r="EP27" s="543"/>
      <c r="EQ27" s="434"/>
      <c r="ER27" s="434"/>
      <c r="ES27" s="544"/>
      <c r="ET27" s="446"/>
      <c r="EU27" s="545"/>
      <c r="EV27" s="446"/>
      <c r="EW27" s="540"/>
      <c r="EX27" s="446"/>
      <c r="EY27" s="546"/>
      <c r="EZ27" s="446"/>
      <c r="FA27" s="545"/>
      <c r="FB27" s="545"/>
      <c r="FC27" s="540"/>
      <c r="FD27" s="540"/>
      <c r="FE27" s="540"/>
    </row>
    <row r="28" spans="1:161" ht="313.5">
      <c r="A28" s="552" t="s">
        <v>3708</v>
      </c>
      <c r="B28" s="552" t="s">
        <v>3709</v>
      </c>
      <c r="C28" s="553" t="s">
        <v>3710</v>
      </c>
      <c r="D28" s="552" t="s">
        <v>3711</v>
      </c>
      <c r="E28" s="533"/>
      <c r="F28" s="554" t="s">
        <v>3712</v>
      </c>
      <c r="G28" s="417" t="s">
        <v>3713</v>
      </c>
      <c r="H28" s="417" t="s">
        <v>3714</v>
      </c>
      <c r="I28" s="419"/>
      <c r="J28" s="555" t="s">
        <v>3715</v>
      </c>
      <c r="K28" s="417" t="s">
        <v>3716</v>
      </c>
      <c r="L28" s="556"/>
      <c r="M28" s="417" t="s">
        <v>3717</v>
      </c>
      <c r="N28" s="557"/>
      <c r="O28" s="558" t="s">
        <v>26</v>
      </c>
      <c r="P28" s="559">
        <v>0.12</v>
      </c>
      <c r="Q28" s="558">
        <v>2021</v>
      </c>
      <c r="R28" s="520"/>
      <c r="S28" s="520"/>
      <c r="T28" s="522"/>
      <c r="U28" s="522"/>
      <c r="V28" s="522"/>
      <c r="W28" s="522"/>
      <c r="X28" s="522"/>
      <c r="Y28" s="522"/>
      <c r="Z28" s="522"/>
      <c r="AA28" s="522"/>
      <c r="AB28" s="522"/>
      <c r="AC28" s="522"/>
      <c r="AD28" s="522"/>
      <c r="AE28" s="522"/>
      <c r="AF28" s="522"/>
      <c r="AG28" s="522"/>
      <c r="AH28" s="522"/>
      <c r="AI28" s="522"/>
      <c r="AJ28" s="522"/>
      <c r="AK28" s="522"/>
      <c r="AL28" s="530" t="s">
        <v>3718</v>
      </c>
      <c r="AM28" s="552" t="s">
        <v>3719</v>
      </c>
      <c r="AN28" s="446"/>
      <c r="AO28" s="417" t="s">
        <v>3720</v>
      </c>
      <c r="AP28" s="531"/>
      <c r="AQ28" s="446"/>
      <c r="AR28" s="417"/>
      <c r="AS28" s="446"/>
      <c r="AT28" s="417"/>
      <c r="AU28" s="432"/>
      <c r="AV28" s="540"/>
      <c r="AW28" s="446"/>
      <c r="AX28" s="446"/>
      <c r="AY28" s="541"/>
      <c r="AZ28" s="434"/>
      <c r="BA28" s="560"/>
      <c r="BB28" s="30"/>
      <c r="BC28" s="542"/>
      <c r="BD28" s="542"/>
      <c r="BE28" s="561"/>
      <c r="BF28" s="561"/>
      <c r="BG28" s="561"/>
      <c r="BH28" s="561"/>
      <c r="BI28" s="561"/>
      <c r="BJ28" s="561"/>
      <c r="BK28" s="561"/>
      <c r="BL28" s="561"/>
      <c r="BM28" s="561"/>
      <c r="BN28" s="561"/>
      <c r="BO28" s="561"/>
      <c r="BP28" s="561"/>
      <c r="BQ28" s="561"/>
      <c r="BR28" s="561"/>
      <c r="BS28" s="561"/>
      <c r="BT28" s="561"/>
      <c r="BU28" s="561"/>
      <c r="BV28" s="561"/>
      <c r="BW28" s="561"/>
      <c r="BX28" s="561"/>
      <c r="BY28" s="543"/>
      <c r="BZ28" s="543"/>
      <c r="CA28" s="434"/>
      <c r="CB28" s="434"/>
      <c r="CC28" s="543"/>
      <c r="CD28" s="543"/>
      <c r="CE28" s="434"/>
      <c r="CF28" s="434"/>
      <c r="CG28" s="543"/>
      <c r="CH28" s="543"/>
      <c r="CI28" s="434"/>
      <c r="CJ28" s="434"/>
      <c r="CK28" s="543"/>
      <c r="CL28" s="543"/>
      <c r="CM28" s="434"/>
      <c r="CN28" s="434"/>
      <c r="CO28" s="543"/>
      <c r="CP28" s="543"/>
      <c r="CQ28" s="434"/>
      <c r="CR28" s="434"/>
      <c r="CS28" s="543"/>
      <c r="CT28" s="543"/>
      <c r="CU28" s="434"/>
      <c r="CV28" s="434"/>
      <c r="CW28" s="543"/>
      <c r="CX28" s="543"/>
      <c r="CY28" s="434"/>
      <c r="CZ28" s="434"/>
      <c r="DA28" s="543"/>
      <c r="DB28" s="543"/>
      <c r="DC28" s="434"/>
      <c r="DD28" s="434"/>
      <c r="DE28" s="543"/>
      <c r="DF28" s="543"/>
      <c r="DG28" s="434"/>
      <c r="DH28" s="434"/>
      <c r="DI28" s="543"/>
      <c r="DJ28" s="543"/>
      <c r="DK28" s="434"/>
      <c r="DL28" s="434"/>
      <c r="DM28" s="543"/>
      <c r="DN28" s="543"/>
      <c r="DO28" s="434"/>
      <c r="DP28" s="434"/>
      <c r="DQ28" s="543"/>
      <c r="DR28" s="543"/>
      <c r="DS28" s="434"/>
      <c r="DT28" s="434"/>
      <c r="DU28" s="543"/>
      <c r="DV28" s="543"/>
      <c r="DW28" s="434"/>
      <c r="DX28" s="434"/>
      <c r="DY28" s="543"/>
      <c r="DZ28" s="543"/>
      <c r="EA28" s="434"/>
      <c r="EB28" s="434"/>
      <c r="EC28" s="543"/>
      <c r="ED28" s="543"/>
      <c r="EE28" s="434"/>
      <c r="EF28" s="434"/>
      <c r="EG28" s="543"/>
      <c r="EH28" s="543"/>
      <c r="EI28" s="434"/>
      <c r="EJ28" s="434"/>
      <c r="EK28" s="543"/>
      <c r="EL28" s="543"/>
      <c r="EM28" s="434"/>
      <c r="EN28" s="434"/>
      <c r="EO28" s="543"/>
      <c r="EP28" s="543"/>
      <c r="EQ28" s="434"/>
      <c r="ER28" s="434"/>
      <c r="ES28" s="544"/>
      <c r="ET28" s="446"/>
      <c r="EU28" s="545"/>
      <c r="EV28" s="446"/>
      <c r="EW28" s="540"/>
      <c r="EX28" s="446"/>
      <c r="EY28" s="546"/>
      <c r="EZ28" s="540"/>
      <c r="FA28" s="540"/>
      <c r="FB28" s="540"/>
      <c r="FC28" s="540"/>
      <c r="FD28" s="540"/>
      <c r="FE28" s="540"/>
    </row>
    <row r="29" spans="1:161" ht="313.5">
      <c r="A29" s="552" t="s">
        <v>3708</v>
      </c>
      <c r="B29" s="552" t="s">
        <v>3709</v>
      </c>
      <c r="C29" s="553" t="s">
        <v>3721</v>
      </c>
      <c r="D29" s="552" t="s">
        <v>3711</v>
      </c>
      <c r="E29" s="533"/>
      <c r="F29" s="554" t="s">
        <v>3712</v>
      </c>
      <c r="G29" s="417" t="s">
        <v>3713</v>
      </c>
      <c r="H29" s="417" t="s">
        <v>3714</v>
      </c>
      <c r="I29" s="419"/>
      <c r="J29" s="555" t="s">
        <v>3715</v>
      </c>
      <c r="K29" s="417" t="s">
        <v>3716</v>
      </c>
      <c r="L29" s="556"/>
      <c r="M29" s="417" t="s">
        <v>3717</v>
      </c>
      <c r="N29" s="557"/>
      <c r="O29" s="558" t="s">
        <v>26</v>
      </c>
      <c r="P29" s="559"/>
      <c r="Q29" s="558"/>
      <c r="R29" s="520"/>
      <c r="S29" s="520"/>
      <c r="T29" s="522"/>
      <c r="U29" s="522"/>
      <c r="V29" s="522"/>
      <c r="W29" s="522"/>
      <c r="X29" s="522"/>
      <c r="Y29" s="522"/>
      <c r="Z29" s="522"/>
      <c r="AA29" s="522"/>
      <c r="AB29" s="522"/>
      <c r="AC29" s="522"/>
      <c r="AD29" s="522"/>
      <c r="AE29" s="522"/>
      <c r="AF29" s="522"/>
      <c r="AG29" s="522"/>
      <c r="AH29" s="522"/>
      <c r="AI29" s="522"/>
      <c r="AJ29" s="522"/>
      <c r="AK29" s="522"/>
      <c r="AL29" s="530"/>
      <c r="AM29" s="552"/>
      <c r="AN29" s="446"/>
      <c r="AO29" s="417" t="s">
        <v>3722</v>
      </c>
      <c r="AP29" s="531"/>
      <c r="AQ29" s="446"/>
      <c r="AR29" s="417"/>
      <c r="AS29" s="446"/>
      <c r="AT29" s="417"/>
      <c r="AU29" s="432"/>
      <c r="AV29" s="540"/>
      <c r="AW29" s="446"/>
      <c r="AX29" s="446"/>
      <c r="AY29" s="541"/>
      <c r="AZ29" s="434"/>
      <c r="BA29" s="560"/>
      <c r="BB29" s="30"/>
      <c r="BC29" s="542"/>
      <c r="BD29" s="542"/>
      <c r="BE29" s="561"/>
      <c r="BF29" s="561"/>
      <c r="BG29" s="561"/>
      <c r="BH29" s="561"/>
      <c r="BI29" s="561"/>
      <c r="BJ29" s="561"/>
      <c r="BK29" s="561"/>
      <c r="BL29" s="561"/>
      <c r="BM29" s="561"/>
      <c r="BN29" s="561"/>
      <c r="BO29" s="561"/>
      <c r="BP29" s="561"/>
      <c r="BQ29" s="561"/>
      <c r="BR29" s="561"/>
      <c r="BS29" s="561"/>
      <c r="BT29" s="561"/>
      <c r="BU29" s="561"/>
      <c r="BV29" s="561"/>
      <c r="BW29" s="561"/>
      <c r="BX29" s="561"/>
      <c r="BY29" s="543"/>
      <c r="BZ29" s="543"/>
      <c r="CA29" s="434"/>
      <c r="CB29" s="434"/>
      <c r="CC29" s="543"/>
      <c r="CD29" s="543"/>
      <c r="CE29" s="434"/>
      <c r="CF29" s="434"/>
      <c r="CG29" s="543"/>
      <c r="CH29" s="543"/>
      <c r="CI29" s="434"/>
      <c r="CJ29" s="434"/>
      <c r="CK29" s="543"/>
      <c r="CL29" s="543"/>
      <c r="CM29" s="434"/>
      <c r="CN29" s="434"/>
      <c r="CO29" s="543"/>
      <c r="CP29" s="543"/>
      <c r="CQ29" s="434"/>
      <c r="CR29" s="434"/>
      <c r="CS29" s="543"/>
      <c r="CT29" s="543"/>
      <c r="CU29" s="434"/>
      <c r="CV29" s="434"/>
      <c r="CW29" s="543"/>
      <c r="CX29" s="543"/>
      <c r="CY29" s="434"/>
      <c r="CZ29" s="434"/>
      <c r="DA29" s="543"/>
      <c r="DB29" s="543"/>
      <c r="DC29" s="434"/>
      <c r="DD29" s="434"/>
      <c r="DE29" s="543"/>
      <c r="DF29" s="543"/>
      <c r="DG29" s="434"/>
      <c r="DH29" s="434"/>
      <c r="DI29" s="543"/>
      <c r="DJ29" s="543"/>
      <c r="DK29" s="434"/>
      <c r="DL29" s="434"/>
      <c r="DM29" s="543"/>
      <c r="DN29" s="543"/>
      <c r="DO29" s="434"/>
      <c r="DP29" s="434"/>
      <c r="DQ29" s="543"/>
      <c r="DR29" s="543"/>
      <c r="DS29" s="434"/>
      <c r="DT29" s="434"/>
      <c r="DU29" s="543"/>
      <c r="DV29" s="543"/>
      <c r="DW29" s="434"/>
      <c r="DX29" s="434"/>
      <c r="DY29" s="543"/>
      <c r="DZ29" s="543"/>
      <c r="EA29" s="434"/>
      <c r="EB29" s="434"/>
      <c r="EC29" s="543"/>
      <c r="ED29" s="543"/>
      <c r="EE29" s="434"/>
      <c r="EF29" s="434"/>
      <c r="EG29" s="543"/>
      <c r="EH29" s="543"/>
      <c r="EI29" s="434"/>
      <c r="EJ29" s="434"/>
      <c r="EK29" s="543"/>
      <c r="EL29" s="543"/>
      <c r="EM29" s="434"/>
      <c r="EN29" s="434"/>
      <c r="EO29" s="543"/>
      <c r="EP29" s="543"/>
      <c r="EQ29" s="434"/>
      <c r="ER29" s="434"/>
      <c r="ES29" s="544"/>
      <c r="ET29" s="446"/>
      <c r="EU29" s="545"/>
      <c r="EV29" s="446"/>
      <c r="EW29" s="540"/>
      <c r="EX29" s="446"/>
      <c r="EY29" s="546"/>
      <c r="EZ29" s="540"/>
      <c r="FA29" s="540"/>
      <c r="FB29" s="540"/>
      <c r="FC29" s="540"/>
      <c r="FD29" s="540"/>
      <c r="FE29" s="540"/>
    </row>
    <row r="30" spans="1:161" ht="313.5">
      <c r="A30" s="552" t="s">
        <v>3708</v>
      </c>
      <c r="B30" s="552" t="s">
        <v>3709</v>
      </c>
      <c r="C30" s="553" t="s">
        <v>3721</v>
      </c>
      <c r="D30" s="552" t="s">
        <v>3711</v>
      </c>
      <c r="E30" s="533"/>
      <c r="F30" s="554" t="s">
        <v>3712</v>
      </c>
      <c r="G30" s="417" t="s">
        <v>3713</v>
      </c>
      <c r="H30" s="417" t="s">
        <v>3714</v>
      </c>
      <c r="I30" s="419"/>
      <c r="J30" s="555" t="s">
        <v>3715</v>
      </c>
      <c r="K30" s="417" t="s">
        <v>3716</v>
      </c>
      <c r="L30" s="556"/>
      <c r="M30" s="417" t="s">
        <v>3717</v>
      </c>
      <c r="N30" s="557"/>
      <c r="O30" s="558" t="s">
        <v>26</v>
      </c>
      <c r="P30" s="559"/>
      <c r="Q30" s="558"/>
      <c r="R30" s="520"/>
      <c r="S30" s="520"/>
      <c r="T30" s="522"/>
      <c r="U30" s="522"/>
      <c r="V30" s="522"/>
      <c r="W30" s="522"/>
      <c r="X30" s="522"/>
      <c r="Y30" s="522"/>
      <c r="Z30" s="522"/>
      <c r="AA30" s="522"/>
      <c r="AB30" s="522"/>
      <c r="AC30" s="522"/>
      <c r="AD30" s="522"/>
      <c r="AE30" s="522"/>
      <c r="AF30" s="522"/>
      <c r="AG30" s="522"/>
      <c r="AH30" s="522"/>
      <c r="AI30" s="522"/>
      <c r="AJ30" s="522"/>
      <c r="AK30" s="522"/>
      <c r="AL30" s="530"/>
      <c r="AM30" s="552"/>
      <c r="AN30" s="446"/>
      <c r="AO30" s="417" t="s">
        <v>3723</v>
      </c>
      <c r="AP30" s="531"/>
      <c r="AQ30" s="446"/>
      <c r="AR30" s="417"/>
      <c r="AS30" s="446"/>
      <c r="AT30" s="417"/>
      <c r="AU30" s="432"/>
      <c r="AV30" s="540"/>
      <c r="AW30" s="446"/>
      <c r="AX30" s="446"/>
      <c r="AY30" s="541"/>
      <c r="AZ30" s="434"/>
      <c r="BA30" s="560"/>
      <c r="BB30" s="30"/>
      <c r="BC30" s="542"/>
      <c r="BD30" s="542"/>
      <c r="BE30" s="561"/>
      <c r="BF30" s="561"/>
      <c r="BG30" s="561"/>
      <c r="BH30" s="561"/>
      <c r="BI30" s="561"/>
      <c r="BJ30" s="561"/>
      <c r="BK30" s="561"/>
      <c r="BL30" s="561"/>
      <c r="BM30" s="561"/>
      <c r="BN30" s="561"/>
      <c r="BO30" s="561"/>
      <c r="BP30" s="561"/>
      <c r="BQ30" s="561"/>
      <c r="BR30" s="561"/>
      <c r="BS30" s="561"/>
      <c r="BT30" s="561"/>
      <c r="BU30" s="561"/>
      <c r="BV30" s="561"/>
      <c r="BW30" s="561"/>
      <c r="BX30" s="561"/>
      <c r="BY30" s="543"/>
      <c r="BZ30" s="543"/>
      <c r="CA30" s="434"/>
      <c r="CB30" s="434"/>
      <c r="CC30" s="543"/>
      <c r="CD30" s="543"/>
      <c r="CE30" s="434"/>
      <c r="CF30" s="434"/>
      <c r="CG30" s="543"/>
      <c r="CH30" s="543"/>
      <c r="CI30" s="434"/>
      <c r="CJ30" s="434"/>
      <c r="CK30" s="543"/>
      <c r="CL30" s="543"/>
      <c r="CM30" s="434"/>
      <c r="CN30" s="434"/>
      <c r="CO30" s="543"/>
      <c r="CP30" s="543"/>
      <c r="CQ30" s="434"/>
      <c r="CR30" s="434"/>
      <c r="CS30" s="543"/>
      <c r="CT30" s="543"/>
      <c r="CU30" s="434"/>
      <c r="CV30" s="434"/>
      <c r="CW30" s="543"/>
      <c r="CX30" s="543"/>
      <c r="CY30" s="434"/>
      <c r="CZ30" s="434"/>
      <c r="DA30" s="543"/>
      <c r="DB30" s="543"/>
      <c r="DC30" s="434"/>
      <c r="DD30" s="434"/>
      <c r="DE30" s="543"/>
      <c r="DF30" s="543"/>
      <c r="DG30" s="434"/>
      <c r="DH30" s="434"/>
      <c r="DI30" s="543"/>
      <c r="DJ30" s="543"/>
      <c r="DK30" s="434"/>
      <c r="DL30" s="434"/>
      <c r="DM30" s="543"/>
      <c r="DN30" s="543"/>
      <c r="DO30" s="434"/>
      <c r="DP30" s="434"/>
      <c r="DQ30" s="543"/>
      <c r="DR30" s="543"/>
      <c r="DS30" s="434"/>
      <c r="DT30" s="434"/>
      <c r="DU30" s="543"/>
      <c r="DV30" s="543"/>
      <c r="DW30" s="434"/>
      <c r="DX30" s="434"/>
      <c r="DY30" s="543"/>
      <c r="DZ30" s="543"/>
      <c r="EA30" s="434"/>
      <c r="EB30" s="434"/>
      <c r="EC30" s="543"/>
      <c r="ED30" s="543"/>
      <c r="EE30" s="434"/>
      <c r="EF30" s="434"/>
      <c r="EG30" s="543"/>
      <c r="EH30" s="543"/>
      <c r="EI30" s="434"/>
      <c r="EJ30" s="434"/>
      <c r="EK30" s="543"/>
      <c r="EL30" s="543"/>
      <c r="EM30" s="434"/>
      <c r="EN30" s="434"/>
      <c r="EO30" s="543"/>
      <c r="EP30" s="543"/>
      <c r="EQ30" s="434"/>
      <c r="ER30" s="434"/>
      <c r="ES30" s="544"/>
      <c r="ET30" s="446"/>
      <c r="EU30" s="545"/>
      <c r="EV30" s="446"/>
      <c r="EW30" s="540"/>
      <c r="EX30" s="446"/>
      <c r="EY30" s="546"/>
      <c r="EZ30" s="540"/>
      <c r="FA30" s="540"/>
      <c r="FB30" s="540"/>
      <c r="FC30" s="540"/>
      <c r="FD30" s="540"/>
      <c r="FE30" s="540"/>
    </row>
    <row r="31" spans="1:161" ht="313.5">
      <c r="A31" s="552" t="s">
        <v>3708</v>
      </c>
      <c r="B31" s="552" t="s">
        <v>3709</v>
      </c>
      <c r="C31" s="553" t="s">
        <v>3721</v>
      </c>
      <c r="D31" s="552" t="s">
        <v>3711</v>
      </c>
      <c r="E31" s="533"/>
      <c r="F31" s="554" t="s">
        <v>3712</v>
      </c>
      <c r="G31" s="417" t="s">
        <v>3713</v>
      </c>
      <c r="H31" s="417" t="s">
        <v>3714</v>
      </c>
      <c r="I31" s="419"/>
      <c r="J31" s="555" t="s">
        <v>3715</v>
      </c>
      <c r="K31" s="417" t="s">
        <v>3716</v>
      </c>
      <c r="L31" s="556"/>
      <c r="M31" s="417" t="s">
        <v>3717</v>
      </c>
      <c r="N31" s="557"/>
      <c r="O31" s="558" t="s">
        <v>26</v>
      </c>
      <c r="P31" s="559"/>
      <c r="Q31" s="558"/>
      <c r="R31" s="520"/>
      <c r="S31" s="520"/>
      <c r="T31" s="522"/>
      <c r="U31" s="522"/>
      <c r="V31" s="522"/>
      <c r="W31" s="522"/>
      <c r="X31" s="522"/>
      <c r="Y31" s="522"/>
      <c r="Z31" s="522"/>
      <c r="AA31" s="522"/>
      <c r="AB31" s="522"/>
      <c r="AC31" s="522"/>
      <c r="AD31" s="522"/>
      <c r="AE31" s="522"/>
      <c r="AF31" s="522"/>
      <c r="AG31" s="522"/>
      <c r="AH31" s="522"/>
      <c r="AI31" s="522"/>
      <c r="AJ31" s="522"/>
      <c r="AK31" s="522"/>
      <c r="AL31" s="530"/>
      <c r="AM31" s="552"/>
      <c r="AN31" s="446"/>
      <c r="AO31" s="417" t="s">
        <v>3724</v>
      </c>
      <c r="AP31" s="531"/>
      <c r="AQ31" s="446"/>
      <c r="AR31" s="417"/>
      <c r="AS31" s="446"/>
      <c r="AT31" s="417"/>
      <c r="AU31" s="432"/>
      <c r="AV31" s="540"/>
      <c r="AW31" s="446"/>
      <c r="AX31" s="446"/>
      <c r="AY31" s="541"/>
      <c r="AZ31" s="434"/>
      <c r="BA31" s="560"/>
      <c r="BB31" s="30"/>
      <c r="BC31" s="542"/>
      <c r="BD31" s="542"/>
      <c r="BE31" s="561"/>
      <c r="BF31" s="561"/>
      <c r="BG31" s="561"/>
      <c r="BH31" s="561"/>
      <c r="BI31" s="561"/>
      <c r="BJ31" s="561"/>
      <c r="BK31" s="561"/>
      <c r="BL31" s="561"/>
      <c r="BM31" s="561"/>
      <c r="BN31" s="561"/>
      <c r="BO31" s="561"/>
      <c r="BP31" s="561"/>
      <c r="BQ31" s="561"/>
      <c r="BR31" s="561"/>
      <c r="BS31" s="561"/>
      <c r="BT31" s="561"/>
      <c r="BU31" s="561"/>
      <c r="BV31" s="561"/>
      <c r="BW31" s="561"/>
      <c r="BX31" s="561"/>
      <c r="BY31" s="543"/>
      <c r="BZ31" s="543"/>
      <c r="CA31" s="434"/>
      <c r="CB31" s="434"/>
      <c r="CC31" s="543"/>
      <c r="CD31" s="543"/>
      <c r="CE31" s="434"/>
      <c r="CF31" s="434"/>
      <c r="CG31" s="543"/>
      <c r="CH31" s="543"/>
      <c r="CI31" s="434"/>
      <c r="CJ31" s="434"/>
      <c r="CK31" s="543"/>
      <c r="CL31" s="543"/>
      <c r="CM31" s="434"/>
      <c r="CN31" s="434"/>
      <c r="CO31" s="543"/>
      <c r="CP31" s="543"/>
      <c r="CQ31" s="434"/>
      <c r="CR31" s="434"/>
      <c r="CS31" s="543"/>
      <c r="CT31" s="543"/>
      <c r="CU31" s="434"/>
      <c r="CV31" s="434"/>
      <c r="CW31" s="543"/>
      <c r="CX31" s="543"/>
      <c r="CY31" s="434"/>
      <c r="CZ31" s="434"/>
      <c r="DA31" s="543"/>
      <c r="DB31" s="543"/>
      <c r="DC31" s="434"/>
      <c r="DD31" s="434"/>
      <c r="DE31" s="543"/>
      <c r="DF31" s="543"/>
      <c r="DG31" s="434"/>
      <c r="DH31" s="434"/>
      <c r="DI31" s="543"/>
      <c r="DJ31" s="543"/>
      <c r="DK31" s="434"/>
      <c r="DL31" s="434"/>
      <c r="DM31" s="543"/>
      <c r="DN31" s="543"/>
      <c r="DO31" s="434"/>
      <c r="DP31" s="434"/>
      <c r="DQ31" s="543"/>
      <c r="DR31" s="543"/>
      <c r="DS31" s="434"/>
      <c r="DT31" s="434"/>
      <c r="DU31" s="543"/>
      <c r="DV31" s="543"/>
      <c r="DW31" s="434"/>
      <c r="DX31" s="434"/>
      <c r="DY31" s="543"/>
      <c r="DZ31" s="543"/>
      <c r="EA31" s="434"/>
      <c r="EB31" s="434"/>
      <c r="EC31" s="543"/>
      <c r="ED31" s="543"/>
      <c r="EE31" s="434"/>
      <c r="EF31" s="434"/>
      <c r="EG31" s="543"/>
      <c r="EH31" s="543"/>
      <c r="EI31" s="434"/>
      <c r="EJ31" s="434"/>
      <c r="EK31" s="543"/>
      <c r="EL31" s="543"/>
      <c r="EM31" s="434"/>
      <c r="EN31" s="434"/>
      <c r="EO31" s="543"/>
      <c r="EP31" s="543"/>
      <c r="EQ31" s="434"/>
      <c r="ER31" s="434"/>
      <c r="ES31" s="544"/>
      <c r="ET31" s="446"/>
      <c r="EU31" s="545"/>
      <c r="EV31" s="446"/>
      <c r="EW31" s="540"/>
      <c r="EX31" s="446"/>
      <c r="EY31" s="546"/>
      <c r="EZ31" s="540"/>
      <c r="FA31" s="540"/>
      <c r="FB31" s="540"/>
      <c r="FC31" s="540"/>
      <c r="FD31" s="540"/>
      <c r="FE31" s="540"/>
    </row>
    <row r="32" spans="1:161" ht="313.5">
      <c r="A32" s="552" t="s">
        <v>3708</v>
      </c>
      <c r="B32" s="552" t="s">
        <v>3709</v>
      </c>
      <c r="C32" s="553" t="s">
        <v>3721</v>
      </c>
      <c r="D32" s="552" t="s">
        <v>3711</v>
      </c>
      <c r="E32" s="533"/>
      <c r="F32" s="554" t="s">
        <v>3712</v>
      </c>
      <c r="G32" s="417" t="s">
        <v>3713</v>
      </c>
      <c r="H32" s="417" t="s">
        <v>3714</v>
      </c>
      <c r="I32" s="419"/>
      <c r="J32" s="555" t="s">
        <v>3715</v>
      </c>
      <c r="K32" s="417" t="s">
        <v>3716</v>
      </c>
      <c r="L32" s="556"/>
      <c r="M32" s="417" t="s">
        <v>3717</v>
      </c>
      <c r="N32" s="557"/>
      <c r="O32" s="558" t="s">
        <v>26</v>
      </c>
      <c r="P32" s="559"/>
      <c r="Q32" s="558"/>
      <c r="R32" s="520"/>
      <c r="S32" s="520"/>
      <c r="T32" s="522"/>
      <c r="U32" s="522"/>
      <c r="V32" s="522"/>
      <c r="W32" s="522"/>
      <c r="X32" s="522"/>
      <c r="Y32" s="522"/>
      <c r="Z32" s="522"/>
      <c r="AA32" s="522"/>
      <c r="AB32" s="522"/>
      <c r="AC32" s="522"/>
      <c r="AD32" s="522"/>
      <c r="AE32" s="522"/>
      <c r="AF32" s="522"/>
      <c r="AG32" s="522"/>
      <c r="AH32" s="522"/>
      <c r="AI32" s="522"/>
      <c r="AJ32" s="522"/>
      <c r="AK32" s="522"/>
      <c r="AL32" s="530"/>
      <c r="AM32" s="552"/>
      <c r="AN32" s="446"/>
      <c r="AO32" s="417" t="s">
        <v>3725</v>
      </c>
      <c r="AP32" s="531"/>
      <c r="AQ32" s="446"/>
      <c r="AR32" s="417"/>
      <c r="AS32" s="446"/>
      <c r="AT32" s="417"/>
      <c r="AU32" s="432"/>
      <c r="AV32" s="540"/>
      <c r="AW32" s="446"/>
      <c r="AX32" s="446"/>
      <c r="AY32" s="541"/>
      <c r="AZ32" s="434"/>
      <c r="BA32" s="560"/>
      <c r="BB32" s="30"/>
      <c r="BC32" s="542"/>
      <c r="BD32" s="542"/>
      <c r="BE32" s="561"/>
      <c r="BF32" s="561"/>
      <c r="BG32" s="561"/>
      <c r="BH32" s="561"/>
      <c r="BI32" s="561"/>
      <c r="BJ32" s="561"/>
      <c r="BK32" s="561"/>
      <c r="BL32" s="561"/>
      <c r="BM32" s="561"/>
      <c r="BN32" s="561"/>
      <c r="BO32" s="561"/>
      <c r="BP32" s="561"/>
      <c r="BQ32" s="561"/>
      <c r="BR32" s="561"/>
      <c r="BS32" s="561"/>
      <c r="BT32" s="561"/>
      <c r="BU32" s="561"/>
      <c r="BV32" s="561"/>
      <c r="BW32" s="561"/>
      <c r="BX32" s="561"/>
      <c r="BY32" s="543"/>
      <c r="BZ32" s="543"/>
      <c r="CA32" s="434"/>
      <c r="CB32" s="434"/>
      <c r="CC32" s="543"/>
      <c r="CD32" s="543"/>
      <c r="CE32" s="434"/>
      <c r="CF32" s="434"/>
      <c r="CG32" s="543"/>
      <c r="CH32" s="543"/>
      <c r="CI32" s="434"/>
      <c r="CJ32" s="434"/>
      <c r="CK32" s="543"/>
      <c r="CL32" s="543"/>
      <c r="CM32" s="434"/>
      <c r="CN32" s="434"/>
      <c r="CO32" s="543"/>
      <c r="CP32" s="543"/>
      <c r="CQ32" s="434"/>
      <c r="CR32" s="434"/>
      <c r="CS32" s="543"/>
      <c r="CT32" s="543"/>
      <c r="CU32" s="434"/>
      <c r="CV32" s="434"/>
      <c r="CW32" s="543"/>
      <c r="CX32" s="543"/>
      <c r="CY32" s="434"/>
      <c r="CZ32" s="434"/>
      <c r="DA32" s="543"/>
      <c r="DB32" s="543"/>
      <c r="DC32" s="434"/>
      <c r="DD32" s="434"/>
      <c r="DE32" s="543"/>
      <c r="DF32" s="543"/>
      <c r="DG32" s="434"/>
      <c r="DH32" s="434"/>
      <c r="DI32" s="543"/>
      <c r="DJ32" s="543"/>
      <c r="DK32" s="434"/>
      <c r="DL32" s="434"/>
      <c r="DM32" s="543"/>
      <c r="DN32" s="543"/>
      <c r="DO32" s="434"/>
      <c r="DP32" s="434"/>
      <c r="DQ32" s="543"/>
      <c r="DR32" s="543"/>
      <c r="DS32" s="434"/>
      <c r="DT32" s="434"/>
      <c r="DU32" s="543"/>
      <c r="DV32" s="543"/>
      <c r="DW32" s="434"/>
      <c r="DX32" s="434"/>
      <c r="DY32" s="543"/>
      <c r="DZ32" s="543"/>
      <c r="EA32" s="434"/>
      <c r="EB32" s="434"/>
      <c r="EC32" s="543"/>
      <c r="ED32" s="543"/>
      <c r="EE32" s="434"/>
      <c r="EF32" s="434"/>
      <c r="EG32" s="543"/>
      <c r="EH32" s="543"/>
      <c r="EI32" s="434"/>
      <c r="EJ32" s="434"/>
      <c r="EK32" s="543"/>
      <c r="EL32" s="543"/>
      <c r="EM32" s="434"/>
      <c r="EN32" s="434"/>
      <c r="EO32" s="543"/>
      <c r="EP32" s="543"/>
      <c r="EQ32" s="434"/>
      <c r="ER32" s="434"/>
      <c r="ES32" s="544"/>
      <c r="ET32" s="446"/>
      <c r="EU32" s="545"/>
      <c r="EV32" s="446"/>
      <c r="EW32" s="540"/>
      <c r="EX32" s="446"/>
      <c r="EY32" s="546"/>
      <c r="EZ32" s="540"/>
      <c r="FA32" s="540"/>
      <c r="FB32" s="540"/>
      <c r="FC32" s="540"/>
      <c r="FD32" s="540"/>
      <c r="FE32" s="540"/>
    </row>
    <row r="33" spans="1:161" ht="313.5">
      <c r="A33" s="552" t="s">
        <v>3708</v>
      </c>
      <c r="B33" s="552" t="s">
        <v>3709</v>
      </c>
      <c r="C33" s="553" t="s">
        <v>3721</v>
      </c>
      <c r="D33" s="552" t="s">
        <v>3711</v>
      </c>
      <c r="E33" s="533"/>
      <c r="F33" s="554" t="s">
        <v>3712</v>
      </c>
      <c r="G33" s="417" t="s">
        <v>3713</v>
      </c>
      <c r="H33" s="417" t="s">
        <v>3714</v>
      </c>
      <c r="I33" s="419"/>
      <c r="J33" s="555" t="s">
        <v>3715</v>
      </c>
      <c r="K33" s="417" t="s">
        <v>3716</v>
      </c>
      <c r="L33" s="556"/>
      <c r="M33" s="417" t="s">
        <v>3717</v>
      </c>
      <c r="N33" s="557"/>
      <c r="O33" s="558" t="s">
        <v>26</v>
      </c>
      <c r="P33" s="559"/>
      <c r="Q33" s="558"/>
      <c r="R33" s="520"/>
      <c r="S33" s="520"/>
      <c r="T33" s="522"/>
      <c r="U33" s="522"/>
      <c r="V33" s="522"/>
      <c r="W33" s="522"/>
      <c r="X33" s="522"/>
      <c r="Y33" s="522"/>
      <c r="Z33" s="522"/>
      <c r="AA33" s="522"/>
      <c r="AB33" s="522"/>
      <c r="AC33" s="522"/>
      <c r="AD33" s="522"/>
      <c r="AE33" s="522"/>
      <c r="AF33" s="522"/>
      <c r="AG33" s="522"/>
      <c r="AH33" s="522"/>
      <c r="AI33" s="522"/>
      <c r="AJ33" s="522"/>
      <c r="AK33" s="522"/>
      <c r="AL33" s="530"/>
      <c r="AM33" s="552"/>
      <c r="AN33" s="446"/>
      <c r="AO33" s="417" t="s">
        <v>3726</v>
      </c>
      <c r="AP33" s="531"/>
      <c r="AQ33" s="446"/>
      <c r="AR33" s="417"/>
      <c r="AS33" s="446"/>
      <c r="AT33" s="417"/>
      <c r="AU33" s="432"/>
      <c r="AV33" s="540"/>
      <c r="AW33" s="446"/>
      <c r="AX33" s="446"/>
      <c r="AY33" s="541"/>
      <c r="AZ33" s="434"/>
      <c r="BA33" s="560"/>
      <c r="BB33" s="30"/>
      <c r="BC33" s="542"/>
      <c r="BD33" s="542"/>
      <c r="BE33" s="561"/>
      <c r="BF33" s="561"/>
      <c r="BG33" s="561"/>
      <c r="BH33" s="561"/>
      <c r="BI33" s="561"/>
      <c r="BJ33" s="561"/>
      <c r="BK33" s="561"/>
      <c r="BL33" s="561"/>
      <c r="BM33" s="561"/>
      <c r="BN33" s="561"/>
      <c r="BO33" s="561"/>
      <c r="BP33" s="561"/>
      <c r="BQ33" s="561"/>
      <c r="BR33" s="561"/>
      <c r="BS33" s="561"/>
      <c r="BT33" s="561"/>
      <c r="BU33" s="561"/>
      <c r="BV33" s="561"/>
      <c r="BW33" s="561"/>
      <c r="BX33" s="561"/>
      <c r="BY33" s="543"/>
      <c r="BZ33" s="543"/>
      <c r="CA33" s="434"/>
      <c r="CB33" s="434"/>
      <c r="CC33" s="543"/>
      <c r="CD33" s="543"/>
      <c r="CE33" s="434"/>
      <c r="CF33" s="434"/>
      <c r="CG33" s="543"/>
      <c r="CH33" s="543"/>
      <c r="CI33" s="434"/>
      <c r="CJ33" s="434"/>
      <c r="CK33" s="543"/>
      <c r="CL33" s="543"/>
      <c r="CM33" s="434"/>
      <c r="CN33" s="434"/>
      <c r="CO33" s="543"/>
      <c r="CP33" s="543"/>
      <c r="CQ33" s="434"/>
      <c r="CR33" s="434"/>
      <c r="CS33" s="543"/>
      <c r="CT33" s="543"/>
      <c r="CU33" s="434"/>
      <c r="CV33" s="434"/>
      <c r="CW33" s="543"/>
      <c r="CX33" s="543"/>
      <c r="CY33" s="434"/>
      <c r="CZ33" s="434"/>
      <c r="DA33" s="543"/>
      <c r="DB33" s="543"/>
      <c r="DC33" s="434"/>
      <c r="DD33" s="434"/>
      <c r="DE33" s="543"/>
      <c r="DF33" s="543"/>
      <c r="DG33" s="434"/>
      <c r="DH33" s="434"/>
      <c r="DI33" s="543"/>
      <c r="DJ33" s="543"/>
      <c r="DK33" s="434"/>
      <c r="DL33" s="434"/>
      <c r="DM33" s="543"/>
      <c r="DN33" s="543"/>
      <c r="DO33" s="434"/>
      <c r="DP33" s="434"/>
      <c r="DQ33" s="543"/>
      <c r="DR33" s="543"/>
      <c r="DS33" s="434"/>
      <c r="DT33" s="434"/>
      <c r="DU33" s="543"/>
      <c r="DV33" s="543"/>
      <c r="DW33" s="434"/>
      <c r="DX33" s="434"/>
      <c r="DY33" s="543"/>
      <c r="DZ33" s="543"/>
      <c r="EA33" s="434"/>
      <c r="EB33" s="434"/>
      <c r="EC33" s="543"/>
      <c r="ED33" s="543"/>
      <c r="EE33" s="434"/>
      <c r="EF33" s="434"/>
      <c r="EG33" s="543"/>
      <c r="EH33" s="543"/>
      <c r="EI33" s="434"/>
      <c r="EJ33" s="434"/>
      <c r="EK33" s="543"/>
      <c r="EL33" s="543"/>
      <c r="EM33" s="434"/>
      <c r="EN33" s="434"/>
      <c r="EO33" s="543"/>
      <c r="EP33" s="543"/>
      <c r="EQ33" s="434"/>
      <c r="ER33" s="434"/>
      <c r="ES33" s="544"/>
      <c r="ET33" s="446"/>
      <c r="EU33" s="545"/>
      <c r="EV33" s="446"/>
      <c r="EW33" s="540"/>
      <c r="EX33" s="446"/>
      <c r="EY33" s="546"/>
      <c r="EZ33" s="540"/>
      <c r="FA33" s="540"/>
      <c r="FB33" s="540"/>
      <c r="FC33" s="540"/>
      <c r="FD33" s="540"/>
      <c r="FE33" s="540"/>
    </row>
    <row r="34" spans="1:161" ht="313.5">
      <c r="A34" s="552" t="s">
        <v>3708</v>
      </c>
      <c r="B34" s="552" t="s">
        <v>3709</v>
      </c>
      <c r="C34" s="553" t="s">
        <v>3727</v>
      </c>
      <c r="D34" s="552" t="s">
        <v>3711</v>
      </c>
      <c r="E34" s="524"/>
      <c r="F34" s="562" t="s">
        <v>3728</v>
      </c>
      <c r="G34" s="553" t="s">
        <v>3729</v>
      </c>
      <c r="H34" s="553" t="s">
        <v>3730</v>
      </c>
      <c r="I34" s="419"/>
      <c r="J34" s="490" t="s">
        <v>3731</v>
      </c>
      <c r="K34" s="421" t="s">
        <v>3732</v>
      </c>
      <c r="L34" s="563"/>
      <c r="M34" s="417"/>
      <c r="N34" s="564"/>
      <c r="O34" s="565"/>
      <c r="P34" s="566">
        <v>0.2</v>
      </c>
      <c r="Q34" s="567">
        <v>2021</v>
      </c>
      <c r="R34" s="425"/>
      <c r="S34" s="425"/>
      <c r="T34" s="424"/>
      <c r="U34" s="424"/>
      <c r="V34" s="424"/>
      <c r="W34" s="424"/>
      <c r="X34" s="424"/>
      <c r="Y34" s="424"/>
      <c r="Z34" s="424"/>
      <c r="AA34" s="424"/>
      <c r="AB34" s="424"/>
      <c r="AC34" s="424"/>
      <c r="AD34" s="424"/>
      <c r="AE34" s="424"/>
      <c r="AF34" s="424"/>
      <c r="AG34" s="424"/>
      <c r="AH34" s="424"/>
      <c r="AI34" s="424"/>
      <c r="AJ34" s="424"/>
      <c r="AK34" s="424"/>
      <c r="AL34" s="426" t="s">
        <v>3718</v>
      </c>
      <c r="AM34" s="552" t="s">
        <v>3719</v>
      </c>
      <c r="AN34" s="568"/>
      <c r="AO34" s="417" t="s">
        <v>3733</v>
      </c>
      <c r="AP34" s="429"/>
      <c r="AQ34" s="430"/>
      <c r="AR34" s="417"/>
      <c r="AS34" s="568"/>
      <c r="AT34" s="553"/>
      <c r="AU34" s="432"/>
      <c r="AV34" s="540"/>
      <c r="AW34" s="569"/>
      <c r="AX34" s="427"/>
      <c r="AY34" s="570"/>
      <c r="AZ34" s="434"/>
      <c r="BA34" s="571"/>
      <c r="BB34" s="31"/>
      <c r="BC34" s="435"/>
      <c r="BD34" s="435"/>
      <c r="BE34" s="34"/>
      <c r="BF34" s="34"/>
      <c r="BG34" s="572"/>
      <c r="BH34" s="572"/>
      <c r="BI34" s="572"/>
      <c r="BJ34" s="572"/>
      <c r="BK34" s="572"/>
      <c r="BL34" s="572"/>
      <c r="BM34" s="572"/>
      <c r="BN34" s="572"/>
      <c r="BO34" s="572"/>
      <c r="BP34" s="572"/>
      <c r="BQ34" s="572"/>
      <c r="BR34" s="572"/>
      <c r="BS34" s="572"/>
      <c r="BT34" s="572"/>
      <c r="BU34" s="572"/>
      <c r="BV34" s="572"/>
      <c r="BW34" s="572"/>
      <c r="BX34" s="573"/>
      <c r="BY34" s="448"/>
      <c r="BZ34" s="448"/>
      <c r="CA34" s="571"/>
      <c r="CB34" s="434"/>
      <c r="CC34" s="448"/>
      <c r="CD34" s="448"/>
      <c r="CE34" s="571"/>
      <c r="CF34" s="434"/>
      <c r="CG34" s="448"/>
      <c r="CH34" s="448"/>
      <c r="CI34" s="31"/>
      <c r="CJ34" s="27"/>
      <c r="CK34" s="448"/>
      <c r="CL34" s="448"/>
      <c r="CM34" s="31"/>
      <c r="CN34" s="27"/>
      <c r="CO34" s="448"/>
      <c r="CP34" s="448"/>
      <c r="CQ34" s="574"/>
      <c r="CR34" s="434"/>
      <c r="CS34" s="448"/>
      <c r="CT34" s="448"/>
      <c r="CU34" s="574"/>
      <c r="CV34" s="434"/>
      <c r="CW34" s="448"/>
      <c r="CX34" s="448"/>
      <c r="CY34" s="574"/>
      <c r="CZ34" s="434"/>
      <c r="DA34" s="448"/>
      <c r="DB34" s="448"/>
      <c r="DC34" s="574"/>
      <c r="DD34" s="434"/>
      <c r="DE34" s="448"/>
      <c r="DF34" s="448"/>
      <c r="DG34" s="574"/>
      <c r="DH34" s="27"/>
      <c r="DI34" s="448"/>
      <c r="DJ34" s="448"/>
      <c r="DK34" s="574"/>
      <c r="DL34" s="27"/>
      <c r="DM34" s="448"/>
      <c r="DN34" s="448"/>
      <c r="DO34" s="574"/>
      <c r="DP34" s="27"/>
      <c r="DQ34" s="448"/>
      <c r="DR34" s="448"/>
      <c r="DS34" s="574"/>
      <c r="DT34" s="27"/>
      <c r="DU34" s="448"/>
      <c r="DV34" s="448"/>
      <c r="DW34" s="574"/>
      <c r="DX34" s="27"/>
      <c r="DY34" s="448"/>
      <c r="DZ34" s="448"/>
      <c r="EA34" s="574"/>
      <c r="EB34" s="27"/>
      <c r="EC34" s="448"/>
      <c r="ED34" s="448"/>
      <c r="EE34" s="574"/>
      <c r="EF34" s="27"/>
      <c r="EG34" s="448"/>
      <c r="EH34" s="448"/>
      <c r="EI34" s="574"/>
      <c r="EJ34" s="27"/>
      <c r="EK34" s="448"/>
      <c r="EL34" s="448"/>
      <c r="EM34" s="574"/>
      <c r="EN34" s="27"/>
      <c r="EO34" s="448"/>
      <c r="EP34" s="448"/>
      <c r="EQ34" s="574"/>
      <c r="ER34" s="27"/>
      <c r="ES34" s="450"/>
      <c r="ET34" s="575"/>
      <c r="EU34" s="575"/>
      <c r="EV34" s="575"/>
      <c r="EW34" s="575"/>
      <c r="EX34" s="427"/>
      <c r="EY34" s="575"/>
      <c r="EZ34" s="575"/>
      <c r="FA34" s="575"/>
      <c r="FB34" s="575"/>
      <c r="FC34" s="575"/>
      <c r="FD34" s="576"/>
      <c r="FE34" s="568"/>
    </row>
    <row r="35" spans="1:161" ht="379.5">
      <c r="A35" s="552" t="s">
        <v>3708</v>
      </c>
      <c r="B35" s="552" t="s">
        <v>3709</v>
      </c>
      <c r="C35" s="553" t="s">
        <v>3727</v>
      </c>
      <c r="D35" s="552" t="s">
        <v>3711</v>
      </c>
      <c r="E35" s="524"/>
      <c r="F35" s="562" t="s">
        <v>3728</v>
      </c>
      <c r="G35" s="553" t="s">
        <v>3729</v>
      </c>
      <c r="H35" s="553" t="s">
        <v>3730</v>
      </c>
      <c r="I35" s="419"/>
      <c r="J35" s="490" t="s">
        <v>3731</v>
      </c>
      <c r="K35" s="421" t="s">
        <v>3732</v>
      </c>
      <c r="L35" s="563"/>
      <c r="M35" s="417"/>
      <c r="N35" s="564"/>
      <c r="O35" s="565"/>
      <c r="P35" s="566">
        <v>0.2</v>
      </c>
      <c r="Q35" s="567">
        <v>2021</v>
      </c>
      <c r="R35" s="425"/>
      <c r="S35" s="425"/>
      <c r="T35" s="424"/>
      <c r="U35" s="424"/>
      <c r="V35" s="424"/>
      <c r="W35" s="424"/>
      <c r="X35" s="424"/>
      <c r="Y35" s="424"/>
      <c r="Z35" s="424"/>
      <c r="AA35" s="424"/>
      <c r="AB35" s="424"/>
      <c r="AC35" s="424"/>
      <c r="AD35" s="424"/>
      <c r="AE35" s="424"/>
      <c r="AF35" s="424"/>
      <c r="AG35" s="424"/>
      <c r="AH35" s="424"/>
      <c r="AI35" s="424"/>
      <c r="AJ35" s="424"/>
      <c r="AK35" s="424"/>
      <c r="AL35" s="426" t="s">
        <v>3718</v>
      </c>
      <c r="AM35" s="552" t="s">
        <v>3719</v>
      </c>
      <c r="AN35" s="568"/>
      <c r="AO35" s="417" t="s">
        <v>3734</v>
      </c>
      <c r="AP35" s="429"/>
      <c r="AQ35" s="430"/>
      <c r="AR35" s="417"/>
      <c r="AS35" s="568"/>
      <c r="AT35" s="553"/>
      <c r="AU35" s="432"/>
      <c r="AV35" s="540"/>
      <c r="AW35" s="569"/>
      <c r="AX35" s="427"/>
      <c r="AY35" s="570"/>
      <c r="AZ35" s="434"/>
      <c r="BA35" s="571"/>
      <c r="BB35" s="31"/>
      <c r="BC35" s="435"/>
      <c r="BD35" s="435"/>
      <c r="BE35" s="34"/>
      <c r="BF35" s="34"/>
      <c r="BG35" s="572"/>
      <c r="BH35" s="572"/>
      <c r="BI35" s="572"/>
      <c r="BJ35" s="572"/>
      <c r="BK35" s="572"/>
      <c r="BL35" s="572"/>
      <c r="BM35" s="572"/>
      <c r="BN35" s="572"/>
      <c r="BO35" s="572"/>
      <c r="BP35" s="572"/>
      <c r="BQ35" s="572"/>
      <c r="BR35" s="572"/>
      <c r="BS35" s="572"/>
      <c r="BT35" s="572"/>
      <c r="BU35" s="572"/>
      <c r="BV35" s="572"/>
      <c r="BW35" s="572"/>
      <c r="BX35" s="573"/>
      <c r="BY35" s="448"/>
      <c r="BZ35" s="448"/>
      <c r="CA35" s="571"/>
      <c r="CB35" s="434"/>
      <c r="CC35" s="448"/>
      <c r="CD35" s="448"/>
      <c r="CE35" s="571"/>
      <c r="CF35" s="434"/>
      <c r="CG35" s="448"/>
      <c r="CH35" s="448"/>
      <c r="CI35" s="31"/>
      <c r="CJ35" s="27"/>
      <c r="CK35" s="448"/>
      <c r="CL35" s="448"/>
      <c r="CM35" s="31"/>
      <c r="CN35" s="27"/>
      <c r="CO35" s="448"/>
      <c r="CP35" s="448"/>
      <c r="CQ35" s="574"/>
      <c r="CR35" s="434"/>
      <c r="CS35" s="448"/>
      <c r="CT35" s="448"/>
      <c r="CU35" s="574"/>
      <c r="CV35" s="434"/>
      <c r="CW35" s="448"/>
      <c r="CX35" s="448"/>
      <c r="CY35" s="574"/>
      <c r="CZ35" s="434"/>
      <c r="DA35" s="448"/>
      <c r="DB35" s="448"/>
      <c r="DC35" s="574"/>
      <c r="DD35" s="434"/>
      <c r="DE35" s="448"/>
      <c r="DF35" s="448"/>
      <c r="DG35" s="574"/>
      <c r="DH35" s="27"/>
      <c r="DI35" s="448"/>
      <c r="DJ35" s="448"/>
      <c r="DK35" s="574"/>
      <c r="DL35" s="27"/>
      <c r="DM35" s="448"/>
      <c r="DN35" s="448"/>
      <c r="DO35" s="574"/>
      <c r="DP35" s="27"/>
      <c r="DQ35" s="448"/>
      <c r="DR35" s="448"/>
      <c r="DS35" s="574"/>
      <c r="DT35" s="27"/>
      <c r="DU35" s="448"/>
      <c r="DV35" s="448"/>
      <c r="DW35" s="574"/>
      <c r="DX35" s="27"/>
      <c r="DY35" s="448"/>
      <c r="DZ35" s="448"/>
      <c r="EA35" s="574"/>
      <c r="EB35" s="27"/>
      <c r="EC35" s="448"/>
      <c r="ED35" s="448"/>
      <c r="EE35" s="574"/>
      <c r="EF35" s="27"/>
      <c r="EG35" s="448"/>
      <c r="EH35" s="448"/>
      <c r="EI35" s="574"/>
      <c r="EJ35" s="27"/>
      <c r="EK35" s="448"/>
      <c r="EL35" s="448"/>
      <c r="EM35" s="574"/>
      <c r="EN35" s="27"/>
      <c r="EO35" s="448"/>
      <c r="EP35" s="448"/>
      <c r="EQ35" s="574"/>
      <c r="ER35" s="27"/>
      <c r="ES35" s="450"/>
      <c r="ET35" s="575"/>
      <c r="EU35" s="575"/>
      <c r="EV35" s="575"/>
      <c r="EW35" s="575"/>
      <c r="EX35" s="427"/>
      <c r="EY35" s="575"/>
      <c r="EZ35" s="575"/>
      <c r="FA35" s="575"/>
      <c r="FB35" s="575"/>
      <c r="FC35" s="575"/>
      <c r="FD35" s="576"/>
      <c r="FE35" s="568"/>
    </row>
    <row r="36" spans="1:161" ht="313.5">
      <c r="A36" s="552" t="s">
        <v>3708</v>
      </c>
      <c r="B36" s="552" t="s">
        <v>3709</v>
      </c>
      <c r="C36" s="553" t="s">
        <v>3727</v>
      </c>
      <c r="D36" s="552" t="s">
        <v>3711</v>
      </c>
      <c r="E36" s="524"/>
      <c r="F36" s="562" t="s">
        <v>3728</v>
      </c>
      <c r="G36" s="553" t="s">
        <v>3729</v>
      </c>
      <c r="H36" s="553" t="s">
        <v>3730</v>
      </c>
      <c r="I36" s="419"/>
      <c r="J36" s="490" t="s">
        <v>3731</v>
      </c>
      <c r="K36" s="421" t="s">
        <v>3732</v>
      </c>
      <c r="L36" s="563"/>
      <c r="M36" s="417"/>
      <c r="N36" s="564"/>
      <c r="O36" s="565"/>
      <c r="P36" s="566">
        <v>0.2</v>
      </c>
      <c r="Q36" s="567">
        <v>2021</v>
      </c>
      <c r="R36" s="425"/>
      <c r="S36" s="425"/>
      <c r="T36" s="424"/>
      <c r="U36" s="424"/>
      <c r="V36" s="424"/>
      <c r="W36" s="424"/>
      <c r="X36" s="424"/>
      <c r="Y36" s="424"/>
      <c r="Z36" s="424"/>
      <c r="AA36" s="424"/>
      <c r="AB36" s="424"/>
      <c r="AC36" s="424"/>
      <c r="AD36" s="424"/>
      <c r="AE36" s="424"/>
      <c r="AF36" s="424"/>
      <c r="AG36" s="424"/>
      <c r="AH36" s="424"/>
      <c r="AI36" s="424"/>
      <c r="AJ36" s="424"/>
      <c r="AK36" s="424"/>
      <c r="AL36" s="426" t="s">
        <v>3718</v>
      </c>
      <c r="AM36" s="552" t="s">
        <v>3719</v>
      </c>
      <c r="AN36" s="568"/>
      <c r="AO36" s="417" t="s">
        <v>3735</v>
      </c>
      <c r="AP36" s="429"/>
      <c r="AQ36" s="430"/>
      <c r="AR36" s="417"/>
      <c r="AS36" s="568"/>
      <c r="AT36" s="553"/>
      <c r="AU36" s="432"/>
      <c r="AV36" s="540"/>
      <c r="AW36" s="569"/>
      <c r="AX36" s="427"/>
      <c r="AY36" s="570"/>
      <c r="AZ36" s="434"/>
      <c r="BA36" s="571"/>
      <c r="BB36" s="31"/>
      <c r="BC36" s="435"/>
      <c r="BD36" s="435"/>
      <c r="BE36" s="34"/>
      <c r="BF36" s="34"/>
      <c r="BG36" s="572"/>
      <c r="BH36" s="572"/>
      <c r="BI36" s="572"/>
      <c r="BJ36" s="572"/>
      <c r="BK36" s="572"/>
      <c r="BL36" s="572"/>
      <c r="BM36" s="572"/>
      <c r="BN36" s="572"/>
      <c r="BO36" s="572"/>
      <c r="BP36" s="572"/>
      <c r="BQ36" s="572"/>
      <c r="BR36" s="572"/>
      <c r="BS36" s="572"/>
      <c r="BT36" s="572"/>
      <c r="BU36" s="572"/>
      <c r="BV36" s="572"/>
      <c r="BW36" s="572"/>
      <c r="BX36" s="573"/>
      <c r="BY36" s="448"/>
      <c r="BZ36" s="448"/>
      <c r="CA36" s="571"/>
      <c r="CB36" s="434"/>
      <c r="CC36" s="448"/>
      <c r="CD36" s="448"/>
      <c r="CE36" s="571"/>
      <c r="CF36" s="434"/>
      <c r="CG36" s="448"/>
      <c r="CH36" s="448"/>
      <c r="CI36" s="31"/>
      <c r="CJ36" s="27"/>
      <c r="CK36" s="448"/>
      <c r="CL36" s="448"/>
      <c r="CM36" s="31"/>
      <c r="CN36" s="27"/>
      <c r="CO36" s="448"/>
      <c r="CP36" s="448"/>
      <c r="CQ36" s="574"/>
      <c r="CR36" s="434"/>
      <c r="CS36" s="448"/>
      <c r="CT36" s="448"/>
      <c r="CU36" s="574"/>
      <c r="CV36" s="434"/>
      <c r="CW36" s="448"/>
      <c r="CX36" s="448"/>
      <c r="CY36" s="574"/>
      <c r="CZ36" s="434"/>
      <c r="DA36" s="448"/>
      <c r="DB36" s="448"/>
      <c r="DC36" s="574"/>
      <c r="DD36" s="434"/>
      <c r="DE36" s="448"/>
      <c r="DF36" s="448"/>
      <c r="DG36" s="574"/>
      <c r="DH36" s="27"/>
      <c r="DI36" s="448"/>
      <c r="DJ36" s="448"/>
      <c r="DK36" s="574"/>
      <c r="DL36" s="27"/>
      <c r="DM36" s="448"/>
      <c r="DN36" s="448"/>
      <c r="DO36" s="574"/>
      <c r="DP36" s="27"/>
      <c r="DQ36" s="448"/>
      <c r="DR36" s="448"/>
      <c r="DS36" s="574"/>
      <c r="DT36" s="27"/>
      <c r="DU36" s="448"/>
      <c r="DV36" s="448"/>
      <c r="DW36" s="574"/>
      <c r="DX36" s="27"/>
      <c r="DY36" s="448"/>
      <c r="DZ36" s="448"/>
      <c r="EA36" s="574"/>
      <c r="EB36" s="27"/>
      <c r="EC36" s="448"/>
      <c r="ED36" s="448"/>
      <c r="EE36" s="574"/>
      <c r="EF36" s="27"/>
      <c r="EG36" s="448"/>
      <c r="EH36" s="448"/>
      <c r="EI36" s="574"/>
      <c r="EJ36" s="27"/>
      <c r="EK36" s="448"/>
      <c r="EL36" s="448"/>
      <c r="EM36" s="574"/>
      <c r="EN36" s="27"/>
      <c r="EO36" s="448"/>
      <c r="EP36" s="448"/>
      <c r="EQ36" s="574"/>
      <c r="ER36" s="27"/>
      <c r="ES36" s="450"/>
      <c r="ET36" s="575"/>
      <c r="EU36" s="575"/>
      <c r="EV36" s="575"/>
      <c r="EW36" s="575"/>
      <c r="EX36" s="427"/>
      <c r="EY36" s="575"/>
      <c r="EZ36" s="575"/>
      <c r="FA36" s="575"/>
      <c r="FB36" s="575"/>
      <c r="FC36" s="575"/>
      <c r="FD36" s="576"/>
      <c r="FE36" s="568"/>
    </row>
    <row r="37" spans="1:161" ht="313.5">
      <c r="A37" s="552" t="s">
        <v>3708</v>
      </c>
      <c r="B37" s="552" t="s">
        <v>3709</v>
      </c>
      <c r="C37" s="553"/>
      <c r="D37" s="552" t="s">
        <v>3711</v>
      </c>
      <c r="E37" s="524"/>
      <c r="F37" s="562" t="s">
        <v>3736</v>
      </c>
      <c r="G37" s="577" t="s">
        <v>3737</v>
      </c>
      <c r="H37" s="578"/>
      <c r="I37" s="419"/>
      <c r="J37" s="579" t="s">
        <v>3738</v>
      </c>
      <c r="K37" s="580"/>
      <c r="L37" s="581"/>
      <c r="M37" s="417"/>
      <c r="N37" s="582"/>
      <c r="O37" s="535" t="s">
        <v>29</v>
      </c>
      <c r="P37" s="583">
        <v>14.5</v>
      </c>
      <c r="Q37" s="510">
        <v>2021</v>
      </c>
      <c r="R37" s="584"/>
      <c r="S37" s="584"/>
      <c r="T37" s="534">
        <v>13.3703669346148</v>
      </c>
      <c r="U37" s="534">
        <v>12.330756598660001</v>
      </c>
      <c r="V37" s="534">
        <v>11.3726131906945</v>
      </c>
      <c r="W37" s="534">
        <v>10.489370042654301</v>
      </c>
      <c r="X37" s="534">
        <v>9.6750888271405202</v>
      </c>
      <c r="Y37" s="534">
        <v>8.9245313272333799</v>
      </c>
      <c r="Z37" s="534">
        <v>8.2329053188230592</v>
      </c>
      <c r="AA37" s="534">
        <v>8.2329053188230592</v>
      </c>
      <c r="AB37" s="536"/>
      <c r="AC37" s="536"/>
      <c r="AD37" s="536"/>
      <c r="AE37" s="536"/>
      <c r="AF37" s="536"/>
      <c r="AG37" s="536"/>
      <c r="AH37" s="536"/>
      <c r="AI37" s="536"/>
      <c r="AJ37" s="536"/>
      <c r="AK37" s="536">
        <f>Z37</f>
        <v>8.2329053188230592</v>
      </c>
      <c r="AL37" s="426" t="s">
        <v>279</v>
      </c>
      <c r="AM37" s="552" t="s">
        <v>3739</v>
      </c>
      <c r="AN37" s="568"/>
      <c r="AO37" s="585"/>
      <c r="AP37" s="429"/>
      <c r="AQ37" s="430"/>
      <c r="AR37" s="431"/>
      <c r="AS37" s="568"/>
      <c r="AT37" s="553"/>
      <c r="AU37" s="432"/>
      <c r="AV37" s="540"/>
      <c r="AW37" s="569"/>
      <c r="AX37" s="427"/>
      <c r="AY37" s="570"/>
      <c r="AZ37" s="434"/>
      <c r="BA37" s="586"/>
      <c r="BB37" s="586"/>
      <c r="BC37" s="587"/>
      <c r="BD37" s="435"/>
      <c r="BE37" s="34"/>
      <c r="BF37" s="34"/>
      <c r="BG37" s="572"/>
      <c r="BH37" s="572"/>
      <c r="BI37" s="572"/>
      <c r="BJ37" s="572"/>
      <c r="BK37" s="572"/>
      <c r="BL37" s="572"/>
      <c r="BM37" s="572"/>
      <c r="BN37" s="572"/>
      <c r="BO37" s="572"/>
      <c r="BP37" s="572"/>
      <c r="BQ37" s="572"/>
      <c r="BR37" s="572"/>
      <c r="BS37" s="572"/>
      <c r="BT37" s="572"/>
      <c r="BU37" s="572"/>
      <c r="BV37" s="572"/>
      <c r="BW37" s="572"/>
      <c r="BX37" s="588"/>
      <c r="BY37" s="448"/>
      <c r="BZ37" s="448"/>
      <c r="CA37" s="589"/>
      <c r="CB37" s="434"/>
      <c r="CC37" s="448"/>
      <c r="CD37" s="448"/>
      <c r="CE37" s="589"/>
      <c r="CF37" s="434"/>
      <c r="CG37" s="448"/>
      <c r="CH37" s="448"/>
      <c r="CI37" s="31"/>
      <c r="CJ37" s="27"/>
      <c r="CK37" s="448"/>
      <c r="CL37" s="448"/>
      <c r="CM37" s="31"/>
      <c r="CN37" s="27"/>
      <c r="CO37" s="448"/>
      <c r="CP37" s="448"/>
      <c r="CQ37" s="574"/>
      <c r="CR37" s="434"/>
      <c r="CS37" s="448"/>
      <c r="CT37" s="448"/>
      <c r="CU37" s="574"/>
      <c r="CV37" s="434"/>
      <c r="CW37" s="448"/>
      <c r="CX37" s="448"/>
      <c r="CY37" s="574"/>
      <c r="CZ37" s="434"/>
      <c r="DA37" s="448"/>
      <c r="DB37" s="448"/>
      <c r="DC37" s="574"/>
      <c r="DD37" s="434"/>
      <c r="DE37" s="448"/>
      <c r="DF37" s="448"/>
      <c r="DG37" s="574"/>
      <c r="DH37" s="27"/>
      <c r="DI37" s="448"/>
      <c r="DJ37" s="448"/>
      <c r="DK37" s="574"/>
      <c r="DL37" s="27"/>
      <c r="DM37" s="448"/>
      <c r="DN37" s="448"/>
      <c r="DO37" s="574"/>
      <c r="DP37" s="27"/>
      <c r="DQ37" s="448"/>
      <c r="DR37" s="448"/>
      <c r="DS37" s="574"/>
      <c r="DT37" s="27"/>
      <c r="DU37" s="448"/>
      <c r="DV37" s="448"/>
      <c r="DW37" s="574"/>
      <c r="DX37" s="27"/>
      <c r="DY37" s="448"/>
      <c r="DZ37" s="448"/>
      <c r="EA37" s="574"/>
      <c r="EB37" s="27"/>
      <c r="EC37" s="448"/>
      <c r="ED37" s="448"/>
      <c r="EE37" s="574"/>
      <c r="EF37" s="27"/>
      <c r="EG37" s="448"/>
      <c r="EH37" s="448"/>
      <c r="EI37" s="574"/>
      <c r="EJ37" s="27"/>
      <c r="EK37" s="448"/>
      <c r="EL37" s="448"/>
      <c r="EM37" s="574"/>
      <c r="EN37" s="27"/>
      <c r="EO37" s="448"/>
      <c r="EP37" s="448"/>
      <c r="EQ37" s="574"/>
      <c r="ER37" s="27"/>
      <c r="ES37" s="450"/>
      <c r="ET37" s="575"/>
      <c r="EU37" s="575"/>
      <c r="EV37" s="575"/>
      <c r="EW37" s="575"/>
      <c r="EX37" s="427"/>
      <c r="EY37" s="575"/>
      <c r="EZ37" s="575"/>
      <c r="FA37" s="575"/>
      <c r="FB37" s="575"/>
      <c r="FC37" s="575"/>
      <c r="FD37" s="576"/>
      <c r="FE37" s="590"/>
    </row>
    <row r="38" spans="1:161" ht="313.5">
      <c r="A38" s="552" t="s">
        <v>3708</v>
      </c>
      <c r="B38" s="552" t="s">
        <v>3709</v>
      </c>
      <c r="C38" s="553"/>
      <c r="D38" s="552" t="s">
        <v>3711</v>
      </c>
      <c r="E38" s="524"/>
      <c r="F38" s="591" t="s">
        <v>3740</v>
      </c>
      <c r="G38" s="577" t="s">
        <v>3737</v>
      </c>
      <c r="H38" s="578" t="s">
        <v>3741</v>
      </c>
      <c r="I38" s="419"/>
      <c r="J38" s="497" t="s">
        <v>3742</v>
      </c>
      <c r="K38" s="486"/>
      <c r="L38" s="592"/>
      <c r="M38" s="421"/>
      <c r="N38" s="582"/>
      <c r="O38" s="508"/>
      <c r="P38" s="593">
        <v>6.6758852600410501</v>
      </c>
      <c r="Q38" s="501">
        <v>2021</v>
      </c>
      <c r="R38" s="594"/>
      <c r="S38" s="594"/>
      <c r="T38" s="595">
        <v>6.2879248177564904</v>
      </c>
      <c r="U38" s="595">
        <v>5.9237182789612799</v>
      </c>
      <c r="V38" s="595">
        <v>5.5809174115757898</v>
      </c>
      <c r="W38" s="595">
        <v>5.2581792994850796</v>
      </c>
      <c r="X38" s="593">
        <v>4.9542920267270798</v>
      </c>
      <c r="Y38" s="593">
        <v>4.6682350629429603</v>
      </c>
      <c r="Z38" s="593">
        <v>4.3990720544272603</v>
      </c>
      <c r="AA38" s="593">
        <v>4.3990720544272603</v>
      </c>
      <c r="AB38" s="596"/>
      <c r="AC38" s="596"/>
      <c r="AD38" s="596"/>
      <c r="AE38" s="596"/>
      <c r="AF38" s="596"/>
      <c r="AG38" s="596"/>
      <c r="AH38" s="596"/>
      <c r="AI38" s="596"/>
      <c r="AJ38" s="596"/>
      <c r="AK38" s="597"/>
      <c r="AL38" s="426" t="s">
        <v>279</v>
      </c>
      <c r="AM38" s="552" t="s">
        <v>3739</v>
      </c>
      <c r="AN38" s="427"/>
      <c r="AO38" s="428"/>
      <c r="AP38" s="419"/>
      <c r="AQ38" s="430"/>
      <c r="AR38" s="431"/>
      <c r="AS38" s="427"/>
      <c r="AT38" s="417"/>
      <c r="AU38" s="432"/>
      <c r="AV38" s="540"/>
      <c r="AW38" s="427"/>
      <c r="AX38" s="427"/>
      <c r="AY38" s="433"/>
      <c r="AZ38" s="434"/>
      <c r="BA38" s="571"/>
      <c r="BB38" s="31"/>
      <c r="BC38" s="435"/>
      <c r="BD38" s="435"/>
      <c r="BE38" s="573"/>
      <c r="BF38" s="573"/>
      <c r="BG38" s="573"/>
      <c r="BH38" s="573"/>
      <c r="BI38" s="573"/>
      <c r="BJ38" s="573"/>
      <c r="BK38" s="573"/>
      <c r="BL38" s="573"/>
      <c r="BM38" s="573"/>
      <c r="BN38" s="573"/>
      <c r="BO38" s="573"/>
      <c r="BP38" s="573"/>
      <c r="BQ38" s="573"/>
      <c r="BR38" s="573"/>
      <c r="BS38" s="573"/>
      <c r="BT38" s="573"/>
      <c r="BU38" s="573"/>
      <c r="BV38" s="573"/>
      <c r="BW38" s="573"/>
      <c r="BX38" s="573"/>
      <c r="BY38" s="448"/>
      <c r="BZ38" s="448"/>
      <c r="CA38" s="27"/>
      <c r="CB38" s="434"/>
      <c r="CC38" s="448"/>
      <c r="CD38" s="448"/>
      <c r="CE38" s="27"/>
      <c r="CF38" s="434"/>
      <c r="CG38" s="448"/>
      <c r="CH38" s="448"/>
      <c r="CI38" s="27"/>
      <c r="CJ38" s="27"/>
      <c r="CK38" s="448"/>
      <c r="CL38" s="448"/>
      <c r="CM38" s="27"/>
      <c r="CN38" s="27"/>
      <c r="CO38" s="448"/>
      <c r="CP38" s="448"/>
      <c r="CQ38" s="27"/>
      <c r="CR38" s="434"/>
      <c r="CS38" s="448"/>
      <c r="CT38" s="448"/>
      <c r="CU38" s="27"/>
      <c r="CV38" s="434"/>
      <c r="CW38" s="448"/>
      <c r="CX38" s="448"/>
      <c r="CY38" s="27"/>
      <c r="CZ38" s="434"/>
      <c r="DA38" s="448"/>
      <c r="DB38" s="448"/>
      <c r="DC38" s="27"/>
      <c r="DD38" s="434"/>
      <c r="DE38" s="448"/>
      <c r="DF38" s="448"/>
      <c r="DG38" s="27"/>
      <c r="DH38" s="27"/>
      <c r="DI38" s="448"/>
      <c r="DJ38" s="448"/>
      <c r="DK38" s="27"/>
      <c r="DL38" s="27"/>
      <c r="DM38" s="448"/>
      <c r="DN38" s="448"/>
      <c r="DO38" s="27"/>
      <c r="DP38" s="27"/>
      <c r="DQ38" s="448"/>
      <c r="DR38" s="448"/>
      <c r="DS38" s="27"/>
      <c r="DT38" s="27"/>
      <c r="DU38" s="448"/>
      <c r="DV38" s="448"/>
      <c r="DW38" s="27"/>
      <c r="DX38" s="27"/>
      <c r="DY38" s="448"/>
      <c r="DZ38" s="448"/>
      <c r="EA38" s="27"/>
      <c r="EB38" s="27"/>
      <c r="EC38" s="448"/>
      <c r="ED38" s="448"/>
      <c r="EE38" s="27"/>
      <c r="EF38" s="27"/>
      <c r="EG38" s="448"/>
      <c r="EH38" s="448"/>
      <c r="EI38" s="27"/>
      <c r="EJ38" s="27"/>
      <c r="EK38" s="448"/>
      <c r="EL38" s="448"/>
      <c r="EM38" s="27"/>
      <c r="EN38" s="27"/>
      <c r="EO38" s="448"/>
      <c r="EP38" s="448"/>
      <c r="EQ38" s="27"/>
      <c r="ER38" s="27"/>
      <c r="ES38" s="450"/>
      <c r="ET38" s="427"/>
      <c r="EU38" s="451"/>
      <c r="EV38" s="427"/>
      <c r="EW38" s="452"/>
      <c r="EX38" s="427"/>
      <c r="EY38" s="453"/>
      <c r="EZ38" s="452"/>
      <c r="FA38" s="452"/>
      <c r="FB38" s="452"/>
      <c r="FC38" s="452"/>
      <c r="FD38" s="452"/>
      <c r="FE38" s="452"/>
    </row>
    <row r="39" spans="1:161" ht="313.5">
      <c r="A39" s="552" t="s">
        <v>3708</v>
      </c>
      <c r="B39" s="552" t="s">
        <v>3709</v>
      </c>
      <c r="C39" s="553"/>
      <c r="D39" s="552" t="s">
        <v>3711</v>
      </c>
      <c r="E39" s="524"/>
      <c r="F39" s="591" t="s">
        <v>3740</v>
      </c>
      <c r="G39" s="577" t="s">
        <v>3737</v>
      </c>
      <c r="H39" s="578" t="s">
        <v>3741</v>
      </c>
      <c r="I39" s="419"/>
      <c r="J39" s="497" t="s">
        <v>3743</v>
      </c>
      <c r="K39" s="486"/>
      <c r="L39" s="592"/>
      <c r="M39" s="421"/>
      <c r="N39" s="582"/>
      <c r="O39" s="508"/>
      <c r="P39" s="501">
        <v>5457</v>
      </c>
      <c r="Q39" s="501">
        <v>2021</v>
      </c>
      <c r="R39" s="594"/>
      <c r="S39" s="594"/>
      <c r="T39" s="598">
        <v>5184.1499999999996</v>
      </c>
      <c r="U39" s="598">
        <v>4923.09</v>
      </c>
      <c r="V39" s="598">
        <v>4857.34</v>
      </c>
      <c r="W39" s="598">
        <v>4805.74</v>
      </c>
      <c r="X39" s="599">
        <v>4866.1400000000003</v>
      </c>
      <c r="Y39" s="599">
        <v>4848.34</v>
      </c>
      <c r="Z39" s="599">
        <v>4848.3234048460399</v>
      </c>
      <c r="AA39" s="599">
        <v>4848.3234048460399</v>
      </c>
      <c r="AB39" s="597"/>
      <c r="AC39" s="597"/>
      <c r="AD39" s="597"/>
      <c r="AE39" s="597"/>
      <c r="AF39" s="597"/>
      <c r="AG39" s="597"/>
      <c r="AH39" s="597"/>
      <c r="AI39" s="597"/>
      <c r="AJ39" s="597"/>
      <c r="AK39" s="597"/>
      <c r="AL39" s="600" t="s">
        <v>279</v>
      </c>
      <c r="AM39" s="552" t="s">
        <v>3739</v>
      </c>
      <c r="AN39" s="430"/>
      <c r="AO39" s="431"/>
      <c r="AP39" s="419"/>
      <c r="AQ39" s="430"/>
      <c r="AR39" s="431"/>
      <c r="AS39" s="430"/>
      <c r="AT39" s="539"/>
      <c r="AU39" s="432"/>
      <c r="AV39" s="540"/>
      <c r="AW39" s="601"/>
      <c r="AX39" s="427"/>
      <c r="AY39" s="570"/>
      <c r="AZ39" s="434"/>
      <c r="BA39" s="602"/>
      <c r="BB39" s="603"/>
      <c r="BC39" s="604"/>
      <c r="BD39" s="604"/>
      <c r="BE39" s="605"/>
      <c r="BF39" s="605"/>
      <c r="BG39" s="572"/>
      <c r="BH39" s="572"/>
      <c r="BI39" s="572"/>
      <c r="BJ39" s="572"/>
      <c r="BK39" s="572"/>
      <c r="BL39" s="572"/>
      <c r="BM39" s="572"/>
      <c r="BN39" s="572"/>
      <c r="BO39" s="572"/>
      <c r="BP39" s="572"/>
      <c r="BQ39" s="572"/>
      <c r="BR39" s="572"/>
      <c r="BS39" s="572"/>
      <c r="BT39" s="572"/>
      <c r="BU39" s="572"/>
      <c r="BV39" s="572"/>
      <c r="BW39" s="572"/>
      <c r="BX39" s="588"/>
      <c r="BY39" s="448"/>
      <c r="BZ39" s="448"/>
      <c r="CA39" s="589"/>
      <c r="CB39" s="434"/>
      <c r="CC39" s="448"/>
      <c r="CD39" s="448"/>
      <c r="CE39" s="589"/>
      <c r="CF39" s="434"/>
      <c r="CG39" s="448"/>
      <c r="CH39" s="448"/>
      <c r="CI39" s="606"/>
      <c r="CJ39" s="27"/>
      <c r="CK39" s="448"/>
      <c r="CL39" s="448"/>
      <c r="CM39" s="606"/>
      <c r="CN39" s="27"/>
      <c r="CO39" s="448"/>
      <c r="CP39" s="448"/>
      <c r="CQ39" s="574"/>
      <c r="CR39" s="434"/>
      <c r="CS39" s="448"/>
      <c r="CT39" s="448"/>
      <c r="CU39" s="574"/>
      <c r="CV39" s="434"/>
      <c r="CW39" s="448"/>
      <c r="CX39" s="448"/>
      <c r="CY39" s="574"/>
      <c r="CZ39" s="434"/>
      <c r="DA39" s="448"/>
      <c r="DB39" s="448"/>
      <c r="DC39" s="574"/>
      <c r="DD39" s="434"/>
      <c r="DE39" s="448"/>
      <c r="DF39" s="448"/>
      <c r="DG39" s="574"/>
      <c r="DH39" s="27"/>
      <c r="DI39" s="448"/>
      <c r="DJ39" s="448"/>
      <c r="DK39" s="574"/>
      <c r="DL39" s="27"/>
      <c r="DM39" s="448"/>
      <c r="DN39" s="448"/>
      <c r="DO39" s="574"/>
      <c r="DP39" s="27"/>
      <c r="DQ39" s="448"/>
      <c r="DR39" s="448"/>
      <c r="DS39" s="574"/>
      <c r="DT39" s="27"/>
      <c r="DU39" s="448"/>
      <c r="DV39" s="448"/>
      <c r="DW39" s="574"/>
      <c r="DX39" s="27"/>
      <c r="DY39" s="448"/>
      <c r="DZ39" s="448"/>
      <c r="EA39" s="574"/>
      <c r="EB39" s="27"/>
      <c r="EC39" s="448"/>
      <c r="ED39" s="448"/>
      <c r="EE39" s="574"/>
      <c r="EF39" s="27"/>
      <c r="EG39" s="448"/>
      <c r="EH39" s="448"/>
      <c r="EI39" s="574"/>
      <c r="EJ39" s="27"/>
      <c r="EK39" s="448"/>
      <c r="EL39" s="448"/>
      <c r="EM39" s="574"/>
      <c r="EN39" s="27"/>
      <c r="EO39" s="448"/>
      <c r="EP39" s="448"/>
      <c r="EQ39" s="574"/>
      <c r="ER39" s="27"/>
      <c r="ES39" s="607"/>
      <c r="ET39" s="575"/>
      <c r="EU39" s="430"/>
      <c r="EV39" s="430"/>
      <c r="EW39" s="430"/>
      <c r="EX39" s="427"/>
      <c r="EY39" s="453"/>
      <c r="EZ39" s="430"/>
      <c r="FA39" s="430"/>
      <c r="FB39" s="430"/>
      <c r="FC39" s="430"/>
      <c r="FD39" s="608"/>
      <c r="FE39" s="430"/>
    </row>
    <row r="40" spans="1:161" ht="313.5">
      <c r="A40" s="552" t="s">
        <v>3708</v>
      </c>
      <c r="B40" s="552" t="s">
        <v>3709</v>
      </c>
      <c r="C40" s="553"/>
      <c r="D40" s="552" t="s">
        <v>3711</v>
      </c>
      <c r="E40" s="524"/>
      <c r="F40" s="591" t="s">
        <v>3740</v>
      </c>
      <c r="G40" s="577" t="s">
        <v>3737</v>
      </c>
      <c r="H40" s="609"/>
      <c r="I40" s="419"/>
      <c r="J40" s="579" t="s">
        <v>3744</v>
      </c>
      <c r="K40" s="580"/>
      <c r="L40" s="581"/>
      <c r="M40" s="421"/>
      <c r="N40" s="582"/>
      <c r="O40" s="535" t="s">
        <v>29</v>
      </c>
      <c r="P40" s="610">
        <v>22359</v>
      </c>
      <c r="Q40" s="610">
        <v>2021</v>
      </c>
      <c r="R40" s="594"/>
      <c r="S40" s="594"/>
      <c r="T40" s="611">
        <v>21241.05</v>
      </c>
      <c r="U40" s="611">
        <v>20178.997500000001</v>
      </c>
      <c r="V40" s="611">
        <v>19170.047624999999</v>
      </c>
      <c r="W40" s="611">
        <v>18211.545243749999</v>
      </c>
      <c r="X40" s="612">
        <v>17300.967981562499</v>
      </c>
      <c r="Y40" s="612">
        <v>16435.919582484399</v>
      </c>
      <c r="Z40" s="612">
        <v>15614.1236033602</v>
      </c>
      <c r="AA40" s="612">
        <v>15614.1236033602</v>
      </c>
      <c r="AB40" s="613"/>
      <c r="AC40" s="613"/>
      <c r="AD40" s="613"/>
      <c r="AE40" s="613"/>
      <c r="AF40" s="613"/>
      <c r="AG40" s="613"/>
      <c r="AH40" s="613"/>
      <c r="AI40" s="613"/>
      <c r="AJ40" s="613"/>
      <c r="AK40" s="613">
        <f>Z40</f>
        <v>15614.1236033602</v>
      </c>
      <c r="AL40" s="600" t="s">
        <v>279</v>
      </c>
      <c r="AM40" s="552" t="s">
        <v>3739</v>
      </c>
      <c r="AN40" s="614"/>
      <c r="AO40" s="615"/>
      <c r="AP40" s="419"/>
      <c r="AQ40" s="430"/>
      <c r="AR40" s="616"/>
      <c r="AS40" s="614"/>
      <c r="AT40" s="617"/>
      <c r="AU40" s="432"/>
      <c r="AV40" s="540"/>
      <c r="AW40" s="614"/>
      <c r="AX40" s="427"/>
      <c r="AY40" s="618"/>
      <c r="AZ40" s="434"/>
      <c r="BA40" s="619"/>
      <c r="BB40" s="619"/>
      <c r="BC40" s="620"/>
      <c r="BD40" s="621"/>
      <c r="BE40" s="622"/>
      <c r="BF40" s="623"/>
      <c r="BG40" s="624"/>
      <c r="BH40" s="624"/>
      <c r="BI40" s="624"/>
      <c r="BJ40" s="624"/>
      <c r="BK40" s="624"/>
      <c r="BL40" s="624"/>
      <c r="BM40" s="624"/>
      <c r="BN40" s="624"/>
      <c r="BO40" s="624"/>
      <c r="BP40" s="624"/>
      <c r="BQ40" s="624"/>
      <c r="BR40" s="624"/>
      <c r="BS40" s="624"/>
      <c r="BT40" s="624"/>
      <c r="BU40" s="624"/>
      <c r="BV40" s="624"/>
      <c r="BW40" s="624"/>
      <c r="BX40" s="624"/>
      <c r="BY40" s="448"/>
      <c r="BZ40" s="448"/>
      <c r="CA40" s="625"/>
      <c r="CB40" s="434"/>
      <c r="CC40" s="448"/>
      <c r="CD40" s="448"/>
      <c r="CE40" s="625"/>
      <c r="CF40" s="434"/>
      <c r="CG40" s="448"/>
      <c r="CH40" s="448"/>
      <c r="CI40" s="625"/>
      <c r="CJ40" s="27"/>
      <c r="CK40" s="448"/>
      <c r="CL40" s="448"/>
      <c r="CM40" s="625"/>
      <c r="CN40" s="27"/>
      <c r="CO40" s="448"/>
      <c r="CP40" s="448"/>
      <c r="CQ40" s="625"/>
      <c r="CR40" s="434"/>
      <c r="CS40" s="448"/>
      <c r="CT40" s="448"/>
      <c r="CU40" s="625"/>
      <c r="CV40" s="434"/>
      <c r="CW40" s="448"/>
      <c r="CX40" s="448"/>
      <c r="CY40" s="625"/>
      <c r="CZ40" s="434"/>
      <c r="DA40" s="448"/>
      <c r="DB40" s="448"/>
      <c r="DC40" s="625"/>
      <c r="DD40" s="434"/>
      <c r="DE40" s="448"/>
      <c r="DF40" s="448"/>
      <c r="DG40" s="625"/>
      <c r="DH40" s="27"/>
      <c r="DI40" s="448"/>
      <c r="DJ40" s="448"/>
      <c r="DK40" s="625"/>
      <c r="DL40" s="27"/>
      <c r="DM40" s="448"/>
      <c r="DN40" s="448"/>
      <c r="DO40" s="625"/>
      <c r="DP40" s="27"/>
      <c r="DQ40" s="448"/>
      <c r="DR40" s="448"/>
      <c r="DS40" s="625"/>
      <c r="DT40" s="27"/>
      <c r="DU40" s="448"/>
      <c r="DV40" s="448"/>
      <c r="DW40" s="625"/>
      <c r="DX40" s="27"/>
      <c r="DY40" s="448"/>
      <c r="DZ40" s="448"/>
      <c r="EA40" s="625"/>
      <c r="EB40" s="27"/>
      <c r="EC40" s="448"/>
      <c r="ED40" s="448"/>
      <c r="EE40" s="625"/>
      <c r="EF40" s="27"/>
      <c r="EG40" s="448"/>
      <c r="EH40" s="448"/>
      <c r="EI40" s="625"/>
      <c r="EJ40" s="27"/>
      <c r="EK40" s="448"/>
      <c r="EL40" s="448"/>
      <c r="EM40" s="625"/>
      <c r="EN40" s="27"/>
      <c r="EO40" s="448"/>
      <c r="EP40" s="448"/>
      <c r="EQ40" s="625"/>
      <c r="ER40" s="27"/>
      <c r="ES40" s="626"/>
      <c r="ET40" s="614"/>
      <c r="EU40" s="614"/>
      <c r="EV40" s="614"/>
      <c r="EW40" s="614"/>
      <c r="EX40" s="427"/>
      <c r="EY40" s="590"/>
      <c r="EZ40" s="614"/>
      <c r="FA40" s="614"/>
      <c r="FB40" s="614"/>
      <c r="FC40" s="614"/>
      <c r="FD40" s="614"/>
      <c r="FE40" s="614"/>
    </row>
    <row r="41" spans="1:161" ht="313.5">
      <c r="A41" s="552" t="s">
        <v>3708</v>
      </c>
      <c r="B41" s="552" t="s">
        <v>3709</v>
      </c>
      <c r="C41" s="553"/>
      <c r="D41" s="552" t="s">
        <v>3711</v>
      </c>
      <c r="E41" s="524"/>
      <c r="F41" s="591" t="s">
        <v>3745</v>
      </c>
      <c r="G41" s="577" t="s">
        <v>3737</v>
      </c>
      <c r="H41" s="609"/>
      <c r="I41" s="419"/>
      <c r="J41" s="497" t="s">
        <v>583</v>
      </c>
      <c r="K41" s="486"/>
      <c r="L41" s="592"/>
      <c r="M41" s="580"/>
      <c r="N41" s="582"/>
      <c r="O41" s="535" t="s">
        <v>29</v>
      </c>
      <c r="P41" s="610">
        <v>1690</v>
      </c>
      <c r="Q41" s="610">
        <v>2021</v>
      </c>
      <c r="R41" s="594"/>
      <c r="S41" s="594"/>
      <c r="T41" s="611">
        <v>1298.2580986535399</v>
      </c>
      <c r="U41" s="611">
        <v>1223.06093865598</v>
      </c>
      <c r="V41" s="611">
        <v>1152.2833744822001</v>
      </c>
      <c r="W41" s="611">
        <v>1085.6481363217899</v>
      </c>
      <c r="X41" s="612">
        <v>1022.90500176304</v>
      </c>
      <c r="Y41" s="612">
        <v>963.84326348330706</v>
      </c>
      <c r="Z41" s="612">
        <v>908.26959398320901</v>
      </c>
      <c r="AA41" s="612">
        <v>908.26959398320901</v>
      </c>
      <c r="AB41" s="613"/>
      <c r="AC41" s="613"/>
      <c r="AD41" s="613"/>
      <c r="AE41" s="613"/>
      <c r="AF41" s="613"/>
      <c r="AG41" s="613"/>
      <c r="AH41" s="613"/>
      <c r="AI41" s="613"/>
      <c r="AJ41" s="613"/>
      <c r="AK41" s="613">
        <v>908.26959398320901</v>
      </c>
      <c r="AL41" s="600" t="s">
        <v>279</v>
      </c>
      <c r="AM41" s="627" t="s">
        <v>3746</v>
      </c>
      <c r="AN41" s="628"/>
      <c r="AO41" s="629"/>
      <c r="AP41" s="419"/>
      <c r="AQ41" s="430"/>
      <c r="AR41" s="616" t="s">
        <v>3747</v>
      </c>
      <c r="AS41" s="614"/>
      <c r="AT41" s="617"/>
      <c r="AU41" s="432"/>
      <c r="AV41" s="540"/>
      <c r="AW41" s="614"/>
      <c r="AX41" s="427"/>
      <c r="AY41" s="618"/>
      <c r="AZ41" s="434"/>
      <c r="BA41" s="619"/>
      <c r="BB41" s="619"/>
      <c r="BC41" s="620"/>
      <c r="BD41" s="621"/>
      <c r="BE41" s="622"/>
      <c r="BF41" s="630"/>
      <c r="BG41" s="624"/>
      <c r="BH41" s="624"/>
      <c r="BI41" s="624"/>
      <c r="BJ41" s="624"/>
      <c r="BK41" s="624"/>
      <c r="BL41" s="624"/>
      <c r="BM41" s="624"/>
      <c r="BN41" s="624"/>
      <c r="BO41" s="624"/>
      <c r="BP41" s="624"/>
      <c r="BQ41" s="624"/>
      <c r="BR41" s="624"/>
      <c r="BS41" s="624"/>
      <c r="BT41" s="624"/>
      <c r="BU41" s="624"/>
      <c r="BV41" s="624"/>
      <c r="BW41" s="624"/>
      <c r="BX41" s="624"/>
      <c r="BY41" s="448"/>
      <c r="BZ41" s="448"/>
      <c r="CA41" s="625"/>
      <c r="CB41" s="434"/>
      <c r="CC41" s="448"/>
      <c r="CD41" s="448"/>
      <c r="CE41" s="625"/>
      <c r="CF41" s="434"/>
      <c r="CG41" s="448"/>
      <c r="CH41" s="448"/>
      <c r="CI41" s="625"/>
      <c r="CJ41" s="27"/>
      <c r="CK41" s="448"/>
      <c r="CL41" s="448"/>
      <c r="CM41" s="625"/>
      <c r="CN41" s="27"/>
      <c r="CO41" s="448"/>
      <c r="CP41" s="448"/>
      <c r="CQ41" s="625"/>
      <c r="CR41" s="434"/>
      <c r="CS41" s="448"/>
      <c r="CT41" s="448"/>
      <c r="CU41" s="625"/>
      <c r="CV41" s="434"/>
      <c r="CW41" s="448"/>
      <c r="CX41" s="448"/>
      <c r="CY41" s="625"/>
      <c r="CZ41" s="434"/>
      <c r="DA41" s="448"/>
      <c r="DB41" s="448"/>
      <c r="DC41" s="625"/>
      <c r="DD41" s="434"/>
      <c r="DE41" s="448"/>
      <c r="DF41" s="448"/>
      <c r="DG41" s="625"/>
      <c r="DH41" s="27"/>
      <c r="DI41" s="448"/>
      <c r="DJ41" s="448"/>
      <c r="DK41" s="625"/>
      <c r="DL41" s="27"/>
      <c r="DM41" s="448"/>
      <c r="DN41" s="448"/>
      <c r="DO41" s="625"/>
      <c r="DP41" s="27"/>
      <c r="DQ41" s="448"/>
      <c r="DR41" s="448"/>
      <c r="DS41" s="625"/>
      <c r="DT41" s="27"/>
      <c r="DU41" s="448"/>
      <c r="DV41" s="448"/>
      <c r="DW41" s="625"/>
      <c r="DX41" s="27"/>
      <c r="DY41" s="448"/>
      <c r="DZ41" s="448"/>
      <c r="EA41" s="625"/>
      <c r="EB41" s="27"/>
      <c r="EC41" s="448"/>
      <c r="ED41" s="448"/>
      <c r="EE41" s="625"/>
      <c r="EF41" s="27"/>
      <c r="EG41" s="448"/>
      <c r="EH41" s="448"/>
      <c r="EI41" s="625"/>
      <c r="EJ41" s="27"/>
      <c r="EK41" s="448"/>
      <c r="EL41" s="448"/>
      <c r="EM41" s="625"/>
      <c r="EN41" s="27"/>
      <c r="EO41" s="448"/>
      <c r="EP41" s="448"/>
      <c r="EQ41" s="625"/>
      <c r="ER41" s="27"/>
      <c r="ES41" s="626"/>
      <c r="ET41" s="614"/>
      <c r="EU41" s="614"/>
      <c r="EV41" s="614"/>
      <c r="EW41" s="614"/>
      <c r="EX41" s="427"/>
      <c r="EY41" s="590"/>
      <c r="EZ41" s="614"/>
      <c r="FA41" s="614"/>
      <c r="FB41" s="614"/>
      <c r="FC41" s="614"/>
      <c r="FD41" s="614"/>
      <c r="FE41" s="590"/>
    </row>
    <row r="42" spans="1:161" ht="313.5">
      <c r="A42" s="552" t="s">
        <v>3708</v>
      </c>
      <c r="B42" s="552" t="s">
        <v>3709</v>
      </c>
      <c r="C42" s="553"/>
      <c r="D42" s="552" t="s">
        <v>3711</v>
      </c>
      <c r="E42" s="524"/>
      <c r="F42" s="591" t="s">
        <v>3745</v>
      </c>
      <c r="G42" s="577" t="s">
        <v>3737</v>
      </c>
      <c r="H42" s="609"/>
      <c r="I42" s="419"/>
      <c r="J42" s="497" t="s">
        <v>3748</v>
      </c>
      <c r="K42" s="486"/>
      <c r="L42" s="592"/>
      <c r="M42" s="486"/>
      <c r="N42" s="582"/>
      <c r="O42" s="535" t="s">
        <v>29</v>
      </c>
      <c r="P42" s="610">
        <v>3783</v>
      </c>
      <c r="Q42" s="610">
        <v>2021</v>
      </c>
      <c r="R42" s="594"/>
      <c r="S42" s="594"/>
      <c r="T42" s="611">
        <v>3593.85</v>
      </c>
      <c r="U42" s="611">
        <v>3414.1574999999998</v>
      </c>
      <c r="V42" s="611">
        <v>3243.4496250000002</v>
      </c>
      <c r="W42" s="611">
        <v>3081.2771437500001</v>
      </c>
      <c r="X42" s="612">
        <v>2927.2132865624999</v>
      </c>
      <c r="Y42" s="612">
        <v>2780.8526222343698</v>
      </c>
      <c r="Z42" s="612">
        <v>2641.80999112266</v>
      </c>
      <c r="AA42" s="612">
        <v>2641.80999112266</v>
      </c>
      <c r="AB42" s="613"/>
      <c r="AC42" s="613"/>
      <c r="AD42" s="613"/>
      <c r="AE42" s="613"/>
      <c r="AF42" s="613"/>
      <c r="AG42" s="613"/>
      <c r="AH42" s="613"/>
      <c r="AI42" s="613"/>
      <c r="AJ42" s="613"/>
      <c r="AK42" s="613">
        <f t="shared" ref="AK42:AK48" si="0">Z42</f>
        <v>2641.80999112266</v>
      </c>
      <c r="AL42" s="600" t="s">
        <v>279</v>
      </c>
      <c r="AM42" s="627" t="s">
        <v>3746</v>
      </c>
      <c r="AN42" s="614"/>
      <c r="AO42" s="615"/>
      <c r="AP42" s="419"/>
      <c r="AQ42" s="430"/>
      <c r="AR42" s="616" t="s">
        <v>3749</v>
      </c>
      <c r="AS42" s="614"/>
      <c r="AT42" s="617"/>
      <c r="AU42" s="432"/>
      <c r="AV42" s="540"/>
      <c r="AW42" s="427"/>
      <c r="AX42" s="427"/>
      <c r="AY42" s="618"/>
      <c r="AZ42" s="434"/>
      <c r="BA42" s="619"/>
      <c r="BB42" s="619"/>
      <c r="BC42" s="620"/>
      <c r="BD42" s="621"/>
      <c r="BE42" s="622"/>
      <c r="BF42" s="623"/>
      <c r="BG42" s="624"/>
      <c r="BH42" s="624"/>
      <c r="BI42" s="624"/>
      <c r="BJ42" s="624"/>
      <c r="BK42" s="624"/>
      <c r="BL42" s="624"/>
      <c r="BM42" s="624"/>
      <c r="BN42" s="624"/>
      <c r="BO42" s="624"/>
      <c r="BP42" s="624"/>
      <c r="BQ42" s="624"/>
      <c r="BR42" s="624"/>
      <c r="BS42" s="624"/>
      <c r="BT42" s="624"/>
      <c r="BU42" s="624"/>
      <c r="BV42" s="624"/>
      <c r="BW42" s="624"/>
      <c r="BX42" s="624"/>
      <c r="BY42" s="448"/>
      <c r="BZ42" s="448"/>
      <c r="CA42" s="625"/>
      <c r="CB42" s="434"/>
      <c r="CC42" s="448"/>
      <c r="CD42" s="448"/>
      <c r="CE42" s="625"/>
      <c r="CF42" s="434"/>
      <c r="CG42" s="448"/>
      <c r="CH42" s="448"/>
      <c r="CI42" s="625"/>
      <c r="CJ42" s="27"/>
      <c r="CK42" s="448"/>
      <c r="CL42" s="448"/>
      <c r="CM42" s="625"/>
      <c r="CN42" s="27"/>
      <c r="CO42" s="448"/>
      <c r="CP42" s="448"/>
      <c r="CQ42" s="625"/>
      <c r="CR42" s="434"/>
      <c r="CS42" s="448"/>
      <c r="CT42" s="448"/>
      <c r="CU42" s="625"/>
      <c r="CV42" s="434"/>
      <c r="CW42" s="448"/>
      <c r="CX42" s="448"/>
      <c r="CY42" s="625"/>
      <c r="CZ42" s="434"/>
      <c r="DA42" s="448"/>
      <c r="DB42" s="448"/>
      <c r="DC42" s="625"/>
      <c r="DD42" s="434"/>
      <c r="DE42" s="448"/>
      <c r="DF42" s="448"/>
      <c r="DG42" s="625"/>
      <c r="DH42" s="27"/>
      <c r="DI42" s="448"/>
      <c r="DJ42" s="448"/>
      <c r="DK42" s="625"/>
      <c r="DL42" s="27"/>
      <c r="DM42" s="448"/>
      <c r="DN42" s="448"/>
      <c r="DO42" s="625"/>
      <c r="DP42" s="27"/>
      <c r="DQ42" s="448"/>
      <c r="DR42" s="448"/>
      <c r="DS42" s="625"/>
      <c r="DT42" s="27"/>
      <c r="DU42" s="448"/>
      <c r="DV42" s="448"/>
      <c r="DW42" s="625"/>
      <c r="DX42" s="27"/>
      <c r="DY42" s="448"/>
      <c r="DZ42" s="448"/>
      <c r="EA42" s="625"/>
      <c r="EB42" s="27"/>
      <c r="EC42" s="448"/>
      <c r="ED42" s="448"/>
      <c r="EE42" s="625"/>
      <c r="EF42" s="27"/>
      <c r="EG42" s="448"/>
      <c r="EH42" s="448"/>
      <c r="EI42" s="625"/>
      <c r="EJ42" s="27"/>
      <c r="EK42" s="448"/>
      <c r="EL42" s="448"/>
      <c r="EM42" s="625"/>
      <c r="EN42" s="27"/>
      <c r="EO42" s="448"/>
      <c r="EP42" s="448"/>
      <c r="EQ42" s="625"/>
      <c r="ER42" s="27"/>
      <c r="ES42" s="626"/>
      <c r="ET42" s="614"/>
      <c r="EU42" s="614"/>
      <c r="EV42" s="614"/>
      <c r="EW42" s="614"/>
      <c r="EX42" s="427"/>
      <c r="EY42" s="590"/>
      <c r="EZ42" s="614"/>
      <c r="FA42" s="614"/>
      <c r="FB42" s="614"/>
      <c r="FC42" s="614"/>
      <c r="FD42" s="614"/>
      <c r="FE42" s="614"/>
    </row>
    <row r="43" spans="1:161" ht="313.5">
      <c r="A43" s="552" t="s">
        <v>3708</v>
      </c>
      <c r="B43" s="552" t="s">
        <v>3709</v>
      </c>
      <c r="C43" s="553"/>
      <c r="D43" s="552" t="s">
        <v>3711</v>
      </c>
      <c r="E43" s="524"/>
      <c r="F43" s="591" t="s">
        <v>3745</v>
      </c>
      <c r="G43" s="577" t="s">
        <v>3737</v>
      </c>
      <c r="H43" s="609"/>
      <c r="I43" s="419"/>
      <c r="J43" s="497" t="s">
        <v>3750</v>
      </c>
      <c r="K43" s="421"/>
      <c r="L43" s="581"/>
      <c r="M43" s="486"/>
      <c r="N43" s="582"/>
      <c r="O43" s="535" t="s">
        <v>29</v>
      </c>
      <c r="P43" s="610">
        <v>4700</v>
      </c>
      <c r="Q43" s="631">
        <v>2021</v>
      </c>
      <c r="R43" s="435"/>
      <c r="S43" s="435"/>
      <c r="T43" s="611">
        <v>4465</v>
      </c>
      <c r="U43" s="611">
        <v>4242</v>
      </c>
      <c r="V43" s="611">
        <v>4030</v>
      </c>
      <c r="W43" s="611">
        <v>3828</v>
      </c>
      <c r="X43" s="612">
        <v>3637</v>
      </c>
      <c r="Y43" s="612">
        <v>3455</v>
      </c>
      <c r="Z43" s="612">
        <v>3282</v>
      </c>
      <c r="AA43" s="612">
        <v>3282</v>
      </c>
      <c r="AB43" s="613"/>
      <c r="AC43" s="613"/>
      <c r="AD43" s="613"/>
      <c r="AE43" s="613"/>
      <c r="AF43" s="613"/>
      <c r="AG43" s="613"/>
      <c r="AH43" s="613"/>
      <c r="AI43" s="613"/>
      <c r="AJ43" s="613"/>
      <c r="AK43" s="714">
        <f t="shared" si="0"/>
        <v>3282</v>
      </c>
      <c r="AL43" s="600" t="s">
        <v>279</v>
      </c>
      <c r="AM43" s="627" t="s">
        <v>3746</v>
      </c>
      <c r="AN43" s="427"/>
      <c r="AO43" s="428"/>
      <c r="AP43" s="419"/>
      <c r="AQ43" s="632"/>
      <c r="AR43" s="616" t="s">
        <v>3751</v>
      </c>
      <c r="AS43" s="427"/>
      <c r="AT43" s="417"/>
      <c r="AU43" s="432"/>
      <c r="AV43" s="540"/>
      <c r="AW43" s="568"/>
      <c r="AX43" s="427"/>
      <c r="AY43" s="433"/>
      <c r="AZ43" s="434"/>
      <c r="BA43" s="633"/>
      <c r="BB43" s="31"/>
      <c r="BC43" s="435"/>
      <c r="BD43" s="435"/>
      <c r="BE43" s="572"/>
      <c r="BF43" s="572"/>
      <c r="BG43" s="572"/>
      <c r="BH43" s="572"/>
      <c r="BI43" s="572"/>
      <c r="BJ43" s="572"/>
      <c r="BK43" s="572"/>
      <c r="BL43" s="572"/>
      <c r="BM43" s="572"/>
      <c r="BN43" s="572"/>
      <c r="BO43" s="572"/>
      <c r="BP43" s="572"/>
      <c r="BQ43" s="572"/>
      <c r="BR43" s="572"/>
      <c r="BS43" s="572"/>
      <c r="BT43" s="572"/>
      <c r="BU43" s="572"/>
      <c r="BV43" s="572"/>
      <c r="BW43" s="572"/>
      <c r="BX43" s="572"/>
      <c r="BY43" s="448"/>
      <c r="BZ43" s="448"/>
      <c r="CA43" s="27"/>
      <c r="CB43" s="434"/>
      <c r="CC43" s="448"/>
      <c r="CD43" s="448"/>
      <c r="CE43" s="27"/>
      <c r="CF43" s="434"/>
      <c r="CG43" s="448"/>
      <c r="CH43" s="448"/>
      <c r="CI43" s="27"/>
      <c r="CJ43" s="27"/>
      <c r="CK43" s="448"/>
      <c r="CL43" s="448"/>
      <c r="CM43" s="27"/>
      <c r="CN43" s="27"/>
      <c r="CO43" s="448"/>
      <c r="CP43" s="448"/>
      <c r="CQ43" s="27"/>
      <c r="CR43" s="434"/>
      <c r="CS43" s="448"/>
      <c r="CT43" s="448"/>
      <c r="CU43" s="27"/>
      <c r="CV43" s="434"/>
      <c r="CW43" s="448"/>
      <c r="CX43" s="448"/>
      <c r="CY43" s="27"/>
      <c r="CZ43" s="434"/>
      <c r="DA43" s="448"/>
      <c r="DB43" s="448"/>
      <c r="DC43" s="27"/>
      <c r="DD43" s="434"/>
      <c r="DE43" s="448"/>
      <c r="DF43" s="448"/>
      <c r="DG43" s="27"/>
      <c r="DH43" s="27"/>
      <c r="DI43" s="448"/>
      <c r="DJ43" s="448"/>
      <c r="DK43" s="27"/>
      <c r="DL43" s="27"/>
      <c r="DM43" s="448"/>
      <c r="DN43" s="448"/>
      <c r="DO43" s="27"/>
      <c r="DP43" s="27"/>
      <c r="DQ43" s="448"/>
      <c r="DR43" s="448"/>
      <c r="DS43" s="27"/>
      <c r="DT43" s="27"/>
      <c r="DU43" s="448"/>
      <c r="DV43" s="448"/>
      <c r="DW43" s="27"/>
      <c r="DX43" s="27"/>
      <c r="DY43" s="448"/>
      <c r="DZ43" s="448"/>
      <c r="EA43" s="27"/>
      <c r="EB43" s="27"/>
      <c r="EC43" s="448"/>
      <c r="ED43" s="448"/>
      <c r="EE43" s="27"/>
      <c r="EF43" s="27"/>
      <c r="EG43" s="448"/>
      <c r="EH43" s="448"/>
      <c r="EI43" s="27"/>
      <c r="EJ43" s="27"/>
      <c r="EK43" s="448"/>
      <c r="EL43" s="448"/>
      <c r="EM43" s="27"/>
      <c r="EN43" s="27"/>
      <c r="EO43" s="448"/>
      <c r="EP43" s="448"/>
      <c r="EQ43" s="27"/>
      <c r="ER43" s="27"/>
      <c r="ES43" s="450"/>
      <c r="ET43" s="427"/>
      <c r="EU43" s="451"/>
      <c r="EV43" s="427"/>
      <c r="EW43" s="452"/>
      <c r="EX43" s="427"/>
      <c r="EY43" s="453"/>
      <c r="EZ43" s="452"/>
      <c r="FA43" s="452"/>
      <c r="FB43" s="452"/>
      <c r="FC43" s="452"/>
      <c r="FD43" s="452"/>
      <c r="FE43" s="452"/>
    </row>
    <row r="44" spans="1:161" ht="313.5">
      <c r="A44" s="552" t="s">
        <v>3708</v>
      </c>
      <c r="B44" s="552" t="s">
        <v>3709</v>
      </c>
      <c r="C44" s="553"/>
      <c r="D44" s="552" t="s">
        <v>3711</v>
      </c>
      <c r="E44" s="524"/>
      <c r="F44" s="591" t="s">
        <v>3745</v>
      </c>
      <c r="G44" s="577" t="s">
        <v>3737</v>
      </c>
      <c r="H44" s="609"/>
      <c r="I44" s="419"/>
      <c r="J44" s="497" t="s">
        <v>3752</v>
      </c>
      <c r="K44" s="421"/>
      <c r="L44" s="581"/>
      <c r="M44" s="580"/>
      <c r="N44" s="582"/>
      <c r="O44" s="535" t="s">
        <v>29</v>
      </c>
      <c r="P44" s="610">
        <v>7636</v>
      </c>
      <c r="Q44" s="631">
        <v>2021</v>
      </c>
      <c r="R44" s="435"/>
      <c r="S44" s="435"/>
      <c r="T44" s="611">
        <v>7254</v>
      </c>
      <c r="U44" s="611">
        <v>6891</v>
      </c>
      <c r="V44" s="611">
        <v>6547</v>
      </c>
      <c r="W44" s="611">
        <v>6220</v>
      </c>
      <c r="X44" s="612">
        <v>5909</v>
      </c>
      <c r="Y44" s="612">
        <v>5613</v>
      </c>
      <c r="Z44" s="612">
        <v>5333</v>
      </c>
      <c r="AA44" s="612">
        <v>5333</v>
      </c>
      <c r="AB44" s="613"/>
      <c r="AC44" s="613"/>
      <c r="AD44" s="613"/>
      <c r="AE44" s="613"/>
      <c r="AF44" s="613"/>
      <c r="AG44" s="613"/>
      <c r="AH44" s="613"/>
      <c r="AI44" s="613"/>
      <c r="AJ44" s="613"/>
      <c r="AK44" s="714">
        <f t="shared" si="0"/>
        <v>5333</v>
      </c>
      <c r="AL44" s="600" t="s">
        <v>279</v>
      </c>
      <c r="AM44" s="627" t="s">
        <v>3746</v>
      </c>
      <c r="AN44" s="634"/>
      <c r="AO44" s="635"/>
      <c r="AP44" s="419"/>
      <c r="AQ44" s="636"/>
      <c r="AR44" s="637" t="s">
        <v>3753</v>
      </c>
      <c r="AS44" s="427"/>
      <c r="AT44" s="417"/>
      <c r="AU44" s="432"/>
      <c r="AV44" s="540"/>
      <c r="AW44" s="576"/>
      <c r="AX44" s="427"/>
      <c r="AY44" s="433"/>
      <c r="AZ44" s="434"/>
      <c r="BA44" s="633"/>
      <c r="BB44" s="31"/>
      <c r="BC44" s="435"/>
      <c r="BD44" s="435"/>
      <c r="BE44" s="34"/>
      <c r="BF44" s="572"/>
      <c r="BG44" s="572"/>
      <c r="BH44" s="572"/>
      <c r="BI44" s="572"/>
      <c r="BJ44" s="572"/>
      <c r="BK44" s="572"/>
      <c r="BL44" s="572"/>
      <c r="BM44" s="572"/>
      <c r="BN44" s="572"/>
      <c r="BO44" s="572"/>
      <c r="BP44" s="572"/>
      <c r="BQ44" s="572"/>
      <c r="BR44" s="572"/>
      <c r="BS44" s="572"/>
      <c r="BT44" s="572"/>
      <c r="BU44" s="572"/>
      <c r="BV44" s="572"/>
      <c r="BW44" s="572"/>
      <c r="BX44" s="572"/>
      <c r="BY44" s="448"/>
      <c r="BZ44" s="448"/>
      <c r="CA44" s="638"/>
      <c r="CB44" s="434"/>
      <c r="CC44" s="448"/>
      <c r="CD44" s="448"/>
      <c r="CE44" s="639"/>
      <c r="CF44" s="434"/>
      <c r="CG44" s="448"/>
      <c r="CH44" s="448"/>
      <c r="CI44" s="639"/>
      <c r="CJ44" s="27"/>
      <c r="CK44" s="448"/>
      <c r="CL44" s="448"/>
      <c r="CM44" s="639"/>
      <c r="CN44" s="27"/>
      <c r="CO44" s="448"/>
      <c r="CP44" s="448"/>
      <c r="CQ44" s="639"/>
      <c r="CR44" s="434"/>
      <c r="CS44" s="448"/>
      <c r="CT44" s="448"/>
      <c r="CU44" s="639"/>
      <c r="CV44" s="434"/>
      <c r="CW44" s="448"/>
      <c r="CX44" s="448"/>
      <c r="CY44" s="639"/>
      <c r="CZ44" s="434"/>
      <c r="DA44" s="448"/>
      <c r="DB44" s="448"/>
      <c r="DC44" s="639"/>
      <c r="DD44" s="434"/>
      <c r="DE44" s="448"/>
      <c r="DF44" s="448"/>
      <c r="DG44" s="27"/>
      <c r="DH44" s="27"/>
      <c r="DI44" s="448"/>
      <c r="DJ44" s="448"/>
      <c r="DK44" s="27"/>
      <c r="DL44" s="27"/>
      <c r="DM44" s="448"/>
      <c r="DN44" s="448"/>
      <c r="DO44" s="27"/>
      <c r="DP44" s="27"/>
      <c r="DQ44" s="448"/>
      <c r="DR44" s="448"/>
      <c r="DS44" s="27"/>
      <c r="DT44" s="27"/>
      <c r="DU44" s="448"/>
      <c r="DV44" s="448"/>
      <c r="DW44" s="27"/>
      <c r="DX44" s="27"/>
      <c r="DY44" s="448"/>
      <c r="DZ44" s="448"/>
      <c r="EA44" s="27"/>
      <c r="EB44" s="27"/>
      <c r="EC44" s="448"/>
      <c r="ED44" s="448"/>
      <c r="EE44" s="27"/>
      <c r="EF44" s="27"/>
      <c r="EG44" s="448"/>
      <c r="EH44" s="448"/>
      <c r="EI44" s="27"/>
      <c r="EJ44" s="27"/>
      <c r="EK44" s="448"/>
      <c r="EL44" s="448"/>
      <c r="EM44" s="27"/>
      <c r="EN44" s="27"/>
      <c r="EO44" s="448"/>
      <c r="EP44" s="448"/>
      <c r="EQ44" s="27"/>
      <c r="ER44" s="27"/>
      <c r="ES44" s="450"/>
      <c r="ET44" s="427"/>
      <c r="EU44" s="451"/>
      <c r="EV44" s="427"/>
      <c r="EW44" s="427"/>
      <c r="EX44" s="427"/>
      <c r="EY44" s="453"/>
      <c r="EZ44" s="427"/>
      <c r="FA44" s="427"/>
      <c r="FB44" s="427"/>
      <c r="FC44" s="427"/>
      <c r="FD44" s="427"/>
      <c r="FE44" s="427"/>
    </row>
    <row r="45" spans="1:161" ht="313.5">
      <c r="A45" s="552" t="s">
        <v>3708</v>
      </c>
      <c r="B45" s="552" t="s">
        <v>3709</v>
      </c>
      <c r="C45" s="553"/>
      <c r="D45" s="552" t="s">
        <v>3711</v>
      </c>
      <c r="E45" s="524"/>
      <c r="F45" s="591" t="s">
        <v>3745</v>
      </c>
      <c r="G45" s="577" t="s">
        <v>3737</v>
      </c>
      <c r="H45" s="609"/>
      <c r="I45" s="419"/>
      <c r="J45" s="497" t="s">
        <v>3754</v>
      </c>
      <c r="K45" s="421"/>
      <c r="L45" s="581"/>
      <c r="M45" s="486"/>
      <c r="N45" s="582"/>
      <c r="O45" s="640" t="s">
        <v>29</v>
      </c>
      <c r="P45" s="535">
        <v>8130</v>
      </c>
      <c r="Q45" s="535">
        <v>2020</v>
      </c>
      <c r="R45" s="27"/>
      <c r="S45" s="641"/>
      <c r="T45" s="642">
        <v>9406</v>
      </c>
      <c r="U45" s="642">
        <v>9218</v>
      </c>
      <c r="V45" s="642">
        <v>9034</v>
      </c>
      <c r="W45" s="642">
        <v>8853</v>
      </c>
      <c r="X45" s="642">
        <v>8676</v>
      </c>
      <c r="Y45" s="642">
        <v>8502</v>
      </c>
      <c r="Z45" s="642">
        <v>8332</v>
      </c>
      <c r="AA45" s="642">
        <v>8332</v>
      </c>
      <c r="AB45" s="643"/>
      <c r="AC45" s="643"/>
      <c r="AD45" s="643"/>
      <c r="AE45" s="643"/>
      <c r="AF45" s="643"/>
      <c r="AG45" s="643"/>
      <c r="AH45" s="643"/>
      <c r="AI45" s="643"/>
      <c r="AJ45" s="643"/>
      <c r="AK45" s="643">
        <f t="shared" si="0"/>
        <v>8332</v>
      </c>
      <c r="AL45" s="600" t="s">
        <v>279</v>
      </c>
      <c r="AM45" s="627" t="s">
        <v>3746</v>
      </c>
      <c r="AN45" s="634"/>
      <c r="AO45" s="635"/>
      <c r="AP45" s="644"/>
      <c r="AQ45" s="636"/>
      <c r="AR45" s="616" t="s">
        <v>3755</v>
      </c>
      <c r="AS45" s="427"/>
      <c r="AT45" s="417"/>
      <c r="AU45" s="432"/>
      <c r="AV45" s="540"/>
      <c r="AW45" s="576"/>
      <c r="AX45" s="427"/>
      <c r="AY45" s="433"/>
      <c r="AZ45" s="434"/>
      <c r="BA45" s="633"/>
      <c r="BB45" s="31"/>
      <c r="BC45" s="435"/>
      <c r="BD45" s="435"/>
      <c r="BE45" s="34"/>
      <c r="BF45" s="572"/>
      <c r="BG45" s="572"/>
      <c r="BH45" s="572"/>
      <c r="BI45" s="572"/>
      <c r="BJ45" s="572"/>
      <c r="BK45" s="572"/>
      <c r="BL45" s="572"/>
      <c r="BM45" s="572"/>
      <c r="BN45" s="572"/>
      <c r="BO45" s="572"/>
      <c r="BP45" s="572"/>
      <c r="BQ45" s="572"/>
      <c r="BR45" s="572"/>
      <c r="BS45" s="572"/>
      <c r="BT45" s="572"/>
      <c r="BU45" s="572"/>
      <c r="BV45" s="572"/>
      <c r="BW45" s="572"/>
      <c r="BX45" s="572"/>
      <c r="BY45" s="448"/>
      <c r="BZ45" s="448"/>
      <c r="CA45" s="27"/>
      <c r="CB45" s="434"/>
      <c r="CC45" s="448"/>
      <c r="CD45" s="448"/>
      <c r="CE45" s="639"/>
      <c r="CF45" s="434"/>
      <c r="CG45" s="448"/>
      <c r="CH45" s="448"/>
      <c r="CI45" s="639"/>
      <c r="CJ45" s="27"/>
      <c r="CK45" s="448"/>
      <c r="CL45" s="448"/>
      <c r="CM45" s="639"/>
      <c r="CN45" s="27"/>
      <c r="CO45" s="448"/>
      <c r="CP45" s="448"/>
      <c r="CQ45" s="639"/>
      <c r="CR45" s="434"/>
      <c r="CS45" s="448"/>
      <c r="CT45" s="448"/>
      <c r="CU45" s="639"/>
      <c r="CV45" s="434"/>
      <c r="CW45" s="448"/>
      <c r="CX45" s="448"/>
      <c r="CY45" s="639"/>
      <c r="CZ45" s="434"/>
      <c r="DA45" s="448"/>
      <c r="DB45" s="448"/>
      <c r="DC45" s="639"/>
      <c r="DD45" s="434"/>
      <c r="DE45" s="448"/>
      <c r="DF45" s="448"/>
      <c r="DG45" s="27"/>
      <c r="DH45" s="27"/>
      <c r="DI45" s="448"/>
      <c r="DJ45" s="448"/>
      <c r="DK45" s="27"/>
      <c r="DL45" s="27"/>
      <c r="DM45" s="448"/>
      <c r="DN45" s="448"/>
      <c r="DO45" s="27"/>
      <c r="DP45" s="27"/>
      <c r="DQ45" s="448"/>
      <c r="DR45" s="448"/>
      <c r="DS45" s="27"/>
      <c r="DT45" s="27"/>
      <c r="DU45" s="448"/>
      <c r="DV45" s="448"/>
      <c r="DW45" s="27"/>
      <c r="DX45" s="27"/>
      <c r="DY45" s="448"/>
      <c r="DZ45" s="448"/>
      <c r="EA45" s="27"/>
      <c r="EB45" s="27"/>
      <c r="EC45" s="448"/>
      <c r="ED45" s="448"/>
      <c r="EE45" s="27"/>
      <c r="EF45" s="27"/>
      <c r="EG45" s="448"/>
      <c r="EH45" s="448"/>
      <c r="EI45" s="27"/>
      <c r="EJ45" s="27"/>
      <c r="EK45" s="448"/>
      <c r="EL45" s="448"/>
      <c r="EM45" s="27"/>
      <c r="EN45" s="27"/>
      <c r="EO45" s="448"/>
      <c r="EP45" s="448"/>
      <c r="EQ45" s="27"/>
      <c r="ER45" s="27"/>
      <c r="ES45" s="450"/>
      <c r="ET45" s="427"/>
      <c r="EU45" s="451"/>
      <c r="EV45" s="427"/>
      <c r="EW45" s="427"/>
      <c r="EX45" s="427"/>
      <c r="EY45" s="453"/>
      <c r="EZ45" s="427"/>
      <c r="FA45" s="427"/>
      <c r="FB45" s="427"/>
      <c r="FC45" s="427"/>
      <c r="FD45" s="427"/>
      <c r="FE45" s="427"/>
    </row>
    <row r="46" spans="1:161" ht="313.5">
      <c r="A46" s="552" t="s">
        <v>3708</v>
      </c>
      <c r="B46" s="552" t="s">
        <v>3709</v>
      </c>
      <c r="C46" s="553"/>
      <c r="D46" s="552" t="s">
        <v>3711</v>
      </c>
      <c r="E46" s="524"/>
      <c r="F46" s="591" t="s">
        <v>3745</v>
      </c>
      <c r="G46" s="577" t="s">
        <v>3737</v>
      </c>
      <c r="H46" s="609"/>
      <c r="I46" s="419"/>
      <c r="J46" s="497" t="s">
        <v>3756</v>
      </c>
      <c r="K46" s="421"/>
      <c r="L46" s="581"/>
      <c r="M46" s="486"/>
      <c r="N46" s="582"/>
      <c r="O46" s="640" t="s">
        <v>29</v>
      </c>
      <c r="P46" s="535">
        <v>10068</v>
      </c>
      <c r="Q46" s="535">
        <v>2021</v>
      </c>
      <c r="R46" s="27"/>
      <c r="S46" s="641"/>
      <c r="T46" s="642">
        <v>9061</v>
      </c>
      <c r="U46" s="642">
        <v>8155</v>
      </c>
      <c r="V46" s="642">
        <v>7340</v>
      </c>
      <c r="W46" s="642">
        <v>6606</v>
      </c>
      <c r="X46" s="642">
        <v>5945</v>
      </c>
      <c r="Y46" s="642">
        <v>5351</v>
      </c>
      <c r="Z46" s="642">
        <v>4815</v>
      </c>
      <c r="AA46" s="642">
        <v>4815</v>
      </c>
      <c r="AB46" s="643"/>
      <c r="AC46" s="643"/>
      <c r="AD46" s="643"/>
      <c r="AE46" s="643"/>
      <c r="AF46" s="643"/>
      <c r="AG46" s="643"/>
      <c r="AH46" s="643"/>
      <c r="AI46" s="643"/>
      <c r="AJ46" s="643"/>
      <c r="AK46" s="643">
        <f t="shared" si="0"/>
        <v>4815</v>
      </c>
      <c r="AL46" s="600" t="s">
        <v>279</v>
      </c>
      <c r="AM46" s="627" t="s">
        <v>3746</v>
      </c>
      <c r="AN46" s="634"/>
      <c r="AO46" s="635"/>
      <c r="AP46" s="644"/>
      <c r="AQ46" s="636"/>
      <c r="AR46" s="637" t="s">
        <v>3757</v>
      </c>
      <c r="AS46" s="427"/>
      <c r="AT46" s="417"/>
      <c r="AU46" s="432"/>
      <c r="AV46" s="540"/>
      <c r="AW46" s="576"/>
      <c r="AX46" s="427"/>
      <c r="AY46" s="433"/>
      <c r="AZ46" s="434"/>
      <c r="BA46" s="633"/>
      <c r="BB46" s="31"/>
      <c r="BC46" s="435"/>
      <c r="BD46" s="435"/>
      <c r="BE46" s="34"/>
      <c r="BF46" s="572"/>
      <c r="BG46" s="572"/>
      <c r="BH46" s="572"/>
      <c r="BI46" s="572"/>
      <c r="BJ46" s="572"/>
      <c r="BK46" s="572"/>
      <c r="BL46" s="572"/>
      <c r="BM46" s="572"/>
      <c r="BN46" s="572"/>
      <c r="BO46" s="572"/>
      <c r="BP46" s="572"/>
      <c r="BQ46" s="572"/>
      <c r="BR46" s="572"/>
      <c r="BS46" s="572"/>
      <c r="BT46" s="572"/>
      <c r="BU46" s="572"/>
      <c r="BV46" s="572"/>
      <c r="BW46" s="572"/>
      <c r="BX46" s="572"/>
      <c r="BY46" s="448"/>
      <c r="BZ46" s="448"/>
      <c r="CA46" s="27"/>
      <c r="CB46" s="434"/>
      <c r="CC46" s="448"/>
      <c r="CD46" s="448"/>
      <c r="CE46" s="639"/>
      <c r="CF46" s="434"/>
      <c r="CG46" s="448"/>
      <c r="CH46" s="448"/>
      <c r="CI46" s="639"/>
      <c r="CJ46" s="27"/>
      <c r="CK46" s="448"/>
      <c r="CL46" s="448"/>
      <c r="CM46" s="639"/>
      <c r="CN46" s="27"/>
      <c r="CO46" s="448"/>
      <c r="CP46" s="448"/>
      <c r="CQ46" s="639"/>
      <c r="CR46" s="434"/>
      <c r="CS46" s="448"/>
      <c r="CT46" s="448"/>
      <c r="CU46" s="639"/>
      <c r="CV46" s="434"/>
      <c r="CW46" s="448"/>
      <c r="CX46" s="448"/>
      <c r="CY46" s="639"/>
      <c r="CZ46" s="434"/>
      <c r="DA46" s="448"/>
      <c r="DB46" s="448"/>
      <c r="DC46" s="639"/>
      <c r="DD46" s="434"/>
      <c r="DE46" s="448"/>
      <c r="DF46" s="448"/>
      <c r="DG46" s="27"/>
      <c r="DH46" s="27"/>
      <c r="DI46" s="448"/>
      <c r="DJ46" s="448"/>
      <c r="DK46" s="27"/>
      <c r="DL46" s="27"/>
      <c r="DM46" s="448"/>
      <c r="DN46" s="448"/>
      <c r="DO46" s="27"/>
      <c r="DP46" s="27"/>
      <c r="DQ46" s="448"/>
      <c r="DR46" s="448"/>
      <c r="DS46" s="27"/>
      <c r="DT46" s="27"/>
      <c r="DU46" s="448"/>
      <c r="DV46" s="448"/>
      <c r="DW46" s="27"/>
      <c r="DX46" s="27"/>
      <c r="DY46" s="448"/>
      <c r="DZ46" s="448"/>
      <c r="EA46" s="27"/>
      <c r="EB46" s="27"/>
      <c r="EC46" s="448"/>
      <c r="ED46" s="448"/>
      <c r="EE46" s="27"/>
      <c r="EF46" s="27"/>
      <c r="EG46" s="448"/>
      <c r="EH46" s="448"/>
      <c r="EI46" s="27"/>
      <c r="EJ46" s="27"/>
      <c r="EK46" s="448"/>
      <c r="EL46" s="448"/>
      <c r="EM46" s="27"/>
      <c r="EN46" s="27"/>
      <c r="EO46" s="448"/>
      <c r="EP46" s="448"/>
      <c r="EQ46" s="27"/>
      <c r="ER46" s="27"/>
      <c r="ES46" s="450"/>
      <c r="ET46" s="427"/>
      <c r="EU46" s="451"/>
      <c r="EV46" s="427"/>
      <c r="EW46" s="427"/>
      <c r="EX46" s="427"/>
      <c r="EY46" s="453"/>
      <c r="EZ46" s="427"/>
      <c r="FA46" s="427"/>
      <c r="FB46" s="427"/>
      <c r="FC46" s="427"/>
      <c r="FD46" s="427"/>
      <c r="FE46" s="427"/>
    </row>
    <row r="47" spans="1:161" ht="313.5">
      <c r="A47" s="552" t="s">
        <v>3708</v>
      </c>
      <c r="B47" s="552"/>
      <c r="C47" s="553"/>
      <c r="D47" s="552" t="s">
        <v>3711</v>
      </c>
      <c r="E47" s="524"/>
      <c r="F47" s="591" t="s">
        <v>3745</v>
      </c>
      <c r="G47" s="577" t="s">
        <v>3737</v>
      </c>
      <c r="H47" s="645"/>
      <c r="I47" s="646"/>
      <c r="J47" s="535" t="s">
        <v>3758</v>
      </c>
      <c r="K47" s="421"/>
      <c r="L47" s="581"/>
      <c r="M47" s="421"/>
      <c r="N47" s="582"/>
      <c r="O47" s="535" t="s">
        <v>29</v>
      </c>
      <c r="P47" s="610">
        <v>11723</v>
      </c>
      <c r="Q47" s="610">
        <v>2021</v>
      </c>
      <c r="R47" s="594"/>
      <c r="S47" s="594"/>
      <c r="T47" s="611">
        <v>11137</v>
      </c>
      <c r="U47" s="611">
        <v>10580</v>
      </c>
      <c r="V47" s="611">
        <v>10051</v>
      </c>
      <c r="W47" s="611">
        <v>9548</v>
      </c>
      <c r="X47" s="612">
        <v>9071</v>
      </c>
      <c r="Y47" s="612">
        <v>8617</v>
      </c>
      <c r="Z47" s="612">
        <v>8187</v>
      </c>
      <c r="AA47" s="612">
        <v>8187</v>
      </c>
      <c r="AB47" s="613"/>
      <c r="AC47" s="613"/>
      <c r="AD47" s="613"/>
      <c r="AE47" s="613"/>
      <c r="AF47" s="613"/>
      <c r="AG47" s="613"/>
      <c r="AH47" s="613"/>
      <c r="AI47" s="613"/>
      <c r="AJ47" s="613"/>
      <c r="AK47" s="643">
        <f t="shared" si="0"/>
        <v>8187</v>
      </c>
      <c r="AL47" s="600" t="s">
        <v>279</v>
      </c>
      <c r="AM47" s="627" t="s">
        <v>3746</v>
      </c>
      <c r="AN47" s="634"/>
      <c r="AO47" s="635"/>
      <c r="AP47" s="419"/>
      <c r="AQ47" s="636"/>
      <c r="AR47" s="647" t="s">
        <v>3759</v>
      </c>
      <c r="AS47" s="427"/>
      <c r="AT47" s="417"/>
      <c r="AU47" s="432"/>
      <c r="AV47" s="540"/>
      <c r="AW47" s="576"/>
      <c r="AX47" s="427"/>
      <c r="AY47" s="433"/>
      <c r="AZ47" s="434"/>
      <c r="BA47" s="633"/>
      <c r="BB47" s="31"/>
      <c r="BC47" s="435"/>
      <c r="BD47" s="435"/>
      <c r="BE47" s="34"/>
      <c r="BF47" s="572"/>
      <c r="BG47" s="572"/>
      <c r="BH47" s="572"/>
      <c r="BI47" s="572"/>
      <c r="BJ47" s="572"/>
      <c r="BK47" s="572"/>
      <c r="BL47" s="572"/>
      <c r="BM47" s="572"/>
      <c r="BN47" s="572"/>
      <c r="BO47" s="572"/>
      <c r="BP47" s="572"/>
      <c r="BQ47" s="572"/>
      <c r="BR47" s="572"/>
      <c r="BS47" s="572"/>
      <c r="BT47" s="572"/>
      <c r="BU47" s="572"/>
      <c r="BV47" s="572"/>
      <c r="BW47" s="572"/>
      <c r="BX47" s="572"/>
      <c r="BY47" s="448"/>
      <c r="BZ47" s="448"/>
      <c r="CA47" s="638"/>
      <c r="CB47" s="434"/>
      <c r="CC47" s="448"/>
      <c r="CD47" s="448"/>
      <c r="CE47" s="639"/>
      <c r="CF47" s="434"/>
      <c r="CG47" s="448"/>
      <c r="CH47" s="448"/>
      <c r="CI47" s="639"/>
      <c r="CJ47" s="27"/>
      <c r="CK47" s="448"/>
      <c r="CL47" s="448"/>
      <c r="CM47" s="639"/>
      <c r="CN47" s="27"/>
      <c r="CO47" s="448"/>
      <c r="CP47" s="448"/>
      <c r="CQ47" s="639"/>
      <c r="CR47" s="434"/>
      <c r="CS47" s="448"/>
      <c r="CT47" s="448"/>
      <c r="CU47" s="639"/>
      <c r="CV47" s="434"/>
      <c r="CW47" s="448"/>
      <c r="CX47" s="448"/>
      <c r="CY47" s="639"/>
      <c r="CZ47" s="434"/>
      <c r="DA47" s="448"/>
      <c r="DB47" s="448"/>
      <c r="DC47" s="639"/>
      <c r="DD47" s="434"/>
      <c r="DE47" s="448"/>
      <c r="DF47" s="448"/>
      <c r="DG47" s="27"/>
      <c r="DH47" s="27"/>
      <c r="DI47" s="448"/>
      <c r="DJ47" s="448"/>
      <c r="DK47" s="27"/>
      <c r="DL47" s="27"/>
      <c r="DM47" s="448"/>
      <c r="DN47" s="448"/>
      <c r="DO47" s="27"/>
      <c r="DP47" s="27"/>
      <c r="DQ47" s="448"/>
      <c r="DR47" s="448"/>
      <c r="DS47" s="27"/>
      <c r="DT47" s="27"/>
      <c r="DU47" s="448"/>
      <c r="DV47" s="448"/>
      <c r="DW47" s="27"/>
      <c r="DX47" s="27"/>
      <c r="DY47" s="448"/>
      <c r="DZ47" s="448"/>
      <c r="EA47" s="27"/>
      <c r="EB47" s="27"/>
      <c r="EC47" s="448"/>
      <c r="ED47" s="448"/>
      <c r="EE47" s="27"/>
      <c r="EF47" s="27"/>
      <c r="EG47" s="448"/>
      <c r="EH47" s="448"/>
      <c r="EI47" s="27"/>
      <c r="EJ47" s="27"/>
      <c r="EK47" s="448"/>
      <c r="EL47" s="448"/>
      <c r="EM47" s="27"/>
      <c r="EN47" s="27"/>
      <c r="EO47" s="448"/>
      <c r="EP47" s="448"/>
      <c r="EQ47" s="27"/>
      <c r="ER47" s="27"/>
      <c r="ES47" s="450"/>
      <c r="ET47" s="427"/>
      <c r="EU47" s="451"/>
      <c r="EV47" s="427"/>
      <c r="EW47" s="427"/>
      <c r="EX47" s="427"/>
      <c r="EY47" s="453"/>
      <c r="EZ47" s="427"/>
      <c r="FA47" s="427"/>
      <c r="FB47" s="427"/>
      <c r="FC47" s="427"/>
      <c r="FD47" s="427"/>
      <c r="FE47" s="427"/>
    </row>
    <row r="48" spans="1:161" ht="313.5">
      <c r="A48" s="552" t="s">
        <v>3708</v>
      </c>
      <c r="B48" s="552"/>
      <c r="C48" s="553"/>
      <c r="D48" s="552" t="s">
        <v>3711</v>
      </c>
      <c r="E48" s="524"/>
      <c r="F48" s="562" t="s">
        <v>3760</v>
      </c>
      <c r="G48" s="577" t="s">
        <v>3737</v>
      </c>
      <c r="H48" s="554"/>
      <c r="I48" s="419"/>
      <c r="J48" s="535" t="s">
        <v>3761</v>
      </c>
      <c r="K48" s="421"/>
      <c r="L48" s="581"/>
      <c r="M48" s="421"/>
      <c r="N48" s="582"/>
      <c r="O48" s="535" t="s">
        <v>26</v>
      </c>
      <c r="P48" s="610">
        <v>1251</v>
      </c>
      <c r="Q48" s="610">
        <v>2021</v>
      </c>
      <c r="R48" s="594"/>
      <c r="S48" s="594"/>
      <c r="T48" s="611">
        <v>1276</v>
      </c>
      <c r="U48" s="611">
        <v>1301</v>
      </c>
      <c r="V48" s="611">
        <v>1327</v>
      </c>
      <c r="W48" s="611">
        <v>1353</v>
      </c>
      <c r="X48" s="612">
        <v>1380</v>
      </c>
      <c r="Y48" s="612">
        <v>1407</v>
      </c>
      <c r="Z48" s="612">
        <v>1435</v>
      </c>
      <c r="AA48" s="612">
        <v>1435</v>
      </c>
      <c r="AB48" s="613"/>
      <c r="AC48" s="613"/>
      <c r="AD48" s="613"/>
      <c r="AE48" s="613"/>
      <c r="AF48" s="613"/>
      <c r="AG48" s="613"/>
      <c r="AH48" s="613"/>
      <c r="AI48" s="613"/>
      <c r="AJ48" s="613"/>
      <c r="AK48" s="643">
        <f t="shared" si="0"/>
        <v>1435</v>
      </c>
      <c r="AL48" s="641" t="s">
        <v>279</v>
      </c>
      <c r="AM48" s="552" t="s">
        <v>3762</v>
      </c>
      <c r="AN48" s="427"/>
      <c r="AO48" s="428"/>
      <c r="AP48" s="644"/>
      <c r="AQ48" s="636"/>
      <c r="AR48" s="616"/>
      <c r="AS48" s="427"/>
      <c r="AT48" s="417"/>
      <c r="AU48" s="434"/>
      <c r="AV48" s="540"/>
      <c r="AW48" s="576"/>
      <c r="AX48" s="427"/>
      <c r="AY48" s="433"/>
      <c r="AZ48" s="434"/>
      <c r="BA48" s="633"/>
      <c r="BB48" s="31"/>
      <c r="BC48" s="435"/>
      <c r="BD48" s="435"/>
      <c r="BE48" s="34"/>
      <c r="BF48" s="572"/>
      <c r="BG48" s="572"/>
      <c r="BH48" s="572"/>
      <c r="BI48" s="572"/>
      <c r="BJ48" s="572"/>
      <c r="BK48" s="572"/>
      <c r="BL48" s="572"/>
      <c r="BM48" s="572"/>
      <c r="BN48" s="572"/>
      <c r="BO48" s="572"/>
      <c r="BP48" s="572"/>
      <c r="BQ48" s="572"/>
      <c r="BR48" s="572"/>
      <c r="BS48" s="572"/>
      <c r="BT48" s="572"/>
      <c r="BU48" s="572"/>
      <c r="BV48" s="572"/>
      <c r="BW48" s="572"/>
      <c r="BX48" s="572"/>
      <c r="BY48" s="448"/>
      <c r="BZ48" s="448"/>
      <c r="CA48" s="27"/>
      <c r="CB48" s="434"/>
      <c r="CC48" s="448"/>
      <c r="CD48" s="448"/>
      <c r="CE48" s="27"/>
      <c r="CF48" s="434"/>
      <c r="CG48" s="448"/>
      <c r="CH48" s="448"/>
      <c r="CI48" s="27"/>
      <c r="CJ48" s="27"/>
      <c r="CK48" s="448"/>
      <c r="CL48" s="448"/>
      <c r="CM48" s="27"/>
      <c r="CN48" s="27"/>
      <c r="CO48" s="448"/>
      <c r="CP48" s="448"/>
      <c r="CQ48" s="27"/>
      <c r="CR48" s="434"/>
      <c r="CS48" s="448"/>
      <c r="CT48" s="448"/>
      <c r="CU48" s="27"/>
      <c r="CV48" s="434"/>
      <c r="CW48" s="448"/>
      <c r="CX48" s="448"/>
      <c r="CY48" s="27"/>
      <c r="CZ48" s="434"/>
      <c r="DA48" s="448"/>
      <c r="DB48" s="448"/>
      <c r="DC48" s="27"/>
      <c r="DD48" s="434"/>
      <c r="DE48" s="448"/>
      <c r="DF48" s="448"/>
      <c r="DG48" s="27"/>
      <c r="DH48" s="27"/>
      <c r="DI48" s="448"/>
      <c r="DJ48" s="448"/>
      <c r="DK48" s="27"/>
      <c r="DL48" s="27"/>
      <c r="DM48" s="448"/>
      <c r="DN48" s="448"/>
      <c r="DO48" s="27"/>
      <c r="DP48" s="27"/>
      <c r="DQ48" s="448"/>
      <c r="DR48" s="448"/>
      <c r="DS48" s="27"/>
      <c r="DT48" s="27"/>
      <c r="DU48" s="448"/>
      <c r="DV48" s="448"/>
      <c r="DW48" s="27"/>
      <c r="DX48" s="27"/>
      <c r="DY48" s="448"/>
      <c r="DZ48" s="448"/>
      <c r="EA48" s="27"/>
      <c r="EB48" s="27"/>
      <c r="EC48" s="448"/>
      <c r="ED48" s="448"/>
      <c r="EE48" s="27"/>
      <c r="EF48" s="27"/>
      <c r="EG48" s="448"/>
      <c r="EH48" s="448"/>
      <c r="EI48" s="27"/>
      <c r="EJ48" s="27"/>
      <c r="EK48" s="448"/>
      <c r="EL48" s="448"/>
      <c r="EM48" s="27"/>
      <c r="EN48" s="27"/>
      <c r="EO48" s="448"/>
      <c r="EP48" s="448"/>
      <c r="EQ48" s="27"/>
      <c r="ER48" s="27"/>
      <c r="ES48" s="450"/>
      <c r="ET48" s="427"/>
      <c r="EU48" s="451"/>
      <c r="EV48" s="427"/>
      <c r="EW48" s="427"/>
      <c r="EX48" s="427"/>
      <c r="EY48" s="453"/>
      <c r="EZ48" s="648"/>
      <c r="FA48" s="649"/>
      <c r="FB48" s="649"/>
      <c r="FC48" s="649"/>
      <c r="FD48" s="649"/>
      <c r="FE48" s="453"/>
    </row>
    <row r="49" spans="1:161" ht="313.5">
      <c r="A49" s="552" t="s">
        <v>3708</v>
      </c>
      <c r="B49" s="552" t="s">
        <v>3709</v>
      </c>
      <c r="C49" s="553" t="s">
        <v>3727</v>
      </c>
      <c r="D49" s="552" t="s">
        <v>3711</v>
      </c>
      <c r="E49" s="524"/>
      <c r="F49" s="562" t="s">
        <v>3728</v>
      </c>
      <c r="G49" s="553" t="s">
        <v>3763</v>
      </c>
      <c r="H49" s="553" t="s">
        <v>3764</v>
      </c>
      <c r="I49" s="419"/>
      <c r="J49" s="490" t="s">
        <v>3731</v>
      </c>
      <c r="K49" s="421" t="s">
        <v>3732</v>
      </c>
      <c r="L49" s="563"/>
      <c r="M49" s="421"/>
      <c r="N49" s="564"/>
      <c r="O49" s="565"/>
      <c r="P49" s="566">
        <v>0.2</v>
      </c>
      <c r="Q49" s="567">
        <v>2021</v>
      </c>
      <c r="R49" s="425"/>
      <c r="S49" s="425"/>
      <c r="T49" s="424"/>
      <c r="U49" s="424"/>
      <c r="V49" s="424"/>
      <c r="W49" s="424"/>
      <c r="X49" s="424"/>
      <c r="Y49" s="424"/>
      <c r="Z49" s="424"/>
      <c r="AA49" s="424"/>
      <c r="AB49" s="424"/>
      <c r="AC49" s="424"/>
      <c r="AD49" s="424"/>
      <c r="AE49" s="424"/>
      <c r="AF49" s="424"/>
      <c r="AG49" s="424"/>
      <c r="AH49" s="424"/>
      <c r="AI49" s="424"/>
      <c r="AJ49" s="424"/>
      <c r="AK49" s="424"/>
      <c r="AL49" s="426" t="s">
        <v>3718</v>
      </c>
      <c r="AM49" s="650" t="s">
        <v>3765</v>
      </c>
      <c r="AN49" s="427"/>
      <c r="AO49" s="428" t="s">
        <v>3766</v>
      </c>
      <c r="AP49" s="644"/>
      <c r="AQ49" s="636"/>
      <c r="AR49" s="616"/>
      <c r="AS49" s="427"/>
      <c r="AT49" s="417"/>
      <c r="AU49" s="434"/>
      <c r="AV49" s="540"/>
      <c r="AW49" s="576"/>
      <c r="AX49" s="427"/>
      <c r="AY49" s="433"/>
      <c r="AZ49" s="434"/>
      <c r="BA49" s="633"/>
      <c r="BB49" s="31"/>
      <c r="BC49" s="435"/>
      <c r="BD49" s="435"/>
      <c r="BE49" s="34"/>
      <c r="BF49" s="572"/>
      <c r="BG49" s="572"/>
      <c r="BH49" s="572"/>
      <c r="BI49" s="572"/>
      <c r="BJ49" s="572"/>
      <c r="BK49" s="572"/>
      <c r="BL49" s="572"/>
      <c r="BM49" s="572"/>
      <c r="BN49" s="572"/>
      <c r="BO49" s="572"/>
      <c r="BP49" s="572"/>
      <c r="BQ49" s="572"/>
      <c r="BR49" s="572"/>
      <c r="BS49" s="572"/>
      <c r="BT49" s="572"/>
      <c r="BU49" s="572"/>
      <c r="BV49" s="572"/>
      <c r="BW49" s="572"/>
      <c r="BX49" s="572"/>
      <c r="BY49" s="448"/>
      <c r="BZ49" s="448"/>
      <c r="CA49" s="27"/>
      <c r="CB49" s="434"/>
      <c r="CC49" s="448"/>
      <c r="CD49" s="448"/>
      <c r="CE49" s="27"/>
      <c r="CF49" s="434"/>
      <c r="CG49" s="448"/>
      <c r="CH49" s="448"/>
      <c r="CI49" s="27"/>
      <c r="CJ49" s="27"/>
      <c r="CK49" s="448"/>
      <c r="CL49" s="448"/>
      <c r="CM49" s="27"/>
      <c r="CN49" s="27"/>
      <c r="CO49" s="448"/>
      <c r="CP49" s="448"/>
      <c r="CQ49" s="27"/>
      <c r="CR49" s="434"/>
      <c r="CS49" s="448"/>
      <c r="CT49" s="448"/>
      <c r="CU49" s="27"/>
      <c r="CV49" s="434"/>
      <c r="CW49" s="448"/>
      <c r="CX49" s="448"/>
      <c r="CY49" s="27"/>
      <c r="CZ49" s="434"/>
      <c r="DA49" s="448"/>
      <c r="DB49" s="448"/>
      <c r="DC49" s="27"/>
      <c r="DD49" s="434"/>
      <c r="DE49" s="448"/>
      <c r="DF49" s="448"/>
      <c r="DG49" s="27"/>
      <c r="DH49" s="27"/>
      <c r="DI49" s="448"/>
      <c r="DJ49" s="448"/>
      <c r="DK49" s="27"/>
      <c r="DL49" s="27"/>
      <c r="DM49" s="448"/>
      <c r="DN49" s="448"/>
      <c r="DO49" s="27"/>
      <c r="DP49" s="27"/>
      <c r="DQ49" s="448"/>
      <c r="DR49" s="448"/>
      <c r="DS49" s="27"/>
      <c r="DT49" s="27"/>
      <c r="DU49" s="448"/>
      <c r="DV49" s="448"/>
      <c r="DW49" s="27"/>
      <c r="DX49" s="27"/>
      <c r="DY49" s="448"/>
      <c r="DZ49" s="448"/>
      <c r="EA49" s="27"/>
      <c r="EB49" s="27"/>
      <c r="EC49" s="448"/>
      <c r="ED49" s="448"/>
      <c r="EE49" s="27"/>
      <c r="EF49" s="27"/>
      <c r="EG49" s="448"/>
      <c r="EH49" s="448"/>
      <c r="EI49" s="27"/>
      <c r="EJ49" s="27"/>
      <c r="EK49" s="448"/>
      <c r="EL49" s="448"/>
      <c r="EM49" s="27"/>
      <c r="EN49" s="27"/>
      <c r="EO49" s="448"/>
      <c r="EP49" s="448"/>
      <c r="EQ49" s="27"/>
      <c r="ER49" s="27"/>
      <c r="ES49" s="450"/>
      <c r="ET49" s="427"/>
      <c r="EU49" s="451"/>
      <c r="EV49" s="427"/>
      <c r="EW49" s="427"/>
      <c r="EX49" s="427"/>
      <c r="EY49" s="453"/>
      <c r="EZ49" s="648"/>
      <c r="FA49" s="649"/>
      <c r="FB49" s="649"/>
      <c r="FC49" s="649"/>
      <c r="FD49" s="649"/>
      <c r="FE49" s="453"/>
    </row>
    <row r="50" spans="1:161" ht="313.5">
      <c r="A50" s="552" t="s">
        <v>3708</v>
      </c>
      <c r="B50" s="552" t="s">
        <v>3709</v>
      </c>
      <c r="C50" s="553" t="s">
        <v>3727</v>
      </c>
      <c r="D50" s="552" t="s">
        <v>3711</v>
      </c>
      <c r="E50" s="524"/>
      <c r="F50" s="562" t="s">
        <v>3728</v>
      </c>
      <c r="G50" s="553" t="s">
        <v>3763</v>
      </c>
      <c r="H50" s="553" t="s">
        <v>3764</v>
      </c>
      <c r="I50" s="419"/>
      <c r="J50" s="490" t="s">
        <v>3731</v>
      </c>
      <c r="K50" s="421" t="s">
        <v>3732</v>
      </c>
      <c r="L50" s="563"/>
      <c r="M50" s="421"/>
      <c r="N50" s="564"/>
      <c r="O50" s="565"/>
      <c r="P50" s="566">
        <v>0.2</v>
      </c>
      <c r="Q50" s="567">
        <v>2021</v>
      </c>
      <c r="R50" s="425"/>
      <c r="S50" s="425"/>
      <c r="T50" s="424"/>
      <c r="U50" s="424"/>
      <c r="V50" s="424"/>
      <c r="W50" s="424"/>
      <c r="X50" s="424"/>
      <c r="Y50" s="424"/>
      <c r="Z50" s="424"/>
      <c r="AA50" s="424"/>
      <c r="AB50" s="424"/>
      <c r="AC50" s="424"/>
      <c r="AD50" s="424"/>
      <c r="AE50" s="424"/>
      <c r="AF50" s="424"/>
      <c r="AG50" s="424"/>
      <c r="AH50" s="424"/>
      <c r="AI50" s="424"/>
      <c r="AJ50" s="424"/>
      <c r="AK50" s="424"/>
      <c r="AL50" s="426" t="s">
        <v>3718</v>
      </c>
      <c r="AM50" s="650" t="s">
        <v>3767</v>
      </c>
      <c r="AN50" s="427"/>
      <c r="AO50" s="428"/>
      <c r="AP50" s="644"/>
      <c r="AQ50" s="636"/>
      <c r="AR50" s="616"/>
      <c r="AS50" s="427"/>
      <c r="AT50" s="417"/>
      <c r="AU50" s="434"/>
      <c r="AV50" s="540"/>
      <c r="AW50" s="576"/>
      <c r="AX50" s="427"/>
      <c r="AY50" s="433"/>
      <c r="AZ50" s="434"/>
      <c r="BA50" s="633"/>
      <c r="BB50" s="31"/>
      <c r="BC50" s="435"/>
      <c r="BD50" s="435"/>
      <c r="BE50" s="34"/>
      <c r="BF50" s="572"/>
      <c r="BG50" s="572"/>
      <c r="BH50" s="572"/>
      <c r="BI50" s="572"/>
      <c r="BJ50" s="572"/>
      <c r="BK50" s="572"/>
      <c r="BL50" s="572"/>
      <c r="BM50" s="572"/>
      <c r="BN50" s="572"/>
      <c r="BO50" s="572"/>
      <c r="BP50" s="572"/>
      <c r="BQ50" s="572"/>
      <c r="BR50" s="572"/>
      <c r="BS50" s="572"/>
      <c r="BT50" s="572"/>
      <c r="BU50" s="572"/>
      <c r="BV50" s="572"/>
      <c r="BW50" s="572"/>
      <c r="BX50" s="572"/>
      <c r="BY50" s="448"/>
      <c r="BZ50" s="448"/>
      <c r="CA50" s="27"/>
      <c r="CB50" s="434"/>
      <c r="CC50" s="448"/>
      <c r="CD50" s="448"/>
      <c r="CE50" s="27"/>
      <c r="CF50" s="434"/>
      <c r="CG50" s="448"/>
      <c r="CH50" s="448"/>
      <c r="CI50" s="27"/>
      <c r="CJ50" s="27"/>
      <c r="CK50" s="448"/>
      <c r="CL50" s="448"/>
      <c r="CM50" s="27"/>
      <c r="CN50" s="27"/>
      <c r="CO50" s="448"/>
      <c r="CP50" s="448"/>
      <c r="CQ50" s="27"/>
      <c r="CR50" s="434"/>
      <c r="CS50" s="448"/>
      <c r="CT50" s="448"/>
      <c r="CU50" s="27"/>
      <c r="CV50" s="434"/>
      <c r="CW50" s="448"/>
      <c r="CX50" s="448"/>
      <c r="CY50" s="27"/>
      <c r="CZ50" s="434"/>
      <c r="DA50" s="448"/>
      <c r="DB50" s="448"/>
      <c r="DC50" s="27"/>
      <c r="DD50" s="434"/>
      <c r="DE50" s="448"/>
      <c r="DF50" s="448"/>
      <c r="DG50" s="27"/>
      <c r="DH50" s="27"/>
      <c r="DI50" s="448"/>
      <c r="DJ50" s="448"/>
      <c r="DK50" s="27"/>
      <c r="DL50" s="27"/>
      <c r="DM50" s="448"/>
      <c r="DN50" s="448"/>
      <c r="DO50" s="27"/>
      <c r="DP50" s="27"/>
      <c r="DQ50" s="448"/>
      <c r="DR50" s="448"/>
      <c r="DS50" s="27"/>
      <c r="DT50" s="27"/>
      <c r="DU50" s="448"/>
      <c r="DV50" s="448"/>
      <c r="DW50" s="27"/>
      <c r="DX50" s="27"/>
      <c r="DY50" s="448"/>
      <c r="DZ50" s="448"/>
      <c r="EA50" s="27"/>
      <c r="EB50" s="27"/>
      <c r="EC50" s="448"/>
      <c r="ED50" s="448"/>
      <c r="EE50" s="27"/>
      <c r="EF50" s="27"/>
      <c r="EG50" s="448"/>
      <c r="EH50" s="448"/>
      <c r="EI50" s="27"/>
      <c r="EJ50" s="27"/>
      <c r="EK50" s="448"/>
      <c r="EL50" s="448"/>
      <c r="EM50" s="27"/>
      <c r="EN50" s="27"/>
      <c r="EO50" s="448"/>
      <c r="EP50" s="448"/>
      <c r="EQ50" s="27"/>
      <c r="ER50" s="27"/>
      <c r="ES50" s="450"/>
      <c r="ET50" s="427"/>
      <c r="EU50" s="451"/>
      <c r="EV50" s="427"/>
      <c r="EW50" s="427"/>
      <c r="EX50" s="427"/>
      <c r="EY50" s="453"/>
      <c r="EZ50" s="648"/>
      <c r="FA50" s="649"/>
      <c r="FB50" s="649"/>
      <c r="FC50" s="649"/>
      <c r="FD50" s="649"/>
      <c r="FE50" s="453"/>
    </row>
    <row r="51" spans="1:161" ht="313.5">
      <c r="A51" s="552" t="s">
        <v>3708</v>
      </c>
      <c r="B51" s="552" t="s">
        <v>3709</v>
      </c>
      <c r="C51" s="553" t="s">
        <v>3727</v>
      </c>
      <c r="D51" s="552" t="s">
        <v>3711</v>
      </c>
      <c r="E51" s="524"/>
      <c r="F51" s="562" t="s">
        <v>3728</v>
      </c>
      <c r="G51" s="553" t="s">
        <v>3763</v>
      </c>
      <c r="H51" s="553" t="s">
        <v>3764</v>
      </c>
      <c r="I51" s="419"/>
      <c r="J51" s="490" t="s">
        <v>3731</v>
      </c>
      <c r="K51" s="421" t="s">
        <v>3732</v>
      </c>
      <c r="L51" s="563"/>
      <c r="M51" s="421"/>
      <c r="N51" s="564"/>
      <c r="O51" s="565"/>
      <c r="P51" s="566">
        <v>0.2</v>
      </c>
      <c r="Q51" s="567">
        <v>2021</v>
      </c>
      <c r="R51" s="425"/>
      <c r="S51" s="425"/>
      <c r="T51" s="424"/>
      <c r="U51" s="424"/>
      <c r="V51" s="424"/>
      <c r="W51" s="424"/>
      <c r="X51" s="424"/>
      <c r="Y51" s="424"/>
      <c r="Z51" s="424"/>
      <c r="AA51" s="424"/>
      <c r="AB51" s="424"/>
      <c r="AC51" s="424"/>
      <c r="AD51" s="424"/>
      <c r="AE51" s="424"/>
      <c r="AF51" s="424"/>
      <c r="AG51" s="424"/>
      <c r="AH51" s="424"/>
      <c r="AI51" s="424"/>
      <c r="AJ51" s="424"/>
      <c r="AK51" s="424"/>
      <c r="AL51" s="426" t="s">
        <v>3718</v>
      </c>
      <c r="AM51" s="650" t="s">
        <v>3768</v>
      </c>
      <c r="AN51" s="427"/>
      <c r="AO51" s="428"/>
      <c r="AP51" s="644"/>
      <c r="AQ51" s="636"/>
      <c r="AR51" s="616"/>
      <c r="AS51" s="427"/>
      <c r="AT51" s="417"/>
      <c r="AU51" s="434"/>
      <c r="AV51" s="540"/>
      <c r="AW51" s="576"/>
      <c r="AX51" s="427"/>
      <c r="AY51" s="433"/>
      <c r="AZ51" s="434"/>
      <c r="BA51" s="633"/>
      <c r="BB51" s="31"/>
      <c r="BC51" s="435"/>
      <c r="BD51" s="435"/>
      <c r="BE51" s="34"/>
      <c r="BF51" s="572"/>
      <c r="BG51" s="572"/>
      <c r="BH51" s="572"/>
      <c r="BI51" s="572"/>
      <c r="BJ51" s="572"/>
      <c r="BK51" s="572"/>
      <c r="BL51" s="572"/>
      <c r="BM51" s="572"/>
      <c r="BN51" s="572"/>
      <c r="BO51" s="572"/>
      <c r="BP51" s="572"/>
      <c r="BQ51" s="572"/>
      <c r="BR51" s="572"/>
      <c r="BS51" s="572"/>
      <c r="BT51" s="572"/>
      <c r="BU51" s="572"/>
      <c r="BV51" s="572"/>
      <c r="BW51" s="572"/>
      <c r="BX51" s="572"/>
      <c r="BY51" s="448"/>
      <c r="BZ51" s="448"/>
      <c r="CA51" s="27"/>
      <c r="CB51" s="434"/>
      <c r="CC51" s="448"/>
      <c r="CD51" s="448"/>
      <c r="CE51" s="27"/>
      <c r="CF51" s="434"/>
      <c r="CG51" s="448"/>
      <c r="CH51" s="448"/>
      <c r="CI51" s="27"/>
      <c r="CJ51" s="27"/>
      <c r="CK51" s="448"/>
      <c r="CL51" s="448"/>
      <c r="CM51" s="27"/>
      <c r="CN51" s="27"/>
      <c r="CO51" s="448"/>
      <c r="CP51" s="448"/>
      <c r="CQ51" s="27"/>
      <c r="CR51" s="434"/>
      <c r="CS51" s="448"/>
      <c r="CT51" s="448"/>
      <c r="CU51" s="27"/>
      <c r="CV51" s="434"/>
      <c r="CW51" s="448"/>
      <c r="CX51" s="448"/>
      <c r="CY51" s="27"/>
      <c r="CZ51" s="434"/>
      <c r="DA51" s="448"/>
      <c r="DB51" s="448"/>
      <c r="DC51" s="27"/>
      <c r="DD51" s="434"/>
      <c r="DE51" s="448"/>
      <c r="DF51" s="448"/>
      <c r="DG51" s="27"/>
      <c r="DH51" s="27"/>
      <c r="DI51" s="448"/>
      <c r="DJ51" s="448"/>
      <c r="DK51" s="27"/>
      <c r="DL51" s="27"/>
      <c r="DM51" s="448"/>
      <c r="DN51" s="448"/>
      <c r="DO51" s="27"/>
      <c r="DP51" s="27"/>
      <c r="DQ51" s="448"/>
      <c r="DR51" s="448"/>
      <c r="DS51" s="27"/>
      <c r="DT51" s="27"/>
      <c r="DU51" s="448"/>
      <c r="DV51" s="448"/>
      <c r="DW51" s="27"/>
      <c r="DX51" s="27"/>
      <c r="DY51" s="448"/>
      <c r="DZ51" s="448"/>
      <c r="EA51" s="27"/>
      <c r="EB51" s="27"/>
      <c r="EC51" s="448"/>
      <c r="ED51" s="448"/>
      <c r="EE51" s="27"/>
      <c r="EF51" s="27"/>
      <c r="EG51" s="448"/>
      <c r="EH51" s="448"/>
      <c r="EI51" s="27"/>
      <c r="EJ51" s="27"/>
      <c r="EK51" s="448"/>
      <c r="EL51" s="448"/>
      <c r="EM51" s="27"/>
      <c r="EN51" s="27"/>
      <c r="EO51" s="448"/>
      <c r="EP51" s="448"/>
      <c r="EQ51" s="27"/>
      <c r="ER51" s="27"/>
      <c r="ES51" s="450"/>
      <c r="ET51" s="427"/>
      <c r="EU51" s="451"/>
      <c r="EV51" s="427"/>
      <c r="EW51" s="427"/>
      <c r="EX51" s="427"/>
      <c r="EY51" s="453"/>
      <c r="EZ51" s="648"/>
      <c r="FA51" s="649"/>
      <c r="FB51" s="649"/>
      <c r="FC51" s="649"/>
      <c r="FD51" s="649"/>
      <c r="FE51" s="453"/>
    </row>
    <row r="52" spans="1:161" ht="313.5">
      <c r="A52" s="552" t="s">
        <v>3708</v>
      </c>
      <c r="B52" s="552" t="s">
        <v>3709</v>
      </c>
      <c r="C52" s="553" t="s">
        <v>3727</v>
      </c>
      <c r="D52" s="552" t="s">
        <v>3711</v>
      </c>
      <c r="E52" s="524"/>
      <c r="F52" s="562" t="s">
        <v>3728</v>
      </c>
      <c r="G52" s="553" t="s">
        <v>3763</v>
      </c>
      <c r="H52" s="553" t="s">
        <v>3764</v>
      </c>
      <c r="I52" s="419"/>
      <c r="J52" s="490" t="s">
        <v>3731</v>
      </c>
      <c r="K52" s="421" t="s">
        <v>3732</v>
      </c>
      <c r="L52" s="563"/>
      <c r="M52" s="421"/>
      <c r="N52" s="564"/>
      <c r="O52" s="565"/>
      <c r="P52" s="566">
        <v>0.2</v>
      </c>
      <c r="Q52" s="567">
        <v>2021</v>
      </c>
      <c r="R52" s="425"/>
      <c r="S52" s="425"/>
      <c r="T52" s="424"/>
      <c r="U52" s="424"/>
      <c r="V52" s="424"/>
      <c r="W52" s="424"/>
      <c r="X52" s="424"/>
      <c r="Y52" s="424"/>
      <c r="Z52" s="424"/>
      <c r="AA52" s="424"/>
      <c r="AB52" s="424"/>
      <c r="AC52" s="424"/>
      <c r="AD52" s="424"/>
      <c r="AE52" s="424"/>
      <c r="AF52" s="424"/>
      <c r="AG52" s="424"/>
      <c r="AH52" s="424"/>
      <c r="AI52" s="424"/>
      <c r="AJ52" s="424"/>
      <c r="AK52" s="424"/>
      <c r="AL52" s="426" t="s">
        <v>3718</v>
      </c>
      <c r="AM52" s="650" t="s">
        <v>3769</v>
      </c>
      <c r="AN52" s="427"/>
      <c r="AO52" s="428"/>
      <c r="AP52" s="644"/>
      <c r="AQ52" s="636"/>
      <c r="AR52" s="616"/>
      <c r="AS52" s="427"/>
      <c r="AT52" s="417"/>
      <c r="AU52" s="434"/>
      <c r="AV52" s="540"/>
      <c r="AW52" s="576"/>
      <c r="AX52" s="427"/>
      <c r="AY52" s="433"/>
      <c r="AZ52" s="434"/>
      <c r="BA52" s="633"/>
      <c r="BB52" s="31"/>
      <c r="BC52" s="435"/>
      <c r="BD52" s="435"/>
      <c r="BE52" s="34"/>
      <c r="BF52" s="572"/>
      <c r="BG52" s="572"/>
      <c r="BH52" s="572"/>
      <c r="BI52" s="572"/>
      <c r="BJ52" s="572"/>
      <c r="BK52" s="572"/>
      <c r="BL52" s="572"/>
      <c r="BM52" s="572"/>
      <c r="BN52" s="572"/>
      <c r="BO52" s="572"/>
      <c r="BP52" s="572"/>
      <c r="BQ52" s="572"/>
      <c r="BR52" s="572"/>
      <c r="BS52" s="572"/>
      <c r="BT52" s="572"/>
      <c r="BU52" s="572"/>
      <c r="BV52" s="572"/>
      <c r="BW52" s="572"/>
      <c r="BX52" s="572"/>
      <c r="BY52" s="448"/>
      <c r="BZ52" s="448"/>
      <c r="CA52" s="27"/>
      <c r="CB52" s="434"/>
      <c r="CC52" s="448"/>
      <c r="CD52" s="448"/>
      <c r="CE52" s="27"/>
      <c r="CF52" s="434"/>
      <c r="CG52" s="448"/>
      <c r="CH52" s="448"/>
      <c r="CI52" s="27"/>
      <c r="CJ52" s="27"/>
      <c r="CK52" s="448"/>
      <c r="CL52" s="448"/>
      <c r="CM52" s="27"/>
      <c r="CN52" s="27"/>
      <c r="CO52" s="448"/>
      <c r="CP52" s="448"/>
      <c r="CQ52" s="27"/>
      <c r="CR52" s="434"/>
      <c r="CS52" s="448"/>
      <c r="CT52" s="448"/>
      <c r="CU52" s="27"/>
      <c r="CV52" s="434"/>
      <c r="CW52" s="448"/>
      <c r="CX52" s="448"/>
      <c r="CY52" s="27"/>
      <c r="CZ52" s="434"/>
      <c r="DA52" s="448"/>
      <c r="DB52" s="448"/>
      <c r="DC52" s="27"/>
      <c r="DD52" s="434"/>
      <c r="DE52" s="448"/>
      <c r="DF52" s="448"/>
      <c r="DG52" s="27"/>
      <c r="DH52" s="27"/>
      <c r="DI52" s="448"/>
      <c r="DJ52" s="448"/>
      <c r="DK52" s="27"/>
      <c r="DL52" s="27"/>
      <c r="DM52" s="448"/>
      <c r="DN52" s="448"/>
      <c r="DO52" s="27"/>
      <c r="DP52" s="27"/>
      <c r="DQ52" s="448"/>
      <c r="DR52" s="448"/>
      <c r="DS52" s="27"/>
      <c r="DT52" s="27"/>
      <c r="DU52" s="448"/>
      <c r="DV52" s="448"/>
      <c r="DW52" s="27"/>
      <c r="DX52" s="27"/>
      <c r="DY52" s="448"/>
      <c r="DZ52" s="448"/>
      <c r="EA52" s="27"/>
      <c r="EB52" s="27"/>
      <c r="EC52" s="448"/>
      <c r="ED52" s="448"/>
      <c r="EE52" s="27"/>
      <c r="EF52" s="27"/>
      <c r="EG52" s="448"/>
      <c r="EH52" s="448"/>
      <c r="EI52" s="27"/>
      <c r="EJ52" s="27"/>
      <c r="EK52" s="448"/>
      <c r="EL52" s="448"/>
      <c r="EM52" s="27"/>
      <c r="EN52" s="27"/>
      <c r="EO52" s="448"/>
      <c r="EP52" s="448"/>
      <c r="EQ52" s="27"/>
      <c r="ER52" s="27"/>
      <c r="ES52" s="450"/>
      <c r="ET52" s="427"/>
      <c r="EU52" s="451"/>
      <c r="EV52" s="427"/>
      <c r="EW52" s="427"/>
      <c r="EX52" s="427"/>
      <c r="EY52" s="453"/>
      <c r="EZ52" s="648"/>
      <c r="FA52" s="649"/>
      <c r="FB52" s="649"/>
      <c r="FC52" s="649"/>
      <c r="FD52" s="649"/>
      <c r="FE52" s="453"/>
    </row>
    <row r="53" spans="1:161" ht="313.5">
      <c r="A53" s="552" t="s">
        <v>3708</v>
      </c>
      <c r="B53" s="552" t="s">
        <v>3709</v>
      </c>
      <c r="C53" s="553" t="s">
        <v>3727</v>
      </c>
      <c r="D53" s="552" t="s">
        <v>3711</v>
      </c>
      <c r="E53" s="524"/>
      <c r="F53" s="562" t="s">
        <v>3728</v>
      </c>
      <c r="G53" s="553" t="s">
        <v>3763</v>
      </c>
      <c r="H53" s="553" t="s">
        <v>3764</v>
      </c>
      <c r="I53" s="419"/>
      <c r="J53" s="490" t="s">
        <v>3731</v>
      </c>
      <c r="K53" s="421" t="s">
        <v>3732</v>
      </c>
      <c r="L53" s="563"/>
      <c r="M53" s="421"/>
      <c r="N53" s="564"/>
      <c r="O53" s="565"/>
      <c r="P53" s="566">
        <v>0.2</v>
      </c>
      <c r="Q53" s="567">
        <v>2021</v>
      </c>
      <c r="R53" s="425"/>
      <c r="S53" s="425"/>
      <c r="T53" s="424"/>
      <c r="U53" s="424"/>
      <c r="V53" s="424"/>
      <c r="W53" s="424"/>
      <c r="X53" s="424"/>
      <c r="Y53" s="424"/>
      <c r="Z53" s="424"/>
      <c r="AA53" s="424"/>
      <c r="AB53" s="424"/>
      <c r="AC53" s="424"/>
      <c r="AD53" s="424"/>
      <c r="AE53" s="424"/>
      <c r="AF53" s="424"/>
      <c r="AG53" s="424"/>
      <c r="AH53" s="424"/>
      <c r="AI53" s="424"/>
      <c r="AJ53" s="424"/>
      <c r="AK53" s="424"/>
      <c r="AL53" s="426" t="s">
        <v>3718</v>
      </c>
      <c r="AM53" s="650" t="s">
        <v>3770</v>
      </c>
      <c r="AN53" s="427"/>
      <c r="AO53" s="428"/>
      <c r="AP53" s="644"/>
      <c r="AQ53" s="636"/>
      <c r="AR53" s="616"/>
      <c r="AS53" s="427"/>
      <c r="AT53" s="417"/>
      <c r="AU53" s="434"/>
      <c r="AV53" s="540"/>
      <c r="AW53" s="576"/>
      <c r="AX53" s="427"/>
      <c r="AY53" s="433"/>
      <c r="AZ53" s="434"/>
      <c r="BA53" s="633"/>
      <c r="BB53" s="31"/>
      <c r="BC53" s="435"/>
      <c r="BD53" s="435"/>
      <c r="BE53" s="34"/>
      <c r="BF53" s="572"/>
      <c r="BG53" s="572"/>
      <c r="BH53" s="572"/>
      <c r="BI53" s="572"/>
      <c r="BJ53" s="572"/>
      <c r="BK53" s="572"/>
      <c r="BL53" s="572"/>
      <c r="BM53" s="572"/>
      <c r="BN53" s="572"/>
      <c r="BO53" s="572"/>
      <c r="BP53" s="572"/>
      <c r="BQ53" s="572"/>
      <c r="BR53" s="572"/>
      <c r="BS53" s="572"/>
      <c r="BT53" s="572"/>
      <c r="BU53" s="572"/>
      <c r="BV53" s="572"/>
      <c r="BW53" s="572"/>
      <c r="BX53" s="572"/>
      <c r="BY53" s="448"/>
      <c r="BZ53" s="448"/>
      <c r="CA53" s="27"/>
      <c r="CB53" s="434"/>
      <c r="CC53" s="448"/>
      <c r="CD53" s="448"/>
      <c r="CE53" s="27"/>
      <c r="CF53" s="434"/>
      <c r="CG53" s="448"/>
      <c r="CH53" s="448"/>
      <c r="CI53" s="27"/>
      <c r="CJ53" s="27"/>
      <c r="CK53" s="448"/>
      <c r="CL53" s="448"/>
      <c r="CM53" s="27"/>
      <c r="CN53" s="27"/>
      <c r="CO53" s="448"/>
      <c r="CP53" s="448"/>
      <c r="CQ53" s="27"/>
      <c r="CR53" s="434"/>
      <c r="CS53" s="448"/>
      <c r="CT53" s="448"/>
      <c r="CU53" s="27"/>
      <c r="CV53" s="434"/>
      <c r="CW53" s="448"/>
      <c r="CX53" s="448"/>
      <c r="CY53" s="27"/>
      <c r="CZ53" s="434"/>
      <c r="DA53" s="448"/>
      <c r="DB53" s="448"/>
      <c r="DC53" s="27"/>
      <c r="DD53" s="434"/>
      <c r="DE53" s="448"/>
      <c r="DF53" s="448"/>
      <c r="DG53" s="27"/>
      <c r="DH53" s="27"/>
      <c r="DI53" s="448"/>
      <c r="DJ53" s="448"/>
      <c r="DK53" s="27"/>
      <c r="DL53" s="27"/>
      <c r="DM53" s="448"/>
      <c r="DN53" s="448"/>
      <c r="DO53" s="27"/>
      <c r="DP53" s="27"/>
      <c r="DQ53" s="448"/>
      <c r="DR53" s="448"/>
      <c r="DS53" s="27"/>
      <c r="DT53" s="27"/>
      <c r="DU53" s="448"/>
      <c r="DV53" s="448"/>
      <c r="DW53" s="27"/>
      <c r="DX53" s="27"/>
      <c r="DY53" s="448"/>
      <c r="DZ53" s="448"/>
      <c r="EA53" s="27"/>
      <c r="EB53" s="27"/>
      <c r="EC53" s="448"/>
      <c r="ED53" s="448"/>
      <c r="EE53" s="27"/>
      <c r="EF53" s="27"/>
      <c r="EG53" s="448"/>
      <c r="EH53" s="448"/>
      <c r="EI53" s="27"/>
      <c r="EJ53" s="27"/>
      <c r="EK53" s="448"/>
      <c r="EL53" s="448"/>
      <c r="EM53" s="27"/>
      <c r="EN53" s="27"/>
      <c r="EO53" s="448"/>
      <c r="EP53" s="448"/>
      <c r="EQ53" s="27"/>
      <c r="ER53" s="27"/>
      <c r="ES53" s="450"/>
      <c r="ET53" s="427"/>
      <c r="EU53" s="451"/>
      <c r="EV53" s="427"/>
      <c r="EW53" s="427"/>
      <c r="EX53" s="427"/>
      <c r="EY53" s="453"/>
      <c r="EZ53" s="648"/>
      <c r="FA53" s="649"/>
      <c r="FB53" s="649"/>
      <c r="FC53" s="649"/>
      <c r="FD53" s="649"/>
      <c r="FE53" s="453"/>
    </row>
    <row r="54" spans="1:161" ht="313.5">
      <c r="A54" s="552" t="s">
        <v>3708</v>
      </c>
      <c r="B54" s="552" t="s">
        <v>3709</v>
      </c>
      <c r="C54" s="553" t="s">
        <v>3727</v>
      </c>
      <c r="D54" s="552" t="s">
        <v>3711</v>
      </c>
      <c r="E54" s="524"/>
      <c r="F54" s="562" t="s">
        <v>3728</v>
      </c>
      <c r="G54" s="553" t="s">
        <v>3763</v>
      </c>
      <c r="H54" s="553" t="s">
        <v>3764</v>
      </c>
      <c r="I54" s="419"/>
      <c r="J54" s="490" t="s">
        <v>3731</v>
      </c>
      <c r="K54" s="421" t="s">
        <v>3732</v>
      </c>
      <c r="L54" s="563"/>
      <c r="M54" s="421"/>
      <c r="N54" s="564"/>
      <c r="O54" s="565"/>
      <c r="P54" s="566">
        <v>0.2</v>
      </c>
      <c r="Q54" s="567">
        <v>2021</v>
      </c>
      <c r="R54" s="425"/>
      <c r="S54" s="425"/>
      <c r="T54" s="424"/>
      <c r="U54" s="424"/>
      <c r="V54" s="424"/>
      <c r="W54" s="424"/>
      <c r="X54" s="424"/>
      <c r="Y54" s="424"/>
      <c r="Z54" s="424"/>
      <c r="AA54" s="424"/>
      <c r="AB54" s="424"/>
      <c r="AC54" s="424"/>
      <c r="AD54" s="424"/>
      <c r="AE54" s="424"/>
      <c r="AF54" s="424"/>
      <c r="AG54" s="424"/>
      <c r="AH54" s="424"/>
      <c r="AI54" s="424"/>
      <c r="AJ54" s="424"/>
      <c r="AK54" s="424"/>
      <c r="AL54" s="426" t="s">
        <v>3718</v>
      </c>
      <c r="AM54" s="650" t="s">
        <v>3771</v>
      </c>
      <c r="AN54" s="427"/>
      <c r="AO54" s="428"/>
      <c r="AP54" s="644"/>
      <c r="AQ54" s="636"/>
      <c r="AR54" s="616"/>
      <c r="AS54" s="427"/>
      <c r="AT54" s="417"/>
      <c r="AU54" s="434"/>
      <c r="AV54" s="540"/>
      <c r="AW54" s="576"/>
      <c r="AX54" s="427"/>
      <c r="AY54" s="433"/>
      <c r="AZ54" s="434"/>
      <c r="BA54" s="633"/>
      <c r="BB54" s="31"/>
      <c r="BC54" s="435"/>
      <c r="BD54" s="435"/>
      <c r="BE54" s="34"/>
      <c r="BF54" s="572"/>
      <c r="BG54" s="572"/>
      <c r="BH54" s="572"/>
      <c r="BI54" s="572"/>
      <c r="BJ54" s="572"/>
      <c r="BK54" s="572"/>
      <c r="BL54" s="572"/>
      <c r="BM54" s="572"/>
      <c r="BN54" s="572"/>
      <c r="BO54" s="572"/>
      <c r="BP54" s="572"/>
      <c r="BQ54" s="572"/>
      <c r="BR54" s="572"/>
      <c r="BS54" s="572"/>
      <c r="BT54" s="572"/>
      <c r="BU54" s="572"/>
      <c r="BV54" s="572"/>
      <c r="BW54" s="572"/>
      <c r="BX54" s="572"/>
      <c r="BY54" s="448"/>
      <c r="BZ54" s="448"/>
      <c r="CA54" s="27"/>
      <c r="CB54" s="434"/>
      <c r="CC54" s="448"/>
      <c r="CD54" s="448"/>
      <c r="CE54" s="27"/>
      <c r="CF54" s="434"/>
      <c r="CG54" s="448"/>
      <c r="CH54" s="448"/>
      <c r="CI54" s="27"/>
      <c r="CJ54" s="27"/>
      <c r="CK54" s="448"/>
      <c r="CL54" s="448"/>
      <c r="CM54" s="27"/>
      <c r="CN54" s="27"/>
      <c r="CO54" s="448"/>
      <c r="CP54" s="448"/>
      <c r="CQ54" s="27"/>
      <c r="CR54" s="434"/>
      <c r="CS54" s="448"/>
      <c r="CT54" s="448"/>
      <c r="CU54" s="27"/>
      <c r="CV54" s="434"/>
      <c r="CW54" s="448"/>
      <c r="CX54" s="448"/>
      <c r="CY54" s="27"/>
      <c r="CZ54" s="434"/>
      <c r="DA54" s="448"/>
      <c r="DB54" s="448"/>
      <c r="DC54" s="27"/>
      <c r="DD54" s="434"/>
      <c r="DE54" s="448"/>
      <c r="DF54" s="448"/>
      <c r="DG54" s="27"/>
      <c r="DH54" s="27"/>
      <c r="DI54" s="448"/>
      <c r="DJ54" s="448"/>
      <c r="DK54" s="27"/>
      <c r="DL54" s="27"/>
      <c r="DM54" s="448"/>
      <c r="DN54" s="448"/>
      <c r="DO54" s="27"/>
      <c r="DP54" s="27"/>
      <c r="DQ54" s="448"/>
      <c r="DR54" s="448"/>
      <c r="DS54" s="27"/>
      <c r="DT54" s="27"/>
      <c r="DU54" s="448"/>
      <c r="DV54" s="448"/>
      <c r="DW54" s="27"/>
      <c r="DX54" s="27"/>
      <c r="DY54" s="448"/>
      <c r="DZ54" s="448"/>
      <c r="EA54" s="27"/>
      <c r="EB54" s="27"/>
      <c r="EC54" s="448"/>
      <c r="ED54" s="448"/>
      <c r="EE54" s="27"/>
      <c r="EF54" s="27"/>
      <c r="EG54" s="448"/>
      <c r="EH54" s="448"/>
      <c r="EI54" s="27"/>
      <c r="EJ54" s="27"/>
      <c r="EK54" s="448"/>
      <c r="EL54" s="448"/>
      <c r="EM54" s="27"/>
      <c r="EN54" s="27"/>
      <c r="EO54" s="448"/>
      <c r="EP54" s="448"/>
      <c r="EQ54" s="27"/>
      <c r="ER54" s="27"/>
      <c r="ES54" s="450"/>
      <c r="ET54" s="427"/>
      <c r="EU54" s="451"/>
      <c r="EV54" s="427"/>
      <c r="EW54" s="427"/>
      <c r="EX54" s="427"/>
      <c r="EY54" s="453"/>
      <c r="EZ54" s="648"/>
      <c r="FA54" s="649"/>
      <c r="FB54" s="649"/>
      <c r="FC54" s="649"/>
      <c r="FD54" s="649"/>
      <c r="FE54" s="453"/>
    </row>
    <row r="55" spans="1:161" ht="313.5">
      <c r="A55" s="552" t="s">
        <v>3708</v>
      </c>
      <c r="B55" s="552" t="s">
        <v>3709</v>
      </c>
      <c r="C55" s="553" t="s">
        <v>3727</v>
      </c>
      <c r="D55" s="552" t="s">
        <v>3711</v>
      </c>
      <c r="E55" s="524"/>
      <c r="F55" s="562" t="s">
        <v>3728</v>
      </c>
      <c r="G55" s="553" t="s">
        <v>3763</v>
      </c>
      <c r="H55" s="553" t="s">
        <v>3764</v>
      </c>
      <c r="I55" s="419"/>
      <c r="J55" s="490" t="s">
        <v>3731</v>
      </c>
      <c r="K55" s="421" t="s">
        <v>3732</v>
      </c>
      <c r="L55" s="563"/>
      <c r="M55" s="421"/>
      <c r="N55" s="564"/>
      <c r="O55" s="565"/>
      <c r="P55" s="566">
        <v>0.2</v>
      </c>
      <c r="Q55" s="567">
        <v>2021</v>
      </c>
      <c r="R55" s="425"/>
      <c r="S55" s="425"/>
      <c r="T55" s="424"/>
      <c r="U55" s="424"/>
      <c r="V55" s="424"/>
      <c r="W55" s="424"/>
      <c r="X55" s="424"/>
      <c r="Y55" s="424"/>
      <c r="Z55" s="424"/>
      <c r="AA55" s="424"/>
      <c r="AB55" s="424"/>
      <c r="AC55" s="424"/>
      <c r="AD55" s="424"/>
      <c r="AE55" s="424"/>
      <c r="AF55" s="424"/>
      <c r="AG55" s="424"/>
      <c r="AH55" s="424"/>
      <c r="AI55" s="424"/>
      <c r="AJ55" s="424"/>
      <c r="AK55" s="424"/>
      <c r="AL55" s="426" t="s">
        <v>3718</v>
      </c>
      <c r="AM55" s="650" t="s">
        <v>3772</v>
      </c>
      <c r="AN55" s="427"/>
      <c r="AO55" s="428"/>
      <c r="AP55" s="644"/>
      <c r="AQ55" s="636"/>
      <c r="AR55" s="616"/>
      <c r="AS55" s="427"/>
      <c r="AT55" s="417"/>
      <c r="AU55" s="434"/>
      <c r="AV55" s="540"/>
      <c r="AW55" s="576"/>
      <c r="AX55" s="427"/>
      <c r="AY55" s="433"/>
      <c r="AZ55" s="434"/>
      <c r="BA55" s="633"/>
      <c r="BB55" s="31"/>
      <c r="BC55" s="435"/>
      <c r="BD55" s="435"/>
      <c r="BE55" s="34"/>
      <c r="BF55" s="572"/>
      <c r="BG55" s="572"/>
      <c r="BH55" s="572"/>
      <c r="BI55" s="572"/>
      <c r="BJ55" s="572"/>
      <c r="BK55" s="572"/>
      <c r="BL55" s="572"/>
      <c r="BM55" s="572"/>
      <c r="BN55" s="572"/>
      <c r="BO55" s="572"/>
      <c r="BP55" s="572"/>
      <c r="BQ55" s="572"/>
      <c r="BR55" s="572"/>
      <c r="BS55" s="572"/>
      <c r="BT55" s="572"/>
      <c r="BU55" s="572"/>
      <c r="BV55" s="572"/>
      <c r="BW55" s="572"/>
      <c r="BX55" s="572"/>
      <c r="BY55" s="448"/>
      <c r="BZ55" s="448"/>
      <c r="CA55" s="27"/>
      <c r="CB55" s="434"/>
      <c r="CC55" s="448"/>
      <c r="CD55" s="448"/>
      <c r="CE55" s="27"/>
      <c r="CF55" s="434"/>
      <c r="CG55" s="448"/>
      <c r="CH55" s="448"/>
      <c r="CI55" s="27"/>
      <c r="CJ55" s="27"/>
      <c r="CK55" s="448"/>
      <c r="CL55" s="448"/>
      <c r="CM55" s="27"/>
      <c r="CN55" s="27"/>
      <c r="CO55" s="448"/>
      <c r="CP55" s="448"/>
      <c r="CQ55" s="27"/>
      <c r="CR55" s="434"/>
      <c r="CS55" s="448"/>
      <c r="CT55" s="448"/>
      <c r="CU55" s="27"/>
      <c r="CV55" s="434"/>
      <c r="CW55" s="448"/>
      <c r="CX55" s="448"/>
      <c r="CY55" s="27"/>
      <c r="CZ55" s="434"/>
      <c r="DA55" s="448"/>
      <c r="DB55" s="448"/>
      <c r="DC55" s="27"/>
      <c r="DD55" s="434"/>
      <c r="DE55" s="448"/>
      <c r="DF55" s="448"/>
      <c r="DG55" s="27"/>
      <c r="DH55" s="27"/>
      <c r="DI55" s="448"/>
      <c r="DJ55" s="448"/>
      <c r="DK55" s="27"/>
      <c r="DL55" s="27"/>
      <c r="DM55" s="448"/>
      <c r="DN55" s="448"/>
      <c r="DO55" s="27"/>
      <c r="DP55" s="27"/>
      <c r="DQ55" s="448"/>
      <c r="DR55" s="448"/>
      <c r="DS55" s="27"/>
      <c r="DT55" s="27"/>
      <c r="DU55" s="448"/>
      <c r="DV55" s="448"/>
      <c r="DW55" s="27"/>
      <c r="DX55" s="27"/>
      <c r="DY55" s="448"/>
      <c r="DZ55" s="448"/>
      <c r="EA55" s="27"/>
      <c r="EB55" s="27"/>
      <c r="EC55" s="448"/>
      <c r="ED55" s="448"/>
      <c r="EE55" s="27"/>
      <c r="EF55" s="27"/>
      <c r="EG55" s="448"/>
      <c r="EH55" s="448"/>
      <c r="EI55" s="27"/>
      <c r="EJ55" s="27"/>
      <c r="EK55" s="448"/>
      <c r="EL55" s="448"/>
      <c r="EM55" s="27"/>
      <c r="EN55" s="27"/>
      <c r="EO55" s="448"/>
      <c r="EP55" s="448"/>
      <c r="EQ55" s="27"/>
      <c r="ER55" s="27"/>
      <c r="ES55" s="450"/>
      <c r="ET55" s="427"/>
      <c r="EU55" s="451"/>
      <c r="EV55" s="427"/>
      <c r="EW55" s="427"/>
      <c r="EX55" s="427"/>
      <c r="EY55" s="453"/>
      <c r="EZ55" s="648"/>
      <c r="FA55" s="649"/>
      <c r="FB55" s="649"/>
      <c r="FC55" s="649"/>
      <c r="FD55" s="649"/>
      <c r="FE55" s="453"/>
    </row>
    <row r="56" spans="1:161" ht="313.5">
      <c r="A56" s="552" t="s">
        <v>3708</v>
      </c>
      <c r="B56" s="552" t="s">
        <v>3709</v>
      </c>
      <c r="C56" s="553" t="s">
        <v>3727</v>
      </c>
      <c r="D56" s="552" t="s">
        <v>3711</v>
      </c>
      <c r="E56" s="524"/>
      <c r="F56" s="562" t="s">
        <v>3728</v>
      </c>
      <c r="G56" s="553" t="s">
        <v>3763</v>
      </c>
      <c r="H56" s="553" t="s">
        <v>3764</v>
      </c>
      <c r="I56" s="419"/>
      <c r="J56" s="490" t="s">
        <v>3731</v>
      </c>
      <c r="K56" s="421" t="s">
        <v>3732</v>
      </c>
      <c r="L56" s="563"/>
      <c r="M56" s="421"/>
      <c r="N56" s="564"/>
      <c r="O56" s="565"/>
      <c r="P56" s="566">
        <v>0.2</v>
      </c>
      <c r="Q56" s="567">
        <v>2021</v>
      </c>
      <c r="R56" s="425"/>
      <c r="S56" s="425"/>
      <c r="T56" s="424"/>
      <c r="U56" s="424"/>
      <c r="V56" s="424"/>
      <c r="W56" s="424"/>
      <c r="X56" s="424"/>
      <c r="Y56" s="424"/>
      <c r="Z56" s="424"/>
      <c r="AA56" s="424"/>
      <c r="AB56" s="424"/>
      <c r="AC56" s="424"/>
      <c r="AD56" s="424"/>
      <c r="AE56" s="424"/>
      <c r="AF56" s="424"/>
      <c r="AG56" s="424"/>
      <c r="AH56" s="424"/>
      <c r="AI56" s="424"/>
      <c r="AJ56" s="424"/>
      <c r="AK56" s="424"/>
      <c r="AL56" s="426" t="s">
        <v>3718</v>
      </c>
      <c r="AM56" s="650" t="s">
        <v>3773</v>
      </c>
      <c r="AN56" s="427"/>
      <c r="AO56" s="428"/>
      <c r="AP56" s="644"/>
      <c r="AQ56" s="636"/>
      <c r="AR56" s="616"/>
      <c r="AS56" s="427"/>
      <c r="AT56" s="417"/>
      <c r="AU56" s="434"/>
      <c r="AV56" s="540"/>
      <c r="AW56" s="576"/>
      <c r="AX56" s="427"/>
      <c r="AY56" s="433"/>
      <c r="AZ56" s="434"/>
      <c r="BA56" s="633"/>
      <c r="BB56" s="31"/>
      <c r="BC56" s="435"/>
      <c r="BD56" s="435"/>
      <c r="BE56" s="34"/>
      <c r="BF56" s="572"/>
      <c r="BG56" s="572"/>
      <c r="BH56" s="572"/>
      <c r="BI56" s="572"/>
      <c r="BJ56" s="572"/>
      <c r="BK56" s="572"/>
      <c r="BL56" s="572"/>
      <c r="BM56" s="572"/>
      <c r="BN56" s="572"/>
      <c r="BO56" s="572"/>
      <c r="BP56" s="572"/>
      <c r="BQ56" s="572"/>
      <c r="BR56" s="572"/>
      <c r="BS56" s="572"/>
      <c r="BT56" s="572"/>
      <c r="BU56" s="572"/>
      <c r="BV56" s="572"/>
      <c r="BW56" s="572"/>
      <c r="BX56" s="572"/>
      <c r="BY56" s="448"/>
      <c r="BZ56" s="448"/>
      <c r="CA56" s="27"/>
      <c r="CB56" s="434"/>
      <c r="CC56" s="448"/>
      <c r="CD56" s="448"/>
      <c r="CE56" s="27"/>
      <c r="CF56" s="434"/>
      <c r="CG56" s="448"/>
      <c r="CH56" s="448"/>
      <c r="CI56" s="27"/>
      <c r="CJ56" s="27"/>
      <c r="CK56" s="448"/>
      <c r="CL56" s="448"/>
      <c r="CM56" s="27"/>
      <c r="CN56" s="27"/>
      <c r="CO56" s="448"/>
      <c r="CP56" s="448"/>
      <c r="CQ56" s="27"/>
      <c r="CR56" s="434"/>
      <c r="CS56" s="448"/>
      <c r="CT56" s="448"/>
      <c r="CU56" s="27"/>
      <c r="CV56" s="434"/>
      <c r="CW56" s="448"/>
      <c r="CX56" s="448"/>
      <c r="CY56" s="27"/>
      <c r="CZ56" s="434"/>
      <c r="DA56" s="448"/>
      <c r="DB56" s="448"/>
      <c r="DC56" s="27"/>
      <c r="DD56" s="434"/>
      <c r="DE56" s="448"/>
      <c r="DF56" s="448"/>
      <c r="DG56" s="27"/>
      <c r="DH56" s="27"/>
      <c r="DI56" s="448"/>
      <c r="DJ56" s="448"/>
      <c r="DK56" s="27"/>
      <c r="DL56" s="27"/>
      <c r="DM56" s="448"/>
      <c r="DN56" s="448"/>
      <c r="DO56" s="27"/>
      <c r="DP56" s="27"/>
      <c r="DQ56" s="448"/>
      <c r="DR56" s="448"/>
      <c r="DS56" s="27"/>
      <c r="DT56" s="27"/>
      <c r="DU56" s="448"/>
      <c r="DV56" s="448"/>
      <c r="DW56" s="27"/>
      <c r="DX56" s="27"/>
      <c r="DY56" s="448"/>
      <c r="DZ56" s="448"/>
      <c r="EA56" s="27"/>
      <c r="EB56" s="27"/>
      <c r="EC56" s="448"/>
      <c r="ED56" s="448"/>
      <c r="EE56" s="27"/>
      <c r="EF56" s="27"/>
      <c r="EG56" s="448"/>
      <c r="EH56" s="448"/>
      <c r="EI56" s="27"/>
      <c r="EJ56" s="27"/>
      <c r="EK56" s="448"/>
      <c r="EL56" s="448"/>
      <c r="EM56" s="27"/>
      <c r="EN56" s="27"/>
      <c r="EO56" s="448"/>
      <c r="EP56" s="448"/>
      <c r="EQ56" s="27"/>
      <c r="ER56" s="27"/>
      <c r="ES56" s="450"/>
      <c r="ET56" s="427"/>
      <c r="EU56" s="451"/>
      <c r="EV56" s="427"/>
      <c r="EW56" s="427"/>
      <c r="EX56" s="427"/>
      <c r="EY56" s="453"/>
      <c r="EZ56" s="648"/>
      <c r="FA56" s="649"/>
      <c r="FB56" s="649"/>
      <c r="FC56" s="649"/>
      <c r="FD56" s="649"/>
      <c r="FE56" s="453"/>
    </row>
    <row r="57" spans="1:161" ht="313.5">
      <c r="A57" s="552" t="s">
        <v>3708</v>
      </c>
      <c r="B57" s="552" t="s">
        <v>3709</v>
      </c>
      <c r="C57" s="553" t="s">
        <v>3727</v>
      </c>
      <c r="D57" s="552" t="s">
        <v>3711</v>
      </c>
      <c r="E57" s="524"/>
      <c r="F57" s="562" t="s">
        <v>3728</v>
      </c>
      <c r="G57" s="553" t="s">
        <v>3763</v>
      </c>
      <c r="H57" s="553" t="s">
        <v>3764</v>
      </c>
      <c r="I57" s="419"/>
      <c r="J57" s="490" t="s">
        <v>3731</v>
      </c>
      <c r="K57" s="421" t="s">
        <v>3732</v>
      </c>
      <c r="L57" s="563"/>
      <c r="M57" s="421"/>
      <c r="N57" s="564"/>
      <c r="O57" s="565"/>
      <c r="P57" s="566">
        <v>0.2</v>
      </c>
      <c r="Q57" s="567">
        <v>2021</v>
      </c>
      <c r="R57" s="425"/>
      <c r="S57" s="425"/>
      <c r="T57" s="424"/>
      <c r="U57" s="424"/>
      <c r="V57" s="424"/>
      <c r="W57" s="424"/>
      <c r="X57" s="424"/>
      <c r="Y57" s="424"/>
      <c r="Z57" s="424"/>
      <c r="AA57" s="424"/>
      <c r="AB57" s="424"/>
      <c r="AC57" s="424"/>
      <c r="AD57" s="424"/>
      <c r="AE57" s="424"/>
      <c r="AF57" s="424"/>
      <c r="AG57" s="424"/>
      <c r="AH57" s="424"/>
      <c r="AI57" s="424"/>
      <c r="AJ57" s="424"/>
      <c r="AK57" s="424"/>
      <c r="AL57" s="426" t="s">
        <v>3718</v>
      </c>
      <c r="AM57" s="650"/>
      <c r="AN57" s="427"/>
      <c r="AO57" s="428"/>
      <c r="AP57" s="644"/>
      <c r="AQ57" s="636"/>
      <c r="AR57" s="616"/>
      <c r="AS57" s="427"/>
      <c r="AT57" s="417"/>
      <c r="AU57" s="434"/>
      <c r="AV57" s="540"/>
      <c r="AW57" s="576"/>
      <c r="AX57" s="427"/>
      <c r="AY57" s="433"/>
      <c r="AZ57" s="434"/>
      <c r="BA57" s="633"/>
      <c r="BB57" s="31"/>
      <c r="BC57" s="435"/>
      <c r="BD57" s="435"/>
      <c r="BE57" s="34"/>
      <c r="BF57" s="572"/>
      <c r="BG57" s="572"/>
      <c r="BH57" s="572"/>
      <c r="BI57" s="572"/>
      <c r="BJ57" s="572"/>
      <c r="BK57" s="572"/>
      <c r="BL57" s="572"/>
      <c r="BM57" s="572"/>
      <c r="BN57" s="572"/>
      <c r="BO57" s="572"/>
      <c r="BP57" s="572"/>
      <c r="BQ57" s="572"/>
      <c r="BR57" s="572"/>
      <c r="BS57" s="572"/>
      <c r="BT57" s="572"/>
      <c r="BU57" s="572"/>
      <c r="BV57" s="572"/>
      <c r="BW57" s="572"/>
      <c r="BX57" s="572"/>
      <c r="BY57" s="448"/>
      <c r="BZ57" s="448"/>
      <c r="CA57" s="27"/>
      <c r="CB57" s="434"/>
      <c r="CC57" s="448"/>
      <c r="CD57" s="448"/>
      <c r="CE57" s="27"/>
      <c r="CF57" s="434"/>
      <c r="CG57" s="448"/>
      <c r="CH57" s="448"/>
      <c r="CI57" s="27"/>
      <c r="CJ57" s="27"/>
      <c r="CK57" s="448"/>
      <c r="CL57" s="448"/>
      <c r="CM57" s="27"/>
      <c r="CN57" s="27"/>
      <c r="CO57" s="448"/>
      <c r="CP57" s="448"/>
      <c r="CQ57" s="27"/>
      <c r="CR57" s="434"/>
      <c r="CS57" s="448"/>
      <c r="CT57" s="448"/>
      <c r="CU57" s="27"/>
      <c r="CV57" s="434"/>
      <c r="CW57" s="448"/>
      <c r="CX57" s="448"/>
      <c r="CY57" s="27"/>
      <c r="CZ57" s="434"/>
      <c r="DA57" s="448"/>
      <c r="DB57" s="448"/>
      <c r="DC57" s="27"/>
      <c r="DD57" s="434"/>
      <c r="DE57" s="448"/>
      <c r="DF57" s="448"/>
      <c r="DG57" s="27"/>
      <c r="DH57" s="27"/>
      <c r="DI57" s="448"/>
      <c r="DJ57" s="448"/>
      <c r="DK57" s="27"/>
      <c r="DL57" s="27"/>
      <c r="DM57" s="448"/>
      <c r="DN57" s="448"/>
      <c r="DO57" s="27"/>
      <c r="DP57" s="27"/>
      <c r="DQ57" s="448"/>
      <c r="DR57" s="448"/>
      <c r="DS57" s="27"/>
      <c r="DT57" s="27"/>
      <c r="DU57" s="448"/>
      <c r="DV57" s="448"/>
      <c r="DW57" s="27"/>
      <c r="DX57" s="27"/>
      <c r="DY57" s="448"/>
      <c r="DZ57" s="448"/>
      <c r="EA57" s="27"/>
      <c r="EB57" s="27"/>
      <c r="EC57" s="448"/>
      <c r="ED57" s="448"/>
      <c r="EE57" s="27"/>
      <c r="EF57" s="27"/>
      <c r="EG57" s="448"/>
      <c r="EH57" s="448"/>
      <c r="EI57" s="27"/>
      <c r="EJ57" s="27"/>
      <c r="EK57" s="448"/>
      <c r="EL57" s="448"/>
      <c r="EM57" s="27"/>
      <c r="EN57" s="27"/>
      <c r="EO57" s="448"/>
      <c r="EP57" s="448"/>
      <c r="EQ57" s="27"/>
      <c r="ER57" s="27"/>
      <c r="ES57" s="450"/>
      <c r="ET57" s="427"/>
      <c r="EU57" s="451"/>
      <c r="EV57" s="427"/>
      <c r="EW57" s="427"/>
      <c r="EX57" s="427"/>
      <c r="EY57" s="453"/>
      <c r="EZ57" s="648"/>
      <c r="FA57" s="649"/>
      <c r="FB57" s="649"/>
      <c r="FC57" s="649"/>
      <c r="FD57" s="649"/>
      <c r="FE57" s="453"/>
    </row>
    <row r="58" spans="1:161" ht="313.5">
      <c r="A58" s="552" t="s">
        <v>3708</v>
      </c>
      <c r="B58" s="552" t="s">
        <v>3709</v>
      </c>
      <c r="C58" s="553" t="s">
        <v>3727</v>
      </c>
      <c r="D58" s="552" t="s">
        <v>3711</v>
      </c>
      <c r="E58" s="524"/>
      <c r="F58" s="562" t="s">
        <v>3728</v>
      </c>
      <c r="G58" s="553" t="s">
        <v>3763</v>
      </c>
      <c r="H58" s="553" t="s">
        <v>3764</v>
      </c>
      <c r="I58" s="419"/>
      <c r="J58" s="490" t="s">
        <v>3731</v>
      </c>
      <c r="K58" s="421" t="s">
        <v>3732</v>
      </c>
      <c r="L58" s="563"/>
      <c r="M58" s="421"/>
      <c r="N58" s="564"/>
      <c r="O58" s="565"/>
      <c r="P58" s="566">
        <v>0.2</v>
      </c>
      <c r="Q58" s="567">
        <v>2021</v>
      </c>
      <c r="R58" s="425"/>
      <c r="S58" s="425"/>
      <c r="T58" s="424"/>
      <c r="U58" s="424"/>
      <c r="V58" s="424"/>
      <c r="W58" s="424"/>
      <c r="X58" s="424"/>
      <c r="Y58" s="424"/>
      <c r="Z58" s="424"/>
      <c r="AA58" s="424"/>
      <c r="AB58" s="424"/>
      <c r="AC58" s="424"/>
      <c r="AD58" s="424"/>
      <c r="AE58" s="424"/>
      <c r="AF58" s="424"/>
      <c r="AG58" s="424"/>
      <c r="AH58" s="424"/>
      <c r="AI58" s="424"/>
      <c r="AJ58" s="424"/>
      <c r="AK58" s="424"/>
      <c r="AL58" s="426" t="s">
        <v>3718</v>
      </c>
      <c r="AM58" s="552" t="s">
        <v>3719</v>
      </c>
      <c r="AN58" s="568"/>
      <c r="AO58" s="417" t="s">
        <v>3733</v>
      </c>
      <c r="AP58" s="429"/>
      <c r="AQ58" s="430"/>
      <c r="AR58" s="417"/>
      <c r="AS58" s="568"/>
      <c r="AT58" s="553"/>
      <c r="AU58" s="432"/>
      <c r="AV58" s="540"/>
      <c r="AW58" s="569"/>
      <c r="AX58" s="427"/>
      <c r="AY58" s="570"/>
      <c r="AZ58" s="434"/>
      <c r="BA58" s="571"/>
      <c r="BB58" s="31"/>
      <c r="BC58" s="435"/>
      <c r="BD58" s="435"/>
      <c r="BE58" s="34"/>
      <c r="BF58" s="34"/>
      <c r="BG58" s="572"/>
      <c r="BH58" s="572"/>
      <c r="BI58" s="572"/>
      <c r="BJ58" s="572"/>
      <c r="BK58" s="572"/>
      <c r="BL58" s="572"/>
      <c r="BM58" s="572"/>
      <c r="BN58" s="572"/>
      <c r="BO58" s="572"/>
      <c r="BP58" s="572"/>
      <c r="BQ58" s="572"/>
      <c r="BR58" s="572"/>
      <c r="BS58" s="572"/>
      <c r="BT58" s="572"/>
      <c r="BU58" s="572"/>
      <c r="BV58" s="572"/>
      <c r="BW58" s="572"/>
      <c r="BX58" s="573"/>
      <c r="BY58" s="448"/>
      <c r="BZ58" s="448"/>
      <c r="CA58" s="571"/>
      <c r="CB58" s="434"/>
      <c r="CC58" s="448"/>
      <c r="CD58" s="448"/>
      <c r="CE58" s="571"/>
      <c r="CF58" s="434"/>
      <c r="CG58" s="448"/>
      <c r="CH58" s="448"/>
      <c r="CI58" s="31"/>
      <c r="CJ58" s="27"/>
      <c r="CK58" s="448"/>
      <c r="CL58" s="448"/>
      <c r="CM58" s="31"/>
      <c r="CN58" s="27"/>
      <c r="CO58" s="448"/>
      <c r="CP58" s="448"/>
      <c r="CQ58" s="574"/>
      <c r="CR58" s="434"/>
      <c r="CS58" s="448"/>
      <c r="CT58" s="448"/>
      <c r="CU58" s="574"/>
      <c r="CV58" s="434"/>
      <c r="CW58" s="448"/>
      <c r="CX58" s="448"/>
      <c r="CY58" s="574"/>
      <c r="CZ58" s="434"/>
      <c r="DA58" s="448"/>
      <c r="DB58" s="448"/>
      <c r="DC58" s="574"/>
      <c r="DD58" s="434"/>
      <c r="DE58" s="448"/>
      <c r="DF58" s="448"/>
      <c r="DG58" s="574"/>
      <c r="DH58" s="27"/>
      <c r="DI58" s="448"/>
      <c r="DJ58" s="448"/>
      <c r="DK58" s="574"/>
      <c r="DL58" s="27"/>
      <c r="DM58" s="448"/>
      <c r="DN58" s="448"/>
      <c r="DO58" s="574"/>
      <c r="DP58" s="27"/>
      <c r="DQ58" s="448"/>
      <c r="DR58" s="448"/>
      <c r="DS58" s="574"/>
      <c r="DT58" s="27"/>
      <c r="DU58" s="448"/>
      <c r="DV58" s="448"/>
      <c r="DW58" s="574"/>
      <c r="DX58" s="27"/>
      <c r="DY58" s="448"/>
      <c r="DZ58" s="448"/>
      <c r="EA58" s="574"/>
      <c r="EB58" s="27"/>
      <c r="EC58" s="448"/>
      <c r="ED58" s="448"/>
      <c r="EE58" s="574"/>
      <c r="EF58" s="27"/>
      <c r="EG58" s="448"/>
      <c r="EH58" s="448"/>
      <c r="EI58" s="574"/>
      <c r="EJ58" s="27"/>
      <c r="EK58" s="448"/>
      <c r="EL58" s="448"/>
      <c r="EM58" s="574"/>
      <c r="EN58" s="27"/>
      <c r="EO58" s="448"/>
      <c r="EP58" s="448"/>
      <c r="EQ58" s="574"/>
      <c r="ER58" s="27"/>
      <c r="ES58" s="450"/>
      <c r="ET58" s="575"/>
      <c r="EU58" s="575"/>
      <c r="EV58" s="575"/>
      <c r="EW58" s="575"/>
      <c r="EX58" s="427"/>
      <c r="EY58" s="575"/>
      <c r="EZ58" s="575"/>
      <c r="FA58" s="575"/>
      <c r="FB58" s="575"/>
      <c r="FC58" s="575"/>
      <c r="FD58" s="576"/>
      <c r="FE58" s="568"/>
    </row>
    <row r="59" spans="1:161" ht="379.5">
      <c r="A59" s="552" t="s">
        <v>3708</v>
      </c>
      <c r="B59" s="552" t="s">
        <v>3709</v>
      </c>
      <c r="C59" s="553" t="s">
        <v>3727</v>
      </c>
      <c r="D59" s="552" t="s">
        <v>3711</v>
      </c>
      <c r="E59" s="524"/>
      <c r="F59" s="562" t="s">
        <v>3728</v>
      </c>
      <c r="G59" s="553" t="s">
        <v>3763</v>
      </c>
      <c r="H59" s="553" t="s">
        <v>3764</v>
      </c>
      <c r="I59" s="419"/>
      <c r="J59" s="490" t="s">
        <v>3731</v>
      </c>
      <c r="K59" s="421" t="s">
        <v>3732</v>
      </c>
      <c r="L59" s="563"/>
      <c r="M59" s="421"/>
      <c r="N59" s="564"/>
      <c r="O59" s="565"/>
      <c r="P59" s="566">
        <v>0.2</v>
      </c>
      <c r="Q59" s="567">
        <v>2021</v>
      </c>
      <c r="R59" s="425"/>
      <c r="S59" s="425"/>
      <c r="T59" s="424"/>
      <c r="U59" s="424"/>
      <c r="V59" s="424"/>
      <c r="W59" s="424"/>
      <c r="X59" s="424"/>
      <c r="Y59" s="424"/>
      <c r="Z59" s="424"/>
      <c r="AA59" s="424"/>
      <c r="AB59" s="424"/>
      <c r="AC59" s="424"/>
      <c r="AD59" s="424"/>
      <c r="AE59" s="424"/>
      <c r="AF59" s="424"/>
      <c r="AG59" s="424"/>
      <c r="AH59" s="424"/>
      <c r="AI59" s="424"/>
      <c r="AJ59" s="424"/>
      <c r="AK59" s="424"/>
      <c r="AL59" s="426" t="s">
        <v>3718</v>
      </c>
      <c r="AM59" s="552" t="s">
        <v>3719</v>
      </c>
      <c r="AN59" s="568"/>
      <c r="AO59" s="417" t="s">
        <v>3734</v>
      </c>
      <c r="AP59" s="429"/>
      <c r="AQ59" s="430"/>
      <c r="AR59" s="417"/>
      <c r="AS59" s="568"/>
      <c r="AT59" s="553"/>
      <c r="AU59" s="432"/>
      <c r="AV59" s="540"/>
      <c r="AW59" s="569"/>
      <c r="AX59" s="427"/>
      <c r="AY59" s="570"/>
      <c r="AZ59" s="434"/>
      <c r="BA59" s="571"/>
      <c r="BB59" s="31"/>
      <c r="BC59" s="435"/>
      <c r="BD59" s="435"/>
      <c r="BE59" s="34"/>
      <c r="BF59" s="34"/>
      <c r="BG59" s="572"/>
      <c r="BH59" s="572"/>
      <c r="BI59" s="572"/>
      <c r="BJ59" s="572"/>
      <c r="BK59" s="572"/>
      <c r="BL59" s="572"/>
      <c r="BM59" s="572"/>
      <c r="BN59" s="572"/>
      <c r="BO59" s="572"/>
      <c r="BP59" s="572"/>
      <c r="BQ59" s="572"/>
      <c r="BR59" s="572"/>
      <c r="BS59" s="572"/>
      <c r="BT59" s="572"/>
      <c r="BU59" s="572"/>
      <c r="BV59" s="572"/>
      <c r="BW59" s="572"/>
      <c r="BX59" s="573"/>
      <c r="BY59" s="448"/>
      <c r="BZ59" s="448"/>
      <c r="CA59" s="571"/>
      <c r="CB59" s="434"/>
      <c r="CC59" s="448"/>
      <c r="CD59" s="448"/>
      <c r="CE59" s="571"/>
      <c r="CF59" s="434"/>
      <c r="CG59" s="448"/>
      <c r="CH59" s="448"/>
      <c r="CI59" s="31"/>
      <c r="CJ59" s="27"/>
      <c r="CK59" s="448"/>
      <c r="CL59" s="448"/>
      <c r="CM59" s="31"/>
      <c r="CN59" s="27"/>
      <c r="CO59" s="448"/>
      <c r="CP59" s="448"/>
      <c r="CQ59" s="574"/>
      <c r="CR59" s="434"/>
      <c r="CS59" s="448"/>
      <c r="CT59" s="448"/>
      <c r="CU59" s="574"/>
      <c r="CV59" s="434"/>
      <c r="CW59" s="448"/>
      <c r="CX59" s="448"/>
      <c r="CY59" s="574"/>
      <c r="CZ59" s="434"/>
      <c r="DA59" s="448"/>
      <c r="DB59" s="448"/>
      <c r="DC59" s="574"/>
      <c r="DD59" s="434"/>
      <c r="DE59" s="448"/>
      <c r="DF59" s="448"/>
      <c r="DG59" s="574"/>
      <c r="DH59" s="27"/>
      <c r="DI59" s="448"/>
      <c r="DJ59" s="448"/>
      <c r="DK59" s="574"/>
      <c r="DL59" s="27"/>
      <c r="DM59" s="448"/>
      <c r="DN59" s="448"/>
      <c r="DO59" s="574"/>
      <c r="DP59" s="27"/>
      <c r="DQ59" s="448"/>
      <c r="DR59" s="448"/>
      <c r="DS59" s="574"/>
      <c r="DT59" s="27"/>
      <c r="DU59" s="448"/>
      <c r="DV59" s="448"/>
      <c r="DW59" s="574"/>
      <c r="DX59" s="27"/>
      <c r="DY59" s="448"/>
      <c r="DZ59" s="448"/>
      <c r="EA59" s="574"/>
      <c r="EB59" s="27"/>
      <c r="EC59" s="448"/>
      <c r="ED59" s="448"/>
      <c r="EE59" s="574"/>
      <c r="EF59" s="27"/>
      <c r="EG59" s="448"/>
      <c r="EH59" s="448"/>
      <c r="EI59" s="574"/>
      <c r="EJ59" s="27"/>
      <c r="EK59" s="448"/>
      <c r="EL59" s="448"/>
      <c r="EM59" s="574"/>
      <c r="EN59" s="27"/>
      <c r="EO59" s="448"/>
      <c r="EP59" s="448"/>
      <c r="EQ59" s="574"/>
      <c r="ER59" s="27"/>
      <c r="ES59" s="450"/>
      <c r="ET59" s="575"/>
      <c r="EU59" s="575"/>
      <c r="EV59" s="575"/>
      <c r="EW59" s="575"/>
      <c r="EX59" s="427"/>
      <c r="EY59" s="575"/>
      <c r="EZ59" s="575"/>
      <c r="FA59" s="575"/>
      <c r="FB59" s="575"/>
      <c r="FC59" s="575"/>
      <c r="FD59" s="576"/>
      <c r="FE59" s="568"/>
    </row>
    <row r="60" spans="1:161" ht="313.5">
      <c r="A60" s="552" t="s">
        <v>3708</v>
      </c>
      <c r="B60" s="552" t="s">
        <v>3709</v>
      </c>
      <c r="C60" s="553" t="s">
        <v>3727</v>
      </c>
      <c r="D60" s="552" t="s">
        <v>3711</v>
      </c>
      <c r="E60" s="524"/>
      <c r="F60" s="562" t="s">
        <v>3728</v>
      </c>
      <c r="G60" s="553" t="s">
        <v>3763</v>
      </c>
      <c r="H60" s="553" t="s">
        <v>3764</v>
      </c>
      <c r="I60" s="419"/>
      <c r="J60" s="490" t="s">
        <v>3731</v>
      </c>
      <c r="K60" s="421" t="s">
        <v>3732</v>
      </c>
      <c r="L60" s="563"/>
      <c r="M60" s="421"/>
      <c r="N60" s="564"/>
      <c r="O60" s="565"/>
      <c r="P60" s="566">
        <v>0.2</v>
      </c>
      <c r="Q60" s="567">
        <v>2021</v>
      </c>
      <c r="R60" s="425"/>
      <c r="S60" s="425"/>
      <c r="T60" s="424"/>
      <c r="U60" s="424"/>
      <c r="V60" s="424"/>
      <c r="W60" s="424"/>
      <c r="X60" s="424"/>
      <c r="Y60" s="424"/>
      <c r="Z60" s="424"/>
      <c r="AA60" s="424"/>
      <c r="AB60" s="424"/>
      <c r="AC60" s="424"/>
      <c r="AD60" s="424"/>
      <c r="AE60" s="424"/>
      <c r="AF60" s="424"/>
      <c r="AG60" s="424"/>
      <c r="AH60" s="424"/>
      <c r="AI60" s="424"/>
      <c r="AJ60" s="424"/>
      <c r="AK60" s="424"/>
      <c r="AL60" s="426" t="s">
        <v>3718</v>
      </c>
      <c r="AM60" s="552" t="s">
        <v>3719</v>
      </c>
      <c r="AN60" s="568"/>
      <c r="AO60" s="417" t="s">
        <v>3735</v>
      </c>
      <c r="AP60" s="429"/>
      <c r="AQ60" s="430"/>
      <c r="AR60" s="417"/>
      <c r="AS60" s="568"/>
      <c r="AT60" s="553"/>
      <c r="AU60" s="432"/>
      <c r="AV60" s="540"/>
      <c r="AW60" s="569"/>
      <c r="AX60" s="427"/>
      <c r="AY60" s="570"/>
      <c r="AZ60" s="434"/>
      <c r="BA60" s="571"/>
      <c r="BB60" s="31"/>
      <c r="BC60" s="435"/>
      <c r="BD60" s="435"/>
      <c r="BE60" s="34"/>
      <c r="BF60" s="34"/>
      <c r="BG60" s="572"/>
      <c r="BH60" s="572"/>
      <c r="BI60" s="572"/>
      <c r="BJ60" s="572"/>
      <c r="BK60" s="572"/>
      <c r="BL60" s="572"/>
      <c r="BM60" s="572"/>
      <c r="BN60" s="572"/>
      <c r="BO60" s="572"/>
      <c r="BP60" s="572"/>
      <c r="BQ60" s="572"/>
      <c r="BR60" s="572"/>
      <c r="BS60" s="572"/>
      <c r="BT60" s="572"/>
      <c r="BU60" s="572"/>
      <c r="BV60" s="572"/>
      <c r="BW60" s="572"/>
      <c r="BX60" s="573"/>
      <c r="BY60" s="448"/>
      <c r="BZ60" s="448"/>
      <c r="CA60" s="571"/>
      <c r="CB60" s="434"/>
      <c r="CC60" s="448"/>
      <c r="CD60" s="448"/>
      <c r="CE60" s="571"/>
      <c r="CF60" s="434"/>
      <c r="CG60" s="448"/>
      <c r="CH60" s="448"/>
      <c r="CI60" s="31"/>
      <c r="CJ60" s="27"/>
      <c r="CK60" s="448"/>
      <c r="CL60" s="448"/>
      <c r="CM60" s="31"/>
      <c r="CN60" s="27"/>
      <c r="CO60" s="448"/>
      <c r="CP60" s="448"/>
      <c r="CQ60" s="574"/>
      <c r="CR60" s="434"/>
      <c r="CS60" s="448"/>
      <c r="CT60" s="448"/>
      <c r="CU60" s="574"/>
      <c r="CV60" s="434"/>
      <c r="CW60" s="448"/>
      <c r="CX60" s="448"/>
      <c r="CY60" s="574"/>
      <c r="CZ60" s="434"/>
      <c r="DA60" s="448"/>
      <c r="DB60" s="448"/>
      <c r="DC60" s="574"/>
      <c r="DD60" s="434"/>
      <c r="DE60" s="448"/>
      <c r="DF60" s="448"/>
      <c r="DG60" s="574"/>
      <c r="DH60" s="27"/>
      <c r="DI60" s="448"/>
      <c r="DJ60" s="448"/>
      <c r="DK60" s="574"/>
      <c r="DL60" s="27"/>
      <c r="DM60" s="448"/>
      <c r="DN60" s="448"/>
      <c r="DO60" s="574"/>
      <c r="DP60" s="27"/>
      <c r="DQ60" s="448"/>
      <c r="DR60" s="448"/>
      <c r="DS60" s="574"/>
      <c r="DT60" s="27"/>
      <c r="DU60" s="448"/>
      <c r="DV60" s="448"/>
      <c r="DW60" s="574"/>
      <c r="DX60" s="27"/>
      <c r="DY60" s="448"/>
      <c r="DZ60" s="448"/>
      <c r="EA60" s="574"/>
      <c r="EB60" s="27"/>
      <c r="EC60" s="448"/>
      <c r="ED60" s="448"/>
      <c r="EE60" s="574"/>
      <c r="EF60" s="27"/>
      <c r="EG60" s="448"/>
      <c r="EH60" s="448"/>
      <c r="EI60" s="574"/>
      <c r="EJ60" s="27"/>
      <c r="EK60" s="448"/>
      <c r="EL60" s="448"/>
      <c r="EM60" s="574"/>
      <c r="EN60" s="27"/>
      <c r="EO60" s="448"/>
      <c r="EP60" s="448"/>
      <c r="EQ60" s="574"/>
      <c r="ER60" s="27"/>
      <c r="ES60" s="450"/>
      <c r="ET60" s="575"/>
      <c r="EU60" s="575"/>
      <c r="EV60" s="575"/>
      <c r="EW60" s="575"/>
      <c r="EX60" s="427"/>
      <c r="EY60" s="575"/>
      <c r="EZ60" s="575"/>
      <c r="FA60" s="575"/>
      <c r="FB60" s="575"/>
      <c r="FC60" s="575"/>
      <c r="FD60" s="576"/>
      <c r="FE60" s="568"/>
    </row>
    <row r="61" spans="1:161" ht="409.5">
      <c r="A61" s="651" t="s">
        <v>3774</v>
      </c>
      <c r="B61" s="651" t="s">
        <v>3775</v>
      </c>
      <c r="C61" s="553" t="s">
        <v>3776</v>
      </c>
      <c r="D61" s="651" t="s">
        <v>3777</v>
      </c>
      <c r="E61" s="652"/>
      <c r="F61" s="653" t="s">
        <v>3778</v>
      </c>
      <c r="G61" s="585" t="s">
        <v>3779</v>
      </c>
      <c r="H61" s="585" t="s">
        <v>3780</v>
      </c>
      <c r="I61" s="654"/>
      <c r="J61" s="655" t="s">
        <v>3781</v>
      </c>
      <c r="K61" s="421"/>
      <c r="L61" s="655" t="s">
        <v>3782</v>
      </c>
      <c r="M61" s="421"/>
      <c r="N61" s="656"/>
      <c r="O61" s="655"/>
      <c r="P61" s="657">
        <v>2021</v>
      </c>
      <c r="Q61" s="657">
        <v>210</v>
      </c>
      <c r="R61" s="658"/>
      <c r="S61" s="658"/>
      <c r="T61" s="659">
        <v>0.3</v>
      </c>
      <c r="U61" s="659">
        <v>0.35</v>
      </c>
      <c r="V61" s="659">
        <v>0.38</v>
      </c>
      <c r="W61" s="659">
        <v>0.4</v>
      </c>
      <c r="X61" s="659">
        <v>0.42</v>
      </c>
      <c r="Y61" s="659">
        <v>0.44</v>
      </c>
      <c r="Z61" s="659">
        <v>0.46</v>
      </c>
      <c r="AA61" s="659">
        <v>0.46</v>
      </c>
      <c r="AB61" s="659"/>
      <c r="AC61" s="659"/>
      <c r="AD61" s="659"/>
      <c r="AE61" s="659"/>
      <c r="AF61" s="659"/>
      <c r="AG61" s="659"/>
      <c r="AH61" s="659"/>
      <c r="AI61" s="659"/>
      <c r="AJ61" s="659"/>
      <c r="AK61" s="660"/>
      <c r="AL61" s="661" t="s">
        <v>3783</v>
      </c>
      <c r="AM61" s="662" t="s">
        <v>3784</v>
      </c>
      <c r="AN61" s="663" t="s">
        <v>3785</v>
      </c>
      <c r="AO61" s="664" t="s">
        <v>3786</v>
      </c>
      <c r="AP61" s="665"/>
      <c r="AQ61" s="666" t="s">
        <v>3787</v>
      </c>
      <c r="AR61" s="667"/>
      <c r="AS61" s="663" t="s">
        <v>3788</v>
      </c>
      <c r="AT61" s="668"/>
      <c r="AU61" s="669"/>
      <c r="AV61" s="670"/>
      <c r="AW61" s="671"/>
      <c r="AX61" s="671"/>
      <c r="AY61" s="672"/>
      <c r="AZ61" s="673"/>
      <c r="BA61" s="674">
        <v>2021</v>
      </c>
      <c r="BB61" s="674">
        <v>1</v>
      </c>
      <c r="BC61" s="675"/>
      <c r="BD61" s="675"/>
      <c r="BE61" s="676"/>
      <c r="BF61" s="677"/>
      <c r="BG61" s="677"/>
      <c r="BH61" s="677"/>
      <c r="BI61" s="677"/>
      <c r="BJ61" s="677"/>
      <c r="BK61" s="677"/>
      <c r="BL61" s="677"/>
      <c r="BM61" s="677"/>
      <c r="BN61" s="677"/>
      <c r="BO61" s="677"/>
      <c r="BP61" s="677"/>
      <c r="BQ61" s="677"/>
      <c r="BR61" s="677"/>
      <c r="BS61" s="677"/>
      <c r="BT61" s="677"/>
      <c r="BU61" s="677"/>
      <c r="BV61" s="677"/>
      <c r="BW61" s="677"/>
      <c r="BX61" s="678"/>
      <c r="BY61" s="679"/>
      <c r="BZ61" s="679"/>
      <c r="CA61" s="663"/>
      <c r="CB61" s="673"/>
      <c r="CC61" s="679"/>
      <c r="CD61" s="679"/>
      <c r="CE61" s="663"/>
      <c r="CF61" s="673"/>
      <c r="CG61" s="679"/>
      <c r="CH61" s="679"/>
      <c r="CI61" s="663"/>
      <c r="CJ61" s="655"/>
      <c r="CK61" s="679"/>
      <c r="CL61" s="679"/>
      <c r="CM61" s="663"/>
      <c r="CN61" s="655"/>
      <c r="CO61" s="679"/>
      <c r="CP61" s="679"/>
      <c r="CQ61" s="663"/>
      <c r="CR61" s="673"/>
      <c r="CS61" s="679"/>
      <c r="CT61" s="679"/>
      <c r="CU61" s="663"/>
      <c r="CV61" s="673"/>
      <c r="CW61" s="679"/>
      <c r="CX61" s="679"/>
      <c r="CY61" s="663"/>
      <c r="CZ61" s="673"/>
      <c r="DA61" s="679"/>
      <c r="DB61" s="679"/>
      <c r="DC61" s="663"/>
      <c r="DD61" s="673"/>
      <c r="DE61" s="679"/>
      <c r="DF61" s="679"/>
      <c r="DG61" s="663"/>
      <c r="DH61" s="655"/>
      <c r="DI61" s="679"/>
      <c r="DJ61" s="679"/>
      <c r="DK61" s="663"/>
      <c r="DL61" s="655"/>
      <c r="DM61" s="679"/>
      <c r="DN61" s="679"/>
      <c r="DO61" s="663"/>
      <c r="DP61" s="655"/>
      <c r="DQ61" s="679"/>
      <c r="DR61" s="679"/>
      <c r="DS61" s="663"/>
      <c r="DT61" s="655"/>
      <c r="DU61" s="679"/>
      <c r="DV61" s="679"/>
      <c r="DW61" s="663"/>
      <c r="DX61" s="655"/>
      <c r="DY61" s="679"/>
      <c r="DZ61" s="679"/>
      <c r="EA61" s="663"/>
      <c r="EB61" s="655"/>
      <c r="EC61" s="679"/>
      <c r="ED61" s="679"/>
      <c r="EE61" s="663"/>
      <c r="EF61" s="655"/>
      <c r="EG61" s="679"/>
      <c r="EH61" s="679"/>
      <c r="EI61" s="663"/>
      <c r="EJ61" s="655"/>
      <c r="EK61" s="679"/>
      <c r="EL61" s="679"/>
      <c r="EM61" s="663"/>
      <c r="EN61" s="655"/>
      <c r="EO61" s="679"/>
      <c r="EP61" s="679"/>
      <c r="EQ61" s="663"/>
      <c r="ER61" s="655"/>
      <c r="ES61" s="680"/>
      <c r="ET61" s="681"/>
      <c r="EU61" s="681"/>
      <c r="EV61" s="681"/>
      <c r="EW61" s="681"/>
      <c r="EX61" s="671"/>
      <c r="EY61" s="682"/>
      <c r="EZ61" s="681"/>
      <c r="FA61" s="681"/>
      <c r="FB61" s="681"/>
      <c r="FC61" s="681"/>
      <c r="FD61" s="681"/>
      <c r="FE61" s="681"/>
    </row>
    <row r="62" spans="1:161" ht="409.5">
      <c r="A62" s="651" t="s">
        <v>3789</v>
      </c>
      <c r="B62" s="651" t="s">
        <v>3775</v>
      </c>
      <c r="C62" s="553" t="s">
        <v>3776</v>
      </c>
      <c r="D62" s="651" t="s">
        <v>3777</v>
      </c>
      <c r="E62" s="652"/>
      <c r="F62" s="653" t="s">
        <v>3778</v>
      </c>
      <c r="G62" s="585" t="s">
        <v>3779</v>
      </c>
      <c r="H62" s="585" t="s">
        <v>3780</v>
      </c>
      <c r="I62" s="654"/>
      <c r="J62" s="655" t="s">
        <v>3781</v>
      </c>
      <c r="K62" s="421"/>
      <c r="L62" s="655" t="s">
        <v>3782</v>
      </c>
      <c r="M62" s="421"/>
      <c r="N62" s="656"/>
      <c r="O62" s="655"/>
      <c r="P62" s="657">
        <v>2021</v>
      </c>
      <c r="Q62" s="657">
        <v>243</v>
      </c>
      <c r="R62" s="658"/>
      <c r="S62" s="658"/>
      <c r="T62" s="683" t="s">
        <v>3790</v>
      </c>
      <c r="U62" s="683"/>
      <c r="V62" s="683"/>
      <c r="W62" s="683"/>
      <c r="X62" s="660"/>
      <c r="Y62" s="660"/>
      <c r="Z62" s="660"/>
      <c r="AA62" s="660"/>
      <c r="AB62" s="660"/>
      <c r="AC62" s="660"/>
      <c r="AD62" s="660"/>
      <c r="AE62" s="660"/>
      <c r="AF62" s="660"/>
      <c r="AG62" s="660"/>
      <c r="AH62" s="660"/>
      <c r="AI62" s="660"/>
      <c r="AJ62" s="660"/>
      <c r="AK62" s="660"/>
      <c r="AL62" s="661"/>
      <c r="AM62" s="662" t="s">
        <v>3784</v>
      </c>
      <c r="AN62" s="663" t="s">
        <v>3791</v>
      </c>
      <c r="AO62" s="664" t="s">
        <v>3792</v>
      </c>
      <c r="AP62" s="665"/>
      <c r="AQ62" s="666" t="s">
        <v>3793</v>
      </c>
      <c r="AR62" s="667"/>
      <c r="AS62" s="663" t="s">
        <v>3794</v>
      </c>
      <c r="AT62" s="668"/>
      <c r="AU62" s="669"/>
      <c r="AV62" s="670"/>
      <c r="AW62" s="671"/>
      <c r="AX62" s="671"/>
      <c r="AY62" s="672"/>
      <c r="AZ62" s="673"/>
      <c r="BA62" s="674">
        <v>2021</v>
      </c>
      <c r="BB62" s="674">
        <v>24</v>
      </c>
      <c r="BC62" s="675"/>
      <c r="BD62" s="675"/>
      <c r="BE62" s="676"/>
      <c r="BF62" s="677"/>
      <c r="BG62" s="677"/>
      <c r="BH62" s="677"/>
      <c r="BI62" s="677"/>
      <c r="BJ62" s="677"/>
      <c r="BK62" s="677"/>
      <c r="BL62" s="677"/>
      <c r="BM62" s="677"/>
      <c r="BN62" s="677"/>
      <c r="BO62" s="677"/>
      <c r="BP62" s="677"/>
      <c r="BQ62" s="677"/>
      <c r="BR62" s="677"/>
      <c r="BS62" s="677"/>
      <c r="BT62" s="677"/>
      <c r="BU62" s="677"/>
      <c r="BV62" s="677"/>
      <c r="BW62" s="677"/>
      <c r="BX62" s="678"/>
      <c r="BY62" s="679"/>
      <c r="BZ62" s="679"/>
      <c r="CA62" s="663"/>
      <c r="CB62" s="673"/>
      <c r="CC62" s="679"/>
      <c r="CD62" s="679"/>
      <c r="CE62" s="663"/>
      <c r="CF62" s="673"/>
      <c r="CG62" s="679"/>
      <c r="CH62" s="679"/>
      <c r="CI62" s="663"/>
      <c r="CJ62" s="655"/>
      <c r="CK62" s="679"/>
      <c r="CL62" s="679"/>
      <c r="CM62" s="663"/>
      <c r="CN62" s="655"/>
      <c r="CO62" s="679"/>
      <c r="CP62" s="679"/>
      <c r="CQ62" s="663"/>
      <c r="CR62" s="673"/>
      <c r="CS62" s="679"/>
      <c r="CT62" s="679"/>
      <c r="CU62" s="663"/>
      <c r="CV62" s="673"/>
      <c r="CW62" s="679"/>
      <c r="CX62" s="679"/>
      <c r="CY62" s="663"/>
      <c r="CZ62" s="673"/>
      <c r="DA62" s="679"/>
      <c r="DB62" s="679"/>
      <c r="DC62" s="663"/>
      <c r="DD62" s="673"/>
      <c r="DE62" s="679"/>
      <c r="DF62" s="679"/>
      <c r="DG62" s="663"/>
      <c r="DH62" s="655"/>
      <c r="DI62" s="679"/>
      <c r="DJ62" s="679"/>
      <c r="DK62" s="663"/>
      <c r="DL62" s="655"/>
      <c r="DM62" s="679"/>
      <c r="DN62" s="679"/>
      <c r="DO62" s="663"/>
      <c r="DP62" s="655"/>
      <c r="DQ62" s="679"/>
      <c r="DR62" s="679"/>
      <c r="DS62" s="663"/>
      <c r="DT62" s="655"/>
      <c r="DU62" s="679"/>
      <c r="DV62" s="679"/>
      <c r="DW62" s="663"/>
      <c r="DX62" s="655"/>
      <c r="DY62" s="679"/>
      <c r="DZ62" s="679"/>
      <c r="EA62" s="663"/>
      <c r="EB62" s="655"/>
      <c r="EC62" s="679"/>
      <c r="ED62" s="679"/>
      <c r="EE62" s="663"/>
      <c r="EF62" s="655"/>
      <c r="EG62" s="679"/>
      <c r="EH62" s="679"/>
      <c r="EI62" s="663"/>
      <c r="EJ62" s="655"/>
      <c r="EK62" s="679"/>
      <c r="EL62" s="679"/>
      <c r="EM62" s="663"/>
      <c r="EN62" s="655"/>
      <c r="EO62" s="679"/>
      <c r="EP62" s="679"/>
      <c r="EQ62" s="663"/>
      <c r="ER62" s="655"/>
      <c r="ES62" s="680"/>
      <c r="ET62" s="681"/>
      <c r="EU62" s="681"/>
      <c r="EV62" s="681"/>
      <c r="EW62" s="681"/>
      <c r="EX62" s="671"/>
      <c r="EY62" s="682"/>
      <c r="EZ62" s="681"/>
      <c r="FA62" s="681"/>
      <c r="FB62" s="681"/>
      <c r="FC62" s="681"/>
      <c r="FD62" s="681"/>
      <c r="FE62" s="681"/>
    </row>
    <row r="63" spans="1:161" ht="409.5">
      <c r="A63" s="651" t="s">
        <v>3774</v>
      </c>
      <c r="B63" s="651" t="s">
        <v>3775</v>
      </c>
      <c r="C63" s="553" t="s">
        <v>3776</v>
      </c>
      <c r="D63" s="651" t="s">
        <v>3777</v>
      </c>
      <c r="E63" s="652"/>
      <c r="F63" s="653" t="s">
        <v>3778</v>
      </c>
      <c r="G63" s="585" t="s">
        <v>3779</v>
      </c>
      <c r="H63" s="585" t="s">
        <v>3780</v>
      </c>
      <c r="I63" s="654"/>
      <c r="J63" s="655"/>
      <c r="K63" s="421"/>
      <c r="L63" s="655"/>
      <c r="M63" s="421"/>
      <c r="N63" s="656"/>
      <c r="O63" s="655"/>
      <c r="P63" s="657"/>
      <c r="Q63" s="657"/>
      <c r="R63" s="658"/>
      <c r="S63" s="658"/>
      <c r="T63" s="659"/>
      <c r="U63" s="659"/>
      <c r="V63" s="659"/>
      <c r="W63" s="659"/>
      <c r="X63" s="659"/>
      <c r="Y63" s="659"/>
      <c r="Z63" s="659"/>
      <c r="AA63" s="659"/>
      <c r="AB63" s="659"/>
      <c r="AC63" s="659"/>
      <c r="AD63" s="659"/>
      <c r="AE63" s="659"/>
      <c r="AF63" s="659"/>
      <c r="AG63" s="659"/>
      <c r="AH63" s="659"/>
      <c r="AI63" s="659"/>
      <c r="AJ63" s="659"/>
      <c r="AK63" s="660"/>
      <c r="AL63" s="661"/>
      <c r="AM63" s="537" t="s">
        <v>3795</v>
      </c>
      <c r="AN63" s="663" t="s">
        <v>3796</v>
      </c>
      <c r="AO63" s="664" t="s">
        <v>3797</v>
      </c>
      <c r="AP63" s="665"/>
      <c r="AQ63" s="666"/>
      <c r="AR63" s="667"/>
      <c r="AS63" s="663"/>
      <c r="AT63" s="668"/>
      <c r="AU63" s="669"/>
      <c r="AV63" s="670"/>
      <c r="AW63" s="671"/>
      <c r="AX63" s="671"/>
      <c r="AY63" s="672"/>
      <c r="AZ63" s="673"/>
      <c r="BA63" s="674"/>
      <c r="BB63" s="674"/>
      <c r="BC63" s="675"/>
      <c r="BD63" s="675"/>
      <c r="BE63" s="676"/>
      <c r="BF63" s="677"/>
      <c r="BG63" s="677"/>
      <c r="BH63" s="677"/>
      <c r="BI63" s="677"/>
      <c r="BJ63" s="677"/>
      <c r="BK63" s="677"/>
      <c r="BL63" s="677"/>
      <c r="BM63" s="677"/>
      <c r="BN63" s="677"/>
      <c r="BO63" s="677"/>
      <c r="BP63" s="677"/>
      <c r="BQ63" s="677"/>
      <c r="BR63" s="677"/>
      <c r="BS63" s="677"/>
      <c r="BT63" s="677"/>
      <c r="BU63" s="677"/>
      <c r="BV63" s="677"/>
      <c r="BW63" s="677"/>
      <c r="BX63" s="678"/>
      <c r="BY63" s="679"/>
      <c r="BZ63" s="679"/>
      <c r="CA63" s="663"/>
      <c r="CB63" s="673"/>
      <c r="CC63" s="679"/>
      <c r="CD63" s="679"/>
      <c r="CE63" s="663"/>
      <c r="CF63" s="673"/>
      <c r="CG63" s="679"/>
      <c r="CH63" s="679"/>
      <c r="CI63" s="663"/>
      <c r="CJ63" s="655"/>
      <c r="CK63" s="679"/>
      <c r="CL63" s="679"/>
      <c r="CM63" s="663"/>
      <c r="CN63" s="655"/>
      <c r="CO63" s="679"/>
      <c r="CP63" s="679"/>
      <c r="CQ63" s="663"/>
      <c r="CR63" s="673"/>
      <c r="CS63" s="679"/>
      <c r="CT63" s="679"/>
      <c r="CU63" s="663"/>
      <c r="CV63" s="673"/>
      <c r="CW63" s="679"/>
      <c r="CX63" s="679"/>
      <c r="CY63" s="663"/>
      <c r="CZ63" s="673"/>
      <c r="DA63" s="679"/>
      <c r="DB63" s="679"/>
      <c r="DC63" s="663"/>
      <c r="DD63" s="673"/>
      <c r="DE63" s="679"/>
      <c r="DF63" s="679"/>
      <c r="DG63" s="663"/>
      <c r="DH63" s="655"/>
      <c r="DI63" s="679"/>
      <c r="DJ63" s="679"/>
      <c r="DK63" s="663"/>
      <c r="DL63" s="655"/>
      <c r="DM63" s="679"/>
      <c r="DN63" s="679"/>
      <c r="DO63" s="663"/>
      <c r="DP63" s="655"/>
      <c r="DQ63" s="679"/>
      <c r="DR63" s="679"/>
      <c r="DS63" s="663"/>
      <c r="DT63" s="655"/>
      <c r="DU63" s="679"/>
      <c r="DV63" s="679"/>
      <c r="DW63" s="663"/>
      <c r="DX63" s="655"/>
      <c r="DY63" s="679"/>
      <c r="DZ63" s="679"/>
      <c r="EA63" s="663"/>
      <c r="EB63" s="655"/>
      <c r="EC63" s="679"/>
      <c r="ED63" s="679"/>
      <c r="EE63" s="663"/>
      <c r="EF63" s="655"/>
      <c r="EG63" s="679"/>
      <c r="EH63" s="679"/>
      <c r="EI63" s="663"/>
      <c r="EJ63" s="655"/>
      <c r="EK63" s="679"/>
      <c r="EL63" s="679"/>
      <c r="EM63" s="663"/>
      <c r="EN63" s="655"/>
      <c r="EO63" s="679"/>
      <c r="EP63" s="679"/>
      <c r="EQ63" s="663"/>
      <c r="ER63" s="655"/>
      <c r="ES63" s="680"/>
      <c r="ET63" s="681"/>
      <c r="EU63" s="681"/>
      <c r="EV63" s="681"/>
      <c r="EW63" s="681"/>
      <c r="EX63" s="671"/>
      <c r="EY63" s="682"/>
      <c r="EZ63" s="681"/>
      <c r="FA63" s="681"/>
      <c r="FB63" s="681"/>
      <c r="FC63" s="681"/>
      <c r="FD63" s="681"/>
      <c r="FE63" s="681"/>
    </row>
    <row r="64" spans="1:161" ht="409.5">
      <c r="A64" s="651" t="s">
        <v>3789</v>
      </c>
      <c r="B64" s="651" t="s">
        <v>3775</v>
      </c>
      <c r="C64" s="553" t="s">
        <v>3776</v>
      </c>
      <c r="D64" s="651" t="s">
        <v>3777</v>
      </c>
      <c r="E64" s="652"/>
      <c r="F64" s="662" t="s">
        <v>3798</v>
      </c>
      <c r="G64" s="428" t="s">
        <v>3799</v>
      </c>
      <c r="H64" s="585"/>
      <c r="I64" s="654"/>
      <c r="J64" s="684" t="s">
        <v>3800</v>
      </c>
      <c r="K64" s="685"/>
      <c r="L64" s="655" t="s">
        <v>3801</v>
      </c>
      <c r="M64" s="421"/>
      <c r="N64" s="656"/>
      <c r="O64" s="655"/>
      <c r="P64" s="657">
        <v>2021</v>
      </c>
      <c r="Q64" s="657">
        <v>10</v>
      </c>
      <c r="R64" s="658"/>
      <c r="S64" s="658"/>
      <c r="T64" s="683">
        <v>10</v>
      </c>
      <c r="U64" s="683">
        <v>10</v>
      </c>
      <c r="V64" s="683">
        <v>10</v>
      </c>
      <c r="W64" s="683">
        <v>10</v>
      </c>
      <c r="X64" s="660">
        <v>10</v>
      </c>
      <c r="Y64" s="660">
        <v>10</v>
      </c>
      <c r="Z64" s="660">
        <v>10</v>
      </c>
      <c r="AA64" s="660">
        <v>10</v>
      </c>
      <c r="AB64" s="660"/>
      <c r="AC64" s="660"/>
      <c r="AD64" s="660"/>
      <c r="AE64" s="660"/>
      <c r="AF64" s="660"/>
      <c r="AG64" s="660"/>
      <c r="AH64" s="660"/>
      <c r="AI64" s="660"/>
      <c r="AJ64" s="660"/>
      <c r="AK64" s="660">
        <v>10</v>
      </c>
      <c r="AL64" s="661" t="s">
        <v>3783</v>
      </c>
      <c r="AM64" s="662" t="s">
        <v>3802</v>
      </c>
      <c r="AN64" s="686" t="s">
        <v>3803</v>
      </c>
      <c r="AO64" s="687" t="s">
        <v>3804</v>
      </c>
      <c r="AP64" s="665"/>
      <c r="AQ64" s="666" t="s">
        <v>3805</v>
      </c>
      <c r="AR64" s="667"/>
      <c r="AS64" s="686" t="s">
        <v>3806</v>
      </c>
      <c r="AT64" s="688"/>
      <c r="AU64" s="669"/>
      <c r="AV64" s="670"/>
      <c r="AW64" s="671"/>
      <c r="AX64" s="671"/>
      <c r="AY64" s="672"/>
      <c r="AZ64" s="673"/>
      <c r="BA64" s="674">
        <v>2021</v>
      </c>
      <c r="BB64" s="674" t="s">
        <v>3807</v>
      </c>
      <c r="BC64" s="675"/>
      <c r="BD64" s="675"/>
      <c r="BE64" s="676"/>
      <c r="BF64" s="677"/>
      <c r="BG64" s="677"/>
      <c r="BH64" s="677"/>
      <c r="BI64" s="677"/>
      <c r="BJ64" s="677"/>
      <c r="BK64" s="677"/>
      <c r="BL64" s="677"/>
      <c r="BM64" s="677"/>
      <c r="BN64" s="677"/>
      <c r="BO64" s="677"/>
      <c r="BP64" s="677"/>
      <c r="BQ64" s="677"/>
      <c r="BR64" s="677"/>
      <c r="BS64" s="677"/>
      <c r="BT64" s="677"/>
      <c r="BU64" s="677"/>
      <c r="BV64" s="677"/>
      <c r="BW64" s="677"/>
      <c r="BX64" s="678"/>
      <c r="BY64" s="679"/>
      <c r="BZ64" s="679"/>
      <c r="CA64" s="663"/>
      <c r="CB64" s="673"/>
      <c r="CC64" s="679"/>
      <c r="CD64" s="679"/>
      <c r="CE64" s="663"/>
      <c r="CF64" s="673"/>
      <c r="CG64" s="679"/>
      <c r="CH64" s="679"/>
      <c r="CI64" s="663"/>
      <c r="CJ64" s="655"/>
      <c r="CK64" s="679"/>
      <c r="CL64" s="679"/>
      <c r="CM64" s="663"/>
      <c r="CN64" s="655"/>
      <c r="CO64" s="679"/>
      <c r="CP64" s="679"/>
      <c r="CQ64" s="663"/>
      <c r="CR64" s="673"/>
      <c r="CS64" s="679"/>
      <c r="CT64" s="679"/>
      <c r="CU64" s="663"/>
      <c r="CV64" s="673"/>
      <c r="CW64" s="679"/>
      <c r="CX64" s="679"/>
      <c r="CY64" s="663"/>
      <c r="CZ64" s="673"/>
      <c r="DA64" s="679"/>
      <c r="DB64" s="679"/>
      <c r="DC64" s="663"/>
      <c r="DD64" s="673"/>
      <c r="DE64" s="679"/>
      <c r="DF64" s="679"/>
      <c r="DG64" s="663"/>
      <c r="DH64" s="655"/>
      <c r="DI64" s="679"/>
      <c r="DJ64" s="679"/>
      <c r="DK64" s="663"/>
      <c r="DL64" s="655"/>
      <c r="DM64" s="679"/>
      <c r="DN64" s="679"/>
      <c r="DO64" s="663"/>
      <c r="DP64" s="655"/>
      <c r="DQ64" s="679"/>
      <c r="DR64" s="679"/>
      <c r="DS64" s="663"/>
      <c r="DT64" s="655"/>
      <c r="DU64" s="679"/>
      <c r="DV64" s="679"/>
      <c r="DW64" s="663"/>
      <c r="DX64" s="655"/>
      <c r="DY64" s="679"/>
      <c r="DZ64" s="679"/>
      <c r="EA64" s="663"/>
      <c r="EB64" s="655"/>
      <c r="EC64" s="679"/>
      <c r="ED64" s="679"/>
      <c r="EE64" s="663"/>
      <c r="EF64" s="655"/>
      <c r="EG64" s="679"/>
      <c r="EH64" s="679"/>
      <c r="EI64" s="663"/>
      <c r="EJ64" s="655"/>
      <c r="EK64" s="679"/>
      <c r="EL64" s="679"/>
      <c r="EM64" s="663"/>
      <c r="EN64" s="655"/>
      <c r="EO64" s="679"/>
      <c r="EP64" s="679"/>
      <c r="EQ64" s="663"/>
      <c r="ER64" s="655"/>
      <c r="ES64" s="680"/>
      <c r="ET64" s="681"/>
      <c r="EU64" s="681"/>
      <c r="EV64" s="681"/>
      <c r="EW64" s="681"/>
      <c r="EX64" s="671"/>
      <c r="EY64" s="682"/>
      <c r="EZ64" s="681"/>
      <c r="FA64" s="681"/>
      <c r="FB64" s="681"/>
      <c r="FC64" s="681"/>
      <c r="FD64" s="681"/>
      <c r="FE64" s="681"/>
    </row>
    <row r="65" spans="1:161" ht="363">
      <c r="A65" s="651" t="s">
        <v>3789</v>
      </c>
      <c r="B65" s="651"/>
      <c r="C65" s="553"/>
      <c r="D65" s="651" t="s">
        <v>3777</v>
      </c>
      <c r="E65" s="652"/>
      <c r="F65" s="662" t="s">
        <v>3798</v>
      </c>
      <c r="G65" s="428" t="s">
        <v>3799</v>
      </c>
      <c r="H65" s="662"/>
      <c r="I65" s="654"/>
      <c r="J65" s="684" t="s">
        <v>3808</v>
      </c>
      <c r="K65" s="685"/>
      <c r="L65" s="655" t="s">
        <v>3809</v>
      </c>
      <c r="M65" s="421"/>
      <c r="N65" s="656"/>
      <c r="O65" s="655"/>
      <c r="P65" s="657">
        <v>2021</v>
      </c>
      <c r="Q65" s="657"/>
      <c r="R65" s="658"/>
      <c r="S65" s="658"/>
      <c r="T65" s="683">
        <v>4</v>
      </c>
      <c r="U65" s="683">
        <v>4</v>
      </c>
      <c r="V65" s="683">
        <v>4</v>
      </c>
      <c r="W65" s="683">
        <v>4</v>
      </c>
      <c r="X65" s="660">
        <v>4</v>
      </c>
      <c r="Y65" s="660">
        <v>4</v>
      </c>
      <c r="Z65" s="660">
        <v>4</v>
      </c>
      <c r="AA65" s="660">
        <v>4</v>
      </c>
      <c r="AB65" s="660"/>
      <c r="AC65" s="660"/>
      <c r="AD65" s="660"/>
      <c r="AE65" s="660"/>
      <c r="AF65" s="660"/>
      <c r="AG65" s="660"/>
      <c r="AH65" s="660"/>
      <c r="AI65" s="660"/>
      <c r="AJ65" s="660"/>
      <c r="AK65" s="660"/>
      <c r="AL65" s="661" t="s">
        <v>3783</v>
      </c>
      <c r="AM65" s="662" t="s">
        <v>3802</v>
      </c>
      <c r="AN65" s="686" t="s">
        <v>3810</v>
      </c>
      <c r="AO65" s="687" t="s">
        <v>3811</v>
      </c>
      <c r="AP65" s="665"/>
      <c r="AQ65" s="666" t="s">
        <v>3812</v>
      </c>
      <c r="AR65" s="667"/>
      <c r="AS65" s="686" t="s">
        <v>3813</v>
      </c>
      <c r="AT65" s="688"/>
      <c r="AU65" s="669"/>
      <c r="AV65" s="670"/>
      <c r="AW65" s="671"/>
      <c r="AX65" s="671"/>
      <c r="AY65" s="672"/>
      <c r="AZ65" s="673"/>
      <c r="BA65" s="674">
        <v>2021</v>
      </c>
      <c r="BB65" s="674">
        <v>4</v>
      </c>
      <c r="BC65" s="675"/>
      <c r="BD65" s="675"/>
      <c r="BE65" s="676"/>
      <c r="BF65" s="677"/>
      <c r="BG65" s="677"/>
      <c r="BH65" s="677"/>
      <c r="BI65" s="677"/>
      <c r="BJ65" s="677"/>
      <c r="BK65" s="677"/>
      <c r="BL65" s="677"/>
      <c r="BM65" s="677"/>
      <c r="BN65" s="677"/>
      <c r="BO65" s="677"/>
      <c r="BP65" s="677"/>
      <c r="BQ65" s="677"/>
      <c r="BR65" s="677"/>
      <c r="BS65" s="677"/>
      <c r="BT65" s="677"/>
      <c r="BU65" s="677"/>
      <c r="BV65" s="677"/>
      <c r="BW65" s="677"/>
      <c r="BX65" s="678"/>
      <c r="BY65" s="679"/>
      <c r="BZ65" s="679"/>
      <c r="CA65" s="663"/>
      <c r="CB65" s="673"/>
      <c r="CC65" s="679"/>
      <c r="CD65" s="679"/>
      <c r="CE65" s="663"/>
      <c r="CF65" s="673"/>
      <c r="CG65" s="679"/>
      <c r="CH65" s="679"/>
      <c r="CI65" s="663"/>
      <c r="CJ65" s="655"/>
      <c r="CK65" s="679"/>
      <c r="CL65" s="679"/>
      <c r="CM65" s="663"/>
      <c r="CN65" s="655"/>
      <c r="CO65" s="679"/>
      <c r="CP65" s="679"/>
      <c r="CQ65" s="663"/>
      <c r="CR65" s="673"/>
      <c r="CS65" s="679"/>
      <c r="CT65" s="679"/>
      <c r="CU65" s="663"/>
      <c r="CV65" s="673"/>
      <c r="CW65" s="679"/>
      <c r="CX65" s="679"/>
      <c r="CY65" s="663"/>
      <c r="CZ65" s="673"/>
      <c r="DA65" s="679"/>
      <c r="DB65" s="679"/>
      <c r="DC65" s="663"/>
      <c r="DD65" s="673"/>
      <c r="DE65" s="679"/>
      <c r="DF65" s="679"/>
      <c r="DG65" s="663"/>
      <c r="DH65" s="655"/>
      <c r="DI65" s="679"/>
      <c r="DJ65" s="679"/>
      <c r="DK65" s="663"/>
      <c r="DL65" s="655"/>
      <c r="DM65" s="679"/>
      <c r="DN65" s="679"/>
      <c r="DO65" s="663"/>
      <c r="DP65" s="655"/>
      <c r="DQ65" s="679"/>
      <c r="DR65" s="679"/>
      <c r="DS65" s="663"/>
      <c r="DT65" s="655"/>
      <c r="DU65" s="679"/>
      <c r="DV65" s="679"/>
      <c r="DW65" s="663"/>
      <c r="DX65" s="655"/>
      <c r="DY65" s="679"/>
      <c r="DZ65" s="679"/>
      <c r="EA65" s="663"/>
      <c r="EB65" s="655"/>
      <c r="EC65" s="679"/>
      <c r="ED65" s="679"/>
      <c r="EE65" s="663"/>
      <c r="EF65" s="655"/>
      <c r="EG65" s="679"/>
      <c r="EH65" s="679"/>
      <c r="EI65" s="663"/>
      <c r="EJ65" s="655"/>
      <c r="EK65" s="679"/>
      <c r="EL65" s="679"/>
      <c r="EM65" s="663"/>
      <c r="EN65" s="655"/>
      <c r="EO65" s="679"/>
      <c r="EP65" s="679"/>
      <c r="EQ65" s="663"/>
      <c r="ER65" s="655"/>
      <c r="ES65" s="680"/>
      <c r="ET65" s="681"/>
      <c r="EU65" s="681"/>
      <c r="EV65" s="681"/>
      <c r="EW65" s="681"/>
      <c r="EX65" s="671"/>
      <c r="EY65" s="682"/>
      <c r="EZ65" s="681"/>
      <c r="FA65" s="681"/>
      <c r="FB65" s="681"/>
      <c r="FC65" s="681"/>
      <c r="FD65" s="681"/>
      <c r="FE65" s="681"/>
    </row>
    <row r="66" spans="1:161" ht="363">
      <c r="A66" s="651" t="s">
        <v>3789</v>
      </c>
      <c r="B66" s="651"/>
      <c r="C66" s="553"/>
      <c r="D66" s="651" t="s">
        <v>3777</v>
      </c>
      <c r="E66" s="652"/>
      <c r="F66" s="662" t="s">
        <v>3798</v>
      </c>
      <c r="G66" s="428" t="s">
        <v>3799</v>
      </c>
      <c r="H66" s="662"/>
      <c r="I66" s="654"/>
      <c r="J66" s="684" t="s">
        <v>3814</v>
      </c>
      <c r="K66" s="685"/>
      <c r="L66" s="684" t="s">
        <v>3815</v>
      </c>
      <c r="M66" s="421"/>
      <c r="N66" s="656"/>
      <c r="O66" s="671"/>
      <c r="P66" s="655">
        <v>2021</v>
      </c>
      <c r="Q66" s="655"/>
      <c r="R66" s="655"/>
      <c r="S66" s="661"/>
      <c r="T66" s="661">
        <v>0</v>
      </c>
      <c r="U66" s="661">
        <v>0</v>
      </c>
      <c r="V66" s="661">
        <v>4</v>
      </c>
      <c r="W66" s="661">
        <v>4</v>
      </c>
      <c r="X66" s="661">
        <v>4</v>
      </c>
      <c r="Y66" s="661">
        <v>4</v>
      </c>
      <c r="Z66" s="661">
        <v>4</v>
      </c>
      <c r="AA66" s="661">
        <v>4</v>
      </c>
      <c r="AB66" s="661"/>
      <c r="AC66" s="661"/>
      <c r="AD66" s="661"/>
      <c r="AE66" s="661"/>
      <c r="AF66" s="661"/>
      <c r="AG66" s="661"/>
      <c r="AH66" s="661"/>
      <c r="AI66" s="661"/>
      <c r="AJ66" s="661"/>
      <c r="AK66" s="661">
        <v>4</v>
      </c>
      <c r="AL66" s="661" t="s">
        <v>3783</v>
      </c>
      <c r="AM66" s="662" t="s">
        <v>3802</v>
      </c>
      <c r="AN66" s="655" t="s">
        <v>3816</v>
      </c>
      <c r="AO66" s="421"/>
      <c r="AP66" s="665"/>
      <c r="AQ66" s="689" t="s">
        <v>3817</v>
      </c>
      <c r="AR66" s="690"/>
      <c r="AS66" s="655" t="s">
        <v>3818</v>
      </c>
      <c r="AT66" s="513"/>
      <c r="AU66" s="669"/>
      <c r="AV66" s="670"/>
      <c r="AW66" s="691"/>
      <c r="AX66" s="671"/>
      <c r="AY66" s="692"/>
      <c r="AZ66" s="673"/>
      <c r="BA66" s="693">
        <v>2021</v>
      </c>
      <c r="BB66" s="694"/>
      <c r="BC66" s="695"/>
      <c r="BD66" s="695"/>
      <c r="BE66" s="696"/>
      <c r="BF66" s="697"/>
      <c r="BG66" s="697"/>
      <c r="BH66" s="697"/>
      <c r="BI66" s="697"/>
      <c r="BJ66" s="697"/>
      <c r="BK66" s="697"/>
      <c r="BL66" s="697"/>
      <c r="BM66" s="697"/>
      <c r="BN66" s="697"/>
      <c r="BO66" s="697"/>
      <c r="BP66" s="697"/>
      <c r="BQ66" s="697"/>
      <c r="BR66" s="697"/>
      <c r="BS66" s="697"/>
      <c r="BT66" s="697"/>
      <c r="BU66" s="697"/>
      <c r="BV66" s="697"/>
      <c r="BW66" s="697"/>
      <c r="BX66" s="697"/>
      <c r="BY66" s="679"/>
      <c r="BZ66" s="679"/>
      <c r="CA66" s="655"/>
      <c r="CB66" s="673"/>
      <c r="CC66" s="679"/>
      <c r="CD66" s="679"/>
      <c r="CE66" s="698"/>
      <c r="CF66" s="673"/>
      <c r="CG66" s="679"/>
      <c r="CH66" s="679"/>
      <c r="CI66" s="698"/>
      <c r="CJ66" s="655"/>
      <c r="CK66" s="679"/>
      <c r="CL66" s="679"/>
      <c r="CM66" s="698"/>
      <c r="CN66" s="655"/>
      <c r="CO66" s="679"/>
      <c r="CP66" s="679"/>
      <c r="CQ66" s="698"/>
      <c r="CR66" s="673"/>
      <c r="CS66" s="679"/>
      <c r="CT66" s="679"/>
      <c r="CU66" s="698"/>
      <c r="CV66" s="673"/>
      <c r="CW66" s="679"/>
      <c r="CX66" s="679"/>
      <c r="CY66" s="698"/>
      <c r="CZ66" s="673"/>
      <c r="DA66" s="679"/>
      <c r="DB66" s="679"/>
      <c r="DC66" s="698"/>
      <c r="DD66" s="673"/>
      <c r="DE66" s="679"/>
      <c r="DF66" s="679"/>
      <c r="DG66" s="655"/>
      <c r="DH66" s="655"/>
      <c r="DI66" s="679"/>
      <c r="DJ66" s="679"/>
      <c r="DK66" s="655"/>
      <c r="DL66" s="655"/>
      <c r="DM66" s="679"/>
      <c r="DN66" s="679"/>
      <c r="DO66" s="655"/>
      <c r="DP66" s="655"/>
      <c r="DQ66" s="679"/>
      <c r="DR66" s="679"/>
      <c r="DS66" s="655"/>
      <c r="DT66" s="655"/>
      <c r="DU66" s="679"/>
      <c r="DV66" s="679"/>
      <c r="DW66" s="655"/>
      <c r="DX66" s="655"/>
      <c r="DY66" s="679"/>
      <c r="DZ66" s="679"/>
      <c r="EA66" s="655"/>
      <c r="EB66" s="655"/>
      <c r="EC66" s="679"/>
      <c r="ED66" s="679"/>
      <c r="EE66" s="655"/>
      <c r="EF66" s="655"/>
      <c r="EG66" s="679"/>
      <c r="EH66" s="679"/>
      <c r="EI66" s="655"/>
      <c r="EJ66" s="655"/>
      <c r="EK66" s="679"/>
      <c r="EL66" s="679"/>
      <c r="EM66" s="655"/>
      <c r="EN66" s="655"/>
      <c r="EO66" s="679"/>
      <c r="EP66" s="679"/>
      <c r="EQ66" s="655"/>
      <c r="ER66" s="655"/>
      <c r="ES66" s="699">
        <f>+DQ66+DU66+DY66+EC66+EG66+EK66+EO66</f>
        <v>0</v>
      </c>
      <c r="ET66" s="671"/>
      <c r="EU66" s="700"/>
      <c r="EV66" s="671"/>
      <c r="EW66" s="671"/>
      <c r="EX66" s="671"/>
      <c r="EY66" s="701"/>
      <c r="EZ66" s="671"/>
      <c r="FA66" s="671"/>
      <c r="FB66" s="671"/>
      <c r="FC66" s="671"/>
      <c r="FD66" s="671"/>
      <c r="FE66" s="671"/>
    </row>
    <row r="67" spans="1:161" ht="313.5">
      <c r="A67" s="702" t="s">
        <v>3819</v>
      </c>
      <c r="B67" s="702" t="s">
        <v>3820</v>
      </c>
      <c r="C67" s="703" t="s">
        <v>3821</v>
      </c>
      <c r="D67" s="702" t="s">
        <v>3822</v>
      </c>
      <c r="E67" s="524"/>
      <c r="F67" s="704" t="s">
        <v>3823</v>
      </c>
      <c r="G67" s="705" t="s">
        <v>3824</v>
      </c>
      <c r="H67" s="705"/>
      <c r="I67" s="706"/>
      <c r="J67" s="707" t="s">
        <v>3825</v>
      </c>
      <c r="K67" s="708"/>
      <c r="L67" s="709" t="s">
        <v>3826</v>
      </c>
      <c r="M67" s="421"/>
      <c r="N67" s="709" t="s">
        <v>3827</v>
      </c>
      <c r="O67" s="710" t="s">
        <v>26</v>
      </c>
      <c r="P67" s="711" t="s">
        <v>3828</v>
      </c>
      <c r="Q67" s="526">
        <v>2021</v>
      </c>
      <c r="R67" s="712">
        <v>44682</v>
      </c>
      <c r="S67" s="712">
        <v>47118</v>
      </c>
      <c r="T67" s="713">
        <v>95633</v>
      </c>
      <c r="U67" s="713">
        <v>96110.833350000001</v>
      </c>
      <c r="V67" s="713">
        <v>96591.387516749994</v>
      </c>
      <c r="W67" s="713">
        <v>97074.344454333797</v>
      </c>
      <c r="X67" s="713">
        <v>97559.716176605405</v>
      </c>
      <c r="Y67" s="713">
        <v>98047.514757488403</v>
      </c>
      <c r="Z67" s="713">
        <v>98537.7523312759</v>
      </c>
      <c r="AA67" s="713">
        <v>98537.7523312759</v>
      </c>
      <c r="AB67" s="714"/>
      <c r="AC67" s="714"/>
      <c r="AD67" s="714"/>
      <c r="AE67" s="714"/>
      <c r="AF67" s="714"/>
      <c r="AG67" s="714"/>
      <c r="AH67" s="714"/>
      <c r="AI67" s="714"/>
      <c r="AJ67" s="714"/>
      <c r="AK67" s="714">
        <f>SUM(T67:Z67)</f>
        <v>679554.54858645354</v>
      </c>
      <c r="AL67" s="715" t="s">
        <v>805</v>
      </c>
      <c r="AM67" s="716" t="s">
        <v>3829</v>
      </c>
      <c r="AN67" s="717" t="s">
        <v>3830</v>
      </c>
      <c r="AO67" s="428"/>
      <c r="AP67" s="717"/>
      <c r="AQ67" s="717" t="s">
        <v>3831</v>
      </c>
      <c r="AR67" s="428"/>
      <c r="AS67" s="717" t="s">
        <v>3832</v>
      </c>
      <c r="AT67" s="428"/>
      <c r="AU67" s="717" t="s">
        <v>955</v>
      </c>
      <c r="AV67" s="717" t="s">
        <v>375</v>
      </c>
      <c r="AW67" s="717" t="s">
        <v>3827</v>
      </c>
      <c r="AX67" s="526" t="s">
        <v>23</v>
      </c>
      <c r="AY67" s="718"/>
      <c r="AZ67" s="719"/>
      <c r="BA67" s="711" t="s">
        <v>3833</v>
      </c>
      <c r="BB67" s="526">
        <v>2021</v>
      </c>
      <c r="BC67" s="712">
        <v>44562</v>
      </c>
      <c r="BD67" s="712">
        <v>47118</v>
      </c>
      <c r="BE67" s="526" t="s">
        <v>343</v>
      </c>
      <c r="BF67" s="526" t="s">
        <v>343</v>
      </c>
      <c r="BG67" s="719">
        <v>1</v>
      </c>
      <c r="BH67" s="719">
        <v>1</v>
      </c>
      <c r="BI67" s="719">
        <v>1</v>
      </c>
      <c r="BJ67" s="719">
        <v>1</v>
      </c>
      <c r="BK67" s="720">
        <v>1</v>
      </c>
      <c r="BL67" s="720">
        <v>1</v>
      </c>
      <c r="BM67" s="720">
        <v>1</v>
      </c>
      <c r="BN67" s="720">
        <v>1</v>
      </c>
      <c r="BO67" s="719"/>
      <c r="BP67" s="719"/>
      <c r="BQ67" s="719"/>
      <c r="BR67" s="719"/>
      <c r="BS67" s="719"/>
      <c r="BT67" s="719"/>
      <c r="BU67" s="719"/>
      <c r="BV67" s="719"/>
      <c r="BW67" s="719">
        <v>1</v>
      </c>
      <c r="BX67" s="719">
        <v>1</v>
      </c>
      <c r="BY67" s="721" t="s">
        <v>1185</v>
      </c>
      <c r="BZ67" s="721" t="s">
        <v>1185</v>
      </c>
      <c r="CA67" s="526" t="s">
        <v>743</v>
      </c>
      <c r="CB67" s="551">
        <v>7783</v>
      </c>
      <c r="CC67" s="721" t="s">
        <v>1185</v>
      </c>
      <c r="CD67" s="721" t="s">
        <v>1185</v>
      </c>
      <c r="CE67" s="526" t="s">
        <v>743</v>
      </c>
      <c r="CF67" s="551">
        <v>7783</v>
      </c>
      <c r="CG67" s="722">
        <v>7619421392</v>
      </c>
      <c r="CH67" s="722">
        <v>7619421392</v>
      </c>
      <c r="CI67" s="526" t="s">
        <v>743</v>
      </c>
      <c r="CJ67" s="551">
        <v>7783</v>
      </c>
      <c r="CK67" s="722">
        <v>8800173495</v>
      </c>
      <c r="CL67" s="722" t="s">
        <v>742</v>
      </c>
      <c r="CM67" s="526" t="s">
        <v>743</v>
      </c>
      <c r="CN67" s="551">
        <v>7783</v>
      </c>
      <c r="CO67" s="722">
        <f>+CK67*0.056+CK67</f>
        <v>9292983210.7199993</v>
      </c>
      <c r="CP67" s="722" t="s">
        <v>742</v>
      </c>
      <c r="CQ67" s="526" t="s">
        <v>743</v>
      </c>
      <c r="CR67" s="551">
        <v>7783</v>
      </c>
      <c r="CS67" s="722">
        <f>+CO67*0.056+CO67</f>
        <v>9813390270.520319</v>
      </c>
      <c r="CT67" s="722" t="s">
        <v>812</v>
      </c>
      <c r="CU67" s="526" t="s">
        <v>743</v>
      </c>
      <c r="CV67" s="551" t="s">
        <v>343</v>
      </c>
      <c r="CW67" s="722">
        <f>+CS67*0.056+CS67</f>
        <v>10362940125.669456</v>
      </c>
      <c r="CX67" s="722" t="s">
        <v>742</v>
      </c>
      <c r="CY67" s="526" t="s">
        <v>743</v>
      </c>
      <c r="CZ67" s="551" t="s">
        <v>343</v>
      </c>
      <c r="DA67" s="722">
        <f>+CW67*0.056+CW67</f>
        <v>10943264772.706945</v>
      </c>
      <c r="DB67" s="722" t="s">
        <v>812</v>
      </c>
      <c r="DC67" s="526" t="s">
        <v>743</v>
      </c>
      <c r="DD67" s="551" t="s">
        <v>343</v>
      </c>
      <c r="DE67" s="722">
        <f>+DA67*0.056+DA67</f>
        <v>11556087599.978535</v>
      </c>
      <c r="DF67" s="722" t="s">
        <v>812</v>
      </c>
      <c r="DG67" s="526" t="s">
        <v>743</v>
      </c>
      <c r="DH67" s="551" t="s">
        <v>343</v>
      </c>
      <c r="DI67" s="526" t="s">
        <v>743</v>
      </c>
      <c r="DJ67" s="551" t="s">
        <v>343</v>
      </c>
      <c r="DK67" s="722" t="e">
        <f>+CY67*0.056+CY67</f>
        <v>#VALUE!</v>
      </c>
      <c r="DL67" s="722" t="s">
        <v>742</v>
      </c>
      <c r="DM67" s="526" t="s">
        <v>743</v>
      </c>
      <c r="DN67" s="551" t="s">
        <v>343</v>
      </c>
      <c r="DO67" s="722" t="e">
        <f>+DC67*0.056+DC67</f>
        <v>#VALUE!</v>
      </c>
      <c r="DP67" s="722" t="s">
        <v>742</v>
      </c>
      <c r="DQ67" s="526" t="s">
        <v>743</v>
      </c>
      <c r="DR67" s="551" t="s">
        <v>343</v>
      </c>
      <c r="DS67" s="722" t="e">
        <f>+DC67*0.056+DC67</f>
        <v>#VALUE!</v>
      </c>
      <c r="DT67" s="722" t="s">
        <v>742</v>
      </c>
      <c r="DU67" s="526" t="s">
        <v>743</v>
      </c>
      <c r="DV67" s="551" t="s">
        <v>343</v>
      </c>
      <c r="DW67" s="722" t="e">
        <f>+DG67*0.056+DG67</f>
        <v>#VALUE!</v>
      </c>
      <c r="DX67" s="722" t="s">
        <v>742</v>
      </c>
      <c r="DY67" s="526" t="s">
        <v>743</v>
      </c>
      <c r="DZ67" s="551" t="s">
        <v>343</v>
      </c>
      <c r="EA67" s="722" t="e">
        <f>+DG67*0.056+DG67</f>
        <v>#VALUE!</v>
      </c>
      <c r="EB67" s="722" t="s">
        <v>742</v>
      </c>
      <c r="EC67" s="526" t="s">
        <v>743</v>
      </c>
      <c r="ED67" s="551" t="s">
        <v>343</v>
      </c>
      <c r="EE67" s="722" t="e">
        <f>+DK67*0.056+DK67</f>
        <v>#VALUE!</v>
      </c>
      <c r="EF67" s="722" t="s">
        <v>742</v>
      </c>
      <c r="EG67" s="526" t="s">
        <v>743</v>
      </c>
      <c r="EH67" s="551" t="s">
        <v>343</v>
      </c>
      <c r="EI67" s="722" t="e">
        <f>+DO67*0.056+DO67</f>
        <v>#VALUE!</v>
      </c>
      <c r="EJ67" s="722" t="s">
        <v>742</v>
      </c>
      <c r="EK67" s="526" t="s">
        <v>743</v>
      </c>
      <c r="EL67" s="551" t="s">
        <v>343</v>
      </c>
      <c r="EM67" s="722" t="e">
        <f>+DS67*0.056+DS67</f>
        <v>#VALUE!</v>
      </c>
      <c r="EN67" s="722" t="s">
        <v>742</v>
      </c>
      <c r="EO67" s="526" t="s">
        <v>743</v>
      </c>
      <c r="EP67" s="551" t="s">
        <v>343</v>
      </c>
      <c r="EQ67" s="722" t="e">
        <f>+DW67*0.056+DW67</f>
        <v>#VALUE!</v>
      </c>
      <c r="ER67" s="722" t="s">
        <v>742</v>
      </c>
      <c r="ES67" s="699"/>
      <c r="ET67" s="551" t="s">
        <v>343</v>
      </c>
      <c r="EU67" s="722" t="e">
        <f>+DG67*0.056+DG67</f>
        <v>#VALUE!</v>
      </c>
      <c r="EV67" s="722" t="s">
        <v>812</v>
      </c>
      <c r="EW67" s="526" t="s">
        <v>743</v>
      </c>
      <c r="EX67" s="551" t="s">
        <v>343</v>
      </c>
      <c r="EY67" s="722" t="e">
        <f>+EU67*0.056+EU67</f>
        <v>#VALUE!</v>
      </c>
      <c r="EZ67" s="722"/>
      <c r="FA67" s="526"/>
      <c r="FB67" s="551"/>
      <c r="FC67" s="699"/>
      <c r="FD67" s="723"/>
      <c r="FE67" s="723"/>
    </row>
    <row r="68" spans="1:161" ht="409.5">
      <c r="A68" s="702" t="s">
        <v>3819</v>
      </c>
      <c r="B68" s="702"/>
      <c r="C68" s="703"/>
      <c r="D68" s="702" t="s">
        <v>3822</v>
      </c>
      <c r="E68" s="524"/>
      <c r="F68" s="704" t="s">
        <v>3823</v>
      </c>
      <c r="G68" s="705"/>
      <c r="H68" s="705"/>
      <c r="I68" s="706"/>
      <c r="J68" s="707" t="s">
        <v>950</v>
      </c>
      <c r="K68" s="708"/>
      <c r="L68" s="709" t="s">
        <v>951</v>
      </c>
      <c r="M68" s="685"/>
      <c r="N68" s="709" t="s">
        <v>3827</v>
      </c>
      <c r="O68" s="710" t="s">
        <v>26</v>
      </c>
      <c r="P68" s="711" t="s">
        <v>3834</v>
      </c>
      <c r="Q68" s="526">
        <v>2021</v>
      </c>
      <c r="R68" s="712">
        <v>44682</v>
      </c>
      <c r="S68" s="712">
        <v>47118</v>
      </c>
      <c r="T68" s="192">
        <v>505</v>
      </c>
      <c r="U68" s="192">
        <v>507.33605999999997</v>
      </c>
      <c r="V68" s="192">
        <v>509.87274029999998</v>
      </c>
      <c r="W68" s="192">
        <v>512.42210400149997</v>
      </c>
      <c r="X68" s="192">
        <v>514.98421452150797</v>
      </c>
      <c r="Y68" s="192">
        <v>517.55913559411499</v>
      </c>
      <c r="Z68" s="192">
        <v>520.14693127208602</v>
      </c>
      <c r="AA68" s="192">
        <v>520.14693127208602</v>
      </c>
      <c r="AB68" s="724"/>
      <c r="AC68" s="724"/>
      <c r="AD68" s="724"/>
      <c r="AE68" s="724"/>
      <c r="AF68" s="724"/>
      <c r="AG68" s="724"/>
      <c r="AH68" s="724"/>
      <c r="AI68" s="724"/>
      <c r="AJ68" s="724"/>
      <c r="AK68" s="724">
        <f>SUM(T68:Z68)</f>
        <v>3587.321185689209</v>
      </c>
      <c r="AL68" s="715" t="s">
        <v>805</v>
      </c>
      <c r="AM68" s="716" t="s">
        <v>3829</v>
      </c>
      <c r="AN68" s="717" t="s">
        <v>3835</v>
      </c>
      <c r="AO68" s="428"/>
      <c r="AP68" s="717"/>
      <c r="AQ68" s="717" t="s">
        <v>3836</v>
      </c>
      <c r="AR68" s="428"/>
      <c r="AS68" s="717" t="s">
        <v>3837</v>
      </c>
      <c r="AT68" s="428"/>
      <c r="AU68" s="717" t="s">
        <v>955</v>
      </c>
      <c r="AV68" s="717" t="s">
        <v>375</v>
      </c>
      <c r="AW68" s="717" t="s">
        <v>3827</v>
      </c>
      <c r="AX68" s="526" t="s">
        <v>26</v>
      </c>
      <c r="AY68" s="718"/>
      <c r="AZ68" s="725"/>
      <c r="BA68" s="526">
        <v>0</v>
      </c>
      <c r="BB68" s="526">
        <v>2021</v>
      </c>
      <c r="BC68" s="712">
        <v>44562</v>
      </c>
      <c r="BD68" s="712">
        <v>47118</v>
      </c>
      <c r="BE68" s="526" t="s">
        <v>343</v>
      </c>
      <c r="BF68" s="526" t="s">
        <v>343</v>
      </c>
      <c r="BG68" s="711">
        <v>0.25</v>
      </c>
      <c r="BH68" s="711">
        <v>0.125</v>
      </c>
      <c r="BI68" s="711">
        <v>0.125</v>
      </c>
      <c r="BJ68" s="711">
        <v>0.125</v>
      </c>
      <c r="BK68" s="711">
        <v>0.125</v>
      </c>
      <c r="BL68" s="711">
        <v>0.125</v>
      </c>
      <c r="BM68" s="711">
        <v>0.125</v>
      </c>
      <c r="BN68" s="720">
        <v>1</v>
      </c>
      <c r="BO68" s="711"/>
      <c r="BP68" s="711"/>
      <c r="BQ68" s="711"/>
      <c r="BR68" s="711"/>
      <c r="BS68" s="711"/>
      <c r="BT68" s="711"/>
      <c r="BU68" s="711"/>
      <c r="BV68" s="711"/>
      <c r="BW68" s="711">
        <v>0.125</v>
      </c>
      <c r="BX68" s="711">
        <v>0.125</v>
      </c>
      <c r="BY68" s="721" t="s">
        <v>1185</v>
      </c>
      <c r="BZ68" s="721" t="s">
        <v>1185</v>
      </c>
      <c r="CA68" s="526" t="s">
        <v>743</v>
      </c>
      <c r="CB68" s="551">
        <v>7783</v>
      </c>
      <c r="CC68" s="721" t="s">
        <v>1185</v>
      </c>
      <c r="CD68" s="721" t="s">
        <v>1185</v>
      </c>
      <c r="CE68" s="526" t="s">
        <v>743</v>
      </c>
      <c r="CF68" s="551">
        <v>7783</v>
      </c>
      <c r="CG68" s="722">
        <v>124902294</v>
      </c>
      <c r="CH68" s="722">
        <v>124902294</v>
      </c>
      <c r="CI68" s="526" t="s">
        <v>743</v>
      </c>
      <c r="CJ68" s="551">
        <v>7783</v>
      </c>
      <c r="CK68" s="722">
        <v>263793645</v>
      </c>
      <c r="CL68" s="722" t="s">
        <v>742</v>
      </c>
      <c r="CM68" s="526" t="s">
        <v>743</v>
      </c>
      <c r="CN68" s="551">
        <v>7783</v>
      </c>
      <c r="CO68" s="722">
        <f>+CK68*0.056+CK68</f>
        <v>278566089.12</v>
      </c>
      <c r="CP68" s="722" t="s">
        <v>742</v>
      </c>
      <c r="CQ68" s="526" t="s">
        <v>743</v>
      </c>
      <c r="CR68" s="551">
        <v>7783</v>
      </c>
      <c r="CS68" s="722">
        <f>+CO68*0.056+CO68</f>
        <v>294165790.11071998</v>
      </c>
      <c r="CT68" s="722" t="s">
        <v>812</v>
      </c>
      <c r="CU68" s="526" t="s">
        <v>743</v>
      </c>
      <c r="CV68" s="551" t="s">
        <v>343</v>
      </c>
      <c r="CW68" s="722">
        <f>+CS68*0.056+CS68</f>
        <v>310639074.3569203</v>
      </c>
      <c r="CX68" s="722" t="s">
        <v>742</v>
      </c>
      <c r="CY68" s="526" t="s">
        <v>743</v>
      </c>
      <c r="CZ68" s="551" t="s">
        <v>343</v>
      </c>
      <c r="DA68" s="722">
        <f>+CW68*0.056+CW68</f>
        <v>328034862.52090782</v>
      </c>
      <c r="DB68" s="722" t="s">
        <v>812</v>
      </c>
      <c r="DC68" s="526" t="s">
        <v>743</v>
      </c>
      <c r="DD68" s="551" t="s">
        <v>343</v>
      </c>
      <c r="DE68" s="722">
        <f>+DA68*0.056+DA68</f>
        <v>346404814.82207865</v>
      </c>
      <c r="DF68" s="722" t="s">
        <v>812</v>
      </c>
      <c r="DG68" s="526" t="s">
        <v>743</v>
      </c>
      <c r="DH68" s="551" t="s">
        <v>343</v>
      </c>
      <c r="DI68" s="526" t="s">
        <v>743</v>
      </c>
      <c r="DJ68" s="551" t="s">
        <v>343</v>
      </c>
      <c r="DK68" s="722" t="e">
        <f>+CY68*0.056+CY68</f>
        <v>#VALUE!</v>
      </c>
      <c r="DL68" s="722" t="s">
        <v>742</v>
      </c>
      <c r="DM68" s="526" t="s">
        <v>743</v>
      </c>
      <c r="DN68" s="551" t="s">
        <v>343</v>
      </c>
      <c r="DO68" s="722" t="e">
        <f>+DC68*0.056+DC68</f>
        <v>#VALUE!</v>
      </c>
      <c r="DP68" s="722" t="s">
        <v>742</v>
      </c>
      <c r="DQ68" s="526" t="s">
        <v>743</v>
      </c>
      <c r="DR68" s="551" t="s">
        <v>343</v>
      </c>
      <c r="DS68" s="722" t="e">
        <f>+DC68*0.056+DC68</f>
        <v>#VALUE!</v>
      </c>
      <c r="DT68" s="722" t="s">
        <v>742</v>
      </c>
      <c r="DU68" s="526" t="s">
        <v>743</v>
      </c>
      <c r="DV68" s="551" t="s">
        <v>343</v>
      </c>
      <c r="DW68" s="722" t="e">
        <f>+DG68*0.056+DG68</f>
        <v>#VALUE!</v>
      </c>
      <c r="DX68" s="722" t="s">
        <v>742</v>
      </c>
      <c r="DY68" s="526" t="s">
        <v>743</v>
      </c>
      <c r="DZ68" s="551" t="s">
        <v>343</v>
      </c>
      <c r="EA68" s="722" t="e">
        <f>+DG68*0.056+DG68</f>
        <v>#VALUE!</v>
      </c>
      <c r="EB68" s="722" t="s">
        <v>742</v>
      </c>
      <c r="EC68" s="526" t="s">
        <v>743</v>
      </c>
      <c r="ED68" s="551" t="s">
        <v>343</v>
      </c>
      <c r="EE68" s="722" t="e">
        <f>+DK68*0.056+DK68</f>
        <v>#VALUE!</v>
      </c>
      <c r="EF68" s="722" t="s">
        <v>742</v>
      </c>
      <c r="EG68" s="526" t="s">
        <v>743</v>
      </c>
      <c r="EH68" s="551" t="s">
        <v>343</v>
      </c>
      <c r="EI68" s="722" t="e">
        <f>+DO68*0.056+DO68</f>
        <v>#VALUE!</v>
      </c>
      <c r="EJ68" s="722" t="s">
        <v>742</v>
      </c>
      <c r="EK68" s="526" t="s">
        <v>743</v>
      </c>
      <c r="EL68" s="551" t="s">
        <v>343</v>
      </c>
      <c r="EM68" s="722" t="e">
        <f>+DS68*0.056+DS68</f>
        <v>#VALUE!</v>
      </c>
      <c r="EN68" s="722" t="s">
        <v>742</v>
      </c>
      <c r="EO68" s="526" t="s">
        <v>743</v>
      </c>
      <c r="EP68" s="551" t="s">
        <v>343</v>
      </c>
      <c r="EQ68" s="722" t="e">
        <f>+DW68*0.056+DW68</f>
        <v>#VALUE!</v>
      </c>
      <c r="ER68" s="722" t="s">
        <v>742</v>
      </c>
      <c r="ES68" s="699"/>
      <c r="ET68" s="551" t="s">
        <v>343</v>
      </c>
      <c r="EU68" s="723" t="s">
        <v>289</v>
      </c>
      <c r="EV68" s="722" t="s">
        <v>812</v>
      </c>
      <c r="EW68" s="526" t="s">
        <v>743</v>
      </c>
      <c r="EX68" s="551" t="s">
        <v>343</v>
      </c>
      <c r="EY68" s="726" t="s">
        <v>3838</v>
      </c>
      <c r="EZ68" s="722"/>
      <c r="FA68" s="526"/>
      <c r="FB68" s="551"/>
      <c r="FC68" s="699"/>
      <c r="FD68" s="723"/>
      <c r="FE68" s="723"/>
    </row>
    <row r="69" spans="1:161" ht="409.5">
      <c r="A69" s="702" t="s">
        <v>3819</v>
      </c>
      <c r="B69" s="702"/>
      <c r="C69" s="703"/>
      <c r="D69" s="702" t="s">
        <v>3822</v>
      </c>
      <c r="E69" s="524"/>
      <c r="F69" s="704" t="s">
        <v>3823</v>
      </c>
      <c r="G69" s="705"/>
      <c r="H69" s="705"/>
      <c r="I69" s="706"/>
      <c r="J69" s="707" t="s">
        <v>3839</v>
      </c>
      <c r="K69" s="708"/>
      <c r="L69" s="709" t="s">
        <v>3840</v>
      </c>
      <c r="M69" s="685"/>
      <c r="N69" s="709" t="s">
        <v>3827</v>
      </c>
      <c r="O69" s="710" t="s">
        <v>26</v>
      </c>
      <c r="P69" s="526" t="s">
        <v>3841</v>
      </c>
      <c r="Q69" s="526">
        <v>2021</v>
      </c>
      <c r="R69" s="712">
        <v>44682</v>
      </c>
      <c r="S69" s="712">
        <v>47118</v>
      </c>
      <c r="T69" s="192">
        <v>496</v>
      </c>
      <c r="U69" s="192">
        <v>499</v>
      </c>
      <c r="V69" s="192">
        <v>501</v>
      </c>
      <c r="W69" s="192">
        <v>504</v>
      </c>
      <c r="X69" s="192">
        <v>506</v>
      </c>
      <c r="Y69" s="192">
        <v>509</v>
      </c>
      <c r="Z69" s="192">
        <v>512</v>
      </c>
      <c r="AA69" s="192">
        <v>512</v>
      </c>
      <c r="AB69" s="724"/>
      <c r="AC69" s="724"/>
      <c r="AD69" s="724"/>
      <c r="AE69" s="724"/>
      <c r="AF69" s="724"/>
      <c r="AG69" s="724"/>
      <c r="AH69" s="724"/>
      <c r="AI69" s="724"/>
      <c r="AJ69" s="724"/>
      <c r="AK69" s="714">
        <f>SUM(T69:Z69)</f>
        <v>3527</v>
      </c>
      <c r="AL69" s="715" t="s">
        <v>805</v>
      </c>
      <c r="AM69" s="716" t="s">
        <v>3829</v>
      </c>
      <c r="AN69" s="717" t="s">
        <v>3842</v>
      </c>
      <c r="AO69" s="428"/>
      <c r="AP69" s="717"/>
      <c r="AQ69" s="717" t="s">
        <v>3843</v>
      </c>
      <c r="AR69" s="428"/>
      <c r="AS69" s="717" t="s">
        <v>3844</v>
      </c>
      <c r="AT69" s="428"/>
      <c r="AU69" s="717" t="s">
        <v>955</v>
      </c>
      <c r="AV69" s="717" t="s">
        <v>375</v>
      </c>
      <c r="AW69" s="717" t="s">
        <v>3827</v>
      </c>
      <c r="AX69" s="526" t="s">
        <v>26</v>
      </c>
      <c r="AY69" s="718"/>
      <c r="AZ69" s="725"/>
      <c r="BA69" s="526">
        <v>0</v>
      </c>
      <c r="BB69" s="526">
        <v>2021</v>
      </c>
      <c r="BC69" s="712">
        <v>44562</v>
      </c>
      <c r="BD69" s="712">
        <v>47118</v>
      </c>
      <c r="BE69" s="526" t="s">
        <v>343</v>
      </c>
      <c r="BF69" s="526" t="s">
        <v>343</v>
      </c>
      <c r="BG69" s="711">
        <v>0.25</v>
      </c>
      <c r="BH69" s="711">
        <v>0.125</v>
      </c>
      <c r="BI69" s="711">
        <v>0.125</v>
      </c>
      <c r="BJ69" s="711">
        <v>0.125</v>
      </c>
      <c r="BK69" s="711">
        <v>0.125</v>
      </c>
      <c r="BL69" s="711">
        <v>0.125</v>
      </c>
      <c r="BM69" s="711">
        <v>0.125</v>
      </c>
      <c r="BN69" s="720">
        <v>1</v>
      </c>
      <c r="BO69" s="711"/>
      <c r="BP69" s="711"/>
      <c r="BQ69" s="711"/>
      <c r="BR69" s="711"/>
      <c r="BS69" s="711"/>
      <c r="BT69" s="711"/>
      <c r="BU69" s="711"/>
      <c r="BV69" s="711"/>
      <c r="BW69" s="711">
        <v>0.125</v>
      </c>
      <c r="BX69" s="711">
        <v>0.125</v>
      </c>
      <c r="BY69" s="721" t="s">
        <v>1185</v>
      </c>
      <c r="BZ69" s="721" t="s">
        <v>1185</v>
      </c>
      <c r="CA69" s="526" t="s">
        <v>743</v>
      </c>
      <c r="CB69" s="551">
        <v>7783</v>
      </c>
      <c r="CC69" s="721" t="s">
        <v>1185</v>
      </c>
      <c r="CD69" s="721" t="s">
        <v>1185</v>
      </c>
      <c r="CE69" s="526" t="s">
        <v>743</v>
      </c>
      <c r="CF69" s="551">
        <v>7783</v>
      </c>
      <c r="CG69" s="722">
        <v>1351398900</v>
      </c>
      <c r="CH69" s="722">
        <v>1351398900</v>
      </c>
      <c r="CI69" s="526" t="s">
        <v>743</v>
      </c>
      <c r="CJ69" s="551">
        <v>7783</v>
      </c>
      <c r="CK69" s="722">
        <v>3368728788</v>
      </c>
      <c r="CL69" s="722" t="s">
        <v>742</v>
      </c>
      <c r="CM69" s="526" t="s">
        <v>743</v>
      </c>
      <c r="CN69" s="551">
        <v>7783</v>
      </c>
      <c r="CO69" s="722">
        <f>+CK69*0.056+CK69</f>
        <v>3557377600.1279998</v>
      </c>
      <c r="CP69" s="722" t="s">
        <v>742</v>
      </c>
      <c r="CQ69" s="526" t="s">
        <v>743</v>
      </c>
      <c r="CR69" s="551">
        <v>7783</v>
      </c>
      <c r="CS69" s="722">
        <f>+CO69*0.056+CO69</f>
        <v>3756590745.735168</v>
      </c>
      <c r="CT69" s="722" t="s">
        <v>812</v>
      </c>
      <c r="CU69" s="526" t="s">
        <v>743</v>
      </c>
      <c r="CV69" s="551" t="s">
        <v>343</v>
      </c>
      <c r="CW69" s="722">
        <f>+CS69*0.056+CS69</f>
        <v>3966959827.4963374</v>
      </c>
      <c r="CX69" s="722" t="s">
        <v>742</v>
      </c>
      <c r="CY69" s="526" t="s">
        <v>743</v>
      </c>
      <c r="CZ69" s="551" t="s">
        <v>343</v>
      </c>
      <c r="DA69" s="722">
        <f>+CW69*0.056+CW69</f>
        <v>4189109577.8361325</v>
      </c>
      <c r="DB69" s="722" t="s">
        <v>812</v>
      </c>
      <c r="DC69" s="526" t="s">
        <v>743</v>
      </c>
      <c r="DD69" s="551" t="s">
        <v>343</v>
      </c>
      <c r="DE69" s="722">
        <f>+DA69*0.056+DA69</f>
        <v>4423699714.1949558</v>
      </c>
      <c r="DF69" s="722" t="s">
        <v>812</v>
      </c>
      <c r="DG69" s="526" t="s">
        <v>743</v>
      </c>
      <c r="DH69" s="551" t="s">
        <v>343</v>
      </c>
      <c r="DI69" s="526" t="s">
        <v>743</v>
      </c>
      <c r="DJ69" s="551" t="s">
        <v>343</v>
      </c>
      <c r="DK69" s="722" t="e">
        <f>+CY69*0.056+CY69</f>
        <v>#VALUE!</v>
      </c>
      <c r="DL69" s="722" t="s">
        <v>742</v>
      </c>
      <c r="DM69" s="526" t="s">
        <v>743</v>
      </c>
      <c r="DN69" s="551" t="s">
        <v>343</v>
      </c>
      <c r="DO69" s="722" t="e">
        <f>+DC69*0.056+DC69</f>
        <v>#VALUE!</v>
      </c>
      <c r="DP69" s="722" t="s">
        <v>742</v>
      </c>
      <c r="DQ69" s="526" t="s">
        <v>743</v>
      </c>
      <c r="DR69" s="551" t="s">
        <v>343</v>
      </c>
      <c r="DS69" s="722" t="e">
        <f>+DC69*0.056+DC69</f>
        <v>#VALUE!</v>
      </c>
      <c r="DT69" s="722" t="s">
        <v>742</v>
      </c>
      <c r="DU69" s="526" t="s">
        <v>743</v>
      </c>
      <c r="DV69" s="551" t="s">
        <v>343</v>
      </c>
      <c r="DW69" s="722" t="e">
        <f>+DG69*0.056+DG69</f>
        <v>#VALUE!</v>
      </c>
      <c r="DX69" s="722" t="s">
        <v>742</v>
      </c>
      <c r="DY69" s="526" t="s">
        <v>743</v>
      </c>
      <c r="DZ69" s="551" t="s">
        <v>343</v>
      </c>
      <c r="EA69" s="722" t="e">
        <f>+DG69*0.056+DG69</f>
        <v>#VALUE!</v>
      </c>
      <c r="EB69" s="722" t="s">
        <v>742</v>
      </c>
      <c r="EC69" s="526" t="s">
        <v>743</v>
      </c>
      <c r="ED69" s="551" t="s">
        <v>343</v>
      </c>
      <c r="EE69" s="722" t="e">
        <f>+DK69*0.056+DK69</f>
        <v>#VALUE!</v>
      </c>
      <c r="EF69" s="722" t="s">
        <v>742</v>
      </c>
      <c r="EG69" s="526" t="s">
        <v>743</v>
      </c>
      <c r="EH69" s="551" t="s">
        <v>343</v>
      </c>
      <c r="EI69" s="722" t="e">
        <f>+DO69*0.056+DO69</f>
        <v>#VALUE!</v>
      </c>
      <c r="EJ69" s="722" t="s">
        <v>742</v>
      </c>
      <c r="EK69" s="526" t="s">
        <v>743</v>
      </c>
      <c r="EL69" s="551" t="s">
        <v>343</v>
      </c>
      <c r="EM69" s="722" t="e">
        <f>+DS69*0.056+DS69</f>
        <v>#VALUE!</v>
      </c>
      <c r="EN69" s="722" t="s">
        <v>742</v>
      </c>
      <c r="EO69" s="526" t="s">
        <v>743</v>
      </c>
      <c r="EP69" s="551" t="s">
        <v>343</v>
      </c>
      <c r="EQ69" s="722" t="e">
        <f>+DW69*0.056+DW69</f>
        <v>#VALUE!</v>
      </c>
      <c r="ER69" s="722" t="s">
        <v>742</v>
      </c>
      <c r="ES69" s="699"/>
      <c r="ET69" s="723" t="s">
        <v>644</v>
      </c>
      <c r="EU69" s="723" t="s">
        <v>289</v>
      </c>
      <c r="EV69" s="723" t="s">
        <v>816</v>
      </c>
      <c r="EW69" s="723" t="s">
        <v>3845</v>
      </c>
      <c r="EX69" s="723" t="s">
        <v>818</v>
      </c>
      <c r="EY69" s="726" t="s">
        <v>3838</v>
      </c>
      <c r="EZ69" s="723"/>
      <c r="FA69" s="723"/>
      <c r="FB69" s="723"/>
      <c r="FC69" s="723"/>
      <c r="FD69" s="723"/>
      <c r="FE69" s="726"/>
    </row>
    <row r="70" spans="1:161" ht="409.5">
      <c r="A70" s="702" t="s">
        <v>3819</v>
      </c>
      <c r="B70" s="702"/>
      <c r="C70" s="703"/>
      <c r="D70" s="702" t="s">
        <v>3822</v>
      </c>
      <c r="E70" s="524"/>
      <c r="F70" s="704" t="s">
        <v>3823</v>
      </c>
      <c r="G70" s="705"/>
      <c r="H70" s="705"/>
      <c r="I70" s="706"/>
      <c r="J70" s="707" t="s">
        <v>3846</v>
      </c>
      <c r="K70" s="708"/>
      <c r="L70" s="709" t="s">
        <v>3847</v>
      </c>
      <c r="M70" s="685"/>
      <c r="N70" s="709" t="s">
        <v>3827</v>
      </c>
      <c r="O70" s="710" t="s">
        <v>26</v>
      </c>
      <c r="P70" s="526" t="s">
        <v>3848</v>
      </c>
      <c r="Q70" s="526">
        <v>2021</v>
      </c>
      <c r="R70" s="712">
        <v>44682</v>
      </c>
      <c r="S70" s="712">
        <v>47118</v>
      </c>
      <c r="T70" s="192">
        <v>51889.25</v>
      </c>
      <c r="U70" s="192">
        <v>52148.696250000001</v>
      </c>
      <c r="V70" s="192">
        <v>52409.43973125</v>
      </c>
      <c r="W70" s="192">
        <v>52671.486929906197</v>
      </c>
      <c r="X70" s="192">
        <v>52934.8443645558</v>
      </c>
      <c r="Y70" s="192">
        <v>53199.518586378603</v>
      </c>
      <c r="Z70" s="192">
        <v>53465.5161793105</v>
      </c>
      <c r="AA70" s="192">
        <v>53465.5161793105</v>
      </c>
      <c r="AB70" s="724"/>
      <c r="AC70" s="724"/>
      <c r="AD70" s="724"/>
      <c r="AE70" s="724"/>
      <c r="AF70" s="724"/>
      <c r="AG70" s="724"/>
      <c r="AH70" s="724"/>
      <c r="AI70" s="724"/>
      <c r="AJ70" s="724"/>
      <c r="AK70" s="714">
        <f>SUM(T70:Z70)</f>
        <v>368718.75204140111</v>
      </c>
      <c r="AL70" s="715" t="s">
        <v>974</v>
      </c>
      <c r="AM70" s="716" t="s">
        <v>3829</v>
      </c>
      <c r="AN70" s="717" t="s">
        <v>3849</v>
      </c>
      <c r="AO70" s="428"/>
      <c r="AP70" s="717"/>
      <c r="AQ70" s="717" t="s">
        <v>3850</v>
      </c>
      <c r="AR70" s="428"/>
      <c r="AS70" s="717" t="s">
        <v>3851</v>
      </c>
      <c r="AT70" s="428"/>
      <c r="AU70" s="717" t="s">
        <v>955</v>
      </c>
      <c r="AV70" s="717" t="s">
        <v>375</v>
      </c>
      <c r="AW70" s="717" t="s">
        <v>3827</v>
      </c>
      <c r="AX70" s="526" t="s">
        <v>26</v>
      </c>
      <c r="AY70" s="718"/>
      <c r="AZ70" s="725"/>
      <c r="BA70" s="711" t="s">
        <v>3852</v>
      </c>
      <c r="BB70" s="526">
        <v>2021</v>
      </c>
      <c r="BC70" s="712">
        <v>44562</v>
      </c>
      <c r="BD70" s="712">
        <v>47118</v>
      </c>
      <c r="BE70" s="526" t="s">
        <v>343</v>
      </c>
      <c r="BF70" s="526" t="s">
        <v>343</v>
      </c>
      <c r="BG70" s="727">
        <v>0.38450000000000001</v>
      </c>
      <c r="BH70" s="727">
        <v>7.6899999999999996E-2</v>
      </c>
      <c r="BI70" s="526">
        <v>0</v>
      </c>
      <c r="BJ70" s="727">
        <v>0.1153</v>
      </c>
      <c r="BK70" s="728">
        <v>0.1153</v>
      </c>
      <c r="BL70" s="728">
        <v>0.1153</v>
      </c>
      <c r="BM70" s="728">
        <v>0.1153</v>
      </c>
      <c r="BN70" s="720">
        <v>1</v>
      </c>
      <c r="BO70" s="727"/>
      <c r="BP70" s="727"/>
      <c r="BQ70" s="727"/>
      <c r="BR70" s="727"/>
      <c r="BS70" s="727"/>
      <c r="BT70" s="727"/>
      <c r="BU70" s="727"/>
      <c r="BV70" s="727"/>
      <c r="BW70" s="728">
        <v>0.1153</v>
      </c>
      <c r="BX70" s="728">
        <v>0.1153</v>
      </c>
      <c r="BY70" s="721" t="s">
        <v>1185</v>
      </c>
      <c r="BZ70" s="721" t="s">
        <v>1185</v>
      </c>
      <c r="CA70" s="526" t="s">
        <v>743</v>
      </c>
      <c r="CB70" s="551">
        <v>7783</v>
      </c>
      <c r="CC70" s="721" t="s">
        <v>1185</v>
      </c>
      <c r="CD70" s="721" t="s">
        <v>1185</v>
      </c>
      <c r="CE70" s="526" t="s">
        <v>743</v>
      </c>
      <c r="CF70" s="551">
        <v>7783</v>
      </c>
      <c r="CG70" s="722">
        <v>1351398900</v>
      </c>
      <c r="CH70" s="722">
        <v>1351398900</v>
      </c>
      <c r="CI70" s="526" t="s">
        <v>743</v>
      </c>
      <c r="CJ70" s="551">
        <v>7783</v>
      </c>
      <c r="CK70" s="722">
        <v>3368728788</v>
      </c>
      <c r="CL70" s="722" t="s">
        <v>742</v>
      </c>
      <c r="CM70" s="526" t="s">
        <v>743</v>
      </c>
      <c r="CN70" s="551">
        <v>7783</v>
      </c>
      <c r="CO70" s="722">
        <f>+CK70*0.056+CK70</f>
        <v>3557377600.1279998</v>
      </c>
      <c r="CP70" s="722" t="s">
        <v>742</v>
      </c>
      <c r="CQ70" s="526" t="s">
        <v>743</v>
      </c>
      <c r="CR70" s="551">
        <v>7783</v>
      </c>
      <c r="CS70" s="722">
        <f>+CO70*0.056+CO70</f>
        <v>3756590745.735168</v>
      </c>
      <c r="CT70" s="722" t="s">
        <v>812</v>
      </c>
      <c r="CU70" s="526" t="s">
        <v>743</v>
      </c>
      <c r="CV70" s="551" t="s">
        <v>343</v>
      </c>
      <c r="CW70" s="722">
        <f>+CS70*0.056+CS70</f>
        <v>3966959827.4963374</v>
      </c>
      <c r="CX70" s="722" t="s">
        <v>742</v>
      </c>
      <c r="CY70" s="526" t="s">
        <v>743</v>
      </c>
      <c r="CZ70" s="551" t="s">
        <v>343</v>
      </c>
      <c r="DA70" s="722">
        <f>+CW70*0.056+CW70</f>
        <v>4189109577.8361325</v>
      </c>
      <c r="DB70" s="722" t="s">
        <v>812</v>
      </c>
      <c r="DC70" s="526" t="s">
        <v>743</v>
      </c>
      <c r="DD70" s="551" t="s">
        <v>343</v>
      </c>
      <c r="DE70" s="722">
        <f>+DA70*0.056+DA70</f>
        <v>4423699714.1949558</v>
      </c>
      <c r="DF70" s="722" t="s">
        <v>812</v>
      </c>
      <c r="DG70" s="526" t="s">
        <v>743</v>
      </c>
      <c r="DH70" s="551" t="s">
        <v>343</v>
      </c>
      <c r="DI70" s="526" t="s">
        <v>743</v>
      </c>
      <c r="DJ70" s="551" t="s">
        <v>343</v>
      </c>
      <c r="DK70" s="722" t="e">
        <f>+CY70*0.056+CY70</f>
        <v>#VALUE!</v>
      </c>
      <c r="DL70" s="722" t="s">
        <v>742</v>
      </c>
      <c r="DM70" s="526" t="s">
        <v>743</v>
      </c>
      <c r="DN70" s="551" t="s">
        <v>343</v>
      </c>
      <c r="DO70" s="722" t="e">
        <f>+DC70*0.056+DC70</f>
        <v>#VALUE!</v>
      </c>
      <c r="DP70" s="722" t="s">
        <v>742</v>
      </c>
      <c r="DQ70" s="526" t="s">
        <v>743</v>
      </c>
      <c r="DR70" s="551" t="s">
        <v>343</v>
      </c>
      <c r="DS70" s="722" t="e">
        <f>+DC70*0.056+DC70</f>
        <v>#VALUE!</v>
      </c>
      <c r="DT70" s="722" t="s">
        <v>742</v>
      </c>
      <c r="DU70" s="526" t="s">
        <v>743</v>
      </c>
      <c r="DV70" s="551" t="s">
        <v>343</v>
      </c>
      <c r="DW70" s="722" t="e">
        <f>+DG70*0.056+DG70</f>
        <v>#VALUE!</v>
      </c>
      <c r="DX70" s="722" t="s">
        <v>742</v>
      </c>
      <c r="DY70" s="526" t="s">
        <v>743</v>
      </c>
      <c r="DZ70" s="551" t="s">
        <v>343</v>
      </c>
      <c r="EA70" s="722" t="e">
        <f>+DG70*0.056+DG70</f>
        <v>#VALUE!</v>
      </c>
      <c r="EB70" s="722" t="s">
        <v>742</v>
      </c>
      <c r="EC70" s="526" t="s">
        <v>743</v>
      </c>
      <c r="ED70" s="551" t="s">
        <v>343</v>
      </c>
      <c r="EE70" s="722" t="e">
        <f>+DK70*0.056+DK70</f>
        <v>#VALUE!</v>
      </c>
      <c r="EF70" s="722" t="s">
        <v>742</v>
      </c>
      <c r="EG70" s="526" t="s">
        <v>743</v>
      </c>
      <c r="EH70" s="551" t="s">
        <v>343</v>
      </c>
      <c r="EI70" s="722" t="e">
        <f>+DO70*0.056+DO70</f>
        <v>#VALUE!</v>
      </c>
      <c r="EJ70" s="722" t="s">
        <v>742</v>
      </c>
      <c r="EK70" s="526" t="s">
        <v>743</v>
      </c>
      <c r="EL70" s="551" t="s">
        <v>343</v>
      </c>
      <c r="EM70" s="722" t="e">
        <f>+DS70*0.056+DS70</f>
        <v>#VALUE!</v>
      </c>
      <c r="EN70" s="722" t="s">
        <v>742</v>
      </c>
      <c r="EO70" s="526" t="s">
        <v>743</v>
      </c>
      <c r="EP70" s="551" t="s">
        <v>343</v>
      </c>
      <c r="EQ70" s="722" t="e">
        <f>+DW70*0.056+DW70</f>
        <v>#VALUE!</v>
      </c>
      <c r="ER70" s="722" t="s">
        <v>742</v>
      </c>
      <c r="ES70" s="729"/>
      <c r="ET70" s="723" t="s">
        <v>644</v>
      </c>
      <c r="EU70" s="723" t="s">
        <v>289</v>
      </c>
      <c r="EV70" s="723" t="s">
        <v>816</v>
      </c>
      <c r="EW70" s="723" t="s">
        <v>3845</v>
      </c>
      <c r="EX70" s="723" t="s">
        <v>818</v>
      </c>
      <c r="EY70" s="726" t="s">
        <v>3838</v>
      </c>
      <c r="EZ70" s="723"/>
      <c r="FA70" s="723"/>
      <c r="FB70" s="723"/>
      <c r="FC70" s="723"/>
      <c r="FD70" s="723"/>
      <c r="FE70" s="726"/>
    </row>
    <row r="71" spans="1:161" ht="409.5">
      <c r="A71" s="702" t="s">
        <v>3819</v>
      </c>
      <c r="B71" s="702"/>
      <c r="C71" s="703"/>
      <c r="D71" s="702" t="s">
        <v>3822</v>
      </c>
      <c r="E71" s="524"/>
      <c r="F71" s="704" t="s">
        <v>3823</v>
      </c>
      <c r="G71" s="705"/>
      <c r="H71" s="705"/>
      <c r="I71" s="706"/>
      <c r="J71" s="707" t="s">
        <v>3853</v>
      </c>
      <c r="K71" s="708"/>
      <c r="L71" s="709" t="s">
        <v>3854</v>
      </c>
      <c r="M71" s="708"/>
      <c r="N71" s="709" t="s">
        <v>3827</v>
      </c>
      <c r="O71" s="710" t="s">
        <v>26</v>
      </c>
      <c r="P71" s="526" t="s">
        <v>3855</v>
      </c>
      <c r="Q71" s="526">
        <v>2021</v>
      </c>
      <c r="R71" s="712">
        <v>44682</v>
      </c>
      <c r="S71" s="712">
        <v>47118</v>
      </c>
      <c r="T71" s="192">
        <v>1742.8530000000001</v>
      </c>
      <c r="U71" s="192">
        <v>1751.5672649999999</v>
      </c>
      <c r="V71" s="192">
        <v>1760.3251013250001</v>
      </c>
      <c r="W71" s="192">
        <v>1769.1267268316301</v>
      </c>
      <c r="X71" s="192">
        <v>1777.97236046578</v>
      </c>
      <c r="Y71" s="192">
        <v>1786.8622222681099</v>
      </c>
      <c r="Z71" s="192">
        <v>1795.79653337945</v>
      </c>
      <c r="AA71" s="192">
        <v>1795.79653337945</v>
      </c>
      <c r="AB71" s="724"/>
      <c r="AC71" s="724"/>
      <c r="AD71" s="724"/>
      <c r="AE71" s="724"/>
      <c r="AF71" s="724"/>
      <c r="AG71" s="724"/>
      <c r="AH71" s="724"/>
      <c r="AI71" s="724"/>
      <c r="AJ71" s="724"/>
      <c r="AK71" s="714">
        <f>SUM(T71:Z71)</f>
        <v>12384.503209269969</v>
      </c>
      <c r="AL71" s="715" t="s">
        <v>3856</v>
      </c>
      <c r="AM71" s="716" t="s">
        <v>3829</v>
      </c>
      <c r="AN71" s="717" t="s">
        <v>3857</v>
      </c>
      <c r="AO71" s="428"/>
      <c r="AP71" s="717"/>
      <c r="AQ71" s="717" t="s">
        <v>3858</v>
      </c>
      <c r="AR71" s="428"/>
      <c r="AS71" s="717" t="s">
        <v>3859</v>
      </c>
      <c r="AT71" s="428"/>
      <c r="AU71" s="717" t="s">
        <v>955</v>
      </c>
      <c r="AV71" s="717" t="s">
        <v>375</v>
      </c>
      <c r="AW71" s="717" t="s">
        <v>3827</v>
      </c>
      <c r="AX71" s="526" t="s">
        <v>26</v>
      </c>
      <c r="AY71" s="718"/>
      <c r="AZ71" s="725"/>
      <c r="BA71" s="526">
        <v>0</v>
      </c>
      <c r="BB71" s="526">
        <v>2021</v>
      </c>
      <c r="BC71" s="712">
        <v>44562</v>
      </c>
      <c r="BD71" s="712">
        <v>47118</v>
      </c>
      <c r="BE71" s="526" t="s">
        <v>343</v>
      </c>
      <c r="BF71" s="526" t="s">
        <v>343</v>
      </c>
      <c r="BG71" s="711">
        <v>0.25</v>
      </c>
      <c r="BH71" s="711">
        <v>0.125</v>
      </c>
      <c r="BI71" s="711">
        <v>0.125</v>
      </c>
      <c r="BJ71" s="711">
        <v>0.125</v>
      </c>
      <c r="BK71" s="711">
        <v>0.125</v>
      </c>
      <c r="BL71" s="711">
        <v>0.125</v>
      </c>
      <c r="BM71" s="711">
        <v>0.125</v>
      </c>
      <c r="BN71" s="720">
        <v>1</v>
      </c>
      <c r="BO71" s="711"/>
      <c r="BP71" s="711"/>
      <c r="BQ71" s="711"/>
      <c r="BR71" s="711"/>
      <c r="BS71" s="711"/>
      <c r="BT71" s="711"/>
      <c r="BU71" s="711"/>
      <c r="BV71" s="711"/>
      <c r="BW71" s="711">
        <v>0.125</v>
      </c>
      <c r="BX71" s="711">
        <v>0.125</v>
      </c>
      <c r="BY71" s="721" t="s">
        <v>1185</v>
      </c>
      <c r="BZ71" s="721" t="s">
        <v>1185</v>
      </c>
      <c r="CA71" s="526" t="s">
        <v>743</v>
      </c>
      <c r="CB71" s="551">
        <v>7783</v>
      </c>
      <c r="CC71" s="721" t="s">
        <v>1185</v>
      </c>
      <c r="CD71" s="721" t="s">
        <v>1185</v>
      </c>
      <c r="CE71" s="526" t="s">
        <v>743</v>
      </c>
      <c r="CF71" s="551">
        <v>7783</v>
      </c>
      <c r="CG71" s="722">
        <v>260069496</v>
      </c>
      <c r="CH71" s="722">
        <v>260069496</v>
      </c>
      <c r="CI71" s="526" t="s">
        <v>743</v>
      </c>
      <c r="CJ71" s="551">
        <v>7783</v>
      </c>
      <c r="CK71" s="722">
        <v>549266776</v>
      </c>
      <c r="CL71" s="722" t="s">
        <v>742</v>
      </c>
      <c r="CM71" s="526" t="s">
        <v>743</v>
      </c>
      <c r="CN71" s="551">
        <v>7783</v>
      </c>
      <c r="CO71" s="722">
        <f>+CK71*0.056+CK71</f>
        <v>580025715.45599997</v>
      </c>
      <c r="CP71" s="722" t="s">
        <v>742</v>
      </c>
      <c r="CQ71" s="526" t="s">
        <v>743</v>
      </c>
      <c r="CR71" s="551">
        <v>7783</v>
      </c>
      <c r="CS71" s="722">
        <f>+CO71*0.056+CO71</f>
        <v>612507155.52153599</v>
      </c>
      <c r="CT71" s="722" t="s">
        <v>812</v>
      </c>
      <c r="CU71" s="526" t="s">
        <v>743</v>
      </c>
      <c r="CV71" s="551" t="s">
        <v>343</v>
      </c>
      <c r="CW71" s="722">
        <f>+CS71*0.056+CS71</f>
        <v>646807556.23074198</v>
      </c>
      <c r="CX71" s="722" t="s">
        <v>742</v>
      </c>
      <c r="CY71" s="526" t="s">
        <v>743</v>
      </c>
      <c r="CZ71" s="551" t="s">
        <v>343</v>
      </c>
      <c r="DA71" s="722">
        <f>+CW71*0.056+CW71</f>
        <v>683028779.37966347</v>
      </c>
      <c r="DB71" s="722" t="s">
        <v>812</v>
      </c>
      <c r="DC71" s="526" t="s">
        <v>743</v>
      </c>
      <c r="DD71" s="551" t="s">
        <v>343</v>
      </c>
      <c r="DE71" s="722">
        <f>+DA71*0.056+DA71</f>
        <v>721278391.02492464</v>
      </c>
      <c r="DF71" s="722" t="s">
        <v>812</v>
      </c>
      <c r="DG71" s="526" t="s">
        <v>743</v>
      </c>
      <c r="DH71" s="551" t="s">
        <v>343</v>
      </c>
      <c r="DI71" s="526" t="s">
        <v>743</v>
      </c>
      <c r="DJ71" s="551" t="s">
        <v>343</v>
      </c>
      <c r="DK71" s="722" t="e">
        <f>+CY71*0.056+CY71</f>
        <v>#VALUE!</v>
      </c>
      <c r="DL71" s="722" t="s">
        <v>742</v>
      </c>
      <c r="DM71" s="526" t="s">
        <v>743</v>
      </c>
      <c r="DN71" s="551" t="s">
        <v>343</v>
      </c>
      <c r="DO71" s="722" t="e">
        <f>+DC71*0.056+DC71</f>
        <v>#VALUE!</v>
      </c>
      <c r="DP71" s="722" t="s">
        <v>742</v>
      </c>
      <c r="DQ71" s="526" t="s">
        <v>743</v>
      </c>
      <c r="DR71" s="551" t="s">
        <v>343</v>
      </c>
      <c r="DS71" s="722" t="e">
        <f>+DC71*0.056+DC71</f>
        <v>#VALUE!</v>
      </c>
      <c r="DT71" s="722" t="s">
        <v>742</v>
      </c>
      <c r="DU71" s="526" t="s">
        <v>743</v>
      </c>
      <c r="DV71" s="551" t="s">
        <v>343</v>
      </c>
      <c r="DW71" s="722" t="e">
        <f>+DG71*0.056+DG71</f>
        <v>#VALUE!</v>
      </c>
      <c r="DX71" s="722" t="s">
        <v>742</v>
      </c>
      <c r="DY71" s="526" t="s">
        <v>743</v>
      </c>
      <c r="DZ71" s="551" t="s">
        <v>343</v>
      </c>
      <c r="EA71" s="722" t="e">
        <f>+DG71*0.056+DG71</f>
        <v>#VALUE!</v>
      </c>
      <c r="EB71" s="722" t="s">
        <v>742</v>
      </c>
      <c r="EC71" s="526" t="s">
        <v>743</v>
      </c>
      <c r="ED71" s="551" t="s">
        <v>343</v>
      </c>
      <c r="EE71" s="722" t="e">
        <f>+DK71*0.056+DK71</f>
        <v>#VALUE!</v>
      </c>
      <c r="EF71" s="722" t="s">
        <v>742</v>
      </c>
      <c r="EG71" s="526" t="s">
        <v>743</v>
      </c>
      <c r="EH71" s="551" t="s">
        <v>343</v>
      </c>
      <c r="EI71" s="722" t="e">
        <f>+DO71*0.056+DO71</f>
        <v>#VALUE!</v>
      </c>
      <c r="EJ71" s="722" t="s">
        <v>742</v>
      </c>
      <c r="EK71" s="526" t="s">
        <v>743</v>
      </c>
      <c r="EL71" s="551" t="s">
        <v>343</v>
      </c>
      <c r="EM71" s="722" t="e">
        <f>+DS71*0.056+DS71</f>
        <v>#VALUE!</v>
      </c>
      <c r="EN71" s="722" t="s">
        <v>742</v>
      </c>
      <c r="EO71" s="526" t="s">
        <v>743</v>
      </c>
      <c r="EP71" s="551" t="s">
        <v>343</v>
      </c>
      <c r="EQ71" s="722" t="e">
        <f>+DW71*0.056+DW71</f>
        <v>#VALUE!</v>
      </c>
      <c r="ER71" s="722" t="s">
        <v>742</v>
      </c>
      <c r="ES71" s="526"/>
      <c r="ET71" s="723" t="s">
        <v>644</v>
      </c>
      <c r="EU71" s="723" t="s">
        <v>289</v>
      </c>
      <c r="EV71" s="723" t="s">
        <v>816</v>
      </c>
      <c r="EW71" s="723" t="s">
        <v>3845</v>
      </c>
      <c r="EX71" s="723" t="s">
        <v>818</v>
      </c>
      <c r="EY71" s="726" t="s">
        <v>3838</v>
      </c>
      <c r="EZ71" s="723"/>
      <c r="FA71" s="723"/>
      <c r="FB71" s="723"/>
      <c r="FC71" s="723"/>
      <c r="FD71" s="723"/>
      <c r="FE71" s="726"/>
    </row>
    <row r="72" spans="1:161" ht="409.5">
      <c r="A72" s="702" t="s">
        <v>3819</v>
      </c>
      <c r="B72" s="702"/>
      <c r="C72" s="703"/>
      <c r="D72" s="702" t="s">
        <v>3822</v>
      </c>
      <c r="E72" s="524"/>
      <c r="F72" s="730" t="s">
        <v>3860</v>
      </c>
      <c r="G72" s="731"/>
      <c r="H72" s="731"/>
      <c r="I72" s="732"/>
      <c r="J72" s="649" t="s">
        <v>3861</v>
      </c>
      <c r="K72" s="733"/>
      <c r="L72" s="734" t="s">
        <v>3862</v>
      </c>
      <c r="M72" s="708"/>
      <c r="N72" s="649" t="s">
        <v>737</v>
      </c>
      <c r="O72" s="649" t="s">
        <v>26</v>
      </c>
      <c r="P72" s="735">
        <v>0.8</v>
      </c>
      <c r="Q72" s="736">
        <v>2020</v>
      </c>
      <c r="R72" s="737">
        <v>44713</v>
      </c>
      <c r="S72" s="737">
        <v>47118</v>
      </c>
      <c r="T72" s="738">
        <v>0.8</v>
      </c>
      <c r="U72" s="738">
        <v>0.81</v>
      </c>
      <c r="V72" s="738">
        <v>0.82</v>
      </c>
      <c r="W72" s="738">
        <v>0.83</v>
      </c>
      <c r="X72" s="738">
        <v>0.84</v>
      </c>
      <c r="Y72" s="738">
        <v>0.85</v>
      </c>
      <c r="Z72" s="738">
        <v>0.85</v>
      </c>
      <c r="AA72" s="738">
        <v>0.85</v>
      </c>
      <c r="AB72" s="739"/>
      <c r="AC72" s="739"/>
      <c r="AD72" s="739"/>
      <c r="AE72" s="739"/>
      <c r="AF72" s="739"/>
      <c r="AG72" s="739"/>
      <c r="AH72" s="739"/>
      <c r="AI72" s="739"/>
      <c r="AJ72" s="739"/>
      <c r="AK72" s="739">
        <v>0.85</v>
      </c>
      <c r="AL72" s="738"/>
      <c r="AM72" s="702" t="s">
        <v>3863</v>
      </c>
      <c r="AN72" s="740" t="s">
        <v>3864</v>
      </c>
      <c r="AO72" s="741"/>
      <c r="AP72" s="742"/>
      <c r="AQ72" s="636" t="s">
        <v>3865</v>
      </c>
      <c r="AR72" s="647"/>
      <c r="AS72" s="649" t="s">
        <v>3866</v>
      </c>
      <c r="AT72" s="414"/>
      <c r="AU72" s="743"/>
      <c r="AV72" s="744"/>
      <c r="AW72" s="576" t="s">
        <v>737</v>
      </c>
      <c r="AX72" s="649" t="s">
        <v>26</v>
      </c>
      <c r="AY72" s="745"/>
      <c r="AZ72" s="746"/>
      <c r="BA72" s="747">
        <v>3</v>
      </c>
      <c r="BB72" s="36">
        <v>2021</v>
      </c>
      <c r="BC72" s="748">
        <v>44927</v>
      </c>
      <c r="BD72" s="748">
        <v>47118</v>
      </c>
      <c r="BE72" s="749">
        <v>3</v>
      </c>
      <c r="BF72" s="749">
        <v>3</v>
      </c>
      <c r="BG72" s="749">
        <v>3</v>
      </c>
      <c r="BH72" s="749">
        <v>5</v>
      </c>
      <c r="BI72" s="749">
        <v>5</v>
      </c>
      <c r="BJ72" s="749">
        <v>5</v>
      </c>
      <c r="BK72" s="749">
        <v>5</v>
      </c>
      <c r="BL72" s="749">
        <v>7</v>
      </c>
      <c r="BM72" s="749">
        <v>8</v>
      </c>
      <c r="BN72" s="749">
        <v>0.08</v>
      </c>
      <c r="BO72" s="749"/>
      <c r="BP72" s="749"/>
      <c r="BQ72" s="749"/>
      <c r="BR72" s="749"/>
      <c r="BS72" s="749"/>
      <c r="BT72" s="749"/>
      <c r="BU72" s="749"/>
      <c r="BV72" s="749"/>
      <c r="BW72" s="749">
        <v>8</v>
      </c>
      <c r="BX72" s="749">
        <v>0.08</v>
      </c>
      <c r="BY72" s="448"/>
      <c r="BZ72" s="448"/>
      <c r="CA72" s="638"/>
      <c r="CB72" s="434"/>
      <c r="CC72" s="448"/>
      <c r="CD72" s="448"/>
      <c r="CE72" s="639"/>
      <c r="CF72" s="434"/>
      <c r="CG72" s="448"/>
      <c r="CH72" s="448"/>
      <c r="CI72" s="639"/>
      <c r="CJ72" s="27"/>
      <c r="CK72" s="448"/>
      <c r="CL72" s="448"/>
      <c r="CM72" s="639"/>
      <c r="CN72" s="27"/>
      <c r="CO72" s="448"/>
      <c r="CP72" s="448"/>
      <c r="CQ72" s="639"/>
      <c r="CR72" s="434"/>
      <c r="CS72" s="448"/>
      <c r="CT72" s="448"/>
      <c r="CU72" s="639"/>
      <c r="CV72" s="434"/>
      <c r="CW72" s="448"/>
      <c r="CX72" s="448"/>
      <c r="CY72" s="639"/>
      <c r="CZ72" s="434"/>
      <c r="DA72" s="448"/>
      <c r="DB72" s="448"/>
      <c r="DC72" s="639"/>
      <c r="DD72" s="434"/>
      <c r="DE72" s="448"/>
      <c r="DF72" s="448"/>
      <c r="DG72" s="750"/>
      <c r="DH72" s="27"/>
      <c r="DI72" s="448"/>
      <c r="DJ72" s="448"/>
      <c r="DK72" s="750"/>
      <c r="DL72" s="27"/>
      <c r="DM72" s="448"/>
      <c r="DN72" s="448"/>
      <c r="DO72" s="750"/>
      <c r="DP72" s="27"/>
      <c r="DQ72" s="448"/>
      <c r="DR72" s="448"/>
      <c r="DS72" s="750"/>
      <c r="DT72" s="27"/>
      <c r="DU72" s="448"/>
      <c r="DV72" s="448"/>
      <c r="DW72" s="750"/>
      <c r="DX72" s="27"/>
      <c r="DY72" s="448"/>
      <c r="DZ72" s="448"/>
      <c r="EA72" s="750"/>
      <c r="EB72" s="27"/>
      <c r="EC72" s="448"/>
      <c r="ED72" s="448"/>
      <c r="EE72" s="750"/>
      <c r="EF72" s="27"/>
      <c r="EG72" s="448"/>
      <c r="EH72" s="448"/>
      <c r="EI72" s="750"/>
      <c r="EJ72" s="27"/>
      <c r="EK72" s="448"/>
      <c r="EL72" s="448"/>
      <c r="EM72" s="750"/>
      <c r="EN72" s="27"/>
      <c r="EO72" s="448"/>
      <c r="EP72" s="448"/>
      <c r="EQ72" s="750"/>
      <c r="ER72" s="27"/>
      <c r="ES72" s="450"/>
      <c r="ET72" s="723" t="s">
        <v>644</v>
      </c>
      <c r="EU72" s="723" t="s">
        <v>289</v>
      </c>
      <c r="EV72" s="723" t="s">
        <v>816</v>
      </c>
      <c r="EW72" s="723" t="s">
        <v>3845</v>
      </c>
      <c r="EX72" s="723" t="s">
        <v>818</v>
      </c>
      <c r="EY72" s="726" t="s">
        <v>3838</v>
      </c>
      <c r="EZ72" s="723"/>
      <c r="FA72" s="723"/>
      <c r="FB72" s="723"/>
      <c r="FC72" s="723"/>
      <c r="FD72" s="723"/>
      <c r="FE72" s="726"/>
    </row>
    <row r="73" spans="1:161" ht="409.5">
      <c r="A73" s="702" t="s">
        <v>3819</v>
      </c>
      <c r="B73" s="702"/>
      <c r="C73" s="703"/>
      <c r="D73" s="702" t="s">
        <v>3822</v>
      </c>
      <c r="E73" s="524"/>
      <c r="F73" s="730" t="s">
        <v>3860</v>
      </c>
      <c r="G73" s="731"/>
      <c r="H73" s="731"/>
      <c r="I73" s="732"/>
      <c r="J73" s="649" t="s">
        <v>3861</v>
      </c>
      <c r="K73" s="733"/>
      <c r="L73" s="734" t="s">
        <v>3862</v>
      </c>
      <c r="M73" s="708"/>
      <c r="N73" s="649" t="s">
        <v>737</v>
      </c>
      <c r="O73" s="649" t="s">
        <v>26</v>
      </c>
      <c r="P73" s="735">
        <v>0.8</v>
      </c>
      <c r="Q73" s="736">
        <v>2020</v>
      </c>
      <c r="R73" s="737">
        <v>44713</v>
      </c>
      <c r="S73" s="737">
        <v>47118</v>
      </c>
      <c r="T73" s="738">
        <v>0.8</v>
      </c>
      <c r="U73" s="738">
        <v>0.81</v>
      </c>
      <c r="V73" s="738">
        <v>0.82</v>
      </c>
      <c r="W73" s="738">
        <v>0.83</v>
      </c>
      <c r="X73" s="738">
        <v>0.84</v>
      </c>
      <c r="Y73" s="738">
        <v>0.85</v>
      </c>
      <c r="Z73" s="738">
        <v>0.85</v>
      </c>
      <c r="AA73" s="738">
        <v>0.85</v>
      </c>
      <c r="AB73" s="739"/>
      <c r="AC73" s="739"/>
      <c r="AD73" s="739"/>
      <c r="AE73" s="739"/>
      <c r="AF73" s="739"/>
      <c r="AG73" s="739"/>
      <c r="AH73" s="739"/>
      <c r="AI73" s="739"/>
      <c r="AJ73" s="739"/>
      <c r="AK73" s="739">
        <v>0.85</v>
      </c>
      <c r="AL73" s="738"/>
      <c r="AM73" s="702" t="s">
        <v>3863</v>
      </c>
      <c r="AN73" s="740" t="s">
        <v>3867</v>
      </c>
      <c r="AO73" s="741"/>
      <c r="AP73" s="751"/>
      <c r="AQ73" s="636" t="s">
        <v>3868</v>
      </c>
      <c r="AR73" s="647"/>
      <c r="AS73" s="740" t="s">
        <v>3869</v>
      </c>
      <c r="AT73" s="703"/>
      <c r="AU73" s="743"/>
      <c r="AV73" s="744"/>
      <c r="AW73" s="576" t="s">
        <v>737</v>
      </c>
      <c r="AX73" s="649" t="s">
        <v>26</v>
      </c>
      <c r="AY73" s="752"/>
      <c r="AZ73" s="746"/>
      <c r="BA73" s="747">
        <v>1</v>
      </c>
      <c r="BB73" s="36">
        <v>2021</v>
      </c>
      <c r="BC73" s="748">
        <v>44713</v>
      </c>
      <c r="BD73" s="748">
        <v>47118</v>
      </c>
      <c r="BE73" s="753">
        <v>1</v>
      </c>
      <c r="BF73" s="753">
        <v>1</v>
      </c>
      <c r="BG73" s="753">
        <v>2</v>
      </c>
      <c r="BH73" s="753">
        <v>2</v>
      </c>
      <c r="BI73" s="753">
        <v>3</v>
      </c>
      <c r="BJ73" s="753">
        <v>2</v>
      </c>
      <c r="BK73" s="753">
        <v>3</v>
      </c>
      <c r="BL73" s="753">
        <v>3</v>
      </c>
      <c r="BM73" s="753">
        <v>3</v>
      </c>
      <c r="BN73" s="754">
        <v>5</v>
      </c>
      <c r="BO73" s="753"/>
      <c r="BP73" s="753"/>
      <c r="BQ73" s="753"/>
      <c r="BR73" s="753"/>
      <c r="BS73" s="753"/>
      <c r="BT73" s="753"/>
      <c r="BU73" s="753"/>
      <c r="BV73" s="753"/>
      <c r="BW73" s="753">
        <v>3</v>
      </c>
      <c r="BX73" s="754">
        <v>5</v>
      </c>
      <c r="BY73" s="448"/>
      <c r="BZ73" s="448"/>
      <c r="CA73" s="755"/>
      <c r="CB73" s="434"/>
      <c r="CC73" s="448"/>
      <c r="CD73" s="448"/>
      <c r="CE73" s="756"/>
      <c r="CF73" s="434"/>
      <c r="CG73" s="448"/>
      <c r="CH73" s="448"/>
      <c r="CI73" s="756"/>
      <c r="CJ73" s="27"/>
      <c r="CK73" s="448"/>
      <c r="CL73" s="448"/>
      <c r="CM73" s="756"/>
      <c r="CN73" s="27"/>
      <c r="CO73" s="448"/>
      <c r="CP73" s="448"/>
      <c r="CQ73" s="756"/>
      <c r="CR73" s="434"/>
      <c r="CS73" s="448"/>
      <c r="CT73" s="448"/>
      <c r="CU73" s="756"/>
      <c r="CV73" s="434"/>
      <c r="CW73" s="448"/>
      <c r="CX73" s="448"/>
      <c r="CY73" s="756"/>
      <c r="CZ73" s="434"/>
      <c r="DA73" s="448"/>
      <c r="DB73" s="448"/>
      <c r="DC73" s="756"/>
      <c r="DD73" s="434"/>
      <c r="DE73" s="448"/>
      <c r="DF73" s="448"/>
      <c r="DG73" s="756"/>
      <c r="DH73" s="27"/>
      <c r="DI73" s="448"/>
      <c r="DJ73" s="448"/>
      <c r="DK73" s="756"/>
      <c r="DL73" s="27"/>
      <c r="DM73" s="448"/>
      <c r="DN73" s="448"/>
      <c r="DO73" s="756"/>
      <c r="DP73" s="27"/>
      <c r="DQ73" s="448"/>
      <c r="DR73" s="448"/>
      <c r="DS73" s="756"/>
      <c r="DT73" s="27"/>
      <c r="DU73" s="448"/>
      <c r="DV73" s="448"/>
      <c r="DW73" s="756"/>
      <c r="DX73" s="27"/>
      <c r="DY73" s="448"/>
      <c r="DZ73" s="448"/>
      <c r="EA73" s="756"/>
      <c r="EB73" s="27"/>
      <c r="EC73" s="448"/>
      <c r="ED73" s="448"/>
      <c r="EE73" s="756"/>
      <c r="EF73" s="27"/>
      <c r="EG73" s="448"/>
      <c r="EH73" s="448"/>
      <c r="EI73" s="756"/>
      <c r="EJ73" s="27"/>
      <c r="EK73" s="448"/>
      <c r="EL73" s="448"/>
      <c r="EM73" s="756"/>
      <c r="EN73" s="27"/>
      <c r="EO73" s="448"/>
      <c r="EP73" s="448"/>
      <c r="EQ73" s="756"/>
      <c r="ER73" s="27"/>
      <c r="ES73" s="757"/>
      <c r="ET73" s="723" t="s">
        <v>644</v>
      </c>
      <c r="EU73" s="723" t="s">
        <v>289</v>
      </c>
      <c r="EV73" s="723" t="s">
        <v>816</v>
      </c>
      <c r="EW73" s="723" t="s">
        <v>3845</v>
      </c>
      <c r="EX73" s="723" t="s">
        <v>818</v>
      </c>
      <c r="EY73" s="726" t="s">
        <v>3838</v>
      </c>
      <c r="EZ73" s="723"/>
      <c r="FA73" s="723"/>
      <c r="FB73" s="723"/>
      <c r="FC73" s="723"/>
      <c r="FD73" s="723"/>
      <c r="FE73" s="726"/>
    </row>
    <row r="74" spans="1:161" ht="409.5">
      <c r="A74" s="702" t="s">
        <v>3819</v>
      </c>
      <c r="B74" s="702"/>
      <c r="C74" s="703"/>
      <c r="D74" s="702" t="s">
        <v>3822</v>
      </c>
      <c r="E74" s="524"/>
      <c r="F74" s="730" t="s">
        <v>3870</v>
      </c>
      <c r="G74" s="731"/>
      <c r="H74" s="731"/>
      <c r="I74" s="732"/>
      <c r="J74" s="649" t="s">
        <v>3871</v>
      </c>
      <c r="K74" s="733"/>
      <c r="L74" s="734" t="s">
        <v>3872</v>
      </c>
      <c r="M74" s="708"/>
      <c r="N74" s="649" t="s">
        <v>737</v>
      </c>
      <c r="O74" s="649" t="s">
        <v>26</v>
      </c>
      <c r="P74" s="738" t="s">
        <v>3873</v>
      </c>
      <c r="Q74" s="734" t="s">
        <v>3873</v>
      </c>
      <c r="R74" s="737">
        <v>44713</v>
      </c>
      <c r="S74" s="737">
        <v>47118</v>
      </c>
      <c r="T74" s="738">
        <v>0.6</v>
      </c>
      <c r="U74" s="738">
        <v>0.6</v>
      </c>
      <c r="V74" s="738">
        <v>0.62</v>
      </c>
      <c r="W74" s="738">
        <v>0.64</v>
      </c>
      <c r="X74" s="738">
        <v>0.66</v>
      </c>
      <c r="Y74" s="738">
        <v>0.68</v>
      </c>
      <c r="Z74" s="738">
        <v>0.7</v>
      </c>
      <c r="AA74" s="738">
        <v>0.7</v>
      </c>
      <c r="AB74" s="739"/>
      <c r="AC74" s="739"/>
      <c r="AD74" s="739"/>
      <c r="AE74" s="739"/>
      <c r="AF74" s="739"/>
      <c r="AG74" s="739"/>
      <c r="AH74" s="739"/>
      <c r="AI74" s="739"/>
      <c r="AJ74" s="739"/>
      <c r="AK74" s="739">
        <v>0.7</v>
      </c>
      <c r="AL74" s="738"/>
      <c r="AM74" s="702" t="s">
        <v>3863</v>
      </c>
      <c r="AN74" s="758" t="s">
        <v>3874</v>
      </c>
      <c r="AO74" s="759"/>
      <c r="AP74" s="751"/>
      <c r="AQ74" s="636" t="s">
        <v>3875</v>
      </c>
      <c r="AR74" s="647"/>
      <c r="AS74" s="758" t="s">
        <v>3876</v>
      </c>
      <c r="AT74" s="760"/>
      <c r="AU74" s="743"/>
      <c r="AV74" s="744"/>
      <c r="AW74" s="576" t="s">
        <v>737</v>
      </c>
      <c r="AX74" s="649" t="s">
        <v>26</v>
      </c>
      <c r="AY74" s="761"/>
      <c r="AZ74" s="746"/>
      <c r="BA74" s="762">
        <v>2</v>
      </c>
      <c r="BB74" s="762">
        <v>2021</v>
      </c>
      <c r="BC74" s="748">
        <v>44713</v>
      </c>
      <c r="BD74" s="748">
        <v>47118</v>
      </c>
      <c r="BE74" s="763">
        <v>2</v>
      </c>
      <c r="BF74" s="763">
        <v>2</v>
      </c>
      <c r="BG74" s="763">
        <v>3</v>
      </c>
      <c r="BH74" s="763">
        <v>3</v>
      </c>
      <c r="BI74" s="763">
        <v>3</v>
      </c>
      <c r="BJ74" s="763">
        <v>3</v>
      </c>
      <c r="BK74" s="763">
        <v>3</v>
      </c>
      <c r="BL74" s="763">
        <v>3</v>
      </c>
      <c r="BM74" s="763">
        <v>3</v>
      </c>
      <c r="BN74" s="763">
        <v>3</v>
      </c>
      <c r="BO74" s="763"/>
      <c r="BP74" s="763"/>
      <c r="BQ74" s="763"/>
      <c r="BR74" s="763"/>
      <c r="BS74" s="763"/>
      <c r="BT74" s="763"/>
      <c r="BU74" s="763"/>
      <c r="BV74" s="763"/>
      <c r="BW74" s="763">
        <v>3</v>
      </c>
      <c r="BX74" s="763">
        <v>3</v>
      </c>
      <c r="BY74" s="448"/>
      <c r="BZ74" s="448"/>
      <c r="CA74" s="625"/>
      <c r="CB74" s="434"/>
      <c r="CC74" s="448"/>
      <c r="CD74" s="448"/>
      <c r="CE74" s="625"/>
      <c r="CF74" s="434"/>
      <c r="CG74" s="448"/>
      <c r="CH74" s="448"/>
      <c r="CI74" s="625"/>
      <c r="CJ74" s="27"/>
      <c r="CK74" s="448"/>
      <c r="CL74" s="448"/>
      <c r="CM74" s="625"/>
      <c r="CN74" s="27"/>
      <c r="CO74" s="448"/>
      <c r="CP74" s="448"/>
      <c r="CQ74" s="625"/>
      <c r="CR74" s="434"/>
      <c r="CS74" s="448"/>
      <c r="CT74" s="448"/>
      <c r="CU74" s="625"/>
      <c r="CV74" s="434"/>
      <c r="CW74" s="448"/>
      <c r="CX74" s="448"/>
      <c r="CY74" s="625"/>
      <c r="CZ74" s="434"/>
      <c r="DA74" s="448"/>
      <c r="DB74" s="448"/>
      <c r="DC74" s="625"/>
      <c r="DD74" s="434"/>
      <c r="DE74" s="448"/>
      <c r="DF74" s="448"/>
      <c r="DG74" s="625"/>
      <c r="DH74" s="27"/>
      <c r="DI74" s="448"/>
      <c r="DJ74" s="448"/>
      <c r="DK74" s="625"/>
      <c r="DL74" s="27"/>
      <c r="DM74" s="448"/>
      <c r="DN74" s="448"/>
      <c r="DO74" s="625"/>
      <c r="DP74" s="27"/>
      <c r="DQ74" s="448"/>
      <c r="DR74" s="448"/>
      <c r="DS74" s="625"/>
      <c r="DT74" s="27"/>
      <c r="DU74" s="448"/>
      <c r="DV74" s="448"/>
      <c r="DW74" s="625"/>
      <c r="DX74" s="27"/>
      <c r="DY74" s="448"/>
      <c r="DZ74" s="448"/>
      <c r="EA74" s="625"/>
      <c r="EB74" s="27"/>
      <c r="EC74" s="448"/>
      <c r="ED74" s="448"/>
      <c r="EE74" s="625"/>
      <c r="EF74" s="27"/>
      <c r="EG74" s="448"/>
      <c r="EH74" s="448"/>
      <c r="EI74" s="625"/>
      <c r="EJ74" s="27"/>
      <c r="EK74" s="448"/>
      <c r="EL74" s="448"/>
      <c r="EM74" s="625"/>
      <c r="EN74" s="27"/>
      <c r="EO74" s="448"/>
      <c r="EP74" s="448"/>
      <c r="EQ74" s="625"/>
      <c r="ER74" s="27"/>
      <c r="ES74" s="626"/>
      <c r="ET74" s="614"/>
      <c r="EU74" s="614"/>
      <c r="EV74" s="614"/>
      <c r="EW74" s="614"/>
      <c r="EX74" s="427"/>
      <c r="EY74" s="590"/>
      <c r="EZ74" s="614"/>
      <c r="FA74" s="614"/>
      <c r="FB74" s="614"/>
      <c r="FC74" s="614"/>
      <c r="FD74" s="614"/>
      <c r="FE74" s="614"/>
    </row>
    <row r="75" spans="1:161" ht="409.5">
      <c r="A75" s="702"/>
      <c r="B75" s="702"/>
      <c r="C75" s="703"/>
      <c r="D75" s="702"/>
      <c r="E75" s="524"/>
      <c r="F75" s="730" t="s">
        <v>3870</v>
      </c>
      <c r="G75" s="731"/>
      <c r="H75" s="731"/>
      <c r="I75" s="732"/>
      <c r="J75" s="649" t="s">
        <v>3871</v>
      </c>
      <c r="K75" s="733"/>
      <c r="L75" s="734" t="s">
        <v>3872</v>
      </c>
      <c r="M75" s="708"/>
      <c r="N75" s="649" t="s">
        <v>737</v>
      </c>
      <c r="O75" s="649" t="s">
        <v>26</v>
      </c>
      <c r="P75" s="738" t="s">
        <v>3873</v>
      </c>
      <c r="Q75" s="734" t="s">
        <v>3873</v>
      </c>
      <c r="R75" s="737">
        <v>44713</v>
      </c>
      <c r="S75" s="737">
        <v>47118</v>
      </c>
      <c r="T75" s="738">
        <v>0.6</v>
      </c>
      <c r="U75" s="738">
        <v>0.6</v>
      </c>
      <c r="V75" s="738">
        <v>0.62</v>
      </c>
      <c r="W75" s="738">
        <v>0.64</v>
      </c>
      <c r="X75" s="738">
        <v>0.66</v>
      </c>
      <c r="Y75" s="738">
        <v>0.68</v>
      </c>
      <c r="Z75" s="738">
        <v>0.7</v>
      </c>
      <c r="AA75" s="738">
        <v>0.7</v>
      </c>
      <c r="AB75" s="739"/>
      <c r="AC75" s="739"/>
      <c r="AD75" s="739"/>
      <c r="AE75" s="739"/>
      <c r="AF75" s="739"/>
      <c r="AG75" s="739"/>
      <c r="AH75" s="739"/>
      <c r="AI75" s="739"/>
      <c r="AJ75" s="739"/>
      <c r="AK75" s="739">
        <v>0.7</v>
      </c>
      <c r="AL75" s="738"/>
      <c r="AM75" s="702" t="s">
        <v>3863</v>
      </c>
      <c r="AN75" s="649" t="s">
        <v>3877</v>
      </c>
      <c r="AO75" s="764"/>
      <c r="AP75" s="751"/>
      <c r="AQ75" s="636" t="s">
        <v>3878</v>
      </c>
      <c r="AR75" s="647"/>
      <c r="AS75" s="649" t="s">
        <v>3879</v>
      </c>
      <c r="AT75" s="414"/>
      <c r="AU75" s="743"/>
      <c r="AV75" s="744"/>
      <c r="AW75" s="576" t="s">
        <v>737</v>
      </c>
      <c r="AX75" s="649" t="s">
        <v>26</v>
      </c>
      <c r="AY75" s="752"/>
      <c r="AZ75" s="746"/>
      <c r="BA75" s="607" t="s">
        <v>3873</v>
      </c>
      <c r="BB75" s="38" t="s">
        <v>3873</v>
      </c>
      <c r="BC75" s="748">
        <v>44713</v>
      </c>
      <c r="BD75" s="748">
        <v>47118</v>
      </c>
      <c r="BE75" s="765">
        <v>0.45</v>
      </c>
      <c r="BF75" s="766">
        <v>0.55000000000000004</v>
      </c>
      <c r="BG75" s="766">
        <v>0.6</v>
      </c>
      <c r="BH75" s="766">
        <v>0.64</v>
      </c>
      <c r="BI75" s="766">
        <v>0.66</v>
      </c>
      <c r="BJ75" s="767">
        <v>0.64</v>
      </c>
      <c r="BK75" s="767">
        <v>0.66</v>
      </c>
      <c r="BL75" s="767">
        <v>0.68</v>
      </c>
      <c r="BM75" s="767">
        <v>0.7</v>
      </c>
      <c r="BN75" s="768">
        <v>0.7</v>
      </c>
      <c r="BO75" s="766"/>
      <c r="BP75" s="766"/>
      <c r="BQ75" s="766"/>
      <c r="BR75" s="766"/>
      <c r="BS75" s="766"/>
      <c r="BT75" s="766"/>
      <c r="BU75" s="766"/>
      <c r="BV75" s="766"/>
      <c r="BW75" s="766">
        <v>0.7</v>
      </c>
      <c r="BX75" s="768">
        <v>0.7</v>
      </c>
      <c r="BY75" s="448"/>
      <c r="BZ75" s="448"/>
      <c r="CA75" s="625"/>
      <c r="CB75" s="434"/>
      <c r="CC75" s="448"/>
      <c r="CD75" s="448"/>
      <c r="CE75" s="625"/>
      <c r="CF75" s="434"/>
      <c r="CG75" s="448"/>
      <c r="CH75" s="448"/>
      <c r="CI75" s="625"/>
      <c r="CJ75" s="27"/>
      <c r="CK75" s="448"/>
      <c r="CL75" s="448"/>
      <c r="CM75" s="625"/>
      <c r="CN75" s="27"/>
      <c r="CO75" s="448"/>
      <c r="CP75" s="448"/>
      <c r="CQ75" s="625"/>
      <c r="CR75" s="434"/>
      <c r="CS75" s="448"/>
      <c r="CT75" s="448"/>
      <c r="CU75" s="625"/>
      <c r="CV75" s="434"/>
      <c r="CW75" s="448"/>
      <c r="CX75" s="448"/>
      <c r="CY75" s="625"/>
      <c r="CZ75" s="434"/>
      <c r="DA75" s="448"/>
      <c r="DB75" s="448"/>
      <c r="DC75" s="625"/>
      <c r="DD75" s="434"/>
      <c r="DE75" s="448"/>
      <c r="DF75" s="448"/>
      <c r="DG75" s="625"/>
      <c r="DH75" s="27"/>
      <c r="DI75" s="448"/>
      <c r="DJ75" s="448"/>
      <c r="DK75" s="625"/>
      <c r="DL75" s="27"/>
      <c r="DM75" s="448"/>
      <c r="DN75" s="448"/>
      <c r="DO75" s="625"/>
      <c r="DP75" s="27"/>
      <c r="DQ75" s="448"/>
      <c r="DR75" s="448"/>
      <c r="DS75" s="625"/>
      <c r="DT75" s="27"/>
      <c r="DU75" s="448"/>
      <c r="DV75" s="448"/>
      <c r="DW75" s="625"/>
      <c r="DX75" s="27"/>
      <c r="DY75" s="448"/>
      <c r="DZ75" s="448"/>
      <c r="EA75" s="625"/>
      <c r="EB75" s="27"/>
      <c r="EC75" s="448"/>
      <c r="ED75" s="448"/>
      <c r="EE75" s="625"/>
      <c r="EF75" s="27"/>
      <c r="EG75" s="448"/>
      <c r="EH75" s="448"/>
      <c r="EI75" s="625"/>
      <c r="EJ75" s="27"/>
      <c r="EK75" s="448"/>
      <c r="EL75" s="448"/>
      <c r="EM75" s="625"/>
      <c r="EN75" s="27"/>
      <c r="EO75" s="448"/>
      <c r="EP75" s="448"/>
      <c r="EQ75" s="625"/>
      <c r="ER75" s="27"/>
      <c r="ES75" s="626"/>
      <c r="ET75" s="614"/>
      <c r="EU75" s="614"/>
      <c r="EV75" s="614"/>
      <c r="EW75" s="614"/>
      <c r="EX75" s="427"/>
      <c r="EY75" s="590"/>
      <c r="EZ75" s="614"/>
      <c r="FA75" s="614"/>
      <c r="FB75" s="614"/>
      <c r="FC75" s="614"/>
      <c r="FD75" s="614"/>
      <c r="FE75" s="614"/>
    </row>
    <row r="76" spans="1:161" ht="409.5">
      <c r="A76" s="702"/>
      <c r="B76" s="702"/>
      <c r="C76" s="703"/>
      <c r="D76" s="702"/>
      <c r="E76" s="524"/>
      <c r="F76" s="730" t="s">
        <v>3880</v>
      </c>
      <c r="G76" s="731"/>
      <c r="H76" s="731"/>
      <c r="I76" s="732"/>
      <c r="J76" s="649" t="s">
        <v>3881</v>
      </c>
      <c r="K76" s="733"/>
      <c r="L76" s="734" t="s">
        <v>3882</v>
      </c>
      <c r="M76" s="733"/>
      <c r="N76" s="649" t="s">
        <v>737</v>
      </c>
      <c r="O76" s="649" t="s">
        <v>26</v>
      </c>
      <c r="P76" s="738" t="s">
        <v>3873</v>
      </c>
      <c r="Q76" s="734" t="s">
        <v>3873</v>
      </c>
      <c r="R76" s="737">
        <v>44713</v>
      </c>
      <c r="S76" s="737">
        <v>47118</v>
      </c>
      <c r="T76" s="738">
        <v>0.6</v>
      </c>
      <c r="U76" s="738">
        <v>0.6</v>
      </c>
      <c r="V76" s="738">
        <v>0.62</v>
      </c>
      <c r="W76" s="738">
        <v>0.64</v>
      </c>
      <c r="X76" s="738">
        <v>0.66</v>
      </c>
      <c r="Y76" s="738">
        <v>0.68</v>
      </c>
      <c r="Z76" s="738">
        <v>0.7</v>
      </c>
      <c r="AA76" s="738">
        <v>0.7</v>
      </c>
      <c r="AB76" s="739"/>
      <c r="AC76" s="739"/>
      <c r="AD76" s="739"/>
      <c r="AE76" s="739"/>
      <c r="AF76" s="739"/>
      <c r="AG76" s="739"/>
      <c r="AH76" s="739"/>
      <c r="AI76" s="739"/>
      <c r="AJ76" s="739"/>
      <c r="AK76" s="739">
        <v>0.7</v>
      </c>
      <c r="AL76" s="738"/>
      <c r="AM76" s="702" t="s">
        <v>3863</v>
      </c>
      <c r="AN76" s="649" t="s">
        <v>3883</v>
      </c>
      <c r="AO76" s="764"/>
      <c r="AP76" s="751"/>
      <c r="AQ76" s="636" t="s">
        <v>3884</v>
      </c>
      <c r="AR76" s="647"/>
      <c r="AS76" s="649" t="s">
        <v>3885</v>
      </c>
      <c r="AT76" s="414"/>
      <c r="AU76" s="743"/>
      <c r="AV76" s="744"/>
      <c r="AW76" s="576" t="s">
        <v>737</v>
      </c>
      <c r="AX76" s="649" t="s">
        <v>26</v>
      </c>
      <c r="AY76" s="752"/>
      <c r="AZ76" s="746"/>
      <c r="BA76" s="607">
        <v>0</v>
      </c>
      <c r="BB76" s="38">
        <v>2020</v>
      </c>
      <c r="BC76" s="748">
        <v>44713</v>
      </c>
      <c r="BD76" s="748">
        <v>47118</v>
      </c>
      <c r="BE76" s="765">
        <v>0</v>
      </c>
      <c r="BF76" s="766">
        <v>0.2</v>
      </c>
      <c r="BG76" s="766">
        <v>0.5</v>
      </c>
      <c r="BH76" s="766">
        <v>0.8</v>
      </c>
      <c r="BI76" s="766">
        <v>1</v>
      </c>
      <c r="BJ76" s="767">
        <v>0.8</v>
      </c>
      <c r="BK76" s="767">
        <v>1</v>
      </c>
      <c r="BL76" s="767">
        <v>1</v>
      </c>
      <c r="BM76" s="767">
        <v>1</v>
      </c>
      <c r="BN76" s="754">
        <v>1</v>
      </c>
      <c r="BO76" s="766"/>
      <c r="BP76" s="766"/>
      <c r="BQ76" s="766"/>
      <c r="BR76" s="766"/>
      <c r="BS76" s="766"/>
      <c r="BT76" s="766"/>
      <c r="BU76" s="766"/>
      <c r="BV76" s="766"/>
      <c r="BW76" s="766">
        <v>1</v>
      </c>
      <c r="BX76" s="754">
        <v>1</v>
      </c>
      <c r="BY76" s="448"/>
      <c r="BZ76" s="448"/>
      <c r="CA76" s="625"/>
      <c r="CB76" s="434"/>
      <c r="CC76" s="448"/>
      <c r="CD76" s="448"/>
      <c r="CE76" s="625"/>
      <c r="CF76" s="434"/>
      <c r="CG76" s="448"/>
      <c r="CH76" s="448"/>
      <c r="CI76" s="625"/>
      <c r="CJ76" s="27"/>
      <c r="CK76" s="448"/>
      <c r="CL76" s="448"/>
      <c r="CM76" s="625"/>
      <c r="CN76" s="27"/>
      <c r="CO76" s="448"/>
      <c r="CP76" s="448"/>
      <c r="CQ76" s="625"/>
      <c r="CR76" s="434"/>
      <c r="CS76" s="448"/>
      <c r="CT76" s="448"/>
      <c r="CU76" s="625"/>
      <c r="CV76" s="434"/>
      <c r="CW76" s="448"/>
      <c r="CX76" s="448"/>
      <c r="CY76" s="625"/>
      <c r="CZ76" s="434"/>
      <c r="DA76" s="448"/>
      <c r="DB76" s="448"/>
      <c r="DC76" s="625"/>
      <c r="DD76" s="434"/>
      <c r="DE76" s="448"/>
      <c r="DF76" s="448"/>
      <c r="DG76" s="625"/>
      <c r="DH76" s="27"/>
      <c r="DI76" s="448"/>
      <c r="DJ76" s="448"/>
      <c r="DK76" s="625"/>
      <c r="DL76" s="27"/>
      <c r="DM76" s="448"/>
      <c r="DN76" s="448"/>
      <c r="DO76" s="625"/>
      <c r="DP76" s="27"/>
      <c r="DQ76" s="448"/>
      <c r="DR76" s="448"/>
      <c r="DS76" s="625"/>
      <c r="DT76" s="27"/>
      <c r="DU76" s="448"/>
      <c r="DV76" s="448"/>
      <c r="DW76" s="625"/>
      <c r="DX76" s="27"/>
      <c r="DY76" s="448"/>
      <c r="DZ76" s="448"/>
      <c r="EA76" s="625"/>
      <c r="EB76" s="27"/>
      <c r="EC76" s="448"/>
      <c r="ED76" s="448"/>
      <c r="EE76" s="625"/>
      <c r="EF76" s="27"/>
      <c r="EG76" s="448"/>
      <c r="EH76" s="448"/>
      <c r="EI76" s="625"/>
      <c r="EJ76" s="27"/>
      <c r="EK76" s="448"/>
      <c r="EL76" s="448"/>
      <c r="EM76" s="625"/>
      <c r="EN76" s="27"/>
      <c r="EO76" s="448"/>
      <c r="EP76" s="448"/>
      <c r="EQ76" s="625"/>
      <c r="ER76" s="27"/>
      <c r="ES76" s="626"/>
      <c r="ET76" s="614"/>
      <c r="EU76" s="614"/>
      <c r="EV76" s="614"/>
      <c r="EW76" s="614"/>
      <c r="EX76" s="427"/>
      <c r="EY76" s="590"/>
      <c r="EZ76" s="614"/>
      <c r="FA76" s="614"/>
      <c r="FB76" s="614"/>
      <c r="FC76" s="614"/>
      <c r="FD76" s="614"/>
      <c r="FE76" s="614"/>
    </row>
    <row r="77" spans="1:161" ht="409.5">
      <c r="A77" s="702" t="s">
        <v>3819</v>
      </c>
      <c r="B77" s="702"/>
      <c r="C77" s="703"/>
      <c r="D77" s="702" t="s">
        <v>3822</v>
      </c>
      <c r="E77" s="524"/>
      <c r="F77" s="730" t="s">
        <v>3880</v>
      </c>
      <c r="G77" s="731"/>
      <c r="H77" s="731"/>
      <c r="I77" s="732"/>
      <c r="J77" s="649" t="s">
        <v>3881</v>
      </c>
      <c r="K77" s="733"/>
      <c r="L77" s="734" t="s">
        <v>3882</v>
      </c>
      <c r="M77" s="733"/>
      <c r="N77" s="649" t="s">
        <v>737</v>
      </c>
      <c r="O77" s="649" t="s">
        <v>26</v>
      </c>
      <c r="P77" s="738" t="s">
        <v>3873</v>
      </c>
      <c r="Q77" s="734" t="s">
        <v>3873</v>
      </c>
      <c r="R77" s="737">
        <v>44713</v>
      </c>
      <c r="S77" s="737">
        <v>47118</v>
      </c>
      <c r="T77" s="738">
        <v>0.6</v>
      </c>
      <c r="U77" s="738">
        <v>0.6</v>
      </c>
      <c r="V77" s="738">
        <v>0.62</v>
      </c>
      <c r="W77" s="738">
        <v>0.64</v>
      </c>
      <c r="X77" s="738">
        <v>0.66</v>
      </c>
      <c r="Y77" s="738">
        <v>0.68</v>
      </c>
      <c r="Z77" s="738">
        <v>0.7</v>
      </c>
      <c r="AA77" s="738">
        <v>0.7</v>
      </c>
      <c r="AB77" s="739"/>
      <c r="AC77" s="739"/>
      <c r="AD77" s="739"/>
      <c r="AE77" s="739"/>
      <c r="AF77" s="739"/>
      <c r="AG77" s="739"/>
      <c r="AH77" s="739"/>
      <c r="AI77" s="739"/>
      <c r="AJ77" s="739"/>
      <c r="AK77" s="739">
        <v>0.7</v>
      </c>
      <c r="AL77" s="738"/>
      <c r="AM77" s="702" t="s">
        <v>3863</v>
      </c>
      <c r="AN77" s="649" t="s">
        <v>3886</v>
      </c>
      <c r="AO77" s="764"/>
      <c r="AP77" s="751"/>
      <c r="AQ77" s="636" t="s">
        <v>3887</v>
      </c>
      <c r="AR77" s="647"/>
      <c r="AS77" s="636" t="s">
        <v>3888</v>
      </c>
      <c r="AT77" s="769"/>
      <c r="AU77" s="743"/>
      <c r="AV77" s="744"/>
      <c r="AW77" s="576" t="s">
        <v>737</v>
      </c>
      <c r="AX77" s="649" t="s">
        <v>26</v>
      </c>
      <c r="AY77" s="752"/>
      <c r="AZ77" s="746"/>
      <c r="BA77" s="607">
        <v>0</v>
      </c>
      <c r="BB77" s="38">
        <v>2020</v>
      </c>
      <c r="BC77" s="748">
        <v>44713</v>
      </c>
      <c r="BD77" s="748">
        <v>47118</v>
      </c>
      <c r="BE77" s="770">
        <v>0</v>
      </c>
      <c r="BF77" s="771">
        <v>0</v>
      </c>
      <c r="BG77" s="771">
        <v>1</v>
      </c>
      <c r="BH77" s="771">
        <v>1</v>
      </c>
      <c r="BI77" s="771">
        <v>2</v>
      </c>
      <c r="BJ77" s="771">
        <v>1</v>
      </c>
      <c r="BK77" s="771">
        <v>2</v>
      </c>
      <c r="BL77" s="771">
        <v>3</v>
      </c>
      <c r="BM77" s="771">
        <v>3</v>
      </c>
      <c r="BN77" s="754">
        <v>3</v>
      </c>
      <c r="BO77" s="771"/>
      <c r="BP77" s="771"/>
      <c r="BQ77" s="771"/>
      <c r="BR77" s="771"/>
      <c r="BS77" s="771"/>
      <c r="BT77" s="771"/>
      <c r="BU77" s="771"/>
      <c r="BV77" s="771"/>
      <c r="BW77" s="771">
        <v>3</v>
      </c>
      <c r="BX77" s="754">
        <v>3</v>
      </c>
      <c r="BY77" s="448"/>
      <c r="BZ77" s="448"/>
      <c r="CA77" s="755"/>
      <c r="CB77" s="434"/>
      <c r="CC77" s="448"/>
      <c r="CD77" s="448"/>
      <c r="CE77" s="448"/>
      <c r="CF77" s="434"/>
      <c r="CG77" s="448"/>
      <c r="CH77" s="448"/>
      <c r="CI77" s="448"/>
      <c r="CJ77" s="27"/>
      <c r="CK77" s="448"/>
      <c r="CL77" s="448"/>
      <c r="CM77" s="448"/>
      <c r="CN77" s="27"/>
      <c r="CO77" s="448"/>
      <c r="CP77" s="448"/>
      <c r="CQ77" s="448"/>
      <c r="CR77" s="434"/>
      <c r="CS77" s="448"/>
      <c r="CT77" s="448"/>
      <c r="CU77" s="448"/>
      <c r="CV77" s="434"/>
      <c r="CW77" s="448"/>
      <c r="CX77" s="448"/>
      <c r="CY77" s="448"/>
      <c r="CZ77" s="434"/>
      <c r="DA77" s="448"/>
      <c r="DB77" s="448"/>
      <c r="DC77" s="448"/>
      <c r="DD77" s="434"/>
      <c r="DE77" s="448"/>
      <c r="DF77" s="448"/>
      <c r="DG77" s="448"/>
      <c r="DH77" s="27"/>
      <c r="DI77" s="448"/>
      <c r="DJ77" s="448"/>
      <c r="DK77" s="448"/>
      <c r="DL77" s="27"/>
      <c r="DM77" s="448"/>
      <c r="DN77" s="448"/>
      <c r="DO77" s="448"/>
      <c r="DP77" s="27"/>
      <c r="DQ77" s="448"/>
      <c r="DR77" s="448"/>
      <c r="DS77" s="448"/>
      <c r="DT77" s="27"/>
      <c r="DU77" s="448"/>
      <c r="DV77" s="448"/>
      <c r="DW77" s="448"/>
      <c r="DX77" s="27"/>
      <c r="DY77" s="448"/>
      <c r="DZ77" s="448"/>
      <c r="EA77" s="448"/>
      <c r="EB77" s="27"/>
      <c r="EC77" s="448"/>
      <c r="ED77" s="448"/>
      <c r="EE77" s="448"/>
      <c r="EF77" s="27"/>
      <c r="EG77" s="448"/>
      <c r="EH77" s="448"/>
      <c r="EI77" s="448"/>
      <c r="EJ77" s="27"/>
      <c r="EK77" s="448"/>
      <c r="EL77" s="448"/>
      <c r="EM77" s="448"/>
      <c r="EN77" s="27"/>
      <c r="EO77" s="448"/>
      <c r="EP77" s="448"/>
      <c r="EQ77" s="448"/>
      <c r="ER77" s="27"/>
      <c r="ES77" s="450"/>
      <c r="ET77" s="614"/>
      <c r="EU77" s="649"/>
      <c r="EV77" s="649"/>
      <c r="EW77" s="649"/>
      <c r="EX77" s="427"/>
      <c r="EY77" s="453"/>
      <c r="EZ77" s="648"/>
      <c r="FA77" s="649"/>
      <c r="FB77" s="649"/>
      <c r="FC77" s="649"/>
      <c r="FD77" s="649"/>
      <c r="FE77" s="453"/>
    </row>
    <row r="78" spans="1:161" ht="409.5">
      <c r="A78" s="702" t="s">
        <v>3819</v>
      </c>
      <c r="B78" s="702"/>
      <c r="C78" s="703"/>
      <c r="D78" s="702" t="s">
        <v>3822</v>
      </c>
      <c r="E78" s="524"/>
      <c r="F78" s="730" t="s">
        <v>3889</v>
      </c>
      <c r="G78" s="731"/>
      <c r="H78" s="731"/>
      <c r="I78" s="732"/>
      <c r="J78" s="649" t="s">
        <v>775</v>
      </c>
      <c r="K78" s="733"/>
      <c r="L78" s="734" t="s">
        <v>3890</v>
      </c>
      <c r="M78" s="733"/>
      <c r="N78" s="649" t="s">
        <v>737</v>
      </c>
      <c r="O78" s="649" t="s">
        <v>26</v>
      </c>
      <c r="P78" s="738" t="s">
        <v>3873</v>
      </c>
      <c r="Q78" s="734" t="s">
        <v>3873</v>
      </c>
      <c r="R78" s="737">
        <v>44713</v>
      </c>
      <c r="S78" s="737">
        <v>47118</v>
      </c>
      <c r="T78" s="738">
        <v>0.6</v>
      </c>
      <c r="U78" s="738">
        <v>0.6</v>
      </c>
      <c r="V78" s="738">
        <v>0.62</v>
      </c>
      <c r="W78" s="738">
        <v>0.64</v>
      </c>
      <c r="X78" s="738">
        <v>0.66</v>
      </c>
      <c r="Y78" s="738">
        <v>0.68</v>
      </c>
      <c r="Z78" s="738">
        <v>0.7</v>
      </c>
      <c r="AA78" s="738">
        <v>0.7</v>
      </c>
      <c r="AB78" s="739"/>
      <c r="AC78" s="739"/>
      <c r="AD78" s="739"/>
      <c r="AE78" s="739"/>
      <c r="AF78" s="739"/>
      <c r="AG78" s="739"/>
      <c r="AH78" s="739"/>
      <c r="AI78" s="739"/>
      <c r="AJ78" s="739"/>
      <c r="AK78" s="739">
        <v>0.7</v>
      </c>
      <c r="AL78" s="738"/>
      <c r="AM78" s="702" t="s">
        <v>3863</v>
      </c>
      <c r="AN78" s="649" t="s">
        <v>3891</v>
      </c>
      <c r="AO78" s="764"/>
      <c r="AP78" s="751"/>
      <c r="AQ78" s="636" t="s">
        <v>3892</v>
      </c>
      <c r="AR78" s="647"/>
      <c r="AS78" s="649" t="s">
        <v>3893</v>
      </c>
      <c r="AT78" s="414"/>
      <c r="AU78" s="743"/>
      <c r="AV78" s="744"/>
      <c r="AW78" s="576" t="s">
        <v>737</v>
      </c>
      <c r="AX78" s="649" t="s">
        <v>26</v>
      </c>
      <c r="AY78" s="752"/>
      <c r="AZ78" s="746"/>
      <c r="BA78" s="607">
        <v>0</v>
      </c>
      <c r="BB78" s="38">
        <v>2020</v>
      </c>
      <c r="BC78" s="748">
        <v>44713</v>
      </c>
      <c r="BD78" s="748">
        <v>47118</v>
      </c>
      <c r="BE78" s="765">
        <v>0</v>
      </c>
      <c r="BF78" s="766">
        <v>0.2</v>
      </c>
      <c r="BG78" s="766">
        <v>0.4</v>
      </c>
      <c r="BH78" s="766">
        <v>0.5</v>
      </c>
      <c r="BI78" s="766">
        <v>0.7</v>
      </c>
      <c r="BJ78" s="767">
        <v>0.5</v>
      </c>
      <c r="BK78" s="767">
        <v>0.7</v>
      </c>
      <c r="BL78" s="767">
        <v>1</v>
      </c>
      <c r="BM78" s="767">
        <v>1</v>
      </c>
      <c r="BN78" s="754">
        <v>1</v>
      </c>
      <c r="BO78" s="766"/>
      <c r="BP78" s="766"/>
      <c r="BQ78" s="766"/>
      <c r="BR78" s="766"/>
      <c r="BS78" s="766"/>
      <c r="BT78" s="766"/>
      <c r="BU78" s="766"/>
      <c r="BV78" s="766"/>
      <c r="BW78" s="766">
        <v>1</v>
      </c>
      <c r="BX78" s="754">
        <v>1</v>
      </c>
      <c r="BY78" s="448"/>
      <c r="BZ78" s="448"/>
      <c r="CA78" s="625"/>
      <c r="CB78" s="434"/>
      <c r="CC78" s="448"/>
      <c r="CD78" s="448"/>
      <c r="CE78" s="625"/>
      <c r="CF78" s="434"/>
      <c r="CG78" s="448"/>
      <c r="CH78" s="448"/>
      <c r="CI78" s="625"/>
      <c r="CJ78" s="27"/>
      <c r="CK78" s="448"/>
      <c r="CL78" s="448"/>
      <c r="CM78" s="625"/>
      <c r="CN78" s="27"/>
      <c r="CO78" s="448"/>
      <c r="CP78" s="448"/>
      <c r="CQ78" s="625"/>
      <c r="CR78" s="434"/>
      <c r="CS78" s="448"/>
      <c r="CT78" s="448"/>
      <c r="CU78" s="625"/>
      <c r="CV78" s="434"/>
      <c r="CW78" s="448"/>
      <c r="CX78" s="448"/>
      <c r="CY78" s="625"/>
      <c r="CZ78" s="434"/>
      <c r="DA78" s="448"/>
      <c r="DB78" s="448"/>
      <c r="DC78" s="625"/>
      <c r="DD78" s="434"/>
      <c r="DE78" s="448"/>
      <c r="DF78" s="448"/>
      <c r="DG78" s="625"/>
      <c r="DH78" s="27"/>
      <c r="DI78" s="448"/>
      <c r="DJ78" s="448"/>
      <c r="DK78" s="625"/>
      <c r="DL78" s="27"/>
      <c r="DM78" s="448"/>
      <c r="DN78" s="448"/>
      <c r="DO78" s="625"/>
      <c r="DP78" s="27"/>
      <c r="DQ78" s="448"/>
      <c r="DR78" s="448"/>
      <c r="DS78" s="625"/>
      <c r="DT78" s="27"/>
      <c r="DU78" s="448"/>
      <c r="DV78" s="448"/>
      <c r="DW78" s="625"/>
      <c r="DX78" s="27"/>
      <c r="DY78" s="448"/>
      <c r="DZ78" s="448"/>
      <c r="EA78" s="625"/>
      <c r="EB78" s="27"/>
      <c r="EC78" s="448"/>
      <c r="ED78" s="448"/>
      <c r="EE78" s="625"/>
      <c r="EF78" s="27"/>
      <c r="EG78" s="448"/>
      <c r="EH78" s="448"/>
      <c r="EI78" s="625"/>
      <c r="EJ78" s="27"/>
      <c r="EK78" s="448"/>
      <c r="EL78" s="448"/>
      <c r="EM78" s="625"/>
      <c r="EN78" s="27"/>
      <c r="EO78" s="448"/>
      <c r="EP78" s="448"/>
      <c r="EQ78" s="625"/>
      <c r="ER78" s="27"/>
      <c r="ES78" s="626"/>
      <c r="ET78" s="614"/>
      <c r="EU78" s="614"/>
      <c r="EV78" s="614"/>
      <c r="EW78" s="614"/>
      <c r="EX78" s="427"/>
      <c r="EY78" s="590"/>
      <c r="EZ78" s="614"/>
      <c r="FA78" s="614"/>
      <c r="FB78" s="614"/>
      <c r="FC78" s="614"/>
      <c r="FD78" s="614"/>
      <c r="FE78" s="590"/>
    </row>
    <row r="79" spans="1:161" ht="409.5">
      <c r="A79" s="702" t="s">
        <v>3819</v>
      </c>
      <c r="B79" s="702"/>
      <c r="C79" s="703"/>
      <c r="D79" s="702" t="s">
        <v>3822</v>
      </c>
      <c r="E79" s="524"/>
      <c r="F79" s="730" t="s">
        <v>3889</v>
      </c>
      <c r="G79" s="731"/>
      <c r="H79" s="731"/>
      <c r="I79" s="732"/>
      <c r="J79" s="649" t="s">
        <v>775</v>
      </c>
      <c r="K79" s="733"/>
      <c r="L79" s="734" t="s">
        <v>3890</v>
      </c>
      <c r="M79" s="733"/>
      <c r="N79" s="649" t="s">
        <v>737</v>
      </c>
      <c r="O79" s="649" t="s">
        <v>26</v>
      </c>
      <c r="P79" s="738" t="s">
        <v>3873</v>
      </c>
      <c r="Q79" s="734" t="s">
        <v>3873</v>
      </c>
      <c r="R79" s="737">
        <v>44713</v>
      </c>
      <c r="S79" s="737">
        <v>47118</v>
      </c>
      <c r="T79" s="738">
        <v>0.6</v>
      </c>
      <c r="U79" s="738">
        <v>0.6</v>
      </c>
      <c r="V79" s="738">
        <v>0.62</v>
      </c>
      <c r="W79" s="738">
        <v>0.64</v>
      </c>
      <c r="X79" s="738">
        <v>0.66</v>
      </c>
      <c r="Y79" s="738">
        <v>0.68</v>
      </c>
      <c r="Z79" s="738">
        <v>0.7</v>
      </c>
      <c r="AA79" s="738">
        <v>0.7</v>
      </c>
      <c r="AB79" s="739"/>
      <c r="AC79" s="739"/>
      <c r="AD79" s="739"/>
      <c r="AE79" s="739"/>
      <c r="AF79" s="739"/>
      <c r="AG79" s="739"/>
      <c r="AH79" s="739"/>
      <c r="AI79" s="739"/>
      <c r="AJ79" s="739"/>
      <c r="AK79" s="739">
        <v>0.7</v>
      </c>
      <c r="AL79" s="738"/>
      <c r="AM79" s="702" t="s">
        <v>3863</v>
      </c>
      <c r="AN79" s="649" t="s">
        <v>3894</v>
      </c>
      <c r="AO79" s="764"/>
      <c r="AP79" s="751"/>
      <c r="AQ79" s="636" t="s">
        <v>3895</v>
      </c>
      <c r="AR79" s="647"/>
      <c r="AS79" s="649" t="s">
        <v>3896</v>
      </c>
      <c r="AT79" s="414"/>
      <c r="AU79" s="743"/>
      <c r="AV79" s="744"/>
      <c r="AW79" s="576" t="s">
        <v>737</v>
      </c>
      <c r="AX79" s="649" t="s">
        <v>26</v>
      </c>
      <c r="AY79" s="752"/>
      <c r="AZ79" s="746"/>
      <c r="BA79" s="607">
        <v>0</v>
      </c>
      <c r="BB79" s="38">
        <v>2020</v>
      </c>
      <c r="BC79" s="748">
        <v>44713</v>
      </c>
      <c r="BD79" s="748">
        <v>47118</v>
      </c>
      <c r="BE79" s="765">
        <v>0</v>
      </c>
      <c r="BF79" s="766">
        <v>0.2</v>
      </c>
      <c r="BG79" s="766">
        <v>0.4</v>
      </c>
      <c r="BH79" s="766">
        <v>0.5</v>
      </c>
      <c r="BI79" s="766">
        <v>0.7</v>
      </c>
      <c r="BJ79" s="767">
        <v>0.5</v>
      </c>
      <c r="BK79" s="767">
        <v>0.7</v>
      </c>
      <c r="BL79" s="767">
        <v>1</v>
      </c>
      <c r="BM79" s="767">
        <v>1</v>
      </c>
      <c r="BN79" s="754">
        <v>1</v>
      </c>
      <c r="BO79" s="766"/>
      <c r="BP79" s="766"/>
      <c r="BQ79" s="766"/>
      <c r="BR79" s="766"/>
      <c r="BS79" s="766"/>
      <c r="BT79" s="766"/>
      <c r="BU79" s="766"/>
      <c r="BV79" s="766"/>
      <c r="BW79" s="766">
        <v>1</v>
      </c>
      <c r="BX79" s="754">
        <v>1</v>
      </c>
      <c r="BY79" s="448"/>
      <c r="BZ79" s="448"/>
      <c r="CA79" s="625"/>
      <c r="CB79" s="434"/>
      <c r="CC79" s="448"/>
      <c r="CD79" s="448"/>
      <c r="CE79" s="625"/>
      <c r="CF79" s="434"/>
      <c r="CG79" s="448"/>
      <c r="CH79" s="448"/>
      <c r="CI79" s="625"/>
      <c r="CJ79" s="27"/>
      <c r="CK79" s="448"/>
      <c r="CL79" s="448"/>
      <c r="CM79" s="625"/>
      <c r="CN79" s="27"/>
      <c r="CO79" s="448"/>
      <c r="CP79" s="448"/>
      <c r="CQ79" s="625"/>
      <c r="CR79" s="434"/>
      <c r="CS79" s="448"/>
      <c r="CT79" s="448"/>
      <c r="CU79" s="625"/>
      <c r="CV79" s="434"/>
      <c r="CW79" s="448"/>
      <c r="CX79" s="448"/>
      <c r="CY79" s="625"/>
      <c r="CZ79" s="434"/>
      <c r="DA79" s="448"/>
      <c r="DB79" s="448"/>
      <c r="DC79" s="625"/>
      <c r="DD79" s="434"/>
      <c r="DE79" s="448"/>
      <c r="DF79" s="448"/>
      <c r="DG79" s="625"/>
      <c r="DH79" s="27"/>
      <c r="DI79" s="448"/>
      <c r="DJ79" s="448"/>
      <c r="DK79" s="625"/>
      <c r="DL79" s="27"/>
      <c r="DM79" s="448"/>
      <c r="DN79" s="448"/>
      <c r="DO79" s="625"/>
      <c r="DP79" s="27"/>
      <c r="DQ79" s="448"/>
      <c r="DR79" s="448"/>
      <c r="DS79" s="625"/>
      <c r="DT79" s="27"/>
      <c r="DU79" s="448"/>
      <c r="DV79" s="448"/>
      <c r="DW79" s="625"/>
      <c r="DX79" s="27"/>
      <c r="DY79" s="448"/>
      <c r="DZ79" s="448"/>
      <c r="EA79" s="625"/>
      <c r="EB79" s="27"/>
      <c r="EC79" s="448"/>
      <c r="ED79" s="448"/>
      <c r="EE79" s="625"/>
      <c r="EF79" s="27"/>
      <c r="EG79" s="448"/>
      <c r="EH79" s="448"/>
      <c r="EI79" s="625"/>
      <c r="EJ79" s="27"/>
      <c r="EK79" s="448"/>
      <c r="EL79" s="448"/>
      <c r="EM79" s="625"/>
      <c r="EN79" s="27"/>
      <c r="EO79" s="448"/>
      <c r="EP79" s="448"/>
      <c r="EQ79" s="625"/>
      <c r="ER79" s="27"/>
      <c r="ES79" s="626"/>
      <c r="ET79" s="614"/>
      <c r="EU79" s="614"/>
      <c r="EV79" s="614"/>
      <c r="EW79" s="614"/>
      <c r="EX79" s="427"/>
      <c r="EY79" s="590"/>
      <c r="EZ79" s="614"/>
      <c r="FA79" s="614"/>
      <c r="FB79" s="614"/>
      <c r="FC79" s="614"/>
      <c r="FD79" s="614"/>
      <c r="FE79" s="614"/>
    </row>
    <row r="80" spans="1:161" ht="346.5">
      <c r="A80" s="702" t="s">
        <v>3819</v>
      </c>
      <c r="B80" s="702"/>
      <c r="C80" s="703"/>
      <c r="D80" s="702" t="s">
        <v>3822</v>
      </c>
      <c r="E80" s="772"/>
      <c r="F80" s="730" t="s">
        <v>3897</v>
      </c>
      <c r="G80" s="731"/>
      <c r="H80" s="731"/>
      <c r="I80" s="732"/>
      <c r="J80" s="649" t="s">
        <v>3898</v>
      </c>
      <c r="K80" s="764"/>
      <c r="L80" s="649" t="s">
        <v>3899</v>
      </c>
      <c r="M80" s="733"/>
      <c r="N80" s="649" t="s">
        <v>737</v>
      </c>
      <c r="O80" s="649" t="s">
        <v>26</v>
      </c>
      <c r="P80" s="773">
        <v>0</v>
      </c>
      <c r="Q80" s="734">
        <v>2020</v>
      </c>
      <c r="R80" s="774"/>
      <c r="S80" s="775"/>
      <c r="T80" s="738">
        <v>0.02</v>
      </c>
      <c r="U80" s="738">
        <v>0.1</v>
      </c>
      <c r="V80" s="738">
        <v>0.25</v>
      </c>
      <c r="W80" s="738">
        <v>0.5</v>
      </c>
      <c r="X80" s="738">
        <v>0.7</v>
      </c>
      <c r="Y80" s="738">
        <v>1</v>
      </c>
      <c r="Z80" s="738">
        <v>1</v>
      </c>
      <c r="AA80" s="738">
        <v>1</v>
      </c>
      <c r="AB80" s="739"/>
      <c r="AC80" s="739"/>
      <c r="AD80" s="739"/>
      <c r="AE80" s="739"/>
      <c r="AF80" s="739"/>
      <c r="AG80" s="739"/>
      <c r="AH80" s="739"/>
      <c r="AI80" s="739"/>
      <c r="AJ80" s="739"/>
      <c r="AK80" s="739">
        <v>1</v>
      </c>
      <c r="AL80" s="738"/>
      <c r="AM80" s="702" t="s">
        <v>3863</v>
      </c>
      <c r="AN80" s="636" t="s">
        <v>3900</v>
      </c>
      <c r="AO80" s="647"/>
      <c r="AP80" s="751"/>
      <c r="AQ80" s="636" t="s">
        <v>3901</v>
      </c>
      <c r="AR80" s="647"/>
      <c r="AS80" s="649" t="s">
        <v>3902</v>
      </c>
      <c r="AT80" s="414"/>
      <c r="AU80" s="743"/>
      <c r="AV80" s="744"/>
      <c r="AW80" s="576" t="s">
        <v>737</v>
      </c>
      <c r="AX80" s="649" t="s">
        <v>26</v>
      </c>
      <c r="AY80" s="752"/>
      <c r="AZ80" s="746"/>
      <c r="BA80" s="607">
        <v>0</v>
      </c>
      <c r="BB80" s="38">
        <v>2020</v>
      </c>
      <c r="BC80" s="748">
        <v>44713</v>
      </c>
      <c r="BD80" s="748">
        <v>47118</v>
      </c>
      <c r="BE80" s="765">
        <v>0.05</v>
      </c>
      <c r="BF80" s="766">
        <v>0.15</v>
      </c>
      <c r="BG80" s="766">
        <v>0.3</v>
      </c>
      <c r="BH80" s="766">
        <v>0.55000000000000004</v>
      </c>
      <c r="BI80" s="766">
        <v>0.7</v>
      </c>
      <c r="BJ80" s="767">
        <v>0.55000000000000004</v>
      </c>
      <c r="BK80" s="767">
        <v>0.7</v>
      </c>
      <c r="BL80" s="767">
        <v>1</v>
      </c>
      <c r="BM80" s="767">
        <v>1</v>
      </c>
      <c r="BN80" s="768">
        <v>1</v>
      </c>
      <c r="BO80" s="766"/>
      <c r="BP80" s="766"/>
      <c r="BQ80" s="766"/>
      <c r="BR80" s="766"/>
      <c r="BS80" s="766"/>
      <c r="BT80" s="766"/>
      <c r="BU80" s="766"/>
      <c r="BV80" s="766"/>
      <c r="BW80" s="766">
        <v>1</v>
      </c>
      <c r="BX80" s="768">
        <v>1</v>
      </c>
      <c r="BY80" s="448"/>
      <c r="BZ80" s="448"/>
      <c r="CA80" s="625"/>
      <c r="CB80" s="434"/>
      <c r="CC80" s="448"/>
      <c r="CD80" s="448"/>
      <c r="CE80" s="625"/>
      <c r="CF80" s="434"/>
      <c r="CG80" s="448"/>
      <c r="CH80" s="448"/>
      <c r="CI80" s="625"/>
      <c r="CJ80" s="27"/>
      <c r="CK80" s="448"/>
      <c r="CL80" s="448"/>
      <c r="CM80" s="625"/>
      <c r="CN80" s="27"/>
      <c r="CO80" s="448"/>
      <c r="CP80" s="448"/>
      <c r="CQ80" s="625"/>
      <c r="CR80" s="434"/>
      <c r="CS80" s="448"/>
      <c r="CT80" s="448"/>
      <c r="CU80" s="625"/>
      <c r="CV80" s="434"/>
      <c r="CW80" s="448"/>
      <c r="CX80" s="448"/>
      <c r="CY80" s="625"/>
      <c r="CZ80" s="434"/>
      <c r="DA80" s="448"/>
      <c r="DB80" s="448"/>
      <c r="DC80" s="625"/>
      <c r="DD80" s="434"/>
      <c r="DE80" s="448"/>
      <c r="DF80" s="448"/>
      <c r="DG80" s="625"/>
      <c r="DH80" s="27"/>
      <c r="DI80" s="448"/>
      <c r="DJ80" s="448"/>
      <c r="DK80" s="625"/>
      <c r="DL80" s="27"/>
      <c r="DM80" s="448"/>
      <c r="DN80" s="448"/>
      <c r="DO80" s="625"/>
      <c r="DP80" s="27"/>
      <c r="DQ80" s="448"/>
      <c r="DR80" s="448"/>
      <c r="DS80" s="625"/>
      <c r="DT80" s="27"/>
      <c r="DU80" s="448"/>
      <c r="DV80" s="448"/>
      <c r="DW80" s="625"/>
      <c r="DX80" s="27"/>
      <c r="DY80" s="448"/>
      <c r="DZ80" s="448"/>
      <c r="EA80" s="625"/>
      <c r="EB80" s="27"/>
      <c r="EC80" s="448"/>
      <c r="ED80" s="448"/>
      <c r="EE80" s="625"/>
      <c r="EF80" s="27"/>
      <c r="EG80" s="448"/>
      <c r="EH80" s="448"/>
      <c r="EI80" s="625"/>
      <c r="EJ80" s="27"/>
      <c r="EK80" s="448"/>
      <c r="EL80" s="448"/>
      <c r="EM80" s="625"/>
      <c r="EN80" s="27"/>
      <c r="EO80" s="448"/>
      <c r="EP80" s="448"/>
      <c r="EQ80" s="625"/>
      <c r="ER80" s="27"/>
      <c r="ES80" s="626"/>
      <c r="ET80" s="614"/>
      <c r="EU80" s="614"/>
      <c r="EV80" s="614"/>
      <c r="EW80" s="614"/>
      <c r="EX80" s="427"/>
      <c r="EY80" s="590"/>
      <c r="EZ80" s="614"/>
      <c r="FA80" s="614"/>
      <c r="FB80" s="614"/>
      <c r="FC80" s="614"/>
      <c r="FD80" s="614"/>
      <c r="FE80" s="614"/>
    </row>
    <row r="81" spans="1:161" ht="264">
      <c r="A81" s="702" t="s">
        <v>3819</v>
      </c>
      <c r="B81" s="702"/>
      <c r="C81" s="703"/>
      <c r="D81" s="702" t="s">
        <v>3822</v>
      </c>
      <c r="E81" s="772"/>
      <c r="F81" s="730" t="s">
        <v>3897</v>
      </c>
      <c r="G81" s="731"/>
      <c r="H81" s="731"/>
      <c r="I81" s="706"/>
      <c r="J81" s="649" t="s">
        <v>3903</v>
      </c>
      <c r="K81" s="764"/>
      <c r="L81" s="649" t="s">
        <v>3904</v>
      </c>
      <c r="M81" s="733"/>
      <c r="N81" s="649" t="s">
        <v>737</v>
      </c>
      <c r="O81" s="649" t="s">
        <v>26</v>
      </c>
      <c r="P81" s="773">
        <v>0</v>
      </c>
      <c r="Q81" s="734">
        <v>2020</v>
      </c>
      <c r="R81" s="774"/>
      <c r="S81" s="775"/>
      <c r="T81" s="738">
        <v>0.3</v>
      </c>
      <c r="U81" s="738">
        <v>0.6</v>
      </c>
      <c r="V81" s="738">
        <v>0.7</v>
      </c>
      <c r="W81" s="738">
        <v>0.8</v>
      </c>
      <c r="X81" s="738">
        <v>0.9</v>
      </c>
      <c r="Y81" s="738">
        <v>1</v>
      </c>
      <c r="Z81" s="738">
        <v>1</v>
      </c>
      <c r="AA81" s="738">
        <v>1</v>
      </c>
      <c r="AB81" s="739"/>
      <c r="AC81" s="739"/>
      <c r="AD81" s="739"/>
      <c r="AE81" s="739"/>
      <c r="AF81" s="739"/>
      <c r="AG81" s="739"/>
      <c r="AH81" s="739"/>
      <c r="AI81" s="739"/>
      <c r="AJ81" s="739"/>
      <c r="AK81" s="739">
        <v>1</v>
      </c>
      <c r="AL81" s="738"/>
      <c r="AM81" s="702" t="s">
        <v>3863</v>
      </c>
      <c r="AN81" s="649" t="s">
        <v>3905</v>
      </c>
      <c r="AO81" s="764"/>
      <c r="AP81" s="751"/>
      <c r="AQ81" s="636" t="s">
        <v>3906</v>
      </c>
      <c r="AR81" s="647"/>
      <c r="AS81" s="649" t="s">
        <v>3907</v>
      </c>
      <c r="AT81" s="414"/>
      <c r="AU81" s="743"/>
      <c r="AV81" s="744"/>
      <c r="AW81" s="576" t="s">
        <v>737</v>
      </c>
      <c r="AX81" s="649" t="s">
        <v>26</v>
      </c>
      <c r="AY81" s="752"/>
      <c r="AZ81" s="746"/>
      <c r="BA81" s="607">
        <v>0</v>
      </c>
      <c r="BB81" s="38">
        <v>2020</v>
      </c>
      <c r="BC81" s="748">
        <v>44713</v>
      </c>
      <c r="BD81" s="748">
        <v>47118</v>
      </c>
      <c r="BE81" s="770">
        <v>1</v>
      </c>
      <c r="BF81" s="771">
        <v>1</v>
      </c>
      <c r="BG81" s="771">
        <v>2</v>
      </c>
      <c r="BH81" s="771">
        <v>2</v>
      </c>
      <c r="BI81" s="771">
        <v>3</v>
      </c>
      <c r="BJ81" s="771">
        <v>2</v>
      </c>
      <c r="BK81" s="771">
        <v>3</v>
      </c>
      <c r="BL81" s="771">
        <v>3</v>
      </c>
      <c r="BM81" s="771">
        <v>3</v>
      </c>
      <c r="BN81" s="754">
        <v>3</v>
      </c>
      <c r="BO81" s="771"/>
      <c r="BP81" s="771"/>
      <c r="BQ81" s="771"/>
      <c r="BR81" s="771"/>
      <c r="BS81" s="771"/>
      <c r="BT81" s="771"/>
      <c r="BU81" s="771"/>
      <c r="BV81" s="771"/>
      <c r="BW81" s="771">
        <v>3</v>
      </c>
      <c r="BX81" s="754">
        <v>3</v>
      </c>
      <c r="BY81" s="448"/>
      <c r="BZ81" s="448"/>
      <c r="CA81" s="27"/>
      <c r="CB81" s="776"/>
      <c r="CC81" s="448"/>
      <c r="CD81" s="448"/>
      <c r="CE81" s="639"/>
      <c r="CF81" s="776"/>
      <c r="CG81" s="448"/>
      <c r="CH81" s="448"/>
      <c r="CI81" s="639"/>
      <c r="CJ81" s="776"/>
      <c r="CK81" s="448"/>
      <c r="CL81" s="448"/>
      <c r="CM81" s="639"/>
      <c r="CN81" s="776"/>
      <c r="CO81" s="448"/>
      <c r="CP81" s="448"/>
      <c r="CQ81" s="639"/>
      <c r="CR81" s="776"/>
      <c r="CS81" s="448"/>
      <c r="CT81" s="448"/>
      <c r="CU81" s="639"/>
      <c r="CV81" s="776"/>
      <c r="CW81" s="448"/>
      <c r="CX81" s="448"/>
      <c r="CY81" s="639"/>
      <c r="CZ81" s="776"/>
      <c r="DA81" s="448"/>
      <c r="DB81" s="448"/>
      <c r="DC81" s="639"/>
      <c r="DD81" s="776"/>
      <c r="DE81" s="448"/>
      <c r="DF81" s="448"/>
      <c r="DG81" s="27"/>
      <c r="DH81" s="776"/>
      <c r="DI81" s="448"/>
      <c r="DJ81" s="448"/>
      <c r="DK81" s="27"/>
      <c r="DL81" s="776"/>
      <c r="DM81" s="448"/>
      <c r="DN81" s="448"/>
      <c r="DO81" s="27"/>
      <c r="DP81" s="776"/>
      <c r="DQ81" s="448"/>
      <c r="DR81" s="448"/>
      <c r="DS81" s="27"/>
      <c r="DT81" s="776"/>
      <c r="DU81" s="448"/>
      <c r="DV81" s="448"/>
      <c r="DW81" s="27"/>
      <c r="DX81" s="776"/>
      <c r="DY81" s="448"/>
      <c r="DZ81" s="448"/>
      <c r="EA81" s="27"/>
      <c r="EB81" s="776"/>
      <c r="EC81" s="448"/>
      <c r="ED81" s="448"/>
      <c r="EE81" s="27"/>
      <c r="EF81" s="776"/>
      <c r="EG81" s="448"/>
      <c r="EH81" s="448"/>
      <c r="EI81" s="27"/>
      <c r="EJ81" s="776"/>
      <c r="EK81" s="448"/>
      <c r="EL81" s="448"/>
      <c r="EM81" s="27"/>
      <c r="EN81" s="776"/>
      <c r="EO81" s="448"/>
      <c r="EP81" s="448"/>
      <c r="EQ81" s="27"/>
      <c r="ER81" s="776"/>
      <c r="ES81" s="450"/>
      <c r="ET81" s="427"/>
      <c r="EU81" s="451"/>
      <c r="EV81" s="427"/>
      <c r="EW81" s="427"/>
      <c r="EX81" s="427"/>
      <c r="EY81" s="453"/>
      <c r="EZ81" s="427"/>
      <c r="FA81" s="427"/>
      <c r="FB81" s="427"/>
      <c r="FC81" s="427"/>
      <c r="FD81" s="427"/>
      <c r="FE81" s="427"/>
    </row>
    <row r="82" spans="1:161" ht="409.5">
      <c r="A82" s="702" t="s">
        <v>3819</v>
      </c>
      <c r="B82" s="702"/>
      <c r="C82" s="703"/>
      <c r="D82" s="702" t="s">
        <v>3822</v>
      </c>
      <c r="E82" s="772"/>
      <c r="F82" s="730" t="s">
        <v>3897</v>
      </c>
      <c r="G82" s="731"/>
      <c r="H82" s="731"/>
      <c r="I82" s="706"/>
      <c r="J82" s="649" t="s">
        <v>3903</v>
      </c>
      <c r="K82" s="764"/>
      <c r="L82" s="649" t="s">
        <v>3904</v>
      </c>
      <c r="M82" s="733"/>
      <c r="N82" s="649" t="s">
        <v>737</v>
      </c>
      <c r="O82" s="649" t="s">
        <v>26</v>
      </c>
      <c r="P82" s="773">
        <v>0</v>
      </c>
      <c r="Q82" s="734">
        <v>2020</v>
      </c>
      <c r="R82" s="774"/>
      <c r="S82" s="775"/>
      <c r="T82" s="738">
        <v>0.3</v>
      </c>
      <c r="U82" s="738">
        <v>0.6</v>
      </c>
      <c r="V82" s="738">
        <v>0.7</v>
      </c>
      <c r="W82" s="738">
        <v>0.8</v>
      </c>
      <c r="X82" s="738">
        <v>0.9</v>
      </c>
      <c r="Y82" s="738">
        <v>1</v>
      </c>
      <c r="Z82" s="738">
        <v>1</v>
      </c>
      <c r="AA82" s="738">
        <v>1</v>
      </c>
      <c r="AB82" s="739"/>
      <c r="AC82" s="739"/>
      <c r="AD82" s="739"/>
      <c r="AE82" s="739"/>
      <c r="AF82" s="739"/>
      <c r="AG82" s="739"/>
      <c r="AH82" s="739"/>
      <c r="AI82" s="739"/>
      <c r="AJ82" s="739"/>
      <c r="AK82" s="739">
        <v>1</v>
      </c>
      <c r="AL82" s="738"/>
      <c r="AM82" s="702" t="s">
        <v>3863</v>
      </c>
      <c r="AN82" s="649" t="s">
        <v>3908</v>
      </c>
      <c r="AO82" s="764"/>
      <c r="AP82" s="751"/>
      <c r="AQ82" s="636" t="s">
        <v>3909</v>
      </c>
      <c r="AR82" s="647"/>
      <c r="AS82" s="649" t="s">
        <v>3910</v>
      </c>
      <c r="AT82" s="414"/>
      <c r="AU82" s="743"/>
      <c r="AV82" s="744"/>
      <c r="AW82" s="576" t="s">
        <v>737</v>
      </c>
      <c r="AX82" s="649" t="s">
        <v>26</v>
      </c>
      <c r="AY82" s="752"/>
      <c r="AZ82" s="746"/>
      <c r="BA82" s="607">
        <v>0</v>
      </c>
      <c r="BB82" s="38">
        <v>2020</v>
      </c>
      <c r="BC82" s="748">
        <v>44713</v>
      </c>
      <c r="BD82" s="748">
        <v>47118</v>
      </c>
      <c r="BE82" s="765">
        <v>0</v>
      </c>
      <c r="BF82" s="766">
        <v>0.3</v>
      </c>
      <c r="BG82" s="766">
        <v>0.6</v>
      </c>
      <c r="BH82" s="766">
        <v>0.9</v>
      </c>
      <c r="BI82" s="766">
        <v>1</v>
      </c>
      <c r="BJ82" s="767">
        <v>0.9</v>
      </c>
      <c r="BK82" s="767">
        <v>1</v>
      </c>
      <c r="BL82" s="767">
        <v>1</v>
      </c>
      <c r="BM82" s="767">
        <v>1</v>
      </c>
      <c r="BN82" s="768">
        <v>1</v>
      </c>
      <c r="BO82" s="766"/>
      <c r="BP82" s="766"/>
      <c r="BQ82" s="766"/>
      <c r="BR82" s="766"/>
      <c r="BS82" s="766"/>
      <c r="BT82" s="766"/>
      <c r="BU82" s="766"/>
      <c r="BV82" s="766"/>
      <c r="BW82" s="766">
        <v>1</v>
      </c>
      <c r="BX82" s="768">
        <v>1</v>
      </c>
      <c r="BY82" s="448"/>
      <c r="BZ82" s="448"/>
      <c r="CA82" s="27"/>
      <c r="CB82" s="776"/>
      <c r="CC82" s="448"/>
      <c r="CD82" s="448"/>
      <c r="CE82" s="639"/>
      <c r="CF82" s="776"/>
      <c r="CG82" s="448"/>
      <c r="CH82" s="448"/>
      <c r="CI82" s="639"/>
      <c r="CJ82" s="776"/>
      <c r="CK82" s="448"/>
      <c r="CL82" s="448"/>
      <c r="CM82" s="639"/>
      <c r="CN82" s="776"/>
      <c r="CO82" s="448"/>
      <c r="CP82" s="448"/>
      <c r="CQ82" s="639"/>
      <c r="CR82" s="776"/>
      <c r="CS82" s="448"/>
      <c r="CT82" s="448"/>
      <c r="CU82" s="639"/>
      <c r="CV82" s="776"/>
      <c r="CW82" s="448"/>
      <c r="CX82" s="448"/>
      <c r="CY82" s="639"/>
      <c r="CZ82" s="776"/>
      <c r="DA82" s="448"/>
      <c r="DB82" s="448"/>
      <c r="DC82" s="639"/>
      <c r="DD82" s="776"/>
      <c r="DE82" s="448"/>
      <c r="DF82" s="448"/>
      <c r="DG82" s="27"/>
      <c r="DH82" s="776"/>
      <c r="DI82" s="448"/>
      <c r="DJ82" s="448"/>
      <c r="DK82" s="27"/>
      <c r="DL82" s="776"/>
      <c r="DM82" s="448"/>
      <c r="DN82" s="448"/>
      <c r="DO82" s="27"/>
      <c r="DP82" s="776"/>
      <c r="DQ82" s="448"/>
      <c r="DR82" s="448"/>
      <c r="DS82" s="27"/>
      <c r="DT82" s="776"/>
      <c r="DU82" s="448"/>
      <c r="DV82" s="448"/>
      <c r="DW82" s="27"/>
      <c r="DX82" s="776"/>
      <c r="DY82" s="448"/>
      <c r="DZ82" s="448"/>
      <c r="EA82" s="27"/>
      <c r="EB82" s="776"/>
      <c r="EC82" s="448"/>
      <c r="ED82" s="448"/>
      <c r="EE82" s="27"/>
      <c r="EF82" s="776"/>
      <c r="EG82" s="448"/>
      <c r="EH82" s="448"/>
      <c r="EI82" s="27"/>
      <c r="EJ82" s="776"/>
      <c r="EK82" s="448"/>
      <c r="EL82" s="448"/>
      <c r="EM82" s="27"/>
      <c r="EN82" s="776"/>
      <c r="EO82" s="448"/>
      <c r="EP82" s="448"/>
      <c r="EQ82" s="27"/>
      <c r="ER82" s="776"/>
      <c r="ES82" s="450"/>
      <c r="ET82" s="427"/>
      <c r="EU82" s="451"/>
      <c r="EV82" s="427"/>
      <c r="EW82" s="427"/>
      <c r="EX82" s="427"/>
      <c r="EY82" s="453"/>
      <c r="EZ82" s="427"/>
      <c r="FA82" s="427"/>
      <c r="FB82" s="427"/>
      <c r="FC82" s="427"/>
      <c r="FD82" s="427"/>
      <c r="FE82" s="427"/>
    </row>
    <row r="83" spans="1:161" ht="409.5">
      <c r="A83" s="702" t="s">
        <v>3819</v>
      </c>
      <c r="B83" s="702"/>
      <c r="C83" s="703"/>
      <c r="D83" s="702" t="s">
        <v>3822</v>
      </c>
      <c r="E83" s="772"/>
      <c r="F83" s="730" t="s">
        <v>3897</v>
      </c>
      <c r="G83" s="731"/>
      <c r="H83" s="731"/>
      <c r="I83" s="706"/>
      <c r="J83" s="649" t="s">
        <v>3903</v>
      </c>
      <c r="K83" s="764"/>
      <c r="L83" s="649" t="s">
        <v>3904</v>
      </c>
      <c r="M83" s="733"/>
      <c r="N83" s="649" t="s">
        <v>737</v>
      </c>
      <c r="O83" s="649" t="s">
        <v>26</v>
      </c>
      <c r="P83" s="773">
        <v>0</v>
      </c>
      <c r="Q83" s="734">
        <v>2020</v>
      </c>
      <c r="R83" s="774"/>
      <c r="S83" s="775"/>
      <c r="T83" s="738">
        <v>0.3</v>
      </c>
      <c r="U83" s="738">
        <v>0.6</v>
      </c>
      <c r="V83" s="738">
        <v>0.7</v>
      </c>
      <c r="W83" s="738">
        <v>0.8</v>
      </c>
      <c r="X83" s="738">
        <v>0.9</v>
      </c>
      <c r="Y83" s="738">
        <v>1</v>
      </c>
      <c r="Z83" s="738">
        <v>1</v>
      </c>
      <c r="AA83" s="738">
        <v>1</v>
      </c>
      <c r="AB83" s="739"/>
      <c r="AC83" s="739"/>
      <c r="AD83" s="739"/>
      <c r="AE83" s="739"/>
      <c r="AF83" s="739"/>
      <c r="AG83" s="739"/>
      <c r="AH83" s="739"/>
      <c r="AI83" s="739"/>
      <c r="AJ83" s="739"/>
      <c r="AK83" s="739">
        <v>1</v>
      </c>
      <c r="AL83" s="738"/>
      <c r="AM83" s="702" t="s">
        <v>3863</v>
      </c>
      <c r="AN83" s="636" t="s">
        <v>3911</v>
      </c>
      <c r="AO83" s="647"/>
      <c r="AP83" s="751"/>
      <c r="AQ83" s="636" t="s">
        <v>3912</v>
      </c>
      <c r="AR83" s="647"/>
      <c r="AS83" s="649" t="s">
        <v>3913</v>
      </c>
      <c r="AT83" s="414"/>
      <c r="AU83" s="743"/>
      <c r="AV83" s="744"/>
      <c r="AW83" s="576" t="s">
        <v>737</v>
      </c>
      <c r="AX83" s="649" t="s">
        <v>26</v>
      </c>
      <c r="AY83" s="752"/>
      <c r="AZ83" s="746"/>
      <c r="BA83" s="607">
        <v>0</v>
      </c>
      <c r="BB83" s="38">
        <v>2020</v>
      </c>
      <c r="BC83" s="748">
        <v>44713</v>
      </c>
      <c r="BD83" s="748">
        <v>47118</v>
      </c>
      <c r="BE83" s="765">
        <v>0</v>
      </c>
      <c r="BF83" s="766">
        <v>0.3</v>
      </c>
      <c r="BG83" s="766">
        <v>0.7</v>
      </c>
      <c r="BH83" s="766">
        <v>1</v>
      </c>
      <c r="BI83" s="766">
        <v>1</v>
      </c>
      <c r="BJ83" s="767">
        <v>1</v>
      </c>
      <c r="BK83" s="767">
        <v>1</v>
      </c>
      <c r="BL83" s="767">
        <v>1</v>
      </c>
      <c r="BM83" s="767">
        <v>1</v>
      </c>
      <c r="BN83" s="768">
        <v>1</v>
      </c>
      <c r="BO83" s="766"/>
      <c r="BP83" s="766"/>
      <c r="BQ83" s="766"/>
      <c r="BR83" s="766"/>
      <c r="BS83" s="766"/>
      <c r="BT83" s="766"/>
      <c r="BU83" s="766"/>
      <c r="BV83" s="766"/>
      <c r="BW83" s="766">
        <v>1</v>
      </c>
      <c r="BX83" s="768">
        <v>1</v>
      </c>
      <c r="BY83" s="448"/>
      <c r="BZ83" s="448"/>
      <c r="CA83" s="27"/>
      <c r="CB83" s="776"/>
      <c r="CC83" s="448"/>
      <c r="CD83" s="448"/>
      <c r="CE83" s="639"/>
      <c r="CF83" s="776"/>
      <c r="CG83" s="448"/>
      <c r="CH83" s="448"/>
      <c r="CI83" s="639"/>
      <c r="CJ83" s="776"/>
      <c r="CK83" s="448"/>
      <c r="CL83" s="448"/>
      <c r="CM83" s="639"/>
      <c r="CN83" s="776"/>
      <c r="CO83" s="448"/>
      <c r="CP83" s="448"/>
      <c r="CQ83" s="639"/>
      <c r="CR83" s="776"/>
      <c r="CS83" s="448"/>
      <c r="CT83" s="448"/>
      <c r="CU83" s="639"/>
      <c r="CV83" s="776"/>
      <c r="CW83" s="448"/>
      <c r="CX83" s="448"/>
      <c r="CY83" s="639"/>
      <c r="CZ83" s="776"/>
      <c r="DA83" s="448"/>
      <c r="DB83" s="448"/>
      <c r="DC83" s="639"/>
      <c r="DD83" s="776"/>
      <c r="DE83" s="448"/>
      <c r="DF83" s="448"/>
      <c r="DG83" s="27"/>
      <c r="DH83" s="776"/>
      <c r="DI83" s="448"/>
      <c r="DJ83" s="448"/>
      <c r="DK83" s="27"/>
      <c r="DL83" s="776"/>
      <c r="DM83" s="448"/>
      <c r="DN83" s="448"/>
      <c r="DO83" s="27"/>
      <c r="DP83" s="776"/>
      <c r="DQ83" s="448"/>
      <c r="DR83" s="448"/>
      <c r="DS83" s="27"/>
      <c r="DT83" s="776"/>
      <c r="DU83" s="448"/>
      <c r="DV83" s="448"/>
      <c r="DW83" s="27"/>
      <c r="DX83" s="776"/>
      <c r="DY83" s="448"/>
      <c r="DZ83" s="448"/>
      <c r="EA83" s="27"/>
      <c r="EB83" s="776"/>
      <c r="EC83" s="448"/>
      <c r="ED83" s="448"/>
      <c r="EE83" s="27"/>
      <c r="EF83" s="776"/>
      <c r="EG83" s="448"/>
      <c r="EH83" s="448"/>
      <c r="EI83" s="27"/>
      <c r="EJ83" s="776"/>
      <c r="EK83" s="448"/>
      <c r="EL83" s="448"/>
      <c r="EM83" s="27"/>
      <c r="EN83" s="776"/>
      <c r="EO83" s="448"/>
      <c r="EP83" s="448"/>
      <c r="EQ83" s="27"/>
      <c r="ER83" s="776"/>
      <c r="ES83" s="450"/>
      <c r="ET83" s="427"/>
      <c r="EU83" s="451"/>
      <c r="EV83" s="427"/>
      <c r="EW83" s="427"/>
      <c r="EX83" s="427"/>
      <c r="EY83" s="453"/>
      <c r="EZ83" s="427"/>
      <c r="FA83" s="427"/>
      <c r="FB83" s="427"/>
      <c r="FC83" s="427"/>
      <c r="FD83" s="427"/>
      <c r="FE83" s="427"/>
    </row>
    <row r="84" spans="1:161" ht="409.5">
      <c r="A84" s="702" t="s">
        <v>3819</v>
      </c>
      <c r="B84" s="702"/>
      <c r="C84" s="703"/>
      <c r="D84" s="702" t="s">
        <v>3822</v>
      </c>
      <c r="E84" s="772"/>
      <c r="F84" s="777" t="s">
        <v>3914</v>
      </c>
      <c r="G84" s="778"/>
      <c r="H84" s="778"/>
      <c r="I84" s="706"/>
      <c r="J84" s="20" t="s">
        <v>3915</v>
      </c>
      <c r="K84" s="779"/>
      <c r="L84" s="20" t="s">
        <v>3916</v>
      </c>
      <c r="M84" s="764"/>
      <c r="N84" s="19" t="s">
        <v>3917</v>
      </c>
      <c r="O84" s="20" t="s">
        <v>29</v>
      </c>
      <c r="P84" s="20">
        <v>6</v>
      </c>
      <c r="Q84" s="20">
        <v>2021</v>
      </c>
      <c r="R84" s="21">
        <v>44562</v>
      </c>
      <c r="S84" s="21">
        <v>47118</v>
      </c>
      <c r="T84" s="780" t="s">
        <v>2441</v>
      </c>
      <c r="U84" s="780" t="s">
        <v>2441</v>
      </c>
      <c r="V84" s="780" t="s">
        <v>2441</v>
      </c>
      <c r="W84" s="780" t="s">
        <v>2441</v>
      </c>
      <c r="X84" s="780" t="s">
        <v>2441</v>
      </c>
      <c r="Y84" s="780" t="s">
        <v>2441</v>
      </c>
      <c r="Z84" s="780" t="s">
        <v>2441</v>
      </c>
      <c r="AA84" s="780" t="s">
        <v>2441</v>
      </c>
      <c r="AB84" s="781"/>
      <c r="AC84" s="781"/>
      <c r="AD84" s="781"/>
      <c r="AE84" s="781"/>
      <c r="AF84" s="781"/>
      <c r="AG84" s="781"/>
      <c r="AH84" s="781"/>
      <c r="AI84" s="781"/>
      <c r="AJ84" s="781"/>
      <c r="AK84" s="782">
        <v>5.3</v>
      </c>
      <c r="AL84" s="20" t="s">
        <v>3918</v>
      </c>
      <c r="AM84" s="702" t="s">
        <v>3919</v>
      </c>
      <c r="AN84" s="31" t="s">
        <v>3920</v>
      </c>
      <c r="AO84" s="507"/>
      <c r="AP84" s="429"/>
      <c r="AQ84" s="783" t="s">
        <v>3921</v>
      </c>
      <c r="AR84" s="784"/>
      <c r="AS84" s="29" t="s">
        <v>3922</v>
      </c>
      <c r="AT84" s="688"/>
      <c r="AU84" s="30" t="s">
        <v>3923</v>
      </c>
      <c r="AV84" s="30" t="s">
        <v>3924</v>
      </c>
      <c r="AW84" s="31" t="s">
        <v>3925</v>
      </c>
      <c r="AX84" s="31" t="s">
        <v>2357</v>
      </c>
      <c r="AY84" s="433" t="s">
        <v>3926</v>
      </c>
      <c r="AZ84" s="30">
        <v>343</v>
      </c>
      <c r="BA84" s="31">
        <v>0</v>
      </c>
      <c r="BB84" s="31">
        <v>2021</v>
      </c>
      <c r="BC84" s="435">
        <v>44743</v>
      </c>
      <c r="BD84" s="435">
        <v>47118</v>
      </c>
      <c r="BE84" s="785"/>
      <c r="BF84" s="785" t="s">
        <v>2441</v>
      </c>
      <c r="BG84" s="785" t="s">
        <v>2441</v>
      </c>
      <c r="BH84" s="785" t="s">
        <v>2441</v>
      </c>
      <c r="BI84" s="785" t="s">
        <v>2441</v>
      </c>
      <c r="BJ84" s="785" t="s">
        <v>2441</v>
      </c>
      <c r="BK84" s="22" t="s">
        <v>2441</v>
      </c>
      <c r="BL84" s="22" t="s">
        <v>2441</v>
      </c>
      <c r="BM84" s="22" t="s">
        <v>2441</v>
      </c>
      <c r="BN84" s="31">
        <v>1</v>
      </c>
      <c r="BO84" s="785"/>
      <c r="BP84" s="785"/>
      <c r="BQ84" s="785"/>
      <c r="BR84" s="785"/>
      <c r="BS84" s="785"/>
      <c r="BT84" s="785"/>
      <c r="BU84" s="785"/>
      <c r="BV84" s="785"/>
      <c r="BW84" s="785" t="s">
        <v>2441</v>
      </c>
      <c r="BX84" s="31">
        <v>1</v>
      </c>
      <c r="BY84" s="23">
        <v>352955886</v>
      </c>
      <c r="BZ84" s="24" t="s">
        <v>546</v>
      </c>
      <c r="CA84" s="25">
        <v>7765</v>
      </c>
      <c r="CB84" s="25">
        <v>7765</v>
      </c>
      <c r="CC84" s="35">
        <v>363544562</v>
      </c>
      <c r="CD84" s="24" t="s">
        <v>546</v>
      </c>
      <c r="CE84" s="24" t="s">
        <v>3927</v>
      </c>
      <c r="CF84" s="25">
        <v>7765</v>
      </c>
      <c r="CG84" s="35">
        <v>374450899</v>
      </c>
      <c r="CH84" s="24" t="s">
        <v>546</v>
      </c>
      <c r="CI84" s="24" t="s">
        <v>3927</v>
      </c>
      <c r="CJ84" s="25">
        <v>7765</v>
      </c>
      <c r="CK84" s="35">
        <v>385684426</v>
      </c>
      <c r="CL84" s="24" t="s">
        <v>546</v>
      </c>
      <c r="CM84" s="24" t="s">
        <v>3927</v>
      </c>
      <c r="CN84" s="25" t="s">
        <v>546</v>
      </c>
      <c r="CO84" s="35">
        <v>397254959</v>
      </c>
      <c r="CP84" s="24" t="s">
        <v>546</v>
      </c>
      <c r="CQ84" s="24" t="s">
        <v>3927</v>
      </c>
      <c r="CR84" s="24" t="s">
        <v>546</v>
      </c>
      <c r="CS84" s="35">
        <v>409172607</v>
      </c>
      <c r="CT84" s="24" t="s">
        <v>546</v>
      </c>
      <c r="CU84" s="24" t="s">
        <v>3927</v>
      </c>
      <c r="CV84" s="24" t="s">
        <v>546</v>
      </c>
      <c r="CW84" s="35">
        <v>421447786</v>
      </c>
      <c r="CX84" s="24" t="s">
        <v>546</v>
      </c>
      <c r="CY84" s="24" t="s">
        <v>3927</v>
      </c>
      <c r="CZ84" s="24" t="s">
        <v>546</v>
      </c>
      <c r="DA84" s="24" t="s">
        <v>546</v>
      </c>
      <c r="DB84" s="31" t="s">
        <v>1007</v>
      </c>
      <c r="DC84" s="31" t="s">
        <v>21</v>
      </c>
      <c r="DD84" s="31" t="s">
        <v>3928</v>
      </c>
      <c r="DE84" s="384" t="s">
        <v>3929</v>
      </c>
      <c r="DF84" s="31"/>
      <c r="DG84" s="786" t="s">
        <v>747</v>
      </c>
      <c r="DH84" s="24" t="s">
        <v>546</v>
      </c>
      <c r="DI84" s="35">
        <v>421447786</v>
      </c>
      <c r="DJ84" s="24" t="s">
        <v>546</v>
      </c>
      <c r="DK84" s="24" t="s">
        <v>3927</v>
      </c>
      <c r="DL84" s="24" t="s">
        <v>546</v>
      </c>
      <c r="DM84" s="35">
        <v>421447786</v>
      </c>
      <c r="DN84" s="24" t="s">
        <v>546</v>
      </c>
      <c r="DO84" s="24" t="s">
        <v>3927</v>
      </c>
      <c r="DP84" s="24" t="s">
        <v>546</v>
      </c>
      <c r="DQ84" s="35">
        <v>421447786</v>
      </c>
      <c r="DR84" s="24" t="s">
        <v>546</v>
      </c>
      <c r="DS84" s="24" t="s">
        <v>3927</v>
      </c>
      <c r="DT84" s="24" t="s">
        <v>546</v>
      </c>
      <c r="DU84" s="35">
        <v>421447786</v>
      </c>
      <c r="DV84" s="24" t="s">
        <v>546</v>
      </c>
      <c r="DW84" s="24" t="s">
        <v>3927</v>
      </c>
      <c r="DX84" s="24" t="s">
        <v>546</v>
      </c>
      <c r="DY84" s="35">
        <v>421447786</v>
      </c>
      <c r="DZ84" s="24" t="s">
        <v>546</v>
      </c>
      <c r="EA84" s="24" t="s">
        <v>3927</v>
      </c>
      <c r="EB84" s="24" t="s">
        <v>546</v>
      </c>
      <c r="EC84" s="35">
        <v>421447786</v>
      </c>
      <c r="ED84" s="24" t="s">
        <v>546</v>
      </c>
      <c r="EE84" s="24" t="s">
        <v>3927</v>
      </c>
      <c r="EF84" s="24" t="s">
        <v>546</v>
      </c>
      <c r="EG84" s="35">
        <v>421447786</v>
      </c>
      <c r="EH84" s="24" t="s">
        <v>546</v>
      </c>
      <c r="EI84" s="24" t="s">
        <v>3927</v>
      </c>
      <c r="EJ84" s="24" t="s">
        <v>546</v>
      </c>
      <c r="EK84" s="35">
        <v>421447786</v>
      </c>
      <c r="EL84" s="24" t="s">
        <v>546</v>
      </c>
      <c r="EM84" s="24" t="s">
        <v>3927</v>
      </c>
      <c r="EN84" s="24" t="s">
        <v>546</v>
      </c>
      <c r="EO84" s="35">
        <v>421447786</v>
      </c>
      <c r="EP84" s="24" t="s">
        <v>546</v>
      </c>
      <c r="EQ84" s="24" t="s">
        <v>3927</v>
      </c>
      <c r="ER84" s="24" t="s">
        <v>546</v>
      </c>
      <c r="ES84" s="24" t="s">
        <v>546</v>
      </c>
      <c r="ET84" s="31" t="s">
        <v>1007</v>
      </c>
      <c r="EU84" s="31" t="s">
        <v>21</v>
      </c>
      <c r="EV84" s="31" t="s">
        <v>3928</v>
      </c>
      <c r="EW84" s="384" t="s">
        <v>3929</v>
      </c>
      <c r="EX84" s="31"/>
      <c r="EY84" s="786" t="s">
        <v>747</v>
      </c>
      <c r="EZ84" s="427"/>
      <c r="FA84" s="427"/>
      <c r="FB84" s="427"/>
      <c r="FC84" s="427"/>
      <c r="FD84" s="427"/>
      <c r="FE84" s="427"/>
    </row>
    <row r="85" spans="1:161" ht="330">
      <c r="A85" s="702" t="s">
        <v>3819</v>
      </c>
      <c r="B85" s="702"/>
      <c r="C85" s="703"/>
      <c r="D85" s="702" t="s">
        <v>3822</v>
      </c>
      <c r="E85" s="772"/>
      <c r="F85" s="777" t="s">
        <v>3914</v>
      </c>
      <c r="G85" s="778"/>
      <c r="H85" s="778"/>
      <c r="I85" s="706"/>
      <c r="J85" s="20" t="s">
        <v>3915</v>
      </c>
      <c r="K85" s="779"/>
      <c r="L85" s="20" t="s">
        <v>3930</v>
      </c>
      <c r="M85" s="764"/>
      <c r="N85" s="19" t="s">
        <v>3917</v>
      </c>
      <c r="O85" s="20" t="s">
        <v>29</v>
      </c>
      <c r="P85" s="20">
        <v>6</v>
      </c>
      <c r="Q85" s="20">
        <v>2021</v>
      </c>
      <c r="R85" s="21">
        <v>44562</v>
      </c>
      <c r="S85" s="21">
        <v>47118</v>
      </c>
      <c r="T85" s="780" t="s">
        <v>2441</v>
      </c>
      <c r="U85" s="780" t="s">
        <v>2441</v>
      </c>
      <c r="V85" s="780" t="s">
        <v>2441</v>
      </c>
      <c r="W85" s="780" t="s">
        <v>2441</v>
      </c>
      <c r="X85" s="780" t="s">
        <v>2441</v>
      </c>
      <c r="Y85" s="780" t="s">
        <v>2441</v>
      </c>
      <c r="Z85" s="780" t="s">
        <v>2441</v>
      </c>
      <c r="AA85" s="780" t="s">
        <v>2441</v>
      </c>
      <c r="AB85" s="781"/>
      <c r="AC85" s="781"/>
      <c r="AD85" s="781"/>
      <c r="AE85" s="781"/>
      <c r="AF85" s="781"/>
      <c r="AG85" s="781"/>
      <c r="AH85" s="781"/>
      <c r="AI85" s="781"/>
      <c r="AJ85" s="781"/>
      <c r="AK85" s="782">
        <v>5.3</v>
      </c>
      <c r="AL85" s="20" t="s">
        <v>3918</v>
      </c>
      <c r="AM85" s="702" t="s">
        <v>3919</v>
      </c>
      <c r="AN85" s="31" t="s">
        <v>3931</v>
      </c>
      <c r="AO85" s="507"/>
      <c r="AP85" s="429"/>
      <c r="AQ85" s="29" t="s">
        <v>3932</v>
      </c>
      <c r="AR85" s="687"/>
      <c r="AS85" s="29" t="s">
        <v>3933</v>
      </c>
      <c r="AT85" s="688"/>
      <c r="AU85" s="30" t="s">
        <v>3923</v>
      </c>
      <c r="AV85" s="30" t="s">
        <v>3934</v>
      </c>
      <c r="AW85" s="31" t="s">
        <v>3925</v>
      </c>
      <c r="AX85" s="31" t="s">
        <v>2357</v>
      </c>
      <c r="AY85" s="433" t="s">
        <v>3935</v>
      </c>
      <c r="AZ85" s="30">
        <v>339</v>
      </c>
      <c r="BA85" s="31">
        <v>550</v>
      </c>
      <c r="BB85" s="31">
        <v>2021</v>
      </c>
      <c r="BC85" s="435">
        <v>44743</v>
      </c>
      <c r="BD85" s="435">
        <v>47118</v>
      </c>
      <c r="BE85" s="785">
        <v>650</v>
      </c>
      <c r="BF85" s="785">
        <v>650</v>
      </c>
      <c r="BG85" s="785">
        <v>650</v>
      </c>
      <c r="BH85" s="785">
        <v>650</v>
      </c>
      <c r="BI85" s="785">
        <v>650</v>
      </c>
      <c r="BJ85" s="785">
        <v>650</v>
      </c>
      <c r="BK85" s="22">
        <v>650</v>
      </c>
      <c r="BL85" s="22">
        <v>650</v>
      </c>
      <c r="BM85" s="22">
        <v>650</v>
      </c>
      <c r="BN85" s="31">
        <v>4550</v>
      </c>
      <c r="BO85" s="785"/>
      <c r="BP85" s="785"/>
      <c r="BQ85" s="785"/>
      <c r="BR85" s="785"/>
      <c r="BS85" s="785"/>
      <c r="BT85" s="785"/>
      <c r="BU85" s="785"/>
      <c r="BV85" s="785"/>
      <c r="BW85" s="785">
        <v>650</v>
      </c>
      <c r="BX85" s="31">
        <v>4550</v>
      </c>
      <c r="BY85" s="24" t="s">
        <v>3936</v>
      </c>
      <c r="BZ85" s="24" t="s">
        <v>546</v>
      </c>
      <c r="CA85" s="25">
        <v>7640</v>
      </c>
      <c r="CB85" s="25">
        <v>7640</v>
      </c>
      <c r="CC85" s="24" t="s">
        <v>3937</v>
      </c>
      <c r="CD85" s="24" t="s">
        <v>546</v>
      </c>
      <c r="CE85" s="24" t="s">
        <v>3927</v>
      </c>
      <c r="CF85" s="25">
        <v>7640</v>
      </c>
      <c r="CG85" s="24" t="s">
        <v>3938</v>
      </c>
      <c r="CH85" s="24" t="s">
        <v>546</v>
      </c>
      <c r="CI85" s="24" t="s">
        <v>3927</v>
      </c>
      <c r="CJ85" s="25">
        <v>7640</v>
      </c>
      <c r="CK85" s="24" t="s">
        <v>3939</v>
      </c>
      <c r="CL85" s="24" t="s">
        <v>546</v>
      </c>
      <c r="CM85" s="24" t="s">
        <v>546</v>
      </c>
      <c r="CN85" s="24" t="s">
        <v>546</v>
      </c>
      <c r="CO85" s="24" t="s">
        <v>3940</v>
      </c>
      <c r="CP85" s="24" t="s">
        <v>546</v>
      </c>
      <c r="CQ85" s="24" t="s">
        <v>3927</v>
      </c>
      <c r="CR85" s="24" t="s">
        <v>546</v>
      </c>
      <c r="CS85" s="24" t="s">
        <v>3941</v>
      </c>
      <c r="CT85" s="24" t="s">
        <v>546</v>
      </c>
      <c r="CU85" s="24" t="s">
        <v>3927</v>
      </c>
      <c r="CV85" s="24" t="s">
        <v>546</v>
      </c>
      <c r="CW85" s="24" t="s">
        <v>3942</v>
      </c>
      <c r="CX85" s="24" t="s">
        <v>546</v>
      </c>
      <c r="CY85" s="24" t="s">
        <v>3927</v>
      </c>
      <c r="CZ85" s="24" t="s">
        <v>546</v>
      </c>
      <c r="DA85" s="24" t="s">
        <v>546</v>
      </c>
      <c r="DB85" s="31" t="s">
        <v>1007</v>
      </c>
      <c r="DC85" s="31" t="s">
        <v>21</v>
      </c>
      <c r="DD85" s="31" t="s">
        <v>1008</v>
      </c>
      <c r="DE85" s="384" t="s">
        <v>1009</v>
      </c>
      <c r="DF85" s="31"/>
      <c r="DG85" s="37" t="s">
        <v>1010</v>
      </c>
      <c r="DH85" s="24" t="s">
        <v>546</v>
      </c>
      <c r="DI85" s="24" t="s">
        <v>3942</v>
      </c>
      <c r="DJ85" s="24" t="s">
        <v>546</v>
      </c>
      <c r="DK85" s="24" t="s">
        <v>3927</v>
      </c>
      <c r="DL85" s="24" t="s">
        <v>546</v>
      </c>
      <c r="DM85" s="24" t="s">
        <v>3942</v>
      </c>
      <c r="DN85" s="24" t="s">
        <v>546</v>
      </c>
      <c r="DO85" s="24" t="s">
        <v>3927</v>
      </c>
      <c r="DP85" s="24" t="s">
        <v>546</v>
      </c>
      <c r="DQ85" s="24" t="s">
        <v>3942</v>
      </c>
      <c r="DR85" s="24" t="s">
        <v>546</v>
      </c>
      <c r="DS85" s="24" t="s">
        <v>3927</v>
      </c>
      <c r="DT85" s="24" t="s">
        <v>546</v>
      </c>
      <c r="DU85" s="24" t="s">
        <v>3942</v>
      </c>
      <c r="DV85" s="24" t="s">
        <v>546</v>
      </c>
      <c r="DW85" s="24" t="s">
        <v>3927</v>
      </c>
      <c r="DX85" s="24" t="s">
        <v>546</v>
      </c>
      <c r="DY85" s="24" t="s">
        <v>3942</v>
      </c>
      <c r="DZ85" s="24" t="s">
        <v>546</v>
      </c>
      <c r="EA85" s="24" t="s">
        <v>3927</v>
      </c>
      <c r="EB85" s="24" t="s">
        <v>546</v>
      </c>
      <c r="EC85" s="24" t="s">
        <v>3942</v>
      </c>
      <c r="ED85" s="24" t="s">
        <v>546</v>
      </c>
      <c r="EE85" s="24" t="s">
        <v>3927</v>
      </c>
      <c r="EF85" s="24" t="s">
        <v>546</v>
      </c>
      <c r="EG85" s="24" t="s">
        <v>3942</v>
      </c>
      <c r="EH85" s="24" t="s">
        <v>546</v>
      </c>
      <c r="EI85" s="24" t="s">
        <v>3927</v>
      </c>
      <c r="EJ85" s="24" t="s">
        <v>546</v>
      </c>
      <c r="EK85" s="24" t="s">
        <v>3942</v>
      </c>
      <c r="EL85" s="24" t="s">
        <v>546</v>
      </c>
      <c r="EM85" s="24" t="s">
        <v>3927</v>
      </c>
      <c r="EN85" s="24" t="s">
        <v>546</v>
      </c>
      <c r="EO85" s="24" t="s">
        <v>3942</v>
      </c>
      <c r="EP85" s="24" t="s">
        <v>546</v>
      </c>
      <c r="EQ85" s="24" t="s">
        <v>3927</v>
      </c>
      <c r="ER85" s="24" t="s">
        <v>546</v>
      </c>
      <c r="ES85" s="24" t="s">
        <v>546</v>
      </c>
      <c r="ET85" s="31" t="s">
        <v>1007</v>
      </c>
      <c r="EU85" s="31" t="s">
        <v>21</v>
      </c>
      <c r="EV85" s="31" t="s">
        <v>1008</v>
      </c>
      <c r="EW85" s="384" t="s">
        <v>1009</v>
      </c>
      <c r="EX85" s="31"/>
      <c r="EY85" s="37" t="s">
        <v>1010</v>
      </c>
      <c r="EZ85" s="427"/>
      <c r="FA85" s="427"/>
      <c r="FB85" s="427"/>
      <c r="FC85" s="427"/>
      <c r="FD85" s="427"/>
      <c r="FE85" s="427"/>
    </row>
    <row r="86" spans="1:161" ht="409.5">
      <c r="A86" s="702" t="s">
        <v>3819</v>
      </c>
      <c r="B86" s="702"/>
      <c r="C86" s="703"/>
      <c r="D86" s="702" t="s">
        <v>3822</v>
      </c>
      <c r="E86" s="787"/>
      <c r="F86" s="777" t="s">
        <v>3914</v>
      </c>
      <c r="G86" s="778"/>
      <c r="H86" s="778"/>
      <c r="I86" s="706"/>
      <c r="J86" s="20" t="s">
        <v>3915</v>
      </c>
      <c r="K86" s="779"/>
      <c r="L86" s="20" t="s">
        <v>3943</v>
      </c>
      <c r="M86" s="764"/>
      <c r="N86" s="19" t="s">
        <v>3917</v>
      </c>
      <c r="O86" s="20" t="s">
        <v>29</v>
      </c>
      <c r="P86" s="20">
        <v>6</v>
      </c>
      <c r="Q86" s="20">
        <v>2021</v>
      </c>
      <c r="R86" s="21">
        <v>44562</v>
      </c>
      <c r="S86" s="21">
        <v>47118</v>
      </c>
      <c r="T86" s="780" t="s">
        <v>2441</v>
      </c>
      <c r="U86" s="780" t="s">
        <v>2441</v>
      </c>
      <c r="V86" s="780" t="s">
        <v>2441</v>
      </c>
      <c r="W86" s="780" t="s">
        <v>2441</v>
      </c>
      <c r="X86" s="780" t="s">
        <v>2441</v>
      </c>
      <c r="Y86" s="780" t="s">
        <v>2441</v>
      </c>
      <c r="Z86" s="780" t="s">
        <v>2441</v>
      </c>
      <c r="AA86" s="780" t="s">
        <v>2441</v>
      </c>
      <c r="AB86" s="781"/>
      <c r="AC86" s="781"/>
      <c r="AD86" s="781"/>
      <c r="AE86" s="781"/>
      <c r="AF86" s="781"/>
      <c r="AG86" s="781"/>
      <c r="AH86" s="781"/>
      <c r="AI86" s="781"/>
      <c r="AJ86" s="781"/>
      <c r="AK86" s="782">
        <v>5.3</v>
      </c>
      <c r="AL86" s="20" t="s">
        <v>3918</v>
      </c>
      <c r="AM86" s="702" t="s">
        <v>3919</v>
      </c>
      <c r="AN86" s="427" t="s">
        <v>3944</v>
      </c>
      <c r="AO86" s="428"/>
      <c r="AP86" s="429"/>
      <c r="AQ86" s="29" t="s">
        <v>3945</v>
      </c>
      <c r="AR86" s="687"/>
      <c r="AS86" s="29" t="s">
        <v>3946</v>
      </c>
      <c r="AT86" s="688"/>
      <c r="AU86" s="30" t="s">
        <v>3923</v>
      </c>
      <c r="AV86" s="30" t="s">
        <v>3934</v>
      </c>
      <c r="AW86" s="31" t="s">
        <v>2562</v>
      </c>
      <c r="AX86" s="31" t="s">
        <v>2357</v>
      </c>
      <c r="AY86" s="433" t="s">
        <v>3258</v>
      </c>
      <c r="AZ86" s="30">
        <v>342</v>
      </c>
      <c r="BA86" s="571" t="s">
        <v>3947</v>
      </c>
      <c r="BB86" s="31">
        <v>2021</v>
      </c>
      <c r="BC86" s="435">
        <v>44743</v>
      </c>
      <c r="BD86" s="435">
        <v>47118</v>
      </c>
      <c r="BE86" s="785" t="s">
        <v>3948</v>
      </c>
      <c r="BF86" s="785" t="s">
        <v>3949</v>
      </c>
      <c r="BG86" s="785" t="s">
        <v>3950</v>
      </c>
      <c r="BH86" s="785"/>
      <c r="BI86" s="785"/>
      <c r="BJ86" s="785" t="s">
        <v>3951</v>
      </c>
      <c r="BK86" s="22"/>
      <c r="BL86" s="22" t="s">
        <v>3951</v>
      </c>
      <c r="BM86" s="22"/>
      <c r="BN86" s="571">
        <v>1</v>
      </c>
      <c r="BO86" s="785"/>
      <c r="BP86" s="785"/>
      <c r="BQ86" s="785"/>
      <c r="BR86" s="785"/>
      <c r="BS86" s="785"/>
      <c r="BT86" s="785"/>
      <c r="BU86" s="785"/>
      <c r="BV86" s="785"/>
      <c r="BW86" s="785"/>
      <c r="BX86" s="571">
        <v>1</v>
      </c>
      <c r="BY86" s="788">
        <v>47308002643</v>
      </c>
      <c r="BZ86" s="788">
        <v>42808002643</v>
      </c>
      <c r="CA86" s="25" t="s">
        <v>3952</v>
      </c>
      <c r="CB86" s="24" t="s">
        <v>3953</v>
      </c>
      <c r="CC86" s="35">
        <v>21034231290</v>
      </c>
      <c r="CD86" s="24" t="s">
        <v>546</v>
      </c>
      <c r="CE86" s="24" t="s">
        <v>82</v>
      </c>
      <c r="CF86" s="24" t="s">
        <v>3954</v>
      </c>
      <c r="CG86" s="35">
        <v>21665258229</v>
      </c>
      <c r="CH86" s="24" t="s">
        <v>546</v>
      </c>
      <c r="CI86" s="24" t="s">
        <v>82</v>
      </c>
      <c r="CJ86" s="24" t="s">
        <v>3954</v>
      </c>
      <c r="CK86" s="35">
        <v>92315215976</v>
      </c>
      <c r="CL86" s="24" t="s">
        <v>546</v>
      </c>
      <c r="CM86" s="24" t="s">
        <v>82</v>
      </c>
      <c r="CN86" s="24" t="s">
        <v>3954</v>
      </c>
      <c r="CO86" s="35">
        <v>142984672455</v>
      </c>
      <c r="CP86" s="24" t="s">
        <v>546</v>
      </c>
      <c r="CQ86" s="24" t="s">
        <v>82</v>
      </c>
      <c r="CR86" s="24" t="s">
        <v>3954</v>
      </c>
      <c r="CS86" s="35">
        <v>143674212629</v>
      </c>
      <c r="CT86" s="24" t="s">
        <v>546</v>
      </c>
      <c r="CU86" s="24" t="s">
        <v>82</v>
      </c>
      <c r="CV86" s="24" t="s">
        <v>3954</v>
      </c>
      <c r="CW86" s="35">
        <v>24384439008</v>
      </c>
      <c r="CX86" s="24" t="s">
        <v>546</v>
      </c>
      <c r="CY86" s="24" t="s">
        <v>82</v>
      </c>
      <c r="CZ86" s="24" t="s">
        <v>546</v>
      </c>
      <c r="DA86" s="24" t="s">
        <v>3954</v>
      </c>
      <c r="DB86" s="31" t="s">
        <v>1007</v>
      </c>
      <c r="DC86" s="31" t="s">
        <v>21</v>
      </c>
      <c r="DD86" s="31" t="s">
        <v>1008</v>
      </c>
      <c r="DE86" s="384" t="s">
        <v>1009</v>
      </c>
      <c r="DF86" s="31"/>
      <c r="DG86" s="37" t="s">
        <v>1010</v>
      </c>
      <c r="DH86" s="24" t="s">
        <v>546</v>
      </c>
      <c r="DI86" s="35">
        <v>24384439008</v>
      </c>
      <c r="DJ86" s="24" t="s">
        <v>546</v>
      </c>
      <c r="DK86" s="24" t="s">
        <v>82</v>
      </c>
      <c r="DL86" s="24" t="s">
        <v>546</v>
      </c>
      <c r="DM86" s="35">
        <v>24384439008</v>
      </c>
      <c r="DN86" s="24" t="s">
        <v>546</v>
      </c>
      <c r="DO86" s="24" t="s">
        <v>82</v>
      </c>
      <c r="DP86" s="24" t="s">
        <v>546</v>
      </c>
      <c r="DQ86" s="35">
        <v>24384439008</v>
      </c>
      <c r="DR86" s="24" t="s">
        <v>546</v>
      </c>
      <c r="DS86" s="24" t="s">
        <v>82</v>
      </c>
      <c r="DT86" s="24" t="s">
        <v>546</v>
      </c>
      <c r="DU86" s="35">
        <v>24384439008</v>
      </c>
      <c r="DV86" s="24" t="s">
        <v>546</v>
      </c>
      <c r="DW86" s="24" t="s">
        <v>82</v>
      </c>
      <c r="DX86" s="24" t="s">
        <v>546</v>
      </c>
      <c r="DY86" s="35">
        <v>24384439008</v>
      </c>
      <c r="DZ86" s="24" t="s">
        <v>546</v>
      </c>
      <c r="EA86" s="24" t="s">
        <v>82</v>
      </c>
      <c r="EB86" s="24" t="s">
        <v>546</v>
      </c>
      <c r="EC86" s="35">
        <v>24384439008</v>
      </c>
      <c r="ED86" s="24" t="s">
        <v>546</v>
      </c>
      <c r="EE86" s="24" t="s">
        <v>82</v>
      </c>
      <c r="EF86" s="24" t="s">
        <v>546</v>
      </c>
      <c r="EG86" s="35">
        <v>24384439008</v>
      </c>
      <c r="EH86" s="24" t="s">
        <v>546</v>
      </c>
      <c r="EI86" s="24" t="s">
        <v>82</v>
      </c>
      <c r="EJ86" s="24" t="s">
        <v>546</v>
      </c>
      <c r="EK86" s="35">
        <v>24384439008</v>
      </c>
      <c r="EL86" s="24" t="s">
        <v>546</v>
      </c>
      <c r="EM86" s="24" t="s">
        <v>82</v>
      </c>
      <c r="EN86" s="24" t="s">
        <v>546</v>
      </c>
      <c r="EO86" s="35">
        <v>24384439008</v>
      </c>
      <c r="EP86" s="24" t="s">
        <v>546</v>
      </c>
      <c r="EQ86" s="24" t="s">
        <v>82</v>
      </c>
      <c r="ER86" s="24" t="s">
        <v>546</v>
      </c>
      <c r="ES86" s="24" t="s">
        <v>3954</v>
      </c>
      <c r="ET86" s="31" t="s">
        <v>1007</v>
      </c>
      <c r="EU86" s="31" t="s">
        <v>21</v>
      </c>
      <c r="EV86" s="31" t="s">
        <v>1008</v>
      </c>
      <c r="EW86" s="384" t="s">
        <v>1009</v>
      </c>
      <c r="EX86" s="31"/>
      <c r="EY86" s="37" t="s">
        <v>1010</v>
      </c>
      <c r="EZ86" s="464"/>
      <c r="FA86" s="464"/>
      <c r="FB86" s="464"/>
      <c r="FC86" s="464"/>
      <c r="FD86" s="464"/>
      <c r="FE86" s="464"/>
    </row>
    <row r="87" spans="1:161" ht="16.5">
      <c r="K87" s="789"/>
      <c r="M87" s="764"/>
    </row>
    <row r="88" spans="1:161" ht="105">
      <c r="B88" s="319" t="s">
        <v>3955</v>
      </c>
    </row>
  </sheetData>
  <mergeCells count="83">
    <mergeCell ref="A1:FE1"/>
    <mergeCell ref="A2:FE2"/>
    <mergeCell ref="A3:F3"/>
    <mergeCell ref="I3:FE3"/>
    <mergeCell ref="I4:FE4"/>
    <mergeCell ref="I5:FE5"/>
    <mergeCell ref="I6:FE6"/>
    <mergeCell ref="DF8:FE8"/>
    <mergeCell ref="A9:FE9"/>
    <mergeCell ref="A10:A12"/>
    <mergeCell ref="B10:B12"/>
    <mergeCell ref="C10:C12"/>
    <mergeCell ref="D10:D12"/>
    <mergeCell ref="E10:E12"/>
    <mergeCell ref="F10:AK10"/>
    <mergeCell ref="AN10:BB10"/>
    <mergeCell ref="BC10:BD11"/>
    <mergeCell ref="BE10:BW11"/>
    <mergeCell ref="BX10:BX12"/>
    <mergeCell ref="BY10:ES10"/>
    <mergeCell ref="ET10:EY10"/>
    <mergeCell ref="EZ10:FE10"/>
    <mergeCell ref="F11:F12"/>
    <mergeCell ref="G11:G12"/>
    <mergeCell ref="I11:I12"/>
    <mergeCell ref="J11:J12"/>
    <mergeCell ref="K11:K12"/>
    <mergeCell ref="L11:L12"/>
    <mergeCell ref="M11:M12"/>
    <mergeCell ref="N11:N12"/>
    <mergeCell ref="O11:O12"/>
    <mergeCell ref="P11:Q11"/>
    <mergeCell ref="R11:S11"/>
    <mergeCell ref="T11:AJ11"/>
    <mergeCell ref="AK11:AK12"/>
    <mergeCell ref="AL11:AL12"/>
    <mergeCell ref="AN11:AN12"/>
    <mergeCell ref="AO11:AO12"/>
    <mergeCell ref="AP11:AP12"/>
    <mergeCell ref="AQ11:AQ12"/>
    <mergeCell ref="AR11:AR12"/>
    <mergeCell ref="AS11:AS12"/>
    <mergeCell ref="AT11:AT12"/>
    <mergeCell ref="AU11:AU12"/>
    <mergeCell ref="AV11:AV12"/>
    <mergeCell ref="AW11:AW12"/>
    <mergeCell ref="AX11:AX12"/>
    <mergeCell ref="AY11:AY12"/>
    <mergeCell ref="AZ11:AZ12"/>
    <mergeCell ref="BA11:BB11"/>
    <mergeCell ref="BY11:CB11"/>
    <mergeCell ref="CC11:CF11"/>
    <mergeCell ref="CG11:CJ11"/>
    <mergeCell ref="CK11:CN11"/>
    <mergeCell ref="CO11:CR11"/>
    <mergeCell ref="CS11:CV11"/>
    <mergeCell ref="CW11:CZ11"/>
    <mergeCell ref="DA11:DD11"/>
    <mergeCell ref="DE11:DH11"/>
    <mergeCell ref="DI11:DL11"/>
    <mergeCell ref="DM11:DP11"/>
    <mergeCell ref="DQ11:DT11"/>
    <mergeCell ref="DU11:DX11"/>
    <mergeCell ref="DY11:EB11"/>
    <mergeCell ref="EC11:EF11"/>
    <mergeCell ref="EG11:EJ11"/>
    <mergeCell ref="EK11:EN11"/>
    <mergeCell ref="A13:F13"/>
    <mergeCell ref="FB11:FB12"/>
    <mergeCell ref="FC11:FC12"/>
    <mergeCell ref="FD11:FD12"/>
    <mergeCell ref="FE11:FE12"/>
    <mergeCell ref="H12:H13"/>
    <mergeCell ref="EW11:EW12"/>
    <mergeCell ref="EX11:EX12"/>
    <mergeCell ref="EY11:EY12"/>
    <mergeCell ref="EZ11:EZ12"/>
    <mergeCell ref="FA11:FA12"/>
    <mergeCell ref="EO11:ER11"/>
    <mergeCell ref="ES11:ES12"/>
    <mergeCell ref="ET11:ET12"/>
    <mergeCell ref="EU11:EU12"/>
    <mergeCell ref="EV11:EV12"/>
  </mergeCells>
  <dataValidations count="60">
    <dataValidation allowBlank="1" showInputMessage="1" showErrorMessage="1" prompt="Si corresponde a un indicador del PDD, identifique el código de la meta el cual se encuentra en el listado de indicadores del plan que se encuentra en la caja de herramientas._x000a__x000a_" sqref="AZ11:AZ13">
      <formula1>0</formula1>
      <formula2>0</formula2>
    </dataValidation>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10:D10 A11:B12 A13">
      <formula1>0</formula1>
      <formula2>0</formula2>
    </dataValidation>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E10:E12">
      <formula1>0</formula1>
      <formula2>0</formula2>
    </dataValidation>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J11:J12 J13:K13">
      <formula1>0</formula1>
      <formula2>0</formula2>
    </dataValidation>
    <dataValidation allowBlank="1" showInputMessage="1" showErrorMessage="1" prompt="Escriba la fórmula de cálculo del indicador. _x000a_Variables usadas para la medición del indicador, debe ser explicita la unidad de medida." sqref="L11:M13 AS11:AT13">
      <formula1>0</formula1>
      <formula2>0</formula2>
    </dataValidation>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I11:I13">
      <formula1>0</formula1>
      <formula2>0</formula2>
    </dataValidation>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P11:Q11 BA11:BB11">
      <formula1>0</formula1>
      <formula2>0</formula2>
    </dataValidation>
    <dataValidation allowBlank="1" showInputMessage="1" showErrorMessage="1" prompt="Escriba el valor de la meta para cada vigencia de forma acumulada._x000a__x000a_Elimine o adicione columnas de acuerdo al tiempo de ejecución de la política pública._x000a__x000a_Tenga en cuenta las fechas de inicio y finalización." sqref="BE10:BF10">
      <formula1>0</formula1>
      <formula2>0</formula2>
    </dataValidation>
    <dataValidation allowBlank="1" showInputMessage="1" showErrorMessage="1" prompt="Totalice la meta de resultado a alcanzar al final de la vigencia de la política pública. Tenga en cuenta el Tipo de Anualización determinado." sqref="AK11:AL11 AK12:AK13">
      <formula1>0</formula1>
      <formula2>0</formula2>
    </dataValidation>
    <dataValidation allowBlank="1" showInputMessage="1" showErrorMessage="1" prompt="Escriba el nombre del indicador. _x000a_Debe evidenciar con precisión la propiedad a medir, y debe guardar coherencia con la fórmula._x000a_Solo se puede tener un indicador por producto o acción." sqref="AQ11:AR13">
      <formula1>0</formula1>
      <formula2>0</formula2>
    </dataValidation>
    <dataValidation allowBlank="1" showInputMessage="1" showErrorMessage="1" prompt="Formato DD/MM/AAAA_x000a_Escriba la fecha de inicio de ejecución del producto._x000a_" sqref="BC12:BC13">
      <formula1>0</formula1>
      <formula2>0</formula2>
    </dataValidation>
    <dataValidation allowBlank="1" showInputMessage="1" showErrorMessage="1" prompt="Formato DD/MM/AAAA_x000a_Escriba la fecha de finalización de ejecución del producto._x000a__x000a_" sqref="BD12:BF13 BE14:BF14">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CL12:CL14 CP12:CP14 CT12:CT14 CX12:CX14 DB12:DB14 DF12:DF14 DJ12:DJ14 DN12:DN14 DR12:DR14 DV12:DV14 DZ12:DZ14 ED12:ED14 EH12:EH14 EL12:EL14 EP12:EP14">
      <formula1>0</formula1>
      <formula2>0</formula2>
    </dataValidation>
    <dataValidation allowBlank="1" showInputMessage="1" showErrorMessage="1" prompt="Suma de los costos de cada vigencia durante la ejecución de la política pública." sqref="ES11:ES14">
      <formula1>0</formula1>
      <formula2>0</formula2>
    </dataValidation>
    <dataValidation allowBlank="1" showInputMessage="1" showErrorMessage="1" prompt="Seleccione de la lista desplegable, la entidad responsable de la ejecución del producto o acción." sqref="ET11:EU14">
      <formula1>0</formula1>
      <formula2>0</formula2>
    </dataValidation>
    <dataValidation allowBlank="1" showInputMessage="1" showErrorMessage="1" prompt="Escriba la Dirección, Subdirección, Grupo o Unidad responsable de la ejecución del producto o acción._x000a_Utilice nombres completos." sqref="EV11:EV14">
      <formula1>0</formula1>
      <formula2>0</formula2>
    </dataValidation>
    <dataValidation allowBlank="1" showInputMessage="1" showErrorMessage="1" prompt="Escriba el nombre completo de la persona responsable de la ejecución del producto." sqref="EW11:EX14">
      <formula1>0</formula1>
      <formula2>0</formula2>
    </dataValidation>
    <dataValidation allowBlank="1" showInputMessage="1" showErrorMessage="1" prompt="Escriba el numero telefónico, número de extensión, correo electrónico de la persona de contacto relacionada en la columna anterior." sqref="EY11:EY14">
      <formula1>0</formula1>
      <formula2>0</formula2>
    </dataValidation>
    <dataValidation allowBlank="1" showInputMessage="1" showErrorMessage="1" prompt="Escriba el nombre de la Política Pública._x000a_Use mayúscula sostenida." sqref="A2:D2">
      <formula1>0</formula1>
      <formula2>0</formula2>
    </dataValidation>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4:D4">
      <formula1>0</formula1>
      <formula2>0</formula2>
    </dataValidation>
    <dataValidation allowBlank="1" showInputMessage="1" showErrorMessage="1" prompt="Formato DD/MM/AAAA._x000a_Esta casilla se utiliza en caso de modificación del plan de acción. Difiere de la casilla Fecha de corte de seguimiento." sqref="A5:D5">
      <formula1>0</formula1>
      <formula2>0</formula2>
    </dataValidation>
    <dataValidation allowBlank="1" showInputMessage="1" showErrorMessage="1" prompt="Formato DD/MM/AAAA_x000a_Reportar los avances de las acciones de la política y el cumplimiento de sus objetivos, de acuerdo a los cortes establecidos por el CONPES, diciembre y junio de cada año." sqref="A6:D6">
      <formula1>0</formula1>
      <formula2>0</formula2>
    </dataValidation>
    <dataValidation allowBlank="1" showInputMessage="1" showErrorMessage="1" prompt="Seleccione de la lista. Identifique los sectores corresponsables, utilice una columna para cada sector con su respectiva entidad." sqref="A8:D8 V8:W8 BD8:BE8">
      <formula1>0</formula1>
      <formula2>0</formula2>
    </dataValidation>
    <dataValidation allowBlank="1" showInputMessage="1" showErrorMessage="1" prompt="Seleccione de la lista desplegable la entidad al que corresponde el documento CONPES D.C." sqref="J8:K8 AS8:AT8 CK8">
      <formula1>0</formula1>
      <formula2>0</formula2>
    </dataValidation>
    <dataValidation allowBlank="1" showInputMessage="1" showErrorMessage="1" prompt="Seleccione de la lista desplegable el sector líder de la política pública._x000a_" sqref="A7:D7">
      <formula1>0</formula1>
      <formula2>0</formula2>
    </dataValidation>
    <dataValidation allowBlank="1" showInputMessage="1" showErrorMessage="1" prompt="Seleccione de la lista desplegable la entidad líder de la política pública." sqref="L7:M7">
      <formula1>0</formula1>
      <formula2>0</formula2>
    </dataValidation>
    <dataValidation allowBlank="1" showInputMessage="1" showErrorMessage="1" prompt="Defina el Producto que quiere alcanzar a través de la medición." sqref="AN11:AO13">
      <formula1>0</formula1>
      <formula2>0</formula2>
    </dataValidation>
    <dataValidation allowBlank="1" showInputMessage="1" showErrorMessage="1" prompt="Seleccione de la lista desplegable._x000a_Fórmula a través de la cual se acumulan los avances, de tal forma que sea posible determinar el avance del indicador. _x000a__x000a_" sqref="O11:O13 AX11:AX13">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Z12:BZ14 CD12:CD14 CH12:CH14">
      <formula1>0</formula1>
      <formula2>0</formula2>
    </dataValidation>
    <dataValidation allowBlank="1" showInputMessage="1" showErrorMessage="1" prompt="Totalice la meta de producto a alcanzar al final de la vigencia de la política pública. Tenga en cuenta el Tipo de Anualización determinado." sqref="BX10:BX14">
      <formula1>0</formula1>
      <formula2>0</formula2>
    </dataValidation>
    <dataValidation allowBlank="1" showInputMessage="1" showErrorMessage="1" prompt="Indique los sectores separados por ; que son corresponsables en el cumplimiento del producto (indicador)" sqref="EZ11:EZ14">
      <formula1>0</formula1>
      <formula2>0</formula2>
    </dataValidation>
    <dataValidation allowBlank="1" showInputMessage="1" showErrorMessage="1" prompt="Indique las entidades que son corresponsables con el cumplimiento del producto (indicador), separándolas con un ;" sqref="FA11:FA14">
      <formula1>0</formula1>
      <formula2>0</formula2>
    </dataValidation>
    <dataValidation allowBlank="1" showInputMessage="1" showErrorMessage="1" prompt="Escriba la Dirección, Subdirección, Grupo o Unidad corresponsables de la ejecución del producto._x000a_Utilice nombres completos no abreviaciones." sqref="FB11:FB14">
      <formula1>0</formula1>
      <formula2>0</formula2>
    </dataValidation>
    <dataValidation allowBlank="1" showInputMessage="1" showErrorMessage="1" prompt="Escriba el nombre completo de la persona corresponsable de la ejecución del producto, separados por ;." sqref="FC11:FC14">
      <formula1>0</formula1>
      <formula2>0</formula2>
    </dataValidation>
    <dataValidation allowBlank="1" showInputMessage="1" showErrorMessage="1" prompt="Escriba el teléfono de contacto de las personas responsables de la ejecución del producto, separados por ;." sqref="FD11:FD14">
      <formula1>0</formula1>
      <formula2>0</formula2>
    </dataValidation>
    <dataValidation allowBlank="1" showInputMessage="1" showErrorMessage="1" prompt="Escriba los correos electrónicos de las personas corresponsables de contacto relacionadas en la columna anterior." sqref="FE11:FE14">
      <formula1>0</formula1>
      <formula2>0</formula2>
    </dataValidation>
    <dataValidation allowBlank="1" showInputMessage="1" showErrorMessage="1" prompt="Identifique el ODS a que le apunta el indicador de producto. Seleccione de la lista desplegable." sqref="AU11:AU13">
      <formula1>0</formula1>
      <formula2>0</formula2>
    </dataValidation>
    <dataValidation allowBlank="1" showInputMessage="1" showErrorMessage="1" prompt="Identifique la meta ODS a que le apunta el indicador de producto. " sqref="AV11:AV13">
      <formula1>0</formula1>
      <formula2>0</formula2>
    </dataValidation>
    <dataValidation allowBlank="1" showInputMessage="1" showErrorMessage="1" prompt="Determine si el indicador responde a un enfoque (Derechos Humanos, Género, Poblacional - Diferencial, Ambiental y Territorial). Si responde a más de enfoque separelos por ;" sqref="N11:N13 AW11:AW13">
      <formula1>0</formula1>
      <formula2>0</formula2>
    </dataValidation>
    <dataValidation allowBlank="1" showInputMessage="1" showErrorMessage="1" prompt="Identifique la fuente de financiación (Funcionamiento, Inversión, Cooperaciòn, Crédito, etc. )" sqref="CA12:CA14 CE12:CE14 CI12:CI14 CM12:CM14 CQ12:CQ14 CU12:CU14 CY12:CY14 DC12:DC14 DG12:DG14 DK12:DK14 DO12:DO14 DS12:DS14 DW12:DW14 EA12:EA14 EE12:EE14 EI12:EI14 EM12:EM14 EQ12:EQ14">
      <formula1>0</formula1>
      <formula2>0</formula2>
    </dataValidation>
    <dataValidation allowBlank="1" showInputMessage="1" showErrorMessage="1" prompt="Si la fuente de financiación es inversión, identifique el código del proyecto." sqref="CB12:CB14 CF12:CF14 CJ12:CJ14 CN12:CN14 CR12:CR14 CV12:CV14 CZ12:CZ14 DD12:DD14 DH12:DH14 DL12:DL14 DP12:DP14 DT12:DT14 DX12:DX14 EB12:EB14 EF12:EF14 EJ12:EJ14 EN12:EN14 ER12:ER14">
      <formula1>0</formula1>
      <formula2>0</formula2>
    </dataValidation>
    <dataValidation allowBlank="1" showInputMessage="1" showErrorMessage="1" prompt="Período que tomará lograr el resultado o producto." sqref="BC10 R11:S11">
      <formula1>0</formula1>
      <formula2>0</formula2>
    </dataValidation>
    <dataValidation allowBlank="1" showInputMessage="1" showErrorMessage="1" prompt="Es la interpretación cuantitativa del objetivo de la intervención pública. _x000a_Escriba el valor de la meta para cada vigencia de forma acumulada._x000a_Elimine o adicione columnas de acuerdo al tiempo de ejecución de la política pública." sqref="T11">
      <formula1>0</formula1>
      <formula2>0</formula2>
    </dataValidation>
    <dataValidation allowBlank="1" showInputMessage="1" showErrorMessage="1" prompt="Cifras en millones de pesos" sqref="BY10">
      <formula1>0</formula1>
      <formula2>0</formula2>
    </dataValidation>
    <dataValidation allowBlank="1" showInputMessage="1" showErrorMessage="1" prompt="Revisar si este indicador corresponde a un indicador del PDD Vigente. Tomarlo del listado de indicadores del plan que se encuentra en la caja de herramientas._x000a__x000a_" sqref="AY11:AY13">
      <formula1>0</formula1>
      <formula2>0</formula2>
    </dataValidation>
    <dataValidation allowBlank="1" showInputMessage="1" showErrorMessage="1" prompt="Cifras en millones de pesos. Corresponde al valor de implementar la acción._x000a_" sqref="BY12:BY14 CC12:CC14 CG12:CG14 CK12:CK14 CO12:CO14 CS12:CS14 CW12:CW14 DA12:DA14 DE12:DE14 DI12:DI14 DM12:DM14 DQ12:DQ14 DU12:DU14 DY12:DY14 EC12:EC14 EG12:EG14 EK12:EK14 EO12:EO14">
      <formula1>0</formula1>
      <formula2>0</formula2>
    </dataValidation>
    <dataValidation allowBlank="1" showInputMessage="1" showErrorMessage="1" prompt="Aplica para documentos de política aprobados por el CONPES D.C." sqref="A3:H3">
      <formula1>0</formula1>
      <formula2>0</formula2>
    </dataValidation>
    <dataValidation type="list" allowBlank="1" showInputMessage="1" showErrorMessage="1" sqref="O14:O66 AX14:AX86 O72:O86">
      <formula1>ANUALIZACIÓN</formula1>
      <formula2>0</formula2>
    </dataValidation>
    <dataValidation type="list" allowBlank="1" showInputMessage="1" showErrorMessage="1" sqref="CL8">
      <formula1>INDIRECT($BF$8)</formula1>
      <formula2>0</formula2>
    </dataValidation>
    <dataValidation type="list" allowBlank="1" showInputMessage="1" showErrorMessage="1" sqref="AU8">
      <formula1>INDIRECT($X$8)</formula1>
      <formula2>0</formula2>
    </dataValidation>
    <dataValidation type="list" allowBlank="1" showInputMessage="1" showErrorMessage="1" sqref="EZ15:EZ27">
      <formula1>INDIRECT($CQ$15)</formula1>
      <formula2>0</formula2>
    </dataValidation>
    <dataValidation type="whole" allowBlank="1" showInputMessage="1" showErrorMessage="1" sqref="BA44:BA57 BA66 T67:AJ67 AZ67 BG67:BX67 BN68:BN71 BA72:BA73">
      <formula1>1</formula1>
      <formula2>500000000</formula2>
    </dataValidation>
    <dataValidation type="list" allowBlank="1" showInputMessage="1" showErrorMessage="1" sqref="L8:M8">
      <formula1>INDIRECT($E$8)</formula1>
      <formula2>0</formula2>
    </dataValidation>
    <dataValidation type="list" allowBlank="1" showInputMessage="1" showErrorMessage="1" sqref="N7">
      <formula1>INDIRECT($E$7)</formula1>
      <formula2>0</formula2>
    </dataValidation>
    <dataValidation type="custom" allowBlank="1" showInputMessage="1" showErrorMessage="1" prompt="Escriba el Objetivo general de la política pública." sqref="A9:D9">
      <formula1>ISTEXT(A9)</formula1>
      <formula2>0</formula2>
    </dataValidation>
    <dataValidation type="date" allowBlank="1" showInputMessage="1" showErrorMessage="1" sqref="E4:H6">
      <formula1>36526</formula1>
      <formula2>55153</formula2>
    </dataValidation>
    <dataValidation type="whole" allowBlank="1" showInputMessage="1" showErrorMessage="1" sqref="BB28:BB36 BB43:BB58 BC44:BC57 BB59:BB60 BB66:BC66 BB67 BB72:BC73 BC74:BC83">
      <formula1>2000</formula1>
      <formula2>500000000</formula2>
    </dataValidation>
    <dataValidation type="custom" allowBlank="1" showInputMessage="1" showErrorMessage="1" error="La celda debe contener solo texto" sqref="EV15:EW33 FA15:FB27 EW38 EW43:EW47 EV48:EW57 EV66:EW66 EV81:EW86 DD84:DE86">
      <formula1>ISTEXT(#REF!)</formula1>
      <formula2>0</formula2>
    </dataValidation>
    <dataValidation type="date" allowBlank="1" showInputMessage="1" showErrorMessage="1" sqref="BC28:BD36 BC43 BE44:BE57 BC58:BD60 BE66">
      <formula1>36526</formula1>
      <formula2>58806</formula2>
    </dataValidation>
    <dataValidation type="custom" allowBlank="1" showInputMessage="1" showErrorMessage="1" error="La celda es de solo texto" sqref="A14:D86">
      <formula1>ISTEXT(A14)</formula1>
      <formula2>0</formula2>
    </dataValidation>
  </dataValidations>
  <hyperlinks>
    <hyperlink ref="EY68" r:id="rId1"/>
    <hyperlink ref="EY69" r:id="rId2"/>
    <hyperlink ref="EY70" r:id="rId3"/>
    <hyperlink ref="EY71" r:id="rId4"/>
    <hyperlink ref="EY72" r:id="rId5"/>
    <hyperlink ref="EY73" r:id="rId6"/>
    <hyperlink ref="DG84" r:id="rId7"/>
    <hyperlink ref="EY84" r:id="rId8"/>
    <hyperlink ref="DG85" r:id="rId9"/>
    <hyperlink ref="EY85" r:id="rId10"/>
    <hyperlink ref="DG86" r:id="rId11"/>
    <hyperlink ref="EY86" r:id="rId12"/>
  </hyperlinks>
  <pageMargins left="0.7" right="0.7" top="0.75" bottom="0.75" header="0.51180555555555496" footer="0.51180555555555496"/>
  <pageSetup orientation="portrait" horizontalDpi="300" verticalDpi="300"/>
  <legacyDrawing r:id="rId13"/>
  <extLst>
    <ext xmlns:x14="http://schemas.microsoft.com/office/spreadsheetml/2009/9/main" uri="{CCE6A557-97BC-4b89-ADB6-D9C93CAAB3DF}">
      <x14:dataValidations xmlns:xm="http://schemas.microsoft.com/office/excel/2006/main" count="6">
        <x14:dataValidation type="list" allowBlank="1" showInputMessage="1" showErrorMessage="1" prompt="Seleccione de la lista. Identifique los sectores corresponsables, utilice una columna para cada sector con su respectiva entidad.">
          <x14:formula1>
            <xm:f>Desplegables!$I$4:$I$18</xm:f>
          </x14:formula1>
          <x14:formula2>
            <xm:f>0</xm:f>
          </x14:formula2>
          <xm:sqref>BF8</xm:sqref>
        </x14:dataValidation>
        <x14:dataValidation type="list" allowBlank="1" showInputMessage="1" showErrorMessage="1" error="La celda debe contener solo texto">
          <x14:formula1>
            <xm:f>'https://scjgovcol-my.sharepoint.com/Users/alejm/OneDrive - Secretaría Distrital de Seguridad, Convivencia y Justicia/MATRICES FELIPE/[Matriz de Plan de Accion SUBSECRETARIA DE SEGURIDAD Y CONVIVENCIA.xlsx]Desplegables'!#REF!</xm:f>
          </x14:formula1>
          <x14:formula2>
            <xm:f>0</xm:f>
          </x14:formula2>
          <xm:sqref>CI44:CI47 CM44:CM47 CQ44:CQ47 CU44:CU47 CY44:CY47 DC44:DC47 DG44:DG47 DK44:DK47 DO44:DO47 DS44:DS47 DW44:DW47 EA44:EA47 EE44:EE47 EI44:EI47 EM44:EM47 EQ44:EQ47 CI66 CM66 CQ66 CU66 CY66 DC66 DG66 DK66 DO66 DS66 DW66 EA66 EE66 EI66 EM66 EQ66 CI72 CM72 CQ72 CU72 CY72 DC72 DG72 DK72 DO72 DS72 DW72 EA72 EE72 EI72 EM72 EQ72 CI81:CI83 CM81:CM83 CQ81:CQ83 CU81:CU83 CY81:CY83 DC81:DC83 DG81:DG83 DK81:DK83 DO81:DO83 DS81:DS83 DW81:DW83 EA81:EA83 EE81:EE83 EI81:EI83 EM81:EM83 EQ81:EQ83</xm:sqref>
        </x14:dataValidation>
        <x14:dataValidation type="list" allowBlank="1" showInputMessage="1" showErrorMessage="1">
          <x14:formula1>
            <xm:f>'https://scjgovcol-my.sharepoint.com/personal/mario_mayorga_scj_gov_co/Documents/MATRICES FELIPE/[Matriz de Plan de Accion SUBSECRETARIA DE ACCESO A LA JUSTICIA.xlsx]Desplegables'!#REF!</xm:f>
          </x14:formula1>
          <x14:formula2>
            <xm:f>0</xm:f>
          </x14:formula2>
          <xm:sqref>AW43 AY43</xm:sqref>
        </x14:dataValidation>
        <x14:dataValidation type="list" allowBlank="1" showInputMessage="1" showErrorMessage="1">
          <x14:formula1>
            <xm:f>'https://scjgovcol-my.sharepoint.com/Users/alejm/OneDrive - Secretaría Distrital de Seguridad, Convivencia y Justicia/MATRICES FELIPE/[Matriz de Plan de Accion SUBSECRETARIA DE SEGURIDAD Y CONVIVENCIA.xlsx]Desplegables'!#REF!</xm:f>
          </x14:formula1>
          <x14:formula2>
            <xm:f>0</xm:f>
          </x14:formula2>
          <xm:sqref>AW44:AW57 AY44:AY57 CE44:CE47 ET48:ET57 AW66 AY66 CE66 ET66 CE72 CE81:CE83 ET81:ET83</xm:sqref>
        </x14:dataValidation>
        <x14:dataValidation type="list" allowBlank="1" showInputMessage="1" showErrorMessage="1">
          <x14:formula1>
            <xm:f>Desplegables!$L$24:$L$39</xm:f>
          </x14:formula1>
          <x14:formula2>
            <xm:f>0</xm:f>
          </x14:formula2>
          <xm:sqref>AU14:AV21 AU22:AU60</xm:sqref>
        </x14:dataValidation>
        <x14:dataValidation type="list" allowBlank="1" showInputMessage="1" showErrorMessage="1">
          <x14:formula1>
            <xm:f>Desplegables!$I$4:$I$18</xm:f>
          </x14:formula1>
          <x14:formula2>
            <xm:f>0</xm:f>
          </x14:formula2>
          <xm:sqref>E7:H8 I8 X8</xm:sqref>
        </x14:dataValidation>
      </x14:dataValidations>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0000"/>
  </sheetPr>
  <dimension ref="A1:AMJ50"/>
  <sheetViews>
    <sheetView zoomScale="65" zoomScaleNormal="65" workbookViewId="0">
      <pane ySplit="4" topLeftCell="A15" activePane="bottomLeft" state="frozen"/>
      <selection pane="bottomLeft" activeCell="C16" sqref="C16"/>
    </sheetView>
  </sheetViews>
  <sheetFormatPr baseColWidth="10" defaultColWidth="11.7109375" defaultRowHeight="15"/>
  <cols>
    <col min="1" max="1" width="30.28515625" style="172" customWidth="1"/>
    <col min="2" max="2" width="11.7109375" style="172"/>
    <col min="3" max="3" width="46.140625" style="172" customWidth="1"/>
    <col min="4" max="4" width="11.42578125" style="172" hidden="1" customWidth="1"/>
    <col min="5" max="5" width="25.42578125" style="172" customWidth="1"/>
    <col min="6" max="6" width="31.7109375" style="172" customWidth="1"/>
    <col min="7" max="30" width="11.42578125" style="172" hidden="1" customWidth="1"/>
    <col min="31" max="31" width="21" style="172" customWidth="1"/>
    <col min="32" max="32" width="24.7109375" style="172" hidden="1" customWidth="1"/>
    <col min="33" max="33" width="30.85546875" style="172" customWidth="1"/>
    <col min="34" max="34" width="11.7109375" style="172"/>
    <col min="35" max="35" width="17.7109375" style="172" customWidth="1"/>
    <col min="36" max="138" width="11.42578125" style="172" hidden="1" customWidth="1"/>
    <col min="139" max="139" width="18.42578125" style="172" customWidth="1"/>
    <col min="140" max="140" width="11.7109375" style="172"/>
    <col min="141" max="141" width="13.7109375" style="172" customWidth="1"/>
    <col min="142" max="144" width="11.42578125" style="172" hidden="1" customWidth="1"/>
    <col min="145" max="145" width="13.28515625" style="172" customWidth="1"/>
    <col min="146" max="1024" width="11.7109375" style="172"/>
  </cols>
  <sheetData>
    <row r="1" spans="1:150" ht="101.25" customHeight="1">
      <c r="A1" s="8925" t="s">
        <v>3956</v>
      </c>
      <c r="B1" s="8925"/>
      <c r="C1" s="8925"/>
      <c r="D1" s="8925"/>
      <c r="E1" s="8925"/>
      <c r="F1" s="8925"/>
      <c r="G1" s="8925"/>
      <c r="H1" s="8925"/>
      <c r="I1" s="8925"/>
      <c r="J1" s="8925"/>
      <c r="K1" s="8925"/>
      <c r="L1" s="8925"/>
      <c r="M1" s="8925"/>
      <c r="N1" s="8925"/>
      <c r="O1" s="8925"/>
      <c r="P1" s="8925"/>
      <c r="Q1" s="8925"/>
      <c r="R1" s="8925"/>
      <c r="S1" s="8925"/>
      <c r="T1" s="8925"/>
      <c r="U1" s="8925"/>
      <c r="V1" s="8925"/>
    </row>
    <row r="2" spans="1:150" ht="17.25" customHeight="1">
      <c r="A2" s="8926" t="s">
        <v>3630</v>
      </c>
      <c r="B2" s="8926" t="s">
        <v>3632</v>
      </c>
      <c r="C2" s="8927"/>
      <c r="D2" s="8927"/>
      <c r="E2" s="8927"/>
      <c r="F2" s="8927"/>
      <c r="G2" s="8927"/>
      <c r="H2" s="8927"/>
      <c r="I2" s="8927"/>
      <c r="J2" s="8927"/>
      <c r="K2" s="8927"/>
      <c r="L2" s="8927"/>
      <c r="M2" s="8927"/>
      <c r="N2" s="8927"/>
      <c r="O2" s="8927"/>
      <c r="P2" s="8927"/>
      <c r="Q2" s="8927"/>
      <c r="R2" s="8927"/>
      <c r="S2" s="8927"/>
      <c r="T2" s="8927"/>
      <c r="U2" s="8927"/>
      <c r="V2" s="8927"/>
      <c r="W2" s="8927"/>
      <c r="X2" s="8927"/>
      <c r="Y2" s="8927"/>
      <c r="Z2" s="8927"/>
      <c r="AA2" s="8927"/>
      <c r="AB2" s="8927"/>
      <c r="AC2" s="8927"/>
      <c r="AD2" s="8927"/>
      <c r="AE2" s="8928" t="s">
        <v>220</v>
      </c>
      <c r="AF2" s="8928"/>
      <c r="AG2" s="8928"/>
      <c r="AH2" s="8928"/>
      <c r="AI2" s="8928"/>
      <c r="AJ2" s="8928"/>
      <c r="AK2" s="8928"/>
      <c r="AL2" s="8928"/>
      <c r="AM2" s="8928"/>
      <c r="AN2" s="8928"/>
      <c r="AO2" s="8928"/>
      <c r="AP2" s="8928"/>
      <c r="AQ2" s="8928"/>
      <c r="AR2" s="8920" t="s">
        <v>221</v>
      </c>
      <c r="AS2" s="8920"/>
      <c r="AT2" s="8921" t="s">
        <v>3633</v>
      </c>
      <c r="AU2" s="8921"/>
      <c r="AV2" s="8921"/>
      <c r="AW2" s="8921"/>
      <c r="AX2" s="8921"/>
      <c r="AY2" s="8921"/>
      <c r="AZ2" s="8921"/>
      <c r="BA2" s="8921"/>
      <c r="BB2" s="8921"/>
      <c r="BC2" s="8921"/>
      <c r="BD2" s="8921"/>
      <c r="BE2" s="8921"/>
      <c r="BF2" s="8921"/>
      <c r="BG2" s="8921"/>
      <c r="BH2" s="8921"/>
      <c r="BI2" s="8921"/>
      <c r="BJ2" s="8921"/>
      <c r="BK2" s="8921"/>
      <c r="BL2" s="8921"/>
      <c r="BM2" s="8922" t="s">
        <v>222</v>
      </c>
      <c r="BN2" s="8923" t="s">
        <v>3634</v>
      </c>
      <c r="BO2" s="8923"/>
      <c r="BP2" s="8923"/>
      <c r="BQ2" s="8923"/>
      <c r="BR2" s="8923"/>
      <c r="BS2" s="8923"/>
      <c r="BT2" s="8923"/>
      <c r="BU2" s="8923"/>
      <c r="BV2" s="8923"/>
      <c r="BW2" s="8923"/>
      <c r="BX2" s="8923"/>
      <c r="BY2" s="8923"/>
      <c r="BZ2" s="8923"/>
      <c r="CA2" s="8923"/>
      <c r="CB2" s="8923"/>
      <c r="CC2" s="8923"/>
      <c r="CD2" s="8923"/>
      <c r="CE2" s="8923"/>
      <c r="CF2" s="8923"/>
      <c r="CG2" s="8923"/>
      <c r="CH2" s="8923"/>
      <c r="CI2" s="8923"/>
      <c r="CJ2" s="8923"/>
      <c r="CK2" s="8923"/>
      <c r="CL2" s="8923"/>
      <c r="CM2" s="8923"/>
      <c r="CN2" s="8923"/>
      <c r="CO2" s="8923"/>
      <c r="CP2" s="8923"/>
      <c r="CQ2" s="8923"/>
      <c r="CR2" s="8923"/>
      <c r="CS2" s="8923"/>
      <c r="CT2" s="8923"/>
      <c r="CU2" s="8923"/>
      <c r="CV2" s="8923"/>
      <c r="CW2" s="8923"/>
      <c r="CX2" s="8923"/>
      <c r="CY2" s="8923"/>
      <c r="CZ2" s="8923"/>
      <c r="DA2" s="8923"/>
      <c r="DB2" s="8923"/>
      <c r="DC2" s="8923"/>
      <c r="DD2" s="8923"/>
      <c r="DE2" s="8923"/>
      <c r="DF2" s="8923"/>
      <c r="DG2" s="8923"/>
      <c r="DH2" s="8923"/>
      <c r="DI2" s="8923"/>
      <c r="DJ2" s="8923"/>
      <c r="DK2" s="8923"/>
      <c r="DL2" s="8923"/>
      <c r="DM2" s="8923"/>
      <c r="DN2" s="8923"/>
      <c r="DO2" s="8923"/>
      <c r="DP2" s="8923"/>
      <c r="DQ2" s="8923"/>
      <c r="DR2" s="8923"/>
      <c r="DS2" s="8923"/>
      <c r="DT2" s="8923"/>
      <c r="DU2" s="8923"/>
      <c r="DV2" s="8923"/>
      <c r="DW2" s="8923"/>
      <c r="DX2" s="8923"/>
      <c r="DY2" s="8923"/>
      <c r="DZ2" s="8923"/>
      <c r="EA2" s="8923"/>
      <c r="EB2" s="8923"/>
      <c r="EC2" s="8923"/>
      <c r="ED2" s="8923"/>
      <c r="EE2" s="8923"/>
      <c r="EF2" s="8923"/>
      <c r="EG2" s="8923"/>
      <c r="EH2" s="8923"/>
      <c r="EI2" s="8924" t="s">
        <v>224</v>
      </c>
      <c r="EJ2" s="8924"/>
      <c r="EK2" s="8924"/>
      <c r="EL2" s="8924"/>
      <c r="EM2" s="8924"/>
      <c r="EN2" s="8924"/>
      <c r="EO2" s="8911" t="s">
        <v>225</v>
      </c>
      <c r="EP2" s="8911"/>
      <c r="EQ2" s="8911"/>
      <c r="ER2" s="8911"/>
      <c r="ES2" s="8911"/>
      <c r="ET2" s="8911"/>
    </row>
    <row r="3" spans="1:150" ht="16.5" customHeight="1">
      <c r="A3" s="8926"/>
      <c r="B3" s="8926"/>
      <c r="C3" s="8912" t="s">
        <v>226</v>
      </c>
      <c r="D3" s="8913" t="s">
        <v>227</v>
      </c>
      <c r="E3" s="8913" t="s">
        <v>228</v>
      </c>
      <c r="F3" s="8912" t="s">
        <v>229</v>
      </c>
      <c r="G3" s="8912" t="s">
        <v>230</v>
      </c>
      <c r="H3" s="8912" t="s">
        <v>231</v>
      </c>
      <c r="I3" s="8914" t="s">
        <v>232</v>
      </c>
      <c r="J3" s="8914"/>
      <c r="K3" s="8915" t="s">
        <v>221</v>
      </c>
      <c r="L3" s="8915"/>
      <c r="M3" s="8916" t="s">
        <v>3637</v>
      </c>
      <c r="N3" s="8916"/>
      <c r="O3" s="8916"/>
      <c r="P3" s="8916"/>
      <c r="Q3" s="8916"/>
      <c r="R3" s="8916"/>
      <c r="S3" s="8916"/>
      <c r="T3" s="8916"/>
      <c r="U3" s="8916"/>
      <c r="V3" s="8916"/>
      <c r="W3" s="8916"/>
      <c r="X3" s="8916"/>
      <c r="Y3" s="8916"/>
      <c r="Z3" s="8916"/>
      <c r="AA3" s="8916"/>
      <c r="AB3" s="8916"/>
      <c r="AC3" s="8916"/>
      <c r="AD3" s="8917" t="s">
        <v>233</v>
      </c>
      <c r="AE3" s="8918" t="s">
        <v>235</v>
      </c>
      <c r="AF3" s="8918" t="s">
        <v>236</v>
      </c>
      <c r="AG3" s="8918" t="s">
        <v>237</v>
      </c>
      <c r="AH3" s="8918" t="s">
        <v>238</v>
      </c>
      <c r="AI3" s="8919" t="s">
        <v>238</v>
      </c>
      <c r="AJ3" s="8929" t="s">
        <v>49</v>
      </c>
      <c r="AK3" s="8929" t="s">
        <v>239</v>
      </c>
      <c r="AL3" s="8929" t="s">
        <v>230</v>
      </c>
      <c r="AM3" s="8929" t="s">
        <v>231</v>
      </c>
      <c r="AN3" s="8929" t="s">
        <v>240</v>
      </c>
      <c r="AO3" s="8929" t="s">
        <v>241</v>
      </c>
      <c r="AP3" s="8930" t="s">
        <v>232</v>
      </c>
      <c r="AQ3" s="8930"/>
      <c r="AR3" s="8920"/>
      <c r="AS3" s="8920"/>
      <c r="AT3" s="8921"/>
      <c r="AU3" s="8921"/>
      <c r="AV3" s="8921"/>
      <c r="AW3" s="8921"/>
      <c r="AX3" s="8921"/>
      <c r="AY3" s="8921"/>
      <c r="AZ3" s="8921"/>
      <c r="BA3" s="8921"/>
      <c r="BB3" s="8921"/>
      <c r="BC3" s="8921"/>
      <c r="BD3" s="8921"/>
      <c r="BE3" s="8921"/>
      <c r="BF3" s="8921"/>
      <c r="BG3" s="8921"/>
      <c r="BH3" s="8921"/>
      <c r="BI3" s="8921"/>
      <c r="BJ3" s="8921"/>
      <c r="BK3" s="8921"/>
      <c r="BL3" s="8921"/>
      <c r="BM3" s="8922"/>
      <c r="BN3" s="8908">
        <v>2020</v>
      </c>
      <c r="BO3" s="8908"/>
      <c r="BP3" s="8908"/>
      <c r="BQ3" s="8908"/>
      <c r="BR3" s="8908">
        <v>2021</v>
      </c>
      <c r="BS3" s="8908"/>
      <c r="BT3" s="8908"/>
      <c r="BU3" s="8908"/>
      <c r="BV3" s="8908">
        <v>2022</v>
      </c>
      <c r="BW3" s="8908"/>
      <c r="BX3" s="8908"/>
      <c r="BY3" s="8908"/>
      <c r="BZ3" s="8908">
        <v>2023</v>
      </c>
      <c r="CA3" s="8908"/>
      <c r="CB3" s="8908"/>
      <c r="CC3" s="8908"/>
      <c r="CD3" s="8908">
        <v>2024</v>
      </c>
      <c r="CE3" s="8908"/>
      <c r="CF3" s="8908"/>
      <c r="CG3" s="8908"/>
      <c r="CH3" s="8908">
        <v>2025</v>
      </c>
      <c r="CI3" s="8908"/>
      <c r="CJ3" s="8908"/>
      <c r="CK3" s="8908"/>
      <c r="CL3" s="8908">
        <v>2027</v>
      </c>
      <c r="CM3" s="8908"/>
      <c r="CN3" s="8908"/>
      <c r="CO3" s="8908"/>
      <c r="CP3" s="8908">
        <v>2028</v>
      </c>
      <c r="CQ3" s="8908"/>
      <c r="CR3" s="8908"/>
      <c r="CS3" s="8908"/>
      <c r="CT3" s="8908">
        <v>2029</v>
      </c>
      <c r="CU3" s="8908"/>
      <c r="CV3" s="8908"/>
      <c r="CW3" s="8908"/>
      <c r="CX3" s="8908">
        <v>2030</v>
      </c>
      <c r="CY3" s="8908"/>
      <c r="CZ3" s="8908"/>
      <c r="DA3" s="8908"/>
      <c r="DB3" s="8908">
        <v>2031</v>
      </c>
      <c r="DC3" s="8908"/>
      <c r="DD3" s="8908"/>
      <c r="DE3" s="8908"/>
      <c r="DF3" s="8908">
        <v>2032</v>
      </c>
      <c r="DG3" s="8908"/>
      <c r="DH3" s="8908"/>
      <c r="DI3" s="8908"/>
      <c r="DJ3" s="8908">
        <v>2033</v>
      </c>
      <c r="DK3" s="8908"/>
      <c r="DL3" s="8908"/>
      <c r="DM3" s="8908"/>
      <c r="DN3" s="8908">
        <v>2034</v>
      </c>
      <c r="DO3" s="8908"/>
      <c r="DP3" s="8908"/>
      <c r="DQ3" s="8908"/>
      <c r="DR3" s="8908">
        <v>2035</v>
      </c>
      <c r="DS3" s="8908"/>
      <c r="DT3" s="8908"/>
      <c r="DU3" s="8908"/>
      <c r="DV3" s="8908">
        <v>2036</v>
      </c>
      <c r="DW3" s="8908"/>
      <c r="DX3" s="8908"/>
      <c r="DY3" s="8908"/>
      <c r="DZ3" s="8908">
        <v>2037</v>
      </c>
      <c r="EA3" s="8908"/>
      <c r="EB3" s="8908"/>
      <c r="EC3" s="8908"/>
      <c r="ED3" s="8908">
        <v>2038</v>
      </c>
      <c r="EE3" s="8908"/>
      <c r="EF3" s="8908"/>
      <c r="EG3" s="8908"/>
      <c r="EH3" s="8909" t="s">
        <v>242</v>
      </c>
      <c r="EI3" s="8910" t="s">
        <v>243</v>
      </c>
      <c r="EJ3" s="8910" t="s">
        <v>244</v>
      </c>
      <c r="EK3" s="8907" t="s">
        <v>245</v>
      </c>
      <c r="EL3" s="8907" t="s">
        <v>246</v>
      </c>
      <c r="EM3" s="8907" t="s">
        <v>247</v>
      </c>
      <c r="EN3" s="8907" t="s">
        <v>248</v>
      </c>
      <c r="EO3" s="8907" t="s">
        <v>243</v>
      </c>
      <c r="EP3" s="8907" t="s">
        <v>244</v>
      </c>
      <c r="EQ3" s="8907" t="s">
        <v>245</v>
      </c>
      <c r="ER3" s="8907" t="s">
        <v>246</v>
      </c>
      <c r="ES3" s="8907" t="s">
        <v>247</v>
      </c>
      <c r="ET3" s="8907" t="s">
        <v>248</v>
      </c>
    </row>
    <row r="4" spans="1:150" ht="82.5" customHeight="1">
      <c r="A4" s="8926"/>
      <c r="B4" s="8926"/>
      <c r="C4" s="8912"/>
      <c r="D4" s="8913"/>
      <c r="E4" s="8913"/>
      <c r="F4" s="8912"/>
      <c r="G4" s="8912"/>
      <c r="H4" s="8912"/>
      <c r="I4" s="790" t="s">
        <v>249</v>
      </c>
      <c r="J4" s="791" t="s">
        <v>250</v>
      </c>
      <c r="K4" s="792" t="s">
        <v>251</v>
      </c>
      <c r="L4" s="792" t="s">
        <v>252</v>
      </c>
      <c r="M4" s="792" t="s">
        <v>3640</v>
      </c>
      <c r="N4" s="792" t="s">
        <v>253</v>
      </c>
      <c r="O4" s="792" t="s">
        <v>254</v>
      </c>
      <c r="P4" s="792" t="s">
        <v>255</v>
      </c>
      <c r="Q4" s="792" t="s">
        <v>256</v>
      </c>
      <c r="R4" s="792" t="s">
        <v>257</v>
      </c>
      <c r="S4" s="792" t="s">
        <v>258</v>
      </c>
      <c r="T4" s="792" t="s">
        <v>259</v>
      </c>
      <c r="U4" s="793" t="s">
        <v>260</v>
      </c>
      <c r="V4" s="793" t="s">
        <v>261</v>
      </c>
      <c r="W4" s="793" t="s">
        <v>262</v>
      </c>
      <c r="X4" s="793" t="s">
        <v>263</v>
      </c>
      <c r="Y4" s="793" t="s">
        <v>264</v>
      </c>
      <c r="Z4" s="793" t="s">
        <v>265</v>
      </c>
      <c r="AA4" s="793" t="s">
        <v>266</v>
      </c>
      <c r="AB4" s="793" t="s">
        <v>267</v>
      </c>
      <c r="AC4" s="793" t="s">
        <v>268</v>
      </c>
      <c r="AD4" s="8917"/>
      <c r="AE4" s="8918"/>
      <c r="AF4" s="8918"/>
      <c r="AG4" s="8918"/>
      <c r="AH4" s="8918"/>
      <c r="AI4" s="8919"/>
      <c r="AJ4" s="8929"/>
      <c r="AK4" s="8929"/>
      <c r="AL4" s="8929"/>
      <c r="AM4" s="8929"/>
      <c r="AN4" s="8929"/>
      <c r="AO4" s="8929"/>
      <c r="AP4" s="794" t="s">
        <v>249</v>
      </c>
      <c r="AQ4" s="795" t="s">
        <v>250</v>
      </c>
      <c r="AR4" s="796" t="s">
        <v>251</v>
      </c>
      <c r="AS4" s="796" t="s">
        <v>252</v>
      </c>
      <c r="AT4" s="797" t="s">
        <v>3641</v>
      </c>
      <c r="AU4" s="797" t="s">
        <v>3642</v>
      </c>
      <c r="AV4" s="797" t="s">
        <v>3640</v>
      </c>
      <c r="AW4" s="796" t="s">
        <v>253</v>
      </c>
      <c r="AX4" s="796" t="s">
        <v>254</v>
      </c>
      <c r="AY4" s="796" t="s">
        <v>255</v>
      </c>
      <c r="AZ4" s="796" t="s">
        <v>256</v>
      </c>
      <c r="BA4" s="796" t="s">
        <v>257</v>
      </c>
      <c r="BB4" s="796" t="s">
        <v>258</v>
      </c>
      <c r="BC4" s="796" t="s">
        <v>259</v>
      </c>
      <c r="BD4" s="796" t="s">
        <v>260</v>
      </c>
      <c r="BE4" s="796" t="s">
        <v>261</v>
      </c>
      <c r="BF4" s="796" t="s">
        <v>262</v>
      </c>
      <c r="BG4" s="796" t="s">
        <v>263</v>
      </c>
      <c r="BH4" s="796" t="s">
        <v>264</v>
      </c>
      <c r="BI4" s="796" t="s">
        <v>265</v>
      </c>
      <c r="BJ4" s="796" t="s">
        <v>266</v>
      </c>
      <c r="BK4" s="796" t="s">
        <v>267</v>
      </c>
      <c r="BL4" s="796" t="s">
        <v>268</v>
      </c>
      <c r="BM4" s="8922"/>
      <c r="BN4" s="798" t="s">
        <v>223</v>
      </c>
      <c r="BO4" s="798" t="s">
        <v>269</v>
      </c>
      <c r="BP4" s="798" t="s">
        <v>270</v>
      </c>
      <c r="BQ4" s="799" t="s">
        <v>271</v>
      </c>
      <c r="BR4" s="798" t="s">
        <v>223</v>
      </c>
      <c r="BS4" s="798" t="s">
        <v>269</v>
      </c>
      <c r="BT4" s="798" t="s">
        <v>270</v>
      </c>
      <c r="BU4" s="799" t="s">
        <v>271</v>
      </c>
      <c r="BV4" s="798" t="s">
        <v>223</v>
      </c>
      <c r="BW4" s="798" t="s">
        <v>269</v>
      </c>
      <c r="BX4" s="798" t="s">
        <v>270</v>
      </c>
      <c r="BY4" s="799" t="s">
        <v>271</v>
      </c>
      <c r="BZ4" s="798" t="s">
        <v>223</v>
      </c>
      <c r="CA4" s="798" t="s">
        <v>272</v>
      </c>
      <c r="CB4" s="798" t="s">
        <v>270</v>
      </c>
      <c r="CC4" s="799" t="s">
        <v>271</v>
      </c>
      <c r="CD4" s="798" t="s">
        <v>223</v>
      </c>
      <c r="CE4" s="798" t="s">
        <v>272</v>
      </c>
      <c r="CF4" s="798" t="s">
        <v>270</v>
      </c>
      <c r="CG4" s="799" t="s">
        <v>271</v>
      </c>
      <c r="CH4" s="798" t="s">
        <v>223</v>
      </c>
      <c r="CI4" s="798" t="s">
        <v>272</v>
      </c>
      <c r="CJ4" s="798" t="s">
        <v>270</v>
      </c>
      <c r="CK4" s="799" t="s">
        <v>271</v>
      </c>
      <c r="CL4" s="798" t="s">
        <v>223</v>
      </c>
      <c r="CM4" s="798" t="s">
        <v>272</v>
      </c>
      <c r="CN4" s="798" t="s">
        <v>270</v>
      </c>
      <c r="CO4" s="799" t="s">
        <v>271</v>
      </c>
      <c r="CP4" s="798" t="s">
        <v>223</v>
      </c>
      <c r="CQ4" s="798" t="s">
        <v>272</v>
      </c>
      <c r="CR4" s="798" t="s">
        <v>270</v>
      </c>
      <c r="CS4" s="799" t="s">
        <v>271</v>
      </c>
      <c r="CT4" s="798" t="s">
        <v>223</v>
      </c>
      <c r="CU4" s="798" t="s">
        <v>272</v>
      </c>
      <c r="CV4" s="798" t="s">
        <v>270</v>
      </c>
      <c r="CW4" s="799" t="s">
        <v>271</v>
      </c>
      <c r="CX4" s="798" t="s">
        <v>223</v>
      </c>
      <c r="CY4" s="798" t="s">
        <v>272</v>
      </c>
      <c r="CZ4" s="798" t="s">
        <v>270</v>
      </c>
      <c r="DA4" s="799" t="s">
        <v>271</v>
      </c>
      <c r="DB4" s="798" t="s">
        <v>223</v>
      </c>
      <c r="DC4" s="798" t="s">
        <v>272</v>
      </c>
      <c r="DD4" s="798" t="s">
        <v>270</v>
      </c>
      <c r="DE4" s="799" t="s">
        <v>271</v>
      </c>
      <c r="DF4" s="798" t="s">
        <v>223</v>
      </c>
      <c r="DG4" s="798" t="s">
        <v>272</v>
      </c>
      <c r="DH4" s="798" t="s">
        <v>270</v>
      </c>
      <c r="DI4" s="799" t="s">
        <v>271</v>
      </c>
      <c r="DJ4" s="798" t="s">
        <v>223</v>
      </c>
      <c r="DK4" s="798" t="s">
        <v>272</v>
      </c>
      <c r="DL4" s="798" t="s">
        <v>270</v>
      </c>
      <c r="DM4" s="799" t="s">
        <v>271</v>
      </c>
      <c r="DN4" s="798" t="s">
        <v>223</v>
      </c>
      <c r="DO4" s="798" t="s">
        <v>272</v>
      </c>
      <c r="DP4" s="798" t="s">
        <v>270</v>
      </c>
      <c r="DQ4" s="799" t="s">
        <v>271</v>
      </c>
      <c r="DR4" s="798" t="s">
        <v>223</v>
      </c>
      <c r="DS4" s="798" t="s">
        <v>272</v>
      </c>
      <c r="DT4" s="798" t="s">
        <v>270</v>
      </c>
      <c r="DU4" s="799" t="s">
        <v>271</v>
      </c>
      <c r="DV4" s="798" t="s">
        <v>223</v>
      </c>
      <c r="DW4" s="798" t="s">
        <v>272</v>
      </c>
      <c r="DX4" s="798" t="s">
        <v>270</v>
      </c>
      <c r="DY4" s="799" t="s">
        <v>271</v>
      </c>
      <c r="DZ4" s="798" t="s">
        <v>223</v>
      </c>
      <c r="EA4" s="798" t="s">
        <v>272</v>
      </c>
      <c r="EB4" s="798" t="s">
        <v>270</v>
      </c>
      <c r="EC4" s="799" t="s">
        <v>271</v>
      </c>
      <c r="ED4" s="798" t="s">
        <v>223</v>
      </c>
      <c r="EE4" s="798" t="s">
        <v>272</v>
      </c>
      <c r="EF4" s="798" t="s">
        <v>270</v>
      </c>
      <c r="EG4" s="799" t="s">
        <v>271</v>
      </c>
      <c r="EH4" s="8909"/>
      <c r="EI4" s="8910"/>
      <c r="EJ4" s="8910"/>
      <c r="EK4" s="8907"/>
      <c r="EL4" s="8907"/>
      <c r="EM4" s="8907"/>
      <c r="EN4" s="8907"/>
      <c r="EO4" s="8907"/>
      <c r="EP4" s="8907"/>
      <c r="EQ4" s="8907"/>
      <c r="ER4" s="8907"/>
      <c r="ES4" s="8907"/>
      <c r="ET4" s="8907"/>
    </row>
    <row r="5" spans="1:150" ht="104.25" customHeight="1">
      <c r="A5" s="418" t="s">
        <v>3663</v>
      </c>
      <c r="B5" s="800"/>
      <c r="C5" s="801" t="s">
        <v>3957</v>
      </c>
      <c r="D5" s="802"/>
      <c r="E5" s="803" t="s">
        <v>3652</v>
      </c>
      <c r="F5" s="803" t="s">
        <v>3654</v>
      </c>
      <c r="G5" s="804"/>
      <c r="H5" s="803"/>
      <c r="I5" s="805">
        <v>100</v>
      </c>
      <c r="J5" s="803">
        <v>2021</v>
      </c>
      <c r="K5" s="806"/>
      <c r="L5" s="806"/>
      <c r="M5" s="805">
        <v>100</v>
      </c>
      <c r="N5" s="805">
        <v>100</v>
      </c>
      <c r="O5" s="805">
        <v>100</v>
      </c>
      <c r="P5" s="805">
        <v>100</v>
      </c>
      <c r="Q5" s="805">
        <v>100</v>
      </c>
      <c r="R5" s="805">
        <v>100</v>
      </c>
      <c r="S5" s="805">
        <v>100</v>
      </c>
      <c r="T5" s="805">
        <v>100</v>
      </c>
      <c r="U5" s="805"/>
      <c r="V5" s="805"/>
      <c r="W5" s="805"/>
      <c r="X5" s="805"/>
      <c r="Y5" s="805"/>
      <c r="Z5" s="805"/>
      <c r="AA5" s="805"/>
      <c r="AB5" s="805"/>
      <c r="AC5" s="805"/>
      <c r="AD5" s="805">
        <v>100</v>
      </c>
      <c r="AE5" s="807" t="s">
        <v>3958</v>
      </c>
      <c r="AF5" s="808"/>
      <c r="AG5" s="809" t="s">
        <v>3959</v>
      </c>
      <c r="AH5" s="803" t="s">
        <v>3660</v>
      </c>
      <c r="AI5" s="810" t="s">
        <v>3661</v>
      </c>
      <c r="AJ5" s="811"/>
      <c r="AK5" s="540"/>
      <c r="AL5" s="427"/>
      <c r="AM5" s="427"/>
      <c r="AN5" s="427"/>
      <c r="AO5" s="446"/>
      <c r="AP5" s="427" t="s">
        <v>3662</v>
      </c>
      <c r="AQ5" s="427"/>
      <c r="AR5" s="812"/>
      <c r="AS5" s="812"/>
      <c r="AT5" s="813"/>
      <c r="AU5" s="813"/>
      <c r="AV5" s="813"/>
      <c r="AW5" s="814"/>
      <c r="AX5" s="814"/>
      <c r="AY5" s="814"/>
      <c r="AZ5" s="814"/>
      <c r="BA5" s="814"/>
      <c r="BB5" s="814"/>
      <c r="BC5" s="814"/>
      <c r="BD5" s="814"/>
      <c r="BE5" s="814"/>
      <c r="BF5" s="814"/>
      <c r="BG5" s="814"/>
      <c r="BH5" s="814"/>
      <c r="BI5" s="814"/>
      <c r="BJ5" s="814"/>
      <c r="BK5" s="814"/>
      <c r="BL5" s="814"/>
      <c r="BM5" s="815"/>
      <c r="BN5" s="816"/>
      <c r="BO5" s="816"/>
      <c r="BP5" s="816"/>
      <c r="BQ5" s="816"/>
      <c r="BR5" s="816"/>
      <c r="BS5" s="816"/>
      <c r="BT5" s="816"/>
      <c r="BU5" s="816"/>
      <c r="BV5" s="816"/>
      <c r="BW5" s="816"/>
      <c r="BX5" s="816"/>
      <c r="BY5" s="817"/>
      <c r="BZ5" s="816"/>
      <c r="CA5" s="816"/>
      <c r="CB5" s="816"/>
      <c r="CC5" s="816"/>
      <c r="CD5" s="816"/>
      <c r="CE5" s="816"/>
      <c r="CF5" s="816"/>
      <c r="CG5" s="816"/>
      <c r="CH5" s="816"/>
      <c r="CI5" s="816"/>
      <c r="CJ5" s="816"/>
      <c r="CK5" s="818"/>
      <c r="CL5" s="816"/>
      <c r="CM5" s="816"/>
      <c r="CN5" s="816"/>
      <c r="CO5" s="818"/>
      <c r="CP5" s="816"/>
      <c r="CQ5" s="816"/>
      <c r="CR5" s="816"/>
      <c r="CS5" s="818"/>
      <c r="CT5" s="816"/>
      <c r="CU5" s="816"/>
      <c r="CV5" s="816"/>
      <c r="CW5" s="817"/>
      <c r="CX5" s="816"/>
      <c r="CY5" s="816"/>
      <c r="CZ5" s="816"/>
      <c r="DA5" s="817"/>
      <c r="DB5" s="816"/>
      <c r="DC5" s="816"/>
      <c r="DD5" s="816"/>
      <c r="DE5" s="817"/>
      <c r="DF5" s="816"/>
      <c r="DG5" s="816"/>
      <c r="DH5" s="816"/>
      <c r="DI5" s="817"/>
      <c r="DJ5" s="816"/>
      <c r="DK5" s="816"/>
      <c r="DL5" s="816"/>
      <c r="DM5" s="817"/>
      <c r="DN5" s="816"/>
      <c r="DO5" s="816"/>
      <c r="DP5" s="816"/>
      <c r="DQ5" s="817"/>
      <c r="DR5" s="816"/>
      <c r="DS5" s="816"/>
      <c r="DT5" s="816"/>
      <c r="DU5" s="817"/>
      <c r="DV5" s="816"/>
      <c r="DW5" s="816"/>
      <c r="DX5" s="816"/>
      <c r="DY5" s="817"/>
      <c r="DZ5" s="816"/>
      <c r="EA5" s="816"/>
      <c r="EB5" s="816"/>
      <c r="EC5" s="817"/>
      <c r="ED5" s="816"/>
      <c r="EE5" s="816"/>
      <c r="EF5" s="816"/>
      <c r="EG5" s="817"/>
      <c r="EH5" s="819"/>
      <c r="EI5" s="525" t="s">
        <v>288</v>
      </c>
      <c r="EJ5" s="525" t="s">
        <v>289</v>
      </c>
      <c r="EK5" s="525" t="s">
        <v>3960</v>
      </c>
      <c r="EL5" s="820"/>
      <c r="EM5" s="821"/>
      <c r="EN5" s="821"/>
      <c r="EO5" s="821" t="s">
        <v>3961</v>
      </c>
      <c r="EP5" s="822"/>
      <c r="EQ5" s="821"/>
      <c r="ER5" s="821"/>
      <c r="ES5" s="821"/>
      <c r="ET5" s="821"/>
    </row>
    <row r="6" spans="1:150" ht="121.5" customHeight="1">
      <c r="A6" s="418" t="s">
        <v>3663</v>
      </c>
      <c r="B6" s="800"/>
      <c r="C6" s="823" t="s">
        <v>3649</v>
      </c>
      <c r="D6" s="824"/>
      <c r="E6" s="562" t="s">
        <v>3652</v>
      </c>
      <c r="F6" s="562" t="s">
        <v>3654</v>
      </c>
      <c r="G6" s="825"/>
      <c r="H6" s="562"/>
      <c r="I6" s="826">
        <v>100</v>
      </c>
      <c r="J6" s="562">
        <v>2021</v>
      </c>
      <c r="K6" s="827"/>
      <c r="L6" s="827"/>
      <c r="M6" s="826">
        <v>100</v>
      </c>
      <c r="N6" s="826">
        <v>100</v>
      </c>
      <c r="O6" s="826">
        <v>100</v>
      </c>
      <c r="P6" s="826">
        <v>100</v>
      </c>
      <c r="Q6" s="826">
        <v>100</v>
      </c>
      <c r="R6" s="826">
        <v>100</v>
      </c>
      <c r="S6" s="826">
        <v>100</v>
      </c>
      <c r="T6" s="826">
        <v>100</v>
      </c>
      <c r="U6" s="826"/>
      <c r="V6" s="826"/>
      <c r="W6" s="826"/>
      <c r="X6" s="826"/>
      <c r="Y6" s="826"/>
      <c r="Z6" s="826"/>
      <c r="AA6" s="826"/>
      <c r="AB6" s="826"/>
      <c r="AC6" s="826"/>
      <c r="AD6" s="826">
        <v>100</v>
      </c>
      <c r="AE6" s="828" t="s">
        <v>3962</v>
      </c>
      <c r="AF6" s="829"/>
      <c r="AG6" s="830" t="s">
        <v>3963</v>
      </c>
      <c r="AH6" s="562" t="s">
        <v>3669</v>
      </c>
      <c r="AI6" s="831" t="s">
        <v>3670</v>
      </c>
      <c r="AJ6" s="832"/>
      <c r="AK6" s="833"/>
      <c r="AL6" s="464"/>
      <c r="AM6" s="464"/>
      <c r="AN6" s="464"/>
      <c r="AO6" s="455"/>
      <c r="AP6" s="464" t="s">
        <v>3662</v>
      </c>
      <c r="AQ6" s="427"/>
      <c r="AR6" s="812"/>
      <c r="AS6" s="812"/>
      <c r="AT6" s="834"/>
      <c r="AU6" s="834"/>
      <c r="AV6" s="834"/>
      <c r="AW6" s="834"/>
      <c r="AX6" s="834"/>
      <c r="AY6" s="834"/>
      <c r="AZ6" s="834"/>
      <c r="BA6" s="834"/>
      <c r="BB6" s="834"/>
      <c r="BC6" s="834"/>
      <c r="BD6" s="834"/>
      <c r="BE6" s="834"/>
      <c r="BF6" s="834"/>
      <c r="BG6" s="834"/>
      <c r="BH6" s="834"/>
      <c r="BI6" s="834"/>
      <c r="BJ6" s="834"/>
      <c r="BK6" s="834"/>
      <c r="BL6" s="427"/>
      <c r="BM6" s="427"/>
      <c r="BN6" s="835"/>
      <c r="BO6" s="835"/>
      <c r="BP6" s="427"/>
      <c r="BQ6" s="427"/>
      <c r="BR6" s="835"/>
      <c r="BS6" s="835"/>
      <c r="BT6" s="427"/>
      <c r="BU6" s="427"/>
      <c r="BV6" s="835"/>
      <c r="BW6" s="835"/>
      <c r="BX6" s="427"/>
      <c r="BY6" s="836"/>
      <c r="BZ6" s="835"/>
      <c r="CA6" s="835"/>
      <c r="CB6" s="427"/>
      <c r="CC6" s="835"/>
      <c r="CD6" s="835"/>
      <c r="CE6" s="835"/>
      <c r="CF6" s="427"/>
      <c r="CG6" s="835"/>
      <c r="CH6" s="835"/>
      <c r="CI6" s="835"/>
      <c r="CJ6" s="427"/>
      <c r="CK6" s="446"/>
      <c r="CL6" s="835"/>
      <c r="CM6" s="835"/>
      <c r="CN6" s="427"/>
      <c r="CO6" s="446"/>
      <c r="CP6" s="835"/>
      <c r="CQ6" s="835"/>
      <c r="CR6" s="427"/>
      <c r="CS6" s="446"/>
      <c r="CT6" s="835"/>
      <c r="CU6" s="835"/>
      <c r="CV6" s="427"/>
      <c r="CW6" s="836"/>
      <c r="CX6" s="835"/>
      <c r="CY6" s="835"/>
      <c r="CZ6" s="427"/>
      <c r="DA6" s="836"/>
      <c r="DB6" s="835"/>
      <c r="DC6" s="835"/>
      <c r="DD6" s="427"/>
      <c r="DE6" s="836"/>
      <c r="DF6" s="835"/>
      <c r="DG6" s="835"/>
      <c r="DH6" s="427"/>
      <c r="DI6" s="836"/>
      <c r="DJ6" s="835"/>
      <c r="DK6" s="835"/>
      <c r="DL6" s="427"/>
      <c r="DM6" s="836"/>
      <c r="DN6" s="835"/>
      <c r="DO6" s="835"/>
      <c r="DP6" s="427"/>
      <c r="DQ6" s="836"/>
      <c r="DR6" s="835"/>
      <c r="DS6" s="835"/>
      <c r="DT6" s="427"/>
      <c r="DU6" s="836"/>
      <c r="DV6" s="835"/>
      <c r="DW6" s="835"/>
      <c r="DX6" s="427"/>
      <c r="DY6" s="836"/>
      <c r="DZ6" s="835"/>
      <c r="EA6" s="835"/>
      <c r="EB6" s="427"/>
      <c r="EC6" s="836"/>
      <c r="ED6" s="835"/>
      <c r="EE6" s="835"/>
      <c r="EF6" s="427"/>
      <c r="EG6" s="836"/>
      <c r="EH6" s="837"/>
      <c r="EI6" s="525" t="s">
        <v>288</v>
      </c>
      <c r="EJ6" s="525" t="s">
        <v>289</v>
      </c>
      <c r="EK6" s="525" t="s">
        <v>3960</v>
      </c>
      <c r="EL6" s="452"/>
      <c r="EM6" s="446"/>
      <c r="EN6" s="546"/>
      <c r="EO6" s="821" t="s">
        <v>3961</v>
      </c>
      <c r="EP6" s="446"/>
      <c r="EQ6" s="446"/>
      <c r="ER6" s="540"/>
      <c r="ES6" s="540"/>
      <c r="ET6" s="540"/>
    </row>
    <row r="7" spans="1:150" ht="112.5" customHeight="1">
      <c r="A7" s="418" t="s">
        <v>3663</v>
      </c>
      <c r="B7" s="838"/>
      <c r="C7" s="839" t="s">
        <v>3649</v>
      </c>
      <c r="D7" s="840"/>
      <c r="E7" s="841" t="s">
        <v>3652</v>
      </c>
      <c r="F7" s="841" t="s">
        <v>3654</v>
      </c>
      <c r="G7" s="842"/>
      <c r="H7" s="841"/>
      <c r="I7" s="843"/>
      <c r="J7" s="841"/>
      <c r="K7" s="844"/>
      <c r="L7" s="844"/>
      <c r="M7" s="843"/>
      <c r="N7" s="843"/>
      <c r="O7" s="843"/>
      <c r="P7" s="843"/>
      <c r="Q7" s="843"/>
      <c r="R7" s="843"/>
      <c r="S7" s="843"/>
      <c r="T7" s="843"/>
      <c r="U7" s="843"/>
      <c r="V7" s="843"/>
      <c r="W7" s="843"/>
      <c r="X7" s="843"/>
      <c r="Y7" s="843"/>
      <c r="Z7" s="843"/>
      <c r="AA7" s="843"/>
      <c r="AB7" s="843"/>
      <c r="AC7" s="843"/>
      <c r="AD7" s="843"/>
      <c r="AE7" s="845" t="s">
        <v>3671</v>
      </c>
      <c r="AF7" s="846"/>
      <c r="AG7" s="847" t="s">
        <v>3964</v>
      </c>
      <c r="AH7" s="848"/>
      <c r="AI7" s="849" t="s">
        <v>3673</v>
      </c>
      <c r="AJ7" s="850"/>
      <c r="AK7" s="452"/>
      <c r="AL7" s="427"/>
      <c r="AM7" s="427"/>
      <c r="AN7" s="427"/>
      <c r="AO7" s="427"/>
      <c r="AP7" s="427"/>
      <c r="AQ7" s="492"/>
      <c r="AR7" s="851"/>
      <c r="AS7" s="851"/>
      <c r="AT7" s="852"/>
      <c r="AU7" s="852"/>
      <c r="AV7" s="852"/>
      <c r="AW7" s="852"/>
      <c r="AX7" s="852"/>
      <c r="AY7" s="852"/>
      <c r="AZ7" s="852"/>
      <c r="BA7" s="852"/>
      <c r="BB7" s="852"/>
      <c r="BC7" s="852"/>
      <c r="BD7" s="852"/>
      <c r="BE7" s="852"/>
      <c r="BF7" s="852"/>
      <c r="BG7" s="852"/>
      <c r="BH7" s="852"/>
      <c r="BI7" s="852"/>
      <c r="BJ7" s="852"/>
      <c r="BK7" s="852"/>
      <c r="BL7" s="464"/>
      <c r="BM7" s="464"/>
      <c r="BN7" s="853"/>
      <c r="BO7" s="853"/>
      <c r="BP7" s="464"/>
      <c r="BQ7" s="455"/>
      <c r="BR7" s="853"/>
      <c r="BS7" s="853"/>
      <c r="BT7" s="464"/>
      <c r="BU7" s="455"/>
      <c r="BV7" s="853"/>
      <c r="BW7" s="853"/>
      <c r="BX7" s="464"/>
      <c r="BY7" s="836"/>
      <c r="BZ7" s="853"/>
      <c r="CA7" s="853"/>
      <c r="CB7" s="464"/>
      <c r="CC7" s="853"/>
      <c r="CD7" s="853"/>
      <c r="CE7" s="853"/>
      <c r="CF7" s="464"/>
      <c r="CG7" s="854"/>
      <c r="CH7" s="853"/>
      <c r="CI7" s="853"/>
      <c r="CJ7" s="464"/>
      <c r="CK7" s="455"/>
      <c r="CL7" s="853"/>
      <c r="CM7" s="853"/>
      <c r="CN7" s="464"/>
      <c r="CO7" s="455"/>
      <c r="CP7" s="853"/>
      <c r="CQ7" s="853"/>
      <c r="CR7" s="464"/>
      <c r="CS7" s="455"/>
      <c r="CT7" s="853"/>
      <c r="CU7" s="853"/>
      <c r="CV7" s="464"/>
      <c r="CW7" s="836"/>
      <c r="CX7" s="853"/>
      <c r="CY7" s="853"/>
      <c r="CZ7" s="464"/>
      <c r="DA7" s="836"/>
      <c r="DB7" s="853"/>
      <c r="DC7" s="853"/>
      <c r="DD7" s="464"/>
      <c r="DE7" s="836"/>
      <c r="DF7" s="853"/>
      <c r="DG7" s="853"/>
      <c r="DH7" s="464"/>
      <c r="DI7" s="836"/>
      <c r="DJ7" s="853"/>
      <c r="DK7" s="853"/>
      <c r="DL7" s="464"/>
      <c r="DM7" s="836"/>
      <c r="DN7" s="853"/>
      <c r="DO7" s="853"/>
      <c r="DP7" s="464"/>
      <c r="DQ7" s="836"/>
      <c r="DR7" s="853"/>
      <c r="DS7" s="853"/>
      <c r="DT7" s="464"/>
      <c r="DU7" s="836"/>
      <c r="DV7" s="853"/>
      <c r="DW7" s="853"/>
      <c r="DX7" s="464"/>
      <c r="DY7" s="836"/>
      <c r="DZ7" s="853"/>
      <c r="EA7" s="853"/>
      <c r="EB7" s="464"/>
      <c r="EC7" s="836"/>
      <c r="ED7" s="853"/>
      <c r="EE7" s="853"/>
      <c r="EF7" s="464"/>
      <c r="EG7" s="836"/>
      <c r="EH7" s="855"/>
      <c r="EI7" s="525" t="s">
        <v>288</v>
      </c>
      <c r="EJ7" s="525" t="s">
        <v>289</v>
      </c>
      <c r="EK7" s="525" t="s">
        <v>3960</v>
      </c>
      <c r="EL7" s="481"/>
      <c r="EM7" s="464"/>
      <c r="EN7" s="482"/>
      <c r="EO7" s="464" t="s">
        <v>335</v>
      </c>
      <c r="EP7" s="464"/>
      <c r="EQ7" s="464"/>
      <c r="ER7" s="481"/>
      <c r="ES7" s="481"/>
      <c r="ET7" s="481"/>
    </row>
    <row r="8" spans="1:150" ht="282" customHeight="1">
      <c r="A8" s="418" t="s">
        <v>3663</v>
      </c>
      <c r="B8" s="838"/>
      <c r="C8" s="446" t="s">
        <v>3965</v>
      </c>
      <c r="D8" s="856"/>
      <c r="E8" s="455"/>
      <c r="F8" s="455" t="s">
        <v>3966</v>
      </c>
      <c r="G8" s="857"/>
      <c r="H8" s="455"/>
      <c r="I8" s="858"/>
      <c r="J8" s="455"/>
      <c r="K8" s="859"/>
      <c r="L8" s="859"/>
      <c r="M8" s="858"/>
      <c r="N8" s="858"/>
      <c r="O8" s="858"/>
      <c r="P8" s="858"/>
      <c r="Q8" s="858"/>
      <c r="R8" s="858"/>
      <c r="S8" s="858"/>
      <c r="T8" s="858"/>
      <c r="U8" s="858"/>
      <c r="V8" s="858"/>
      <c r="W8" s="858"/>
      <c r="X8" s="858"/>
      <c r="Y8" s="858"/>
      <c r="Z8" s="858"/>
      <c r="AA8" s="858"/>
      <c r="AB8" s="858"/>
      <c r="AC8" s="858"/>
      <c r="AD8" s="858"/>
      <c r="AE8" s="860" t="s">
        <v>3679</v>
      </c>
      <c r="AF8" s="861"/>
      <c r="AG8" s="532" t="s">
        <v>3967</v>
      </c>
      <c r="AH8" s="446"/>
      <c r="AI8" s="525" t="s">
        <v>3968</v>
      </c>
      <c r="AJ8" s="452"/>
      <c r="AK8" s="452"/>
      <c r="AL8" s="427"/>
      <c r="AM8" s="427"/>
      <c r="AN8" s="427"/>
      <c r="AO8" s="427"/>
      <c r="AP8" s="427"/>
      <c r="AQ8" s="492"/>
      <c r="AR8" s="851"/>
      <c r="AS8" s="851"/>
      <c r="AT8" s="852"/>
      <c r="AU8" s="852"/>
      <c r="AV8" s="852"/>
      <c r="AW8" s="852"/>
      <c r="AX8" s="852"/>
      <c r="AY8" s="852"/>
      <c r="AZ8" s="852"/>
      <c r="BA8" s="852"/>
      <c r="BB8" s="852"/>
      <c r="BC8" s="852"/>
      <c r="BD8" s="852"/>
      <c r="BE8" s="852"/>
      <c r="BF8" s="852"/>
      <c r="BG8" s="852"/>
      <c r="BH8" s="852"/>
      <c r="BI8" s="852"/>
      <c r="BJ8" s="852"/>
      <c r="BK8" s="852"/>
      <c r="BL8" s="464"/>
      <c r="BM8" s="464"/>
      <c r="BN8" s="853"/>
      <c r="BO8" s="853"/>
      <c r="BP8" s="464"/>
      <c r="BQ8" s="455"/>
      <c r="BR8" s="853"/>
      <c r="BS8" s="853"/>
      <c r="BT8" s="464"/>
      <c r="BU8" s="455"/>
      <c r="BV8" s="853"/>
      <c r="BW8" s="853"/>
      <c r="BX8" s="464"/>
      <c r="BY8" s="836"/>
      <c r="BZ8" s="853"/>
      <c r="CA8" s="853"/>
      <c r="CB8" s="464"/>
      <c r="CC8" s="853"/>
      <c r="CD8" s="853"/>
      <c r="CE8" s="853"/>
      <c r="CF8" s="464"/>
      <c r="CG8" s="854"/>
      <c r="CH8" s="853"/>
      <c r="CI8" s="853"/>
      <c r="CJ8" s="464"/>
      <c r="CK8" s="455"/>
      <c r="CL8" s="853"/>
      <c r="CM8" s="853"/>
      <c r="CN8" s="464"/>
      <c r="CO8" s="455"/>
      <c r="CP8" s="853"/>
      <c r="CQ8" s="853"/>
      <c r="CR8" s="464"/>
      <c r="CS8" s="455"/>
      <c r="CT8" s="853"/>
      <c r="CU8" s="853"/>
      <c r="CV8" s="464"/>
      <c r="CW8" s="836"/>
      <c r="CX8" s="853"/>
      <c r="CY8" s="853"/>
      <c r="CZ8" s="464"/>
      <c r="DA8" s="836"/>
      <c r="DB8" s="853"/>
      <c r="DC8" s="853"/>
      <c r="DD8" s="464"/>
      <c r="DE8" s="836"/>
      <c r="DF8" s="853"/>
      <c r="DG8" s="853"/>
      <c r="DH8" s="464"/>
      <c r="DI8" s="836"/>
      <c r="DJ8" s="853"/>
      <c r="DK8" s="853"/>
      <c r="DL8" s="464"/>
      <c r="DM8" s="836"/>
      <c r="DN8" s="853"/>
      <c r="DO8" s="853"/>
      <c r="DP8" s="464"/>
      <c r="DQ8" s="836"/>
      <c r="DR8" s="853"/>
      <c r="DS8" s="853"/>
      <c r="DT8" s="464"/>
      <c r="DU8" s="836"/>
      <c r="DV8" s="853"/>
      <c r="DW8" s="853"/>
      <c r="DX8" s="464"/>
      <c r="DY8" s="836"/>
      <c r="DZ8" s="853"/>
      <c r="EA8" s="853"/>
      <c r="EB8" s="464"/>
      <c r="EC8" s="836"/>
      <c r="ED8" s="853"/>
      <c r="EE8" s="853"/>
      <c r="EF8" s="464"/>
      <c r="EG8" s="836"/>
      <c r="EH8" s="855"/>
      <c r="EI8" s="525" t="s">
        <v>288</v>
      </c>
      <c r="EJ8" s="525" t="s">
        <v>289</v>
      </c>
      <c r="EK8" s="464" t="s">
        <v>3969</v>
      </c>
      <c r="EL8" s="481"/>
      <c r="EM8" s="464"/>
      <c r="EN8" s="482"/>
      <c r="EO8" s="464" t="s">
        <v>3970</v>
      </c>
      <c r="EP8" s="464" t="s">
        <v>60</v>
      </c>
      <c r="EQ8" s="464"/>
      <c r="ER8" s="481"/>
      <c r="ES8" s="481"/>
      <c r="ET8" s="481"/>
    </row>
    <row r="9" spans="1:150" ht="209.25" customHeight="1">
      <c r="A9" s="418" t="s">
        <v>3663</v>
      </c>
      <c r="B9" s="838"/>
      <c r="C9" s="427" t="s">
        <v>3965</v>
      </c>
      <c r="D9" s="862"/>
      <c r="E9" s="464"/>
      <c r="F9" s="464" t="s">
        <v>3678</v>
      </c>
      <c r="G9" s="863"/>
      <c r="H9" s="464"/>
      <c r="I9" s="864"/>
      <c r="J9" s="464"/>
      <c r="K9" s="851"/>
      <c r="L9" s="851"/>
      <c r="M9" s="864"/>
      <c r="N9" s="864"/>
      <c r="O9" s="864"/>
      <c r="P9" s="864"/>
      <c r="Q9" s="864"/>
      <c r="R9" s="864"/>
      <c r="S9" s="864"/>
      <c r="T9" s="864"/>
      <c r="U9" s="864"/>
      <c r="V9" s="864"/>
      <c r="W9" s="864"/>
      <c r="X9" s="864"/>
      <c r="Y9" s="864"/>
      <c r="Z9" s="864"/>
      <c r="AA9" s="864"/>
      <c r="AB9" s="864"/>
      <c r="AC9" s="864"/>
      <c r="AD9" s="864"/>
      <c r="AE9" s="649" t="s">
        <v>3683</v>
      </c>
      <c r="AF9" s="865"/>
      <c r="AG9" s="866" t="s">
        <v>3684</v>
      </c>
      <c r="AH9" s="867"/>
      <c r="AI9" s="525" t="s">
        <v>3685</v>
      </c>
      <c r="AJ9" s="540"/>
      <c r="AK9" s="540"/>
      <c r="AL9" s="446"/>
      <c r="AM9" s="868"/>
      <c r="AN9" s="446"/>
      <c r="AO9" s="446"/>
      <c r="AP9" s="446"/>
      <c r="AQ9" s="427"/>
      <c r="AR9" s="869"/>
      <c r="AS9" s="851"/>
      <c r="AT9" s="852"/>
      <c r="AU9" s="852"/>
      <c r="AV9" s="852"/>
      <c r="AW9" s="852"/>
      <c r="AX9" s="852"/>
      <c r="AY9" s="852"/>
      <c r="AZ9" s="852"/>
      <c r="BA9" s="852"/>
      <c r="BB9" s="852"/>
      <c r="BC9" s="852"/>
      <c r="BD9" s="852"/>
      <c r="BE9" s="852"/>
      <c r="BF9" s="852"/>
      <c r="BG9" s="852"/>
      <c r="BH9" s="852"/>
      <c r="BI9" s="852"/>
      <c r="BJ9" s="852"/>
      <c r="BK9" s="852"/>
      <c r="BL9" s="464"/>
      <c r="BM9" s="464"/>
      <c r="BN9" s="853"/>
      <c r="BO9" s="853"/>
      <c r="BP9" s="464"/>
      <c r="BQ9" s="455"/>
      <c r="BR9" s="853"/>
      <c r="BS9" s="853"/>
      <c r="BT9" s="464"/>
      <c r="BU9" s="455"/>
      <c r="BV9" s="853"/>
      <c r="BW9" s="853"/>
      <c r="BX9" s="464"/>
      <c r="BY9" s="836"/>
      <c r="BZ9" s="853"/>
      <c r="CA9" s="853"/>
      <c r="CB9" s="464"/>
      <c r="CC9" s="853"/>
      <c r="CD9" s="853"/>
      <c r="CE9" s="853"/>
      <c r="CF9" s="464"/>
      <c r="CG9" s="854"/>
      <c r="CH9" s="853"/>
      <c r="CI9" s="853"/>
      <c r="CJ9" s="464"/>
      <c r="CK9" s="455"/>
      <c r="CL9" s="853"/>
      <c r="CM9" s="853"/>
      <c r="CN9" s="464"/>
      <c r="CO9" s="455"/>
      <c r="CP9" s="853"/>
      <c r="CQ9" s="853"/>
      <c r="CR9" s="464"/>
      <c r="CS9" s="455"/>
      <c r="CT9" s="853"/>
      <c r="CU9" s="853"/>
      <c r="CV9" s="464"/>
      <c r="CW9" s="836"/>
      <c r="CX9" s="853"/>
      <c r="CY9" s="853"/>
      <c r="CZ9" s="464"/>
      <c r="DA9" s="836"/>
      <c r="DB9" s="853"/>
      <c r="DC9" s="853"/>
      <c r="DD9" s="464"/>
      <c r="DE9" s="836"/>
      <c r="DF9" s="853"/>
      <c r="DG9" s="853"/>
      <c r="DH9" s="464"/>
      <c r="DI9" s="836"/>
      <c r="DJ9" s="853"/>
      <c r="DK9" s="853"/>
      <c r="DL9" s="464"/>
      <c r="DM9" s="836"/>
      <c r="DN9" s="853"/>
      <c r="DO9" s="853"/>
      <c r="DP9" s="464"/>
      <c r="DQ9" s="836"/>
      <c r="DR9" s="853"/>
      <c r="DS9" s="853"/>
      <c r="DT9" s="464"/>
      <c r="DU9" s="836"/>
      <c r="DV9" s="853"/>
      <c r="DW9" s="853"/>
      <c r="DX9" s="464"/>
      <c r="DY9" s="836"/>
      <c r="DZ9" s="853"/>
      <c r="EA9" s="853"/>
      <c r="EB9" s="464"/>
      <c r="EC9" s="836"/>
      <c r="ED9" s="853"/>
      <c r="EE9" s="853"/>
      <c r="EF9" s="464"/>
      <c r="EG9" s="836"/>
      <c r="EH9" s="855"/>
      <c r="EI9" s="525" t="s">
        <v>288</v>
      </c>
      <c r="EJ9" s="525" t="s">
        <v>289</v>
      </c>
      <c r="EK9" s="464" t="s">
        <v>3971</v>
      </c>
      <c r="EL9" s="481"/>
      <c r="EM9" s="464"/>
      <c r="EN9" s="482"/>
      <c r="EO9" s="464" t="s">
        <v>10</v>
      </c>
      <c r="EP9" s="464" t="s">
        <v>200</v>
      </c>
      <c r="EQ9" s="464"/>
      <c r="ER9" s="481"/>
      <c r="ES9" s="481"/>
      <c r="ET9" s="481"/>
    </row>
    <row r="10" spans="1:150" ht="247.5" customHeight="1">
      <c r="A10" s="418" t="s">
        <v>3663</v>
      </c>
      <c r="B10" s="870"/>
      <c r="C10" s="427" t="s">
        <v>3965</v>
      </c>
      <c r="D10" s="871"/>
      <c r="E10" s="464" t="s">
        <v>3688</v>
      </c>
      <c r="F10" s="464" t="s">
        <v>3689</v>
      </c>
      <c r="G10" s="863"/>
      <c r="H10" s="872"/>
      <c r="I10" s="873">
        <v>373653</v>
      </c>
      <c r="J10" s="872">
        <v>2021</v>
      </c>
      <c r="K10" s="851"/>
      <c r="L10" s="851"/>
      <c r="M10" s="864">
        <v>342510</v>
      </c>
      <c r="N10" s="864">
        <v>335659</v>
      </c>
      <c r="O10" s="864">
        <v>328945</v>
      </c>
      <c r="P10" s="864">
        <v>322366</v>
      </c>
      <c r="Q10" s="864">
        <v>315918</v>
      </c>
      <c r="R10" s="864">
        <v>309599</v>
      </c>
      <c r="S10" s="864">
        <v>303407</v>
      </c>
      <c r="T10" s="864">
        <v>303407</v>
      </c>
      <c r="U10" s="864"/>
      <c r="V10" s="864"/>
      <c r="W10" s="864"/>
      <c r="X10" s="864"/>
      <c r="Y10" s="864"/>
      <c r="Z10" s="864"/>
      <c r="AA10" s="864"/>
      <c r="AB10" s="864"/>
      <c r="AC10" s="864"/>
      <c r="AD10" s="864">
        <f>S10</f>
        <v>303407</v>
      </c>
      <c r="AE10" s="874" t="s">
        <v>3691</v>
      </c>
      <c r="AF10" s="865"/>
      <c r="AG10" s="465" t="s">
        <v>3692</v>
      </c>
      <c r="AH10" s="464"/>
      <c r="AI10" s="465" t="s">
        <v>3692</v>
      </c>
      <c r="AJ10" s="833"/>
      <c r="AK10" s="833"/>
      <c r="AL10" s="455"/>
      <c r="AM10" s="464"/>
      <c r="AN10" s="455"/>
      <c r="AO10" s="455"/>
      <c r="AP10" s="455"/>
      <c r="AQ10" s="455"/>
      <c r="AR10" s="851"/>
      <c r="AS10" s="851"/>
      <c r="AT10" s="852"/>
      <c r="AU10" s="852"/>
      <c r="AV10" s="852"/>
      <c r="AW10" s="852"/>
      <c r="AX10" s="852"/>
      <c r="AY10" s="852"/>
      <c r="AZ10" s="852"/>
      <c r="BA10" s="852"/>
      <c r="BB10" s="852"/>
      <c r="BC10" s="852"/>
      <c r="BD10" s="852"/>
      <c r="BE10" s="852"/>
      <c r="BF10" s="852"/>
      <c r="BG10" s="852"/>
      <c r="BH10" s="852"/>
      <c r="BI10" s="852"/>
      <c r="BJ10" s="852"/>
      <c r="BK10" s="852"/>
      <c r="BL10" s="464"/>
      <c r="BM10" s="464"/>
      <c r="BN10" s="853"/>
      <c r="BO10" s="853"/>
      <c r="BP10" s="464"/>
      <c r="BQ10" s="455"/>
      <c r="BR10" s="853"/>
      <c r="BS10" s="853"/>
      <c r="BT10" s="464"/>
      <c r="BU10" s="455"/>
      <c r="BV10" s="853"/>
      <c r="BW10" s="853"/>
      <c r="BX10" s="464"/>
      <c r="BY10" s="464"/>
      <c r="BZ10" s="853"/>
      <c r="CA10" s="853"/>
      <c r="CB10" s="464"/>
      <c r="CC10" s="464"/>
      <c r="CD10" s="853"/>
      <c r="CE10" s="853"/>
      <c r="CF10" s="464"/>
      <c r="CG10" s="455"/>
      <c r="CH10" s="853"/>
      <c r="CI10" s="853"/>
      <c r="CJ10" s="464"/>
      <c r="CK10" s="455"/>
      <c r="CL10" s="853"/>
      <c r="CM10" s="853"/>
      <c r="CN10" s="464"/>
      <c r="CO10" s="455"/>
      <c r="CP10" s="853"/>
      <c r="CQ10" s="853"/>
      <c r="CR10" s="464"/>
      <c r="CS10" s="455"/>
      <c r="CT10" s="853"/>
      <c r="CU10" s="853"/>
      <c r="CV10" s="464"/>
      <c r="CW10" s="464"/>
      <c r="CX10" s="853"/>
      <c r="CY10" s="853"/>
      <c r="CZ10" s="464"/>
      <c r="DA10" s="464"/>
      <c r="DB10" s="853"/>
      <c r="DC10" s="853"/>
      <c r="DD10" s="464"/>
      <c r="DE10" s="464"/>
      <c r="DF10" s="853"/>
      <c r="DG10" s="853"/>
      <c r="DH10" s="464"/>
      <c r="DI10" s="464"/>
      <c r="DJ10" s="853"/>
      <c r="DK10" s="853"/>
      <c r="DL10" s="464"/>
      <c r="DM10" s="464"/>
      <c r="DN10" s="853"/>
      <c r="DO10" s="853"/>
      <c r="DP10" s="464"/>
      <c r="DQ10" s="464"/>
      <c r="DR10" s="853"/>
      <c r="DS10" s="853"/>
      <c r="DT10" s="464"/>
      <c r="DU10" s="464"/>
      <c r="DV10" s="853"/>
      <c r="DW10" s="853"/>
      <c r="DX10" s="464"/>
      <c r="DY10" s="464"/>
      <c r="DZ10" s="853"/>
      <c r="EA10" s="853"/>
      <c r="EB10" s="464"/>
      <c r="EC10" s="464"/>
      <c r="ED10" s="853"/>
      <c r="EE10" s="853"/>
      <c r="EF10" s="464"/>
      <c r="EG10" s="464"/>
      <c r="EH10" s="855"/>
      <c r="EI10" s="525" t="s">
        <v>288</v>
      </c>
      <c r="EJ10" s="525" t="s">
        <v>289</v>
      </c>
      <c r="EK10" s="464" t="s">
        <v>3971</v>
      </c>
      <c r="EL10" s="481"/>
      <c r="EM10" s="464"/>
      <c r="EN10" s="482"/>
      <c r="EO10" s="464" t="s">
        <v>3972</v>
      </c>
      <c r="EP10" s="464" t="s">
        <v>200</v>
      </c>
      <c r="EQ10" s="464"/>
      <c r="ER10" s="481"/>
      <c r="ES10" s="481"/>
      <c r="ET10" s="481"/>
    </row>
    <row r="11" spans="1:150" ht="232.5" customHeight="1">
      <c r="A11" s="418" t="s">
        <v>3663</v>
      </c>
      <c r="B11" s="870"/>
      <c r="C11" s="427" t="s">
        <v>3973</v>
      </c>
      <c r="D11" s="871"/>
      <c r="E11" s="427" t="s">
        <v>3688</v>
      </c>
      <c r="F11" s="427" t="s">
        <v>3689</v>
      </c>
      <c r="G11" s="582"/>
      <c r="H11" s="875"/>
      <c r="I11" s="876"/>
      <c r="J11" s="875"/>
      <c r="K11" s="812"/>
      <c r="L11" s="812"/>
      <c r="M11" s="877"/>
      <c r="N11" s="877"/>
      <c r="O11" s="877"/>
      <c r="P11" s="877"/>
      <c r="Q11" s="877"/>
      <c r="R11" s="877"/>
      <c r="S11" s="877"/>
      <c r="T11" s="877"/>
      <c r="U11" s="877"/>
      <c r="V11" s="877"/>
      <c r="W11" s="877"/>
      <c r="X11" s="877"/>
      <c r="Y11" s="877"/>
      <c r="Z11" s="877"/>
      <c r="AA11" s="877"/>
      <c r="AB11" s="877"/>
      <c r="AC11" s="877"/>
      <c r="AD11" s="877"/>
      <c r="AE11" s="649" t="s">
        <v>3974</v>
      </c>
      <c r="AF11" s="878"/>
      <c r="AG11" s="466" t="s">
        <v>3975</v>
      </c>
      <c r="AH11" s="464"/>
      <c r="AI11" s="466" t="s">
        <v>3976</v>
      </c>
      <c r="AJ11" s="833"/>
      <c r="AK11" s="833"/>
      <c r="AL11" s="455"/>
      <c r="AM11" s="464"/>
      <c r="AN11" s="455"/>
      <c r="AO11" s="455"/>
      <c r="AP11" s="455"/>
      <c r="AQ11" s="455"/>
      <c r="AR11" s="851"/>
      <c r="AS11" s="851"/>
      <c r="AT11" s="852"/>
      <c r="AU11" s="852"/>
      <c r="AV11" s="852"/>
      <c r="AW11" s="852"/>
      <c r="AX11" s="852"/>
      <c r="AY11" s="852"/>
      <c r="AZ11" s="852"/>
      <c r="BA11" s="852"/>
      <c r="BB11" s="852"/>
      <c r="BC11" s="852"/>
      <c r="BD11" s="852"/>
      <c r="BE11" s="852"/>
      <c r="BF11" s="852"/>
      <c r="BG11" s="852"/>
      <c r="BH11" s="852"/>
      <c r="BI11" s="852"/>
      <c r="BJ11" s="852"/>
      <c r="BK11" s="852"/>
      <c r="BL11" s="464"/>
      <c r="BM11" s="464"/>
      <c r="BN11" s="853"/>
      <c r="BO11" s="853"/>
      <c r="BP11" s="464"/>
      <c r="BQ11" s="455"/>
      <c r="BR11" s="853"/>
      <c r="BS11" s="853"/>
      <c r="BT11" s="464"/>
      <c r="BU11" s="455"/>
      <c r="BV11" s="853"/>
      <c r="BW11" s="853"/>
      <c r="BX11" s="464"/>
      <c r="BY11" s="464"/>
      <c r="BZ11" s="853"/>
      <c r="CA11" s="853"/>
      <c r="CB11" s="464"/>
      <c r="CC11" s="464"/>
      <c r="CD11" s="853"/>
      <c r="CE11" s="853"/>
      <c r="CF11" s="464"/>
      <c r="CG11" s="455"/>
      <c r="CH11" s="853"/>
      <c r="CI11" s="853"/>
      <c r="CJ11" s="464"/>
      <c r="CK11" s="455"/>
      <c r="CL11" s="853"/>
      <c r="CM11" s="853"/>
      <c r="CN11" s="464"/>
      <c r="CO11" s="455"/>
      <c r="CP11" s="853"/>
      <c r="CQ11" s="853"/>
      <c r="CR11" s="464"/>
      <c r="CS11" s="455"/>
      <c r="CT11" s="853"/>
      <c r="CU11" s="853"/>
      <c r="CV11" s="464"/>
      <c r="CW11" s="464"/>
      <c r="CX11" s="853"/>
      <c r="CY11" s="853"/>
      <c r="CZ11" s="464"/>
      <c r="DA11" s="464"/>
      <c r="DB11" s="853"/>
      <c r="DC11" s="853"/>
      <c r="DD11" s="464"/>
      <c r="DE11" s="464"/>
      <c r="DF11" s="853"/>
      <c r="DG11" s="853"/>
      <c r="DH11" s="464"/>
      <c r="DI11" s="464"/>
      <c r="DJ11" s="853"/>
      <c r="DK11" s="853"/>
      <c r="DL11" s="464"/>
      <c r="DM11" s="464"/>
      <c r="DN11" s="853"/>
      <c r="DO11" s="853"/>
      <c r="DP11" s="464"/>
      <c r="DQ11" s="464"/>
      <c r="DR11" s="853"/>
      <c r="DS11" s="853"/>
      <c r="DT11" s="464"/>
      <c r="DU11" s="464"/>
      <c r="DV11" s="853"/>
      <c r="DW11" s="853"/>
      <c r="DX11" s="464"/>
      <c r="DY11" s="464"/>
      <c r="DZ11" s="853"/>
      <c r="EA11" s="853"/>
      <c r="EB11" s="464"/>
      <c r="EC11" s="464"/>
      <c r="ED11" s="853"/>
      <c r="EE11" s="853"/>
      <c r="EF11" s="464"/>
      <c r="EG11" s="464"/>
      <c r="EH11" s="855"/>
      <c r="EI11" s="464" t="s">
        <v>205</v>
      </c>
      <c r="EJ11" s="464" t="s">
        <v>46</v>
      </c>
      <c r="EK11" s="464"/>
      <c r="EL11" s="481"/>
      <c r="EM11" s="464"/>
      <c r="EN11" s="482"/>
      <c r="EO11" s="467" t="s">
        <v>644</v>
      </c>
      <c r="EP11" s="427" t="s">
        <v>289</v>
      </c>
      <c r="EQ11" s="427" t="s">
        <v>3960</v>
      </c>
      <c r="ER11" s="879"/>
      <c r="ES11" s="481"/>
      <c r="ET11" s="481"/>
    </row>
    <row r="12" spans="1:150" ht="190.5" customHeight="1">
      <c r="A12" s="418" t="s">
        <v>3663</v>
      </c>
      <c r="B12" s="870"/>
      <c r="C12" s="427" t="s">
        <v>3965</v>
      </c>
      <c r="D12" s="871"/>
      <c r="E12" s="446" t="s">
        <v>3688</v>
      </c>
      <c r="F12" s="446" t="s">
        <v>3689</v>
      </c>
      <c r="G12" s="880"/>
      <c r="H12" s="881"/>
      <c r="I12" s="882"/>
      <c r="J12" s="881"/>
      <c r="K12" s="883"/>
      <c r="L12" s="883"/>
      <c r="M12" s="884"/>
      <c r="N12" s="884"/>
      <c r="O12" s="884"/>
      <c r="P12" s="884"/>
      <c r="Q12" s="884"/>
      <c r="R12" s="884"/>
      <c r="S12" s="884"/>
      <c r="T12" s="884"/>
      <c r="U12" s="884"/>
      <c r="V12" s="884"/>
      <c r="W12" s="884"/>
      <c r="X12" s="884"/>
      <c r="Y12" s="884"/>
      <c r="Z12" s="884"/>
      <c r="AA12" s="884"/>
      <c r="AB12" s="884"/>
      <c r="AC12" s="884"/>
      <c r="AD12" s="884"/>
      <c r="AE12" s="418" t="s">
        <v>3977</v>
      </c>
      <c r="AF12" s="885"/>
      <c r="AG12" s="523"/>
      <c r="AH12" s="464"/>
      <c r="AI12" s="466"/>
      <c r="AJ12" s="833"/>
      <c r="AK12" s="833"/>
      <c r="AL12" s="455"/>
      <c r="AM12" s="464"/>
      <c r="AN12" s="455"/>
      <c r="AO12" s="455"/>
      <c r="AP12" s="455"/>
      <c r="AQ12" s="455"/>
      <c r="AR12" s="851"/>
      <c r="AS12" s="851"/>
      <c r="AT12" s="852"/>
      <c r="AU12" s="852"/>
      <c r="AV12" s="852"/>
      <c r="AW12" s="852"/>
      <c r="AX12" s="852"/>
      <c r="AY12" s="852"/>
      <c r="AZ12" s="852"/>
      <c r="BA12" s="852"/>
      <c r="BB12" s="852"/>
      <c r="BC12" s="852"/>
      <c r="BD12" s="852"/>
      <c r="BE12" s="852"/>
      <c r="BF12" s="852"/>
      <c r="BG12" s="852"/>
      <c r="BH12" s="852"/>
      <c r="BI12" s="852"/>
      <c r="BJ12" s="852"/>
      <c r="BK12" s="852"/>
      <c r="BL12" s="464"/>
      <c r="BM12" s="464"/>
      <c r="BN12" s="853"/>
      <c r="BO12" s="853"/>
      <c r="BP12" s="464"/>
      <c r="BQ12" s="455"/>
      <c r="BR12" s="853"/>
      <c r="BS12" s="853"/>
      <c r="BT12" s="464"/>
      <c r="BU12" s="455"/>
      <c r="BV12" s="853"/>
      <c r="BW12" s="853"/>
      <c r="BX12" s="464"/>
      <c r="BY12" s="464"/>
      <c r="BZ12" s="853"/>
      <c r="CA12" s="853"/>
      <c r="CB12" s="464"/>
      <c r="CC12" s="464"/>
      <c r="CD12" s="853"/>
      <c r="CE12" s="853"/>
      <c r="CF12" s="464"/>
      <c r="CG12" s="455"/>
      <c r="CH12" s="853"/>
      <c r="CI12" s="853"/>
      <c r="CJ12" s="464"/>
      <c r="CK12" s="455"/>
      <c r="CL12" s="853"/>
      <c r="CM12" s="853"/>
      <c r="CN12" s="464"/>
      <c r="CO12" s="455"/>
      <c r="CP12" s="853"/>
      <c r="CQ12" s="853"/>
      <c r="CR12" s="464"/>
      <c r="CS12" s="455"/>
      <c r="CT12" s="853"/>
      <c r="CU12" s="853"/>
      <c r="CV12" s="464"/>
      <c r="CW12" s="464"/>
      <c r="CX12" s="853"/>
      <c r="CY12" s="853"/>
      <c r="CZ12" s="464"/>
      <c r="DA12" s="464"/>
      <c r="DB12" s="853"/>
      <c r="DC12" s="853"/>
      <c r="DD12" s="464"/>
      <c r="DE12" s="464"/>
      <c r="DF12" s="853"/>
      <c r="DG12" s="853"/>
      <c r="DH12" s="464"/>
      <c r="DI12" s="464"/>
      <c r="DJ12" s="853"/>
      <c r="DK12" s="853"/>
      <c r="DL12" s="464"/>
      <c r="DM12" s="464"/>
      <c r="DN12" s="853"/>
      <c r="DO12" s="853"/>
      <c r="DP12" s="464"/>
      <c r="DQ12" s="464"/>
      <c r="DR12" s="853"/>
      <c r="DS12" s="853"/>
      <c r="DT12" s="464"/>
      <c r="DU12" s="464"/>
      <c r="DV12" s="853"/>
      <c r="DW12" s="853"/>
      <c r="DX12" s="464"/>
      <c r="DY12" s="464"/>
      <c r="DZ12" s="853"/>
      <c r="EA12" s="853"/>
      <c r="EB12" s="464"/>
      <c r="EC12" s="464"/>
      <c r="ED12" s="853"/>
      <c r="EE12" s="853"/>
      <c r="EF12" s="464"/>
      <c r="EG12" s="464"/>
      <c r="EH12" s="855"/>
      <c r="EI12" s="464"/>
      <c r="EJ12" s="464"/>
      <c r="EK12" s="464"/>
      <c r="EL12" s="481"/>
      <c r="EM12" s="464"/>
      <c r="EN12" s="482"/>
      <c r="EO12" s="464"/>
      <c r="EP12" s="455"/>
      <c r="EQ12" s="455"/>
      <c r="ER12" s="481"/>
      <c r="ES12" s="481"/>
      <c r="ET12" s="481"/>
    </row>
    <row r="13" spans="1:150" ht="246.75" customHeight="1">
      <c r="A13" s="418" t="s">
        <v>3663</v>
      </c>
      <c r="B13" s="870"/>
      <c r="C13" s="427" t="s">
        <v>3978</v>
      </c>
      <c r="D13" s="871"/>
      <c r="E13" s="446" t="s">
        <v>3688</v>
      </c>
      <c r="F13" s="446" t="s">
        <v>3689</v>
      </c>
      <c r="G13" s="880"/>
      <c r="H13" s="886"/>
      <c r="I13" s="887"/>
      <c r="J13" s="886"/>
      <c r="K13" s="888"/>
      <c r="L13" s="888"/>
      <c r="M13" s="889"/>
      <c r="N13" s="889"/>
      <c r="O13" s="889"/>
      <c r="P13" s="889"/>
      <c r="Q13" s="889"/>
      <c r="R13" s="889"/>
      <c r="S13" s="889"/>
      <c r="T13" s="889"/>
      <c r="U13" s="889"/>
      <c r="V13" s="889"/>
      <c r="W13" s="889"/>
      <c r="X13" s="889"/>
      <c r="Y13" s="889"/>
      <c r="Z13" s="889"/>
      <c r="AA13" s="889"/>
      <c r="AB13" s="889"/>
      <c r="AC13" s="889"/>
      <c r="AD13" s="889"/>
      <c r="AE13" s="418" t="s">
        <v>3762</v>
      </c>
      <c r="AF13" s="890"/>
      <c r="AG13" s="523"/>
      <c r="AH13" s="464"/>
      <c r="AI13" s="466"/>
      <c r="AJ13" s="833"/>
      <c r="AK13" s="833"/>
      <c r="AL13" s="455"/>
      <c r="AM13" s="464"/>
      <c r="AN13" s="455"/>
      <c r="AO13" s="455"/>
      <c r="AP13" s="455"/>
      <c r="AQ13" s="455"/>
      <c r="AR13" s="851"/>
      <c r="AS13" s="851"/>
      <c r="AT13" s="852"/>
      <c r="AU13" s="852"/>
      <c r="AV13" s="852"/>
      <c r="AW13" s="852"/>
      <c r="AX13" s="852"/>
      <c r="AY13" s="852"/>
      <c r="AZ13" s="852"/>
      <c r="BA13" s="852"/>
      <c r="BB13" s="852"/>
      <c r="BC13" s="852"/>
      <c r="BD13" s="852"/>
      <c r="BE13" s="852"/>
      <c r="BF13" s="852"/>
      <c r="BG13" s="852"/>
      <c r="BH13" s="852"/>
      <c r="BI13" s="852"/>
      <c r="BJ13" s="852"/>
      <c r="BK13" s="852"/>
      <c r="BL13" s="464"/>
      <c r="BM13" s="464"/>
      <c r="BN13" s="853"/>
      <c r="BO13" s="853"/>
      <c r="BP13" s="464"/>
      <c r="BQ13" s="455"/>
      <c r="BR13" s="853"/>
      <c r="BS13" s="853"/>
      <c r="BT13" s="464"/>
      <c r="BU13" s="455"/>
      <c r="BV13" s="853"/>
      <c r="BW13" s="853"/>
      <c r="BX13" s="464"/>
      <c r="BY13" s="464"/>
      <c r="BZ13" s="853"/>
      <c r="CA13" s="853"/>
      <c r="CB13" s="464"/>
      <c r="CC13" s="464"/>
      <c r="CD13" s="853"/>
      <c r="CE13" s="853"/>
      <c r="CF13" s="464"/>
      <c r="CG13" s="455"/>
      <c r="CH13" s="853"/>
      <c r="CI13" s="853"/>
      <c r="CJ13" s="464"/>
      <c r="CK13" s="455"/>
      <c r="CL13" s="853"/>
      <c r="CM13" s="853"/>
      <c r="CN13" s="464"/>
      <c r="CO13" s="455"/>
      <c r="CP13" s="853"/>
      <c r="CQ13" s="853"/>
      <c r="CR13" s="464"/>
      <c r="CS13" s="455"/>
      <c r="CT13" s="853"/>
      <c r="CU13" s="853"/>
      <c r="CV13" s="464"/>
      <c r="CW13" s="464"/>
      <c r="CX13" s="853"/>
      <c r="CY13" s="853"/>
      <c r="CZ13" s="464"/>
      <c r="DA13" s="464"/>
      <c r="DB13" s="853"/>
      <c r="DC13" s="853"/>
      <c r="DD13" s="464"/>
      <c r="DE13" s="464"/>
      <c r="DF13" s="853"/>
      <c r="DG13" s="853"/>
      <c r="DH13" s="464"/>
      <c r="DI13" s="464"/>
      <c r="DJ13" s="853"/>
      <c r="DK13" s="853"/>
      <c r="DL13" s="464"/>
      <c r="DM13" s="464"/>
      <c r="DN13" s="853"/>
      <c r="DO13" s="853"/>
      <c r="DP13" s="464"/>
      <c r="DQ13" s="464"/>
      <c r="DR13" s="853"/>
      <c r="DS13" s="853"/>
      <c r="DT13" s="464"/>
      <c r="DU13" s="464"/>
      <c r="DV13" s="853"/>
      <c r="DW13" s="853"/>
      <c r="DX13" s="464"/>
      <c r="DY13" s="464"/>
      <c r="DZ13" s="853"/>
      <c r="EA13" s="853"/>
      <c r="EB13" s="464"/>
      <c r="EC13" s="464"/>
      <c r="ED13" s="853"/>
      <c r="EE13" s="853"/>
      <c r="EF13" s="464"/>
      <c r="EG13" s="464"/>
      <c r="EH13" s="855"/>
      <c r="EI13" s="464"/>
      <c r="EJ13" s="464"/>
      <c r="EK13" s="464"/>
      <c r="EL13" s="481"/>
      <c r="EM13" s="464"/>
      <c r="EN13" s="482"/>
      <c r="EO13" s="464"/>
      <c r="EP13" s="455"/>
      <c r="EQ13" s="455"/>
      <c r="ER13" s="481"/>
      <c r="ES13" s="481"/>
      <c r="ET13" s="481"/>
    </row>
    <row r="14" spans="1:150" ht="230.45" customHeight="1">
      <c r="A14" s="418" t="s">
        <v>3695</v>
      </c>
      <c r="B14" s="524"/>
      <c r="C14" s="891" t="s">
        <v>3697</v>
      </c>
      <c r="D14" s="892"/>
      <c r="E14" s="893" t="s">
        <v>3688</v>
      </c>
      <c r="F14" s="893" t="s">
        <v>3689</v>
      </c>
      <c r="G14" s="893"/>
      <c r="H14" s="891"/>
      <c r="I14" s="894">
        <v>2.3759264276011098</v>
      </c>
      <c r="J14" s="891">
        <v>2021</v>
      </c>
      <c r="K14" s="895"/>
      <c r="L14" s="895"/>
      <c r="M14" s="894">
        <v>2.2999999999999998</v>
      </c>
      <c r="N14" s="894">
        <v>2.1979308928121202</v>
      </c>
      <c r="O14" s="894">
        <v>2.1143557634873398</v>
      </c>
      <c r="P14" s="894">
        <v>2.03408039427429</v>
      </c>
      <c r="Q14" s="894">
        <v>1.9569655276548701</v>
      </c>
      <c r="R14" s="894">
        <v>1.88292314360024</v>
      </c>
      <c r="S14" s="894">
        <v>1.81187871842899</v>
      </c>
      <c r="T14" s="894">
        <v>1.81187871842899</v>
      </c>
      <c r="U14" s="894"/>
      <c r="V14" s="894"/>
      <c r="W14" s="894"/>
      <c r="X14" s="894"/>
      <c r="Y14" s="894"/>
      <c r="Z14" s="894"/>
      <c r="AA14" s="894"/>
      <c r="AB14" s="894"/>
      <c r="AC14" s="894"/>
      <c r="AD14" s="894">
        <f>S14</f>
        <v>1.81187871842899</v>
      </c>
      <c r="AE14" s="893" t="s">
        <v>3701</v>
      </c>
      <c r="AF14" s="896"/>
      <c r="AG14" s="897"/>
      <c r="AH14" s="893"/>
      <c r="AI14" s="893"/>
      <c r="AJ14" s="452"/>
      <c r="AK14" s="452"/>
      <c r="AL14" s="427"/>
      <c r="AM14" s="427"/>
      <c r="AN14" s="427"/>
      <c r="AO14" s="427"/>
      <c r="AP14" s="427"/>
      <c r="AQ14" s="427"/>
      <c r="AR14" s="812"/>
      <c r="AS14" s="812"/>
      <c r="AT14" s="427"/>
      <c r="AU14" s="427"/>
      <c r="AV14" s="427"/>
      <c r="AW14" s="427"/>
      <c r="AX14" s="427"/>
      <c r="AY14" s="427"/>
      <c r="AZ14" s="427"/>
      <c r="BA14" s="427"/>
      <c r="BB14" s="427"/>
      <c r="BC14" s="427"/>
      <c r="BD14" s="427"/>
      <c r="BE14" s="427"/>
      <c r="BF14" s="427"/>
      <c r="BG14" s="427"/>
      <c r="BH14" s="427"/>
      <c r="BI14" s="427"/>
      <c r="BJ14" s="427"/>
      <c r="BK14" s="427"/>
      <c r="BL14" s="427"/>
      <c r="BM14" s="427"/>
      <c r="BN14" s="835"/>
      <c r="BO14" s="835"/>
      <c r="BP14" s="427"/>
      <c r="BQ14" s="427"/>
      <c r="BR14" s="835"/>
      <c r="BS14" s="835"/>
      <c r="BT14" s="427"/>
      <c r="BU14" s="427"/>
      <c r="BV14" s="835"/>
      <c r="BW14" s="835"/>
      <c r="BX14" s="427"/>
      <c r="BY14" s="427"/>
      <c r="BZ14" s="835"/>
      <c r="CA14" s="835"/>
      <c r="CB14" s="427"/>
      <c r="CC14" s="427"/>
      <c r="CD14" s="835"/>
      <c r="CE14" s="835"/>
      <c r="CF14" s="427"/>
      <c r="CG14" s="427"/>
      <c r="CH14" s="835"/>
      <c r="CI14" s="835"/>
      <c r="CJ14" s="427"/>
      <c r="CK14" s="427"/>
      <c r="CL14" s="835"/>
      <c r="CM14" s="835"/>
      <c r="CN14" s="427"/>
      <c r="CO14" s="427"/>
      <c r="CP14" s="835"/>
      <c r="CQ14" s="835"/>
      <c r="CR14" s="427"/>
      <c r="CS14" s="427"/>
      <c r="CT14" s="835"/>
      <c r="CU14" s="835"/>
      <c r="CV14" s="427"/>
      <c r="CW14" s="427"/>
      <c r="CX14" s="835"/>
      <c r="CY14" s="835"/>
      <c r="CZ14" s="427"/>
      <c r="DA14" s="427"/>
      <c r="DB14" s="835"/>
      <c r="DC14" s="835"/>
      <c r="DD14" s="427"/>
      <c r="DE14" s="427"/>
      <c r="DF14" s="835"/>
      <c r="DG14" s="835"/>
      <c r="DH14" s="427"/>
      <c r="DI14" s="427"/>
      <c r="DJ14" s="835"/>
      <c r="DK14" s="835"/>
      <c r="DL14" s="427"/>
      <c r="DM14" s="427"/>
      <c r="DN14" s="835"/>
      <c r="DO14" s="835"/>
      <c r="DP14" s="427"/>
      <c r="DQ14" s="427"/>
      <c r="DR14" s="835"/>
      <c r="DS14" s="835"/>
      <c r="DT14" s="427"/>
      <c r="DU14" s="427"/>
      <c r="DV14" s="835"/>
      <c r="DW14" s="835"/>
      <c r="DX14" s="427"/>
      <c r="DY14" s="427"/>
      <c r="DZ14" s="835"/>
      <c r="EA14" s="835"/>
      <c r="EB14" s="427"/>
      <c r="EC14" s="427"/>
      <c r="ED14" s="835"/>
      <c r="EE14" s="835"/>
      <c r="EF14" s="427"/>
      <c r="EG14" s="427"/>
      <c r="EH14" s="837"/>
      <c r="EI14" s="427"/>
      <c r="EJ14" s="427"/>
      <c r="EK14" s="427"/>
      <c r="EL14" s="452"/>
      <c r="EM14" s="427"/>
      <c r="EN14" s="453"/>
      <c r="EO14" s="427"/>
      <c r="EP14" s="427"/>
      <c r="EQ14" s="427"/>
      <c r="ER14" s="452"/>
      <c r="ES14" s="452"/>
      <c r="ET14" s="452"/>
    </row>
    <row r="15" spans="1:150" ht="232.35" customHeight="1">
      <c r="A15" s="418" t="s">
        <v>3695</v>
      </c>
      <c r="B15" s="533"/>
      <c r="C15" s="891" t="s">
        <v>3697</v>
      </c>
      <c r="D15" s="892"/>
      <c r="E15" s="893" t="s">
        <v>3688</v>
      </c>
      <c r="F15" s="893" t="s">
        <v>3689</v>
      </c>
      <c r="G15" s="893"/>
      <c r="H15" s="893"/>
      <c r="I15" s="898">
        <v>2.3759264276011098</v>
      </c>
      <c r="J15" s="893">
        <v>2021</v>
      </c>
      <c r="K15" s="899"/>
      <c r="L15" s="899"/>
      <c r="M15" s="898">
        <v>2.2999999999999998</v>
      </c>
      <c r="N15" s="898">
        <v>2.1979308928121202</v>
      </c>
      <c r="O15" s="898">
        <v>2.1143557634873398</v>
      </c>
      <c r="P15" s="898">
        <v>2.03408039427429</v>
      </c>
      <c r="Q15" s="898">
        <v>1.9569655276548701</v>
      </c>
      <c r="R15" s="898">
        <v>1.88292314360024</v>
      </c>
      <c r="S15" s="898">
        <v>1.81187871842899</v>
      </c>
      <c r="T15" s="898">
        <v>1.81187871842899</v>
      </c>
      <c r="U15" s="898"/>
      <c r="V15" s="898"/>
      <c r="W15" s="898"/>
      <c r="X15" s="898"/>
      <c r="Y15" s="898"/>
      <c r="Z15" s="898"/>
      <c r="AA15" s="898"/>
      <c r="AB15" s="898"/>
      <c r="AC15" s="898"/>
      <c r="AD15" s="898">
        <f>S15</f>
        <v>1.81187871842899</v>
      </c>
      <c r="AE15" s="893" t="s">
        <v>3702</v>
      </c>
      <c r="AF15" s="896"/>
      <c r="AG15" s="900"/>
      <c r="AH15" s="891"/>
      <c r="AI15" s="891"/>
      <c r="AJ15" s="540"/>
      <c r="AK15" s="540"/>
      <c r="AL15" s="446"/>
      <c r="AM15" s="446"/>
      <c r="AN15" s="446"/>
      <c r="AO15" s="446"/>
      <c r="AP15" s="446"/>
      <c r="AQ15" s="446"/>
      <c r="AR15" s="883"/>
      <c r="AS15" s="883"/>
      <c r="AT15" s="446"/>
      <c r="AU15" s="446"/>
      <c r="AV15" s="446"/>
      <c r="AW15" s="446"/>
      <c r="AX15" s="446"/>
      <c r="AY15" s="446"/>
      <c r="AZ15" s="446"/>
      <c r="BA15" s="446"/>
      <c r="BB15" s="446"/>
      <c r="BC15" s="446"/>
      <c r="BD15" s="446"/>
      <c r="BE15" s="446"/>
      <c r="BF15" s="446"/>
      <c r="BG15" s="446"/>
      <c r="BH15" s="446"/>
      <c r="BI15" s="446"/>
      <c r="BJ15" s="446"/>
      <c r="BK15" s="446"/>
      <c r="BL15" s="446"/>
      <c r="BM15" s="446"/>
      <c r="BN15" s="901"/>
      <c r="BO15" s="901"/>
      <c r="BP15" s="446"/>
      <c r="BQ15" s="446"/>
      <c r="BR15" s="901"/>
      <c r="BS15" s="901"/>
      <c r="BT15" s="446"/>
      <c r="BU15" s="446"/>
      <c r="BV15" s="901"/>
      <c r="BW15" s="901"/>
      <c r="BX15" s="446"/>
      <c r="BY15" s="446"/>
      <c r="BZ15" s="901"/>
      <c r="CA15" s="901"/>
      <c r="CB15" s="446"/>
      <c r="CC15" s="446"/>
      <c r="CD15" s="901"/>
      <c r="CE15" s="901"/>
      <c r="CF15" s="446"/>
      <c r="CG15" s="446"/>
      <c r="CH15" s="901"/>
      <c r="CI15" s="901"/>
      <c r="CJ15" s="446"/>
      <c r="CK15" s="446"/>
      <c r="CL15" s="901"/>
      <c r="CM15" s="901"/>
      <c r="CN15" s="446"/>
      <c r="CO15" s="446"/>
      <c r="CP15" s="901"/>
      <c r="CQ15" s="901"/>
      <c r="CR15" s="446"/>
      <c r="CS15" s="446"/>
      <c r="CT15" s="901"/>
      <c r="CU15" s="901"/>
      <c r="CV15" s="446"/>
      <c r="CW15" s="446"/>
      <c r="CX15" s="901"/>
      <c r="CY15" s="901"/>
      <c r="CZ15" s="446"/>
      <c r="DA15" s="446"/>
      <c r="DB15" s="901"/>
      <c r="DC15" s="901"/>
      <c r="DD15" s="446"/>
      <c r="DE15" s="446"/>
      <c r="DF15" s="901"/>
      <c r="DG15" s="901"/>
      <c r="DH15" s="446"/>
      <c r="DI15" s="446"/>
      <c r="DJ15" s="901"/>
      <c r="DK15" s="901"/>
      <c r="DL15" s="446"/>
      <c r="DM15" s="446"/>
      <c r="DN15" s="901"/>
      <c r="DO15" s="901"/>
      <c r="DP15" s="446"/>
      <c r="DQ15" s="446"/>
      <c r="DR15" s="901"/>
      <c r="DS15" s="901"/>
      <c r="DT15" s="446"/>
      <c r="DU15" s="446"/>
      <c r="DV15" s="901"/>
      <c r="DW15" s="901"/>
      <c r="DX15" s="446"/>
      <c r="DY15" s="446"/>
      <c r="DZ15" s="901"/>
      <c r="EA15" s="901"/>
      <c r="EB15" s="446"/>
      <c r="EC15" s="446"/>
      <c r="ED15" s="901"/>
      <c r="EE15" s="901"/>
      <c r="EF15" s="446"/>
      <c r="EG15" s="446"/>
      <c r="EH15" s="902"/>
      <c r="EI15" s="446"/>
      <c r="EJ15" s="446"/>
      <c r="EK15" s="446"/>
      <c r="EL15" s="540"/>
      <c r="EM15" s="446"/>
      <c r="EN15" s="546"/>
      <c r="EO15" s="446"/>
      <c r="EP15" s="446"/>
      <c r="EQ15" s="446"/>
      <c r="ER15" s="540"/>
      <c r="ES15" s="540"/>
      <c r="ET15" s="540"/>
    </row>
    <row r="16" spans="1:150" ht="99">
      <c r="A16" s="418" t="s">
        <v>3695</v>
      </c>
      <c r="B16" s="533"/>
      <c r="C16" s="891" t="s">
        <v>3697</v>
      </c>
      <c r="D16" s="892"/>
      <c r="E16" s="893" t="s">
        <v>3688</v>
      </c>
      <c r="F16" s="893" t="s">
        <v>3689</v>
      </c>
      <c r="G16" s="893"/>
      <c r="H16" s="893"/>
      <c r="I16" s="898">
        <v>2.3759264276011098</v>
      </c>
      <c r="J16" s="893">
        <v>2021</v>
      </c>
      <c r="K16" s="899"/>
      <c r="L16" s="899"/>
      <c r="M16" s="898">
        <v>2.2999999999999998</v>
      </c>
      <c r="N16" s="898">
        <v>2.1979308928121202</v>
      </c>
      <c r="O16" s="898">
        <v>2.1143557634873398</v>
      </c>
      <c r="P16" s="898">
        <v>2.03408039427429</v>
      </c>
      <c r="Q16" s="898">
        <v>1.9569655276548701</v>
      </c>
      <c r="R16" s="898">
        <v>1.88292314360024</v>
      </c>
      <c r="S16" s="898">
        <v>1.81187871842899</v>
      </c>
      <c r="T16" s="898">
        <v>1.81187871842899</v>
      </c>
      <c r="U16" s="898"/>
      <c r="V16" s="898"/>
      <c r="W16" s="898"/>
      <c r="X16" s="898"/>
      <c r="Y16" s="898"/>
      <c r="Z16" s="898"/>
      <c r="AA16" s="898"/>
      <c r="AB16" s="898"/>
      <c r="AC16" s="898"/>
      <c r="AD16" s="898">
        <f>S16</f>
        <v>1.81187871842899</v>
      </c>
      <c r="AE16" s="903" t="s">
        <v>3703</v>
      </c>
      <c r="AF16" s="896"/>
      <c r="AG16" s="900"/>
      <c r="AH16" s="891"/>
      <c r="AI16" s="891"/>
      <c r="AJ16" s="540"/>
      <c r="AK16" s="540"/>
      <c r="AL16" s="446"/>
      <c r="AM16" s="446"/>
      <c r="AN16" s="446"/>
      <c r="AO16" s="446"/>
      <c r="AP16" s="446"/>
      <c r="AQ16" s="446"/>
      <c r="AR16" s="883"/>
      <c r="AS16" s="883"/>
      <c r="AT16" s="446"/>
      <c r="AU16" s="446"/>
      <c r="AV16" s="446"/>
      <c r="AW16" s="446"/>
      <c r="AX16" s="446"/>
      <c r="AY16" s="446"/>
      <c r="AZ16" s="446"/>
      <c r="BA16" s="446"/>
      <c r="BB16" s="446"/>
      <c r="BC16" s="446"/>
      <c r="BD16" s="446"/>
      <c r="BE16" s="446"/>
      <c r="BF16" s="446"/>
      <c r="BG16" s="446"/>
      <c r="BH16" s="446"/>
      <c r="BI16" s="446"/>
      <c r="BJ16" s="446"/>
      <c r="BK16" s="446"/>
      <c r="BL16" s="446"/>
      <c r="BM16" s="446"/>
      <c r="BN16" s="901"/>
      <c r="BO16" s="901"/>
      <c r="BP16" s="446"/>
      <c r="BQ16" s="446"/>
      <c r="BR16" s="901"/>
      <c r="BS16" s="901"/>
      <c r="BT16" s="446"/>
      <c r="BU16" s="446"/>
      <c r="BV16" s="901"/>
      <c r="BW16" s="901"/>
      <c r="BX16" s="446"/>
      <c r="BY16" s="446"/>
      <c r="BZ16" s="901"/>
      <c r="CA16" s="901"/>
      <c r="CB16" s="446"/>
      <c r="CC16" s="446"/>
      <c r="CD16" s="901"/>
      <c r="CE16" s="901"/>
      <c r="CF16" s="446"/>
      <c r="CG16" s="446"/>
      <c r="CH16" s="901"/>
      <c r="CI16" s="901"/>
      <c r="CJ16" s="446"/>
      <c r="CK16" s="446"/>
      <c r="CL16" s="901"/>
      <c r="CM16" s="901"/>
      <c r="CN16" s="446"/>
      <c r="CO16" s="446"/>
      <c r="CP16" s="901"/>
      <c r="CQ16" s="901"/>
      <c r="CR16" s="446"/>
      <c r="CS16" s="446"/>
      <c r="CT16" s="901"/>
      <c r="CU16" s="901"/>
      <c r="CV16" s="446"/>
      <c r="CW16" s="446"/>
      <c r="CX16" s="901"/>
      <c r="CY16" s="901"/>
      <c r="CZ16" s="446"/>
      <c r="DA16" s="446"/>
      <c r="DB16" s="901"/>
      <c r="DC16" s="901"/>
      <c r="DD16" s="446"/>
      <c r="DE16" s="446"/>
      <c r="DF16" s="901"/>
      <c r="DG16" s="901"/>
      <c r="DH16" s="446"/>
      <c r="DI16" s="446"/>
      <c r="DJ16" s="901"/>
      <c r="DK16" s="901"/>
      <c r="DL16" s="446"/>
      <c r="DM16" s="446"/>
      <c r="DN16" s="901"/>
      <c r="DO16" s="901"/>
      <c r="DP16" s="446"/>
      <c r="DQ16" s="446"/>
      <c r="DR16" s="901"/>
      <c r="DS16" s="901"/>
      <c r="DT16" s="446"/>
      <c r="DU16" s="446"/>
      <c r="DV16" s="901"/>
      <c r="DW16" s="901"/>
      <c r="DX16" s="446"/>
      <c r="DY16" s="446"/>
      <c r="DZ16" s="901"/>
      <c r="EA16" s="901"/>
      <c r="EB16" s="446"/>
      <c r="EC16" s="446"/>
      <c r="ED16" s="901"/>
      <c r="EE16" s="901"/>
      <c r="EF16" s="446"/>
      <c r="EG16" s="446"/>
      <c r="EH16" s="902"/>
      <c r="EI16" s="446"/>
      <c r="EJ16" s="446"/>
      <c r="EK16" s="446"/>
      <c r="EL16" s="540"/>
      <c r="EM16" s="446"/>
      <c r="EN16" s="546"/>
      <c r="EO16" s="446"/>
      <c r="EP16" s="446"/>
      <c r="EQ16" s="446"/>
      <c r="ER16" s="540"/>
      <c r="ES16" s="540"/>
      <c r="ET16" s="540"/>
    </row>
    <row r="17" spans="1:150" ht="99">
      <c r="A17" s="418" t="s">
        <v>3695</v>
      </c>
      <c r="B17" s="533"/>
      <c r="C17" s="891" t="s">
        <v>3697</v>
      </c>
      <c r="D17" s="892"/>
      <c r="E17" s="893" t="s">
        <v>3688</v>
      </c>
      <c r="F17" s="893" t="s">
        <v>3689</v>
      </c>
      <c r="G17" s="893"/>
      <c r="H17" s="893"/>
      <c r="I17" s="898">
        <v>2.3759264276011098</v>
      </c>
      <c r="J17" s="893">
        <v>2021</v>
      </c>
      <c r="K17" s="899"/>
      <c r="L17" s="899"/>
      <c r="M17" s="898">
        <v>2.2999999999999998</v>
      </c>
      <c r="N17" s="898">
        <v>2.1979308928121202</v>
      </c>
      <c r="O17" s="898">
        <v>2.1143557634873398</v>
      </c>
      <c r="P17" s="898">
        <v>2.03408039427429</v>
      </c>
      <c r="Q17" s="898">
        <v>1.9569655276548701</v>
      </c>
      <c r="R17" s="898">
        <v>1.88292314360024</v>
      </c>
      <c r="S17" s="898">
        <v>1.81187871842899</v>
      </c>
      <c r="T17" s="898">
        <v>1.81187871842899</v>
      </c>
      <c r="U17" s="898"/>
      <c r="V17" s="898"/>
      <c r="W17" s="898"/>
      <c r="X17" s="898"/>
      <c r="Y17" s="898"/>
      <c r="Z17" s="898"/>
      <c r="AA17" s="898"/>
      <c r="AB17" s="898"/>
      <c r="AC17" s="898"/>
      <c r="AD17" s="898">
        <f>S17</f>
        <v>1.81187871842899</v>
      </c>
      <c r="AE17" s="904" t="s">
        <v>3705</v>
      </c>
      <c r="AF17" s="896"/>
      <c r="AG17" s="900"/>
      <c r="AH17" s="891"/>
      <c r="AI17" s="891"/>
      <c r="AJ17" s="540"/>
      <c r="AK17" s="540"/>
      <c r="AL17" s="446"/>
      <c r="AM17" s="446"/>
      <c r="AN17" s="446"/>
      <c r="AO17" s="446"/>
      <c r="AP17" s="446"/>
      <c r="AQ17" s="446"/>
      <c r="AR17" s="883"/>
      <c r="AS17" s="883"/>
      <c r="AT17" s="446"/>
      <c r="AU17" s="446"/>
      <c r="AV17" s="446"/>
      <c r="AW17" s="446"/>
      <c r="AX17" s="446"/>
      <c r="AY17" s="446"/>
      <c r="AZ17" s="446"/>
      <c r="BA17" s="446"/>
      <c r="BB17" s="446"/>
      <c r="BC17" s="446"/>
      <c r="BD17" s="446"/>
      <c r="BE17" s="446"/>
      <c r="BF17" s="446"/>
      <c r="BG17" s="446"/>
      <c r="BH17" s="446"/>
      <c r="BI17" s="446"/>
      <c r="BJ17" s="446"/>
      <c r="BK17" s="446"/>
      <c r="BL17" s="446"/>
      <c r="BM17" s="446"/>
      <c r="BN17" s="901"/>
      <c r="BO17" s="901"/>
      <c r="BP17" s="446"/>
      <c r="BQ17" s="446"/>
      <c r="BR17" s="901"/>
      <c r="BS17" s="901"/>
      <c r="BT17" s="446"/>
      <c r="BU17" s="446"/>
      <c r="BV17" s="901"/>
      <c r="BW17" s="901"/>
      <c r="BX17" s="446"/>
      <c r="BY17" s="446"/>
      <c r="BZ17" s="901"/>
      <c r="CA17" s="901"/>
      <c r="CB17" s="446"/>
      <c r="CC17" s="446"/>
      <c r="CD17" s="901"/>
      <c r="CE17" s="901"/>
      <c r="CF17" s="446"/>
      <c r="CG17" s="446"/>
      <c r="CH17" s="901"/>
      <c r="CI17" s="901"/>
      <c r="CJ17" s="446"/>
      <c r="CK17" s="446"/>
      <c r="CL17" s="901"/>
      <c r="CM17" s="901"/>
      <c r="CN17" s="446"/>
      <c r="CO17" s="446"/>
      <c r="CP17" s="901"/>
      <c r="CQ17" s="901"/>
      <c r="CR17" s="446"/>
      <c r="CS17" s="446"/>
      <c r="CT17" s="901"/>
      <c r="CU17" s="901"/>
      <c r="CV17" s="446"/>
      <c r="CW17" s="446"/>
      <c r="CX17" s="901"/>
      <c r="CY17" s="901"/>
      <c r="CZ17" s="446"/>
      <c r="DA17" s="446"/>
      <c r="DB17" s="901"/>
      <c r="DC17" s="901"/>
      <c r="DD17" s="446"/>
      <c r="DE17" s="446"/>
      <c r="DF17" s="901"/>
      <c r="DG17" s="901"/>
      <c r="DH17" s="446"/>
      <c r="DI17" s="446"/>
      <c r="DJ17" s="901"/>
      <c r="DK17" s="901"/>
      <c r="DL17" s="446"/>
      <c r="DM17" s="446"/>
      <c r="DN17" s="901"/>
      <c r="DO17" s="901"/>
      <c r="DP17" s="446"/>
      <c r="DQ17" s="446"/>
      <c r="DR17" s="901"/>
      <c r="DS17" s="901"/>
      <c r="DT17" s="446"/>
      <c r="DU17" s="446"/>
      <c r="DV17" s="901"/>
      <c r="DW17" s="901"/>
      <c r="DX17" s="446"/>
      <c r="DY17" s="446"/>
      <c r="DZ17" s="901"/>
      <c r="EA17" s="901"/>
      <c r="EB17" s="446"/>
      <c r="EC17" s="446"/>
      <c r="ED17" s="901"/>
      <c r="EE17" s="901"/>
      <c r="EF17" s="446"/>
      <c r="EG17" s="446"/>
      <c r="EH17" s="902"/>
      <c r="EI17" s="446"/>
      <c r="EJ17" s="446"/>
      <c r="EK17" s="446"/>
      <c r="EL17" s="540"/>
      <c r="EM17" s="446"/>
      <c r="EN17" s="546"/>
      <c r="EO17" s="446"/>
      <c r="EP17" s="446"/>
      <c r="EQ17" s="446"/>
      <c r="ER17" s="540"/>
      <c r="ES17" s="540"/>
      <c r="ET17" s="540"/>
    </row>
    <row r="18" spans="1:150" ht="99">
      <c r="A18" s="418" t="s">
        <v>3695</v>
      </c>
      <c r="B18" s="533"/>
      <c r="C18" s="891" t="s">
        <v>3697</v>
      </c>
      <c r="D18" s="892"/>
      <c r="E18" s="893" t="s">
        <v>3688</v>
      </c>
      <c r="F18" s="893" t="s">
        <v>3689</v>
      </c>
      <c r="G18" s="893"/>
      <c r="H18" s="893"/>
      <c r="I18" s="898">
        <v>2.3759264276011098</v>
      </c>
      <c r="J18" s="893">
        <v>2021</v>
      </c>
      <c r="K18" s="899"/>
      <c r="L18" s="899"/>
      <c r="M18" s="898">
        <v>2.2999999999999998</v>
      </c>
      <c r="N18" s="898">
        <v>2.1979308928121202</v>
      </c>
      <c r="O18" s="898">
        <v>2.1143557634873398</v>
      </c>
      <c r="P18" s="898">
        <v>2.03408039427429</v>
      </c>
      <c r="Q18" s="898">
        <v>1.9569655276548701</v>
      </c>
      <c r="R18" s="898">
        <v>1.88292314360024</v>
      </c>
      <c r="S18" s="898">
        <v>1.81187871842899</v>
      </c>
      <c r="T18" s="898">
        <v>1.81187871842899</v>
      </c>
      <c r="U18" s="898"/>
      <c r="V18" s="898"/>
      <c r="W18" s="898"/>
      <c r="X18" s="898"/>
      <c r="Y18" s="898"/>
      <c r="Z18" s="898"/>
      <c r="AA18" s="898"/>
      <c r="AB18" s="898"/>
      <c r="AC18" s="898"/>
      <c r="AD18" s="898">
        <f>S18</f>
        <v>1.81187871842899</v>
      </c>
      <c r="AE18" s="891" t="s">
        <v>3979</v>
      </c>
      <c r="AF18" s="896"/>
      <c r="AG18" s="900"/>
      <c r="AH18" s="891"/>
      <c r="AI18" s="891"/>
      <c r="AJ18" s="540"/>
      <c r="AK18" s="540"/>
      <c r="AL18" s="446"/>
      <c r="AM18" s="446"/>
      <c r="AN18" s="446"/>
      <c r="AO18" s="446"/>
      <c r="AP18" s="446"/>
      <c r="AQ18" s="446"/>
      <c r="AR18" s="883"/>
      <c r="AS18" s="883"/>
      <c r="AT18" s="446"/>
      <c r="AU18" s="446"/>
      <c r="AV18" s="446"/>
      <c r="AW18" s="446"/>
      <c r="AX18" s="446"/>
      <c r="AY18" s="446"/>
      <c r="AZ18" s="446"/>
      <c r="BA18" s="446"/>
      <c r="BB18" s="446"/>
      <c r="BC18" s="446"/>
      <c r="BD18" s="446"/>
      <c r="BE18" s="446"/>
      <c r="BF18" s="446"/>
      <c r="BG18" s="446"/>
      <c r="BH18" s="446"/>
      <c r="BI18" s="446"/>
      <c r="BJ18" s="446"/>
      <c r="BK18" s="446"/>
      <c r="BL18" s="446"/>
      <c r="BM18" s="446"/>
      <c r="BN18" s="901"/>
      <c r="BO18" s="901"/>
      <c r="BP18" s="446"/>
      <c r="BQ18" s="446"/>
      <c r="BR18" s="901"/>
      <c r="BS18" s="901"/>
      <c r="BT18" s="446"/>
      <c r="BU18" s="446"/>
      <c r="BV18" s="901"/>
      <c r="BW18" s="901"/>
      <c r="BX18" s="446"/>
      <c r="BY18" s="446"/>
      <c r="BZ18" s="901"/>
      <c r="CA18" s="901"/>
      <c r="CB18" s="446"/>
      <c r="CC18" s="446"/>
      <c r="CD18" s="901"/>
      <c r="CE18" s="901"/>
      <c r="CF18" s="446"/>
      <c r="CG18" s="446"/>
      <c r="CH18" s="901"/>
      <c r="CI18" s="901"/>
      <c r="CJ18" s="446"/>
      <c r="CK18" s="446"/>
      <c r="CL18" s="901"/>
      <c r="CM18" s="901"/>
      <c r="CN18" s="446"/>
      <c r="CO18" s="446"/>
      <c r="CP18" s="901"/>
      <c r="CQ18" s="901"/>
      <c r="CR18" s="446"/>
      <c r="CS18" s="446"/>
      <c r="CT18" s="901"/>
      <c r="CU18" s="901"/>
      <c r="CV18" s="446"/>
      <c r="CW18" s="446"/>
      <c r="CX18" s="901"/>
      <c r="CY18" s="901"/>
      <c r="CZ18" s="446"/>
      <c r="DA18" s="446"/>
      <c r="DB18" s="901"/>
      <c r="DC18" s="901"/>
      <c r="DD18" s="446"/>
      <c r="DE18" s="446"/>
      <c r="DF18" s="901"/>
      <c r="DG18" s="901"/>
      <c r="DH18" s="446"/>
      <c r="DI18" s="446"/>
      <c r="DJ18" s="901"/>
      <c r="DK18" s="901"/>
      <c r="DL18" s="446"/>
      <c r="DM18" s="446"/>
      <c r="DN18" s="901"/>
      <c r="DO18" s="901"/>
      <c r="DP18" s="446"/>
      <c r="DQ18" s="446"/>
      <c r="DR18" s="901"/>
      <c r="DS18" s="901"/>
      <c r="DT18" s="446"/>
      <c r="DU18" s="446"/>
      <c r="DV18" s="901"/>
      <c r="DW18" s="901"/>
      <c r="DX18" s="446"/>
      <c r="DY18" s="446"/>
      <c r="DZ18" s="901"/>
      <c r="EA18" s="901"/>
      <c r="EB18" s="446"/>
      <c r="EC18" s="446"/>
      <c r="ED18" s="901"/>
      <c r="EE18" s="901"/>
      <c r="EF18" s="446"/>
      <c r="EG18" s="446"/>
      <c r="EH18" s="902"/>
      <c r="EI18" s="446"/>
      <c r="EJ18" s="446"/>
      <c r="EK18" s="446"/>
      <c r="EL18" s="540"/>
      <c r="EM18" s="446"/>
      <c r="EN18" s="546"/>
      <c r="EO18" s="446"/>
      <c r="EP18" s="446"/>
      <c r="EQ18" s="446"/>
      <c r="ER18" s="540"/>
      <c r="ES18" s="540"/>
      <c r="ET18" s="540"/>
    </row>
    <row r="19" spans="1:150" ht="99">
      <c r="A19" s="418" t="s">
        <v>3695</v>
      </c>
      <c r="B19" s="533"/>
      <c r="C19" s="891" t="s">
        <v>3697</v>
      </c>
      <c r="D19" s="892"/>
      <c r="E19" s="893" t="s">
        <v>3688</v>
      </c>
      <c r="F19" s="893" t="s">
        <v>3689</v>
      </c>
      <c r="G19" s="891"/>
      <c r="H19" s="891"/>
      <c r="I19" s="894"/>
      <c r="J19" s="891"/>
      <c r="K19" s="895"/>
      <c r="L19" s="895"/>
      <c r="M19" s="894"/>
      <c r="N19" s="894"/>
      <c r="O19" s="894"/>
      <c r="P19" s="894"/>
      <c r="Q19" s="894"/>
      <c r="R19" s="894"/>
      <c r="S19" s="894"/>
      <c r="T19" s="894"/>
      <c r="U19" s="894"/>
      <c r="V19" s="894"/>
      <c r="W19" s="894"/>
      <c r="X19" s="894"/>
      <c r="Y19" s="894"/>
      <c r="Z19" s="894"/>
      <c r="AA19" s="894"/>
      <c r="AB19" s="894"/>
      <c r="AC19" s="894"/>
      <c r="AD19" s="894"/>
      <c r="AE19" s="891" t="s">
        <v>3980</v>
      </c>
      <c r="AF19" s="896"/>
      <c r="AG19" s="900"/>
      <c r="AH19" s="891"/>
      <c r="AI19" s="891"/>
      <c r="AJ19" s="540"/>
      <c r="AK19" s="540"/>
      <c r="AL19" s="446"/>
      <c r="AM19" s="446"/>
      <c r="AN19" s="446"/>
      <c r="AO19" s="446"/>
      <c r="AP19" s="446"/>
      <c r="AQ19" s="446"/>
      <c r="AR19" s="883"/>
      <c r="AS19" s="883"/>
      <c r="AT19" s="446"/>
      <c r="AU19" s="446"/>
      <c r="AV19" s="446"/>
      <c r="AW19" s="446"/>
      <c r="AX19" s="446"/>
      <c r="AY19" s="446"/>
      <c r="AZ19" s="446"/>
      <c r="BA19" s="446"/>
      <c r="BB19" s="446"/>
      <c r="BC19" s="446"/>
      <c r="BD19" s="446"/>
      <c r="BE19" s="446"/>
      <c r="BF19" s="446"/>
      <c r="BG19" s="446"/>
      <c r="BH19" s="446"/>
      <c r="BI19" s="446"/>
      <c r="BJ19" s="446"/>
      <c r="BK19" s="446"/>
      <c r="BL19" s="446"/>
      <c r="BM19" s="446"/>
      <c r="BN19" s="901"/>
      <c r="BO19" s="901"/>
      <c r="BP19" s="446"/>
      <c r="BQ19" s="446"/>
      <c r="BR19" s="901"/>
      <c r="BS19" s="901"/>
      <c r="BT19" s="446"/>
      <c r="BU19" s="446"/>
      <c r="BV19" s="901"/>
      <c r="BW19" s="901"/>
      <c r="BX19" s="446"/>
      <c r="BY19" s="446"/>
      <c r="BZ19" s="901"/>
      <c r="CA19" s="901"/>
      <c r="CB19" s="446"/>
      <c r="CC19" s="446"/>
      <c r="CD19" s="901"/>
      <c r="CE19" s="901"/>
      <c r="CF19" s="446"/>
      <c r="CG19" s="446"/>
      <c r="CH19" s="901"/>
      <c r="CI19" s="901"/>
      <c r="CJ19" s="446"/>
      <c r="CK19" s="446"/>
      <c r="CL19" s="901"/>
      <c r="CM19" s="901"/>
      <c r="CN19" s="446"/>
      <c r="CO19" s="446"/>
      <c r="CP19" s="901"/>
      <c r="CQ19" s="901"/>
      <c r="CR19" s="446"/>
      <c r="CS19" s="446"/>
      <c r="CT19" s="901"/>
      <c r="CU19" s="901"/>
      <c r="CV19" s="446"/>
      <c r="CW19" s="446"/>
      <c r="CX19" s="901"/>
      <c r="CY19" s="901"/>
      <c r="CZ19" s="446"/>
      <c r="DA19" s="446"/>
      <c r="DB19" s="901"/>
      <c r="DC19" s="901"/>
      <c r="DD19" s="446"/>
      <c r="DE19" s="446"/>
      <c r="DF19" s="901"/>
      <c r="DG19" s="901"/>
      <c r="DH19" s="446"/>
      <c r="DI19" s="446"/>
      <c r="DJ19" s="901"/>
      <c r="DK19" s="901"/>
      <c r="DL19" s="446"/>
      <c r="DM19" s="446"/>
      <c r="DN19" s="901"/>
      <c r="DO19" s="901"/>
      <c r="DP19" s="446"/>
      <c r="DQ19" s="446"/>
      <c r="DR19" s="901"/>
      <c r="DS19" s="901"/>
      <c r="DT19" s="446"/>
      <c r="DU19" s="446"/>
      <c r="DV19" s="901"/>
      <c r="DW19" s="901"/>
      <c r="DX19" s="446"/>
      <c r="DY19" s="446"/>
      <c r="DZ19" s="901"/>
      <c r="EA19" s="901"/>
      <c r="EB19" s="446"/>
      <c r="EC19" s="446"/>
      <c r="ED19" s="901"/>
      <c r="EE19" s="901"/>
      <c r="EF19" s="446"/>
      <c r="EG19" s="446"/>
      <c r="EH19" s="902"/>
      <c r="EI19" s="446"/>
      <c r="EJ19" s="446"/>
      <c r="EK19" s="446"/>
      <c r="EL19" s="540"/>
      <c r="EM19" s="446"/>
      <c r="EN19" s="546"/>
      <c r="EO19" s="446"/>
      <c r="EP19" s="446"/>
      <c r="EQ19" s="446"/>
      <c r="ER19" s="540"/>
      <c r="ES19" s="540"/>
      <c r="ET19" s="540"/>
    </row>
    <row r="20" spans="1:150" ht="99">
      <c r="A20" s="418" t="s">
        <v>3695</v>
      </c>
      <c r="B20" s="533"/>
      <c r="C20" s="891" t="s">
        <v>3697</v>
      </c>
      <c r="D20" s="892"/>
      <c r="E20" s="891"/>
      <c r="F20" s="891"/>
      <c r="G20" s="891"/>
      <c r="H20" s="891"/>
      <c r="I20" s="894"/>
      <c r="J20" s="891"/>
      <c r="K20" s="895"/>
      <c r="L20" s="895"/>
      <c r="M20" s="894"/>
      <c r="N20" s="894"/>
      <c r="O20" s="894"/>
      <c r="P20" s="894"/>
      <c r="Q20" s="894"/>
      <c r="R20" s="894"/>
      <c r="S20" s="894"/>
      <c r="T20" s="894"/>
      <c r="U20" s="894"/>
      <c r="V20" s="894"/>
      <c r="W20" s="894"/>
      <c r="X20" s="894"/>
      <c r="Y20" s="894"/>
      <c r="Z20" s="894"/>
      <c r="AA20" s="894"/>
      <c r="AB20" s="894"/>
      <c r="AC20" s="894"/>
      <c r="AD20" s="894"/>
      <c r="AE20" s="891" t="s">
        <v>3707</v>
      </c>
      <c r="AF20" s="896"/>
      <c r="AG20" s="900"/>
      <c r="AH20" s="891"/>
      <c r="AI20" s="891"/>
      <c r="AJ20" s="540"/>
      <c r="AK20" s="540"/>
      <c r="AL20" s="446"/>
      <c r="AM20" s="446"/>
      <c r="AN20" s="446"/>
      <c r="AO20" s="446"/>
      <c r="AP20" s="446"/>
      <c r="AQ20" s="446"/>
      <c r="AR20" s="883"/>
      <c r="AS20" s="883"/>
      <c r="AT20" s="446"/>
      <c r="AU20" s="446"/>
      <c r="AV20" s="446"/>
      <c r="AW20" s="446"/>
      <c r="AX20" s="446"/>
      <c r="AY20" s="446"/>
      <c r="AZ20" s="446"/>
      <c r="BA20" s="446"/>
      <c r="BB20" s="446"/>
      <c r="BC20" s="446"/>
      <c r="BD20" s="446"/>
      <c r="BE20" s="446"/>
      <c r="BF20" s="446"/>
      <c r="BG20" s="446"/>
      <c r="BH20" s="446"/>
      <c r="BI20" s="446"/>
      <c r="BJ20" s="446"/>
      <c r="BK20" s="446"/>
      <c r="BL20" s="446"/>
      <c r="BM20" s="446"/>
      <c r="BN20" s="901"/>
      <c r="BO20" s="901"/>
      <c r="BP20" s="446"/>
      <c r="BQ20" s="446"/>
      <c r="BR20" s="901"/>
      <c r="BS20" s="901"/>
      <c r="BT20" s="446"/>
      <c r="BU20" s="446"/>
      <c r="BV20" s="901"/>
      <c r="BW20" s="901"/>
      <c r="BX20" s="446"/>
      <c r="BY20" s="446"/>
      <c r="BZ20" s="901"/>
      <c r="CA20" s="901"/>
      <c r="CB20" s="446"/>
      <c r="CC20" s="446"/>
      <c r="CD20" s="901"/>
      <c r="CE20" s="901"/>
      <c r="CF20" s="446"/>
      <c r="CG20" s="446"/>
      <c r="CH20" s="901"/>
      <c r="CI20" s="901"/>
      <c r="CJ20" s="446"/>
      <c r="CK20" s="446"/>
      <c r="CL20" s="901"/>
      <c r="CM20" s="901"/>
      <c r="CN20" s="446"/>
      <c r="CO20" s="446"/>
      <c r="CP20" s="901"/>
      <c r="CQ20" s="901"/>
      <c r="CR20" s="446"/>
      <c r="CS20" s="446"/>
      <c r="CT20" s="901"/>
      <c r="CU20" s="901"/>
      <c r="CV20" s="446"/>
      <c r="CW20" s="446"/>
      <c r="CX20" s="901"/>
      <c r="CY20" s="901"/>
      <c r="CZ20" s="446"/>
      <c r="DA20" s="446"/>
      <c r="DB20" s="901"/>
      <c r="DC20" s="901"/>
      <c r="DD20" s="446"/>
      <c r="DE20" s="446"/>
      <c r="DF20" s="901"/>
      <c r="DG20" s="901"/>
      <c r="DH20" s="446"/>
      <c r="DI20" s="446"/>
      <c r="DJ20" s="901"/>
      <c r="DK20" s="901"/>
      <c r="DL20" s="446"/>
      <c r="DM20" s="446"/>
      <c r="DN20" s="901"/>
      <c r="DO20" s="901"/>
      <c r="DP20" s="446"/>
      <c r="DQ20" s="446"/>
      <c r="DR20" s="901"/>
      <c r="DS20" s="901"/>
      <c r="DT20" s="446"/>
      <c r="DU20" s="446"/>
      <c r="DV20" s="901"/>
      <c r="DW20" s="901"/>
      <c r="DX20" s="446"/>
      <c r="DY20" s="446"/>
      <c r="DZ20" s="901"/>
      <c r="EA20" s="901"/>
      <c r="EB20" s="446"/>
      <c r="EC20" s="446"/>
      <c r="ED20" s="901"/>
      <c r="EE20" s="901"/>
      <c r="EF20" s="446"/>
      <c r="EG20" s="446"/>
      <c r="EH20" s="902"/>
      <c r="EI20" s="446"/>
      <c r="EJ20" s="446"/>
      <c r="EK20" s="446"/>
      <c r="EL20" s="540"/>
      <c r="EM20" s="446"/>
      <c r="EN20" s="546"/>
      <c r="EO20" s="446"/>
      <c r="EP20" s="446"/>
      <c r="EQ20" s="446"/>
      <c r="ER20" s="540"/>
      <c r="ES20" s="540"/>
      <c r="ET20" s="540"/>
    </row>
    <row r="21" spans="1:150" ht="280.5">
      <c r="A21" s="446" t="s">
        <v>3710</v>
      </c>
      <c r="B21" s="533"/>
      <c r="C21" s="446" t="s">
        <v>3713</v>
      </c>
      <c r="D21" s="871"/>
      <c r="E21" s="446" t="s">
        <v>3716</v>
      </c>
      <c r="F21" s="446" t="s">
        <v>3717</v>
      </c>
      <c r="G21" s="905"/>
      <c r="H21" s="881" t="s">
        <v>26</v>
      </c>
      <c r="I21" s="906">
        <v>0.12</v>
      </c>
      <c r="J21" s="881">
        <v>2021</v>
      </c>
      <c r="K21" s="883"/>
      <c r="L21" s="883"/>
      <c r="M21" s="884"/>
      <c r="N21" s="884"/>
      <c r="O21" s="884"/>
      <c r="P21" s="884"/>
      <c r="Q21" s="884"/>
      <c r="R21" s="884"/>
      <c r="S21" s="884"/>
      <c r="T21" s="884"/>
      <c r="U21" s="884"/>
      <c r="V21" s="884"/>
      <c r="W21" s="884"/>
      <c r="X21" s="884"/>
      <c r="Y21" s="884"/>
      <c r="Z21" s="884"/>
      <c r="AA21" s="884"/>
      <c r="AB21" s="884"/>
      <c r="AC21" s="884"/>
      <c r="AD21" s="884"/>
      <c r="AE21" s="418" t="s">
        <v>3720</v>
      </c>
      <c r="AF21" s="907"/>
      <c r="AG21" s="446"/>
      <c r="AH21" s="446"/>
      <c r="AI21" s="446"/>
      <c r="AJ21" s="540"/>
      <c r="AK21" s="540"/>
      <c r="AL21" s="446"/>
      <c r="AM21" s="446"/>
      <c r="AN21" s="446"/>
      <c r="AO21" s="446"/>
      <c r="AP21" s="908"/>
      <c r="AQ21" s="446"/>
      <c r="AR21" s="883"/>
      <c r="AS21" s="883"/>
      <c r="AT21" s="908"/>
      <c r="AU21" s="908"/>
      <c r="AV21" s="908"/>
      <c r="AW21" s="908"/>
      <c r="AX21" s="908"/>
      <c r="AY21" s="908"/>
      <c r="AZ21" s="908"/>
      <c r="BA21" s="908"/>
      <c r="BB21" s="908"/>
      <c r="BC21" s="908"/>
      <c r="BD21" s="908"/>
      <c r="BE21" s="908"/>
      <c r="BF21" s="908"/>
      <c r="BG21" s="908"/>
      <c r="BH21" s="908"/>
      <c r="BI21" s="908"/>
      <c r="BJ21" s="908"/>
      <c r="BK21" s="908"/>
      <c r="BL21" s="908"/>
      <c r="BM21" s="908"/>
      <c r="BN21" s="901"/>
      <c r="BO21" s="901"/>
      <c r="BP21" s="446"/>
      <c r="BQ21" s="446"/>
      <c r="BR21" s="901"/>
      <c r="BS21" s="901"/>
      <c r="BT21" s="446"/>
      <c r="BU21" s="446"/>
      <c r="BV21" s="901"/>
      <c r="BW21" s="901"/>
      <c r="BX21" s="446"/>
      <c r="BY21" s="446"/>
      <c r="BZ21" s="901"/>
      <c r="CA21" s="901"/>
      <c r="CB21" s="446"/>
      <c r="CC21" s="446"/>
      <c r="CD21" s="901"/>
      <c r="CE21" s="901"/>
      <c r="CF21" s="446"/>
      <c r="CG21" s="446"/>
      <c r="CH21" s="901"/>
      <c r="CI21" s="901"/>
      <c r="CJ21" s="446"/>
      <c r="CK21" s="446"/>
      <c r="CL21" s="901"/>
      <c r="CM21" s="901"/>
      <c r="CN21" s="446"/>
      <c r="CO21" s="446"/>
      <c r="CP21" s="901"/>
      <c r="CQ21" s="901"/>
      <c r="CR21" s="446"/>
      <c r="CS21" s="446"/>
      <c r="CT21" s="901"/>
      <c r="CU21" s="901"/>
      <c r="CV21" s="446"/>
      <c r="CW21" s="446"/>
      <c r="CX21" s="901"/>
      <c r="CY21" s="901"/>
      <c r="CZ21" s="446"/>
      <c r="DA21" s="446"/>
      <c r="DB21" s="901"/>
      <c r="DC21" s="901"/>
      <c r="DD21" s="446"/>
      <c r="DE21" s="446"/>
      <c r="DF21" s="901"/>
      <c r="DG21" s="901"/>
      <c r="DH21" s="446"/>
      <c r="DI21" s="446"/>
      <c r="DJ21" s="901"/>
      <c r="DK21" s="901"/>
      <c r="DL21" s="446"/>
      <c r="DM21" s="446"/>
      <c r="DN21" s="901"/>
      <c r="DO21" s="901"/>
      <c r="DP21" s="446"/>
      <c r="DQ21" s="446"/>
      <c r="DR21" s="901"/>
      <c r="DS21" s="901"/>
      <c r="DT21" s="446"/>
      <c r="DU21" s="446"/>
      <c r="DV21" s="901"/>
      <c r="DW21" s="901"/>
      <c r="DX21" s="446"/>
      <c r="DY21" s="446"/>
      <c r="DZ21" s="901"/>
      <c r="EA21" s="901"/>
      <c r="EB21" s="446"/>
      <c r="EC21" s="446"/>
      <c r="ED21" s="901"/>
      <c r="EE21" s="901"/>
      <c r="EF21" s="446"/>
      <c r="EG21" s="446"/>
      <c r="EH21" s="902"/>
      <c r="EI21" s="446"/>
      <c r="EJ21" s="446"/>
      <c r="EK21" s="446"/>
      <c r="EL21" s="540"/>
      <c r="EM21" s="446"/>
      <c r="EN21" s="546"/>
      <c r="EO21" s="540"/>
      <c r="EP21" s="540"/>
      <c r="EQ21" s="540"/>
      <c r="ER21" s="540"/>
      <c r="ES21" s="540"/>
      <c r="ET21" s="540"/>
    </row>
    <row r="22" spans="1:150" ht="214.5">
      <c r="A22" s="446" t="s">
        <v>3721</v>
      </c>
      <c r="B22" s="533"/>
      <c r="C22" s="446" t="s">
        <v>3713</v>
      </c>
      <c r="D22" s="871"/>
      <c r="E22" s="446" t="s">
        <v>3716</v>
      </c>
      <c r="F22" s="446" t="s">
        <v>3717</v>
      </c>
      <c r="G22" s="905"/>
      <c r="H22" s="881" t="s">
        <v>26</v>
      </c>
      <c r="I22" s="906"/>
      <c r="J22" s="881"/>
      <c r="K22" s="883"/>
      <c r="L22" s="883"/>
      <c r="M22" s="884"/>
      <c r="N22" s="884"/>
      <c r="O22" s="884"/>
      <c r="P22" s="884"/>
      <c r="Q22" s="884"/>
      <c r="R22" s="884"/>
      <c r="S22" s="884"/>
      <c r="T22" s="884"/>
      <c r="U22" s="884"/>
      <c r="V22" s="884"/>
      <c r="W22" s="884"/>
      <c r="X22" s="884"/>
      <c r="Y22" s="884"/>
      <c r="Z22" s="884"/>
      <c r="AA22" s="884"/>
      <c r="AB22" s="884"/>
      <c r="AC22" s="884"/>
      <c r="AD22" s="884"/>
      <c r="AE22" s="418" t="s">
        <v>3722</v>
      </c>
      <c r="AF22" s="907"/>
      <c r="AG22" s="446"/>
      <c r="AH22" s="446"/>
      <c r="AI22" s="446"/>
      <c r="AJ22" s="540"/>
      <c r="AK22" s="540"/>
      <c r="AL22" s="446"/>
      <c r="AM22" s="446"/>
      <c r="AN22" s="446"/>
      <c r="AO22" s="446"/>
      <c r="AP22" s="908"/>
      <c r="AQ22" s="446"/>
      <c r="AR22" s="883"/>
      <c r="AS22" s="883"/>
      <c r="AT22" s="908"/>
      <c r="AU22" s="908"/>
      <c r="AV22" s="908"/>
      <c r="AW22" s="908"/>
      <c r="AX22" s="908"/>
      <c r="AY22" s="908"/>
      <c r="AZ22" s="908"/>
      <c r="BA22" s="908"/>
      <c r="BB22" s="908"/>
      <c r="BC22" s="908"/>
      <c r="BD22" s="908"/>
      <c r="BE22" s="908"/>
      <c r="BF22" s="908"/>
      <c r="BG22" s="908"/>
      <c r="BH22" s="908"/>
      <c r="BI22" s="908"/>
      <c r="BJ22" s="908"/>
      <c r="BK22" s="908"/>
      <c r="BL22" s="908"/>
      <c r="BM22" s="908"/>
      <c r="BN22" s="901"/>
      <c r="BO22" s="901"/>
      <c r="BP22" s="446"/>
      <c r="BQ22" s="446"/>
      <c r="BR22" s="901"/>
      <c r="BS22" s="901"/>
      <c r="BT22" s="446"/>
      <c r="BU22" s="446"/>
      <c r="BV22" s="901"/>
      <c r="BW22" s="901"/>
      <c r="BX22" s="446"/>
      <c r="BY22" s="446"/>
      <c r="BZ22" s="901"/>
      <c r="CA22" s="901"/>
      <c r="CB22" s="446"/>
      <c r="CC22" s="446"/>
      <c r="CD22" s="901"/>
      <c r="CE22" s="901"/>
      <c r="CF22" s="446"/>
      <c r="CG22" s="446"/>
      <c r="CH22" s="901"/>
      <c r="CI22" s="901"/>
      <c r="CJ22" s="446"/>
      <c r="CK22" s="446"/>
      <c r="CL22" s="901"/>
      <c r="CM22" s="901"/>
      <c r="CN22" s="446"/>
      <c r="CO22" s="446"/>
      <c r="CP22" s="901"/>
      <c r="CQ22" s="901"/>
      <c r="CR22" s="446"/>
      <c r="CS22" s="446"/>
      <c r="CT22" s="901"/>
      <c r="CU22" s="901"/>
      <c r="CV22" s="446"/>
      <c r="CW22" s="446"/>
      <c r="CX22" s="901"/>
      <c r="CY22" s="901"/>
      <c r="CZ22" s="446"/>
      <c r="DA22" s="446"/>
      <c r="DB22" s="901"/>
      <c r="DC22" s="901"/>
      <c r="DD22" s="446"/>
      <c r="DE22" s="446"/>
      <c r="DF22" s="901"/>
      <c r="DG22" s="901"/>
      <c r="DH22" s="446"/>
      <c r="DI22" s="446"/>
      <c r="DJ22" s="901"/>
      <c r="DK22" s="901"/>
      <c r="DL22" s="446"/>
      <c r="DM22" s="446"/>
      <c r="DN22" s="901"/>
      <c r="DO22" s="901"/>
      <c r="DP22" s="446"/>
      <c r="DQ22" s="446"/>
      <c r="DR22" s="901"/>
      <c r="DS22" s="901"/>
      <c r="DT22" s="446"/>
      <c r="DU22" s="446"/>
      <c r="DV22" s="901"/>
      <c r="DW22" s="901"/>
      <c r="DX22" s="446"/>
      <c r="DY22" s="446"/>
      <c r="DZ22" s="901"/>
      <c r="EA22" s="901"/>
      <c r="EB22" s="446"/>
      <c r="EC22" s="446"/>
      <c r="ED22" s="901"/>
      <c r="EE22" s="901"/>
      <c r="EF22" s="446"/>
      <c r="EG22" s="446"/>
      <c r="EH22" s="902"/>
      <c r="EI22" s="446"/>
      <c r="EJ22" s="446"/>
      <c r="EK22" s="446"/>
      <c r="EL22" s="540"/>
      <c r="EM22" s="446"/>
      <c r="EN22" s="546"/>
      <c r="EO22" s="540"/>
      <c r="EP22" s="540"/>
      <c r="EQ22" s="540"/>
      <c r="ER22" s="540"/>
      <c r="ES22" s="540"/>
      <c r="ET22" s="540"/>
    </row>
    <row r="23" spans="1:150" ht="214.5">
      <c r="A23" s="446" t="s">
        <v>3721</v>
      </c>
      <c r="B23" s="533"/>
      <c r="C23" s="446" t="s">
        <v>3713</v>
      </c>
      <c r="D23" s="871"/>
      <c r="E23" s="446" t="s">
        <v>3716</v>
      </c>
      <c r="F23" s="446" t="s">
        <v>3717</v>
      </c>
      <c r="G23" s="905"/>
      <c r="H23" s="881" t="s">
        <v>26</v>
      </c>
      <c r="I23" s="906"/>
      <c r="J23" s="881"/>
      <c r="K23" s="883"/>
      <c r="L23" s="883"/>
      <c r="M23" s="884"/>
      <c r="N23" s="884"/>
      <c r="O23" s="884"/>
      <c r="P23" s="884"/>
      <c r="Q23" s="884"/>
      <c r="R23" s="884"/>
      <c r="S23" s="884"/>
      <c r="T23" s="884"/>
      <c r="U23" s="884"/>
      <c r="V23" s="884"/>
      <c r="W23" s="884"/>
      <c r="X23" s="884"/>
      <c r="Y23" s="884"/>
      <c r="Z23" s="884"/>
      <c r="AA23" s="884"/>
      <c r="AB23" s="884"/>
      <c r="AC23" s="884"/>
      <c r="AD23" s="884"/>
      <c r="AE23" s="418" t="s">
        <v>3723</v>
      </c>
      <c r="AF23" s="907"/>
      <c r="AG23" s="446"/>
      <c r="AH23" s="446"/>
      <c r="AI23" s="446"/>
      <c r="AJ23" s="540"/>
      <c r="AK23" s="540"/>
      <c r="AL23" s="446"/>
      <c r="AM23" s="446"/>
      <c r="AN23" s="446"/>
      <c r="AO23" s="446"/>
      <c r="AP23" s="908"/>
      <c r="AQ23" s="446"/>
      <c r="AR23" s="883"/>
      <c r="AS23" s="883"/>
      <c r="AT23" s="908"/>
      <c r="AU23" s="908"/>
      <c r="AV23" s="908"/>
      <c r="AW23" s="908"/>
      <c r="AX23" s="908"/>
      <c r="AY23" s="908"/>
      <c r="AZ23" s="908"/>
      <c r="BA23" s="908"/>
      <c r="BB23" s="908"/>
      <c r="BC23" s="908"/>
      <c r="BD23" s="908"/>
      <c r="BE23" s="908"/>
      <c r="BF23" s="908"/>
      <c r="BG23" s="908"/>
      <c r="BH23" s="908"/>
      <c r="BI23" s="908"/>
      <c r="BJ23" s="908"/>
      <c r="BK23" s="908"/>
      <c r="BL23" s="908"/>
      <c r="BM23" s="908"/>
      <c r="BN23" s="901"/>
      <c r="BO23" s="901"/>
      <c r="BP23" s="446"/>
      <c r="BQ23" s="446"/>
      <c r="BR23" s="901"/>
      <c r="BS23" s="901"/>
      <c r="BT23" s="446"/>
      <c r="BU23" s="446"/>
      <c r="BV23" s="901"/>
      <c r="BW23" s="901"/>
      <c r="BX23" s="446"/>
      <c r="BY23" s="446"/>
      <c r="BZ23" s="901"/>
      <c r="CA23" s="901"/>
      <c r="CB23" s="446"/>
      <c r="CC23" s="446"/>
      <c r="CD23" s="901"/>
      <c r="CE23" s="901"/>
      <c r="CF23" s="446"/>
      <c r="CG23" s="446"/>
      <c r="CH23" s="901"/>
      <c r="CI23" s="901"/>
      <c r="CJ23" s="446"/>
      <c r="CK23" s="446"/>
      <c r="CL23" s="901"/>
      <c r="CM23" s="901"/>
      <c r="CN23" s="446"/>
      <c r="CO23" s="446"/>
      <c r="CP23" s="901"/>
      <c r="CQ23" s="901"/>
      <c r="CR23" s="446"/>
      <c r="CS23" s="446"/>
      <c r="CT23" s="901"/>
      <c r="CU23" s="901"/>
      <c r="CV23" s="446"/>
      <c r="CW23" s="446"/>
      <c r="CX23" s="901"/>
      <c r="CY23" s="901"/>
      <c r="CZ23" s="446"/>
      <c r="DA23" s="446"/>
      <c r="DB23" s="901"/>
      <c r="DC23" s="901"/>
      <c r="DD23" s="446"/>
      <c r="DE23" s="446"/>
      <c r="DF23" s="901"/>
      <c r="DG23" s="901"/>
      <c r="DH23" s="446"/>
      <c r="DI23" s="446"/>
      <c r="DJ23" s="901"/>
      <c r="DK23" s="901"/>
      <c r="DL23" s="446"/>
      <c r="DM23" s="446"/>
      <c r="DN23" s="901"/>
      <c r="DO23" s="901"/>
      <c r="DP23" s="446"/>
      <c r="DQ23" s="446"/>
      <c r="DR23" s="901"/>
      <c r="DS23" s="901"/>
      <c r="DT23" s="446"/>
      <c r="DU23" s="446"/>
      <c r="DV23" s="901"/>
      <c r="DW23" s="901"/>
      <c r="DX23" s="446"/>
      <c r="DY23" s="446"/>
      <c r="DZ23" s="901"/>
      <c r="EA23" s="901"/>
      <c r="EB23" s="446"/>
      <c r="EC23" s="446"/>
      <c r="ED23" s="901"/>
      <c r="EE23" s="901"/>
      <c r="EF23" s="446"/>
      <c r="EG23" s="446"/>
      <c r="EH23" s="902"/>
      <c r="EI23" s="446"/>
      <c r="EJ23" s="446"/>
      <c r="EK23" s="446"/>
      <c r="EL23" s="540"/>
      <c r="EM23" s="446"/>
      <c r="EN23" s="546"/>
      <c r="EO23" s="540"/>
      <c r="EP23" s="540"/>
      <c r="EQ23" s="540"/>
      <c r="ER23" s="540"/>
      <c r="ES23" s="540"/>
      <c r="ET23" s="540"/>
    </row>
    <row r="24" spans="1:150" ht="214.5">
      <c r="A24" s="446" t="s">
        <v>3721</v>
      </c>
      <c r="B24" s="533"/>
      <c r="C24" s="446" t="s">
        <v>3713</v>
      </c>
      <c r="D24" s="871"/>
      <c r="E24" s="446" t="s">
        <v>3716</v>
      </c>
      <c r="F24" s="446" t="s">
        <v>3717</v>
      </c>
      <c r="G24" s="905"/>
      <c r="H24" s="881" t="s">
        <v>26</v>
      </c>
      <c r="I24" s="906"/>
      <c r="J24" s="881"/>
      <c r="K24" s="883"/>
      <c r="L24" s="883"/>
      <c r="M24" s="884"/>
      <c r="N24" s="884"/>
      <c r="O24" s="884"/>
      <c r="P24" s="884"/>
      <c r="Q24" s="884"/>
      <c r="R24" s="884"/>
      <c r="S24" s="884"/>
      <c r="T24" s="884"/>
      <c r="U24" s="884"/>
      <c r="V24" s="884"/>
      <c r="W24" s="884"/>
      <c r="X24" s="884"/>
      <c r="Y24" s="884"/>
      <c r="Z24" s="884"/>
      <c r="AA24" s="884"/>
      <c r="AB24" s="884"/>
      <c r="AC24" s="884"/>
      <c r="AD24" s="884"/>
      <c r="AE24" s="418" t="s">
        <v>3724</v>
      </c>
      <c r="AF24" s="907"/>
      <c r="AG24" s="446"/>
      <c r="AH24" s="446"/>
      <c r="AI24" s="446"/>
      <c r="AJ24" s="540"/>
      <c r="AK24" s="540"/>
      <c r="AL24" s="446"/>
      <c r="AM24" s="446"/>
      <c r="AN24" s="446"/>
      <c r="AO24" s="446"/>
      <c r="AP24" s="908"/>
      <c r="AQ24" s="446"/>
      <c r="AR24" s="883"/>
      <c r="AS24" s="883"/>
      <c r="AT24" s="908"/>
      <c r="AU24" s="908"/>
      <c r="AV24" s="908"/>
      <c r="AW24" s="908"/>
      <c r="AX24" s="908"/>
      <c r="AY24" s="908"/>
      <c r="AZ24" s="908"/>
      <c r="BA24" s="908"/>
      <c r="BB24" s="908"/>
      <c r="BC24" s="908"/>
      <c r="BD24" s="908"/>
      <c r="BE24" s="908"/>
      <c r="BF24" s="908"/>
      <c r="BG24" s="908"/>
      <c r="BH24" s="908"/>
      <c r="BI24" s="908"/>
      <c r="BJ24" s="908"/>
      <c r="BK24" s="908"/>
      <c r="BL24" s="908"/>
      <c r="BM24" s="908"/>
      <c r="BN24" s="901"/>
      <c r="BO24" s="901"/>
      <c r="BP24" s="446"/>
      <c r="BQ24" s="446"/>
      <c r="BR24" s="901"/>
      <c r="BS24" s="901"/>
      <c r="BT24" s="446"/>
      <c r="BU24" s="446"/>
      <c r="BV24" s="901"/>
      <c r="BW24" s="901"/>
      <c r="BX24" s="446"/>
      <c r="BY24" s="446"/>
      <c r="BZ24" s="901"/>
      <c r="CA24" s="901"/>
      <c r="CB24" s="446"/>
      <c r="CC24" s="446"/>
      <c r="CD24" s="901"/>
      <c r="CE24" s="901"/>
      <c r="CF24" s="446"/>
      <c r="CG24" s="446"/>
      <c r="CH24" s="901"/>
      <c r="CI24" s="901"/>
      <c r="CJ24" s="446"/>
      <c r="CK24" s="446"/>
      <c r="CL24" s="901"/>
      <c r="CM24" s="901"/>
      <c r="CN24" s="446"/>
      <c r="CO24" s="446"/>
      <c r="CP24" s="901"/>
      <c r="CQ24" s="901"/>
      <c r="CR24" s="446"/>
      <c r="CS24" s="446"/>
      <c r="CT24" s="901"/>
      <c r="CU24" s="901"/>
      <c r="CV24" s="446"/>
      <c r="CW24" s="446"/>
      <c r="CX24" s="901"/>
      <c r="CY24" s="901"/>
      <c r="CZ24" s="446"/>
      <c r="DA24" s="446"/>
      <c r="DB24" s="901"/>
      <c r="DC24" s="901"/>
      <c r="DD24" s="446"/>
      <c r="DE24" s="446"/>
      <c r="DF24" s="901"/>
      <c r="DG24" s="901"/>
      <c r="DH24" s="446"/>
      <c r="DI24" s="446"/>
      <c r="DJ24" s="901"/>
      <c r="DK24" s="901"/>
      <c r="DL24" s="446"/>
      <c r="DM24" s="446"/>
      <c r="DN24" s="901"/>
      <c r="DO24" s="901"/>
      <c r="DP24" s="446"/>
      <c r="DQ24" s="446"/>
      <c r="DR24" s="901"/>
      <c r="DS24" s="901"/>
      <c r="DT24" s="446"/>
      <c r="DU24" s="446"/>
      <c r="DV24" s="901"/>
      <c r="DW24" s="901"/>
      <c r="DX24" s="446"/>
      <c r="DY24" s="446"/>
      <c r="DZ24" s="901"/>
      <c r="EA24" s="901"/>
      <c r="EB24" s="446"/>
      <c r="EC24" s="446"/>
      <c r="ED24" s="901"/>
      <c r="EE24" s="901"/>
      <c r="EF24" s="446"/>
      <c r="EG24" s="446"/>
      <c r="EH24" s="902"/>
      <c r="EI24" s="446"/>
      <c r="EJ24" s="446"/>
      <c r="EK24" s="446"/>
      <c r="EL24" s="540"/>
      <c r="EM24" s="446"/>
      <c r="EN24" s="546"/>
      <c r="EO24" s="540"/>
      <c r="EP24" s="540"/>
      <c r="EQ24" s="540"/>
      <c r="ER24" s="540"/>
      <c r="ES24" s="540"/>
      <c r="ET24" s="540"/>
    </row>
    <row r="25" spans="1:150" ht="214.5">
      <c r="A25" s="446" t="s">
        <v>3721</v>
      </c>
      <c r="B25" s="533"/>
      <c r="C25" s="446" t="s">
        <v>3713</v>
      </c>
      <c r="D25" s="871"/>
      <c r="E25" s="446" t="s">
        <v>3716</v>
      </c>
      <c r="F25" s="446" t="s">
        <v>3717</v>
      </c>
      <c r="G25" s="905"/>
      <c r="H25" s="881" t="s">
        <v>26</v>
      </c>
      <c r="I25" s="906"/>
      <c r="J25" s="881"/>
      <c r="K25" s="883"/>
      <c r="L25" s="883"/>
      <c r="M25" s="884"/>
      <c r="N25" s="884"/>
      <c r="O25" s="884"/>
      <c r="P25" s="884"/>
      <c r="Q25" s="884"/>
      <c r="R25" s="884"/>
      <c r="S25" s="884"/>
      <c r="T25" s="884"/>
      <c r="U25" s="884"/>
      <c r="V25" s="884"/>
      <c r="W25" s="884"/>
      <c r="X25" s="884"/>
      <c r="Y25" s="884"/>
      <c r="Z25" s="884"/>
      <c r="AA25" s="884"/>
      <c r="AB25" s="884"/>
      <c r="AC25" s="884"/>
      <c r="AD25" s="884"/>
      <c r="AE25" s="418" t="s">
        <v>3725</v>
      </c>
      <c r="AF25" s="907"/>
      <c r="AG25" s="446"/>
      <c r="AH25" s="446"/>
      <c r="AI25" s="446"/>
      <c r="AJ25" s="540"/>
      <c r="AK25" s="540"/>
      <c r="AL25" s="446"/>
      <c r="AM25" s="446"/>
      <c r="AN25" s="446"/>
      <c r="AO25" s="446"/>
      <c r="AP25" s="908"/>
      <c r="AQ25" s="446"/>
      <c r="AR25" s="883"/>
      <c r="AS25" s="883"/>
      <c r="AT25" s="908"/>
      <c r="AU25" s="908"/>
      <c r="AV25" s="908"/>
      <c r="AW25" s="908"/>
      <c r="AX25" s="908"/>
      <c r="AY25" s="908"/>
      <c r="AZ25" s="908"/>
      <c r="BA25" s="908"/>
      <c r="BB25" s="908"/>
      <c r="BC25" s="908"/>
      <c r="BD25" s="908"/>
      <c r="BE25" s="908"/>
      <c r="BF25" s="908"/>
      <c r="BG25" s="908"/>
      <c r="BH25" s="908"/>
      <c r="BI25" s="908"/>
      <c r="BJ25" s="908"/>
      <c r="BK25" s="908"/>
      <c r="BL25" s="908"/>
      <c r="BM25" s="908"/>
      <c r="BN25" s="901"/>
      <c r="BO25" s="901"/>
      <c r="BP25" s="446"/>
      <c r="BQ25" s="446"/>
      <c r="BR25" s="901"/>
      <c r="BS25" s="901"/>
      <c r="BT25" s="446"/>
      <c r="BU25" s="446"/>
      <c r="BV25" s="901"/>
      <c r="BW25" s="901"/>
      <c r="BX25" s="446"/>
      <c r="BY25" s="446"/>
      <c r="BZ25" s="901"/>
      <c r="CA25" s="901"/>
      <c r="CB25" s="446"/>
      <c r="CC25" s="446"/>
      <c r="CD25" s="901"/>
      <c r="CE25" s="901"/>
      <c r="CF25" s="446"/>
      <c r="CG25" s="446"/>
      <c r="CH25" s="901"/>
      <c r="CI25" s="901"/>
      <c r="CJ25" s="446"/>
      <c r="CK25" s="446"/>
      <c r="CL25" s="901"/>
      <c r="CM25" s="901"/>
      <c r="CN25" s="446"/>
      <c r="CO25" s="446"/>
      <c r="CP25" s="901"/>
      <c r="CQ25" s="901"/>
      <c r="CR25" s="446"/>
      <c r="CS25" s="446"/>
      <c r="CT25" s="901"/>
      <c r="CU25" s="901"/>
      <c r="CV25" s="446"/>
      <c r="CW25" s="446"/>
      <c r="CX25" s="901"/>
      <c r="CY25" s="901"/>
      <c r="CZ25" s="446"/>
      <c r="DA25" s="446"/>
      <c r="DB25" s="901"/>
      <c r="DC25" s="901"/>
      <c r="DD25" s="446"/>
      <c r="DE25" s="446"/>
      <c r="DF25" s="901"/>
      <c r="DG25" s="901"/>
      <c r="DH25" s="446"/>
      <c r="DI25" s="446"/>
      <c r="DJ25" s="901"/>
      <c r="DK25" s="901"/>
      <c r="DL25" s="446"/>
      <c r="DM25" s="446"/>
      <c r="DN25" s="901"/>
      <c r="DO25" s="901"/>
      <c r="DP25" s="446"/>
      <c r="DQ25" s="446"/>
      <c r="DR25" s="901"/>
      <c r="DS25" s="901"/>
      <c r="DT25" s="446"/>
      <c r="DU25" s="446"/>
      <c r="DV25" s="901"/>
      <c r="DW25" s="901"/>
      <c r="DX25" s="446"/>
      <c r="DY25" s="446"/>
      <c r="DZ25" s="901"/>
      <c r="EA25" s="901"/>
      <c r="EB25" s="446"/>
      <c r="EC25" s="446"/>
      <c r="ED25" s="901"/>
      <c r="EE25" s="901"/>
      <c r="EF25" s="446"/>
      <c r="EG25" s="446"/>
      <c r="EH25" s="902"/>
      <c r="EI25" s="446"/>
      <c r="EJ25" s="446"/>
      <c r="EK25" s="446"/>
      <c r="EL25" s="540"/>
      <c r="EM25" s="446"/>
      <c r="EN25" s="546"/>
      <c r="EO25" s="540"/>
      <c r="EP25" s="540"/>
      <c r="EQ25" s="540"/>
      <c r="ER25" s="540"/>
      <c r="ES25" s="540"/>
      <c r="ET25" s="540"/>
    </row>
    <row r="26" spans="1:150" ht="214.5">
      <c r="A26" s="446" t="s">
        <v>3721</v>
      </c>
      <c r="B26" s="533"/>
      <c r="C26" s="446" t="s">
        <v>3713</v>
      </c>
      <c r="D26" s="871"/>
      <c r="E26" s="446" t="s">
        <v>3716</v>
      </c>
      <c r="F26" s="446" t="s">
        <v>3717</v>
      </c>
      <c r="G26" s="905"/>
      <c r="H26" s="881" t="s">
        <v>26</v>
      </c>
      <c r="I26" s="906"/>
      <c r="J26" s="881"/>
      <c r="K26" s="883"/>
      <c r="L26" s="883"/>
      <c r="M26" s="884"/>
      <c r="N26" s="884"/>
      <c r="O26" s="884"/>
      <c r="P26" s="884"/>
      <c r="Q26" s="884"/>
      <c r="R26" s="884"/>
      <c r="S26" s="884"/>
      <c r="T26" s="884"/>
      <c r="U26" s="884"/>
      <c r="V26" s="884"/>
      <c r="W26" s="884"/>
      <c r="X26" s="884"/>
      <c r="Y26" s="884"/>
      <c r="Z26" s="884"/>
      <c r="AA26" s="884"/>
      <c r="AB26" s="884"/>
      <c r="AC26" s="884"/>
      <c r="AD26" s="884"/>
      <c r="AE26" s="418" t="s">
        <v>3726</v>
      </c>
      <c r="AF26" s="907"/>
      <c r="AG26" s="446"/>
      <c r="AH26" s="446"/>
      <c r="AI26" s="446"/>
      <c r="AJ26" s="540"/>
      <c r="AK26" s="540"/>
      <c r="AL26" s="446"/>
      <c r="AM26" s="446"/>
      <c r="AN26" s="446"/>
      <c r="AO26" s="446"/>
      <c r="AP26" s="908"/>
      <c r="AQ26" s="446"/>
      <c r="AR26" s="883"/>
      <c r="AS26" s="883"/>
      <c r="AT26" s="908"/>
      <c r="AU26" s="908"/>
      <c r="AV26" s="908"/>
      <c r="AW26" s="908"/>
      <c r="AX26" s="908"/>
      <c r="AY26" s="908"/>
      <c r="AZ26" s="908"/>
      <c r="BA26" s="908"/>
      <c r="BB26" s="908"/>
      <c r="BC26" s="908"/>
      <c r="BD26" s="908"/>
      <c r="BE26" s="908"/>
      <c r="BF26" s="908"/>
      <c r="BG26" s="908"/>
      <c r="BH26" s="908"/>
      <c r="BI26" s="908"/>
      <c r="BJ26" s="908"/>
      <c r="BK26" s="908"/>
      <c r="BL26" s="908"/>
      <c r="BM26" s="908"/>
      <c r="BN26" s="901"/>
      <c r="BO26" s="901"/>
      <c r="BP26" s="446"/>
      <c r="BQ26" s="446"/>
      <c r="BR26" s="901"/>
      <c r="BS26" s="901"/>
      <c r="BT26" s="446"/>
      <c r="BU26" s="446"/>
      <c r="BV26" s="901"/>
      <c r="BW26" s="901"/>
      <c r="BX26" s="446"/>
      <c r="BY26" s="446"/>
      <c r="BZ26" s="901"/>
      <c r="CA26" s="901"/>
      <c r="CB26" s="446"/>
      <c r="CC26" s="446"/>
      <c r="CD26" s="901"/>
      <c r="CE26" s="901"/>
      <c r="CF26" s="446"/>
      <c r="CG26" s="446"/>
      <c r="CH26" s="901"/>
      <c r="CI26" s="901"/>
      <c r="CJ26" s="446"/>
      <c r="CK26" s="446"/>
      <c r="CL26" s="901"/>
      <c r="CM26" s="901"/>
      <c r="CN26" s="446"/>
      <c r="CO26" s="446"/>
      <c r="CP26" s="901"/>
      <c r="CQ26" s="901"/>
      <c r="CR26" s="446"/>
      <c r="CS26" s="446"/>
      <c r="CT26" s="901"/>
      <c r="CU26" s="901"/>
      <c r="CV26" s="446"/>
      <c r="CW26" s="446"/>
      <c r="CX26" s="901"/>
      <c r="CY26" s="901"/>
      <c r="CZ26" s="446"/>
      <c r="DA26" s="446"/>
      <c r="DB26" s="901"/>
      <c r="DC26" s="901"/>
      <c r="DD26" s="446"/>
      <c r="DE26" s="446"/>
      <c r="DF26" s="901"/>
      <c r="DG26" s="901"/>
      <c r="DH26" s="446"/>
      <c r="DI26" s="446"/>
      <c r="DJ26" s="901"/>
      <c r="DK26" s="901"/>
      <c r="DL26" s="446"/>
      <c r="DM26" s="446"/>
      <c r="DN26" s="901"/>
      <c r="DO26" s="901"/>
      <c r="DP26" s="446"/>
      <c r="DQ26" s="446"/>
      <c r="DR26" s="901"/>
      <c r="DS26" s="901"/>
      <c r="DT26" s="446"/>
      <c r="DU26" s="446"/>
      <c r="DV26" s="901"/>
      <c r="DW26" s="901"/>
      <c r="DX26" s="446"/>
      <c r="DY26" s="446"/>
      <c r="DZ26" s="901"/>
      <c r="EA26" s="901"/>
      <c r="EB26" s="446"/>
      <c r="EC26" s="446"/>
      <c r="ED26" s="901"/>
      <c r="EE26" s="901"/>
      <c r="EF26" s="446"/>
      <c r="EG26" s="446"/>
      <c r="EH26" s="902"/>
      <c r="EI26" s="446"/>
      <c r="EJ26" s="446"/>
      <c r="EK26" s="446"/>
      <c r="EL26" s="540"/>
      <c r="EM26" s="446"/>
      <c r="EN26" s="546"/>
      <c r="EO26" s="540"/>
      <c r="EP26" s="540"/>
      <c r="EQ26" s="540"/>
      <c r="ER26" s="540"/>
      <c r="ES26" s="540"/>
      <c r="ET26" s="540"/>
    </row>
    <row r="27" spans="1:150" ht="231">
      <c r="A27" s="446" t="s">
        <v>3721</v>
      </c>
      <c r="B27" s="533"/>
      <c r="C27" s="446" t="s">
        <v>3981</v>
      </c>
      <c r="D27" s="871"/>
      <c r="E27" s="446" t="s">
        <v>3716</v>
      </c>
      <c r="F27" s="446" t="s">
        <v>3717</v>
      </c>
      <c r="G27" s="905"/>
      <c r="H27" s="881"/>
      <c r="I27" s="906"/>
      <c r="J27" s="881"/>
      <c r="K27" s="883"/>
      <c r="L27" s="883"/>
      <c r="M27" s="884"/>
      <c r="N27" s="884"/>
      <c r="O27" s="884"/>
      <c r="P27" s="884"/>
      <c r="Q27" s="884"/>
      <c r="R27" s="884"/>
      <c r="S27" s="884"/>
      <c r="T27" s="884"/>
      <c r="U27" s="884"/>
      <c r="V27" s="884"/>
      <c r="W27" s="884"/>
      <c r="X27" s="884"/>
      <c r="Y27" s="884"/>
      <c r="Z27" s="884"/>
      <c r="AA27" s="884"/>
      <c r="AB27" s="884"/>
      <c r="AC27" s="884"/>
      <c r="AD27" s="884"/>
      <c r="AE27" s="418" t="s">
        <v>3982</v>
      </c>
      <c r="AF27" s="907"/>
      <c r="AG27" s="446"/>
      <c r="AH27" s="446"/>
      <c r="AI27" s="446"/>
      <c r="AJ27" s="540"/>
      <c r="AK27" s="540"/>
      <c r="AL27" s="446"/>
      <c r="AM27" s="446"/>
      <c r="AN27" s="446"/>
      <c r="AO27" s="446"/>
      <c r="AP27" s="908"/>
      <c r="AQ27" s="446"/>
      <c r="AR27" s="883"/>
      <c r="AS27" s="883"/>
      <c r="AT27" s="908"/>
      <c r="AU27" s="908"/>
      <c r="AV27" s="908"/>
      <c r="AW27" s="908"/>
      <c r="AX27" s="908"/>
      <c r="AY27" s="908"/>
      <c r="AZ27" s="908"/>
      <c r="BA27" s="908"/>
      <c r="BB27" s="908"/>
      <c r="BC27" s="908"/>
      <c r="BD27" s="908"/>
      <c r="BE27" s="908"/>
      <c r="BF27" s="908"/>
      <c r="BG27" s="908"/>
      <c r="BH27" s="908"/>
      <c r="BI27" s="908"/>
      <c r="BJ27" s="908"/>
      <c r="BK27" s="908"/>
      <c r="BL27" s="908"/>
      <c r="BM27" s="908"/>
      <c r="BN27" s="901"/>
      <c r="BO27" s="901"/>
      <c r="BP27" s="446"/>
      <c r="BQ27" s="446"/>
      <c r="BR27" s="901"/>
      <c r="BS27" s="901"/>
      <c r="BT27" s="446"/>
      <c r="BU27" s="446"/>
      <c r="BV27" s="901"/>
      <c r="BW27" s="901"/>
      <c r="BX27" s="446"/>
      <c r="BY27" s="446"/>
      <c r="BZ27" s="901"/>
      <c r="CA27" s="901"/>
      <c r="CB27" s="446"/>
      <c r="CC27" s="446"/>
      <c r="CD27" s="901"/>
      <c r="CE27" s="901"/>
      <c r="CF27" s="446"/>
      <c r="CG27" s="446"/>
      <c r="CH27" s="901"/>
      <c r="CI27" s="901"/>
      <c r="CJ27" s="446"/>
      <c r="CK27" s="446"/>
      <c r="CL27" s="901"/>
      <c r="CM27" s="901"/>
      <c r="CN27" s="446"/>
      <c r="CO27" s="446"/>
      <c r="CP27" s="901"/>
      <c r="CQ27" s="901"/>
      <c r="CR27" s="446"/>
      <c r="CS27" s="446"/>
      <c r="CT27" s="901"/>
      <c r="CU27" s="901"/>
      <c r="CV27" s="446"/>
      <c r="CW27" s="446"/>
      <c r="CX27" s="901"/>
      <c r="CY27" s="901"/>
      <c r="CZ27" s="446"/>
      <c r="DA27" s="446"/>
      <c r="DB27" s="901"/>
      <c r="DC27" s="901"/>
      <c r="DD27" s="446"/>
      <c r="DE27" s="446"/>
      <c r="DF27" s="901"/>
      <c r="DG27" s="901"/>
      <c r="DH27" s="446"/>
      <c r="DI27" s="446"/>
      <c r="DJ27" s="901"/>
      <c r="DK27" s="901"/>
      <c r="DL27" s="446"/>
      <c r="DM27" s="446"/>
      <c r="DN27" s="901"/>
      <c r="DO27" s="901"/>
      <c r="DP27" s="446"/>
      <c r="DQ27" s="446"/>
      <c r="DR27" s="901"/>
      <c r="DS27" s="901"/>
      <c r="DT27" s="446"/>
      <c r="DU27" s="446"/>
      <c r="DV27" s="901"/>
      <c r="DW27" s="901"/>
      <c r="DX27" s="446"/>
      <c r="DY27" s="446"/>
      <c r="DZ27" s="901"/>
      <c r="EA27" s="901"/>
      <c r="EB27" s="446"/>
      <c r="EC27" s="446"/>
      <c r="ED27" s="901"/>
      <c r="EE27" s="901"/>
      <c r="EF27" s="446"/>
      <c r="EG27" s="446"/>
      <c r="EH27" s="902"/>
      <c r="EI27" s="446"/>
      <c r="EJ27" s="446"/>
      <c r="EK27" s="446"/>
      <c r="EL27" s="540"/>
      <c r="EM27" s="446"/>
      <c r="EN27" s="546"/>
      <c r="EO27" s="540"/>
      <c r="EP27" s="540"/>
      <c r="EQ27" s="540"/>
      <c r="ER27" s="540"/>
      <c r="ES27" s="540"/>
      <c r="ET27" s="540"/>
    </row>
    <row r="28" spans="1:150" ht="231">
      <c r="A28" s="446" t="s">
        <v>3721</v>
      </c>
      <c r="B28" s="533"/>
      <c r="C28" s="446" t="s">
        <v>3983</v>
      </c>
      <c r="D28" s="871"/>
      <c r="E28" s="446" t="s">
        <v>3716</v>
      </c>
      <c r="F28" s="446" t="s">
        <v>3717</v>
      </c>
      <c r="G28" s="905"/>
      <c r="H28" s="881"/>
      <c r="I28" s="906"/>
      <c r="J28" s="881"/>
      <c r="K28" s="883"/>
      <c r="L28" s="883"/>
      <c r="M28" s="884"/>
      <c r="N28" s="884"/>
      <c r="O28" s="884"/>
      <c r="P28" s="884"/>
      <c r="Q28" s="884"/>
      <c r="R28" s="884"/>
      <c r="S28" s="884"/>
      <c r="T28" s="884"/>
      <c r="U28" s="884"/>
      <c r="V28" s="884"/>
      <c r="W28" s="884"/>
      <c r="X28" s="884"/>
      <c r="Y28" s="884"/>
      <c r="Z28" s="884"/>
      <c r="AA28" s="884"/>
      <c r="AB28" s="884"/>
      <c r="AC28" s="884"/>
      <c r="AD28" s="884"/>
      <c r="AE28" s="418" t="s">
        <v>3984</v>
      </c>
      <c r="AF28" s="907"/>
      <c r="AG28" s="446"/>
      <c r="AH28" s="446"/>
      <c r="AI28" s="446"/>
      <c r="AJ28" s="540"/>
      <c r="AK28" s="540"/>
      <c r="AL28" s="446"/>
      <c r="AM28" s="446"/>
      <c r="AN28" s="446"/>
      <c r="AO28" s="446"/>
      <c r="AP28" s="908"/>
      <c r="AQ28" s="446"/>
      <c r="AR28" s="883"/>
      <c r="AS28" s="883"/>
      <c r="AT28" s="908"/>
      <c r="AU28" s="908"/>
      <c r="AV28" s="908"/>
      <c r="AW28" s="908"/>
      <c r="AX28" s="908"/>
      <c r="AY28" s="908"/>
      <c r="AZ28" s="908"/>
      <c r="BA28" s="908"/>
      <c r="BB28" s="908"/>
      <c r="BC28" s="908"/>
      <c r="BD28" s="908"/>
      <c r="BE28" s="908"/>
      <c r="BF28" s="908"/>
      <c r="BG28" s="908"/>
      <c r="BH28" s="908"/>
      <c r="BI28" s="908"/>
      <c r="BJ28" s="908"/>
      <c r="BK28" s="908"/>
      <c r="BL28" s="908"/>
      <c r="BM28" s="908"/>
      <c r="BN28" s="901"/>
      <c r="BO28" s="901"/>
      <c r="BP28" s="446"/>
      <c r="BQ28" s="446"/>
      <c r="BR28" s="901"/>
      <c r="BS28" s="901"/>
      <c r="BT28" s="446"/>
      <c r="BU28" s="446"/>
      <c r="BV28" s="901"/>
      <c r="BW28" s="901"/>
      <c r="BX28" s="446"/>
      <c r="BY28" s="446"/>
      <c r="BZ28" s="901"/>
      <c r="CA28" s="901"/>
      <c r="CB28" s="446"/>
      <c r="CC28" s="446"/>
      <c r="CD28" s="901"/>
      <c r="CE28" s="901"/>
      <c r="CF28" s="446"/>
      <c r="CG28" s="446"/>
      <c r="CH28" s="901"/>
      <c r="CI28" s="901"/>
      <c r="CJ28" s="446"/>
      <c r="CK28" s="446"/>
      <c r="CL28" s="901"/>
      <c r="CM28" s="901"/>
      <c r="CN28" s="446"/>
      <c r="CO28" s="446"/>
      <c r="CP28" s="901"/>
      <c r="CQ28" s="901"/>
      <c r="CR28" s="446"/>
      <c r="CS28" s="446"/>
      <c r="CT28" s="901"/>
      <c r="CU28" s="901"/>
      <c r="CV28" s="446"/>
      <c r="CW28" s="446"/>
      <c r="CX28" s="901"/>
      <c r="CY28" s="901"/>
      <c r="CZ28" s="446"/>
      <c r="DA28" s="446"/>
      <c r="DB28" s="901"/>
      <c r="DC28" s="901"/>
      <c r="DD28" s="446"/>
      <c r="DE28" s="446"/>
      <c r="DF28" s="901"/>
      <c r="DG28" s="901"/>
      <c r="DH28" s="446"/>
      <c r="DI28" s="446"/>
      <c r="DJ28" s="901"/>
      <c r="DK28" s="901"/>
      <c r="DL28" s="446"/>
      <c r="DM28" s="446"/>
      <c r="DN28" s="901"/>
      <c r="DO28" s="901"/>
      <c r="DP28" s="446"/>
      <c r="DQ28" s="446"/>
      <c r="DR28" s="901"/>
      <c r="DS28" s="901"/>
      <c r="DT28" s="446"/>
      <c r="DU28" s="446"/>
      <c r="DV28" s="901"/>
      <c r="DW28" s="901"/>
      <c r="DX28" s="446"/>
      <c r="DY28" s="446"/>
      <c r="DZ28" s="901"/>
      <c r="EA28" s="901"/>
      <c r="EB28" s="446"/>
      <c r="EC28" s="446"/>
      <c r="ED28" s="901"/>
      <c r="EE28" s="901"/>
      <c r="EF28" s="446"/>
      <c r="EG28" s="446"/>
      <c r="EH28" s="902"/>
      <c r="EI28" s="446"/>
      <c r="EJ28" s="446"/>
      <c r="EK28" s="446"/>
      <c r="EL28" s="540"/>
      <c r="EM28" s="446"/>
      <c r="EN28" s="546"/>
      <c r="EO28" s="540"/>
      <c r="EP28" s="540"/>
      <c r="EQ28" s="540"/>
      <c r="ER28" s="540"/>
      <c r="ES28" s="540"/>
      <c r="ET28" s="540"/>
    </row>
    <row r="29" spans="1:150" ht="247.5">
      <c r="A29" s="446" t="s">
        <v>3721</v>
      </c>
      <c r="B29" s="524"/>
      <c r="C29" s="446" t="s">
        <v>3985</v>
      </c>
      <c r="D29" s="909"/>
      <c r="E29" s="446" t="s">
        <v>3986</v>
      </c>
      <c r="F29" s="427"/>
      <c r="G29" s="582"/>
      <c r="H29" s="427" t="s">
        <v>29</v>
      </c>
      <c r="I29" s="464">
        <v>11723</v>
      </c>
      <c r="J29" s="464">
        <v>2021</v>
      </c>
      <c r="K29" s="851"/>
      <c r="L29" s="851"/>
      <c r="M29" s="910">
        <v>11137</v>
      </c>
      <c r="N29" s="910">
        <v>10580</v>
      </c>
      <c r="O29" s="910">
        <v>10051</v>
      </c>
      <c r="P29" s="910">
        <v>9548</v>
      </c>
      <c r="Q29" s="911">
        <v>9071</v>
      </c>
      <c r="R29" s="911">
        <v>8617</v>
      </c>
      <c r="S29" s="911">
        <v>8187</v>
      </c>
      <c r="T29" s="911">
        <v>8187</v>
      </c>
      <c r="U29" s="911"/>
      <c r="V29" s="911"/>
      <c r="W29" s="911"/>
      <c r="X29" s="911"/>
      <c r="Y29" s="911"/>
      <c r="Z29" s="911"/>
      <c r="AA29" s="911"/>
      <c r="AB29" s="911"/>
      <c r="AC29" s="911"/>
      <c r="AD29" s="912">
        <f>S29</f>
        <v>8187</v>
      </c>
      <c r="AE29" s="913" t="s">
        <v>3987</v>
      </c>
      <c r="AF29" s="871"/>
      <c r="AG29" s="914" t="s">
        <v>3759</v>
      </c>
      <c r="AH29" s="427"/>
      <c r="AI29" s="446"/>
      <c r="AJ29" s="540"/>
      <c r="AK29" s="540"/>
      <c r="AL29" s="608"/>
      <c r="AM29" s="427"/>
      <c r="AN29" s="427"/>
      <c r="AO29" s="446"/>
      <c r="AP29" s="524"/>
      <c r="AQ29" s="427"/>
      <c r="AR29" s="812"/>
      <c r="AS29" s="812"/>
      <c r="AT29" s="812"/>
      <c r="AU29" s="524"/>
      <c r="AV29" s="524"/>
      <c r="AW29" s="524"/>
      <c r="AX29" s="524"/>
      <c r="AY29" s="524"/>
      <c r="AZ29" s="524"/>
      <c r="BA29" s="524"/>
      <c r="BB29" s="524"/>
      <c r="BC29" s="524"/>
      <c r="BD29" s="524"/>
      <c r="BE29" s="524"/>
      <c r="BF29" s="524"/>
      <c r="BG29" s="524"/>
      <c r="BH29" s="524"/>
      <c r="BI29" s="524"/>
      <c r="BJ29" s="524"/>
      <c r="BK29" s="524"/>
      <c r="BL29" s="524"/>
      <c r="BM29" s="524"/>
      <c r="BN29" s="835"/>
      <c r="BO29" s="835"/>
      <c r="BP29" s="834"/>
      <c r="BQ29" s="446"/>
      <c r="BR29" s="835"/>
      <c r="BS29" s="835"/>
      <c r="BT29" s="915"/>
      <c r="BU29" s="446"/>
      <c r="BV29" s="835"/>
      <c r="BW29" s="835"/>
      <c r="BX29" s="915"/>
      <c r="BY29" s="427"/>
      <c r="BZ29" s="835"/>
      <c r="CA29" s="835"/>
      <c r="CB29" s="915"/>
      <c r="CC29" s="427"/>
      <c r="CD29" s="835"/>
      <c r="CE29" s="835"/>
      <c r="CF29" s="915"/>
      <c r="CG29" s="446"/>
      <c r="CH29" s="835"/>
      <c r="CI29" s="835"/>
      <c r="CJ29" s="915"/>
      <c r="CK29" s="446"/>
      <c r="CL29" s="835"/>
      <c r="CM29" s="835"/>
      <c r="CN29" s="915"/>
      <c r="CO29" s="446"/>
      <c r="CP29" s="835"/>
      <c r="CQ29" s="835"/>
      <c r="CR29" s="915"/>
      <c r="CS29" s="446"/>
      <c r="CT29" s="835"/>
      <c r="CU29" s="835"/>
      <c r="CV29" s="427"/>
      <c r="CW29" s="427"/>
      <c r="CX29" s="835"/>
      <c r="CY29" s="835"/>
      <c r="CZ29" s="427"/>
      <c r="DA29" s="427"/>
      <c r="DB29" s="835"/>
      <c r="DC29" s="835"/>
      <c r="DD29" s="427"/>
      <c r="DE29" s="427"/>
      <c r="DF29" s="835"/>
      <c r="DG29" s="835"/>
      <c r="DH29" s="427"/>
      <c r="DI29" s="427"/>
      <c r="DJ29" s="835"/>
      <c r="DK29" s="835"/>
      <c r="DL29" s="427"/>
      <c r="DM29" s="427"/>
      <c r="DN29" s="835"/>
      <c r="DO29" s="835"/>
      <c r="DP29" s="427"/>
      <c r="DQ29" s="427"/>
      <c r="DR29" s="835"/>
      <c r="DS29" s="835"/>
      <c r="DT29" s="427"/>
      <c r="DU29" s="427"/>
      <c r="DV29" s="835"/>
      <c r="DW29" s="835"/>
      <c r="DX29" s="427"/>
      <c r="DY29" s="427"/>
      <c r="DZ29" s="835"/>
      <c r="EA29" s="835"/>
      <c r="EB29" s="427"/>
      <c r="EC29" s="427"/>
      <c r="ED29" s="835"/>
      <c r="EE29" s="835"/>
      <c r="EF29" s="427"/>
      <c r="EG29" s="427"/>
      <c r="EH29" s="837"/>
      <c r="EI29" s="427"/>
      <c r="EJ29" s="427"/>
      <c r="EK29" s="427"/>
      <c r="EL29" s="427"/>
      <c r="EM29" s="427"/>
      <c r="EN29" s="453"/>
      <c r="EO29" s="427"/>
      <c r="EP29" s="427"/>
      <c r="EQ29" s="427"/>
      <c r="ER29" s="427"/>
      <c r="ES29" s="427"/>
      <c r="ET29" s="427"/>
    </row>
    <row r="30" spans="1:150" ht="165">
      <c r="A30" s="446" t="s">
        <v>3988</v>
      </c>
      <c r="B30" s="524"/>
      <c r="C30" s="446" t="s">
        <v>3989</v>
      </c>
      <c r="D30" s="871"/>
      <c r="E30" s="427" t="s">
        <v>3732</v>
      </c>
      <c r="F30" s="446"/>
      <c r="G30" s="582"/>
      <c r="H30" s="875"/>
      <c r="I30" s="916">
        <v>0.2</v>
      </c>
      <c r="J30" s="875">
        <v>2021</v>
      </c>
      <c r="K30" s="812"/>
      <c r="L30" s="812"/>
      <c r="M30" s="877"/>
      <c r="N30" s="877"/>
      <c r="O30" s="877"/>
      <c r="P30" s="877"/>
      <c r="Q30" s="877"/>
      <c r="R30" s="877"/>
      <c r="S30" s="877"/>
      <c r="T30" s="877"/>
      <c r="U30" s="877"/>
      <c r="V30" s="877"/>
      <c r="W30" s="877"/>
      <c r="X30" s="877"/>
      <c r="Y30" s="877"/>
      <c r="Z30" s="877"/>
      <c r="AA30" s="877"/>
      <c r="AB30" s="877"/>
      <c r="AC30" s="877"/>
      <c r="AD30" s="877"/>
      <c r="AE30" s="418" t="s">
        <v>3990</v>
      </c>
      <c r="AF30" s="885"/>
      <c r="AG30" s="446" t="s">
        <v>3991</v>
      </c>
      <c r="AH30" s="427"/>
      <c r="AI30" s="446"/>
      <c r="AJ30" s="540"/>
      <c r="AK30" s="540"/>
      <c r="AL30" s="917"/>
      <c r="AM30" s="427"/>
      <c r="AN30" s="918"/>
      <c r="AO30" s="446"/>
      <c r="AP30" s="919"/>
      <c r="AQ30" s="427"/>
      <c r="AR30" s="812"/>
      <c r="AS30" s="812"/>
      <c r="AT30" s="812"/>
      <c r="AU30" s="812"/>
      <c r="AV30" s="524"/>
      <c r="AW30" s="524"/>
      <c r="AX30" s="524"/>
      <c r="AY30" s="524"/>
      <c r="AZ30" s="524"/>
      <c r="BA30" s="524"/>
      <c r="BB30" s="524"/>
      <c r="BC30" s="524"/>
      <c r="BD30" s="524"/>
      <c r="BE30" s="524"/>
      <c r="BF30" s="524"/>
      <c r="BG30" s="524"/>
      <c r="BH30" s="524"/>
      <c r="BI30" s="524"/>
      <c r="BJ30" s="524"/>
      <c r="BK30" s="524"/>
      <c r="BL30" s="524"/>
      <c r="BM30" s="919"/>
      <c r="BN30" s="835"/>
      <c r="BO30" s="835"/>
      <c r="BP30" s="919"/>
      <c r="BQ30" s="446"/>
      <c r="BR30" s="835"/>
      <c r="BS30" s="835"/>
      <c r="BT30" s="919"/>
      <c r="BU30" s="446"/>
      <c r="BV30" s="835"/>
      <c r="BW30" s="835"/>
      <c r="BX30" s="427"/>
      <c r="BY30" s="427"/>
      <c r="BZ30" s="835"/>
      <c r="CA30" s="835"/>
      <c r="CB30" s="427"/>
      <c r="CC30" s="427"/>
      <c r="CD30" s="835"/>
      <c r="CE30" s="835"/>
      <c r="CF30" s="917"/>
      <c r="CG30" s="446"/>
      <c r="CH30" s="835"/>
      <c r="CI30" s="835"/>
      <c r="CJ30" s="917"/>
      <c r="CK30" s="446"/>
      <c r="CL30" s="835"/>
      <c r="CM30" s="835"/>
      <c r="CN30" s="917"/>
      <c r="CO30" s="446"/>
      <c r="CP30" s="835"/>
      <c r="CQ30" s="835"/>
      <c r="CR30" s="917"/>
      <c r="CS30" s="446"/>
      <c r="CT30" s="835"/>
      <c r="CU30" s="835"/>
      <c r="CV30" s="917"/>
      <c r="CW30" s="427"/>
      <c r="CX30" s="835"/>
      <c r="CY30" s="835"/>
      <c r="CZ30" s="917"/>
      <c r="DA30" s="427"/>
      <c r="DB30" s="835"/>
      <c r="DC30" s="835"/>
      <c r="DD30" s="917"/>
      <c r="DE30" s="427"/>
      <c r="DF30" s="835"/>
      <c r="DG30" s="835"/>
      <c r="DH30" s="917"/>
      <c r="DI30" s="427"/>
      <c r="DJ30" s="835"/>
      <c r="DK30" s="835"/>
      <c r="DL30" s="917"/>
      <c r="DM30" s="427"/>
      <c r="DN30" s="835"/>
      <c r="DO30" s="835"/>
      <c r="DP30" s="917"/>
      <c r="DQ30" s="427"/>
      <c r="DR30" s="835"/>
      <c r="DS30" s="835"/>
      <c r="DT30" s="917"/>
      <c r="DU30" s="427"/>
      <c r="DV30" s="835"/>
      <c r="DW30" s="835"/>
      <c r="DX30" s="917"/>
      <c r="DY30" s="427"/>
      <c r="DZ30" s="835"/>
      <c r="EA30" s="835"/>
      <c r="EB30" s="917"/>
      <c r="EC30" s="427"/>
      <c r="ED30" s="835"/>
      <c r="EE30" s="835"/>
      <c r="EF30" s="917"/>
      <c r="EG30" s="427"/>
      <c r="EH30" s="837"/>
      <c r="EI30" s="430"/>
      <c r="EJ30" s="430"/>
      <c r="EK30" s="430"/>
      <c r="EL30" s="430"/>
      <c r="EM30" s="427"/>
      <c r="EN30" s="430"/>
      <c r="EO30" s="430"/>
      <c r="EP30" s="430"/>
      <c r="EQ30" s="430"/>
      <c r="ER30" s="430"/>
      <c r="ES30" s="608"/>
      <c r="ET30" s="427"/>
    </row>
    <row r="31" spans="1:150" ht="247.5">
      <c r="A31" s="446" t="s">
        <v>3727</v>
      </c>
      <c r="B31" s="524"/>
      <c r="C31" s="446" t="s">
        <v>3729</v>
      </c>
      <c r="D31" s="871"/>
      <c r="E31" s="427" t="s">
        <v>3732</v>
      </c>
      <c r="F31" s="446"/>
      <c r="G31" s="582"/>
      <c r="H31" s="875"/>
      <c r="I31" s="916">
        <v>0.2</v>
      </c>
      <c r="J31" s="875">
        <v>2021</v>
      </c>
      <c r="K31" s="812"/>
      <c r="L31" s="812"/>
      <c r="M31" s="877"/>
      <c r="N31" s="877"/>
      <c r="O31" s="877"/>
      <c r="P31" s="877"/>
      <c r="Q31" s="877"/>
      <c r="R31" s="877"/>
      <c r="S31" s="877"/>
      <c r="T31" s="877"/>
      <c r="U31" s="877"/>
      <c r="V31" s="877"/>
      <c r="W31" s="877"/>
      <c r="X31" s="877"/>
      <c r="Y31" s="877"/>
      <c r="Z31" s="877"/>
      <c r="AA31" s="877"/>
      <c r="AB31" s="877"/>
      <c r="AC31" s="877"/>
      <c r="AD31" s="877"/>
      <c r="AE31" s="418" t="s">
        <v>3734</v>
      </c>
      <c r="AF31" s="885"/>
      <c r="AG31" s="417"/>
      <c r="AH31" s="427"/>
      <c r="AI31" s="417"/>
      <c r="AJ31" s="540"/>
      <c r="AK31" s="540"/>
      <c r="AL31" s="917"/>
      <c r="AM31" s="427"/>
      <c r="AN31" s="918"/>
      <c r="AO31" s="446"/>
      <c r="AP31" s="919"/>
      <c r="AQ31" s="427"/>
      <c r="AR31" s="812"/>
      <c r="AS31" s="812"/>
      <c r="AT31" s="812"/>
      <c r="AU31" s="812"/>
      <c r="AV31" s="524"/>
      <c r="AW31" s="524"/>
      <c r="AX31" s="524"/>
      <c r="AY31" s="524"/>
      <c r="AZ31" s="524"/>
      <c r="BA31" s="524"/>
      <c r="BB31" s="524"/>
      <c r="BC31" s="524"/>
      <c r="BD31" s="524"/>
      <c r="BE31" s="524"/>
      <c r="BF31" s="524"/>
      <c r="BG31" s="524"/>
      <c r="BH31" s="524"/>
      <c r="BI31" s="524"/>
      <c r="BJ31" s="524"/>
      <c r="BK31" s="524"/>
      <c r="BL31" s="524"/>
      <c r="BM31" s="919"/>
      <c r="BN31" s="835"/>
      <c r="BO31" s="835"/>
      <c r="BP31" s="919"/>
      <c r="BQ31" s="446"/>
      <c r="BR31" s="835"/>
      <c r="BS31" s="835"/>
      <c r="BT31" s="919"/>
      <c r="BU31" s="446"/>
      <c r="BV31" s="835"/>
      <c r="BW31" s="835"/>
      <c r="BX31" s="427"/>
      <c r="BY31" s="427"/>
      <c r="BZ31" s="835"/>
      <c r="CA31" s="835"/>
      <c r="CB31" s="427"/>
      <c r="CC31" s="427"/>
      <c r="CD31" s="835"/>
      <c r="CE31" s="835"/>
      <c r="CF31" s="917"/>
      <c r="CG31" s="446"/>
      <c r="CH31" s="835"/>
      <c r="CI31" s="835"/>
      <c r="CJ31" s="917"/>
      <c r="CK31" s="446"/>
      <c r="CL31" s="835"/>
      <c r="CM31" s="835"/>
      <c r="CN31" s="917"/>
      <c r="CO31" s="446"/>
      <c r="CP31" s="835"/>
      <c r="CQ31" s="835"/>
      <c r="CR31" s="917"/>
      <c r="CS31" s="446"/>
      <c r="CT31" s="835"/>
      <c r="CU31" s="835"/>
      <c r="CV31" s="917"/>
      <c r="CW31" s="427"/>
      <c r="CX31" s="835"/>
      <c r="CY31" s="835"/>
      <c r="CZ31" s="917"/>
      <c r="DA31" s="427"/>
      <c r="DB31" s="835"/>
      <c r="DC31" s="835"/>
      <c r="DD31" s="917"/>
      <c r="DE31" s="427"/>
      <c r="DF31" s="835"/>
      <c r="DG31" s="835"/>
      <c r="DH31" s="917"/>
      <c r="DI31" s="427"/>
      <c r="DJ31" s="835"/>
      <c r="DK31" s="835"/>
      <c r="DL31" s="917"/>
      <c r="DM31" s="427"/>
      <c r="DN31" s="835"/>
      <c r="DO31" s="835"/>
      <c r="DP31" s="917"/>
      <c r="DQ31" s="427"/>
      <c r="DR31" s="835"/>
      <c r="DS31" s="835"/>
      <c r="DT31" s="917"/>
      <c r="DU31" s="427"/>
      <c r="DV31" s="835"/>
      <c r="DW31" s="835"/>
      <c r="DX31" s="917"/>
      <c r="DY31" s="427"/>
      <c r="DZ31" s="835"/>
      <c r="EA31" s="835"/>
      <c r="EB31" s="917"/>
      <c r="EC31" s="427"/>
      <c r="ED31" s="835"/>
      <c r="EE31" s="835"/>
      <c r="EF31" s="917"/>
      <c r="EG31" s="427"/>
      <c r="EH31" s="837"/>
      <c r="EI31" s="430"/>
      <c r="EJ31" s="430"/>
      <c r="EK31" s="430"/>
      <c r="EL31" s="430"/>
      <c r="EM31" s="427"/>
      <c r="EN31" s="430"/>
      <c r="EO31" s="430"/>
      <c r="EP31" s="430"/>
      <c r="EQ31" s="430"/>
      <c r="ER31" s="430"/>
      <c r="ES31" s="608"/>
      <c r="ET31" s="427"/>
    </row>
    <row r="32" spans="1:150" ht="165">
      <c r="A32" s="446" t="s">
        <v>3727</v>
      </c>
      <c r="B32" s="524"/>
      <c r="C32" s="446" t="s">
        <v>3729</v>
      </c>
      <c r="D32" s="871"/>
      <c r="E32" s="427" t="s">
        <v>3732</v>
      </c>
      <c r="F32" s="446"/>
      <c r="G32" s="582"/>
      <c r="H32" s="875"/>
      <c r="I32" s="916">
        <v>0.2</v>
      </c>
      <c r="J32" s="875">
        <v>2021</v>
      </c>
      <c r="K32" s="812"/>
      <c r="L32" s="812"/>
      <c r="M32" s="877"/>
      <c r="N32" s="877"/>
      <c r="O32" s="877"/>
      <c r="P32" s="877"/>
      <c r="Q32" s="877"/>
      <c r="R32" s="877"/>
      <c r="S32" s="877"/>
      <c r="T32" s="877"/>
      <c r="U32" s="877"/>
      <c r="V32" s="877"/>
      <c r="W32" s="877"/>
      <c r="X32" s="877"/>
      <c r="Y32" s="877"/>
      <c r="Z32" s="877"/>
      <c r="AA32" s="877"/>
      <c r="AB32" s="877"/>
      <c r="AC32" s="877"/>
      <c r="AD32" s="877"/>
      <c r="AE32" s="418" t="s">
        <v>3735</v>
      </c>
      <c r="AF32" s="885"/>
      <c r="AG32" s="417"/>
      <c r="AH32" s="427"/>
      <c r="AI32" s="417"/>
      <c r="AJ32" s="540"/>
      <c r="AK32" s="540"/>
      <c r="AL32" s="917"/>
      <c r="AM32" s="427"/>
      <c r="AN32" s="918"/>
      <c r="AO32" s="446"/>
      <c r="AP32" s="919"/>
      <c r="AQ32" s="427"/>
      <c r="AR32" s="812"/>
      <c r="AS32" s="812"/>
      <c r="AT32" s="812"/>
      <c r="AU32" s="812"/>
      <c r="AV32" s="524"/>
      <c r="AW32" s="524"/>
      <c r="AX32" s="524"/>
      <c r="AY32" s="524"/>
      <c r="AZ32" s="524"/>
      <c r="BA32" s="524"/>
      <c r="BB32" s="524"/>
      <c r="BC32" s="524"/>
      <c r="BD32" s="524"/>
      <c r="BE32" s="524"/>
      <c r="BF32" s="524"/>
      <c r="BG32" s="524"/>
      <c r="BH32" s="524"/>
      <c r="BI32" s="524"/>
      <c r="BJ32" s="524"/>
      <c r="BK32" s="524"/>
      <c r="BL32" s="524"/>
      <c r="BM32" s="919"/>
      <c r="BN32" s="835"/>
      <c r="BO32" s="835"/>
      <c r="BP32" s="919"/>
      <c r="BQ32" s="446"/>
      <c r="BR32" s="835"/>
      <c r="BS32" s="835"/>
      <c r="BT32" s="919"/>
      <c r="BU32" s="446"/>
      <c r="BV32" s="835"/>
      <c r="BW32" s="835"/>
      <c r="BX32" s="427"/>
      <c r="BY32" s="427"/>
      <c r="BZ32" s="835"/>
      <c r="CA32" s="835"/>
      <c r="CB32" s="427"/>
      <c r="CC32" s="427"/>
      <c r="CD32" s="835"/>
      <c r="CE32" s="835"/>
      <c r="CF32" s="917"/>
      <c r="CG32" s="446"/>
      <c r="CH32" s="835"/>
      <c r="CI32" s="835"/>
      <c r="CJ32" s="917"/>
      <c r="CK32" s="446"/>
      <c r="CL32" s="835"/>
      <c r="CM32" s="835"/>
      <c r="CN32" s="917"/>
      <c r="CO32" s="446"/>
      <c r="CP32" s="835"/>
      <c r="CQ32" s="835"/>
      <c r="CR32" s="917"/>
      <c r="CS32" s="446"/>
      <c r="CT32" s="835"/>
      <c r="CU32" s="835"/>
      <c r="CV32" s="917"/>
      <c r="CW32" s="427"/>
      <c r="CX32" s="835"/>
      <c r="CY32" s="835"/>
      <c r="CZ32" s="917"/>
      <c r="DA32" s="427"/>
      <c r="DB32" s="835"/>
      <c r="DC32" s="835"/>
      <c r="DD32" s="917"/>
      <c r="DE32" s="427"/>
      <c r="DF32" s="835"/>
      <c r="DG32" s="835"/>
      <c r="DH32" s="917"/>
      <c r="DI32" s="427"/>
      <c r="DJ32" s="835"/>
      <c r="DK32" s="835"/>
      <c r="DL32" s="917"/>
      <c r="DM32" s="427"/>
      <c r="DN32" s="835"/>
      <c r="DO32" s="835"/>
      <c r="DP32" s="917"/>
      <c r="DQ32" s="427"/>
      <c r="DR32" s="835"/>
      <c r="DS32" s="835"/>
      <c r="DT32" s="917"/>
      <c r="DU32" s="427"/>
      <c r="DV32" s="835"/>
      <c r="DW32" s="835"/>
      <c r="DX32" s="917"/>
      <c r="DY32" s="427"/>
      <c r="DZ32" s="835"/>
      <c r="EA32" s="835"/>
      <c r="EB32" s="917"/>
      <c r="EC32" s="427"/>
      <c r="ED32" s="835"/>
      <c r="EE32" s="835"/>
      <c r="EF32" s="917"/>
      <c r="EG32" s="427"/>
      <c r="EH32" s="837"/>
      <c r="EI32" s="430"/>
      <c r="EJ32" s="430"/>
      <c r="EK32" s="430"/>
      <c r="EL32" s="430"/>
      <c r="EM32" s="427"/>
      <c r="EN32" s="430"/>
      <c r="EO32" s="430"/>
      <c r="EP32" s="430"/>
      <c r="EQ32" s="430"/>
      <c r="ER32" s="430"/>
      <c r="ES32" s="608"/>
      <c r="ET32" s="427"/>
    </row>
    <row r="33" spans="1:150" ht="231">
      <c r="A33" s="446" t="s">
        <v>3727</v>
      </c>
      <c r="B33" s="524"/>
      <c r="C33" s="446" t="s">
        <v>3763</v>
      </c>
      <c r="D33" s="871"/>
      <c r="E33" s="427" t="s">
        <v>3732</v>
      </c>
      <c r="F33" s="427"/>
      <c r="G33" s="582"/>
      <c r="H33" s="875"/>
      <c r="I33" s="916">
        <v>0.2</v>
      </c>
      <c r="J33" s="875">
        <v>2021</v>
      </c>
      <c r="K33" s="812"/>
      <c r="L33" s="812"/>
      <c r="M33" s="877"/>
      <c r="N33" s="877"/>
      <c r="O33" s="877"/>
      <c r="P33" s="877"/>
      <c r="Q33" s="877"/>
      <c r="R33" s="877"/>
      <c r="S33" s="877"/>
      <c r="T33" s="877"/>
      <c r="U33" s="877"/>
      <c r="V33" s="877"/>
      <c r="W33" s="877"/>
      <c r="X33" s="877"/>
      <c r="Y33" s="877"/>
      <c r="Z33" s="877"/>
      <c r="AA33" s="877"/>
      <c r="AB33" s="877"/>
      <c r="AC33" s="877"/>
      <c r="AD33" s="877"/>
      <c r="AE33" s="547" t="s">
        <v>3992</v>
      </c>
      <c r="AF33" s="649"/>
      <c r="AG33" s="616"/>
      <c r="AH33" s="427"/>
      <c r="AI33" s="417"/>
      <c r="AJ33" s="446"/>
      <c r="AK33" s="540"/>
      <c r="AL33" s="608"/>
      <c r="AM33" s="427"/>
      <c r="AN33" s="427"/>
      <c r="AO33" s="446"/>
      <c r="AP33" s="524"/>
      <c r="AQ33" s="427"/>
      <c r="AR33" s="812"/>
      <c r="AS33" s="812"/>
      <c r="AT33" s="812"/>
      <c r="AU33" s="524"/>
      <c r="AV33" s="524"/>
      <c r="AW33" s="524"/>
      <c r="AX33" s="524"/>
      <c r="AY33" s="524"/>
      <c r="AZ33" s="524"/>
      <c r="BA33" s="524"/>
      <c r="BB33" s="524"/>
      <c r="BC33" s="524"/>
      <c r="BD33" s="524"/>
      <c r="BE33" s="524"/>
      <c r="BF33" s="524"/>
      <c r="BG33" s="524"/>
      <c r="BH33" s="524"/>
      <c r="BI33" s="524"/>
      <c r="BJ33" s="524"/>
      <c r="BK33" s="524"/>
      <c r="BL33" s="524"/>
      <c r="BM33" s="524"/>
      <c r="BN33" s="835"/>
      <c r="BO33" s="835"/>
      <c r="BP33" s="427"/>
      <c r="BQ33" s="446"/>
      <c r="BR33" s="835"/>
      <c r="BS33" s="835"/>
      <c r="BT33" s="427"/>
      <c r="BU33" s="446"/>
      <c r="BV33" s="835"/>
      <c r="BW33" s="835"/>
      <c r="BX33" s="427"/>
      <c r="BY33" s="427"/>
      <c r="BZ33" s="835"/>
      <c r="CA33" s="835"/>
      <c r="CB33" s="427"/>
      <c r="CC33" s="427"/>
      <c r="CD33" s="835"/>
      <c r="CE33" s="835"/>
      <c r="CF33" s="427"/>
      <c r="CG33" s="446"/>
      <c r="CH33" s="835"/>
      <c r="CI33" s="835"/>
      <c r="CJ33" s="427"/>
      <c r="CK33" s="446"/>
      <c r="CL33" s="835"/>
      <c r="CM33" s="835"/>
      <c r="CN33" s="427"/>
      <c r="CO33" s="446"/>
      <c r="CP33" s="835"/>
      <c r="CQ33" s="835"/>
      <c r="CR33" s="427"/>
      <c r="CS33" s="446"/>
      <c r="CT33" s="835"/>
      <c r="CU33" s="835"/>
      <c r="CV33" s="427"/>
      <c r="CW33" s="427"/>
      <c r="CX33" s="835"/>
      <c r="CY33" s="835"/>
      <c r="CZ33" s="427"/>
      <c r="DA33" s="427"/>
      <c r="DB33" s="835"/>
      <c r="DC33" s="835"/>
      <c r="DD33" s="427"/>
      <c r="DE33" s="427"/>
      <c r="DF33" s="835"/>
      <c r="DG33" s="835"/>
      <c r="DH33" s="427"/>
      <c r="DI33" s="427"/>
      <c r="DJ33" s="835"/>
      <c r="DK33" s="835"/>
      <c r="DL33" s="427"/>
      <c r="DM33" s="427"/>
      <c r="DN33" s="835"/>
      <c r="DO33" s="835"/>
      <c r="DP33" s="427"/>
      <c r="DQ33" s="427"/>
      <c r="DR33" s="835"/>
      <c r="DS33" s="835"/>
      <c r="DT33" s="427"/>
      <c r="DU33" s="427"/>
      <c r="DV33" s="835"/>
      <c r="DW33" s="835"/>
      <c r="DX33" s="427"/>
      <c r="DY33" s="427"/>
      <c r="DZ33" s="835"/>
      <c r="EA33" s="835"/>
      <c r="EB33" s="427"/>
      <c r="EC33" s="427"/>
      <c r="ED33" s="835"/>
      <c r="EE33" s="835"/>
      <c r="EF33" s="427"/>
      <c r="EG33" s="427"/>
      <c r="EH33" s="837"/>
      <c r="EI33" s="427"/>
      <c r="EJ33" s="427"/>
      <c r="EK33" s="427"/>
      <c r="EL33" s="427"/>
      <c r="EM33" s="427"/>
      <c r="EN33" s="453"/>
      <c r="EO33" s="648"/>
      <c r="EP33" s="649"/>
      <c r="EQ33" s="649"/>
      <c r="ER33" s="649"/>
      <c r="ES33" s="649"/>
      <c r="ET33" s="453"/>
    </row>
    <row r="34" spans="1:150" ht="165">
      <c r="A34" s="446" t="s">
        <v>3727</v>
      </c>
      <c r="B34" s="524"/>
      <c r="C34" s="446" t="s">
        <v>3763</v>
      </c>
      <c r="D34" s="871"/>
      <c r="E34" s="427" t="s">
        <v>3732</v>
      </c>
      <c r="F34" s="427"/>
      <c r="G34" s="582"/>
      <c r="H34" s="875"/>
      <c r="I34" s="916">
        <v>0.2</v>
      </c>
      <c r="J34" s="875">
        <v>2021</v>
      </c>
      <c r="K34" s="812"/>
      <c r="L34" s="812"/>
      <c r="M34" s="877"/>
      <c r="N34" s="877"/>
      <c r="O34" s="877"/>
      <c r="P34" s="877"/>
      <c r="Q34" s="877"/>
      <c r="R34" s="877"/>
      <c r="S34" s="877"/>
      <c r="T34" s="877"/>
      <c r="U34" s="877"/>
      <c r="V34" s="877"/>
      <c r="W34" s="877"/>
      <c r="X34" s="877"/>
      <c r="Y34" s="877"/>
      <c r="Z34" s="877"/>
      <c r="AA34" s="877"/>
      <c r="AB34" s="877"/>
      <c r="AC34" s="877"/>
      <c r="AD34" s="877"/>
      <c r="AE34" s="547" t="s">
        <v>3767</v>
      </c>
      <c r="AF34" s="920"/>
      <c r="AG34" s="616"/>
      <c r="AH34" s="427"/>
      <c r="AI34" s="417"/>
      <c r="AJ34" s="446"/>
      <c r="AK34" s="540"/>
      <c r="AL34" s="608"/>
      <c r="AM34" s="427"/>
      <c r="AN34" s="427"/>
      <c r="AO34" s="446"/>
      <c r="AP34" s="524"/>
      <c r="AQ34" s="427"/>
      <c r="AR34" s="812"/>
      <c r="AS34" s="812"/>
      <c r="AT34" s="812"/>
      <c r="AU34" s="524"/>
      <c r="AV34" s="524"/>
      <c r="AW34" s="524"/>
      <c r="AX34" s="524"/>
      <c r="AY34" s="524"/>
      <c r="AZ34" s="524"/>
      <c r="BA34" s="524"/>
      <c r="BB34" s="524"/>
      <c r="BC34" s="524"/>
      <c r="BD34" s="524"/>
      <c r="BE34" s="524"/>
      <c r="BF34" s="524"/>
      <c r="BG34" s="524"/>
      <c r="BH34" s="524"/>
      <c r="BI34" s="524"/>
      <c r="BJ34" s="524"/>
      <c r="BK34" s="524"/>
      <c r="BL34" s="524"/>
      <c r="BM34" s="524"/>
      <c r="BN34" s="835"/>
      <c r="BO34" s="835"/>
      <c r="BP34" s="427"/>
      <c r="BQ34" s="446"/>
      <c r="BR34" s="835"/>
      <c r="BS34" s="835"/>
      <c r="BT34" s="427"/>
      <c r="BU34" s="446"/>
      <c r="BV34" s="835"/>
      <c r="BW34" s="835"/>
      <c r="BX34" s="427"/>
      <c r="BY34" s="427"/>
      <c r="BZ34" s="835"/>
      <c r="CA34" s="835"/>
      <c r="CB34" s="427"/>
      <c r="CC34" s="427"/>
      <c r="CD34" s="835"/>
      <c r="CE34" s="835"/>
      <c r="CF34" s="427"/>
      <c r="CG34" s="446"/>
      <c r="CH34" s="835"/>
      <c r="CI34" s="835"/>
      <c r="CJ34" s="427"/>
      <c r="CK34" s="446"/>
      <c r="CL34" s="835"/>
      <c r="CM34" s="835"/>
      <c r="CN34" s="427"/>
      <c r="CO34" s="446"/>
      <c r="CP34" s="835"/>
      <c r="CQ34" s="835"/>
      <c r="CR34" s="427"/>
      <c r="CS34" s="446"/>
      <c r="CT34" s="835"/>
      <c r="CU34" s="835"/>
      <c r="CV34" s="427"/>
      <c r="CW34" s="427"/>
      <c r="CX34" s="835"/>
      <c r="CY34" s="835"/>
      <c r="CZ34" s="427"/>
      <c r="DA34" s="427"/>
      <c r="DB34" s="835"/>
      <c r="DC34" s="835"/>
      <c r="DD34" s="427"/>
      <c r="DE34" s="427"/>
      <c r="DF34" s="835"/>
      <c r="DG34" s="835"/>
      <c r="DH34" s="427"/>
      <c r="DI34" s="427"/>
      <c r="DJ34" s="835"/>
      <c r="DK34" s="835"/>
      <c r="DL34" s="427"/>
      <c r="DM34" s="427"/>
      <c r="DN34" s="835"/>
      <c r="DO34" s="835"/>
      <c r="DP34" s="427"/>
      <c r="DQ34" s="427"/>
      <c r="DR34" s="835"/>
      <c r="DS34" s="835"/>
      <c r="DT34" s="427"/>
      <c r="DU34" s="427"/>
      <c r="DV34" s="835"/>
      <c r="DW34" s="835"/>
      <c r="DX34" s="427"/>
      <c r="DY34" s="427"/>
      <c r="DZ34" s="835"/>
      <c r="EA34" s="835"/>
      <c r="EB34" s="427"/>
      <c r="EC34" s="427"/>
      <c r="ED34" s="835"/>
      <c r="EE34" s="835"/>
      <c r="EF34" s="427"/>
      <c r="EG34" s="427"/>
      <c r="EH34" s="837"/>
      <c r="EI34" s="427"/>
      <c r="EJ34" s="427"/>
      <c r="EK34" s="427"/>
      <c r="EL34" s="427"/>
      <c r="EM34" s="427"/>
      <c r="EN34" s="453"/>
      <c r="EO34" s="648"/>
      <c r="EP34" s="649"/>
      <c r="EQ34" s="649"/>
      <c r="ER34" s="649"/>
      <c r="ES34" s="649"/>
      <c r="ET34" s="453"/>
    </row>
    <row r="35" spans="1:150" ht="165">
      <c r="A35" s="446" t="s">
        <v>3727</v>
      </c>
      <c r="B35" s="524"/>
      <c r="C35" s="446" t="s">
        <v>3763</v>
      </c>
      <c r="D35" s="871"/>
      <c r="E35" s="427" t="s">
        <v>3732</v>
      </c>
      <c r="F35" s="427"/>
      <c r="G35" s="582"/>
      <c r="H35" s="875"/>
      <c r="I35" s="916">
        <v>0.2</v>
      </c>
      <c r="J35" s="875">
        <v>2021</v>
      </c>
      <c r="K35" s="812"/>
      <c r="L35" s="812"/>
      <c r="M35" s="877"/>
      <c r="N35" s="877"/>
      <c r="O35" s="877"/>
      <c r="P35" s="877"/>
      <c r="Q35" s="877"/>
      <c r="R35" s="877"/>
      <c r="S35" s="877"/>
      <c r="T35" s="877"/>
      <c r="U35" s="877"/>
      <c r="V35" s="877"/>
      <c r="W35" s="877"/>
      <c r="X35" s="877"/>
      <c r="Y35" s="877"/>
      <c r="Z35" s="877"/>
      <c r="AA35" s="877"/>
      <c r="AB35" s="877"/>
      <c r="AC35" s="877"/>
      <c r="AD35" s="877"/>
      <c r="AE35" s="547" t="s">
        <v>3768</v>
      </c>
      <c r="AF35" s="920"/>
      <c r="AG35" s="616"/>
      <c r="AH35" s="427"/>
      <c r="AI35" s="417"/>
      <c r="AJ35" s="446"/>
      <c r="AK35" s="540"/>
      <c r="AL35" s="608"/>
      <c r="AM35" s="427"/>
      <c r="AN35" s="427"/>
      <c r="AO35" s="446"/>
      <c r="AP35" s="524"/>
      <c r="AQ35" s="427"/>
      <c r="AR35" s="812"/>
      <c r="AS35" s="812"/>
      <c r="AT35" s="812"/>
      <c r="AU35" s="524"/>
      <c r="AV35" s="524"/>
      <c r="AW35" s="524"/>
      <c r="AX35" s="524"/>
      <c r="AY35" s="524"/>
      <c r="AZ35" s="524"/>
      <c r="BA35" s="524"/>
      <c r="BB35" s="524"/>
      <c r="BC35" s="524"/>
      <c r="BD35" s="524"/>
      <c r="BE35" s="524"/>
      <c r="BF35" s="524"/>
      <c r="BG35" s="524"/>
      <c r="BH35" s="524"/>
      <c r="BI35" s="524"/>
      <c r="BJ35" s="524"/>
      <c r="BK35" s="524"/>
      <c r="BL35" s="524"/>
      <c r="BM35" s="524"/>
      <c r="BN35" s="835"/>
      <c r="BO35" s="835"/>
      <c r="BP35" s="427"/>
      <c r="BQ35" s="446"/>
      <c r="BR35" s="835"/>
      <c r="BS35" s="835"/>
      <c r="BT35" s="427"/>
      <c r="BU35" s="446"/>
      <c r="BV35" s="835"/>
      <c r="BW35" s="835"/>
      <c r="BX35" s="427"/>
      <c r="BY35" s="427"/>
      <c r="BZ35" s="835"/>
      <c r="CA35" s="835"/>
      <c r="CB35" s="427"/>
      <c r="CC35" s="427"/>
      <c r="CD35" s="835"/>
      <c r="CE35" s="835"/>
      <c r="CF35" s="427"/>
      <c r="CG35" s="446"/>
      <c r="CH35" s="835"/>
      <c r="CI35" s="835"/>
      <c r="CJ35" s="427"/>
      <c r="CK35" s="446"/>
      <c r="CL35" s="835"/>
      <c r="CM35" s="835"/>
      <c r="CN35" s="427"/>
      <c r="CO35" s="446"/>
      <c r="CP35" s="835"/>
      <c r="CQ35" s="835"/>
      <c r="CR35" s="427"/>
      <c r="CS35" s="446"/>
      <c r="CT35" s="835"/>
      <c r="CU35" s="835"/>
      <c r="CV35" s="427"/>
      <c r="CW35" s="427"/>
      <c r="CX35" s="835"/>
      <c r="CY35" s="835"/>
      <c r="CZ35" s="427"/>
      <c r="DA35" s="427"/>
      <c r="DB35" s="835"/>
      <c r="DC35" s="835"/>
      <c r="DD35" s="427"/>
      <c r="DE35" s="427"/>
      <c r="DF35" s="835"/>
      <c r="DG35" s="835"/>
      <c r="DH35" s="427"/>
      <c r="DI35" s="427"/>
      <c r="DJ35" s="835"/>
      <c r="DK35" s="835"/>
      <c r="DL35" s="427"/>
      <c r="DM35" s="427"/>
      <c r="DN35" s="835"/>
      <c r="DO35" s="835"/>
      <c r="DP35" s="427"/>
      <c r="DQ35" s="427"/>
      <c r="DR35" s="835"/>
      <c r="DS35" s="835"/>
      <c r="DT35" s="427"/>
      <c r="DU35" s="427"/>
      <c r="DV35" s="835"/>
      <c r="DW35" s="835"/>
      <c r="DX35" s="427"/>
      <c r="DY35" s="427"/>
      <c r="DZ35" s="835"/>
      <c r="EA35" s="835"/>
      <c r="EB35" s="427"/>
      <c r="EC35" s="427"/>
      <c r="ED35" s="835"/>
      <c r="EE35" s="835"/>
      <c r="EF35" s="427"/>
      <c r="EG35" s="427"/>
      <c r="EH35" s="837"/>
      <c r="EI35" s="427"/>
      <c r="EJ35" s="427"/>
      <c r="EK35" s="427"/>
      <c r="EL35" s="427"/>
      <c r="EM35" s="427"/>
      <c r="EN35" s="453"/>
      <c r="EO35" s="648"/>
      <c r="EP35" s="649"/>
      <c r="EQ35" s="649"/>
      <c r="ER35" s="649"/>
      <c r="ES35" s="649"/>
      <c r="ET35" s="453"/>
    </row>
    <row r="36" spans="1:150" ht="165">
      <c r="A36" s="446" t="s">
        <v>3727</v>
      </c>
      <c r="B36" s="524"/>
      <c r="C36" s="446" t="s">
        <v>3763</v>
      </c>
      <c r="D36" s="871"/>
      <c r="E36" s="427" t="s">
        <v>3732</v>
      </c>
      <c r="F36" s="427"/>
      <c r="G36" s="582"/>
      <c r="H36" s="875"/>
      <c r="I36" s="916">
        <v>0.2</v>
      </c>
      <c r="J36" s="875">
        <v>2021</v>
      </c>
      <c r="K36" s="812"/>
      <c r="L36" s="812"/>
      <c r="M36" s="877"/>
      <c r="N36" s="877"/>
      <c r="O36" s="877"/>
      <c r="P36" s="877"/>
      <c r="Q36" s="877"/>
      <c r="R36" s="877"/>
      <c r="S36" s="877"/>
      <c r="T36" s="877"/>
      <c r="U36" s="877"/>
      <c r="V36" s="877"/>
      <c r="W36" s="877"/>
      <c r="X36" s="877"/>
      <c r="Y36" s="877"/>
      <c r="Z36" s="877"/>
      <c r="AA36" s="877"/>
      <c r="AB36" s="877"/>
      <c r="AC36" s="877"/>
      <c r="AD36" s="877"/>
      <c r="AE36" s="547" t="s">
        <v>3769</v>
      </c>
      <c r="AF36" s="920"/>
      <c r="AG36" s="616"/>
      <c r="AH36" s="427"/>
      <c r="AI36" s="417"/>
      <c r="AJ36" s="446"/>
      <c r="AK36" s="540"/>
      <c r="AL36" s="608"/>
      <c r="AM36" s="427"/>
      <c r="AN36" s="427"/>
      <c r="AO36" s="446"/>
      <c r="AP36" s="524"/>
      <c r="AQ36" s="427"/>
      <c r="AR36" s="812"/>
      <c r="AS36" s="812"/>
      <c r="AT36" s="812"/>
      <c r="AU36" s="524"/>
      <c r="AV36" s="524"/>
      <c r="AW36" s="524"/>
      <c r="AX36" s="524"/>
      <c r="AY36" s="524"/>
      <c r="AZ36" s="524"/>
      <c r="BA36" s="524"/>
      <c r="BB36" s="524"/>
      <c r="BC36" s="524"/>
      <c r="BD36" s="524"/>
      <c r="BE36" s="524"/>
      <c r="BF36" s="524"/>
      <c r="BG36" s="524"/>
      <c r="BH36" s="524"/>
      <c r="BI36" s="524"/>
      <c r="BJ36" s="524"/>
      <c r="BK36" s="524"/>
      <c r="BL36" s="524"/>
      <c r="BM36" s="524"/>
      <c r="BN36" s="835"/>
      <c r="BO36" s="835"/>
      <c r="BP36" s="427"/>
      <c r="BQ36" s="446"/>
      <c r="BR36" s="835"/>
      <c r="BS36" s="835"/>
      <c r="BT36" s="427"/>
      <c r="BU36" s="446"/>
      <c r="BV36" s="835"/>
      <c r="BW36" s="835"/>
      <c r="BX36" s="427"/>
      <c r="BY36" s="427"/>
      <c r="BZ36" s="835"/>
      <c r="CA36" s="835"/>
      <c r="CB36" s="427"/>
      <c r="CC36" s="427"/>
      <c r="CD36" s="835"/>
      <c r="CE36" s="835"/>
      <c r="CF36" s="427"/>
      <c r="CG36" s="446"/>
      <c r="CH36" s="835"/>
      <c r="CI36" s="835"/>
      <c r="CJ36" s="427"/>
      <c r="CK36" s="446"/>
      <c r="CL36" s="835"/>
      <c r="CM36" s="835"/>
      <c r="CN36" s="427"/>
      <c r="CO36" s="446"/>
      <c r="CP36" s="835"/>
      <c r="CQ36" s="835"/>
      <c r="CR36" s="427"/>
      <c r="CS36" s="446"/>
      <c r="CT36" s="835"/>
      <c r="CU36" s="835"/>
      <c r="CV36" s="427"/>
      <c r="CW36" s="427"/>
      <c r="CX36" s="835"/>
      <c r="CY36" s="835"/>
      <c r="CZ36" s="427"/>
      <c r="DA36" s="427"/>
      <c r="DB36" s="835"/>
      <c r="DC36" s="835"/>
      <c r="DD36" s="427"/>
      <c r="DE36" s="427"/>
      <c r="DF36" s="835"/>
      <c r="DG36" s="835"/>
      <c r="DH36" s="427"/>
      <c r="DI36" s="427"/>
      <c r="DJ36" s="835"/>
      <c r="DK36" s="835"/>
      <c r="DL36" s="427"/>
      <c r="DM36" s="427"/>
      <c r="DN36" s="835"/>
      <c r="DO36" s="835"/>
      <c r="DP36" s="427"/>
      <c r="DQ36" s="427"/>
      <c r="DR36" s="835"/>
      <c r="DS36" s="835"/>
      <c r="DT36" s="427"/>
      <c r="DU36" s="427"/>
      <c r="DV36" s="835"/>
      <c r="DW36" s="835"/>
      <c r="DX36" s="427"/>
      <c r="DY36" s="427"/>
      <c r="DZ36" s="835"/>
      <c r="EA36" s="835"/>
      <c r="EB36" s="427"/>
      <c r="EC36" s="427"/>
      <c r="ED36" s="835"/>
      <c r="EE36" s="835"/>
      <c r="EF36" s="427"/>
      <c r="EG36" s="427"/>
      <c r="EH36" s="837"/>
      <c r="EI36" s="427"/>
      <c r="EJ36" s="427"/>
      <c r="EK36" s="427"/>
      <c r="EL36" s="427"/>
      <c r="EM36" s="427"/>
      <c r="EN36" s="453"/>
      <c r="EO36" s="648"/>
      <c r="EP36" s="649"/>
      <c r="EQ36" s="649"/>
      <c r="ER36" s="649"/>
      <c r="ES36" s="649"/>
      <c r="ET36" s="453"/>
    </row>
    <row r="37" spans="1:150" ht="165">
      <c r="A37" s="446" t="s">
        <v>3727</v>
      </c>
      <c r="B37" s="524"/>
      <c r="C37" s="446" t="s">
        <v>3763</v>
      </c>
      <c r="D37" s="871"/>
      <c r="E37" s="427" t="s">
        <v>3732</v>
      </c>
      <c r="F37" s="427"/>
      <c r="G37" s="582"/>
      <c r="H37" s="875"/>
      <c r="I37" s="916">
        <v>0.2</v>
      </c>
      <c r="J37" s="875">
        <v>2021</v>
      </c>
      <c r="K37" s="812"/>
      <c r="L37" s="812"/>
      <c r="M37" s="877"/>
      <c r="N37" s="877"/>
      <c r="O37" s="877"/>
      <c r="P37" s="877"/>
      <c r="Q37" s="877"/>
      <c r="R37" s="877"/>
      <c r="S37" s="877"/>
      <c r="T37" s="877"/>
      <c r="U37" s="877"/>
      <c r="V37" s="877"/>
      <c r="W37" s="877"/>
      <c r="X37" s="877"/>
      <c r="Y37" s="877"/>
      <c r="Z37" s="877"/>
      <c r="AA37" s="877"/>
      <c r="AB37" s="877"/>
      <c r="AC37" s="877"/>
      <c r="AD37" s="877"/>
      <c r="AE37" s="547" t="s">
        <v>3770</v>
      </c>
      <c r="AF37" s="920"/>
      <c r="AG37" s="616"/>
      <c r="AH37" s="427"/>
      <c r="AI37" s="417"/>
      <c r="AJ37" s="446"/>
      <c r="AK37" s="540"/>
      <c r="AL37" s="608"/>
      <c r="AM37" s="427"/>
      <c r="AN37" s="427"/>
      <c r="AO37" s="446"/>
      <c r="AP37" s="524"/>
      <c r="AQ37" s="427"/>
      <c r="AR37" s="812"/>
      <c r="AS37" s="812"/>
      <c r="AT37" s="812"/>
      <c r="AU37" s="524"/>
      <c r="AV37" s="524"/>
      <c r="AW37" s="524"/>
      <c r="AX37" s="524"/>
      <c r="AY37" s="524"/>
      <c r="AZ37" s="524"/>
      <c r="BA37" s="524"/>
      <c r="BB37" s="524"/>
      <c r="BC37" s="524"/>
      <c r="BD37" s="524"/>
      <c r="BE37" s="524"/>
      <c r="BF37" s="524"/>
      <c r="BG37" s="524"/>
      <c r="BH37" s="524"/>
      <c r="BI37" s="524"/>
      <c r="BJ37" s="524"/>
      <c r="BK37" s="524"/>
      <c r="BL37" s="524"/>
      <c r="BM37" s="524"/>
      <c r="BN37" s="835"/>
      <c r="BO37" s="835"/>
      <c r="BP37" s="427"/>
      <c r="BQ37" s="446"/>
      <c r="BR37" s="835"/>
      <c r="BS37" s="835"/>
      <c r="BT37" s="427"/>
      <c r="BU37" s="446"/>
      <c r="BV37" s="835"/>
      <c r="BW37" s="835"/>
      <c r="BX37" s="427"/>
      <c r="BY37" s="427"/>
      <c r="BZ37" s="835"/>
      <c r="CA37" s="835"/>
      <c r="CB37" s="427"/>
      <c r="CC37" s="427"/>
      <c r="CD37" s="835"/>
      <c r="CE37" s="835"/>
      <c r="CF37" s="427"/>
      <c r="CG37" s="446"/>
      <c r="CH37" s="835"/>
      <c r="CI37" s="835"/>
      <c r="CJ37" s="427"/>
      <c r="CK37" s="446"/>
      <c r="CL37" s="835"/>
      <c r="CM37" s="835"/>
      <c r="CN37" s="427"/>
      <c r="CO37" s="446"/>
      <c r="CP37" s="835"/>
      <c r="CQ37" s="835"/>
      <c r="CR37" s="427"/>
      <c r="CS37" s="446"/>
      <c r="CT37" s="835"/>
      <c r="CU37" s="835"/>
      <c r="CV37" s="427"/>
      <c r="CW37" s="427"/>
      <c r="CX37" s="835"/>
      <c r="CY37" s="835"/>
      <c r="CZ37" s="427"/>
      <c r="DA37" s="427"/>
      <c r="DB37" s="835"/>
      <c r="DC37" s="835"/>
      <c r="DD37" s="427"/>
      <c r="DE37" s="427"/>
      <c r="DF37" s="835"/>
      <c r="DG37" s="835"/>
      <c r="DH37" s="427"/>
      <c r="DI37" s="427"/>
      <c r="DJ37" s="835"/>
      <c r="DK37" s="835"/>
      <c r="DL37" s="427"/>
      <c r="DM37" s="427"/>
      <c r="DN37" s="835"/>
      <c r="DO37" s="835"/>
      <c r="DP37" s="427"/>
      <c r="DQ37" s="427"/>
      <c r="DR37" s="835"/>
      <c r="DS37" s="835"/>
      <c r="DT37" s="427"/>
      <c r="DU37" s="427"/>
      <c r="DV37" s="835"/>
      <c r="DW37" s="835"/>
      <c r="DX37" s="427"/>
      <c r="DY37" s="427"/>
      <c r="DZ37" s="835"/>
      <c r="EA37" s="835"/>
      <c r="EB37" s="427"/>
      <c r="EC37" s="427"/>
      <c r="ED37" s="835"/>
      <c r="EE37" s="835"/>
      <c r="EF37" s="427"/>
      <c r="EG37" s="427"/>
      <c r="EH37" s="837"/>
      <c r="EI37" s="427"/>
      <c r="EJ37" s="427"/>
      <c r="EK37" s="427"/>
      <c r="EL37" s="427"/>
      <c r="EM37" s="427"/>
      <c r="EN37" s="453"/>
      <c r="EO37" s="648"/>
      <c r="EP37" s="649"/>
      <c r="EQ37" s="649"/>
      <c r="ER37" s="649"/>
      <c r="ES37" s="649"/>
      <c r="ET37" s="453"/>
    </row>
    <row r="38" spans="1:150" ht="165">
      <c r="A38" s="446" t="s">
        <v>3727</v>
      </c>
      <c r="B38" s="524"/>
      <c r="C38" s="446" t="s">
        <v>3763</v>
      </c>
      <c r="D38" s="871"/>
      <c r="E38" s="427" t="s">
        <v>3732</v>
      </c>
      <c r="F38" s="427"/>
      <c r="G38" s="582"/>
      <c r="H38" s="875"/>
      <c r="I38" s="916">
        <v>0.2</v>
      </c>
      <c r="J38" s="875">
        <v>2021</v>
      </c>
      <c r="K38" s="812"/>
      <c r="L38" s="812"/>
      <c r="M38" s="877"/>
      <c r="N38" s="877"/>
      <c r="O38" s="877"/>
      <c r="P38" s="877"/>
      <c r="Q38" s="877"/>
      <c r="R38" s="877"/>
      <c r="S38" s="877"/>
      <c r="T38" s="877"/>
      <c r="U38" s="877"/>
      <c r="V38" s="877"/>
      <c r="W38" s="877"/>
      <c r="X38" s="877"/>
      <c r="Y38" s="877"/>
      <c r="Z38" s="877"/>
      <c r="AA38" s="877"/>
      <c r="AB38" s="877"/>
      <c r="AC38" s="877"/>
      <c r="AD38" s="877"/>
      <c r="AE38" s="547" t="s">
        <v>3771</v>
      </c>
      <c r="AF38" s="920"/>
      <c r="AG38" s="616"/>
      <c r="AH38" s="427"/>
      <c r="AI38" s="417"/>
      <c r="AJ38" s="446"/>
      <c r="AK38" s="540"/>
      <c r="AL38" s="608"/>
      <c r="AM38" s="427"/>
      <c r="AN38" s="427"/>
      <c r="AO38" s="446"/>
      <c r="AP38" s="524"/>
      <c r="AQ38" s="427"/>
      <c r="AR38" s="812"/>
      <c r="AS38" s="812"/>
      <c r="AT38" s="812"/>
      <c r="AU38" s="524"/>
      <c r="AV38" s="524"/>
      <c r="AW38" s="524"/>
      <c r="AX38" s="524"/>
      <c r="AY38" s="524"/>
      <c r="AZ38" s="524"/>
      <c r="BA38" s="524"/>
      <c r="BB38" s="524"/>
      <c r="BC38" s="524"/>
      <c r="BD38" s="524"/>
      <c r="BE38" s="524"/>
      <c r="BF38" s="524"/>
      <c r="BG38" s="524"/>
      <c r="BH38" s="524"/>
      <c r="BI38" s="524"/>
      <c r="BJ38" s="524"/>
      <c r="BK38" s="524"/>
      <c r="BL38" s="524"/>
      <c r="BM38" s="524"/>
      <c r="BN38" s="835"/>
      <c r="BO38" s="835"/>
      <c r="BP38" s="427"/>
      <c r="BQ38" s="446"/>
      <c r="BR38" s="835"/>
      <c r="BS38" s="835"/>
      <c r="BT38" s="427"/>
      <c r="BU38" s="446"/>
      <c r="BV38" s="835"/>
      <c r="BW38" s="835"/>
      <c r="BX38" s="427"/>
      <c r="BY38" s="427"/>
      <c r="BZ38" s="835"/>
      <c r="CA38" s="835"/>
      <c r="CB38" s="427"/>
      <c r="CC38" s="427"/>
      <c r="CD38" s="835"/>
      <c r="CE38" s="835"/>
      <c r="CF38" s="427"/>
      <c r="CG38" s="446"/>
      <c r="CH38" s="835"/>
      <c r="CI38" s="835"/>
      <c r="CJ38" s="427"/>
      <c r="CK38" s="446"/>
      <c r="CL38" s="835"/>
      <c r="CM38" s="835"/>
      <c r="CN38" s="427"/>
      <c r="CO38" s="446"/>
      <c r="CP38" s="835"/>
      <c r="CQ38" s="835"/>
      <c r="CR38" s="427"/>
      <c r="CS38" s="446"/>
      <c r="CT38" s="835"/>
      <c r="CU38" s="835"/>
      <c r="CV38" s="427"/>
      <c r="CW38" s="427"/>
      <c r="CX38" s="835"/>
      <c r="CY38" s="835"/>
      <c r="CZ38" s="427"/>
      <c r="DA38" s="427"/>
      <c r="DB38" s="835"/>
      <c r="DC38" s="835"/>
      <c r="DD38" s="427"/>
      <c r="DE38" s="427"/>
      <c r="DF38" s="835"/>
      <c r="DG38" s="835"/>
      <c r="DH38" s="427"/>
      <c r="DI38" s="427"/>
      <c r="DJ38" s="835"/>
      <c r="DK38" s="835"/>
      <c r="DL38" s="427"/>
      <c r="DM38" s="427"/>
      <c r="DN38" s="835"/>
      <c r="DO38" s="835"/>
      <c r="DP38" s="427"/>
      <c r="DQ38" s="427"/>
      <c r="DR38" s="835"/>
      <c r="DS38" s="835"/>
      <c r="DT38" s="427"/>
      <c r="DU38" s="427"/>
      <c r="DV38" s="835"/>
      <c r="DW38" s="835"/>
      <c r="DX38" s="427"/>
      <c r="DY38" s="427"/>
      <c r="DZ38" s="835"/>
      <c r="EA38" s="835"/>
      <c r="EB38" s="427"/>
      <c r="EC38" s="427"/>
      <c r="ED38" s="835"/>
      <c r="EE38" s="835"/>
      <c r="EF38" s="427"/>
      <c r="EG38" s="427"/>
      <c r="EH38" s="837"/>
      <c r="EI38" s="427"/>
      <c r="EJ38" s="427"/>
      <c r="EK38" s="427"/>
      <c r="EL38" s="427"/>
      <c r="EM38" s="427"/>
      <c r="EN38" s="453"/>
      <c r="EO38" s="648"/>
      <c r="EP38" s="649"/>
      <c r="EQ38" s="649"/>
      <c r="ER38" s="649"/>
      <c r="ES38" s="649"/>
      <c r="ET38" s="453"/>
    </row>
    <row r="39" spans="1:150" ht="165">
      <c r="A39" s="446" t="s">
        <v>3727</v>
      </c>
      <c r="B39" s="524"/>
      <c r="C39" s="446" t="s">
        <v>3763</v>
      </c>
      <c r="D39" s="871"/>
      <c r="E39" s="427" t="s">
        <v>3732</v>
      </c>
      <c r="F39" s="427"/>
      <c r="G39" s="582"/>
      <c r="H39" s="875"/>
      <c r="I39" s="916">
        <v>0.2</v>
      </c>
      <c r="J39" s="875">
        <v>2021</v>
      </c>
      <c r="K39" s="812"/>
      <c r="L39" s="812"/>
      <c r="M39" s="877"/>
      <c r="N39" s="877"/>
      <c r="O39" s="877"/>
      <c r="P39" s="877"/>
      <c r="Q39" s="877"/>
      <c r="R39" s="877"/>
      <c r="S39" s="877"/>
      <c r="T39" s="877"/>
      <c r="U39" s="877"/>
      <c r="V39" s="877"/>
      <c r="W39" s="877"/>
      <c r="X39" s="877"/>
      <c r="Y39" s="877"/>
      <c r="Z39" s="877"/>
      <c r="AA39" s="877"/>
      <c r="AB39" s="877"/>
      <c r="AC39" s="877"/>
      <c r="AD39" s="877"/>
      <c r="AE39" s="547" t="s">
        <v>3772</v>
      </c>
      <c r="AF39" s="920"/>
      <c r="AG39" s="616"/>
      <c r="AH39" s="427"/>
      <c r="AI39" s="417"/>
      <c r="AJ39" s="446"/>
      <c r="AK39" s="540"/>
      <c r="AL39" s="608"/>
      <c r="AM39" s="427"/>
      <c r="AN39" s="427"/>
      <c r="AO39" s="446"/>
      <c r="AP39" s="524"/>
      <c r="AQ39" s="427"/>
      <c r="AR39" s="812"/>
      <c r="AS39" s="812"/>
      <c r="AT39" s="812"/>
      <c r="AU39" s="524"/>
      <c r="AV39" s="524"/>
      <c r="AW39" s="524"/>
      <c r="AX39" s="524"/>
      <c r="AY39" s="524"/>
      <c r="AZ39" s="524"/>
      <c r="BA39" s="524"/>
      <c r="BB39" s="524"/>
      <c r="BC39" s="524"/>
      <c r="BD39" s="524"/>
      <c r="BE39" s="524"/>
      <c r="BF39" s="524"/>
      <c r="BG39" s="524"/>
      <c r="BH39" s="524"/>
      <c r="BI39" s="524"/>
      <c r="BJ39" s="524"/>
      <c r="BK39" s="524"/>
      <c r="BL39" s="524"/>
      <c r="BM39" s="524"/>
      <c r="BN39" s="835"/>
      <c r="BO39" s="835"/>
      <c r="BP39" s="427"/>
      <c r="BQ39" s="446"/>
      <c r="BR39" s="835"/>
      <c r="BS39" s="835"/>
      <c r="BT39" s="427"/>
      <c r="BU39" s="446"/>
      <c r="BV39" s="835"/>
      <c r="BW39" s="835"/>
      <c r="BX39" s="427"/>
      <c r="BY39" s="427"/>
      <c r="BZ39" s="835"/>
      <c r="CA39" s="835"/>
      <c r="CB39" s="427"/>
      <c r="CC39" s="427"/>
      <c r="CD39" s="835"/>
      <c r="CE39" s="835"/>
      <c r="CF39" s="427"/>
      <c r="CG39" s="446"/>
      <c r="CH39" s="835"/>
      <c r="CI39" s="835"/>
      <c r="CJ39" s="427"/>
      <c r="CK39" s="446"/>
      <c r="CL39" s="835"/>
      <c r="CM39" s="835"/>
      <c r="CN39" s="427"/>
      <c r="CO39" s="446"/>
      <c r="CP39" s="835"/>
      <c r="CQ39" s="835"/>
      <c r="CR39" s="427"/>
      <c r="CS39" s="446"/>
      <c r="CT39" s="835"/>
      <c r="CU39" s="835"/>
      <c r="CV39" s="427"/>
      <c r="CW39" s="427"/>
      <c r="CX39" s="835"/>
      <c r="CY39" s="835"/>
      <c r="CZ39" s="427"/>
      <c r="DA39" s="427"/>
      <c r="DB39" s="835"/>
      <c r="DC39" s="835"/>
      <c r="DD39" s="427"/>
      <c r="DE39" s="427"/>
      <c r="DF39" s="835"/>
      <c r="DG39" s="835"/>
      <c r="DH39" s="427"/>
      <c r="DI39" s="427"/>
      <c r="DJ39" s="835"/>
      <c r="DK39" s="835"/>
      <c r="DL39" s="427"/>
      <c r="DM39" s="427"/>
      <c r="DN39" s="835"/>
      <c r="DO39" s="835"/>
      <c r="DP39" s="427"/>
      <c r="DQ39" s="427"/>
      <c r="DR39" s="835"/>
      <c r="DS39" s="835"/>
      <c r="DT39" s="427"/>
      <c r="DU39" s="427"/>
      <c r="DV39" s="835"/>
      <c r="DW39" s="835"/>
      <c r="DX39" s="427"/>
      <c r="DY39" s="427"/>
      <c r="DZ39" s="835"/>
      <c r="EA39" s="835"/>
      <c r="EB39" s="427"/>
      <c r="EC39" s="427"/>
      <c r="ED39" s="835"/>
      <c r="EE39" s="835"/>
      <c r="EF39" s="427"/>
      <c r="EG39" s="427"/>
      <c r="EH39" s="837"/>
      <c r="EI39" s="427"/>
      <c r="EJ39" s="427"/>
      <c r="EK39" s="427"/>
      <c r="EL39" s="427"/>
      <c r="EM39" s="427"/>
      <c r="EN39" s="453"/>
      <c r="EO39" s="648"/>
      <c r="EP39" s="649"/>
      <c r="EQ39" s="649"/>
      <c r="ER39" s="649"/>
      <c r="ES39" s="649"/>
      <c r="ET39" s="453"/>
    </row>
    <row r="40" spans="1:150" ht="165">
      <c r="A40" s="446" t="s">
        <v>3727</v>
      </c>
      <c r="B40" s="524"/>
      <c r="C40" s="446" t="s">
        <v>3763</v>
      </c>
      <c r="D40" s="871"/>
      <c r="E40" s="427" t="s">
        <v>3732</v>
      </c>
      <c r="F40" s="427"/>
      <c r="G40" s="582"/>
      <c r="H40" s="875"/>
      <c r="I40" s="916">
        <v>0.2</v>
      </c>
      <c r="J40" s="875">
        <v>2021</v>
      </c>
      <c r="K40" s="812"/>
      <c r="L40" s="812"/>
      <c r="M40" s="877"/>
      <c r="N40" s="877"/>
      <c r="O40" s="877"/>
      <c r="P40" s="877"/>
      <c r="Q40" s="877"/>
      <c r="R40" s="877"/>
      <c r="S40" s="877"/>
      <c r="T40" s="877"/>
      <c r="U40" s="877"/>
      <c r="V40" s="877"/>
      <c r="W40" s="877"/>
      <c r="X40" s="877"/>
      <c r="Y40" s="877"/>
      <c r="Z40" s="877"/>
      <c r="AA40" s="877"/>
      <c r="AB40" s="877"/>
      <c r="AC40" s="877"/>
      <c r="AD40" s="877"/>
      <c r="AE40" s="547" t="s">
        <v>3773</v>
      </c>
      <c r="AF40" s="920"/>
      <c r="AG40" s="616"/>
      <c r="AH40" s="427"/>
      <c r="AI40" s="417"/>
      <c r="AJ40" s="446"/>
      <c r="AK40" s="540"/>
      <c r="AL40" s="608"/>
      <c r="AM40" s="427"/>
      <c r="AN40" s="427"/>
      <c r="AO40" s="446"/>
      <c r="AP40" s="524"/>
      <c r="AQ40" s="427"/>
      <c r="AR40" s="812"/>
      <c r="AS40" s="812"/>
      <c r="AT40" s="812"/>
      <c r="AU40" s="524"/>
      <c r="AV40" s="524"/>
      <c r="AW40" s="524"/>
      <c r="AX40" s="524"/>
      <c r="AY40" s="524"/>
      <c r="AZ40" s="524"/>
      <c r="BA40" s="524"/>
      <c r="BB40" s="524"/>
      <c r="BC40" s="524"/>
      <c r="BD40" s="524"/>
      <c r="BE40" s="524"/>
      <c r="BF40" s="524"/>
      <c r="BG40" s="524"/>
      <c r="BH40" s="524"/>
      <c r="BI40" s="524"/>
      <c r="BJ40" s="524"/>
      <c r="BK40" s="524"/>
      <c r="BL40" s="524"/>
      <c r="BM40" s="524"/>
      <c r="BN40" s="835"/>
      <c r="BO40" s="835"/>
      <c r="BP40" s="427"/>
      <c r="BQ40" s="446"/>
      <c r="BR40" s="835"/>
      <c r="BS40" s="835"/>
      <c r="BT40" s="427"/>
      <c r="BU40" s="446"/>
      <c r="BV40" s="835"/>
      <c r="BW40" s="835"/>
      <c r="BX40" s="427"/>
      <c r="BY40" s="427"/>
      <c r="BZ40" s="835"/>
      <c r="CA40" s="835"/>
      <c r="CB40" s="427"/>
      <c r="CC40" s="427"/>
      <c r="CD40" s="835"/>
      <c r="CE40" s="835"/>
      <c r="CF40" s="427"/>
      <c r="CG40" s="446"/>
      <c r="CH40" s="835"/>
      <c r="CI40" s="835"/>
      <c r="CJ40" s="427"/>
      <c r="CK40" s="446"/>
      <c r="CL40" s="835"/>
      <c r="CM40" s="835"/>
      <c r="CN40" s="427"/>
      <c r="CO40" s="446"/>
      <c r="CP40" s="835"/>
      <c r="CQ40" s="835"/>
      <c r="CR40" s="427"/>
      <c r="CS40" s="446"/>
      <c r="CT40" s="835"/>
      <c r="CU40" s="835"/>
      <c r="CV40" s="427"/>
      <c r="CW40" s="427"/>
      <c r="CX40" s="835"/>
      <c r="CY40" s="835"/>
      <c r="CZ40" s="427"/>
      <c r="DA40" s="427"/>
      <c r="DB40" s="835"/>
      <c r="DC40" s="835"/>
      <c r="DD40" s="427"/>
      <c r="DE40" s="427"/>
      <c r="DF40" s="835"/>
      <c r="DG40" s="835"/>
      <c r="DH40" s="427"/>
      <c r="DI40" s="427"/>
      <c r="DJ40" s="835"/>
      <c r="DK40" s="835"/>
      <c r="DL40" s="427"/>
      <c r="DM40" s="427"/>
      <c r="DN40" s="835"/>
      <c r="DO40" s="835"/>
      <c r="DP40" s="427"/>
      <c r="DQ40" s="427"/>
      <c r="DR40" s="835"/>
      <c r="DS40" s="835"/>
      <c r="DT40" s="427"/>
      <c r="DU40" s="427"/>
      <c r="DV40" s="835"/>
      <c r="DW40" s="835"/>
      <c r="DX40" s="427"/>
      <c r="DY40" s="427"/>
      <c r="DZ40" s="835"/>
      <c r="EA40" s="835"/>
      <c r="EB40" s="427"/>
      <c r="EC40" s="427"/>
      <c r="ED40" s="835"/>
      <c r="EE40" s="835"/>
      <c r="EF40" s="427"/>
      <c r="EG40" s="427"/>
      <c r="EH40" s="837"/>
      <c r="EI40" s="427"/>
      <c r="EJ40" s="427"/>
      <c r="EK40" s="427"/>
      <c r="EL40" s="427"/>
      <c r="EM40" s="427"/>
      <c r="EN40" s="453"/>
      <c r="EO40" s="648"/>
      <c r="EP40" s="649"/>
      <c r="EQ40" s="649"/>
      <c r="ER40" s="649"/>
      <c r="ES40" s="649"/>
      <c r="ET40" s="453"/>
    </row>
    <row r="41" spans="1:150" ht="165">
      <c r="A41" s="446" t="s">
        <v>3727</v>
      </c>
      <c r="B41" s="524"/>
      <c r="C41" s="446" t="s">
        <v>3763</v>
      </c>
      <c r="D41" s="871"/>
      <c r="E41" s="427" t="s">
        <v>3732</v>
      </c>
      <c r="F41" s="427"/>
      <c r="G41" s="582"/>
      <c r="H41" s="875"/>
      <c r="I41" s="916">
        <v>0.2</v>
      </c>
      <c r="J41" s="875">
        <v>2021</v>
      </c>
      <c r="K41" s="812"/>
      <c r="L41" s="812"/>
      <c r="M41" s="877"/>
      <c r="N41" s="877"/>
      <c r="O41" s="877"/>
      <c r="P41" s="877"/>
      <c r="Q41" s="877"/>
      <c r="R41" s="877"/>
      <c r="S41" s="877"/>
      <c r="T41" s="877"/>
      <c r="U41" s="877"/>
      <c r="V41" s="877"/>
      <c r="W41" s="877"/>
      <c r="X41" s="877"/>
      <c r="Y41" s="877"/>
      <c r="Z41" s="877"/>
      <c r="AA41" s="877"/>
      <c r="AB41" s="877"/>
      <c r="AC41" s="877"/>
      <c r="AD41" s="877"/>
      <c r="AE41" s="649"/>
      <c r="AF41" s="920"/>
      <c r="AG41" s="616"/>
      <c r="AH41" s="427"/>
      <c r="AI41" s="417"/>
      <c r="AJ41" s="446"/>
      <c r="AK41" s="540"/>
      <c r="AL41" s="608"/>
      <c r="AM41" s="427"/>
      <c r="AN41" s="427"/>
      <c r="AO41" s="446"/>
      <c r="AP41" s="524"/>
      <c r="AQ41" s="427"/>
      <c r="AR41" s="812"/>
      <c r="AS41" s="812"/>
      <c r="AT41" s="812"/>
      <c r="AU41" s="524"/>
      <c r="AV41" s="524"/>
      <c r="AW41" s="524"/>
      <c r="AX41" s="524"/>
      <c r="AY41" s="524"/>
      <c r="AZ41" s="524"/>
      <c r="BA41" s="524"/>
      <c r="BB41" s="524"/>
      <c r="BC41" s="524"/>
      <c r="BD41" s="524"/>
      <c r="BE41" s="524"/>
      <c r="BF41" s="524"/>
      <c r="BG41" s="524"/>
      <c r="BH41" s="524"/>
      <c r="BI41" s="524"/>
      <c r="BJ41" s="524"/>
      <c r="BK41" s="524"/>
      <c r="BL41" s="524"/>
      <c r="BM41" s="524"/>
      <c r="BN41" s="835"/>
      <c r="BO41" s="835"/>
      <c r="BP41" s="427"/>
      <c r="BQ41" s="446"/>
      <c r="BR41" s="835"/>
      <c r="BS41" s="835"/>
      <c r="BT41" s="427"/>
      <c r="BU41" s="446"/>
      <c r="BV41" s="835"/>
      <c r="BW41" s="835"/>
      <c r="BX41" s="427"/>
      <c r="BY41" s="427"/>
      <c r="BZ41" s="835"/>
      <c r="CA41" s="835"/>
      <c r="CB41" s="427"/>
      <c r="CC41" s="427"/>
      <c r="CD41" s="835"/>
      <c r="CE41" s="835"/>
      <c r="CF41" s="427"/>
      <c r="CG41" s="446"/>
      <c r="CH41" s="835"/>
      <c r="CI41" s="835"/>
      <c r="CJ41" s="427"/>
      <c r="CK41" s="446"/>
      <c r="CL41" s="835"/>
      <c r="CM41" s="835"/>
      <c r="CN41" s="427"/>
      <c r="CO41" s="446"/>
      <c r="CP41" s="835"/>
      <c r="CQ41" s="835"/>
      <c r="CR41" s="427"/>
      <c r="CS41" s="446"/>
      <c r="CT41" s="835"/>
      <c r="CU41" s="835"/>
      <c r="CV41" s="427"/>
      <c r="CW41" s="427"/>
      <c r="CX41" s="835"/>
      <c r="CY41" s="835"/>
      <c r="CZ41" s="427"/>
      <c r="DA41" s="427"/>
      <c r="DB41" s="835"/>
      <c r="DC41" s="835"/>
      <c r="DD41" s="427"/>
      <c r="DE41" s="427"/>
      <c r="DF41" s="835"/>
      <c r="DG41" s="835"/>
      <c r="DH41" s="427"/>
      <c r="DI41" s="427"/>
      <c r="DJ41" s="835"/>
      <c r="DK41" s="835"/>
      <c r="DL41" s="427"/>
      <c r="DM41" s="427"/>
      <c r="DN41" s="835"/>
      <c r="DO41" s="835"/>
      <c r="DP41" s="427"/>
      <c r="DQ41" s="427"/>
      <c r="DR41" s="835"/>
      <c r="DS41" s="835"/>
      <c r="DT41" s="427"/>
      <c r="DU41" s="427"/>
      <c r="DV41" s="835"/>
      <c r="DW41" s="835"/>
      <c r="DX41" s="427"/>
      <c r="DY41" s="427"/>
      <c r="DZ41" s="835"/>
      <c r="EA41" s="835"/>
      <c r="EB41" s="427"/>
      <c r="EC41" s="427"/>
      <c r="ED41" s="835"/>
      <c r="EE41" s="835"/>
      <c r="EF41" s="427"/>
      <c r="EG41" s="427"/>
      <c r="EH41" s="837"/>
      <c r="EI41" s="427"/>
      <c r="EJ41" s="427"/>
      <c r="EK41" s="427"/>
      <c r="EL41" s="427"/>
      <c r="EM41" s="427"/>
      <c r="EN41" s="453"/>
      <c r="EO41" s="648"/>
      <c r="EP41" s="649"/>
      <c r="EQ41" s="649"/>
      <c r="ER41" s="649"/>
      <c r="ES41" s="649"/>
      <c r="ET41" s="453"/>
    </row>
    <row r="42" spans="1:150" ht="165">
      <c r="A42" s="446" t="s">
        <v>3727</v>
      </c>
      <c r="B42" s="524"/>
      <c r="C42" s="446" t="s">
        <v>3763</v>
      </c>
      <c r="D42" s="871"/>
      <c r="E42" s="427" t="s">
        <v>3732</v>
      </c>
      <c r="F42" s="427"/>
      <c r="G42" s="582"/>
      <c r="H42" s="875"/>
      <c r="I42" s="916">
        <v>0.2</v>
      </c>
      <c r="J42" s="875">
        <v>2021</v>
      </c>
      <c r="K42" s="812"/>
      <c r="L42" s="812"/>
      <c r="M42" s="877"/>
      <c r="N42" s="877"/>
      <c r="O42" s="877"/>
      <c r="P42" s="877"/>
      <c r="Q42" s="877"/>
      <c r="R42" s="877"/>
      <c r="S42" s="877"/>
      <c r="T42" s="877"/>
      <c r="U42" s="877"/>
      <c r="V42" s="877"/>
      <c r="W42" s="877"/>
      <c r="X42" s="877"/>
      <c r="Y42" s="877"/>
      <c r="Z42" s="877"/>
      <c r="AA42" s="877"/>
      <c r="AB42" s="877"/>
      <c r="AC42" s="877"/>
      <c r="AD42" s="877"/>
      <c r="AE42" s="418" t="s">
        <v>3733</v>
      </c>
      <c r="AF42" s="921" t="s">
        <v>3719</v>
      </c>
      <c r="AG42" s="417"/>
      <c r="AH42" s="427"/>
      <c r="AI42" s="417"/>
      <c r="AJ42" s="540"/>
      <c r="AK42" s="540"/>
      <c r="AL42" s="917"/>
      <c r="AM42" s="427"/>
      <c r="AN42" s="918"/>
      <c r="AO42" s="446"/>
      <c r="AP42" s="919"/>
      <c r="AQ42" s="427"/>
      <c r="AR42" s="812"/>
      <c r="AS42" s="812"/>
      <c r="AT42" s="812"/>
      <c r="AU42" s="812"/>
      <c r="AV42" s="524"/>
      <c r="AW42" s="524"/>
      <c r="AX42" s="524"/>
      <c r="AY42" s="524"/>
      <c r="AZ42" s="524"/>
      <c r="BA42" s="524"/>
      <c r="BB42" s="524"/>
      <c r="BC42" s="524"/>
      <c r="BD42" s="524"/>
      <c r="BE42" s="524"/>
      <c r="BF42" s="524"/>
      <c r="BG42" s="524"/>
      <c r="BH42" s="524"/>
      <c r="BI42" s="524"/>
      <c r="BJ42" s="524"/>
      <c r="BK42" s="524"/>
      <c r="BL42" s="524"/>
      <c r="BM42" s="919"/>
      <c r="BN42" s="835"/>
      <c r="BO42" s="835"/>
      <c r="BP42" s="919"/>
      <c r="BQ42" s="446"/>
      <c r="BR42" s="835"/>
      <c r="BS42" s="835"/>
      <c r="BT42" s="919"/>
      <c r="BU42" s="446"/>
      <c r="BV42" s="835"/>
      <c r="BW42" s="835"/>
      <c r="BX42" s="427"/>
      <c r="BY42" s="427"/>
      <c r="BZ42" s="835"/>
      <c r="CA42" s="835"/>
      <c r="CB42" s="427"/>
      <c r="CC42" s="427"/>
      <c r="CD42" s="835"/>
      <c r="CE42" s="835"/>
      <c r="CF42" s="917"/>
      <c r="CG42" s="446"/>
      <c r="CH42" s="835"/>
      <c r="CI42" s="835"/>
      <c r="CJ42" s="917"/>
      <c r="CK42" s="446"/>
      <c r="CL42" s="835"/>
      <c r="CM42" s="835"/>
      <c r="CN42" s="917"/>
      <c r="CO42" s="446"/>
      <c r="CP42" s="835"/>
      <c r="CQ42" s="835"/>
      <c r="CR42" s="917"/>
      <c r="CS42" s="446"/>
      <c r="CT42" s="835"/>
      <c r="CU42" s="835"/>
      <c r="CV42" s="917"/>
      <c r="CW42" s="427"/>
      <c r="CX42" s="835"/>
      <c r="CY42" s="835"/>
      <c r="CZ42" s="917"/>
      <c r="DA42" s="427"/>
      <c r="DB42" s="835"/>
      <c r="DC42" s="835"/>
      <c r="DD42" s="917"/>
      <c r="DE42" s="427"/>
      <c r="DF42" s="835"/>
      <c r="DG42" s="835"/>
      <c r="DH42" s="917"/>
      <c r="DI42" s="427"/>
      <c r="DJ42" s="835"/>
      <c r="DK42" s="835"/>
      <c r="DL42" s="917"/>
      <c r="DM42" s="427"/>
      <c r="DN42" s="835"/>
      <c r="DO42" s="835"/>
      <c r="DP42" s="917"/>
      <c r="DQ42" s="427"/>
      <c r="DR42" s="835"/>
      <c r="DS42" s="835"/>
      <c r="DT42" s="917"/>
      <c r="DU42" s="427"/>
      <c r="DV42" s="835"/>
      <c r="DW42" s="835"/>
      <c r="DX42" s="917"/>
      <c r="DY42" s="427"/>
      <c r="DZ42" s="835"/>
      <c r="EA42" s="835"/>
      <c r="EB42" s="917"/>
      <c r="EC42" s="427"/>
      <c r="ED42" s="835"/>
      <c r="EE42" s="835"/>
      <c r="EF42" s="917"/>
      <c r="EG42" s="427"/>
      <c r="EH42" s="837"/>
      <c r="EI42" s="430"/>
      <c r="EJ42" s="430"/>
      <c r="EK42" s="430"/>
      <c r="EL42" s="430"/>
      <c r="EM42" s="427"/>
      <c r="EN42" s="430"/>
      <c r="EO42" s="430"/>
      <c r="EP42" s="430"/>
      <c r="EQ42" s="430"/>
      <c r="ER42" s="430"/>
      <c r="ES42" s="608"/>
      <c r="ET42" s="427"/>
    </row>
    <row r="43" spans="1:150" ht="247.5">
      <c r="A43" s="446" t="s">
        <v>3727</v>
      </c>
      <c r="B43" s="524"/>
      <c r="C43" s="446" t="s">
        <v>3763</v>
      </c>
      <c r="D43" s="871"/>
      <c r="E43" s="427" t="s">
        <v>3732</v>
      </c>
      <c r="F43" s="427"/>
      <c r="G43" s="582"/>
      <c r="H43" s="875"/>
      <c r="I43" s="916">
        <v>0.2</v>
      </c>
      <c r="J43" s="875">
        <v>2021</v>
      </c>
      <c r="K43" s="812"/>
      <c r="L43" s="812"/>
      <c r="M43" s="877"/>
      <c r="N43" s="877"/>
      <c r="O43" s="877"/>
      <c r="P43" s="877"/>
      <c r="Q43" s="877"/>
      <c r="R43" s="877"/>
      <c r="S43" s="877"/>
      <c r="T43" s="877"/>
      <c r="U43" s="877"/>
      <c r="V43" s="877"/>
      <c r="W43" s="877"/>
      <c r="X43" s="877"/>
      <c r="Y43" s="877"/>
      <c r="Z43" s="877"/>
      <c r="AA43" s="877"/>
      <c r="AB43" s="877"/>
      <c r="AC43" s="877"/>
      <c r="AD43" s="877"/>
      <c r="AE43" s="418" t="s">
        <v>3734</v>
      </c>
      <c r="AF43" s="922" t="s">
        <v>3719</v>
      </c>
      <c r="AG43" s="417"/>
      <c r="AH43" s="427"/>
      <c r="AI43" s="417"/>
      <c r="AJ43" s="540"/>
      <c r="AK43" s="540"/>
      <c r="AL43" s="917"/>
      <c r="AM43" s="427"/>
      <c r="AN43" s="918"/>
      <c r="AO43" s="446"/>
      <c r="AP43" s="919"/>
      <c r="AQ43" s="427"/>
      <c r="AR43" s="812"/>
      <c r="AS43" s="812"/>
      <c r="AT43" s="812"/>
      <c r="AU43" s="812"/>
      <c r="AV43" s="524"/>
      <c r="AW43" s="524"/>
      <c r="AX43" s="524"/>
      <c r="AY43" s="524"/>
      <c r="AZ43" s="524"/>
      <c r="BA43" s="524"/>
      <c r="BB43" s="524"/>
      <c r="BC43" s="524"/>
      <c r="BD43" s="524"/>
      <c r="BE43" s="524"/>
      <c r="BF43" s="524"/>
      <c r="BG43" s="524"/>
      <c r="BH43" s="524"/>
      <c r="BI43" s="524"/>
      <c r="BJ43" s="524"/>
      <c r="BK43" s="524"/>
      <c r="BL43" s="524"/>
      <c r="BM43" s="919"/>
      <c r="BN43" s="835"/>
      <c r="BO43" s="835"/>
      <c r="BP43" s="919"/>
      <c r="BQ43" s="446"/>
      <c r="BR43" s="835"/>
      <c r="BS43" s="835"/>
      <c r="BT43" s="919"/>
      <c r="BU43" s="446"/>
      <c r="BV43" s="835"/>
      <c r="BW43" s="835"/>
      <c r="BX43" s="427"/>
      <c r="BY43" s="427"/>
      <c r="BZ43" s="835"/>
      <c r="CA43" s="835"/>
      <c r="CB43" s="427"/>
      <c r="CC43" s="427"/>
      <c r="CD43" s="835"/>
      <c r="CE43" s="835"/>
      <c r="CF43" s="917"/>
      <c r="CG43" s="446"/>
      <c r="CH43" s="835"/>
      <c r="CI43" s="835"/>
      <c r="CJ43" s="917"/>
      <c r="CK43" s="446"/>
      <c r="CL43" s="835"/>
      <c r="CM43" s="835"/>
      <c r="CN43" s="917"/>
      <c r="CO43" s="446"/>
      <c r="CP43" s="835"/>
      <c r="CQ43" s="835"/>
      <c r="CR43" s="917"/>
      <c r="CS43" s="446"/>
      <c r="CT43" s="835"/>
      <c r="CU43" s="835"/>
      <c r="CV43" s="917"/>
      <c r="CW43" s="427"/>
      <c r="CX43" s="835"/>
      <c r="CY43" s="835"/>
      <c r="CZ43" s="917"/>
      <c r="DA43" s="427"/>
      <c r="DB43" s="835"/>
      <c r="DC43" s="835"/>
      <c r="DD43" s="917"/>
      <c r="DE43" s="427"/>
      <c r="DF43" s="835"/>
      <c r="DG43" s="835"/>
      <c r="DH43" s="917"/>
      <c r="DI43" s="427"/>
      <c r="DJ43" s="835"/>
      <c r="DK43" s="835"/>
      <c r="DL43" s="917"/>
      <c r="DM43" s="427"/>
      <c r="DN43" s="835"/>
      <c r="DO43" s="835"/>
      <c r="DP43" s="917"/>
      <c r="DQ43" s="427"/>
      <c r="DR43" s="835"/>
      <c r="DS43" s="835"/>
      <c r="DT43" s="917"/>
      <c r="DU43" s="427"/>
      <c r="DV43" s="835"/>
      <c r="DW43" s="835"/>
      <c r="DX43" s="917"/>
      <c r="DY43" s="427"/>
      <c r="DZ43" s="835"/>
      <c r="EA43" s="835"/>
      <c r="EB43" s="917"/>
      <c r="EC43" s="427"/>
      <c r="ED43" s="835"/>
      <c r="EE43" s="835"/>
      <c r="EF43" s="917"/>
      <c r="EG43" s="427"/>
      <c r="EH43" s="837"/>
      <c r="EI43" s="430"/>
      <c r="EJ43" s="430"/>
      <c r="EK43" s="430"/>
      <c r="EL43" s="430"/>
      <c r="EM43" s="427"/>
      <c r="EN43" s="430"/>
      <c r="EO43" s="430"/>
      <c r="EP43" s="430"/>
      <c r="EQ43" s="430"/>
      <c r="ER43" s="430"/>
      <c r="ES43" s="608"/>
      <c r="ET43" s="427"/>
    </row>
    <row r="44" spans="1:150" ht="165">
      <c r="A44" s="446" t="s">
        <v>3727</v>
      </c>
      <c r="B44" s="524"/>
      <c r="C44" s="446" t="s">
        <v>3763</v>
      </c>
      <c r="D44" s="871"/>
      <c r="E44" s="427" t="s">
        <v>3732</v>
      </c>
      <c r="F44" s="427"/>
      <c r="G44" s="582"/>
      <c r="H44" s="875"/>
      <c r="I44" s="916">
        <v>0.2</v>
      </c>
      <c r="J44" s="875">
        <v>2021</v>
      </c>
      <c r="K44" s="812"/>
      <c r="L44" s="812"/>
      <c r="M44" s="877"/>
      <c r="N44" s="877"/>
      <c r="O44" s="877"/>
      <c r="P44" s="877"/>
      <c r="Q44" s="877"/>
      <c r="R44" s="877"/>
      <c r="S44" s="877"/>
      <c r="T44" s="877"/>
      <c r="U44" s="877"/>
      <c r="V44" s="877"/>
      <c r="W44" s="877"/>
      <c r="X44" s="877"/>
      <c r="Y44" s="877"/>
      <c r="Z44" s="877"/>
      <c r="AA44" s="877"/>
      <c r="AB44" s="877"/>
      <c r="AC44" s="877"/>
      <c r="AD44" s="877"/>
      <c r="AE44" s="418" t="s">
        <v>3735</v>
      </c>
      <c r="AF44" s="922" t="s">
        <v>3719</v>
      </c>
      <c r="AG44" s="417"/>
      <c r="AH44" s="427"/>
      <c r="AI44" s="417"/>
      <c r="AJ44" s="540"/>
      <c r="AK44" s="540"/>
      <c r="AL44" s="917"/>
      <c r="AM44" s="427"/>
      <c r="AN44" s="918"/>
      <c r="AO44" s="446"/>
      <c r="AP44" s="919"/>
      <c r="AQ44" s="427"/>
      <c r="AR44" s="812"/>
      <c r="AS44" s="812"/>
      <c r="AT44" s="812"/>
      <c r="AU44" s="812"/>
      <c r="AV44" s="524"/>
      <c r="AW44" s="524"/>
      <c r="AX44" s="524"/>
      <c r="AY44" s="524"/>
      <c r="AZ44" s="524"/>
      <c r="BA44" s="524"/>
      <c r="BB44" s="524"/>
      <c r="BC44" s="524"/>
      <c r="BD44" s="524"/>
      <c r="BE44" s="524"/>
      <c r="BF44" s="524"/>
      <c r="BG44" s="524"/>
      <c r="BH44" s="524"/>
      <c r="BI44" s="524"/>
      <c r="BJ44" s="524"/>
      <c r="BK44" s="524"/>
      <c r="BL44" s="524"/>
      <c r="BM44" s="919"/>
      <c r="BN44" s="835"/>
      <c r="BO44" s="835"/>
      <c r="BP44" s="919"/>
      <c r="BQ44" s="446"/>
      <c r="BR44" s="835"/>
      <c r="BS44" s="835"/>
      <c r="BT44" s="919"/>
      <c r="BU44" s="446"/>
      <c r="BV44" s="835"/>
      <c r="BW44" s="835"/>
      <c r="BX44" s="427"/>
      <c r="BY44" s="427"/>
      <c r="BZ44" s="835"/>
      <c r="CA44" s="835"/>
      <c r="CB44" s="427"/>
      <c r="CC44" s="427"/>
      <c r="CD44" s="835"/>
      <c r="CE44" s="835"/>
      <c r="CF44" s="917"/>
      <c r="CG44" s="446"/>
      <c r="CH44" s="835"/>
      <c r="CI44" s="835"/>
      <c r="CJ44" s="917"/>
      <c r="CK44" s="446"/>
      <c r="CL44" s="835"/>
      <c r="CM44" s="835"/>
      <c r="CN44" s="917"/>
      <c r="CO44" s="446"/>
      <c r="CP44" s="835"/>
      <c r="CQ44" s="835"/>
      <c r="CR44" s="917"/>
      <c r="CS44" s="446"/>
      <c r="CT44" s="835"/>
      <c r="CU44" s="835"/>
      <c r="CV44" s="917"/>
      <c r="CW44" s="427"/>
      <c r="CX44" s="835"/>
      <c r="CY44" s="835"/>
      <c r="CZ44" s="917"/>
      <c r="DA44" s="427"/>
      <c r="DB44" s="835"/>
      <c r="DC44" s="835"/>
      <c r="DD44" s="917"/>
      <c r="DE44" s="427"/>
      <c r="DF44" s="835"/>
      <c r="DG44" s="835"/>
      <c r="DH44" s="917"/>
      <c r="DI44" s="427"/>
      <c r="DJ44" s="835"/>
      <c r="DK44" s="835"/>
      <c r="DL44" s="917"/>
      <c r="DM44" s="427"/>
      <c r="DN44" s="835"/>
      <c r="DO44" s="835"/>
      <c r="DP44" s="917"/>
      <c r="DQ44" s="427"/>
      <c r="DR44" s="835"/>
      <c r="DS44" s="835"/>
      <c r="DT44" s="917"/>
      <c r="DU44" s="427"/>
      <c r="DV44" s="835"/>
      <c r="DW44" s="835"/>
      <c r="DX44" s="917"/>
      <c r="DY44" s="427"/>
      <c r="DZ44" s="835"/>
      <c r="EA44" s="835"/>
      <c r="EB44" s="917"/>
      <c r="EC44" s="427"/>
      <c r="ED44" s="835"/>
      <c r="EE44" s="835"/>
      <c r="EF44" s="917"/>
      <c r="EG44" s="427"/>
      <c r="EH44" s="837"/>
      <c r="EI44" s="430"/>
      <c r="EJ44" s="430"/>
      <c r="EK44" s="430"/>
      <c r="EL44" s="430"/>
      <c r="EM44" s="427"/>
      <c r="EN44" s="430"/>
      <c r="EO44" s="430"/>
      <c r="EP44" s="430"/>
      <c r="EQ44" s="430"/>
      <c r="ER44" s="430"/>
      <c r="ES44" s="608"/>
      <c r="ET44" s="427"/>
    </row>
    <row r="45" spans="1:150" ht="231">
      <c r="A45" s="446" t="s">
        <v>3776</v>
      </c>
      <c r="B45" s="524"/>
      <c r="C45" s="427" t="s">
        <v>3779</v>
      </c>
      <c r="D45" s="871"/>
      <c r="E45" s="427"/>
      <c r="F45" s="427"/>
      <c r="G45" s="582"/>
      <c r="H45" s="427"/>
      <c r="I45" s="464">
        <v>2021</v>
      </c>
      <c r="J45" s="464">
        <v>210</v>
      </c>
      <c r="K45" s="851"/>
      <c r="L45" s="851"/>
      <c r="M45" s="923">
        <v>0.3</v>
      </c>
      <c r="N45" s="923">
        <v>0.35</v>
      </c>
      <c r="O45" s="923">
        <v>0.38</v>
      </c>
      <c r="P45" s="923">
        <v>0.4</v>
      </c>
      <c r="Q45" s="923">
        <v>0.42</v>
      </c>
      <c r="R45" s="923">
        <v>0.44</v>
      </c>
      <c r="S45" s="923">
        <v>0.46</v>
      </c>
      <c r="T45" s="923">
        <v>0.46</v>
      </c>
      <c r="U45" s="923"/>
      <c r="V45" s="923"/>
      <c r="W45" s="923"/>
      <c r="X45" s="923"/>
      <c r="Y45" s="923"/>
      <c r="Z45" s="923"/>
      <c r="AA45" s="923"/>
      <c r="AB45" s="923"/>
      <c r="AC45" s="923"/>
      <c r="AD45" s="911"/>
      <c r="AE45" s="924" t="s">
        <v>3786</v>
      </c>
      <c r="AF45" s="662" t="s">
        <v>3784</v>
      </c>
      <c r="AG45" s="925" t="s">
        <v>3787</v>
      </c>
      <c r="AH45" s="926" t="s">
        <v>3788</v>
      </c>
      <c r="AI45" s="926" t="s">
        <v>3788</v>
      </c>
      <c r="AJ45" s="670"/>
      <c r="AK45" s="670"/>
      <c r="AL45" s="671"/>
      <c r="AM45" s="671"/>
      <c r="AN45" s="926"/>
      <c r="AO45" s="927"/>
      <c r="AP45" s="926">
        <v>2021</v>
      </c>
      <c r="AQ45" s="926">
        <v>1</v>
      </c>
      <c r="AR45" s="928"/>
      <c r="AS45" s="928"/>
      <c r="AT45" s="928"/>
      <c r="AU45" s="929"/>
      <c r="AV45" s="929"/>
      <c r="AW45" s="929"/>
      <c r="AX45" s="929"/>
      <c r="AY45" s="929"/>
      <c r="AZ45" s="929"/>
      <c r="BA45" s="929"/>
      <c r="BB45" s="929"/>
      <c r="BC45" s="929"/>
      <c r="BD45" s="929"/>
      <c r="BE45" s="929"/>
      <c r="BF45" s="929"/>
      <c r="BG45" s="929"/>
      <c r="BH45" s="929"/>
      <c r="BI45" s="929"/>
      <c r="BJ45" s="929"/>
      <c r="BK45" s="929"/>
      <c r="BL45" s="929"/>
      <c r="BM45" s="926"/>
      <c r="BN45" s="930"/>
      <c r="BO45" s="930"/>
      <c r="BP45" s="926"/>
      <c r="BQ45" s="927"/>
      <c r="BR45" s="930"/>
      <c r="BS45" s="930"/>
      <c r="BT45" s="926"/>
      <c r="BU45" s="927"/>
      <c r="BV45" s="930"/>
      <c r="BW45" s="930"/>
      <c r="BX45" s="926"/>
      <c r="BY45" s="671"/>
      <c r="BZ45" s="930"/>
      <c r="CA45" s="930"/>
      <c r="CB45" s="926"/>
      <c r="CC45" s="671"/>
      <c r="CD45" s="930"/>
      <c r="CE45" s="930"/>
      <c r="CF45" s="926"/>
      <c r="CG45" s="927"/>
      <c r="CH45" s="930"/>
      <c r="CI45" s="930"/>
      <c r="CJ45" s="926"/>
      <c r="CK45" s="927"/>
      <c r="CL45" s="930"/>
      <c r="CM45" s="930"/>
      <c r="CN45" s="926"/>
      <c r="CO45" s="927"/>
      <c r="CP45" s="930"/>
      <c r="CQ45" s="930"/>
      <c r="CR45" s="926"/>
      <c r="CS45" s="927"/>
      <c r="CT45" s="930"/>
      <c r="CU45" s="930"/>
      <c r="CV45" s="926"/>
      <c r="CW45" s="671"/>
      <c r="CX45" s="930"/>
      <c r="CY45" s="930"/>
      <c r="CZ45" s="926"/>
      <c r="DA45" s="671"/>
      <c r="DB45" s="930"/>
      <c r="DC45" s="930"/>
      <c r="DD45" s="926"/>
      <c r="DE45" s="671"/>
      <c r="DF45" s="930"/>
      <c r="DG45" s="930"/>
      <c r="DH45" s="926"/>
      <c r="DI45" s="671"/>
      <c r="DJ45" s="930"/>
      <c r="DK45" s="930"/>
      <c r="DL45" s="926"/>
      <c r="DM45" s="671"/>
      <c r="DN45" s="930"/>
      <c r="DO45" s="930"/>
      <c r="DP45" s="926"/>
      <c r="DQ45" s="671"/>
      <c r="DR45" s="930"/>
      <c r="DS45" s="930"/>
      <c r="DT45" s="926"/>
      <c r="DU45" s="671"/>
      <c r="DV45" s="930"/>
      <c r="DW45" s="930"/>
      <c r="DX45" s="926"/>
      <c r="DY45" s="671"/>
      <c r="DZ45" s="930"/>
      <c r="EA45" s="930"/>
      <c r="EB45" s="926"/>
      <c r="EC45" s="671"/>
      <c r="ED45" s="930"/>
      <c r="EE45" s="930"/>
      <c r="EF45" s="926"/>
      <c r="EG45" s="671"/>
      <c r="EH45" s="931"/>
      <c r="EI45" s="926"/>
      <c r="EJ45" s="926"/>
      <c r="EK45" s="926"/>
      <c r="EL45" s="926"/>
      <c r="EM45" s="671"/>
      <c r="EN45" s="701"/>
      <c r="EO45" s="926"/>
      <c r="EP45" s="926"/>
      <c r="EQ45" s="926"/>
      <c r="ER45" s="926"/>
      <c r="ES45" s="926"/>
      <c r="ET45" s="926"/>
    </row>
    <row r="46" spans="1:150" ht="231">
      <c r="A46" s="446" t="s">
        <v>3776</v>
      </c>
      <c r="B46" s="524"/>
      <c r="C46" s="427" t="s">
        <v>3779</v>
      </c>
      <c r="D46" s="871"/>
      <c r="E46" s="427"/>
      <c r="F46" s="427"/>
      <c r="G46" s="582"/>
      <c r="H46" s="427"/>
      <c r="I46" s="464">
        <v>2021</v>
      </c>
      <c r="J46" s="464">
        <v>243</v>
      </c>
      <c r="K46" s="851"/>
      <c r="L46" s="851"/>
      <c r="M46" s="910" t="s">
        <v>3790</v>
      </c>
      <c r="N46" s="910"/>
      <c r="O46" s="910"/>
      <c r="P46" s="910"/>
      <c r="Q46" s="911"/>
      <c r="R46" s="911"/>
      <c r="S46" s="911"/>
      <c r="T46" s="911"/>
      <c r="U46" s="911"/>
      <c r="V46" s="911"/>
      <c r="W46" s="911"/>
      <c r="X46" s="911"/>
      <c r="Y46" s="911"/>
      <c r="Z46" s="911"/>
      <c r="AA46" s="911"/>
      <c r="AB46" s="911"/>
      <c r="AC46" s="911"/>
      <c r="AD46" s="911"/>
      <c r="AE46" s="924" t="s">
        <v>3792</v>
      </c>
      <c r="AF46" s="662" t="s">
        <v>3784</v>
      </c>
      <c r="AG46" s="925" t="s">
        <v>3793</v>
      </c>
      <c r="AH46" s="926" t="s">
        <v>3794</v>
      </c>
      <c r="AI46" s="926" t="s">
        <v>3794</v>
      </c>
      <c r="AJ46" s="670"/>
      <c r="AK46" s="670"/>
      <c r="AL46" s="671"/>
      <c r="AM46" s="671"/>
      <c r="AN46" s="926"/>
      <c r="AO46" s="927"/>
      <c r="AP46" s="926">
        <v>2021</v>
      </c>
      <c r="AQ46" s="926">
        <v>24</v>
      </c>
      <c r="AR46" s="928"/>
      <c r="AS46" s="928"/>
      <c r="AT46" s="928"/>
      <c r="AU46" s="929"/>
      <c r="AV46" s="929"/>
      <c r="AW46" s="929"/>
      <c r="AX46" s="929"/>
      <c r="AY46" s="929"/>
      <c r="AZ46" s="929"/>
      <c r="BA46" s="929"/>
      <c r="BB46" s="929"/>
      <c r="BC46" s="929"/>
      <c r="BD46" s="929"/>
      <c r="BE46" s="929"/>
      <c r="BF46" s="929"/>
      <c r="BG46" s="929"/>
      <c r="BH46" s="929"/>
      <c r="BI46" s="929"/>
      <c r="BJ46" s="929"/>
      <c r="BK46" s="929"/>
      <c r="BL46" s="929"/>
      <c r="BM46" s="926"/>
      <c r="BN46" s="930"/>
      <c r="BO46" s="930"/>
      <c r="BP46" s="926"/>
      <c r="BQ46" s="927"/>
      <c r="BR46" s="930"/>
      <c r="BS46" s="930"/>
      <c r="BT46" s="926"/>
      <c r="BU46" s="927"/>
      <c r="BV46" s="930"/>
      <c r="BW46" s="930"/>
      <c r="BX46" s="926"/>
      <c r="BY46" s="671"/>
      <c r="BZ46" s="930"/>
      <c r="CA46" s="930"/>
      <c r="CB46" s="926"/>
      <c r="CC46" s="671"/>
      <c r="CD46" s="930"/>
      <c r="CE46" s="930"/>
      <c r="CF46" s="926"/>
      <c r="CG46" s="927"/>
      <c r="CH46" s="930"/>
      <c r="CI46" s="930"/>
      <c r="CJ46" s="926"/>
      <c r="CK46" s="927"/>
      <c r="CL46" s="930"/>
      <c r="CM46" s="930"/>
      <c r="CN46" s="926"/>
      <c r="CO46" s="927"/>
      <c r="CP46" s="930"/>
      <c r="CQ46" s="930"/>
      <c r="CR46" s="926"/>
      <c r="CS46" s="927"/>
      <c r="CT46" s="930"/>
      <c r="CU46" s="930"/>
      <c r="CV46" s="926"/>
      <c r="CW46" s="671"/>
      <c r="CX46" s="930"/>
      <c r="CY46" s="930"/>
      <c r="CZ46" s="926"/>
      <c r="DA46" s="671"/>
      <c r="DB46" s="930"/>
      <c r="DC46" s="930"/>
      <c r="DD46" s="926"/>
      <c r="DE46" s="671"/>
      <c r="DF46" s="930"/>
      <c r="DG46" s="930"/>
      <c r="DH46" s="926"/>
      <c r="DI46" s="671"/>
      <c r="DJ46" s="930"/>
      <c r="DK46" s="930"/>
      <c r="DL46" s="926"/>
      <c r="DM46" s="671"/>
      <c r="DN46" s="930"/>
      <c r="DO46" s="930"/>
      <c r="DP46" s="926"/>
      <c r="DQ46" s="671"/>
      <c r="DR46" s="930"/>
      <c r="DS46" s="930"/>
      <c r="DT46" s="926"/>
      <c r="DU46" s="671"/>
      <c r="DV46" s="930"/>
      <c r="DW46" s="930"/>
      <c r="DX46" s="926"/>
      <c r="DY46" s="671"/>
      <c r="DZ46" s="930"/>
      <c r="EA46" s="930"/>
      <c r="EB46" s="926"/>
      <c r="EC46" s="671"/>
      <c r="ED46" s="930"/>
      <c r="EE46" s="930"/>
      <c r="EF46" s="926"/>
      <c r="EG46" s="671"/>
      <c r="EH46" s="931"/>
      <c r="EI46" s="926"/>
      <c r="EJ46" s="926"/>
      <c r="EK46" s="926"/>
      <c r="EL46" s="926"/>
      <c r="EM46" s="671"/>
      <c r="EN46" s="701"/>
      <c r="EO46" s="926"/>
      <c r="EP46" s="926"/>
      <c r="EQ46" s="926"/>
      <c r="ER46" s="926"/>
      <c r="ES46" s="926"/>
      <c r="ET46" s="926"/>
    </row>
    <row r="47" spans="1:150" ht="255">
      <c r="A47" s="446" t="s">
        <v>3776</v>
      </c>
      <c r="B47" s="524"/>
      <c r="C47" s="427" t="s">
        <v>3779</v>
      </c>
      <c r="D47" s="871"/>
      <c r="E47" s="427"/>
      <c r="F47" s="427"/>
      <c r="G47" s="582"/>
      <c r="H47" s="427"/>
      <c r="I47" s="464"/>
      <c r="J47" s="464"/>
      <c r="K47" s="851"/>
      <c r="L47" s="851"/>
      <c r="M47" s="923"/>
      <c r="N47" s="923"/>
      <c r="O47" s="923"/>
      <c r="P47" s="923"/>
      <c r="Q47" s="923"/>
      <c r="R47" s="923"/>
      <c r="S47" s="923"/>
      <c r="T47" s="923"/>
      <c r="U47" s="923"/>
      <c r="V47" s="923"/>
      <c r="W47" s="923"/>
      <c r="X47" s="923"/>
      <c r="Y47" s="923"/>
      <c r="Z47" s="923"/>
      <c r="AA47" s="923"/>
      <c r="AB47" s="923"/>
      <c r="AC47" s="923"/>
      <c r="AD47" s="911"/>
      <c r="AE47" s="924" t="s">
        <v>3797</v>
      </c>
      <c r="AF47" s="537" t="s">
        <v>3795</v>
      </c>
      <c r="AG47" s="925"/>
      <c r="AH47" s="926"/>
      <c r="AI47" s="926"/>
      <c r="AJ47" s="670"/>
      <c r="AK47" s="670"/>
      <c r="AL47" s="671"/>
      <c r="AM47" s="671"/>
      <c r="AN47" s="926"/>
      <c r="AO47" s="927"/>
      <c r="AP47" s="926"/>
      <c r="AQ47" s="926"/>
      <c r="AR47" s="928"/>
      <c r="AS47" s="928"/>
      <c r="AT47" s="928"/>
      <c r="AU47" s="929"/>
      <c r="AV47" s="929"/>
      <c r="AW47" s="929"/>
      <c r="AX47" s="929"/>
      <c r="AY47" s="929"/>
      <c r="AZ47" s="929"/>
      <c r="BA47" s="929"/>
      <c r="BB47" s="929"/>
      <c r="BC47" s="929"/>
      <c r="BD47" s="929"/>
      <c r="BE47" s="929"/>
      <c r="BF47" s="929"/>
      <c r="BG47" s="929"/>
      <c r="BH47" s="929"/>
      <c r="BI47" s="929"/>
      <c r="BJ47" s="929"/>
      <c r="BK47" s="929"/>
      <c r="BL47" s="929"/>
      <c r="BM47" s="926"/>
      <c r="BN47" s="930"/>
      <c r="BO47" s="930"/>
      <c r="BP47" s="926"/>
      <c r="BQ47" s="927"/>
      <c r="BR47" s="930"/>
      <c r="BS47" s="930"/>
      <c r="BT47" s="926"/>
      <c r="BU47" s="927"/>
      <c r="BV47" s="930"/>
      <c r="BW47" s="930"/>
      <c r="BX47" s="926"/>
      <c r="BY47" s="671"/>
      <c r="BZ47" s="930"/>
      <c r="CA47" s="930"/>
      <c r="CB47" s="926"/>
      <c r="CC47" s="671"/>
      <c r="CD47" s="930"/>
      <c r="CE47" s="930"/>
      <c r="CF47" s="926"/>
      <c r="CG47" s="927"/>
      <c r="CH47" s="930"/>
      <c r="CI47" s="930"/>
      <c r="CJ47" s="926"/>
      <c r="CK47" s="927"/>
      <c r="CL47" s="930"/>
      <c r="CM47" s="930"/>
      <c r="CN47" s="926"/>
      <c r="CO47" s="927"/>
      <c r="CP47" s="930"/>
      <c r="CQ47" s="930"/>
      <c r="CR47" s="926"/>
      <c r="CS47" s="927"/>
      <c r="CT47" s="930"/>
      <c r="CU47" s="930"/>
      <c r="CV47" s="926"/>
      <c r="CW47" s="671"/>
      <c r="CX47" s="930"/>
      <c r="CY47" s="930"/>
      <c r="CZ47" s="926"/>
      <c r="DA47" s="671"/>
      <c r="DB47" s="930"/>
      <c r="DC47" s="930"/>
      <c r="DD47" s="926"/>
      <c r="DE47" s="671"/>
      <c r="DF47" s="930"/>
      <c r="DG47" s="930"/>
      <c r="DH47" s="926"/>
      <c r="DI47" s="671"/>
      <c r="DJ47" s="930"/>
      <c r="DK47" s="930"/>
      <c r="DL47" s="926"/>
      <c r="DM47" s="671"/>
      <c r="DN47" s="930"/>
      <c r="DO47" s="930"/>
      <c r="DP47" s="926"/>
      <c r="DQ47" s="671"/>
      <c r="DR47" s="930"/>
      <c r="DS47" s="930"/>
      <c r="DT47" s="926"/>
      <c r="DU47" s="671"/>
      <c r="DV47" s="930"/>
      <c r="DW47" s="930"/>
      <c r="DX47" s="926"/>
      <c r="DY47" s="671"/>
      <c r="DZ47" s="930"/>
      <c r="EA47" s="930"/>
      <c r="EB47" s="926"/>
      <c r="EC47" s="671"/>
      <c r="ED47" s="930"/>
      <c r="EE47" s="930"/>
      <c r="EF47" s="926"/>
      <c r="EG47" s="671"/>
      <c r="EH47" s="931"/>
      <c r="EI47" s="926"/>
      <c r="EJ47" s="926"/>
      <c r="EK47" s="926"/>
      <c r="EL47" s="926"/>
      <c r="EM47" s="671"/>
      <c r="EN47" s="701"/>
      <c r="EO47" s="926"/>
      <c r="EP47" s="926"/>
      <c r="EQ47" s="926"/>
      <c r="ER47" s="926"/>
      <c r="ES47" s="926"/>
      <c r="ET47" s="926"/>
    </row>
    <row r="48" spans="1:150" ht="231">
      <c r="A48" s="446" t="s">
        <v>3776</v>
      </c>
      <c r="B48" s="524"/>
      <c r="C48" s="427" t="s">
        <v>3799</v>
      </c>
      <c r="D48" s="871"/>
      <c r="E48" s="649"/>
      <c r="F48" s="427"/>
      <c r="G48" s="582"/>
      <c r="H48" s="427"/>
      <c r="I48" s="464">
        <v>2021</v>
      </c>
      <c r="J48" s="464">
        <v>10</v>
      </c>
      <c r="K48" s="851"/>
      <c r="L48" s="851"/>
      <c r="M48" s="910">
        <v>10</v>
      </c>
      <c r="N48" s="910">
        <v>10</v>
      </c>
      <c r="O48" s="910">
        <v>10</v>
      </c>
      <c r="P48" s="910">
        <v>10</v>
      </c>
      <c r="Q48" s="911">
        <v>10</v>
      </c>
      <c r="R48" s="911">
        <v>10</v>
      </c>
      <c r="S48" s="911">
        <v>10</v>
      </c>
      <c r="T48" s="911">
        <v>10</v>
      </c>
      <c r="U48" s="911"/>
      <c r="V48" s="911"/>
      <c r="W48" s="911"/>
      <c r="X48" s="911"/>
      <c r="Y48" s="911"/>
      <c r="Z48" s="911"/>
      <c r="AA48" s="911"/>
      <c r="AB48" s="911"/>
      <c r="AC48" s="911"/>
      <c r="AD48" s="911">
        <v>10</v>
      </c>
      <c r="AE48" s="649" t="s">
        <v>3804</v>
      </c>
      <c r="AF48" s="662" t="s">
        <v>3802</v>
      </c>
      <c r="AG48" s="925" t="s">
        <v>3805</v>
      </c>
      <c r="AH48" s="671" t="s">
        <v>3806</v>
      </c>
      <c r="AI48" s="671" t="s">
        <v>3806</v>
      </c>
      <c r="AJ48" s="670"/>
      <c r="AK48" s="670"/>
      <c r="AL48" s="671"/>
      <c r="AM48" s="671"/>
      <c r="AN48" s="926"/>
      <c r="AO48" s="927"/>
      <c r="AP48" s="926">
        <v>2021</v>
      </c>
      <c r="AQ48" s="926" t="s">
        <v>3807</v>
      </c>
      <c r="AR48" s="928"/>
      <c r="AS48" s="928"/>
      <c r="AT48" s="928"/>
      <c r="AU48" s="929"/>
      <c r="AV48" s="929"/>
      <c r="AW48" s="929"/>
      <c r="AX48" s="929"/>
      <c r="AY48" s="929"/>
      <c r="AZ48" s="929"/>
      <c r="BA48" s="929"/>
      <c r="BB48" s="929"/>
      <c r="BC48" s="929"/>
      <c r="BD48" s="929"/>
      <c r="BE48" s="929"/>
      <c r="BF48" s="929"/>
      <c r="BG48" s="929"/>
      <c r="BH48" s="929"/>
      <c r="BI48" s="929"/>
      <c r="BJ48" s="929"/>
      <c r="BK48" s="929"/>
      <c r="BL48" s="929"/>
      <c r="BM48" s="926"/>
      <c r="BN48" s="930"/>
      <c r="BO48" s="930"/>
      <c r="BP48" s="926"/>
      <c r="BQ48" s="927"/>
      <c r="BR48" s="930"/>
      <c r="BS48" s="930"/>
      <c r="BT48" s="926"/>
      <c r="BU48" s="927"/>
      <c r="BV48" s="930"/>
      <c r="BW48" s="930"/>
      <c r="BX48" s="926"/>
      <c r="BY48" s="671"/>
      <c r="BZ48" s="930"/>
      <c r="CA48" s="930"/>
      <c r="CB48" s="926"/>
      <c r="CC48" s="671"/>
      <c r="CD48" s="930"/>
      <c r="CE48" s="930"/>
      <c r="CF48" s="926"/>
      <c r="CG48" s="927"/>
      <c r="CH48" s="930"/>
      <c r="CI48" s="930"/>
      <c r="CJ48" s="926"/>
      <c r="CK48" s="927"/>
      <c r="CL48" s="930"/>
      <c r="CM48" s="930"/>
      <c r="CN48" s="926"/>
      <c r="CO48" s="927"/>
      <c r="CP48" s="930"/>
      <c r="CQ48" s="930"/>
      <c r="CR48" s="926"/>
      <c r="CS48" s="927"/>
      <c r="CT48" s="930"/>
      <c r="CU48" s="930"/>
      <c r="CV48" s="926"/>
      <c r="CW48" s="671"/>
      <c r="CX48" s="930"/>
      <c r="CY48" s="930"/>
      <c r="CZ48" s="926"/>
      <c r="DA48" s="671"/>
      <c r="DB48" s="930"/>
      <c r="DC48" s="930"/>
      <c r="DD48" s="926"/>
      <c r="DE48" s="671"/>
      <c r="DF48" s="930"/>
      <c r="DG48" s="930"/>
      <c r="DH48" s="926"/>
      <c r="DI48" s="671"/>
      <c r="DJ48" s="930"/>
      <c r="DK48" s="930"/>
      <c r="DL48" s="926"/>
      <c r="DM48" s="671"/>
      <c r="DN48" s="930"/>
      <c r="DO48" s="930"/>
      <c r="DP48" s="926"/>
      <c r="DQ48" s="671"/>
      <c r="DR48" s="930"/>
      <c r="DS48" s="930"/>
      <c r="DT48" s="926"/>
      <c r="DU48" s="671"/>
      <c r="DV48" s="930"/>
      <c r="DW48" s="930"/>
      <c r="DX48" s="926"/>
      <c r="DY48" s="671"/>
      <c r="DZ48" s="930"/>
      <c r="EA48" s="930"/>
      <c r="EB48" s="926"/>
      <c r="EC48" s="671"/>
      <c r="ED48" s="930"/>
      <c r="EE48" s="930"/>
      <c r="EF48" s="926"/>
      <c r="EG48" s="671"/>
      <c r="EH48" s="931"/>
      <c r="EI48" s="926"/>
      <c r="EJ48" s="926"/>
      <c r="EK48" s="926"/>
      <c r="EL48" s="926"/>
      <c r="EM48" s="671"/>
      <c r="EN48" s="701"/>
      <c r="EO48" s="926"/>
      <c r="EP48" s="926"/>
      <c r="EQ48" s="926"/>
      <c r="ER48" s="926"/>
      <c r="ES48" s="926"/>
      <c r="ET48" s="926"/>
    </row>
    <row r="49" spans="1:150" ht="198">
      <c r="A49" s="446"/>
      <c r="B49" s="524"/>
      <c r="C49" s="427" t="s">
        <v>3799</v>
      </c>
      <c r="D49" s="871"/>
      <c r="E49" s="649"/>
      <c r="F49" s="427"/>
      <c r="G49" s="582"/>
      <c r="H49" s="427"/>
      <c r="I49" s="464">
        <v>2021</v>
      </c>
      <c r="J49" s="464"/>
      <c r="K49" s="851"/>
      <c r="L49" s="851"/>
      <c r="M49" s="910">
        <v>4</v>
      </c>
      <c r="N49" s="910">
        <v>4</v>
      </c>
      <c r="O49" s="910">
        <v>4</v>
      </c>
      <c r="P49" s="910">
        <v>4</v>
      </c>
      <c r="Q49" s="911">
        <v>4</v>
      </c>
      <c r="R49" s="911">
        <v>4</v>
      </c>
      <c r="S49" s="911">
        <v>4</v>
      </c>
      <c r="T49" s="911">
        <v>4</v>
      </c>
      <c r="U49" s="911"/>
      <c r="V49" s="911"/>
      <c r="W49" s="911"/>
      <c r="X49" s="911"/>
      <c r="Y49" s="911"/>
      <c r="Z49" s="911"/>
      <c r="AA49" s="911"/>
      <c r="AB49" s="911"/>
      <c r="AC49" s="911"/>
      <c r="AD49" s="911"/>
      <c r="AE49" s="649" t="s">
        <v>3811</v>
      </c>
      <c r="AF49" s="662" t="s">
        <v>3802</v>
      </c>
      <c r="AG49" s="925" t="s">
        <v>3812</v>
      </c>
      <c r="AH49" s="671" t="s">
        <v>3813</v>
      </c>
      <c r="AI49" s="671" t="s">
        <v>3813</v>
      </c>
      <c r="AJ49" s="670"/>
      <c r="AK49" s="670"/>
      <c r="AL49" s="671"/>
      <c r="AM49" s="671"/>
      <c r="AN49" s="926"/>
      <c r="AO49" s="927"/>
      <c r="AP49" s="926">
        <v>2021</v>
      </c>
      <c r="AQ49" s="926">
        <v>4</v>
      </c>
      <c r="AR49" s="928"/>
      <c r="AS49" s="928"/>
      <c r="AT49" s="928"/>
      <c r="AU49" s="929"/>
      <c r="AV49" s="929"/>
      <c r="AW49" s="929"/>
      <c r="AX49" s="929"/>
      <c r="AY49" s="929"/>
      <c r="AZ49" s="929"/>
      <c r="BA49" s="929"/>
      <c r="BB49" s="929"/>
      <c r="BC49" s="929"/>
      <c r="BD49" s="929"/>
      <c r="BE49" s="929"/>
      <c r="BF49" s="929"/>
      <c r="BG49" s="929"/>
      <c r="BH49" s="929"/>
      <c r="BI49" s="929"/>
      <c r="BJ49" s="929"/>
      <c r="BK49" s="929"/>
      <c r="BL49" s="929"/>
      <c r="BM49" s="926"/>
      <c r="BN49" s="930"/>
      <c r="BO49" s="930"/>
      <c r="BP49" s="926"/>
      <c r="BQ49" s="927"/>
      <c r="BR49" s="930"/>
      <c r="BS49" s="930"/>
      <c r="BT49" s="926"/>
      <c r="BU49" s="927"/>
      <c r="BV49" s="930"/>
      <c r="BW49" s="930"/>
      <c r="BX49" s="926"/>
      <c r="BY49" s="671"/>
      <c r="BZ49" s="930"/>
      <c r="CA49" s="930"/>
      <c r="CB49" s="926"/>
      <c r="CC49" s="671"/>
      <c r="CD49" s="930"/>
      <c r="CE49" s="930"/>
      <c r="CF49" s="926"/>
      <c r="CG49" s="927"/>
      <c r="CH49" s="930"/>
      <c r="CI49" s="930"/>
      <c r="CJ49" s="926"/>
      <c r="CK49" s="927"/>
      <c r="CL49" s="930"/>
      <c r="CM49" s="930"/>
      <c r="CN49" s="926"/>
      <c r="CO49" s="927"/>
      <c r="CP49" s="930"/>
      <c r="CQ49" s="930"/>
      <c r="CR49" s="926"/>
      <c r="CS49" s="927"/>
      <c r="CT49" s="930"/>
      <c r="CU49" s="930"/>
      <c r="CV49" s="926"/>
      <c r="CW49" s="671"/>
      <c r="CX49" s="930"/>
      <c r="CY49" s="930"/>
      <c r="CZ49" s="926"/>
      <c r="DA49" s="671"/>
      <c r="DB49" s="930"/>
      <c r="DC49" s="930"/>
      <c r="DD49" s="926"/>
      <c r="DE49" s="671"/>
      <c r="DF49" s="930"/>
      <c r="DG49" s="930"/>
      <c r="DH49" s="926"/>
      <c r="DI49" s="671"/>
      <c r="DJ49" s="930"/>
      <c r="DK49" s="930"/>
      <c r="DL49" s="926"/>
      <c r="DM49" s="671"/>
      <c r="DN49" s="930"/>
      <c r="DO49" s="930"/>
      <c r="DP49" s="926"/>
      <c r="DQ49" s="671"/>
      <c r="DR49" s="930"/>
      <c r="DS49" s="930"/>
      <c r="DT49" s="926"/>
      <c r="DU49" s="671"/>
      <c r="DV49" s="930"/>
      <c r="DW49" s="930"/>
      <c r="DX49" s="926"/>
      <c r="DY49" s="671"/>
      <c r="DZ49" s="930"/>
      <c r="EA49" s="930"/>
      <c r="EB49" s="926"/>
      <c r="EC49" s="671"/>
      <c r="ED49" s="930"/>
      <c r="EE49" s="930"/>
      <c r="EF49" s="926"/>
      <c r="EG49" s="671"/>
      <c r="EH49" s="931"/>
      <c r="EI49" s="926"/>
      <c r="EJ49" s="926"/>
      <c r="EK49" s="926"/>
      <c r="EL49" s="926"/>
      <c r="EM49" s="671"/>
      <c r="EN49" s="701"/>
      <c r="EO49" s="926"/>
      <c r="EP49" s="926"/>
      <c r="EQ49" s="926"/>
      <c r="ER49" s="926"/>
      <c r="ES49" s="926"/>
      <c r="ET49" s="926"/>
    </row>
    <row r="50" spans="1:150" ht="82.5">
      <c r="A50" s="446"/>
      <c r="B50" s="524"/>
      <c r="C50" s="427" t="s">
        <v>3799</v>
      </c>
      <c r="D50" s="871"/>
      <c r="E50" s="649"/>
      <c r="F50" s="427"/>
      <c r="G50" s="582"/>
      <c r="H50" s="427"/>
      <c r="I50" s="427">
        <v>2021</v>
      </c>
      <c r="J50" s="427"/>
      <c r="K50" s="427"/>
      <c r="L50" s="912"/>
      <c r="M50" s="912">
        <v>0</v>
      </c>
      <c r="N50" s="912">
        <v>0</v>
      </c>
      <c r="O50" s="912">
        <v>4</v>
      </c>
      <c r="P50" s="912">
        <v>4</v>
      </c>
      <c r="Q50" s="912">
        <v>4</v>
      </c>
      <c r="R50" s="912">
        <v>4</v>
      </c>
      <c r="S50" s="912">
        <v>4</v>
      </c>
      <c r="T50" s="912">
        <v>4</v>
      </c>
      <c r="U50" s="912"/>
      <c r="V50" s="912"/>
      <c r="W50" s="912"/>
      <c r="X50" s="912"/>
      <c r="Y50" s="912"/>
      <c r="Z50" s="912"/>
      <c r="AA50" s="912"/>
      <c r="AB50" s="912"/>
      <c r="AC50" s="912"/>
      <c r="AD50" s="912">
        <v>4</v>
      </c>
      <c r="AE50" s="649"/>
      <c r="AF50" s="662" t="s">
        <v>3802</v>
      </c>
      <c r="AG50" s="932" t="s">
        <v>3817</v>
      </c>
      <c r="AH50" s="671" t="s">
        <v>3818</v>
      </c>
      <c r="AI50" s="671" t="s">
        <v>3818</v>
      </c>
      <c r="AJ50" s="670"/>
      <c r="AK50" s="670"/>
      <c r="AL50" s="933"/>
      <c r="AM50" s="671"/>
      <c r="AN50" s="671"/>
      <c r="AO50" s="927"/>
      <c r="AP50" s="934">
        <v>2021</v>
      </c>
      <c r="AQ50" s="935"/>
      <c r="AR50" s="936"/>
      <c r="AS50" s="936"/>
      <c r="AT50" s="936"/>
      <c r="AU50" s="937"/>
      <c r="AV50" s="937"/>
      <c r="AW50" s="937"/>
      <c r="AX50" s="937"/>
      <c r="AY50" s="937"/>
      <c r="AZ50" s="937"/>
      <c r="BA50" s="937"/>
      <c r="BB50" s="937"/>
      <c r="BC50" s="937"/>
      <c r="BD50" s="937"/>
      <c r="BE50" s="937"/>
      <c r="BF50" s="937"/>
      <c r="BG50" s="937"/>
      <c r="BH50" s="937"/>
      <c r="BI50" s="937"/>
      <c r="BJ50" s="937"/>
      <c r="BK50" s="937"/>
      <c r="BL50" s="937"/>
      <c r="BM50" s="937"/>
      <c r="BN50" s="930"/>
      <c r="BO50" s="930"/>
      <c r="BP50" s="671"/>
      <c r="BQ50" s="927"/>
      <c r="BR50" s="930"/>
      <c r="BS50" s="930"/>
      <c r="BT50" s="938"/>
      <c r="BU50" s="927"/>
      <c r="BV50" s="930"/>
      <c r="BW50" s="930"/>
      <c r="BX50" s="938"/>
      <c r="BY50" s="671"/>
      <c r="BZ50" s="930"/>
      <c r="CA50" s="930"/>
      <c r="CB50" s="938"/>
      <c r="CC50" s="671"/>
      <c r="CD50" s="930"/>
      <c r="CE50" s="930"/>
      <c r="CF50" s="938"/>
      <c r="CG50" s="927"/>
      <c r="CH50" s="930"/>
      <c r="CI50" s="930"/>
      <c r="CJ50" s="938"/>
      <c r="CK50" s="927"/>
      <c r="CL50" s="930"/>
      <c r="CM50" s="930"/>
      <c r="CN50" s="938"/>
      <c r="CO50" s="927"/>
      <c r="CP50" s="930"/>
      <c r="CQ50" s="930"/>
      <c r="CR50" s="938"/>
      <c r="CS50" s="927"/>
      <c r="CT50" s="930"/>
      <c r="CU50" s="930"/>
      <c r="CV50" s="671"/>
      <c r="CW50" s="671"/>
      <c r="CX50" s="930"/>
      <c r="CY50" s="930"/>
      <c r="CZ50" s="671"/>
      <c r="DA50" s="671"/>
      <c r="DB50" s="930"/>
      <c r="DC50" s="930"/>
      <c r="DD50" s="671"/>
      <c r="DE50" s="671"/>
      <c r="DF50" s="930"/>
      <c r="DG50" s="930"/>
      <c r="DH50" s="671"/>
      <c r="DI50" s="671"/>
      <c r="DJ50" s="930"/>
      <c r="DK50" s="930"/>
      <c r="DL50" s="671"/>
      <c r="DM50" s="671"/>
      <c r="DN50" s="930"/>
      <c r="DO50" s="930"/>
      <c r="DP50" s="671"/>
      <c r="DQ50" s="671"/>
      <c r="DR50" s="930"/>
      <c r="DS50" s="930"/>
      <c r="DT50" s="671"/>
      <c r="DU50" s="671"/>
      <c r="DV50" s="930"/>
      <c r="DW50" s="930"/>
      <c r="DX50" s="671"/>
      <c r="DY50" s="671"/>
      <c r="DZ50" s="930"/>
      <c r="EA50" s="930"/>
      <c r="EB50" s="671"/>
      <c r="EC50" s="671"/>
      <c r="ED50" s="930"/>
      <c r="EE50" s="930"/>
      <c r="EF50" s="671"/>
      <c r="EG50" s="671"/>
      <c r="EH50" s="939">
        <f>+DF50+DJ50+DN50+DR50+DV50+DZ50+ED50</f>
        <v>0</v>
      </c>
      <c r="EI50" s="671"/>
      <c r="EJ50" s="671"/>
      <c r="EK50" s="671"/>
      <c r="EL50" s="671"/>
      <c r="EM50" s="671"/>
      <c r="EN50" s="701"/>
      <c r="EO50" s="671"/>
      <c r="EP50" s="671"/>
      <c r="EQ50" s="671"/>
      <c r="ER50" s="671"/>
      <c r="ES50" s="671"/>
      <c r="ET50" s="671"/>
    </row>
  </sheetData>
  <mergeCells count="64">
    <mergeCell ref="A1:V1"/>
    <mergeCell ref="A2:A4"/>
    <mergeCell ref="B2:B4"/>
    <mergeCell ref="C2:AD2"/>
    <mergeCell ref="AE2:AQ2"/>
    <mergeCell ref="AJ3:AJ4"/>
    <mergeCell ref="AK3:AK4"/>
    <mergeCell ref="AL3:AL4"/>
    <mergeCell ref="AM3:AM4"/>
    <mergeCell ref="AN3:AN4"/>
    <mergeCell ref="AO3:AO4"/>
    <mergeCell ref="AP3:AQ3"/>
    <mergeCell ref="AR2:AS3"/>
    <mergeCell ref="AT2:BL3"/>
    <mergeCell ref="BM2:BM4"/>
    <mergeCell ref="BN2:EH2"/>
    <mergeCell ref="EI2:EN2"/>
    <mergeCell ref="BN3:BQ3"/>
    <mergeCell ref="BR3:BU3"/>
    <mergeCell ref="BV3:BY3"/>
    <mergeCell ref="BZ3:CC3"/>
    <mergeCell ref="CD3:CG3"/>
    <mergeCell ref="CH3:CK3"/>
    <mergeCell ref="CL3:CO3"/>
    <mergeCell ref="CP3:CS3"/>
    <mergeCell ref="CT3:CW3"/>
    <mergeCell ref="CX3:DA3"/>
    <mergeCell ref="DB3:DE3"/>
    <mergeCell ref="EO2:ET2"/>
    <mergeCell ref="C3:C4"/>
    <mergeCell ref="D3:D4"/>
    <mergeCell ref="E3:E4"/>
    <mergeCell ref="F3:F4"/>
    <mergeCell ref="G3:G4"/>
    <mergeCell ref="H3:H4"/>
    <mergeCell ref="I3:J3"/>
    <mergeCell ref="K3:L3"/>
    <mergeCell ref="M3:AC3"/>
    <mergeCell ref="AD3:AD4"/>
    <mergeCell ref="AE3:AE4"/>
    <mergeCell ref="AF3:AF4"/>
    <mergeCell ref="AG3:AG4"/>
    <mergeCell ref="AH3:AH4"/>
    <mergeCell ref="AI3:AI4"/>
    <mergeCell ref="DF3:DI3"/>
    <mergeCell ref="DJ3:DM3"/>
    <mergeCell ref="DN3:DQ3"/>
    <mergeCell ref="DR3:DU3"/>
    <mergeCell ref="DV3:DY3"/>
    <mergeCell ref="DZ3:EC3"/>
    <mergeCell ref="ED3:EG3"/>
    <mergeCell ref="EH3:EH4"/>
    <mergeCell ref="EI3:EI4"/>
    <mergeCell ref="EJ3:EJ4"/>
    <mergeCell ref="EK3:EK4"/>
    <mergeCell ref="EL3:EL4"/>
    <mergeCell ref="EM3:EM4"/>
    <mergeCell ref="EN3:EN4"/>
    <mergeCell ref="EO3:EO4"/>
    <mergeCell ref="EP3:EP4"/>
    <mergeCell ref="EQ3:EQ4"/>
    <mergeCell ref="ER3:ER4"/>
    <mergeCell ref="ES3:ES4"/>
    <mergeCell ref="ET3:ET4"/>
  </mergeCells>
  <dataValidations count="45">
    <dataValidation allowBlank="1" showInputMessage="1" showErrorMessage="1" prompt="Si corresponde a un indicador del PDD, identifique el código de la meta el cual se encuentra en el listado de indicadores del plan que se encuentra en la caja de herramientas._x000a__x000a_" sqref="AO3:AO4">
      <formula1>0</formula1>
      <formula2>0</formula2>
    </dataValidation>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1:A2">
      <formula1>0</formula1>
      <formula2>0</formula2>
    </dataValidation>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2:B4">
      <formula1>0</formula1>
      <formula2>0</formula2>
    </dataValidation>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3:E4">
      <formula1>0</formula1>
      <formula2>0</formula2>
    </dataValidation>
    <dataValidation allowBlank="1" showInputMessage="1" showErrorMessage="1" prompt="Escriba la fórmula de cálculo del indicador. _x000a_Variables usadas para la medición del indicador, debe ser explicita la unidad de medida." sqref="F3:F4 AH3:AI4">
      <formula1>0</formula1>
      <formula2>0</formula2>
    </dataValidation>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3:D4">
      <formula1>0</formula1>
      <formula2>0</formula2>
    </dataValidation>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I3:J3 AP3:AQ3">
      <formula1>0</formula1>
      <formula2>0</formula2>
    </dataValidation>
    <dataValidation allowBlank="1" showInputMessage="1" showErrorMessage="1" prompt="Escriba el valor de la meta para cada vigencia de forma acumulada._x000a__x000a_Elimine o adicione columnas de acuerdo al tiempo de ejecución de la política pública._x000a__x000a_Tenga en cuenta las fechas de inicio y finalización." sqref="AT2:AU2">
      <formula1>0</formula1>
      <formula2>0</formula2>
    </dataValidation>
    <dataValidation allowBlank="1" showInputMessage="1" showErrorMessage="1" prompt="Totalice la meta de resultado a alcanzar al final de la vigencia de la política pública. Tenga en cuenta el Tipo de Anualización determinado." sqref="AD3:AD4">
      <formula1>0</formula1>
      <formula2>0</formula2>
    </dataValidation>
    <dataValidation allowBlank="1" showInputMessage="1" showErrorMessage="1" prompt="Escriba el nombre del indicador. _x000a_Debe evidenciar con precisión la propiedad a medir, y debe guardar coherencia con la fórmula._x000a_Solo se puede tener un indicador por producto o acción." sqref="AG3:AG4">
      <formula1>0</formula1>
      <formula2>0</formula2>
    </dataValidation>
    <dataValidation allowBlank="1" showInputMessage="1" showErrorMessage="1" prompt="Formato DD/MM/AAAA_x000a_Escriba la fecha de inicio de ejecución del producto._x000a_" sqref="AR4">
      <formula1>0</formula1>
      <formula2>0</formula2>
    </dataValidation>
    <dataValidation allowBlank="1" showInputMessage="1" showErrorMessage="1" prompt="Formato DD/MM/AAAA_x000a_Escriba la fecha de finalización de ejecución del producto._x000a__x000a_" sqref="AS4:AU4 AT5:AU5">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CA4:CA5 CE4:CE5 CI4:CI5 CM4:CM5 CQ4:CQ5 CU4:CU5 CY4:CY5 DC4:DC5 DG4:DG5 DK4:DK5 DO4:DO5 DS4:DS5 DW4:DW5 EA4:EA5 EE4:EE5">
      <formula1>0</formula1>
      <formula2>0</formula2>
    </dataValidation>
    <dataValidation allowBlank="1" showInputMessage="1" showErrorMessage="1" prompt="Suma de los costos de cada vigencia durante la ejecución de la política pública." sqref="EH3:EH5">
      <formula1>0</formula1>
      <formula2>0</formula2>
    </dataValidation>
    <dataValidation allowBlank="1" showInputMessage="1" showErrorMessage="1" prompt="Seleccione de la lista desplegable, la entidad responsable de la ejecución del producto o acción." sqref="EI3:EJ10 EP11">
      <formula1>0</formula1>
      <formula2>0</formula2>
    </dataValidation>
    <dataValidation allowBlank="1" showInputMessage="1" showErrorMessage="1" prompt="Escriba la Dirección, Subdirección, Grupo o Unidad responsable de la ejecución del producto o acción._x000a_Utilice nombres completos." sqref="EK3:EK7">
      <formula1>0</formula1>
      <formula2>0</formula2>
    </dataValidation>
    <dataValidation allowBlank="1" showInputMessage="1" showErrorMessage="1" prompt="Escriba el nombre completo de la persona responsable de la ejecución del producto." sqref="EL3:EM5">
      <formula1>0</formula1>
      <formula2>0</formula2>
    </dataValidation>
    <dataValidation allowBlank="1" showInputMessage="1" showErrorMessage="1" prompt="Escriba el numero telefónico, número de extensión, correo electrónico de la persona de contacto relacionada en la columna anterior." sqref="EN3:EN5">
      <formula1>0</formula1>
      <formula2>0</formula2>
    </dataValidation>
    <dataValidation allowBlank="1" showInputMessage="1" showErrorMessage="1" prompt="Defina el Producto que quiere alcanzar a través de la medición." sqref="AE3">
      <formula1>0</formula1>
      <formula2>0</formula2>
    </dataValidation>
    <dataValidation allowBlank="1" showInputMessage="1" showErrorMessage="1" prompt="Seleccione de la lista desplegable._x000a_Fórmula a través de la cual se acumulan los avances, de tal forma que sea posible determinar el avance del indicador. _x000a__x000a_" sqref="H3:H4 AM3:AM4">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O4:BO5 BS4:BS5 BW4:BW5">
      <formula1>0</formula1>
      <formula2>0</formula2>
    </dataValidation>
    <dataValidation allowBlank="1" showInputMessage="1" showErrorMessage="1" prompt="Totalice la meta de producto a alcanzar al final de la vigencia de la política pública. Tenga en cuenta el Tipo de Anualización determinado." sqref="BM2:BM5">
      <formula1>0</formula1>
      <formula2>0</formula2>
    </dataValidation>
    <dataValidation allowBlank="1" showInputMessage="1" showErrorMessage="1" prompt="Indique los sectores separados por ; que son corresponsables en el cumplimiento del producto (indicador)" sqref="EO3:EO6">
      <formula1>0</formula1>
      <formula2>0</formula2>
    </dataValidation>
    <dataValidation allowBlank="1" showInputMessage="1" showErrorMessage="1" prompt="Indique las entidades que son corresponsables con el cumplimiento del producto (indicador), separándolas con un ;" sqref="EP3:EP5">
      <formula1>0</formula1>
      <formula2>0</formula2>
    </dataValidation>
    <dataValidation allowBlank="1" showInputMessage="1" showErrorMessage="1" prompt="Escriba la Dirección, Subdirección, Grupo o Unidad corresponsables de la ejecución del producto._x000a_Utilice nombres completos no abreviaciones." sqref="EQ3:EQ5">
      <formula1>0</formula1>
      <formula2>0</formula2>
    </dataValidation>
    <dataValidation allowBlank="1" showInputMessage="1" showErrorMessage="1" prompt="Escriba el nombre completo de la persona corresponsable de la ejecución del producto, separados por ;." sqref="ER3:ER5">
      <formula1>0</formula1>
      <formula2>0</formula2>
    </dataValidation>
    <dataValidation allowBlank="1" showInputMessage="1" showErrorMessage="1" prompt="Escriba el teléfono de contacto de las personas responsables de la ejecución del producto, separados por ;." sqref="ES3:ES5">
      <formula1>0</formula1>
      <formula2>0</formula2>
    </dataValidation>
    <dataValidation allowBlank="1" showInputMessage="1" showErrorMessage="1" prompt="Escriba los correos electrónicos de las personas corresponsables de contacto relacionadas en la columna anterior." sqref="ET3:ET5">
      <formula1>0</formula1>
      <formula2>0</formula2>
    </dataValidation>
    <dataValidation allowBlank="1" showInputMessage="1" showErrorMessage="1" prompt="Identifique el ODS a que le apunta el indicador de producto. Seleccione de la lista desplegable." sqref="AJ3:AJ4">
      <formula1>0</formula1>
      <formula2>0</formula2>
    </dataValidation>
    <dataValidation allowBlank="1" showInputMessage="1" showErrorMessage="1" prompt="Identifique la meta ODS a que le apunta el indicador de producto. " sqref="AK3:AK4">
      <formula1>0</formula1>
      <formula2>0</formula2>
    </dataValidation>
    <dataValidation allowBlank="1" showInputMessage="1" showErrorMessage="1" prompt="Determine si el indicador responde a un enfoque (Derechos Humanos, Género, Poblacional - Diferencial, Ambiental y Territorial). Si responde a más de enfoque separelos por ;" sqref="G3:G4 AL3:AL4">
      <formula1>0</formula1>
      <formula2>0</formula2>
    </dataValidation>
    <dataValidation allowBlank="1" showInputMessage="1" showErrorMessage="1" prompt="Identifique la fuente de financiación (Funcionamiento, Inversión, Cooperaciòn, Crédito, etc. )" sqref="BP4:BP5 BT4:BT5 BX4:BX5 CB4:CB5 CF4:CF5 CJ4:CJ5 CN4:CN5 CR4:CR5 CV4:CV5 CZ4:CZ5 DD4:DD5 DH4:DH5 DL4:DL5 DP4:DP5 DT4:DT5 DX4:DX5 EB4:EB5 EF4:EF5">
      <formula1>0</formula1>
      <formula2>0</formula2>
    </dataValidation>
    <dataValidation allowBlank="1" showInputMessage="1" showErrorMessage="1" prompt="Si la fuente de financiación es inversión, identifique el código del proyecto." sqref="BQ4:BQ5 BU4:BU5 BY4:BY5 CC4:CC5 CG4:CG5 CK4:CK5 CO4:CO5 CS4:CS5 CW4:CW5 DA4:DA5 DE4:DE5 DI4:DI5 DM4:DM5 DQ4:DQ5 DU4:DU5 DY4:DY5 EC4:EC5 EG4:EG5">
      <formula1>0</formula1>
      <formula2>0</formula2>
    </dataValidation>
    <dataValidation allowBlank="1" showInputMessage="1" showErrorMessage="1" prompt="Período que tomará lograr el resultado o producto." sqref="AR2 K3:L3">
      <formula1>0</formula1>
      <formula2>0</formula2>
    </dataValidation>
    <dataValidation allowBlank="1" showInputMessage="1" showErrorMessage="1" prompt="Es la interpretación cuantitativa del objetivo de la intervención pública. _x000a_Escriba el valor de la meta para cada vigencia de forma acumulada._x000a_Elimine o adicione columnas de acuerdo al tiempo de ejecución de la política pública." sqref="M3">
      <formula1>0</formula1>
      <formula2>0</formula2>
    </dataValidation>
    <dataValidation allowBlank="1" showInputMessage="1" showErrorMessage="1" prompt="Cifras en millones de pesos" sqref="BN2">
      <formula1>0</formula1>
      <formula2>0</formula2>
    </dataValidation>
    <dataValidation allowBlank="1" showInputMessage="1" showErrorMessage="1" prompt="Revisar si este indicador corresponde a un indicador del PDD Vigente. Tomarlo del listado de indicadores del plan que se encuentra en la caja de herramientas._x000a__x000a_" sqref="AN3:AN4">
      <formula1>0</formula1>
      <formula2>0</formula2>
    </dataValidation>
    <dataValidation allowBlank="1" showInputMessage="1" showErrorMessage="1" prompt="Cifras en millones de pesos. Corresponde al valor de implementar la acción._x000a_" sqref="BN4:BN5 BR4:BR5 BV4:BV5 BZ4:BZ5 CD4:CD5 CH4:CH5 CL4:CL5 CP4:CP5 CT4:CT5 CX4:CX5 DB4:DB5 DF4:DF5 DJ4:DJ5 DN4:DN5 DR4:DR5 DV4:DV5 DZ4:DZ5 ED4:ED5">
      <formula1>0</formula1>
      <formula2>0</formula2>
    </dataValidation>
    <dataValidation type="date" allowBlank="1" showInputMessage="1" showErrorMessage="1" sqref="AR21:AS28 AT29 AR30:AS32 AT33:AT41 AR42:AS44 AT50">
      <formula1>36526</formula1>
      <formula2>58806</formula2>
    </dataValidation>
    <dataValidation type="custom" allowBlank="1" showInputMessage="1" showErrorMessage="1" error="La celda debe contener solo texto" sqref="EL6:EL29 EP6:EQ8 EK8:EK21 EQ9:EQ11 EP12:EQ20 EK22:EK28 EK33:EL41 EK50:EL50">
      <formula1>ISTEXT(EK48)</formula1>
      <formula2>0</formula2>
    </dataValidation>
    <dataValidation type="whole" allowBlank="1" showInputMessage="1" showErrorMessage="1" sqref="AQ21:AQ42 AR29 AR33:AR41 AQ43:AQ44 AQ50:AR50">
      <formula1>2000</formula1>
      <formula2>500000000</formula2>
    </dataValidation>
    <dataValidation type="whole" allowBlank="1" showInputMessage="1" showErrorMessage="1" sqref="AP29 AP33:AP41 AP50">
      <formula1>1</formula1>
      <formula2>500000000</formula2>
    </dataValidation>
    <dataValidation type="list" allowBlank="1" showInputMessage="1" showErrorMessage="1" sqref="EO7:EO11 EP9:EP10 EO12:EO20">
      <formula1>INDIRECT($CF$16)</formula1>
      <formula2>0</formula2>
    </dataValidation>
    <dataValidation type="list" allowBlank="1" showInputMessage="1" showErrorMessage="1" sqref="H5:H50 AM5:AM50">
      <formula1>ANUALIZACIÓN</formula1>
      <formula2>0</formula2>
    </dataValidation>
    <dataValidation type="custom" allowBlank="1" showInputMessage="1" showErrorMessage="1" error="La celda es de solo texto" sqref="A5:A50">
      <formula1>ISTEXT(A5)</formula1>
      <formula2>0</formula2>
    </dataValidation>
  </dataValidations>
  <pageMargins left="0.7" right="0.7" top="0.75" bottom="0.75" header="0.51180555555555496" footer="0.51180555555555496"/>
  <pageSetup orientation="portrait" horizontalDpi="300" verticalDpi="300"/>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Desplegables!$L$24:$L$39</xm:f>
          </x14:formula1>
          <x14:formula2>
            <xm:f>0</xm:f>
          </x14:formula2>
          <xm:sqref>AJ5:AK13 AJ14:AJ44</xm:sqref>
        </x14:dataValidation>
        <x14:dataValidation type="list" allowBlank="1" showInputMessage="1" showErrorMessage="1">
          <x14:formula1>
            <xm:f>'https://scjgovcol-my.sharepoint.com/personal/mario_mayorga_scj_gov_co/Documents/MATRICES FELIPE/[Matriz de Plan de Accion 02042019 Subsecretaría Seguridad y Convivencia - V1 RevLC.xlsx]Desplegables'!#REF!</xm:f>
          </x14:formula1>
          <x14:formula2>
            <xm:f>0</xm:f>
          </x14:formula2>
          <xm:sqref>AL29 AN29 BT29 AL33:AL41 AN33:AN41 EI33:EI41 AL50 AN50 BT50 EI50</xm:sqref>
        </x14:dataValidation>
        <x14:dataValidation type="list" allowBlank="1" showInputMessage="1" showErrorMessage="1" error="La celda debe contener solo texto">
          <x14:formula1>
            <xm:f>'https://scjgovcol-my.sharepoint.com/personal/mario_mayorga_scj_gov_co/Documents/MATRICES FELIPE/[Matriz de Plan de Accion 02042019 Subsecretaría Seguridad y Convivencia - V1 RevLC.xlsx]Desplegables'!#REF!</xm:f>
          </x14:formula1>
          <x14:formula2>
            <xm:f>0</xm:f>
          </x14:formula2>
          <xm:sqref>BX29 CB29 CF29 CJ29 CN29 CR29 CV29 CZ29 DD29 DH29 DL29 DP29 DT29 DX29 EB29 EF29 BX50 CB50 CF50 CJ50 CN50 CR50 CV50 CZ50 DD50 DH50 DL50 DP50 DT50 DX50 EB50 EF50</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1:AMI61"/>
  <sheetViews>
    <sheetView zoomScale="65" zoomScaleNormal="65" workbookViewId="0">
      <selection activeCell="C5" sqref="C5:M5"/>
    </sheetView>
  </sheetViews>
  <sheetFormatPr baseColWidth="10" defaultColWidth="11.42578125" defaultRowHeight="15.75" customHeight="1"/>
  <cols>
    <col min="1" max="1" width="29" style="191" customWidth="1"/>
    <col min="2" max="2" width="29.7109375" style="190" customWidth="1"/>
    <col min="3" max="1023" width="11.42578125" style="190"/>
  </cols>
  <sheetData>
    <row r="1" spans="1:13" ht="20.25" customHeight="1">
      <c r="A1" s="1347" t="s">
        <v>359</v>
      </c>
      <c r="B1" s="8809" t="s">
        <v>3993</v>
      </c>
      <c r="C1" s="8809"/>
      <c r="D1" s="8809"/>
      <c r="E1" s="8809"/>
      <c r="F1" s="8809"/>
      <c r="G1" s="8809"/>
      <c r="H1" s="8809"/>
      <c r="I1" s="8809"/>
      <c r="J1" s="8809"/>
      <c r="K1" s="8809"/>
      <c r="L1" s="8809"/>
      <c r="M1" s="8810"/>
    </row>
    <row r="2" spans="1:13" ht="54" customHeight="1">
      <c r="A2" s="6589" t="s">
        <v>2329</v>
      </c>
      <c r="B2" s="2721" t="s">
        <v>2330</v>
      </c>
      <c r="C2" s="6517" t="s">
        <v>1852</v>
      </c>
      <c r="D2" s="6517"/>
      <c r="E2" s="6517"/>
      <c r="F2" s="6517"/>
      <c r="G2" s="6517"/>
      <c r="H2" s="6517"/>
      <c r="I2" s="6517"/>
      <c r="J2" s="6517"/>
      <c r="K2" s="6517"/>
      <c r="L2" s="6517"/>
      <c r="M2" s="6518"/>
    </row>
    <row r="3" spans="1:13" ht="51.75" customHeight="1">
      <c r="A3" s="6590"/>
      <c r="B3" s="2716" t="s">
        <v>2643</v>
      </c>
      <c r="C3" s="6517" t="s">
        <v>3994</v>
      </c>
      <c r="D3" s="6517"/>
      <c r="E3" s="6517"/>
      <c r="F3" s="6517"/>
      <c r="G3" s="6517"/>
      <c r="H3" s="6517"/>
      <c r="I3" s="6517"/>
      <c r="J3" s="6517"/>
      <c r="K3" s="6517"/>
      <c r="L3" s="6517"/>
      <c r="M3" s="6518"/>
    </row>
    <row r="4" spans="1:13" ht="33.75" customHeight="1">
      <c r="A4" s="6590"/>
      <c r="B4" s="2717" t="s">
        <v>240</v>
      </c>
      <c r="C4" s="1415" t="s">
        <v>95</v>
      </c>
      <c r="D4" s="1482"/>
      <c r="E4" s="1655"/>
      <c r="F4" s="5699" t="s">
        <v>241</v>
      </c>
      <c r="G4" s="5700"/>
      <c r="H4" s="1483" t="s">
        <v>437</v>
      </c>
      <c r="I4" s="7148"/>
      <c r="J4" s="7149"/>
      <c r="K4" s="7149"/>
      <c r="L4" s="7149"/>
      <c r="M4" s="7150"/>
    </row>
    <row r="5" spans="1:13" ht="38.25" customHeight="1">
      <c r="A5" s="6590"/>
      <c r="B5" s="2717" t="s">
        <v>2333</v>
      </c>
      <c r="C5" s="5680"/>
      <c r="D5" s="5680"/>
      <c r="E5" s="5680"/>
      <c r="F5" s="5680"/>
      <c r="G5" s="5680"/>
      <c r="H5" s="5680"/>
      <c r="I5" s="5680"/>
      <c r="J5" s="5680"/>
      <c r="K5" s="5680"/>
      <c r="L5" s="5680"/>
      <c r="M5" s="5681"/>
    </row>
    <row r="6" spans="1:13">
      <c r="A6" s="6590"/>
      <c r="B6" s="2717" t="s">
        <v>2334</v>
      </c>
      <c r="C6" s="6610"/>
      <c r="D6" s="5702"/>
      <c r="E6" s="5702"/>
      <c r="F6" s="5702"/>
      <c r="G6" s="5702"/>
      <c r="H6" s="5702"/>
      <c r="I6" s="5702"/>
      <c r="J6" s="5702"/>
      <c r="K6" s="5702"/>
      <c r="L6" s="5702"/>
      <c r="M6" s="1656"/>
    </row>
    <row r="7" spans="1:13">
      <c r="A7" s="6590"/>
      <c r="B7" s="2717" t="s">
        <v>2335</v>
      </c>
      <c r="C7" s="8931" t="s">
        <v>13</v>
      </c>
      <c r="D7" s="8931"/>
      <c r="E7" s="2549" t="s">
        <v>359</v>
      </c>
      <c r="F7" s="2549" t="s">
        <v>359</v>
      </c>
      <c r="G7" s="1680" t="s">
        <v>359</v>
      </c>
      <c r="H7" s="2405" t="s">
        <v>244</v>
      </c>
      <c r="I7" s="8931" t="s">
        <v>24</v>
      </c>
      <c r="J7" s="8931"/>
      <c r="K7" s="8931"/>
      <c r="L7" s="8931"/>
      <c r="M7" s="8932"/>
    </row>
    <row r="8" spans="1:13" ht="15.75" customHeight="1">
      <c r="A8" s="6590"/>
      <c r="B8" s="8933" t="s">
        <v>2336</v>
      </c>
      <c r="C8" s="2549" t="s">
        <v>359</v>
      </c>
      <c r="D8" s="2549" t="s">
        <v>359</v>
      </c>
      <c r="E8" s="1681" t="s">
        <v>359</v>
      </c>
      <c r="F8" s="1681" t="s">
        <v>359</v>
      </c>
      <c r="G8" s="1681" t="s">
        <v>359</v>
      </c>
      <c r="H8" s="1681" t="s">
        <v>359</v>
      </c>
      <c r="I8" s="2549" t="s">
        <v>359</v>
      </c>
      <c r="J8" s="2549" t="s">
        <v>359</v>
      </c>
      <c r="K8" s="2549" t="s">
        <v>359</v>
      </c>
      <c r="L8" s="2549" t="s">
        <v>359</v>
      </c>
      <c r="M8" s="1752" t="s">
        <v>359</v>
      </c>
    </row>
    <row r="9" spans="1:13">
      <c r="A9" s="6590"/>
      <c r="B9" s="8933"/>
      <c r="C9" s="8935" t="s">
        <v>359</v>
      </c>
      <c r="D9" s="8935"/>
      <c r="E9" s="2549" t="s">
        <v>359</v>
      </c>
      <c r="F9" s="8935" t="s">
        <v>359</v>
      </c>
      <c r="G9" s="8935"/>
      <c r="H9" s="2549" t="s">
        <v>359</v>
      </c>
      <c r="I9" s="8935" t="s">
        <v>359</v>
      </c>
      <c r="J9" s="8935"/>
      <c r="K9" s="2549" t="s">
        <v>359</v>
      </c>
      <c r="L9" s="2549" t="s">
        <v>359</v>
      </c>
      <c r="M9" s="1752" t="s">
        <v>359</v>
      </c>
    </row>
    <row r="10" spans="1:13">
      <c r="A10" s="6590"/>
      <c r="B10" s="8934"/>
      <c r="C10" s="8935" t="s">
        <v>2337</v>
      </c>
      <c r="D10" s="8935"/>
      <c r="E10" s="1497" t="s">
        <v>359</v>
      </c>
      <c r="F10" s="8935" t="s">
        <v>2337</v>
      </c>
      <c r="G10" s="8935"/>
      <c r="H10" s="1497" t="s">
        <v>359</v>
      </c>
      <c r="I10" s="8935" t="s">
        <v>2337</v>
      </c>
      <c r="J10" s="8935"/>
      <c r="K10" s="1497" t="s">
        <v>359</v>
      </c>
      <c r="L10" s="1497" t="s">
        <v>359</v>
      </c>
      <c r="M10" s="1753" t="s">
        <v>359</v>
      </c>
    </row>
    <row r="11" spans="1:13" ht="57.95" customHeight="1">
      <c r="A11" s="6590"/>
      <c r="B11" s="2717" t="s">
        <v>2338</v>
      </c>
      <c r="C11" s="6106" t="s">
        <v>3995</v>
      </c>
      <c r="D11" s="6106"/>
      <c r="E11" s="6106"/>
      <c r="F11" s="6106"/>
      <c r="G11" s="6106"/>
      <c r="H11" s="6106"/>
      <c r="I11" s="6106"/>
      <c r="J11" s="6106"/>
      <c r="K11" s="6106"/>
      <c r="L11" s="6106"/>
      <c r="M11" s="6107"/>
    </row>
    <row r="12" spans="1:13" ht="150.94999999999999" customHeight="1">
      <c r="A12" s="6590"/>
      <c r="B12" s="2717" t="s">
        <v>2689</v>
      </c>
      <c r="C12" s="8952" t="s">
        <v>3996</v>
      </c>
      <c r="D12" s="6106"/>
      <c r="E12" s="6106"/>
      <c r="F12" s="6106"/>
      <c r="G12" s="6106"/>
      <c r="H12" s="6106"/>
      <c r="I12" s="6106"/>
      <c r="J12" s="6106"/>
      <c r="K12" s="6106"/>
      <c r="L12" s="6106"/>
      <c r="M12" s="6107"/>
    </row>
    <row r="13" spans="1:13" ht="50.25" customHeight="1">
      <c r="A13" s="6590"/>
      <c r="B13" s="2717" t="s">
        <v>2649</v>
      </c>
      <c r="C13" s="8953" t="s">
        <v>2182</v>
      </c>
      <c r="D13" s="6106"/>
      <c r="E13" s="6106"/>
      <c r="F13" s="6106"/>
      <c r="G13" s="6106"/>
      <c r="H13" s="6106"/>
      <c r="I13" s="6106"/>
      <c r="J13" s="6106"/>
      <c r="K13" s="6106"/>
      <c r="L13" s="6106"/>
      <c r="M13" s="6107"/>
    </row>
    <row r="14" spans="1:13" ht="32.25" customHeight="1">
      <c r="A14" s="6590"/>
      <c r="B14" s="2718" t="s">
        <v>2651</v>
      </c>
      <c r="C14" s="6517" t="s">
        <v>1257</v>
      </c>
      <c r="D14" s="6517"/>
      <c r="E14" s="2344" t="s">
        <v>108</v>
      </c>
      <c r="F14" s="8936" t="s">
        <v>1854</v>
      </c>
      <c r="G14" s="8931"/>
      <c r="H14" s="8931"/>
      <c r="I14" s="8931"/>
      <c r="J14" s="8931"/>
      <c r="K14" s="8931"/>
      <c r="L14" s="8931"/>
      <c r="M14" s="8932"/>
    </row>
    <row r="15" spans="1:13" ht="15.75" customHeight="1">
      <c r="A15" s="8803" t="s">
        <v>2340</v>
      </c>
      <c r="B15" s="2722" t="s">
        <v>230</v>
      </c>
      <c r="C15" s="6106" t="s">
        <v>11</v>
      </c>
      <c r="D15" s="6106"/>
      <c r="E15" s="6106"/>
      <c r="F15" s="6106"/>
      <c r="G15" s="6106"/>
      <c r="H15" s="6106"/>
      <c r="I15" s="6106"/>
      <c r="J15" s="6106"/>
      <c r="K15" s="6106"/>
      <c r="L15" s="6106"/>
      <c r="M15" s="6107"/>
    </row>
    <row r="16" spans="1:13" ht="15.75" customHeight="1">
      <c r="A16" s="6586"/>
      <c r="B16" s="2723" t="s">
        <v>2652</v>
      </c>
      <c r="C16" s="8954" t="s">
        <v>1853</v>
      </c>
      <c r="D16" s="8954"/>
      <c r="E16" s="8954"/>
      <c r="F16" s="8954"/>
      <c r="G16" s="8954"/>
      <c r="H16" s="8954"/>
      <c r="I16" s="8954"/>
      <c r="J16" s="8954"/>
      <c r="K16" s="8954"/>
      <c r="L16" s="8954"/>
      <c r="M16" s="8955"/>
    </row>
    <row r="17" spans="1:13" ht="8.25" customHeight="1">
      <c r="A17" s="6586"/>
      <c r="B17" s="8949" t="s">
        <v>2341</v>
      </c>
      <c r="C17" s="2549" t="s">
        <v>359</v>
      </c>
      <c r="D17" s="2558" t="s">
        <v>359</v>
      </c>
      <c r="E17" s="2558" t="s">
        <v>359</v>
      </c>
      <c r="F17" s="2558" t="s">
        <v>359</v>
      </c>
      <c r="G17" s="2558" t="s">
        <v>359</v>
      </c>
      <c r="H17" s="2558" t="s">
        <v>359</v>
      </c>
      <c r="I17" s="2558" t="s">
        <v>359</v>
      </c>
      <c r="J17" s="2558" t="s">
        <v>359</v>
      </c>
      <c r="K17" s="2558" t="s">
        <v>359</v>
      </c>
      <c r="L17" s="2558" t="s">
        <v>359</v>
      </c>
      <c r="M17" s="1709" t="s">
        <v>359</v>
      </c>
    </row>
    <row r="18" spans="1:13" ht="9" customHeight="1">
      <c r="A18" s="6586"/>
      <c r="B18" s="8949"/>
      <c r="C18" s="2549" t="s">
        <v>359</v>
      </c>
      <c r="D18" s="1679" t="s">
        <v>359</v>
      </c>
      <c r="E18" s="2558" t="s">
        <v>359</v>
      </c>
      <c r="F18" s="1679" t="s">
        <v>359</v>
      </c>
      <c r="G18" s="2558" t="s">
        <v>359</v>
      </c>
      <c r="H18" s="1679" t="s">
        <v>359</v>
      </c>
      <c r="I18" s="2558" t="s">
        <v>359</v>
      </c>
      <c r="J18" s="1679" t="s">
        <v>359</v>
      </c>
      <c r="K18" s="2558" t="s">
        <v>359</v>
      </c>
      <c r="L18" s="2558" t="s">
        <v>359</v>
      </c>
      <c r="M18" s="1709" t="s">
        <v>359</v>
      </c>
    </row>
    <row r="19" spans="1:13">
      <c r="A19" s="6586"/>
      <c r="B19" s="8949"/>
      <c r="C19" s="2558" t="s">
        <v>2342</v>
      </c>
      <c r="D19" s="1498" t="s">
        <v>359</v>
      </c>
      <c r="E19" s="2558" t="s">
        <v>2343</v>
      </c>
      <c r="F19" s="1498" t="s">
        <v>359</v>
      </c>
      <c r="G19" s="2558" t="s">
        <v>2344</v>
      </c>
      <c r="H19" s="1498" t="s">
        <v>359</v>
      </c>
      <c r="I19" s="2558" t="s">
        <v>2345</v>
      </c>
      <c r="J19" s="1498" t="s">
        <v>359</v>
      </c>
      <c r="K19" s="2558" t="s">
        <v>359</v>
      </c>
      <c r="L19" s="2558" t="s">
        <v>359</v>
      </c>
      <c r="M19" s="1709" t="s">
        <v>359</v>
      </c>
    </row>
    <row r="20" spans="1:13">
      <c r="A20" s="6586"/>
      <c r="B20" s="8949"/>
      <c r="C20" s="2558" t="s">
        <v>2346</v>
      </c>
      <c r="D20" s="1498" t="s">
        <v>359</v>
      </c>
      <c r="E20" s="2558" t="s">
        <v>2347</v>
      </c>
      <c r="F20" s="1498" t="s">
        <v>359</v>
      </c>
      <c r="G20" s="2558" t="s">
        <v>2348</v>
      </c>
      <c r="H20" s="1498" t="s">
        <v>359</v>
      </c>
      <c r="I20" s="2558" t="s">
        <v>359</v>
      </c>
      <c r="J20" s="2558" t="s">
        <v>359</v>
      </c>
      <c r="K20" s="2558" t="s">
        <v>359</v>
      </c>
      <c r="L20" s="2558" t="s">
        <v>359</v>
      </c>
      <c r="M20" s="1709" t="s">
        <v>359</v>
      </c>
    </row>
    <row r="21" spans="1:13">
      <c r="A21" s="6586"/>
      <c r="B21" s="8949"/>
      <c r="C21" s="2558" t="s">
        <v>2349</v>
      </c>
      <c r="D21" s="1498" t="s">
        <v>359</v>
      </c>
      <c r="E21" s="2558" t="s">
        <v>2350</v>
      </c>
      <c r="F21" s="1498" t="s">
        <v>359</v>
      </c>
      <c r="G21" s="2558" t="s">
        <v>359</v>
      </c>
      <c r="H21" s="2558" t="s">
        <v>359</v>
      </c>
      <c r="I21" s="2558" t="s">
        <v>359</v>
      </c>
      <c r="J21" s="2558" t="s">
        <v>359</v>
      </c>
      <c r="K21" s="2558" t="s">
        <v>359</v>
      </c>
      <c r="L21" s="2558" t="s">
        <v>359</v>
      </c>
      <c r="M21" s="1709" t="s">
        <v>359</v>
      </c>
    </row>
    <row r="22" spans="1:13">
      <c r="A22" s="6586"/>
      <c r="B22" s="8949"/>
      <c r="C22" s="2558" t="s">
        <v>105</v>
      </c>
      <c r="D22" s="1498" t="s">
        <v>2441</v>
      </c>
      <c r="E22" s="2558" t="s">
        <v>2352</v>
      </c>
      <c r="F22" s="1497" t="s">
        <v>2353</v>
      </c>
      <c r="G22" s="1497" t="s">
        <v>359</v>
      </c>
      <c r="H22" s="1497" t="s">
        <v>359</v>
      </c>
      <c r="I22" s="1497" t="s">
        <v>359</v>
      </c>
      <c r="J22" s="1497" t="s">
        <v>359</v>
      </c>
      <c r="K22" s="1497" t="s">
        <v>359</v>
      </c>
      <c r="L22" s="1497" t="s">
        <v>359</v>
      </c>
      <c r="M22" s="1753" t="s">
        <v>359</v>
      </c>
    </row>
    <row r="23" spans="1:13" ht="9.75" customHeight="1">
      <c r="A23" s="6586"/>
      <c r="B23" s="8950"/>
      <c r="C23" s="1679" t="s">
        <v>359</v>
      </c>
      <c r="D23" s="1679" t="s">
        <v>359</v>
      </c>
      <c r="E23" s="1679" t="s">
        <v>359</v>
      </c>
      <c r="F23" s="1679" t="s">
        <v>359</v>
      </c>
      <c r="G23" s="1679" t="s">
        <v>359</v>
      </c>
      <c r="H23" s="1679" t="s">
        <v>359</v>
      </c>
      <c r="I23" s="1679" t="s">
        <v>359</v>
      </c>
      <c r="J23" s="1679" t="s">
        <v>359</v>
      </c>
      <c r="K23" s="1679" t="s">
        <v>359</v>
      </c>
      <c r="L23" s="1679" t="s">
        <v>359</v>
      </c>
      <c r="M23" s="1751" t="s">
        <v>359</v>
      </c>
    </row>
    <row r="24" spans="1:13" ht="15.75" customHeight="1">
      <c r="A24" s="6586"/>
      <c r="B24" s="8949" t="s">
        <v>2354</v>
      </c>
      <c r="C24" s="2558" t="s">
        <v>359</v>
      </c>
      <c r="D24" s="2558" t="s">
        <v>359</v>
      </c>
      <c r="E24" s="2558" t="s">
        <v>359</v>
      </c>
      <c r="F24" s="2558" t="s">
        <v>359</v>
      </c>
      <c r="G24" s="2558" t="s">
        <v>359</v>
      </c>
      <c r="H24" s="2558" t="s">
        <v>359</v>
      </c>
      <c r="I24" s="2558" t="s">
        <v>359</v>
      </c>
      <c r="J24" s="2558" t="s">
        <v>359</v>
      </c>
      <c r="K24" s="2558" t="s">
        <v>359</v>
      </c>
      <c r="L24" s="2549" t="s">
        <v>359</v>
      </c>
      <c r="M24" s="1752" t="s">
        <v>359</v>
      </c>
    </row>
    <row r="25" spans="1:13">
      <c r="A25" s="6586"/>
      <c r="B25" s="8949"/>
      <c r="C25" s="2558" t="s">
        <v>2355</v>
      </c>
      <c r="D25" s="1682" t="s">
        <v>359</v>
      </c>
      <c r="E25" s="2558" t="s">
        <v>359</v>
      </c>
      <c r="F25" s="2558" t="s">
        <v>2356</v>
      </c>
      <c r="G25" s="1682" t="s">
        <v>359</v>
      </c>
      <c r="H25" s="2558" t="s">
        <v>359</v>
      </c>
      <c r="I25" s="2558" t="s">
        <v>2357</v>
      </c>
      <c r="J25" s="1682" t="s">
        <v>2441</v>
      </c>
      <c r="K25" s="2558" t="s">
        <v>359</v>
      </c>
      <c r="L25" s="2549" t="s">
        <v>359</v>
      </c>
      <c r="M25" s="1752" t="s">
        <v>359</v>
      </c>
    </row>
    <row r="26" spans="1:13">
      <c r="A26" s="6586"/>
      <c r="B26" s="8949"/>
      <c r="C26" s="2558" t="s">
        <v>2358</v>
      </c>
      <c r="D26" s="1683" t="s">
        <v>359</v>
      </c>
      <c r="E26" s="2549" t="s">
        <v>359</v>
      </c>
      <c r="F26" s="2558" t="s">
        <v>2359</v>
      </c>
      <c r="G26" s="1498" t="s">
        <v>359</v>
      </c>
      <c r="H26" s="2549" t="s">
        <v>359</v>
      </c>
      <c r="I26" s="2549" t="s">
        <v>359</v>
      </c>
      <c r="J26" s="2549" t="s">
        <v>359</v>
      </c>
      <c r="K26" s="2549" t="s">
        <v>359</v>
      </c>
      <c r="L26" s="2549" t="s">
        <v>359</v>
      </c>
      <c r="M26" s="1752" t="s">
        <v>359</v>
      </c>
    </row>
    <row r="27" spans="1:13">
      <c r="A27" s="6586"/>
      <c r="B27" s="8950"/>
      <c r="C27" s="1679" t="s">
        <v>359</v>
      </c>
      <c r="D27" s="1679" t="s">
        <v>359</v>
      </c>
      <c r="E27" s="1679" t="s">
        <v>359</v>
      </c>
      <c r="F27" s="1679" t="s">
        <v>359</v>
      </c>
      <c r="G27" s="1679" t="s">
        <v>359</v>
      </c>
      <c r="H27" s="1679" t="s">
        <v>359</v>
      </c>
      <c r="I27" s="1679" t="s">
        <v>359</v>
      </c>
      <c r="J27" s="1679" t="s">
        <v>359</v>
      </c>
      <c r="K27" s="1679" t="s">
        <v>359</v>
      </c>
      <c r="L27" s="1497" t="s">
        <v>359</v>
      </c>
      <c r="M27" s="1753" t="s">
        <v>359</v>
      </c>
    </row>
    <row r="28" spans="1:13">
      <c r="A28" s="6586"/>
      <c r="B28" s="8776" t="s">
        <v>2360</v>
      </c>
      <c r="C28" s="2558" t="s">
        <v>359</v>
      </c>
      <c r="D28" s="2558" t="s">
        <v>359</v>
      </c>
      <c r="E28" s="2558" t="s">
        <v>359</v>
      </c>
      <c r="F28" s="2558" t="s">
        <v>359</v>
      </c>
      <c r="G28" s="2558" t="s">
        <v>359</v>
      </c>
      <c r="H28" s="2558" t="s">
        <v>359</v>
      </c>
      <c r="I28" s="2558" t="s">
        <v>359</v>
      </c>
      <c r="J28" s="2558" t="s">
        <v>359</v>
      </c>
      <c r="K28" s="2558" t="s">
        <v>359</v>
      </c>
      <c r="L28" s="2558" t="s">
        <v>359</v>
      </c>
      <c r="M28" s="1709" t="s">
        <v>359</v>
      </c>
    </row>
    <row r="29" spans="1:13" ht="72" customHeight="1">
      <c r="A29" s="6586"/>
      <c r="B29" s="8777"/>
      <c r="C29" s="1684" t="s">
        <v>2361</v>
      </c>
      <c r="D29" s="2724">
        <v>1</v>
      </c>
      <c r="E29" s="2558" t="s">
        <v>359</v>
      </c>
      <c r="F29" s="2549" t="s">
        <v>2362</v>
      </c>
      <c r="G29" s="2725">
        <v>2022</v>
      </c>
      <c r="H29" s="2558" t="s">
        <v>359</v>
      </c>
      <c r="I29" s="2549" t="s">
        <v>2363</v>
      </c>
      <c r="J29" s="7067" t="s">
        <v>24</v>
      </c>
      <c r="K29" s="6517"/>
      <c r="L29" s="8948"/>
      <c r="M29" s="1709" t="s">
        <v>359</v>
      </c>
    </row>
    <row r="30" spans="1:13">
      <c r="A30" s="6586"/>
      <c r="B30" s="8778"/>
      <c r="C30" s="1679" t="s">
        <v>359</v>
      </c>
      <c r="D30" s="1679" t="s">
        <v>359</v>
      </c>
      <c r="E30" s="1679" t="s">
        <v>359</v>
      </c>
      <c r="F30" s="1679" t="s">
        <v>359</v>
      </c>
      <c r="G30" s="1679" t="s">
        <v>359</v>
      </c>
      <c r="H30" s="1679" t="s">
        <v>359</v>
      </c>
      <c r="I30" s="1679" t="s">
        <v>359</v>
      </c>
      <c r="J30" s="1679" t="s">
        <v>359</v>
      </c>
      <c r="K30" s="1679" t="s">
        <v>359</v>
      </c>
      <c r="L30" s="1679" t="s">
        <v>359</v>
      </c>
      <c r="M30" s="1751" t="s">
        <v>359</v>
      </c>
    </row>
    <row r="31" spans="1:13" ht="15.75" customHeight="1">
      <c r="A31" s="6586"/>
      <c r="B31" s="8949" t="s">
        <v>2364</v>
      </c>
      <c r="C31" s="2719" t="s">
        <v>359</v>
      </c>
      <c r="D31" s="2719" t="s">
        <v>359</v>
      </c>
      <c r="E31" s="2719" t="s">
        <v>359</v>
      </c>
      <c r="F31" s="2719" t="s">
        <v>359</v>
      </c>
      <c r="G31" s="2719" t="s">
        <v>359</v>
      </c>
      <c r="H31" s="2719" t="s">
        <v>359</v>
      </c>
      <c r="I31" s="2719" t="s">
        <v>359</v>
      </c>
      <c r="J31" s="2719" t="s">
        <v>359</v>
      </c>
      <c r="K31" s="2719" t="s">
        <v>359</v>
      </c>
      <c r="L31" s="2549" t="s">
        <v>359</v>
      </c>
      <c r="M31" s="1752" t="s">
        <v>359</v>
      </c>
    </row>
    <row r="32" spans="1:13">
      <c r="A32" s="6586"/>
      <c r="B32" s="8949"/>
      <c r="C32" s="2558" t="s">
        <v>2365</v>
      </c>
      <c r="D32" s="4556">
        <v>2023</v>
      </c>
      <c r="E32" s="2719" t="s">
        <v>359</v>
      </c>
      <c r="F32" s="2558" t="s">
        <v>2366</v>
      </c>
      <c r="G32" s="1685">
        <v>2038</v>
      </c>
      <c r="H32" s="2719" t="s">
        <v>359</v>
      </c>
      <c r="I32" s="2549" t="s">
        <v>359</v>
      </c>
      <c r="J32" s="2719" t="s">
        <v>359</v>
      </c>
      <c r="K32" s="2719" t="s">
        <v>359</v>
      </c>
      <c r="L32" s="2549" t="s">
        <v>359</v>
      </c>
      <c r="M32" s="1752" t="s">
        <v>359</v>
      </c>
    </row>
    <row r="33" spans="1:13">
      <c r="A33" s="6586"/>
      <c r="B33" s="8950"/>
      <c r="C33" s="1679" t="s">
        <v>359</v>
      </c>
      <c r="D33" s="1679" t="s">
        <v>359</v>
      </c>
      <c r="E33" s="2713" t="s">
        <v>359</v>
      </c>
      <c r="F33" s="1679" t="s">
        <v>359</v>
      </c>
      <c r="G33" s="2713" t="s">
        <v>359</v>
      </c>
      <c r="H33" s="2713" t="s">
        <v>359</v>
      </c>
      <c r="I33" s="1497" t="s">
        <v>359</v>
      </c>
      <c r="J33" s="2713" t="s">
        <v>359</v>
      </c>
      <c r="K33" s="2713" t="s">
        <v>359</v>
      </c>
      <c r="L33" s="1497" t="s">
        <v>359</v>
      </c>
      <c r="M33" s="1753" t="s">
        <v>359</v>
      </c>
    </row>
    <row r="34" spans="1:13" ht="15.75" customHeight="1">
      <c r="A34" s="6586"/>
      <c r="B34" s="8949" t="s">
        <v>2367</v>
      </c>
      <c r="C34" s="2558" t="s">
        <v>359</v>
      </c>
      <c r="D34" s="2558" t="s">
        <v>359</v>
      </c>
      <c r="E34" s="2558" t="s">
        <v>359</v>
      </c>
      <c r="F34" s="2558" t="s">
        <v>359</v>
      </c>
      <c r="G34" s="2558" t="s">
        <v>359</v>
      </c>
      <c r="H34" s="2558" t="s">
        <v>359</v>
      </c>
      <c r="I34" s="2558" t="s">
        <v>359</v>
      </c>
      <c r="J34" s="2558" t="s">
        <v>359</v>
      </c>
      <c r="K34" s="2558" t="s">
        <v>359</v>
      </c>
      <c r="L34" s="2558" t="s">
        <v>359</v>
      </c>
      <c r="M34" s="1709" t="s">
        <v>359</v>
      </c>
    </row>
    <row r="35" spans="1:13">
      <c r="A35" s="6586"/>
      <c r="B35" s="8949"/>
      <c r="C35" s="2558" t="s">
        <v>359</v>
      </c>
      <c r="D35" s="3136" t="s">
        <v>2368</v>
      </c>
      <c r="E35" s="3201">
        <v>2023</v>
      </c>
      <c r="F35" s="3136" t="s">
        <v>2369</v>
      </c>
      <c r="G35" s="3201">
        <v>2024</v>
      </c>
      <c r="H35" s="3136" t="s">
        <v>2370</v>
      </c>
      <c r="I35" s="3201">
        <v>2025</v>
      </c>
      <c r="J35" s="3136" t="s">
        <v>2371</v>
      </c>
      <c r="K35" s="3201">
        <v>2026</v>
      </c>
      <c r="L35" s="3136" t="s">
        <v>2372</v>
      </c>
      <c r="M35" s="3202">
        <v>2027</v>
      </c>
    </row>
    <row r="36" spans="1:13">
      <c r="A36" s="6586"/>
      <c r="B36" s="8949"/>
      <c r="C36" s="2558" t="s">
        <v>359</v>
      </c>
      <c r="D36" s="1490">
        <v>1</v>
      </c>
      <c r="E36" s="1488" t="s">
        <v>359</v>
      </c>
      <c r="F36" s="1490">
        <v>1</v>
      </c>
      <c r="G36" s="1488" t="s">
        <v>359</v>
      </c>
      <c r="H36" s="1490">
        <v>1</v>
      </c>
      <c r="I36" s="1488" t="s">
        <v>359</v>
      </c>
      <c r="J36" s="1490">
        <v>1</v>
      </c>
      <c r="K36" s="1488" t="s">
        <v>359</v>
      </c>
      <c r="L36" s="1490">
        <v>1</v>
      </c>
      <c r="M36" s="1491" t="s">
        <v>359</v>
      </c>
    </row>
    <row r="37" spans="1:13">
      <c r="A37" s="6586"/>
      <c r="B37" s="8949"/>
      <c r="C37" s="2558" t="s">
        <v>359</v>
      </c>
      <c r="D37" s="3137" t="s">
        <v>2373</v>
      </c>
      <c r="E37" s="3137">
        <v>2028</v>
      </c>
      <c r="F37" s="3137" t="s">
        <v>2374</v>
      </c>
      <c r="G37" s="3137">
        <v>2029</v>
      </c>
      <c r="H37" s="3137" t="s">
        <v>2375</v>
      </c>
      <c r="I37" s="3137">
        <v>2030</v>
      </c>
      <c r="J37" s="3137" t="s">
        <v>2376</v>
      </c>
      <c r="K37" s="3137">
        <v>2031</v>
      </c>
      <c r="L37" s="3137" t="s">
        <v>2377</v>
      </c>
      <c r="M37" s="3199">
        <v>2032</v>
      </c>
    </row>
    <row r="38" spans="1:13">
      <c r="A38" s="6586"/>
      <c r="B38" s="8949"/>
      <c r="C38" s="2558" t="s">
        <v>359</v>
      </c>
      <c r="D38" s="1490">
        <v>1</v>
      </c>
      <c r="E38" s="1488" t="s">
        <v>359</v>
      </c>
      <c r="F38" s="1490">
        <v>1</v>
      </c>
      <c r="G38" s="1488" t="s">
        <v>359</v>
      </c>
      <c r="H38" s="1490">
        <v>1</v>
      </c>
      <c r="I38" s="1488" t="s">
        <v>359</v>
      </c>
      <c r="J38" s="1490">
        <v>1</v>
      </c>
      <c r="K38" s="1488" t="s">
        <v>359</v>
      </c>
      <c r="L38" s="1490">
        <v>1</v>
      </c>
      <c r="M38" s="1491" t="s">
        <v>359</v>
      </c>
    </row>
    <row r="39" spans="1:13">
      <c r="A39" s="6586"/>
      <c r="B39" s="8949"/>
      <c r="C39" s="2558" t="s">
        <v>359</v>
      </c>
      <c r="D39" s="3137" t="s">
        <v>2378</v>
      </c>
      <c r="E39" s="3137">
        <v>2033</v>
      </c>
      <c r="F39" s="3137" t="s">
        <v>2379</v>
      </c>
      <c r="G39" s="3137">
        <v>2034</v>
      </c>
      <c r="H39" s="3137" t="s">
        <v>2380</v>
      </c>
      <c r="I39" s="3137">
        <v>2035</v>
      </c>
      <c r="J39" s="3137" t="s">
        <v>2381</v>
      </c>
      <c r="K39" s="3137">
        <v>2036</v>
      </c>
      <c r="L39" s="3137" t="s">
        <v>2382</v>
      </c>
      <c r="M39" s="3199">
        <v>2037</v>
      </c>
    </row>
    <row r="40" spans="1:13">
      <c r="A40" s="6586"/>
      <c r="B40" s="8949"/>
      <c r="C40" s="2558" t="s">
        <v>359</v>
      </c>
      <c r="D40" s="1490">
        <v>1</v>
      </c>
      <c r="E40" s="1488" t="s">
        <v>359</v>
      </c>
      <c r="F40" s="1490">
        <v>1</v>
      </c>
      <c r="G40" s="1488" t="s">
        <v>359</v>
      </c>
      <c r="H40" s="1490">
        <v>1</v>
      </c>
      <c r="I40" s="1488" t="s">
        <v>359</v>
      </c>
      <c r="J40" s="1490">
        <v>1</v>
      </c>
      <c r="K40" s="1488" t="s">
        <v>359</v>
      </c>
      <c r="L40" s="1490">
        <v>1</v>
      </c>
      <c r="M40" s="1491" t="s">
        <v>359</v>
      </c>
    </row>
    <row r="41" spans="1:13">
      <c r="A41" s="6586"/>
      <c r="B41" s="8949"/>
      <c r="C41" s="2558" t="s">
        <v>359</v>
      </c>
      <c r="D41" s="3136" t="s">
        <v>2383</v>
      </c>
      <c r="E41" s="3201">
        <v>2038</v>
      </c>
      <c r="F41" s="3136" t="s">
        <v>2384</v>
      </c>
      <c r="G41" s="3135" t="s">
        <v>359</v>
      </c>
      <c r="H41" s="1408" t="s">
        <v>359</v>
      </c>
      <c r="I41" s="1408" t="s">
        <v>359</v>
      </c>
      <c r="J41" s="1408" t="s">
        <v>359</v>
      </c>
      <c r="K41" s="1408" t="s">
        <v>359</v>
      </c>
      <c r="L41" s="1408" t="s">
        <v>359</v>
      </c>
      <c r="M41" s="1492" t="s">
        <v>359</v>
      </c>
    </row>
    <row r="42" spans="1:13">
      <c r="A42" s="6586"/>
      <c r="B42" s="8949"/>
      <c r="C42" s="2558" t="s">
        <v>359</v>
      </c>
      <c r="D42" s="4557">
        <v>1</v>
      </c>
      <c r="E42" s="1678" t="s">
        <v>359</v>
      </c>
      <c r="F42" s="8851">
        <v>1</v>
      </c>
      <c r="G42" s="6204"/>
      <c r="H42" s="6189" t="s">
        <v>359</v>
      </c>
      <c r="I42" s="6189"/>
      <c r="J42" s="1408" t="s">
        <v>359</v>
      </c>
      <c r="K42" s="1408" t="s">
        <v>359</v>
      </c>
      <c r="L42" s="1408" t="s">
        <v>359</v>
      </c>
      <c r="M42" s="1492" t="s">
        <v>359</v>
      </c>
    </row>
    <row r="43" spans="1:13">
      <c r="A43" s="6586"/>
      <c r="B43" s="8949"/>
      <c r="C43" s="1679" t="s">
        <v>359</v>
      </c>
      <c r="D43" s="1679" t="s">
        <v>359</v>
      </c>
      <c r="E43" s="1679" t="s">
        <v>359</v>
      </c>
      <c r="F43" s="1679" t="s">
        <v>359</v>
      </c>
      <c r="G43" s="1679" t="s">
        <v>359</v>
      </c>
      <c r="H43" s="1679" t="s">
        <v>359</v>
      </c>
      <c r="I43" s="1679" t="s">
        <v>359</v>
      </c>
      <c r="J43" s="1679" t="s">
        <v>359</v>
      </c>
      <c r="K43" s="1679" t="s">
        <v>359</v>
      </c>
      <c r="L43" s="1679" t="s">
        <v>359</v>
      </c>
      <c r="M43" s="1751" t="s">
        <v>359</v>
      </c>
    </row>
    <row r="44" spans="1:13" ht="18" customHeight="1">
      <c r="A44" s="6586"/>
      <c r="B44" s="8956" t="s">
        <v>2385</v>
      </c>
      <c r="C44" s="2558" t="s">
        <v>359</v>
      </c>
      <c r="D44" s="2558" t="s">
        <v>359</v>
      </c>
      <c r="E44" s="2558" t="s">
        <v>359</v>
      </c>
      <c r="F44" s="2558" t="s">
        <v>359</v>
      </c>
      <c r="G44" s="2558" t="s">
        <v>359</v>
      </c>
      <c r="H44" s="2558" t="s">
        <v>359</v>
      </c>
      <c r="I44" s="2558" t="s">
        <v>359</v>
      </c>
      <c r="J44" s="2558" t="s">
        <v>359</v>
      </c>
      <c r="K44" s="2558" t="s">
        <v>359</v>
      </c>
      <c r="L44" s="2549" t="s">
        <v>359</v>
      </c>
      <c r="M44" s="1752" t="s">
        <v>359</v>
      </c>
    </row>
    <row r="45" spans="1:13" ht="15.75" customHeight="1">
      <c r="A45" s="6586"/>
      <c r="B45" s="8949"/>
      <c r="C45" s="2549" t="s">
        <v>359</v>
      </c>
      <c r="D45" s="2558" t="s">
        <v>93</v>
      </c>
      <c r="E45" s="1679" t="s">
        <v>95</v>
      </c>
      <c r="F45" s="8957" t="s">
        <v>2386</v>
      </c>
      <c r="G45" s="8941" t="s">
        <v>103</v>
      </c>
      <c r="H45" s="8942"/>
      <c r="I45" s="8942"/>
      <c r="J45" s="8943"/>
      <c r="K45" s="2558" t="s">
        <v>2387</v>
      </c>
      <c r="L45" s="8937" t="s">
        <v>2430</v>
      </c>
      <c r="M45" s="8938"/>
    </row>
    <row r="46" spans="1:13">
      <c r="A46" s="6586"/>
      <c r="B46" s="8949"/>
      <c r="C46" s="2549" t="s">
        <v>359</v>
      </c>
      <c r="D46" s="1686" t="s">
        <v>2441</v>
      </c>
      <c r="E46" s="1496" t="s">
        <v>359</v>
      </c>
      <c r="F46" s="8957"/>
      <c r="G46" s="8944"/>
      <c r="H46" s="8945"/>
      <c r="I46" s="8945"/>
      <c r="J46" s="8946"/>
      <c r="K46" s="2549" t="s">
        <v>359</v>
      </c>
      <c r="L46" s="8939"/>
      <c r="M46" s="8940"/>
    </row>
    <row r="47" spans="1:13">
      <c r="A47" s="6586"/>
      <c r="B47" s="8950"/>
      <c r="C47" s="1497" t="s">
        <v>359</v>
      </c>
      <c r="D47" s="1497" t="s">
        <v>359</v>
      </c>
      <c r="E47" s="1497" t="s">
        <v>359</v>
      </c>
      <c r="F47" s="1497" t="s">
        <v>359</v>
      </c>
      <c r="G47" s="1497" t="s">
        <v>359</v>
      </c>
      <c r="H47" s="1497" t="s">
        <v>359</v>
      </c>
      <c r="I47" s="1497" t="s">
        <v>359</v>
      </c>
      <c r="J47" s="1497" t="s">
        <v>359</v>
      </c>
      <c r="K47" s="1497" t="s">
        <v>359</v>
      </c>
      <c r="L47" s="2549" t="s">
        <v>359</v>
      </c>
      <c r="M47" s="1752" t="s">
        <v>359</v>
      </c>
    </row>
    <row r="48" spans="1:13" ht="52.5" customHeight="1">
      <c r="A48" s="6586"/>
      <c r="B48" s="2717" t="s">
        <v>2388</v>
      </c>
      <c r="C48" s="6106" t="s">
        <v>3997</v>
      </c>
      <c r="D48" s="6106"/>
      <c r="E48" s="6106"/>
      <c r="F48" s="6106"/>
      <c r="G48" s="6106"/>
      <c r="H48" s="6106"/>
      <c r="I48" s="6106"/>
      <c r="J48" s="6106"/>
      <c r="K48" s="6106"/>
      <c r="L48" s="6106"/>
      <c r="M48" s="6107"/>
    </row>
    <row r="49" spans="1:13" ht="27" customHeight="1">
      <c r="A49" s="6586"/>
      <c r="B49" s="2723" t="s">
        <v>2390</v>
      </c>
      <c r="C49" s="6517" t="s">
        <v>3998</v>
      </c>
      <c r="D49" s="6517"/>
      <c r="E49" s="6517"/>
      <c r="F49" s="6517"/>
      <c r="G49" s="6517"/>
      <c r="H49" s="6517"/>
      <c r="I49" s="6517"/>
      <c r="J49" s="6517"/>
      <c r="K49" s="6517"/>
      <c r="L49" s="6517"/>
      <c r="M49" s="6518"/>
    </row>
    <row r="50" spans="1:13" ht="15.75" customHeight="1">
      <c r="A50" s="6586"/>
      <c r="B50" s="2723" t="s">
        <v>2392</v>
      </c>
      <c r="C50" s="5680">
        <v>30</v>
      </c>
      <c r="D50" s="5680"/>
      <c r="E50" s="5680"/>
      <c r="F50" s="5680"/>
      <c r="G50" s="5680"/>
      <c r="H50" s="5680"/>
      <c r="I50" s="5680"/>
      <c r="J50" s="5680"/>
      <c r="K50" s="5680"/>
      <c r="L50" s="5680"/>
      <c r="M50" s="5681"/>
    </row>
    <row r="51" spans="1:13">
      <c r="A51" s="6586"/>
      <c r="B51" s="2723" t="s">
        <v>2393</v>
      </c>
      <c r="C51" s="1415">
        <v>2022</v>
      </c>
      <c r="D51" s="1415" t="s">
        <v>359</v>
      </c>
      <c r="E51" s="1415" t="s">
        <v>359</v>
      </c>
      <c r="F51" s="1415" t="s">
        <v>359</v>
      </c>
      <c r="G51" s="1415" t="s">
        <v>359</v>
      </c>
      <c r="H51" s="1415" t="s">
        <v>359</v>
      </c>
      <c r="I51" s="1415" t="s">
        <v>359</v>
      </c>
      <c r="J51" s="1415" t="s">
        <v>359</v>
      </c>
      <c r="K51" s="1415" t="s">
        <v>359</v>
      </c>
      <c r="L51" s="1415" t="s">
        <v>359</v>
      </c>
      <c r="M51" s="1656" t="s">
        <v>359</v>
      </c>
    </row>
    <row r="52" spans="1:13" ht="15.75" customHeight="1">
      <c r="A52" s="8947" t="s">
        <v>2394</v>
      </c>
      <c r="B52" s="2723" t="s">
        <v>2395</v>
      </c>
      <c r="C52" s="5680" t="s">
        <v>2635</v>
      </c>
      <c r="D52" s="5680"/>
      <c r="E52" s="5680"/>
      <c r="F52" s="5680"/>
      <c r="G52" s="5680"/>
      <c r="H52" s="5680"/>
      <c r="I52" s="5680"/>
      <c r="J52" s="5680"/>
      <c r="K52" s="5680"/>
      <c r="L52" s="5680"/>
      <c r="M52" s="5681"/>
    </row>
    <row r="53" spans="1:13" ht="15.75" customHeight="1">
      <c r="A53" s="6584"/>
      <c r="B53" s="2723" t="s">
        <v>2396</v>
      </c>
      <c r="C53" s="5680" t="s">
        <v>2636</v>
      </c>
      <c r="D53" s="5680"/>
      <c r="E53" s="5680"/>
      <c r="F53" s="5680"/>
      <c r="G53" s="5680"/>
      <c r="H53" s="5680"/>
      <c r="I53" s="5680"/>
      <c r="J53" s="5680"/>
      <c r="K53" s="5680"/>
      <c r="L53" s="5680"/>
      <c r="M53" s="5681"/>
    </row>
    <row r="54" spans="1:13" ht="15.75" customHeight="1">
      <c r="A54" s="6584"/>
      <c r="B54" s="2723" t="s">
        <v>2398</v>
      </c>
      <c r="C54" s="5680" t="s">
        <v>2637</v>
      </c>
      <c r="D54" s="5680"/>
      <c r="E54" s="5680"/>
      <c r="F54" s="5680"/>
      <c r="G54" s="5680"/>
      <c r="H54" s="5680"/>
      <c r="I54" s="5680"/>
      <c r="J54" s="5680"/>
      <c r="K54" s="5680"/>
      <c r="L54" s="5680"/>
      <c r="M54" s="5681"/>
    </row>
    <row r="55" spans="1:13" ht="15.75" customHeight="1">
      <c r="A55" s="6584"/>
      <c r="B55" s="2723" t="s">
        <v>2399</v>
      </c>
      <c r="C55" s="5680" t="s">
        <v>2638</v>
      </c>
      <c r="D55" s="5680"/>
      <c r="E55" s="5680"/>
      <c r="F55" s="5680"/>
      <c r="G55" s="5680"/>
      <c r="H55" s="5680"/>
      <c r="I55" s="5680"/>
      <c r="J55" s="5680"/>
      <c r="K55" s="5680"/>
      <c r="L55" s="5680"/>
      <c r="M55" s="5681"/>
    </row>
    <row r="56" spans="1:13" ht="15.75" customHeight="1">
      <c r="A56" s="6584"/>
      <c r="B56" s="2723" t="s">
        <v>2400</v>
      </c>
      <c r="C56" s="5684" t="s">
        <v>2639</v>
      </c>
      <c r="D56" s="5684"/>
      <c r="E56" s="5684"/>
      <c r="F56" s="5684"/>
      <c r="G56" s="5684"/>
      <c r="H56" s="5684"/>
      <c r="I56" s="5684"/>
      <c r="J56" s="5684"/>
      <c r="K56" s="5684"/>
      <c r="L56" s="5684"/>
      <c r="M56" s="5685"/>
    </row>
    <row r="57" spans="1:13">
      <c r="A57" s="6584"/>
      <c r="B57" s="2723" t="s">
        <v>2401</v>
      </c>
      <c r="C57" s="5680">
        <v>3822500</v>
      </c>
      <c r="D57" s="5680"/>
      <c r="E57" s="5680"/>
      <c r="F57" s="5680"/>
      <c r="G57" s="5680"/>
      <c r="H57" s="5680"/>
      <c r="I57" s="5680"/>
      <c r="J57" s="5680"/>
      <c r="K57" s="5680"/>
      <c r="L57" s="5680"/>
      <c r="M57" s="5681"/>
    </row>
    <row r="58" spans="1:13" ht="15.75" customHeight="1">
      <c r="A58" s="8947" t="s">
        <v>2402</v>
      </c>
      <c r="B58" s="2726" t="s">
        <v>2403</v>
      </c>
      <c r="C58" s="5682" t="s">
        <v>1132</v>
      </c>
      <c r="D58" s="5682"/>
      <c r="E58" s="5682"/>
      <c r="F58" s="5682"/>
      <c r="G58" s="5682"/>
      <c r="H58" s="5682"/>
      <c r="I58" s="5682"/>
      <c r="J58" s="5682"/>
      <c r="K58" s="5682"/>
      <c r="L58" s="5682"/>
      <c r="M58" s="5683"/>
    </row>
    <row r="59" spans="1:13" ht="30" customHeight="1">
      <c r="A59" s="6584"/>
      <c r="B59" s="2726" t="s">
        <v>2404</v>
      </c>
      <c r="C59" s="5682" t="s">
        <v>2936</v>
      </c>
      <c r="D59" s="5682"/>
      <c r="E59" s="5682"/>
      <c r="F59" s="5682"/>
      <c r="G59" s="5682"/>
      <c r="H59" s="5682"/>
      <c r="I59" s="5682"/>
      <c r="J59" s="5682"/>
      <c r="K59" s="5682"/>
      <c r="L59" s="5682"/>
      <c r="M59" s="5683"/>
    </row>
    <row r="60" spans="1:13" ht="30" customHeight="1">
      <c r="A60" s="8951"/>
      <c r="B60" s="2726" t="s">
        <v>244</v>
      </c>
      <c r="C60" s="5682" t="s">
        <v>289</v>
      </c>
      <c r="D60" s="5682"/>
      <c r="E60" s="5682"/>
      <c r="F60" s="5682"/>
      <c r="G60" s="5682"/>
      <c r="H60" s="5682"/>
      <c r="I60" s="5682"/>
      <c r="J60" s="5682"/>
      <c r="K60" s="5682"/>
      <c r="L60" s="5682"/>
      <c r="M60" s="5683"/>
    </row>
    <row r="61" spans="1:13">
      <c r="A61" s="2810" t="s">
        <v>2406</v>
      </c>
      <c r="B61" s="2727" t="s">
        <v>359</v>
      </c>
      <c r="C61" s="5957" t="s">
        <v>359</v>
      </c>
      <c r="D61" s="5957"/>
      <c r="E61" s="5957"/>
      <c r="F61" s="5957"/>
      <c r="G61" s="5957"/>
      <c r="H61" s="5957"/>
      <c r="I61" s="5957"/>
      <c r="J61" s="5957"/>
      <c r="K61" s="5957"/>
      <c r="L61" s="5957"/>
      <c r="M61" s="5958"/>
    </row>
  </sheetData>
  <mergeCells count="52">
    <mergeCell ref="C6:L6"/>
    <mergeCell ref="I4:M4"/>
    <mergeCell ref="A58:A60"/>
    <mergeCell ref="C58:M58"/>
    <mergeCell ref="C59:M59"/>
    <mergeCell ref="C60:M60"/>
    <mergeCell ref="C12:M12"/>
    <mergeCell ref="C13:M13"/>
    <mergeCell ref="C14:D14"/>
    <mergeCell ref="C15:M15"/>
    <mergeCell ref="C16:M16"/>
    <mergeCell ref="B17:B23"/>
    <mergeCell ref="B24:B27"/>
    <mergeCell ref="H42:I42"/>
    <mergeCell ref="B44:B47"/>
    <mergeCell ref="F45:F46"/>
    <mergeCell ref="A15:A51"/>
    <mergeCell ref="J29:L29"/>
    <mergeCell ref="B31:B33"/>
    <mergeCell ref="B34:B43"/>
    <mergeCell ref="F42:G42"/>
    <mergeCell ref="B28:B30"/>
    <mergeCell ref="A52:A57"/>
    <mergeCell ref="C52:M52"/>
    <mergeCell ref="C53:M53"/>
    <mergeCell ref="C54:M54"/>
    <mergeCell ref="C55:M55"/>
    <mergeCell ref="C56:M56"/>
    <mergeCell ref="C57:M57"/>
    <mergeCell ref="C61:M61"/>
    <mergeCell ref="C48:M48"/>
    <mergeCell ref="C49:M49"/>
    <mergeCell ref="C50:M50"/>
    <mergeCell ref="F14:M14"/>
    <mergeCell ref="L45:M46"/>
    <mergeCell ref="G45:J46"/>
    <mergeCell ref="B1:M1"/>
    <mergeCell ref="A2:A14"/>
    <mergeCell ref="C2:M2"/>
    <mergeCell ref="C3:M3"/>
    <mergeCell ref="F4:G4"/>
    <mergeCell ref="C5:M5"/>
    <mergeCell ref="C7:D7"/>
    <mergeCell ref="I7:M7"/>
    <mergeCell ref="B8:B10"/>
    <mergeCell ref="C9:D9"/>
    <mergeCell ref="F9:G9"/>
    <mergeCell ref="I9:J9"/>
    <mergeCell ref="C10:D10"/>
    <mergeCell ref="F10:G10"/>
    <mergeCell ref="I10:J10"/>
    <mergeCell ref="C11:M11"/>
  </mergeCells>
  <hyperlinks>
    <hyperlink ref="C56" r:id="rId1"/>
  </hyperlinks>
  <pageMargins left="0.7" right="0.7" top="0.75" bottom="0.75" header="0.51180555555555496" footer="0.51180555555555496"/>
  <pageSetup paperSize="9" orientation="portrait"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dimension ref="A1:AMJ61"/>
  <sheetViews>
    <sheetView zoomScale="65" zoomScaleNormal="65" workbookViewId="0">
      <selection activeCell="D36" sqref="D36"/>
    </sheetView>
  </sheetViews>
  <sheetFormatPr baseColWidth="10" defaultColWidth="11.42578125" defaultRowHeight="15.75"/>
  <cols>
    <col min="1" max="1" width="29" style="190" customWidth="1"/>
    <col min="2" max="2" width="29.7109375" style="191" customWidth="1"/>
    <col min="3" max="13" width="11.42578125" style="1471"/>
    <col min="14" max="1024" width="11.42578125" style="190"/>
  </cols>
  <sheetData>
    <row r="1" spans="1:1024" s="6" customFormat="1" ht="20.25" customHeight="1">
      <c r="A1" s="1688" t="s">
        <v>359</v>
      </c>
      <c r="B1" s="8809" t="s">
        <v>3999</v>
      </c>
      <c r="C1" s="8809"/>
      <c r="D1" s="8809"/>
      <c r="E1" s="8809"/>
      <c r="F1" s="8809"/>
      <c r="G1" s="8809"/>
      <c r="H1" s="8809"/>
      <c r="I1" s="8809"/>
      <c r="J1" s="8809"/>
      <c r="K1" s="8809"/>
      <c r="L1" s="8809"/>
      <c r="M1" s="8810"/>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ht="54" customHeight="1">
      <c r="A2" s="6589" t="s">
        <v>2329</v>
      </c>
      <c r="B2" s="2397" t="s">
        <v>2330</v>
      </c>
      <c r="C2" s="8866" t="s">
        <v>2190</v>
      </c>
      <c r="D2" s="8866"/>
      <c r="E2" s="8866"/>
      <c r="F2" s="8866"/>
      <c r="G2" s="8866"/>
      <c r="H2" s="8866"/>
      <c r="I2" s="8866"/>
      <c r="J2" s="8866"/>
      <c r="K2" s="8866"/>
      <c r="L2" s="8866"/>
      <c r="M2" s="8867"/>
    </row>
    <row r="3" spans="1:1024" ht="90" customHeight="1">
      <c r="A3" s="6590"/>
      <c r="B3" s="2336" t="s">
        <v>2643</v>
      </c>
      <c r="C3" s="5680" t="s">
        <v>4000</v>
      </c>
      <c r="D3" s="5680"/>
      <c r="E3" s="5680"/>
      <c r="F3" s="5680"/>
      <c r="G3" s="5680"/>
      <c r="H3" s="5680"/>
      <c r="I3" s="5680"/>
      <c r="J3" s="5680"/>
      <c r="K3" s="5680"/>
      <c r="L3" s="5680"/>
      <c r="M3" s="5681"/>
    </row>
    <row r="4" spans="1:1024" ht="33.75" customHeight="1">
      <c r="A4" s="6590"/>
      <c r="B4" s="2338" t="s">
        <v>240</v>
      </c>
      <c r="C4" s="1415" t="s">
        <v>95</v>
      </c>
      <c r="D4" s="1482"/>
      <c r="E4" s="1655" t="s">
        <v>359</v>
      </c>
      <c r="F4" s="5699" t="s">
        <v>241</v>
      </c>
      <c r="G4" s="5700"/>
      <c r="H4" s="1483" t="s">
        <v>437</v>
      </c>
      <c r="I4" s="7148"/>
      <c r="J4" s="7149"/>
      <c r="K4" s="7149"/>
      <c r="L4" s="7149"/>
      <c r="M4" s="8843"/>
    </row>
    <row r="5" spans="1:1024" ht="38.25" customHeight="1">
      <c r="A5" s="6590"/>
      <c r="B5" s="2338" t="s">
        <v>2333</v>
      </c>
      <c r="C5" s="5680"/>
      <c r="D5" s="5680"/>
      <c r="E5" s="5680"/>
      <c r="F5" s="5680"/>
      <c r="G5" s="5680"/>
      <c r="H5" s="5680"/>
      <c r="I5" s="5680"/>
      <c r="J5" s="5680"/>
      <c r="K5" s="5680"/>
      <c r="L5" s="5680"/>
      <c r="M5" s="5681"/>
    </row>
    <row r="6" spans="1:1024" ht="15.75" customHeight="1">
      <c r="A6" s="6590"/>
      <c r="B6" s="2338" t="s">
        <v>2334</v>
      </c>
      <c r="C6" s="6610"/>
      <c r="D6" s="5702"/>
      <c r="E6" s="5702"/>
      <c r="F6" s="5702"/>
      <c r="G6" s="5702"/>
      <c r="H6" s="5702"/>
      <c r="I6" s="5702"/>
      <c r="J6" s="5702"/>
      <c r="K6" s="5702"/>
      <c r="L6" s="5702"/>
      <c r="M6" s="1656"/>
    </row>
    <row r="7" spans="1:1024" ht="15.75" customHeight="1">
      <c r="A7" s="6590"/>
      <c r="B7" s="2338" t="s">
        <v>2335</v>
      </c>
      <c r="C7" s="5702" t="s">
        <v>13</v>
      </c>
      <c r="D7" s="5702"/>
      <c r="E7" s="1409" t="s">
        <v>359</v>
      </c>
      <c r="F7" s="1409" t="s">
        <v>359</v>
      </c>
      <c r="G7" s="1484" t="s">
        <v>359</v>
      </c>
      <c r="H7" s="2406" t="s">
        <v>244</v>
      </c>
      <c r="I7" s="5702" t="s">
        <v>24</v>
      </c>
      <c r="J7" s="5702"/>
      <c r="K7" s="5702"/>
      <c r="L7" s="5702"/>
      <c r="M7" s="5703"/>
    </row>
    <row r="8" spans="1:1024" ht="15.75" customHeight="1">
      <c r="A8" s="6590"/>
      <c r="B8" s="7144" t="s">
        <v>2336</v>
      </c>
      <c r="C8" s="1409" t="s">
        <v>359</v>
      </c>
      <c r="D8" s="1409" t="s">
        <v>359</v>
      </c>
      <c r="E8" s="1410" t="s">
        <v>359</v>
      </c>
      <c r="F8" s="1410" t="s">
        <v>359</v>
      </c>
      <c r="G8" s="1410" t="s">
        <v>359</v>
      </c>
      <c r="H8" s="1410" t="s">
        <v>359</v>
      </c>
      <c r="I8" s="1409" t="s">
        <v>359</v>
      </c>
      <c r="J8" s="1409" t="s">
        <v>359</v>
      </c>
      <c r="K8" s="1409" t="s">
        <v>359</v>
      </c>
      <c r="L8" s="1409" t="s">
        <v>359</v>
      </c>
      <c r="M8" s="1411" t="s">
        <v>359</v>
      </c>
    </row>
    <row r="9" spans="1:1024" ht="15.75" customHeight="1">
      <c r="A9" s="6590"/>
      <c r="B9" s="7144"/>
      <c r="C9" s="5708" t="s">
        <v>359</v>
      </c>
      <c r="D9" s="5708"/>
      <c r="E9" s="1409" t="s">
        <v>359</v>
      </c>
      <c r="F9" s="5708" t="s">
        <v>359</v>
      </c>
      <c r="G9" s="5708"/>
      <c r="H9" s="1409" t="s">
        <v>359</v>
      </c>
      <c r="I9" s="5708" t="s">
        <v>359</v>
      </c>
      <c r="J9" s="5708"/>
      <c r="K9" s="1409" t="s">
        <v>359</v>
      </c>
      <c r="L9" s="1409" t="s">
        <v>359</v>
      </c>
      <c r="M9" s="1411" t="s">
        <v>359</v>
      </c>
    </row>
    <row r="10" spans="1:1024" ht="15.75" customHeight="1">
      <c r="A10" s="6590"/>
      <c r="B10" s="8754"/>
      <c r="C10" s="5708" t="s">
        <v>2337</v>
      </c>
      <c r="D10" s="5708"/>
      <c r="E10" s="1412" t="s">
        <v>359</v>
      </c>
      <c r="F10" s="5708" t="s">
        <v>2337</v>
      </c>
      <c r="G10" s="5708"/>
      <c r="H10" s="1412" t="s">
        <v>359</v>
      </c>
      <c r="I10" s="5708" t="s">
        <v>2337</v>
      </c>
      <c r="J10" s="5708"/>
      <c r="K10" s="1412" t="s">
        <v>359</v>
      </c>
      <c r="L10" s="1412" t="s">
        <v>359</v>
      </c>
      <c r="M10" s="1413" t="s">
        <v>359</v>
      </c>
    </row>
    <row r="11" spans="1:1024" ht="66" customHeight="1">
      <c r="A11" s="6590"/>
      <c r="B11" s="2338" t="s">
        <v>2338</v>
      </c>
      <c r="C11" s="5682" t="s">
        <v>4001</v>
      </c>
      <c r="D11" s="5682"/>
      <c r="E11" s="5682"/>
      <c r="F11" s="5682"/>
      <c r="G11" s="5682"/>
      <c r="H11" s="5682"/>
      <c r="I11" s="5682"/>
      <c r="J11" s="5682"/>
      <c r="K11" s="5682"/>
      <c r="L11" s="5682"/>
      <c r="M11" s="5683"/>
    </row>
    <row r="12" spans="1:1024" ht="146.1" customHeight="1">
      <c r="A12" s="6590"/>
      <c r="B12" s="2338" t="s">
        <v>2689</v>
      </c>
      <c r="C12" s="5682" t="s">
        <v>4002</v>
      </c>
      <c r="D12" s="5682"/>
      <c r="E12" s="5682"/>
      <c r="F12" s="5682"/>
      <c r="G12" s="5682"/>
      <c r="H12" s="5682"/>
      <c r="I12" s="5682"/>
      <c r="J12" s="5682"/>
      <c r="K12" s="5682"/>
      <c r="L12" s="5682"/>
      <c r="M12" s="5683"/>
    </row>
    <row r="13" spans="1:1024" ht="48.75" customHeight="1">
      <c r="A13" s="6590"/>
      <c r="B13" s="2338" t="s">
        <v>2649</v>
      </c>
      <c r="C13" s="8859" t="s">
        <v>2182</v>
      </c>
      <c r="D13" s="5682"/>
      <c r="E13" s="5682"/>
      <c r="F13" s="5682"/>
      <c r="G13" s="5682"/>
      <c r="H13" s="5682"/>
      <c r="I13" s="5682"/>
      <c r="J13" s="5682"/>
      <c r="K13" s="5682"/>
      <c r="L13" s="5682"/>
      <c r="M13" s="5683"/>
    </row>
    <row r="14" spans="1:1024" ht="47.25" customHeight="1">
      <c r="A14" s="6590"/>
      <c r="B14" s="2339" t="s">
        <v>2651</v>
      </c>
      <c r="C14" s="2214" t="s">
        <v>1257</v>
      </c>
      <c r="D14" s="2214"/>
      <c r="E14" s="2715" t="s">
        <v>108</v>
      </c>
      <c r="F14" s="5701" t="s">
        <v>1859</v>
      </c>
      <c r="G14" s="5680"/>
      <c r="H14" s="5680"/>
      <c r="I14" s="5680"/>
      <c r="J14" s="5680"/>
      <c r="K14" s="5680"/>
      <c r="L14" s="5680"/>
      <c r="M14" s="5718"/>
    </row>
    <row r="15" spans="1:1024" ht="15.75" customHeight="1">
      <c r="A15" s="8803" t="s">
        <v>2340</v>
      </c>
      <c r="B15" s="2396" t="s">
        <v>230</v>
      </c>
      <c r="C15" s="8958" t="s">
        <v>11</v>
      </c>
      <c r="D15" s="7082"/>
      <c r="E15" s="7082"/>
      <c r="F15" s="7082"/>
      <c r="G15" s="7082"/>
      <c r="H15" s="7082"/>
      <c r="I15" s="7082"/>
      <c r="J15" s="7082"/>
      <c r="K15" s="7082"/>
      <c r="L15" s="7082"/>
      <c r="M15" s="7083"/>
    </row>
    <row r="16" spans="1:1024" ht="21" customHeight="1">
      <c r="A16" s="6586"/>
      <c r="B16" s="1631" t="s">
        <v>2652</v>
      </c>
      <c r="C16" s="8959" t="s">
        <v>1858</v>
      </c>
      <c r="D16" s="8959"/>
      <c r="E16" s="8959"/>
      <c r="F16" s="8959"/>
      <c r="G16" s="8959"/>
      <c r="H16" s="8959"/>
      <c r="I16" s="8959"/>
      <c r="J16" s="8959"/>
      <c r="K16" s="8959"/>
      <c r="L16" s="8959"/>
      <c r="M16" s="8960"/>
    </row>
    <row r="17" spans="1:13" ht="8.25" customHeight="1">
      <c r="A17" s="6586"/>
      <c r="B17" s="6181" t="s">
        <v>2341</v>
      </c>
      <c r="C17" s="1409" t="s">
        <v>359</v>
      </c>
      <c r="D17" s="1408" t="s">
        <v>359</v>
      </c>
      <c r="E17" s="1408" t="s">
        <v>359</v>
      </c>
      <c r="F17" s="1408" t="s">
        <v>359</v>
      </c>
      <c r="G17" s="1408" t="s">
        <v>359</v>
      </c>
      <c r="H17" s="1408" t="s">
        <v>359</v>
      </c>
      <c r="I17" s="1408" t="s">
        <v>359</v>
      </c>
      <c r="J17" s="1408" t="s">
        <v>359</v>
      </c>
      <c r="K17" s="1408" t="s">
        <v>359</v>
      </c>
      <c r="L17" s="1408" t="s">
        <v>359</v>
      </c>
      <c r="M17" s="1416" t="s">
        <v>359</v>
      </c>
    </row>
    <row r="18" spans="1:13" ht="9" customHeight="1">
      <c r="A18" s="6586"/>
      <c r="B18" s="6181"/>
      <c r="C18" s="1409" t="s">
        <v>359</v>
      </c>
      <c r="D18" s="1415" t="s">
        <v>359</v>
      </c>
      <c r="E18" s="1408" t="s">
        <v>359</v>
      </c>
      <c r="F18" s="1415" t="s">
        <v>359</v>
      </c>
      <c r="G18" s="1408" t="s">
        <v>359</v>
      </c>
      <c r="H18" s="1415" t="s">
        <v>359</v>
      </c>
      <c r="I18" s="1408" t="s">
        <v>359</v>
      </c>
      <c r="J18" s="1415" t="s">
        <v>359</v>
      </c>
      <c r="K18" s="1408" t="s">
        <v>359</v>
      </c>
      <c r="L18" s="1408" t="s">
        <v>359</v>
      </c>
      <c r="M18" s="1416" t="s">
        <v>359</v>
      </c>
    </row>
    <row r="19" spans="1:13" ht="15.75" customHeight="1">
      <c r="A19" s="6586"/>
      <c r="B19" s="6181"/>
      <c r="C19" s="1408" t="s">
        <v>2342</v>
      </c>
      <c r="D19" s="1406" t="s">
        <v>359</v>
      </c>
      <c r="E19" s="1408" t="s">
        <v>2343</v>
      </c>
      <c r="F19" s="1406" t="s">
        <v>359</v>
      </c>
      <c r="G19" s="1408" t="s">
        <v>2344</v>
      </c>
      <c r="H19" s="1406" t="s">
        <v>359</v>
      </c>
      <c r="I19" s="1408" t="s">
        <v>2345</v>
      </c>
      <c r="J19" s="1406" t="s">
        <v>359</v>
      </c>
      <c r="K19" s="1408" t="s">
        <v>359</v>
      </c>
      <c r="L19" s="1408" t="s">
        <v>359</v>
      </c>
      <c r="M19" s="1416" t="s">
        <v>359</v>
      </c>
    </row>
    <row r="20" spans="1:13" ht="15.75" customHeight="1">
      <c r="A20" s="6586"/>
      <c r="B20" s="6181"/>
      <c r="C20" s="1408" t="s">
        <v>2346</v>
      </c>
      <c r="D20" s="1406" t="s">
        <v>359</v>
      </c>
      <c r="E20" s="1408" t="s">
        <v>2347</v>
      </c>
      <c r="F20" s="1406" t="s">
        <v>359</v>
      </c>
      <c r="G20" s="1408" t="s">
        <v>2348</v>
      </c>
      <c r="H20" s="1406" t="s">
        <v>359</v>
      </c>
      <c r="I20" s="1408" t="s">
        <v>359</v>
      </c>
      <c r="J20" s="1408" t="s">
        <v>359</v>
      </c>
      <c r="K20" s="1408" t="s">
        <v>359</v>
      </c>
      <c r="L20" s="1408" t="s">
        <v>359</v>
      </c>
      <c r="M20" s="1416" t="s">
        <v>359</v>
      </c>
    </row>
    <row r="21" spans="1:13" ht="15.75" customHeight="1">
      <c r="A21" s="6586"/>
      <c r="B21" s="6181"/>
      <c r="C21" s="1408" t="s">
        <v>2349</v>
      </c>
      <c r="D21" s="1406" t="s">
        <v>359</v>
      </c>
      <c r="E21" s="1408" t="s">
        <v>2350</v>
      </c>
      <c r="F21" s="1406" t="s">
        <v>359</v>
      </c>
      <c r="G21" s="1408" t="s">
        <v>359</v>
      </c>
      <c r="H21" s="1408" t="s">
        <v>359</v>
      </c>
      <c r="I21" s="1408" t="s">
        <v>359</v>
      </c>
      <c r="J21" s="1408" t="s">
        <v>359</v>
      </c>
      <c r="K21" s="1408" t="s">
        <v>359</v>
      </c>
      <c r="L21" s="1408" t="s">
        <v>359</v>
      </c>
      <c r="M21" s="1416" t="s">
        <v>359</v>
      </c>
    </row>
    <row r="22" spans="1:13" ht="15.75" customHeight="1">
      <c r="A22" s="6586"/>
      <c r="B22" s="6181"/>
      <c r="C22" s="1408" t="s">
        <v>105</v>
      </c>
      <c r="D22" s="1406" t="s">
        <v>2441</v>
      </c>
      <c r="E22" s="1408" t="s">
        <v>2352</v>
      </c>
      <c r="F22" s="1412" t="s">
        <v>2353</v>
      </c>
      <c r="G22" s="1412" t="s">
        <v>359</v>
      </c>
      <c r="H22" s="1412" t="s">
        <v>359</v>
      </c>
      <c r="I22" s="1412" t="s">
        <v>359</v>
      </c>
      <c r="J22" s="1412" t="s">
        <v>359</v>
      </c>
      <c r="K22" s="1412" t="s">
        <v>359</v>
      </c>
      <c r="L22" s="1412" t="s">
        <v>359</v>
      </c>
      <c r="M22" s="1413" t="s">
        <v>359</v>
      </c>
    </row>
    <row r="23" spans="1:13" ht="9.75" customHeight="1">
      <c r="A23" s="6586"/>
      <c r="B23" s="6182"/>
      <c r="C23" s="1415" t="s">
        <v>359</v>
      </c>
      <c r="D23" s="1415" t="s">
        <v>359</v>
      </c>
      <c r="E23" s="1415" t="s">
        <v>359</v>
      </c>
      <c r="F23" s="1415" t="s">
        <v>359</v>
      </c>
      <c r="G23" s="1415" t="s">
        <v>359</v>
      </c>
      <c r="H23" s="1415" t="s">
        <v>359</v>
      </c>
      <c r="I23" s="1415" t="s">
        <v>359</v>
      </c>
      <c r="J23" s="1415" t="s">
        <v>359</v>
      </c>
      <c r="K23" s="1415" t="s">
        <v>359</v>
      </c>
      <c r="L23" s="1415" t="s">
        <v>359</v>
      </c>
      <c r="M23" s="1418" t="s">
        <v>359</v>
      </c>
    </row>
    <row r="24" spans="1:13" ht="15.75" customHeight="1">
      <c r="A24" s="6586"/>
      <c r="B24" s="6181" t="s">
        <v>2354</v>
      </c>
      <c r="C24" s="1408" t="s">
        <v>359</v>
      </c>
      <c r="D24" s="1408" t="s">
        <v>359</v>
      </c>
      <c r="E24" s="1408" t="s">
        <v>359</v>
      </c>
      <c r="F24" s="1408" t="s">
        <v>359</v>
      </c>
      <c r="G24" s="1408" t="s">
        <v>359</v>
      </c>
      <c r="H24" s="1408" t="s">
        <v>359</v>
      </c>
      <c r="I24" s="1408" t="s">
        <v>359</v>
      </c>
      <c r="J24" s="1408" t="s">
        <v>359</v>
      </c>
      <c r="K24" s="1408" t="s">
        <v>359</v>
      </c>
      <c r="L24" s="1409" t="s">
        <v>359</v>
      </c>
      <c r="M24" s="1411" t="s">
        <v>359</v>
      </c>
    </row>
    <row r="25" spans="1:13" ht="15.75" customHeight="1">
      <c r="A25" s="6586"/>
      <c r="B25" s="6181"/>
      <c r="C25" s="1408" t="s">
        <v>2355</v>
      </c>
      <c r="D25" s="1417" t="s">
        <v>359</v>
      </c>
      <c r="E25" s="1408" t="s">
        <v>359</v>
      </c>
      <c r="F25" s="1408" t="s">
        <v>2356</v>
      </c>
      <c r="G25" s="1417" t="s">
        <v>359</v>
      </c>
      <c r="H25" s="1408" t="s">
        <v>359</v>
      </c>
      <c r="I25" s="1408" t="s">
        <v>2357</v>
      </c>
      <c r="J25" s="1417" t="s">
        <v>2441</v>
      </c>
      <c r="K25" s="1408" t="s">
        <v>359</v>
      </c>
      <c r="L25" s="1409" t="s">
        <v>359</v>
      </c>
      <c r="M25" s="1411" t="s">
        <v>359</v>
      </c>
    </row>
    <row r="26" spans="1:13" ht="15.75" customHeight="1">
      <c r="A26" s="6586"/>
      <c r="B26" s="6181"/>
      <c r="C26" s="1408" t="s">
        <v>2358</v>
      </c>
      <c r="D26" s="1419" t="s">
        <v>359</v>
      </c>
      <c r="E26" s="1409" t="s">
        <v>359</v>
      </c>
      <c r="F26" s="1408" t="s">
        <v>2359</v>
      </c>
      <c r="G26" s="1406" t="s">
        <v>359</v>
      </c>
      <c r="H26" s="1409" t="s">
        <v>359</v>
      </c>
      <c r="I26" s="1409" t="s">
        <v>359</v>
      </c>
      <c r="J26" s="1409" t="s">
        <v>359</v>
      </c>
      <c r="K26" s="1409" t="s">
        <v>359</v>
      </c>
      <c r="L26" s="1409" t="s">
        <v>359</v>
      </c>
      <c r="M26" s="1411" t="s">
        <v>359</v>
      </c>
    </row>
    <row r="27" spans="1:13" ht="15.75" customHeight="1">
      <c r="A27" s="6586"/>
      <c r="B27" s="6182"/>
      <c r="C27" s="1415" t="s">
        <v>359</v>
      </c>
      <c r="D27" s="1415" t="s">
        <v>359</v>
      </c>
      <c r="E27" s="1415" t="s">
        <v>359</v>
      </c>
      <c r="F27" s="1415" t="s">
        <v>359</v>
      </c>
      <c r="G27" s="1415" t="s">
        <v>359</v>
      </c>
      <c r="H27" s="1415" t="s">
        <v>359</v>
      </c>
      <c r="I27" s="1415" t="s">
        <v>359</v>
      </c>
      <c r="J27" s="1415" t="s">
        <v>359</v>
      </c>
      <c r="K27" s="1415" t="s">
        <v>359</v>
      </c>
      <c r="L27" s="1412" t="s">
        <v>359</v>
      </c>
      <c r="M27" s="1413" t="s">
        <v>359</v>
      </c>
    </row>
    <row r="28" spans="1:13" ht="15.75" customHeight="1">
      <c r="A28" s="6586"/>
      <c r="B28" s="7143" t="s">
        <v>2360</v>
      </c>
      <c r="C28" s="1408" t="s">
        <v>359</v>
      </c>
      <c r="D28" s="1408" t="s">
        <v>359</v>
      </c>
      <c r="E28" s="1408" t="s">
        <v>359</v>
      </c>
      <c r="F28" s="1408" t="s">
        <v>359</v>
      </c>
      <c r="G28" s="1408" t="s">
        <v>359</v>
      </c>
      <c r="H28" s="1408" t="s">
        <v>359</v>
      </c>
      <c r="I28" s="1408" t="s">
        <v>359</v>
      </c>
      <c r="J28" s="1408" t="s">
        <v>359</v>
      </c>
      <c r="K28" s="1408" t="s">
        <v>359</v>
      </c>
      <c r="L28" s="1408" t="s">
        <v>359</v>
      </c>
      <c r="M28" s="1416" t="s">
        <v>359</v>
      </c>
    </row>
    <row r="29" spans="1:13" ht="72" customHeight="1">
      <c r="A29" s="6586"/>
      <c r="B29" s="7144"/>
      <c r="C29" s="1485" t="s">
        <v>2361</v>
      </c>
      <c r="D29" s="1658" t="s">
        <v>437</v>
      </c>
      <c r="E29" s="1408" t="s">
        <v>359</v>
      </c>
      <c r="F29" s="1409" t="s">
        <v>2362</v>
      </c>
      <c r="G29" s="1417" t="s">
        <v>437</v>
      </c>
      <c r="H29" s="1408" t="s">
        <v>359</v>
      </c>
      <c r="I29" s="1409" t="s">
        <v>2363</v>
      </c>
      <c r="J29" s="5701"/>
      <c r="K29" s="5680"/>
      <c r="L29" s="6204"/>
      <c r="M29" s="1416" t="s">
        <v>359</v>
      </c>
    </row>
    <row r="30" spans="1:13" ht="15.75" customHeight="1">
      <c r="A30" s="6586"/>
      <c r="B30" s="7145"/>
      <c r="C30" s="1415" t="s">
        <v>359</v>
      </c>
      <c r="D30" s="1415" t="s">
        <v>359</v>
      </c>
      <c r="E30" s="1415" t="s">
        <v>359</v>
      </c>
      <c r="F30" s="1415" t="s">
        <v>359</v>
      </c>
      <c r="G30" s="1415" t="s">
        <v>359</v>
      </c>
      <c r="H30" s="1415" t="s">
        <v>359</v>
      </c>
      <c r="I30" s="1415" t="s">
        <v>359</v>
      </c>
      <c r="J30" s="1415" t="s">
        <v>359</v>
      </c>
      <c r="K30" s="1415" t="s">
        <v>359</v>
      </c>
      <c r="L30" s="1415" t="s">
        <v>359</v>
      </c>
      <c r="M30" s="1418" t="s">
        <v>359</v>
      </c>
    </row>
    <row r="31" spans="1:13" ht="15.75" customHeight="1">
      <c r="A31" s="6586"/>
      <c r="B31" s="6181" t="s">
        <v>2364</v>
      </c>
      <c r="C31" s="1422" t="s">
        <v>359</v>
      </c>
      <c r="D31" s="1422" t="s">
        <v>359</v>
      </c>
      <c r="E31" s="1422" t="s">
        <v>359</v>
      </c>
      <c r="F31" s="1422" t="s">
        <v>359</v>
      </c>
      <c r="G31" s="1422" t="s">
        <v>359</v>
      </c>
      <c r="H31" s="1422" t="s">
        <v>359</v>
      </c>
      <c r="I31" s="1422" t="s">
        <v>359</v>
      </c>
      <c r="J31" s="1422" t="s">
        <v>359</v>
      </c>
      <c r="K31" s="1422" t="s">
        <v>359</v>
      </c>
      <c r="L31" s="1409" t="s">
        <v>359</v>
      </c>
      <c r="M31" s="1411" t="s">
        <v>359</v>
      </c>
    </row>
    <row r="32" spans="1:13" ht="15.75" customHeight="1">
      <c r="A32" s="6586"/>
      <c r="B32" s="6181"/>
      <c r="C32" s="1408" t="s">
        <v>2365</v>
      </c>
      <c r="D32" s="3203">
        <v>2024</v>
      </c>
      <c r="E32" s="1422" t="s">
        <v>359</v>
      </c>
      <c r="F32" s="1408" t="s">
        <v>2366</v>
      </c>
      <c r="G32" s="1537">
        <v>2038</v>
      </c>
      <c r="H32" s="1422" t="s">
        <v>359</v>
      </c>
      <c r="I32" s="1409" t="s">
        <v>359</v>
      </c>
      <c r="J32" s="1422" t="s">
        <v>359</v>
      </c>
      <c r="K32" s="1422" t="s">
        <v>359</v>
      </c>
      <c r="L32" s="1409" t="s">
        <v>359</v>
      </c>
      <c r="M32" s="1411" t="s">
        <v>359</v>
      </c>
    </row>
    <row r="33" spans="1:13" ht="15.75" customHeight="1">
      <c r="A33" s="6586"/>
      <c r="B33" s="6182"/>
      <c r="C33" s="1415" t="s">
        <v>359</v>
      </c>
      <c r="D33" s="1415" t="s">
        <v>359</v>
      </c>
      <c r="E33" s="1538" t="s">
        <v>359</v>
      </c>
      <c r="F33" s="1415" t="s">
        <v>359</v>
      </c>
      <c r="G33" s="1538" t="s">
        <v>359</v>
      </c>
      <c r="H33" s="1538" t="s">
        <v>359</v>
      </c>
      <c r="I33" s="1412" t="s">
        <v>359</v>
      </c>
      <c r="J33" s="1538" t="s">
        <v>359</v>
      </c>
      <c r="K33" s="1538" t="s">
        <v>359</v>
      </c>
      <c r="L33" s="1412" t="s">
        <v>359</v>
      </c>
      <c r="M33" s="1413" t="s">
        <v>359</v>
      </c>
    </row>
    <row r="34" spans="1:13" ht="15.75" customHeight="1">
      <c r="A34" s="6586"/>
      <c r="B34" s="6181" t="s">
        <v>2367</v>
      </c>
      <c r="C34" s="1408" t="s">
        <v>359</v>
      </c>
      <c r="D34" s="1408" t="s">
        <v>359</v>
      </c>
      <c r="E34" s="1408" t="s">
        <v>359</v>
      </c>
      <c r="F34" s="1408" t="s">
        <v>359</v>
      </c>
      <c r="G34" s="1408" t="s">
        <v>359</v>
      </c>
      <c r="H34" s="1408" t="s">
        <v>359</v>
      </c>
      <c r="I34" s="1408" t="s">
        <v>359</v>
      </c>
      <c r="J34" s="1408" t="s">
        <v>359</v>
      </c>
      <c r="K34" s="1408" t="s">
        <v>359</v>
      </c>
      <c r="L34" s="1408" t="s">
        <v>359</v>
      </c>
      <c r="M34" s="1416" t="s">
        <v>359</v>
      </c>
    </row>
    <row r="35" spans="1:13" ht="15.75" customHeight="1">
      <c r="A35" s="6586"/>
      <c r="B35" s="6181"/>
      <c r="C35" s="1408" t="s">
        <v>359</v>
      </c>
      <c r="D35" s="3136" t="s">
        <v>2368</v>
      </c>
      <c r="E35" s="3201">
        <v>2023</v>
      </c>
      <c r="F35" s="3136" t="s">
        <v>2369</v>
      </c>
      <c r="G35" s="3201">
        <v>2024</v>
      </c>
      <c r="H35" s="3136" t="s">
        <v>2370</v>
      </c>
      <c r="I35" s="3201">
        <v>2025</v>
      </c>
      <c r="J35" s="3136" t="s">
        <v>2371</v>
      </c>
      <c r="K35" s="3201">
        <v>2026</v>
      </c>
      <c r="L35" s="3136" t="s">
        <v>2372</v>
      </c>
      <c r="M35" s="3202">
        <v>2027</v>
      </c>
    </row>
    <row r="36" spans="1:13" ht="15.75" customHeight="1">
      <c r="A36" s="6586"/>
      <c r="B36" s="6181"/>
      <c r="C36" s="1408" t="s">
        <v>359</v>
      </c>
      <c r="D36" s="1490"/>
      <c r="E36" s="1488" t="s">
        <v>359</v>
      </c>
      <c r="F36" s="1489">
        <v>7.0000000000000007E-2</v>
      </c>
      <c r="G36" s="1488" t="s">
        <v>359</v>
      </c>
      <c r="H36" s="1489">
        <v>0.13</v>
      </c>
      <c r="I36" s="1488" t="s">
        <v>359</v>
      </c>
      <c r="J36" s="1489">
        <v>0.2</v>
      </c>
      <c r="K36" s="1488" t="s">
        <v>359</v>
      </c>
      <c r="L36" s="1489">
        <v>0.26</v>
      </c>
      <c r="M36" s="1407" t="s">
        <v>359</v>
      </c>
    </row>
    <row r="37" spans="1:13" ht="15.75" customHeight="1">
      <c r="A37" s="6586"/>
      <c r="B37" s="6181"/>
      <c r="C37" s="1408" t="s">
        <v>359</v>
      </c>
      <c r="D37" s="3137" t="s">
        <v>2373</v>
      </c>
      <c r="E37" s="3137">
        <v>2028</v>
      </c>
      <c r="F37" s="3137" t="s">
        <v>2374</v>
      </c>
      <c r="G37" s="3137">
        <v>2029</v>
      </c>
      <c r="H37" s="3137" t="s">
        <v>2375</v>
      </c>
      <c r="I37" s="3137">
        <v>2030</v>
      </c>
      <c r="J37" s="3137" t="s">
        <v>2376</v>
      </c>
      <c r="K37" s="3137">
        <v>2031</v>
      </c>
      <c r="L37" s="3137" t="s">
        <v>2377</v>
      </c>
      <c r="M37" s="3199">
        <v>2032</v>
      </c>
    </row>
    <row r="38" spans="1:13" ht="15.75" customHeight="1">
      <c r="A38" s="6586"/>
      <c r="B38" s="6181"/>
      <c r="C38" s="1408" t="s">
        <v>359</v>
      </c>
      <c r="D38" s="1490">
        <v>0.33</v>
      </c>
      <c r="E38" s="1488" t="s">
        <v>359</v>
      </c>
      <c r="F38" s="1489">
        <v>0.4</v>
      </c>
      <c r="G38" s="1488" t="s">
        <v>359</v>
      </c>
      <c r="H38" s="1489">
        <v>0.46</v>
      </c>
      <c r="I38" s="1488" t="s">
        <v>359</v>
      </c>
      <c r="J38" s="1489">
        <v>0.53</v>
      </c>
      <c r="K38" s="1488" t="s">
        <v>359</v>
      </c>
      <c r="L38" s="1489">
        <v>0.6</v>
      </c>
      <c r="M38" s="1407" t="s">
        <v>359</v>
      </c>
    </row>
    <row r="39" spans="1:13" ht="15.75" customHeight="1">
      <c r="A39" s="6586"/>
      <c r="B39" s="6181"/>
      <c r="C39" s="1408" t="s">
        <v>359</v>
      </c>
      <c r="D39" s="3137" t="s">
        <v>2378</v>
      </c>
      <c r="E39" s="3137">
        <v>2033</v>
      </c>
      <c r="F39" s="3137" t="s">
        <v>2379</v>
      </c>
      <c r="G39" s="3137">
        <v>2034</v>
      </c>
      <c r="H39" s="3137" t="s">
        <v>2380</v>
      </c>
      <c r="I39" s="3137">
        <v>2035</v>
      </c>
      <c r="J39" s="3137" t="s">
        <v>2381</v>
      </c>
      <c r="K39" s="3137">
        <v>2036</v>
      </c>
      <c r="L39" s="3137" t="s">
        <v>2382</v>
      </c>
      <c r="M39" s="3199">
        <v>2037</v>
      </c>
    </row>
    <row r="40" spans="1:13" ht="15.75" customHeight="1">
      <c r="A40" s="6586"/>
      <c r="B40" s="6181"/>
      <c r="C40" s="1408" t="s">
        <v>359</v>
      </c>
      <c r="D40" s="1490">
        <v>0.67</v>
      </c>
      <c r="E40" s="1488" t="s">
        <v>359</v>
      </c>
      <c r="F40" s="1489">
        <v>0.73</v>
      </c>
      <c r="G40" s="1488" t="s">
        <v>359</v>
      </c>
      <c r="H40" s="1489">
        <v>0.8</v>
      </c>
      <c r="I40" s="1488" t="s">
        <v>359</v>
      </c>
      <c r="J40" s="1489">
        <v>0.87</v>
      </c>
      <c r="K40" s="1488" t="s">
        <v>359</v>
      </c>
      <c r="L40" s="1489">
        <v>0.93</v>
      </c>
      <c r="M40" s="1407" t="s">
        <v>359</v>
      </c>
    </row>
    <row r="41" spans="1:13" ht="15.75" customHeight="1">
      <c r="A41" s="6586"/>
      <c r="B41" s="6181"/>
      <c r="C41" s="1408" t="s">
        <v>359</v>
      </c>
      <c r="D41" s="3136" t="s">
        <v>2383</v>
      </c>
      <c r="E41" s="3201">
        <v>2038</v>
      </c>
      <c r="F41" s="3136" t="s">
        <v>2384</v>
      </c>
      <c r="G41" s="3135" t="s">
        <v>359</v>
      </c>
      <c r="H41" s="1408" t="s">
        <v>359</v>
      </c>
      <c r="I41" s="1408" t="s">
        <v>359</v>
      </c>
      <c r="J41" s="1408" t="s">
        <v>359</v>
      </c>
      <c r="K41" s="1408" t="s">
        <v>359</v>
      </c>
      <c r="L41" s="1408" t="s">
        <v>359</v>
      </c>
      <c r="M41" s="1416" t="s">
        <v>359</v>
      </c>
    </row>
    <row r="42" spans="1:13" ht="15.75" customHeight="1">
      <c r="A42" s="6586"/>
      <c r="B42" s="6181"/>
      <c r="C42" s="1408" t="s">
        <v>359</v>
      </c>
      <c r="D42" s="4555">
        <v>1</v>
      </c>
      <c r="E42" s="1678" t="s">
        <v>359</v>
      </c>
      <c r="F42" s="8851">
        <v>1</v>
      </c>
      <c r="G42" s="6204"/>
      <c r="H42" s="6189" t="s">
        <v>359</v>
      </c>
      <c r="I42" s="6189"/>
      <c r="J42" s="1408" t="s">
        <v>359</v>
      </c>
      <c r="K42" s="1408" t="s">
        <v>359</v>
      </c>
      <c r="L42" s="1408" t="s">
        <v>359</v>
      </c>
      <c r="M42" s="1416" t="s">
        <v>359</v>
      </c>
    </row>
    <row r="43" spans="1:13" ht="15.75" customHeight="1">
      <c r="A43" s="6586"/>
      <c r="B43" s="6181"/>
      <c r="C43" s="1415" t="s">
        <v>359</v>
      </c>
      <c r="D43" s="1415" t="s">
        <v>359</v>
      </c>
      <c r="E43" s="1415" t="s">
        <v>359</v>
      </c>
      <c r="F43" s="1415" t="s">
        <v>359</v>
      </c>
      <c r="G43" s="1415" t="s">
        <v>359</v>
      </c>
      <c r="H43" s="1415" t="s">
        <v>359</v>
      </c>
      <c r="I43" s="1415" t="s">
        <v>359</v>
      </c>
      <c r="J43" s="1415" t="s">
        <v>359</v>
      </c>
      <c r="K43" s="1415" t="s">
        <v>359</v>
      </c>
      <c r="L43" s="1415" t="s">
        <v>359</v>
      </c>
      <c r="M43" s="1418" t="s">
        <v>359</v>
      </c>
    </row>
    <row r="44" spans="1:13" ht="18" customHeight="1">
      <c r="A44" s="6586"/>
      <c r="B44" s="8868" t="s">
        <v>2385</v>
      </c>
      <c r="C44" s="1408" t="s">
        <v>359</v>
      </c>
      <c r="D44" s="1408" t="s">
        <v>359</v>
      </c>
      <c r="E44" s="1408" t="s">
        <v>359</v>
      </c>
      <c r="F44" s="1408" t="s">
        <v>359</v>
      </c>
      <c r="G44" s="1408" t="s">
        <v>359</v>
      </c>
      <c r="H44" s="1408" t="s">
        <v>359</v>
      </c>
      <c r="I44" s="1408" t="s">
        <v>359</v>
      </c>
      <c r="J44" s="1408" t="s">
        <v>359</v>
      </c>
      <c r="K44" s="1408" t="s">
        <v>359</v>
      </c>
      <c r="L44" s="1409" t="s">
        <v>359</v>
      </c>
      <c r="M44" s="1411" t="s">
        <v>359</v>
      </c>
    </row>
    <row r="45" spans="1:13" ht="15.75" customHeight="1">
      <c r="A45" s="6586"/>
      <c r="B45" s="6181"/>
      <c r="C45" s="1409" t="s">
        <v>359</v>
      </c>
      <c r="D45" s="1408" t="s">
        <v>93</v>
      </c>
      <c r="E45" s="1415" t="s">
        <v>95</v>
      </c>
      <c r="F45" s="6539" t="s">
        <v>2386</v>
      </c>
      <c r="G45" s="6540" t="s">
        <v>359</v>
      </c>
      <c r="H45" s="5979"/>
      <c r="I45" s="5979"/>
      <c r="J45" s="6620"/>
      <c r="K45" s="1408" t="s">
        <v>2387</v>
      </c>
      <c r="L45" s="6545" t="s">
        <v>359</v>
      </c>
      <c r="M45" s="6546"/>
    </row>
    <row r="46" spans="1:13" ht="15.75" customHeight="1">
      <c r="A46" s="6586"/>
      <c r="B46" s="6181"/>
      <c r="C46" s="1409" t="s">
        <v>359</v>
      </c>
      <c r="D46" s="1423" t="s">
        <v>359</v>
      </c>
      <c r="E46" s="1483" t="s">
        <v>2441</v>
      </c>
      <c r="F46" s="6539"/>
      <c r="G46" s="6621"/>
      <c r="H46" s="5732"/>
      <c r="I46" s="5732"/>
      <c r="J46" s="6622"/>
      <c r="K46" s="1409" t="s">
        <v>359</v>
      </c>
      <c r="L46" s="6547"/>
      <c r="M46" s="6548"/>
    </row>
    <row r="47" spans="1:13" ht="15.75" customHeight="1">
      <c r="A47" s="6586"/>
      <c r="B47" s="6182"/>
      <c r="C47" s="1412" t="s">
        <v>359</v>
      </c>
      <c r="D47" s="1412" t="s">
        <v>359</v>
      </c>
      <c r="E47" s="1412" t="s">
        <v>359</v>
      </c>
      <c r="F47" s="1412" t="s">
        <v>359</v>
      </c>
      <c r="G47" s="1412" t="s">
        <v>359</v>
      </c>
      <c r="H47" s="1412" t="s">
        <v>359</v>
      </c>
      <c r="I47" s="1412" t="s">
        <v>359</v>
      </c>
      <c r="J47" s="1412" t="s">
        <v>359</v>
      </c>
      <c r="K47" s="1412" t="s">
        <v>359</v>
      </c>
      <c r="L47" s="1409" t="s">
        <v>359</v>
      </c>
      <c r="M47" s="1411" t="s">
        <v>359</v>
      </c>
    </row>
    <row r="48" spans="1:13" ht="72" customHeight="1">
      <c r="A48" s="6586"/>
      <c r="B48" s="2338" t="s">
        <v>2388</v>
      </c>
      <c r="C48" s="5682" t="s">
        <v>4003</v>
      </c>
      <c r="D48" s="5682"/>
      <c r="E48" s="5682"/>
      <c r="F48" s="5682"/>
      <c r="G48" s="5682"/>
      <c r="H48" s="5682"/>
      <c r="I48" s="5682"/>
      <c r="J48" s="5682"/>
      <c r="K48" s="5682"/>
      <c r="L48" s="5682"/>
      <c r="M48" s="5683"/>
    </row>
    <row r="49" spans="1:13" ht="27" customHeight="1">
      <c r="A49" s="6586"/>
      <c r="B49" s="1631" t="s">
        <v>2390</v>
      </c>
      <c r="C49" s="5680" t="s">
        <v>4004</v>
      </c>
      <c r="D49" s="5680"/>
      <c r="E49" s="5680"/>
      <c r="F49" s="5680"/>
      <c r="G49" s="5680"/>
      <c r="H49" s="5680"/>
      <c r="I49" s="5680"/>
      <c r="J49" s="5680"/>
      <c r="K49" s="5680"/>
      <c r="L49" s="5680"/>
      <c r="M49" s="5681"/>
    </row>
    <row r="50" spans="1:13" ht="15.75" customHeight="1">
      <c r="A50" s="6586"/>
      <c r="B50" s="1631" t="s">
        <v>2392</v>
      </c>
      <c r="C50" s="5680">
        <v>60</v>
      </c>
      <c r="D50" s="5680"/>
      <c r="E50" s="5680"/>
      <c r="F50" s="5680"/>
      <c r="G50" s="5680"/>
      <c r="H50" s="5680"/>
      <c r="I50" s="5680"/>
      <c r="J50" s="5680"/>
      <c r="K50" s="5680"/>
      <c r="L50" s="5680"/>
      <c r="M50" s="5681"/>
    </row>
    <row r="51" spans="1:13" ht="15.75" customHeight="1">
      <c r="A51" s="6586"/>
      <c r="B51" s="1631" t="s">
        <v>2393</v>
      </c>
      <c r="C51" s="1415" t="s">
        <v>437</v>
      </c>
      <c r="D51" s="1415" t="s">
        <v>359</v>
      </c>
      <c r="E51" s="1415" t="s">
        <v>359</v>
      </c>
      <c r="F51" s="1415" t="s">
        <v>359</v>
      </c>
      <c r="G51" s="1415" t="s">
        <v>359</v>
      </c>
      <c r="H51" s="1415" t="s">
        <v>359</v>
      </c>
      <c r="I51" s="1415" t="s">
        <v>359</v>
      </c>
      <c r="J51" s="1415" t="s">
        <v>359</v>
      </c>
      <c r="K51" s="1415" t="s">
        <v>359</v>
      </c>
      <c r="L51" s="1415" t="s">
        <v>359</v>
      </c>
      <c r="M51" s="1418" t="s">
        <v>359</v>
      </c>
    </row>
    <row r="52" spans="1:13" ht="15.75" customHeight="1">
      <c r="A52" s="8811" t="s">
        <v>2394</v>
      </c>
      <c r="B52" s="1631" t="s">
        <v>2395</v>
      </c>
      <c r="C52" s="5680" t="s">
        <v>2635</v>
      </c>
      <c r="D52" s="5680"/>
      <c r="E52" s="5680"/>
      <c r="F52" s="5680"/>
      <c r="G52" s="5680"/>
      <c r="H52" s="5680"/>
      <c r="I52" s="5680"/>
      <c r="J52" s="5680"/>
      <c r="K52" s="5680"/>
      <c r="L52" s="5680"/>
      <c r="M52" s="5681"/>
    </row>
    <row r="53" spans="1:13" ht="15.75" customHeight="1">
      <c r="A53" s="6584"/>
      <c r="B53" s="1631" t="s">
        <v>2396</v>
      </c>
      <c r="C53" s="5680" t="s">
        <v>2636</v>
      </c>
      <c r="D53" s="5680"/>
      <c r="E53" s="5680"/>
      <c r="F53" s="5680"/>
      <c r="G53" s="5680"/>
      <c r="H53" s="5680"/>
      <c r="I53" s="5680"/>
      <c r="J53" s="5680"/>
      <c r="K53" s="5680"/>
      <c r="L53" s="5680"/>
      <c r="M53" s="5681"/>
    </row>
    <row r="54" spans="1:13" ht="15.75" customHeight="1">
      <c r="A54" s="6584"/>
      <c r="B54" s="1631" t="s">
        <v>2398</v>
      </c>
      <c r="C54" s="5680" t="s">
        <v>2637</v>
      </c>
      <c r="D54" s="5680"/>
      <c r="E54" s="5680"/>
      <c r="F54" s="5680"/>
      <c r="G54" s="5680"/>
      <c r="H54" s="5680"/>
      <c r="I54" s="5680"/>
      <c r="J54" s="5680"/>
      <c r="K54" s="5680"/>
      <c r="L54" s="5680"/>
      <c r="M54" s="5681"/>
    </row>
    <row r="55" spans="1:13" ht="15.75" customHeight="1">
      <c r="A55" s="6584"/>
      <c r="B55" s="1631" t="s">
        <v>2399</v>
      </c>
      <c r="C55" s="5680" t="s">
        <v>2638</v>
      </c>
      <c r="D55" s="5680"/>
      <c r="E55" s="5680"/>
      <c r="F55" s="5680"/>
      <c r="G55" s="5680"/>
      <c r="H55" s="5680"/>
      <c r="I55" s="5680"/>
      <c r="J55" s="5680"/>
      <c r="K55" s="5680"/>
      <c r="L55" s="5680"/>
      <c r="M55" s="5681"/>
    </row>
    <row r="56" spans="1:13" ht="15.75" customHeight="1">
      <c r="A56" s="6584"/>
      <c r="B56" s="1631" t="s">
        <v>2400</v>
      </c>
      <c r="C56" s="5684" t="s">
        <v>2639</v>
      </c>
      <c r="D56" s="5684"/>
      <c r="E56" s="5684"/>
      <c r="F56" s="5684"/>
      <c r="G56" s="5684"/>
      <c r="H56" s="5684"/>
      <c r="I56" s="5684"/>
      <c r="J56" s="5684"/>
      <c r="K56" s="5684"/>
      <c r="L56" s="5684"/>
      <c r="M56" s="5685"/>
    </row>
    <row r="57" spans="1:13">
      <c r="A57" s="6585"/>
      <c r="B57" s="1631" t="s">
        <v>2401</v>
      </c>
      <c r="C57" s="5680">
        <v>3822500</v>
      </c>
      <c r="D57" s="5680"/>
      <c r="E57" s="5680"/>
      <c r="F57" s="5680"/>
      <c r="G57" s="5680"/>
      <c r="H57" s="5680"/>
      <c r="I57" s="5680"/>
      <c r="J57" s="5680"/>
      <c r="K57" s="5680"/>
      <c r="L57" s="5680"/>
      <c r="M57" s="5681"/>
    </row>
    <row r="58" spans="1:13" ht="15.75" customHeight="1">
      <c r="A58" s="8811" t="s">
        <v>2402</v>
      </c>
      <c r="B58" s="1632" t="s">
        <v>2403</v>
      </c>
      <c r="C58" s="5682" t="s">
        <v>1132</v>
      </c>
      <c r="D58" s="5682"/>
      <c r="E58" s="5682"/>
      <c r="F58" s="5682"/>
      <c r="G58" s="5682"/>
      <c r="H58" s="5682"/>
      <c r="I58" s="5682"/>
      <c r="J58" s="5682"/>
      <c r="K58" s="5682"/>
      <c r="L58" s="5682"/>
      <c r="M58" s="5683"/>
    </row>
    <row r="59" spans="1:13" ht="30" customHeight="1">
      <c r="A59" s="6584"/>
      <c r="B59" s="1632" t="s">
        <v>2404</v>
      </c>
      <c r="C59" s="5682" t="s">
        <v>2936</v>
      </c>
      <c r="D59" s="5682"/>
      <c r="E59" s="5682"/>
      <c r="F59" s="5682"/>
      <c r="G59" s="5682"/>
      <c r="H59" s="5682"/>
      <c r="I59" s="5682"/>
      <c r="J59" s="5682"/>
      <c r="K59" s="5682"/>
      <c r="L59" s="5682"/>
      <c r="M59" s="5683"/>
    </row>
    <row r="60" spans="1:13" ht="30" customHeight="1" thickBot="1">
      <c r="A60" s="6584"/>
      <c r="B60" s="1632" t="s">
        <v>244</v>
      </c>
      <c r="C60" s="5682" t="s">
        <v>289</v>
      </c>
      <c r="D60" s="5682"/>
      <c r="E60" s="5682"/>
      <c r="F60" s="5682"/>
      <c r="G60" s="5682"/>
      <c r="H60" s="5682"/>
      <c r="I60" s="5682"/>
      <c r="J60" s="5682"/>
      <c r="K60" s="5682"/>
      <c r="L60" s="5682"/>
      <c r="M60" s="5683"/>
    </row>
    <row r="61" spans="1:13" ht="15.75" customHeight="1" thickBot="1">
      <c r="A61" s="1396" t="s">
        <v>2406</v>
      </c>
      <c r="B61" s="2530" t="s">
        <v>359</v>
      </c>
      <c r="C61" s="8787" t="s">
        <v>359</v>
      </c>
      <c r="D61" s="8787"/>
      <c r="E61" s="8787"/>
      <c r="F61" s="8787"/>
      <c r="G61" s="8787"/>
      <c r="H61" s="8787"/>
      <c r="I61" s="8787"/>
      <c r="J61" s="8787"/>
      <c r="K61" s="8787"/>
      <c r="L61" s="8787"/>
      <c r="M61" s="8788"/>
    </row>
  </sheetData>
  <mergeCells count="51">
    <mergeCell ref="B1:M1"/>
    <mergeCell ref="A2:A14"/>
    <mergeCell ref="C2:M2"/>
    <mergeCell ref="C3:M3"/>
    <mergeCell ref="F4:G4"/>
    <mergeCell ref="C5:M5"/>
    <mergeCell ref="C7:D7"/>
    <mergeCell ref="I7:M7"/>
    <mergeCell ref="B8:B10"/>
    <mergeCell ref="C9:D9"/>
    <mergeCell ref="F9:G9"/>
    <mergeCell ref="I9:J9"/>
    <mergeCell ref="C10:D10"/>
    <mergeCell ref="I4:M4"/>
    <mergeCell ref="C6:L6"/>
    <mergeCell ref="C56:M56"/>
    <mergeCell ref="C57:M57"/>
    <mergeCell ref="F10:G10"/>
    <mergeCell ref="I10:J10"/>
    <mergeCell ref="C11:M11"/>
    <mergeCell ref="C12:M12"/>
    <mergeCell ref="C13:M13"/>
    <mergeCell ref="F14:M14"/>
    <mergeCell ref="A15:A51"/>
    <mergeCell ref="C15:M15"/>
    <mergeCell ref="C16:M16"/>
    <mergeCell ref="B17:B23"/>
    <mergeCell ref="B24:B27"/>
    <mergeCell ref="L45:M46"/>
    <mergeCell ref="C48:M48"/>
    <mergeCell ref="C49:M49"/>
    <mergeCell ref="F42:G42"/>
    <mergeCell ref="H42:I42"/>
    <mergeCell ref="J29:L29"/>
    <mergeCell ref="B28:B30"/>
    <mergeCell ref="C61:M61"/>
    <mergeCell ref="B31:B33"/>
    <mergeCell ref="B34:B43"/>
    <mergeCell ref="A58:A60"/>
    <mergeCell ref="C58:M58"/>
    <mergeCell ref="C59:M59"/>
    <mergeCell ref="C60:M60"/>
    <mergeCell ref="B44:B47"/>
    <mergeCell ref="F45:F46"/>
    <mergeCell ref="G45:J46"/>
    <mergeCell ref="C50:M50"/>
    <mergeCell ref="A52:A57"/>
    <mergeCell ref="C52:M52"/>
    <mergeCell ref="C53:M53"/>
    <mergeCell ref="C54:M54"/>
    <mergeCell ref="C55:M55"/>
  </mergeCells>
  <hyperlinks>
    <hyperlink ref="C56" r:id="rId1"/>
  </hyperlinks>
  <pageMargins left="0.7" right="0.7" top="0.75" bottom="0.75" header="0.51180555555555496" footer="0.51180555555555496"/>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M57"/>
  <sheetViews>
    <sheetView topLeftCell="A44" zoomScaleNormal="100" workbookViewId="0">
      <selection activeCell="B44" sqref="B44"/>
    </sheetView>
  </sheetViews>
  <sheetFormatPr baseColWidth="10" defaultColWidth="11.42578125" defaultRowHeight="15"/>
  <cols>
    <col min="1" max="1" width="29" customWidth="1"/>
    <col min="2" max="2" width="29.7109375" customWidth="1"/>
    <col min="3" max="3" width="11.42578125" bestFit="1" customWidth="1"/>
  </cols>
  <sheetData>
    <row r="1" spans="1:13" ht="20.25" customHeight="1" thickBot="1">
      <c r="A1" s="2049"/>
      <c r="B1" s="5963" t="s">
        <v>2459</v>
      </c>
      <c r="C1" s="5964"/>
      <c r="D1" s="5964"/>
      <c r="E1" s="5964"/>
      <c r="F1" s="5964"/>
      <c r="G1" s="5964"/>
      <c r="H1" s="5964"/>
      <c r="I1" s="5964"/>
      <c r="J1" s="5964"/>
      <c r="K1" s="5964"/>
      <c r="L1" s="5964"/>
      <c r="M1" s="5965"/>
    </row>
    <row r="2" spans="1:13" s="1354" customFormat="1" ht="54" customHeight="1">
      <c r="A2" s="5966" t="s">
        <v>2329</v>
      </c>
      <c r="B2" s="2251" t="s">
        <v>2330</v>
      </c>
      <c r="C2" s="5969" t="s">
        <v>2253</v>
      </c>
      <c r="D2" s="5695"/>
      <c r="E2" s="5695"/>
      <c r="F2" s="5695"/>
      <c r="G2" s="5695"/>
      <c r="H2" s="5695"/>
      <c r="I2" s="5695"/>
      <c r="J2" s="5695"/>
      <c r="K2" s="5695"/>
      <c r="L2" s="5695"/>
      <c r="M2" s="5696"/>
    </row>
    <row r="3" spans="1:13" ht="107.25" customHeight="1">
      <c r="A3" s="5967"/>
      <c r="B3" s="2252" t="s">
        <v>2331</v>
      </c>
      <c r="C3" s="5970" t="s">
        <v>2460</v>
      </c>
      <c r="D3" s="5680"/>
      <c r="E3" s="5680"/>
      <c r="F3" s="5680"/>
      <c r="G3" s="5680"/>
      <c r="H3" s="5680"/>
      <c r="I3" s="5680"/>
      <c r="J3" s="5680"/>
      <c r="K3" s="5680"/>
      <c r="L3" s="5680"/>
      <c r="M3" s="5681"/>
    </row>
    <row r="4" spans="1:13" ht="30" customHeight="1">
      <c r="A4" s="5967"/>
      <c r="B4" s="3189" t="s">
        <v>240</v>
      </c>
      <c r="C4" s="1482" t="s">
        <v>95</v>
      </c>
      <c r="D4" s="1482"/>
      <c r="E4" s="1655"/>
      <c r="F4" s="5699" t="s">
        <v>2461</v>
      </c>
      <c r="G4" s="5700"/>
      <c r="H4" s="1483"/>
      <c r="I4" s="5701"/>
      <c r="J4" s="5680"/>
      <c r="K4" s="5680"/>
      <c r="L4" s="5680"/>
      <c r="M4" s="5681"/>
    </row>
    <row r="5" spans="1:13" ht="15" customHeight="1">
      <c r="A5" s="5967"/>
      <c r="B5" s="3189" t="s">
        <v>2333</v>
      </c>
      <c r="C5" s="5978"/>
      <c r="D5" s="5979"/>
      <c r="E5" s="5979"/>
      <c r="F5" s="5979"/>
      <c r="G5" s="5979"/>
      <c r="H5" s="5979"/>
      <c r="I5" s="5979"/>
      <c r="J5" s="5979"/>
      <c r="K5" s="5979"/>
      <c r="L5" s="5979"/>
      <c r="M5" s="5979"/>
    </row>
    <row r="6" spans="1:13" ht="24" customHeight="1">
      <c r="A6" s="5967"/>
      <c r="B6" s="3189" t="s">
        <v>2334</v>
      </c>
      <c r="C6" s="2218"/>
      <c r="D6" s="5971"/>
      <c r="E6" s="5971"/>
      <c r="F6" s="5971"/>
      <c r="G6" s="5971"/>
      <c r="H6" s="5971"/>
      <c r="I6" s="5971"/>
      <c r="J6" s="5971"/>
      <c r="K6" s="5971"/>
      <c r="L6" s="5971"/>
      <c r="M6" s="5972"/>
    </row>
    <row r="7" spans="1:13" ht="15" customHeight="1">
      <c r="A7" s="5967"/>
      <c r="B7" s="3189" t="s">
        <v>2335</v>
      </c>
      <c r="C7" s="5973" t="s">
        <v>13</v>
      </c>
      <c r="D7" s="5708"/>
      <c r="E7" s="1409"/>
      <c r="F7" s="1409"/>
      <c r="G7" s="1484"/>
      <c r="H7" s="2406" t="s">
        <v>244</v>
      </c>
      <c r="I7" s="5708" t="s">
        <v>21</v>
      </c>
      <c r="J7" s="5708"/>
      <c r="K7" s="5708"/>
      <c r="L7" s="5708"/>
      <c r="M7" s="5974"/>
    </row>
    <row r="8" spans="1:13" ht="15.75">
      <c r="A8" s="5967"/>
      <c r="B8" s="5975" t="s">
        <v>2336</v>
      </c>
      <c r="C8" s="5940"/>
      <c r="D8" s="5941"/>
      <c r="E8" s="3810"/>
      <c r="F8" s="3810"/>
      <c r="G8" s="3810"/>
      <c r="H8" s="1410"/>
      <c r="I8" s="1409"/>
      <c r="J8" s="1409"/>
      <c r="K8" s="1409"/>
      <c r="L8" s="1409"/>
      <c r="M8" s="1657"/>
    </row>
    <row r="9" spans="1:13" ht="15" customHeight="1">
      <c r="A9" s="5967"/>
      <c r="B9" s="5975"/>
      <c r="C9" s="5942"/>
      <c r="D9" s="5943"/>
      <c r="E9" s="3730"/>
      <c r="F9" s="5944"/>
      <c r="G9" s="5944"/>
      <c r="H9" s="1409"/>
      <c r="I9" s="5708"/>
      <c r="J9" s="5708"/>
      <c r="K9" s="1409"/>
      <c r="L9" s="1409"/>
      <c r="M9" s="1657"/>
    </row>
    <row r="10" spans="1:13" ht="15" customHeight="1">
      <c r="A10" s="5967"/>
      <c r="B10" s="5976"/>
      <c r="C10" s="5977" t="s">
        <v>2337</v>
      </c>
      <c r="D10" s="5708"/>
      <c r="E10" s="1412"/>
      <c r="F10" s="5708" t="s">
        <v>2337</v>
      </c>
      <c r="G10" s="5708"/>
      <c r="H10" s="1412"/>
      <c r="I10" s="5708" t="s">
        <v>2337</v>
      </c>
      <c r="J10" s="5708"/>
      <c r="K10" s="1412"/>
      <c r="L10" s="1412"/>
      <c r="M10" s="1494"/>
    </row>
    <row r="11" spans="1:13" ht="102.75" customHeight="1">
      <c r="A11" s="5968"/>
      <c r="B11" s="3189" t="s">
        <v>2338</v>
      </c>
      <c r="C11" s="5980" t="s">
        <v>2462</v>
      </c>
      <c r="D11" s="5981"/>
      <c r="E11" s="5981"/>
      <c r="F11" s="5981"/>
      <c r="G11" s="5981"/>
      <c r="H11" s="5981"/>
      <c r="I11" s="5981"/>
      <c r="J11" s="5981"/>
      <c r="K11" s="5981"/>
      <c r="L11" s="5981"/>
      <c r="M11" s="5982"/>
    </row>
    <row r="12" spans="1:13" ht="27" customHeight="1">
      <c r="A12" s="5953" t="s">
        <v>2340</v>
      </c>
      <c r="B12" s="1778" t="s">
        <v>230</v>
      </c>
      <c r="C12" s="5939" t="s">
        <v>491</v>
      </c>
      <c r="D12" s="5680"/>
      <c r="E12" s="5680"/>
      <c r="F12" s="5680"/>
      <c r="G12" s="5680"/>
      <c r="H12" s="5680"/>
      <c r="I12" s="5680"/>
      <c r="J12" s="5680"/>
      <c r="K12" s="5680"/>
      <c r="L12" s="5680"/>
      <c r="M12" s="5681"/>
    </row>
    <row r="13" spans="1:13" ht="15.75" customHeight="1">
      <c r="A13" s="5953"/>
      <c r="B13" s="5652" t="s">
        <v>2341</v>
      </c>
      <c r="C13" s="2204" t="s">
        <v>359</v>
      </c>
      <c r="D13" s="2199" t="s">
        <v>359</v>
      </c>
      <c r="E13" s="2199" t="s">
        <v>359</v>
      </c>
      <c r="F13" s="2199" t="s">
        <v>359</v>
      </c>
      <c r="G13" s="2199" t="s">
        <v>359</v>
      </c>
      <c r="H13" s="2199" t="s">
        <v>359</v>
      </c>
      <c r="I13" s="2199" t="s">
        <v>359</v>
      </c>
      <c r="J13" s="2199" t="s">
        <v>359</v>
      </c>
      <c r="K13" s="2199" t="s">
        <v>359</v>
      </c>
      <c r="L13" s="2199" t="s">
        <v>359</v>
      </c>
      <c r="M13" s="2205" t="s">
        <v>359</v>
      </c>
    </row>
    <row r="14" spans="1:13" ht="15.75" customHeight="1">
      <c r="A14" s="5953"/>
      <c r="B14" s="5652"/>
      <c r="C14" s="2044" t="s">
        <v>359</v>
      </c>
      <c r="D14" s="1339" t="s">
        <v>359</v>
      </c>
      <c r="E14" s="1744" t="s">
        <v>359</v>
      </c>
      <c r="F14" s="1339" t="s">
        <v>359</v>
      </c>
      <c r="G14" s="1744" t="s">
        <v>359</v>
      </c>
      <c r="H14" s="1339" t="s">
        <v>359</v>
      </c>
      <c r="I14" s="1744" t="s">
        <v>359</v>
      </c>
      <c r="J14" s="1339" t="s">
        <v>359</v>
      </c>
      <c r="K14" s="1744" t="s">
        <v>359</v>
      </c>
      <c r="L14" s="1744" t="s">
        <v>359</v>
      </c>
      <c r="M14" s="1745" t="s">
        <v>359</v>
      </c>
    </row>
    <row r="15" spans="1:13" ht="15.75" customHeight="1">
      <c r="A15" s="5953"/>
      <c r="B15" s="5652"/>
      <c r="C15" s="2044" t="s">
        <v>2342</v>
      </c>
      <c r="D15" s="1341" t="s">
        <v>359</v>
      </c>
      <c r="E15" s="1744" t="s">
        <v>2343</v>
      </c>
      <c r="F15" s="1341" t="s">
        <v>359</v>
      </c>
      <c r="G15" s="1744" t="s">
        <v>2344</v>
      </c>
      <c r="H15" s="1341" t="s">
        <v>359</v>
      </c>
      <c r="I15" s="1744" t="s">
        <v>2345</v>
      </c>
      <c r="J15" s="1343" t="s">
        <v>359</v>
      </c>
      <c r="K15" s="1744" t="s">
        <v>359</v>
      </c>
      <c r="L15" s="1744" t="s">
        <v>359</v>
      </c>
      <c r="M15" s="1745" t="s">
        <v>359</v>
      </c>
    </row>
    <row r="16" spans="1:13" ht="15.75" customHeight="1">
      <c r="A16" s="5953"/>
      <c r="B16" s="5652"/>
      <c r="C16" s="2044" t="s">
        <v>2346</v>
      </c>
      <c r="D16" s="1343" t="s">
        <v>359</v>
      </c>
      <c r="E16" s="1744" t="s">
        <v>2347</v>
      </c>
      <c r="F16" s="1343" t="s">
        <v>359</v>
      </c>
      <c r="G16" s="1744" t="s">
        <v>2348</v>
      </c>
      <c r="H16" s="1343" t="s">
        <v>359</v>
      </c>
      <c r="I16" s="1744" t="s">
        <v>359</v>
      </c>
      <c r="J16" s="1744" t="s">
        <v>359</v>
      </c>
      <c r="K16" s="1744" t="s">
        <v>359</v>
      </c>
      <c r="L16" s="1744" t="s">
        <v>359</v>
      </c>
      <c r="M16" s="1745" t="s">
        <v>359</v>
      </c>
    </row>
    <row r="17" spans="1:13" ht="15.75" customHeight="1">
      <c r="A17" s="5953"/>
      <c r="B17" s="5652"/>
      <c r="C17" s="2044" t="s">
        <v>2349</v>
      </c>
      <c r="D17" s="1341" t="s">
        <v>359</v>
      </c>
      <c r="E17" s="1744" t="s">
        <v>2350</v>
      </c>
      <c r="F17" s="1341"/>
      <c r="G17" s="1744" t="s">
        <v>359</v>
      </c>
      <c r="H17" s="1744" t="s">
        <v>359</v>
      </c>
      <c r="I17" s="1744" t="s">
        <v>359</v>
      </c>
      <c r="J17" s="1744" t="s">
        <v>359</v>
      </c>
      <c r="K17" s="1744" t="s">
        <v>359</v>
      </c>
      <c r="L17" s="1744" t="s">
        <v>359</v>
      </c>
      <c r="M17" s="1745" t="s">
        <v>359</v>
      </c>
    </row>
    <row r="18" spans="1:13" ht="15.75" customHeight="1">
      <c r="A18" s="5953"/>
      <c r="B18" s="5652"/>
      <c r="C18" s="2044" t="s">
        <v>105</v>
      </c>
      <c r="D18" s="1341" t="s">
        <v>2351</v>
      </c>
      <c r="E18" s="1744" t="s">
        <v>2352</v>
      </c>
      <c r="F18" s="1339" t="s">
        <v>2353</v>
      </c>
      <c r="G18" s="1339" t="s">
        <v>359</v>
      </c>
      <c r="H18" s="1339" t="s">
        <v>359</v>
      </c>
      <c r="I18" s="1339" t="s">
        <v>359</v>
      </c>
      <c r="J18" s="1339" t="s">
        <v>359</v>
      </c>
      <c r="K18" s="1339" t="s">
        <v>359</v>
      </c>
      <c r="L18" s="1339" t="s">
        <v>359</v>
      </c>
      <c r="M18" s="1746" t="s">
        <v>359</v>
      </c>
    </row>
    <row r="19" spans="1:13" ht="15.75" customHeight="1">
      <c r="A19" s="5953"/>
      <c r="B19" s="5653"/>
      <c r="C19" s="2044" t="s">
        <v>359</v>
      </c>
      <c r="D19" s="1744" t="s">
        <v>359</v>
      </c>
      <c r="E19" s="1744" t="s">
        <v>359</v>
      </c>
      <c r="F19" s="1744" t="s">
        <v>359</v>
      </c>
      <c r="G19" s="1744" t="s">
        <v>359</v>
      </c>
      <c r="H19" s="1744" t="s">
        <v>359</v>
      </c>
      <c r="I19" s="1744" t="s">
        <v>359</v>
      </c>
      <c r="J19" s="1744" t="s">
        <v>359</v>
      </c>
      <c r="K19" s="1744" t="s">
        <v>359</v>
      </c>
      <c r="L19" s="1744" t="s">
        <v>359</v>
      </c>
      <c r="M19" s="1745" t="s">
        <v>359</v>
      </c>
    </row>
    <row r="20" spans="1:13" ht="15.75" customHeight="1">
      <c r="A20" s="5953"/>
      <c r="B20" s="5955" t="s">
        <v>2354</v>
      </c>
      <c r="C20" s="2204" t="s">
        <v>359</v>
      </c>
      <c r="D20" s="2199" t="s">
        <v>359</v>
      </c>
      <c r="E20" s="2199" t="s">
        <v>359</v>
      </c>
      <c r="F20" s="2199" t="s">
        <v>359</v>
      </c>
      <c r="G20" s="2199" t="s">
        <v>359</v>
      </c>
      <c r="H20" s="2199" t="s">
        <v>359</v>
      </c>
      <c r="I20" s="2199" t="s">
        <v>359</v>
      </c>
      <c r="J20" s="2199" t="s">
        <v>359</v>
      </c>
      <c r="K20" s="2199" t="s">
        <v>359</v>
      </c>
      <c r="L20" s="2199" t="s">
        <v>359</v>
      </c>
      <c r="M20" s="2205" t="s">
        <v>359</v>
      </c>
    </row>
    <row r="21" spans="1:13" ht="15.75" customHeight="1">
      <c r="A21" s="5953"/>
      <c r="B21" s="5955"/>
      <c r="C21" s="2044" t="s">
        <v>2355</v>
      </c>
      <c r="D21" s="1343" t="s">
        <v>359</v>
      </c>
      <c r="E21" s="1744" t="s">
        <v>359</v>
      </c>
      <c r="F21" s="1744" t="s">
        <v>2356</v>
      </c>
      <c r="G21" s="1343"/>
      <c r="H21" s="1744" t="s">
        <v>359</v>
      </c>
      <c r="I21" s="1744" t="s">
        <v>2357</v>
      </c>
      <c r="J21" s="1343" t="s">
        <v>2351</v>
      </c>
      <c r="K21" s="1744" t="s">
        <v>359</v>
      </c>
      <c r="L21" s="1744" t="s">
        <v>359</v>
      </c>
      <c r="M21" s="1745" t="s">
        <v>359</v>
      </c>
    </row>
    <row r="22" spans="1:13" ht="15.75" customHeight="1">
      <c r="A22" s="5953"/>
      <c r="B22" s="5955"/>
      <c r="C22" s="2044" t="s">
        <v>2358</v>
      </c>
      <c r="D22" s="1341" t="s">
        <v>359</v>
      </c>
      <c r="E22" s="1744" t="s">
        <v>359</v>
      </c>
      <c r="F22" s="1744" t="s">
        <v>2359</v>
      </c>
      <c r="G22" s="1341" t="s">
        <v>359</v>
      </c>
      <c r="H22" s="1744" t="s">
        <v>359</v>
      </c>
      <c r="I22" s="1744" t="s">
        <v>359</v>
      </c>
      <c r="J22" s="1744" t="s">
        <v>359</v>
      </c>
      <c r="K22" s="1744" t="s">
        <v>359</v>
      </c>
      <c r="L22" s="1744" t="s">
        <v>359</v>
      </c>
      <c r="M22" s="1745" t="s">
        <v>359</v>
      </c>
    </row>
    <row r="23" spans="1:13" ht="15.75" customHeight="1">
      <c r="A23" s="5953"/>
      <c r="B23" s="5955"/>
      <c r="C23" s="2044" t="s">
        <v>359</v>
      </c>
      <c r="D23" s="1744" t="s">
        <v>359</v>
      </c>
      <c r="E23" s="1744" t="s">
        <v>359</v>
      </c>
      <c r="F23" s="1744" t="s">
        <v>359</v>
      </c>
      <c r="G23" s="1744" t="s">
        <v>359</v>
      </c>
      <c r="H23" s="1744" t="s">
        <v>359</v>
      </c>
      <c r="I23" s="1744" t="s">
        <v>359</v>
      </c>
      <c r="J23" s="1744" t="s">
        <v>359</v>
      </c>
      <c r="K23" s="1744" t="s">
        <v>359</v>
      </c>
      <c r="L23" s="1744" t="s">
        <v>359</v>
      </c>
      <c r="M23" s="1745" t="s">
        <v>359</v>
      </c>
    </row>
    <row r="24" spans="1:13" ht="15.75" customHeight="1">
      <c r="A24" s="5953"/>
      <c r="B24" s="5608" t="s">
        <v>2360</v>
      </c>
      <c r="C24" s="2204" t="s">
        <v>359</v>
      </c>
      <c r="D24" s="2199" t="s">
        <v>359</v>
      </c>
      <c r="E24" s="2199" t="s">
        <v>359</v>
      </c>
      <c r="F24" s="2199" t="s">
        <v>359</v>
      </c>
      <c r="G24" s="2199" t="s">
        <v>359</v>
      </c>
      <c r="H24" s="2199" t="s">
        <v>359</v>
      </c>
      <c r="I24" s="2199" t="s">
        <v>359</v>
      </c>
      <c r="J24" s="2199" t="s">
        <v>359</v>
      </c>
      <c r="K24" s="2199" t="s">
        <v>359</v>
      </c>
      <c r="L24" s="2199" t="s">
        <v>359</v>
      </c>
      <c r="M24" s="2205" t="s">
        <v>359</v>
      </c>
    </row>
    <row r="25" spans="1:13" ht="40.5" customHeight="1">
      <c r="A25" s="5953"/>
      <c r="B25" s="5609"/>
      <c r="C25" s="2046" t="s">
        <v>2361</v>
      </c>
      <c r="D25" s="1349" t="s">
        <v>437</v>
      </c>
      <c r="E25" s="1744" t="s">
        <v>359</v>
      </c>
      <c r="F25" s="1744" t="s">
        <v>2362</v>
      </c>
      <c r="G25" s="1348" t="s">
        <v>359</v>
      </c>
      <c r="H25" s="1744" t="s">
        <v>359</v>
      </c>
      <c r="I25" s="1744" t="s">
        <v>2363</v>
      </c>
      <c r="J25" s="5585" t="s">
        <v>359</v>
      </c>
      <c r="K25" s="5586"/>
      <c r="L25" s="5587"/>
      <c r="M25" s="1745" t="s">
        <v>359</v>
      </c>
    </row>
    <row r="26" spans="1:13" ht="15.75" customHeight="1">
      <c r="A26" s="5953"/>
      <c r="B26" s="5610"/>
      <c r="C26" s="2206" t="s">
        <v>359</v>
      </c>
      <c r="D26" s="2041" t="s">
        <v>359</v>
      </c>
      <c r="E26" s="2041" t="s">
        <v>359</v>
      </c>
      <c r="F26" s="2041" t="s">
        <v>359</v>
      </c>
      <c r="G26" s="2041" t="s">
        <v>359</v>
      </c>
      <c r="H26" s="2041" t="s">
        <v>359</v>
      </c>
      <c r="I26" s="2041" t="s">
        <v>359</v>
      </c>
      <c r="J26" s="2041" t="s">
        <v>359</v>
      </c>
      <c r="K26" s="2041" t="s">
        <v>359</v>
      </c>
      <c r="L26" s="2041" t="s">
        <v>359</v>
      </c>
      <c r="M26" s="2207" t="s">
        <v>359</v>
      </c>
    </row>
    <row r="27" spans="1:13" ht="15.75" customHeight="1">
      <c r="A27" s="5953"/>
      <c r="B27" s="5583" t="s">
        <v>2364</v>
      </c>
      <c r="C27" s="2208" t="s">
        <v>359</v>
      </c>
      <c r="D27" s="2050" t="s">
        <v>359</v>
      </c>
      <c r="E27" s="2050" t="s">
        <v>359</v>
      </c>
      <c r="F27" s="2050" t="s">
        <v>359</v>
      </c>
      <c r="G27" s="2050" t="s">
        <v>359</v>
      </c>
      <c r="H27" s="2050" t="s">
        <v>359</v>
      </c>
      <c r="I27" s="2050" t="s">
        <v>359</v>
      </c>
      <c r="J27" s="2050" t="s">
        <v>359</v>
      </c>
      <c r="K27" s="2050" t="s">
        <v>359</v>
      </c>
      <c r="L27" s="1744" t="s">
        <v>359</v>
      </c>
      <c r="M27" s="1745" t="s">
        <v>359</v>
      </c>
    </row>
    <row r="28" spans="1:13" ht="15.75" customHeight="1">
      <c r="A28" s="5953"/>
      <c r="B28" s="5583"/>
      <c r="C28" s="2044" t="s">
        <v>2365</v>
      </c>
      <c r="D28" s="3425">
        <v>2023</v>
      </c>
      <c r="E28" s="2050" t="s">
        <v>359</v>
      </c>
      <c r="F28" s="1744" t="s">
        <v>2366</v>
      </c>
      <c r="G28" s="3425">
        <v>2038</v>
      </c>
      <c r="H28" s="2050" t="s">
        <v>359</v>
      </c>
      <c r="I28" s="1744" t="s">
        <v>359</v>
      </c>
      <c r="J28" s="2050" t="s">
        <v>359</v>
      </c>
      <c r="K28" s="2050" t="s">
        <v>359</v>
      </c>
      <c r="L28" s="1744" t="s">
        <v>359</v>
      </c>
      <c r="M28" s="1745" t="s">
        <v>359</v>
      </c>
    </row>
    <row r="29" spans="1:13" ht="15.75" customHeight="1">
      <c r="A29" s="5953"/>
      <c r="B29" s="5583"/>
      <c r="C29" s="2044" t="s">
        <v>359</v>
      </c>
      <c r="D29" s="1744" t="s">
        <v>359</v>
      </c>
      <c r="E29" s="2050" t="s">
        <v>359</v>
      </c>
      <c r="F29" s="1744" t="s">
        <v>359</v>
      </c>
      <c r="G29" s="2050" t="s">
        <v>359</v>
      </c>
      <c r="H29" s="2050" t="s">
        <v>359</v>
      </c>
      <c r="I29" s="1744" t="s">
        <v>359</v>
      </c>
      <c r="J29" s="2050" t="s">
        <v>359</v>
      </c>
      <c r="K29" s="2050" t="s">
        <v>359</v>
      </c>
      <c r="L29" s="1744" t="s">
        <v>359</v>
      </c>
      <c r="M29" s="1745" t="s">
        <v>359</v>
      </c>
    </row>
    <row r="30" spans="1:13" ht="15.75" customHeight="1">
      <c r="A30" s="5953"/>
      <c r="B30" s="5608" t="s">
        <v>2367</v>
      </c>
      <c r="C30" s="3282" t="s">
        <v>359</v>
      </c>
      <c r="D30" s="3283" t="s">
        <v>359</v>
      </c>
      <c r="E30" s="3283" t="s">
        <v>359</v>
      </c>
      <c r="F30" s="3283" t="s">
        <v>359</v>
      </c>
      <c r="G30" s="3283" t="s">
        <v>359</v>
      </c>
      <c r="H30" s="3283" t="s">
        <v>359</v>
      </c>
      <c r="I30" s="3283" t="s">
        <v>359</v>
      </c>
      <c r="J30" s="3283" t="s">
        <v>359</v>
      </c>
      <c r="K30" s="3283" t="s">
        <v>359</v>
      </c>
      <c r="L30" s="3283" t="s">
        <v>359</v>
      </c>
      <c r="M30" s="3284" t="s">
        <v>359</v>
      </c>
    </row>
    <row r="31" spans="1:13" ht="15.75" customHeight="1">
      <c r="A31" s="5953"/>
      <c r="B31" s="5609"/>
      <c r="C31" s="3285" t="s">
        <v>359</v>
      </c>
      <c r="D31" s="3167" t="s">
        <v>2368</v>
      </c>
      <c r="E31" s="3167">
        <v>2023</v>
      </c>
      <c r="F31" s="3167" t="s">
        <v>2369</v>
      </c>
      <c r="G31" s="3167">
        <v>2024</v>
      </c>
      <c r="H31" s="3167" t="s">
        <v>2370</v>
      </c>
      <c r="I31" s="3167">
        <v>2025</v>
      </c>
      <c r="J31" s="3167" t="s">
        <v>2371</v>
      </c>
      <c r="K31" s="3167">
        <v>2026</v>
      </c>
      <c r="L31" s="3167" t="s">
        <v>2372</v>
      </c>
      <c r="M31" s="3168">
        <v>2027</v>
      </c>
    </row>
    <row r="32" spans="1:13" ht="15.75" customHeight="1">
      <c r="A32" s="5953"/>
      <c r="B32" s="5609"/>
      <c r="C32" s="3285" t="s">
        <v>359</v>
      </c>
      <c r="D32" s="3286"/>
      <c r="E32" s="3287">
        <v>0.05</v>
      </c>
      <c r="F32" s="3288"/>
      <c r="G32" s="3287">
        <v>0.1</v>
      </c>
      <c r="H32" s="3288"/>
      <c r="I32" s="3287">
        <v>0.5</v>
      </c>
      <c r="J32" s="3288"/>
      <c r="K32" s="3287">
        <v>0.54</v>
      </c>
      <c r="L32" s="3288"/>
      <c r="M32" s="3289">
        <v>0.57999999999999996</v>
      </c>
    </row>
    <row r="33" spans="1:13" ht="15.75" customHeight="1">
      <c r="A33" s="5953"/>
      <c r="B33" s="5609"/>
      <c r="C33" s="3285" t="s">
        <v>359</v>
      </c>
      <c r="D33" s="3167" t="s">
        <v>2373</v>
      </c>
      <c r="E33" s="3167">
        <v>2028</v>
      </c>
      <c r="F33" s="3167" t="s">
        <v>2374</v>
      </c>
      <c r="G33" s="3167">
        <v>2029</v>
      </c>
      <c r="H33" s="3167" t="s">
        <v>2375</v>
      </c>
      <c r="I33" s="3167">
        <v>2030</v>
      </c>
      <c r="J33" s="3167" t="s">
        <v>2376</v>
      </c>
      <c r="K33" s="3167">
        <v>2031</v>
      </c>
      <c r="L33" s="3167" t="s">
        <v>2377</v>
      </c>
      <c r="M33" s="3168">
        <v>2032</v>
      </c>
    </row>
    <row r="34" spans="1:13" ht="15.75" customHeight="1">
      <c r="A34" s="5953"/>
      <c r="B34" s="5609"/>
      <c r="C34" s="3285" t="s">
        <v>359</v>
      </c>
      <c r="D34" s="3286"/>
      <c r="E34" s="3287">
        <v>0.62</v>
      </c>
      <c r="F34" s="3288"/>
      <c r="G34" s="3287">
        <v>0.64</v>
      </c>
      <c r="H34" s="3288"/>
      <c r="I34" s="3287">
        <v>0.68</v>
      </c>
      <c r="J34" s="3288"/>
      <c r="K34" s="3287">
        <v>0.72</v>
      </c>
      <c r="L34" s="3288"/>
      <c r="M34" s="3289">
        <v>0.76</v>
      </c>
    </row>
    <row r="35" spans="1:13" ht="15.75" customHeight="1">
      <c r="A35" s="5953"/>
      <c r="B35" s="5609"/>
      <c r="C35" s="3285" t="s">
        <v>359</v>
      </c>
      <c r="D35" s="3167" t="s">
        <v>2378</v>
      </c>
      <c r="E35" s="3167">
        <v>2033</v>
      </c>
      <c r="F35" s="3167" t="s">
        <v>2379</v>
      </c>
      <c r="G35" s="3167">
        <v>2034</v>
      </c>
      <c r="H35" s="3167" t="s">
        <v>2380</v>
      </c>
      <c r="I35" s="3167">
        <v>2035</v>
      </c>
      <c r="J35" s="3167" t="s">
        <v>2381</v>
      </c>
      <c r="K35" s="3167">
        <v>2036</v>
      </c>
      <c r="L35" s="3167" t="s">
        <v>2382</v>
      </c>
      <c r="M35" s="3168">
        <v>2037</v>
      </c>
    </row>
    <row r="36" spans="1:13" ht="15.75" customHeight="1">
      <c r="A36" s="5953"/>
      <c r="B36" s="5609"/>
      <c r="C36" s="3285" t="s">
        <v>359</v>
      </c>
      <c r="D36" s="3286"/>
      <c r="E36" s="3287">
        <v>0.8</v>
      </c>
      <c r="F36" s="3288"/>
      <c r="G36" s="3290">
        <v>0.84</v>
      </c>
      <c r="H36" s="3286"/>
      <c r="I36" s="3287">
        <v>0.88</v>
      </c>
      <c r="J36" s="3288"/>
      <c r="K36" s="3287">
        <v>0.92</v>
      </c>
      <c r="L36" s="3288"/>
      <c r="M36" s="3289">
        <v>0.96</v>
      </c>
    </row>
    <row r="37" spans="1:13" ht="15.75" customHeight="1">
      <c r="A37" s="5953"/>
      <c r="B37" s="5609"/>
      <c r="C37" s="3285" t="s">
        <v>359</v>
      </c>
      <c r="D37" s="3185" t="s">
        <v>2383</v>
      </c>
      <c r="E37" s="3185">
        <v>2038</v>
      </c>
      <c r="F37" s="3185"/>
      <c r="G37" s="3185" t="s">
        <v>2384</v>
      </c>
      <c r="H37" s="2389"/>
      <c r="I37" s="2389"/>
      <c r="J37" s="2389"/>
      <c r="K37" s="2389"/>
      <c r="L37" s="2389"/>
      <c r="M37" s="2134"/>
    </row>
    <row r="38" spans="1:13" ht="15" customHeight="1">
      <c r="A38" s="5953"/>
      <c r="B38" s="5609"/>
      <c r="C38" s="3285" t="s">
        <v>359</v>
      </c>
      <c r="D38" s="3286"/>
      <c r="E38" s="3287">
        <v>1</v>
      </c>
      <c r="F38" s="3288"/>
      <c r="G38" s="3287">
        <v>1</v>
      </c>
      <c r="H38" s="2389"/>
      <c r="I38" s="2389"/>
      <c r="J38" s="2389"/>
      <c r="K38" s="2389"/>
      <c r="L38" s="2389"/>
      <c r="M38" s="2134"/>
    </row>
    <row r="39" spans="1:13" ht="15" customHeight="1">
      <c r="A39" s="5953"/>
      <c r="B39" s="5610"/>
      <c r="C39" s="3285" t="s">
        <v>359</v>
      </c>
      <c r="D39" s="3291" t="s">
        <v>359</v>
      </c>
      <c r="E39" s="3291" t="s">
        <v>359</v>
      </c>
      <c r="F39" s="3291" t="s">
        <v>359</v>
      </c>
      <c r="G39" s="3291" t="s">
        <v>359</v>
      </c>
      <c r="H39" s="5598" t="s">
        <v>359</v>
      </c>
      <c r="I39" s="5598"/>
      <c r="J39" s="3291" t="s">
        <v>359</v>
      </c>
      <c r="K39" s="3291" t="s">
        <v>359</v>
      </c>
      <c r="L39" s="3291" t="s">
        <v>359</v>
      </c>
      <c r="M39" s="3292" t="s">
        <v>359</v>
      </c>
    </row>
    <row r="40" spans="1:13" ht="15.75" customHeight="1">
      <c r="A40" s="5953"/>
      <c r="B40" s="5583" t="s">
        <v>2385</v>
      </c>
      <c r="C40" s="3282" t="s">
        <v>359</v>
      </c>
      <c r="D40" s="3283"/>
      <c r="E40" s="3283"/>
      <c r="F40" s="3283"/>
      <c r="G40" s="3283"/>
      <c r="H40" s="3283"/>
      <c r="I40" s="3283"/>
      <c r="J40" s="3283"/>
      <c r="K40" s="3283"/>
      <c r="L40" s="3283"/>
      <c r="M40" s="3284" t="s">
        <v>359</v>
      </c>
    </row>
    <row r="41" spans="1:13" ht="15" customHeight="1">
      <c r="A41" s="5953"/>
      <c r="B41" s="5583"/>
      <c r="C41" s="3285" t="s">
        <v>359</v>
      </c>
      <c r="D41" s="3291" t="s">
        <v>93</v>
      </c>
      <c r="E41" s="3243" t="s">
        <v>95</v>
      </c>
      <c r="F41" s="5599" t="s">
        <v>2386</v>
      </c>
      <c r="G41" s="5600"/>
      <c r="H41" s="5601"/>
      <c r="I41" s="5601"/>
      <c r="J41" s="5602"/>
      <c r="K41" s="3291" t="s">
        <v>2387</v>
      </c>
      <c r="L41" s="5600"/>
      <c r="M41" s="5623"/>
    </row>
    <row r="42" spans="1:13" ht="15.75" customHeight="1">
      <c r="A42" s="5953"/>
      <c r="B42" s="5583"/>
      <c r="C42" s="3285" t="s">
        <v>359</v>
      </c>
      <c r="D42" s="3293" t="s">
        <v>359</v>
      </c>
      <c r="E42" s="3294" t="s">
        <v>2351</v>
      </c>
      <c r="F42" s="5599"/>
      <c r="G42" s="5603"/>
      <c r="H42" s="5594"/>
      <c r="I42" s="5594"/>
      <c r="J42" s="5604"/>
      <c r="K42" s="3291"/>
      <c r="L42" s="5606"/>
      <c r="M42" s="5624"/>
    </row>
    <row r="43" spans="1:13" ht="15.75" customHeight="1">
      <c r="A43" s="5953"/>
      <c r="B43" s="5583"/>
      <c r="C43" s="3285" t="s">
        <v>359</v>
      </c>
      <c r="D43" s="3291" t="s">
        <v>359</v>
      </c>
      <c r="E43" s="3291" t="s">
        <v>359</v>
      </c>
      <c r="F43" s="3291" t="s">
        <v>359</v>
      </c>
      <c r="G43" s="3291" t="s">
        <v>359</v>
      </c>
      <c r="H43" s="3291" t="s">
        <v>359</v>
      </c>
      <c r="I43" s="3291" t="s">
        <v>359</v>
      </c>
      <c r="J43" s="3291" t="s">
        <v>359</v>
      </c>
      <c r="K43" s="3291" t="s">
        <v>359</v>
      </c>
      <c r="L43" s="3291"/>
      <c r="M43" s="3292" t="s">
        <v>359</v>
      </c>
    </row>
    <row r="44" spans="1:13" ht="404.25" customHeight="1">
      <c r="A44" s="5953"/>
      <c r="B44" s="1778" t="s">
        <v>2388</v>
      </c>
      <c r="C44" s="5950" t="s">
        <v>2463</v>
      </c>
      <c r="D44" s="5951"/>
      <c r="E44" s="5951"/>
      <c r="F44" s="5951"/>
      <c r="G44" s="5951"/>
      <c r="H44" s="5951"/>
      <c r="I44" s="5951"/>
      <c r="J44" s="5951"/>
      <c r="K44" s="5951"/>
      <c r="L44" s="5951"/>
      <c r="M44" s="5952"/>
    </row>
    <row r="45" spans="1:13" ht="19.5" customHeight="1">
      <c r="A45" s="5953"/>
      <c r="B45" s="3189" t="s">
        <v>2390</v>
      </c>
      <c r="C45" s="5947" t="s">
        <v>2414</v>
      </c>
      <c r="D45" s="5948"/>
      <c r="E45" s="5948"/>
      <c r="F45" s="5948"/>
      <c r="G45" s="5948"/>
      <c r="H45" s="5948"/>
      <c r="I45" s="5948"/>
      <c r="J45" s="5948"/>
      <c r="K45" s="5948"/>
      <c r="L45" s="5948"/>
      <c r="M45" s="5949"/>
    </row>
    <row r="46" spans="1:13" ht="15.75">
      <c r="A46" s="5953"/>
      <c r="B46" s="1778" t="s">
        <v>2392</v>
      </c>
      <c r="C46" s="2100">
        <v>365</v>
      </c>
      <c r="D46" s="1415"/>
      <c r="E46" s="1415"/>
      <c r="F46" s="1415"/>
      <c r="G46" s="1415"/>
      <c r="H46" s="1415"/>
      <c r="I46" s="1415"/>
      <c r="J46" s="1415"/>
      <c r="K46" s="1415"/>
      <c r="L46" s="1415"/>
      <c r="M46" s="1656"/>
    </row>
    <row r="47" spans="1:13" ht="15.75">
      <c r="A47" s="5954"/>
      <c r="B47" s="1778" t="s">
        <v>2393</v>
      </c>
      <c r="C47" s="2100">
        <v>2021</v>
      </c>
      <c r="D47" s="1415"/>
      <c r="E47" s="1415"/>
      <c r="F47" s="1415"/>
      <c r="G47" s="1415"/>
      <c r="H47" s="1415"/>
      <c r="I47" s="1415"/>
      <c r="J47" s="1415"/>
      <c r="K47" s="1415"/>
      <c r="L47" s="1415"/>
      <c r="M47" s="1656"/>
    </row>
    <row r="48" spans="1:13" ht="15" customHeight="1">
      <c r="A48" s="5946" t="s">
        <v>2394</v>
      </c>
      <c r="B48" s="1778" t="s">
        <v>2395</v>
      </c>
      <c r="C48" s="5947" t="s">
        <v>1376</v>
      </c>
      <c r="D48" s="5948"/>
      <c r="E48" s="5948"/>
      <c r="F48" s="5948"/>
      <c r="G48" s="5948"/>
      <c r="H48" s="5948"/>
      <c r="I48" s="5948"/>
      <c r="J48" s="5948"/>
      <c r="K48" s="5948"/>
      <c r="L48" s="5948"/>
      <c r="M48" s="5949"/>
    </row>
    <row r="49" spans="1:13" ht="15" customHeight="1">
      <c r="A49" s="5946"/>
      <c r="B49" s="1778" t="s">
        <v>2396</v>
      </c>
      <c r="C49" s="5947" t="s">
        <v>2413</v>
      </c>
      <c r="D49" s="5948"/>
      <c r="E49" s="5948"/>
      <c r="F49" s="5948"/>
      <c r="G49" s="5948"/>
      <c r="H49" s="5948"/>
      <c r="I49" s="5948"/>
      <c r="J49" s="5948"/>
      <c r="K49" s="5948"/>
      <c r="L49" s="5948"/>
      <c r="M49" s="5949"/>
    </row>
    <row r="50" spans="1:13" ht="15" customHeight="1">
      <c r="A50" s="5946"/>
      <c r="B50" s="1778" t="s">
        <v>2398</v>
      </c>
      <c r="C50" s="5947" t="s">
        <v>289</v>
      </c>
      <c r="D50" s="5948"/>
      <c r="E50" s="5948"/>
      <c r="F50" s="5948"/>
      <c r="G50" s="5948"/>
      <c r="H50" s="5948"/>
      <c r="I50" s="5948"/>
      <c r="J50" s="5948"/>
      <c r="K50" s="5948"/>
      <c r="L50" s="5948"/>
      <c r="M50" s="5949"/>
    </row>
    <row r="51" spans="1:13" ht="15" customHeight="1">
      <c r="A51" s="5946"/>
      <c r="B51" s="1778" t="s">
        <v>2399</v>
      </c>
      <c r="C51" s="5947" t="s">
        <v>2414</v>
      </c>
      <c r="D51" s="5948"/>
      <c r="E51" s="5948"/>
      <c r="F51" s="5948"/>
      <c r="G51" s="5948"/>
      <c r="H51" s="5948"/>
      <c r="I51" s="5948"/>
      <c r="J51" s="5948"/>
      <c r="K51" s="5948"/>
      <c r="L51" s="5948"/>
      <c r="M51" s="5949"/>
    </row>
    <row r="52" spans="1:13" ht="15" customHeight="1">
      <c r="A52" s="5946"/>
      <c r="B52" s="1778" t="s">
        <v>2400</v>
      </c>
      <c r="C52" s="5960" t="s">
        <v>1377</v>
      </c>
      <c r="D52" s="5961"/>
      <c r="E52" s="5961"/>
      <c r="F52" s="5961"/>
      <c r="G52" s="5961"/>
      <c r="H52" s="5961"/>
      <c r="I52" s="5961"/>
      <c r="J52" s="5961"/>
      <c r="K52" s="5961"/>
      <c r="L52" s="5961"/>
      <c r="M52" s="5962"/>
    </row>
    <row r="53" spans="1:13" ht="15.95" customHeight="1" thickBot="1">
      <c r="A53" s="5959"/>
      <c r="B53" s="1778" t="s">
        <v>2401</v>
      </c>
      <c r="C53" s="5947">
        <v>3779595</v>
      </c>
      <c r="D53" s="5948"/>
      <c r="E53" s="5948"/>
      <c r="F53" s="5948"/>
      <c r="G53" s="5948"/>
      <c r="H53" s="5948"/>
      <c r="I53" s="5948"/>
      <c r="J53" s="5948"/>
      <c r="K53" s="5948"/>
      <c r="L53" s="5948"/>
      <c r="M53" s="5949"/>
    </row>
    <row r="54" spans="1:13" ht="15" customHeight="1">
      <c r="A54" s="5945" t="s">
        <v>2402</v>
      </c>
      <c r="B54" s="1779" t="s">
        <v>2403</v>
      </c>
      <c r="C54" s="5947" t="s">
        <v>1132</v>
      </c>
      <c r="D54" s="5948"/>
      <c r="E54" s="5948"/>
      <c r="F54" s="5948"/>
      <c r="G54" s="5948"/>
      <c r="H54" s="5948"/>
      <c r="I54" s="5948"/>
      <c r="J54" s="5948"/>
      <c r="K54" s="5948"/>
      <c r="L54" s="5948"/>
      <c r="M54" s="5949"/>
    </row>
    <row r="55" spans="1:13" ht="15" customHeight="1">
      <c r="A55" s="5946"/>
      <c r="B55" s="1779" t="s">
        <v>2404</v>
      </c>
      <c r="C55" s="5947" t="s">
        <v>2405</v>
      </c>
      <c r="D55" s="5948"/>
      <c r="E55" s="5948"/>
      <c r="F55" s="5948"/>
      <c r="G55" s="5948"/>
      <c r="H55" s="5948"/>
      <c r="I55" s="5948"/>
      <c r="J55" s="5948"/>
      <c r="K55" s="5948"/>
      <c r="L55" s="5948"/>
      <c r="M55" s="5949"/>
    </row>
    <row r="56" spans="1:13" ht="15" customHeight="1" thickBot="1">
      <c r="A56" s="5946"/>
      <c r="B56" s="1779" t="s">
        <v>244</v>
      </c>
      <c r="C56" s="5947" t="s">
        <v>289</v>
      </c>
      <c r="D56" s="5948"/>
      <c r="E56" s="5948"/>
      <c r="F56" s="5948"/>
      <c r="G56" s="5948"/>
      <c r="H56" s="5948"/>
      <c r="I56" s="5948"/>
      <c r="J56" s="5948"/>
      <c r="K56" s="5948"/>
      <c r="L56" s="5948"/>
      <c r="M56" s="5949"/>
    </row>
    <row r="57" spans="1:13" ht="37.5" customHeight="1">
      <c r="A57" s="1734" t="s">
        <v>2406</v>
      </c>
      <c r="B57" s="2279"/>
      <c r="C57" s="5956" t="s">
        <v>2464</v>
      </c>
      <c r="D57" s="5957"/>
      <c r="E57" s="5957"/>
      <c r="F57" s="5957"/>
      <c r="G57" s="5957"/>
      <c r="H57" s="5957"/>
      <c r="I57" s="5957"/>
      <c r="J57" s="5957"/>
      <c r="K57" s="5957"/>
      <c r="L57" s="5957"/>
      <c r="M57" s="5958"/>
    </row>
  </sheetData>
  <mergeCells count="45">
    <mergeCell ref="B1:M1"/>
    <mergeCell ref="A2:A11"/>
    <mergeCell ref="C2:M2"/>
    <mergeCell ref="C3:M3"/>
    <mergeCell ref="F4:G4"/>
    <mergeCell ref="I4:M4"/>
    <mergeCell ref="D6:M6"/>
    <mergeCell ref="C7:D7"/>
    <mergeCell ref="I7:M7"/>
    <mergeCell ref="B8:B10"/>
    <mergeCell ref="I9:J9"/>
    <mergeCell ref="C10:D10"/>
    <mergeCell ref="F10:G10"/>
    <mergeCell ref="I10:J10"/>
    <mergeCell ref="C5:M5"/>
    <mergeCell ref="C11:M11"/>
    <mergeCell ref="C57:M57"/>
    <mergeCell ref="A48:A53"/>
    <mergeCell ref="C48:M48"/>
    <mergeCell ref="C49:M49"/>
    <mergeCell ref="C50:M50"/>
    <mergeCell ref="C51:M51"/>
    <mergeCell ref="C52:M52"/>
    <mergeCell ref="C53:M53"/>
    <mergeCell ref="F41:F42"/>
    <mergeCell ref="G41:J42"/>
    <mergeCell ref="L41:M42"/>
    <mergeCell ref="A54:A56"/>
    <mergeCell ref="C54:M54"/>
    <mergeCell ref="C55:M55"/>
    <mergeCell ref="C56:M56"/>
    <mergeCell ref="C45:M45"/>
    <mergeCell ref="C44:M44"/>
    <mergeCell ref="A12:A47"/>
    <mergeCell ref="B13:B19"/>
    <mergeCell ref="B20:B23"/>
    <mergeCell ref="B27:B29"/>
    <mergeCell ref="B40:B43"/>
    <mergeCell ref="B24:B26"/>
    <mergeCell ref="B30:B39"/>
    <mergeCell ref="H39:I39"/>
    <mergeCell ref="J25:L25"/>
    <mergeCell ref="C12:M12"/>
    <mergeCell ref="C8:D9"/>
    <mergeCell ref="F9:G9"/>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2">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Incluir una ficha por cada indicador, ya sea de producto o de resultado" sqref="B1">
      <formula1>0</formula1>
      <formula2>0</formula2>
    </dataValidation>
    <dataValidation type="list" allowBlank="1" showInputMessage="1" showErrorMessage="1" sqref="I7:M7">
      <formula1>INDIRECT($C$7)</formula1>
      <formula2>0</formula2>
    </dataValidation>
    <dataValidation type="list" allowBlank="1" showInputMessage="1" showErrorMessage="1" sqref="C7">
      <formula1>#REF!</formula1>
      <formula2>0</formula2>
    </dataValidation>
    <dataValidation allowBlank="1" showInputMessage="1" showErrorMessage="1" prompt="Identifique la meta ODS a que le apunta el indicador de producto. Seleccione de la lista desplegable." sqref="E14">
      <formula1>0</formula1>
      <formula2>0</formula2>
    </dataValidation>
  </dataValidations>
  <hyperlinks>
    <hyperlink ref="C52" r:id="rId1"/>
  </hyperlinks>
  <pageMargins left="0.7" right="0.7" top="0.75" bottom="0.75" header="0.51180555555555496" footer="0.51180555555555496"/>
  <pageSetup paperSize="9" orientation="portrait"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1:AMJ61"/>
  <sheetViews>
    <sheetView topLeftCell="A2" zoomScale="65" zoomScaleNormal="65" workbookViewId="0">
      <selection activeCell="C5" sqref="C5:M5"/>
    </sheetView>
  </sheetViews>
  <sheetFormatPr baseColWidth="10" defaultColWidth="11.42578125" defaultRowHeight="15.75"/>
  <cols>
    <col min="1" max="1" width="29" style="190" customWidth="1"/>
    <col min="2" max="2" width="29.7109375" style="191" customWidth="1"/>
    <col min="3" max="13" width="11.42578125" style="190" bestFit="1" customWidth="1"/>
    <col min="14" max="1024" width="11.42578125" style="190"/>
  </cols>
  <sheetData>
    <row r="1" spans="1:13" ht="42.75" customHeight="1">
      <c r="A1" s="1347" t="s">
        <v>359</v>
      </c>
      <c r="B1" s="8844" t="s">
        <v>4005</v>
      </c>
      <c r="C1" s="8844"/>
      <c r="D1" s="8844"/>
      <c r="E1" s="8844"/>
      <c r="F1" s="8844"/>
      <c r="G1" s="8844"/>
      <c r="H1" s="8844"/>
      <c r="I1" s="8844"/>
      <c r="J1" s="8844"/>
      <c r="K1" s="8844"/>
      <c r="L1" s="8844"/>
      <c r="M1" s="8845"/>
    </row>
    <row r="2" spans="1:13" ht="54" customHeight="1">
      <c r="A2" s="8961" t="s">
        <v>2329</v>
      </c>
      <c r="B2" s="2397" t="s">
        <v>2330</v>
      </c>
      <c r="C2" s="5680" t="s">
        <v>1863</v>
      </c>
      <c r="D2" s="5680"/>
      <c r="E2" s="5680"/>
      <c r="F2" s="5680"/>
      <c r="G2" s="5680"/>
      <c r="H2" s="5680"/>
      <c r="I2" s="5680"/>
      <c r="J2" s="5680"/>
      <c r="K2" s="5680"/>
      <c r="L2" s="5680"/>
      <c r="M2" s="5681"/>
    </row>
    <row r="3" spans="1:13" ht="83.1" customHeight="1">
      <c r="A3" s="8962"/>
      <c r="B3" s="2336" t="s">
        <v>2643</v>
      </c>
      <c r="C3" s="5680" t="s">
        <v>4006</v>
      </c>
      <c r="D3" s="5680"/>
      <c r="E3" s="5680"/>
      <c r="F3" s="5680"/>
      <c r="G3" s="5680"/>
      <c r="H3" s="5680"/>
      <c r="I3" s="5680"/>
      <c r="J3" s="5680"/>
      <c r="K3" s="5680"/>
      <c r="L3" s="5680"/>
      <c r="M3" s="5681"/>
    </row>
    <row r="4" spans="1:13" ht="33.75" customHeight="1">
      <c r="A4" s="8962"/>
      <c r="B4" s="2338" t="s">
        <v>240</v>
      </c>
      <c r="C4" s="1415" t="s">
        <v>95</v>
      </c>
      <c r="D4" s="1482"/>
      <c r="E4" s="1655" t="s">
        <v>359</v>
      </c>
      <c r="F4" s="5680" t="s">
        <v>241</v>
      </c>
      <c r="G4" s="6204"/>
      <c r="H4" s="1483" t="s">
        <v>437</v>
      </c>
      <c r="I4" s="7148"/>
      <c r="J4" s="7149"/>
      <c r="K4" s="7149"/>
      <c r="L4" s="7149"/>
      <c r="M4" s="8843"/>
    </row>
    <row r="5" spans="1:13" ht="38.25" customHeight="1">
      <c r="A5" s="8962"/>
      <c r="B5" s="2338" t="s">
        <v>2333</v>
      </c>
      <c r="C5" s="5680"/>
      <c r="D5" s="5680"/>
      <c r="E5" s="5680"/>
      <c r="F5" s="5680"/>
      <c r="G5" s="5680"/>
      <c r="H5" s="5680"/>
      <c r="I5" s="5680"/>
      <c r="J5" s="5680"/>
      <c r="K5" s="5680"/>
      <c r="L5" s="5680"/>
      <c r="M5" s="5681"/>
    </row>
    <row r="6" spans="1:13" ht="15.75" customHeight="1">
      <c r="A6" s="8962"/>
      <c r="B6" s="2338" t="s">
        <v>2334</v>
      </c>
      <c r="C6" s="5680"/>
      <c r="D6" s="5680"/>
      <c r="E6" s="5680"/>
      <c r="F6" s="5680"/>
      <c r="G6" s="5680"/>
      <c r="H6" s="5680"/>
      <c r="I6" s="5680"/>
      <c r="J6" s="5680"/>
      <c r="K6" s="5680"/>
      <c r="L6" s="5680"/>
      <c r="M6" s="5681"/>
    </row>
    <row r="7" spans="1:13">
      <c r="A7" s="8962"/>
      <c r="B7" s="2338" t="s">
        <v>2335</v>
      </c>
      <c r="C7" s="5702" t="s">
        <v>13</v>
      </c>
      <c r="D7" s="5702"/>
      <c r="E7" s="1409" t="s">
        <v>359</v>
      </c>
      <c r="F7" s="1409" t="s">
        <v>359</v>
      </c>
      <c r="G7" s="1484" t="s">
        <v>359</v>
      </c>
      <c r="H7" s="1485" t="s">
        <v>244</v>
      </c>
      <c r="I7" s="5702" t="s">
        <v>24</v>
      </c>
      <c r="J7" s="5702"/>
      <c r="K7" s="5702"/>
      <c r="L7" s="5702"/>
      <c r="M7" s="5703"/>
    </row>
    <row r="8" spans="1:13" ht="15.75" customHeight="1">
      <c r="A8" s="8962"/>
      <c r="B8" s="7144" t="s">
        <v>2336</v>
      </c>
      <c r="C8" s="1409" t="s">
        <v>359</v>
      </c>
      <c r="D8" s="1409" t="s">
        <v>359</v>
      </c>
      <c r="E8" s="1410" t="s">
        <v>359</v>
      </c>
      <c r="F8" s="1410" t="s">
        <v>359</v>
      </c>
      <c r="G8" s="1410" t="s">
        <v>359</v>
      </c>
      <c r="H8" s="1410" t="s">
        <v>359</v>
      </c>
      <c r="I8" s="1409" t="s">
        <v>359</v>
      </c>
      <c r="J8" s="1409" t="s">
        <v>359</v>
      </c>
      <c r="K8" s="1409" t="s">
        <v>359</v>
      </c>
      <c r="L8" s="1409" t="s">
        <v>359</v>
      </c>
      <c r="M8" s="1411" t="s">
        <v>359</v>
      </c>
    </row>
    <row r="9" spans="1:13">
      <c r="A9" s="8962"/>
      <c r="B9" s="7144"/>
      <c r="C9" s="5708" t="s">
        <v>359</v>
      </c>
      <c r="D9" s="5708"/>
      <c r="E9" s="1409" t="s">
        <v>359</v>
      </c>
      <c r="F9" s="5708" t="s">
        <v>359</v>
      </c>
      <c r="G9" s="5708"/>
      <c r="H9" s="1409" t="s">
        <v>359</v>
      </c>
      <c r="I9" s="5708" t="s">
        <v>359</v>
      </c>
      <c r="J9" s="5708"/>
      <c r="K9" s="1409" t="s">
        <v>359</v>
      </c>
      <c r="L9" s="1409" t="s">
        <v>359</v>
      </c>
      <c r="M9" s="1411" t="s">
        <v>359</v>
      </c>
    </row>
    <row r="10" spans="1:13">
      <c r="A10" s="8962"/>
      <c r="B10" s="8754"/>
      <c r="C10" s="5708" t="s">
        <v>2337</v>
      </c>
      <c r="D10" s="5708"/>
      <c r="E10" s="1412" t="s">
        <v>359</v>
      </c>
      <c r="F10" s="5708" t="s">
        <v>2337</v>
      </c>
      <c r="G10" s="5708"/>
      <c r="H10" s="1412" t="s">
        <v>359</v>
      </c>
      <c r="I10" s="5708" t="s">
        <v>2337</v>
      </c>
      <c r="J10" s="5708"/>
      <c r="K10" s="1412" t="s">
        <v>359</v>
      </c>
      <c r="L10" s="1412" t="s">
        <v>359</v>
      </c>
      <c r="M10" s="1413" t="s">
        <v>359</v>
      </c>
    </row>
    <row r="11" spans="1:13" ht="49.5" customHeight="1">
      <c r="A11" s="8962"/>
      <c r="B11" s="2338" t="s">
        <v>2338</v>
      </c>
      <c r="C11" s="5682" t="s">
        <v>4007</v>
      </c>
      <c r="D11" s="5682"/>
      <c r="E11" s="5682"/>
      <c r="F11" s="5682"/>
      <c r="G11" s="5682"/>
      <c r="H11" s="5682"/>
      <c r="I11" s="5682"/>
      <c r="J11" s="5682"/>
      <c r="K11" s="5682"/>
      <c r="L11" s="5682"/>
      <c r="M11" s="5683"/>
    </row>
    <row r="12" spans="1:13" ht="166.5" customHeight="1">
      <c r="A12" s="8962"/>
      <c r="B12" s="2338" t="s">
        <v>2689</v>
      </c>
      <c r="C12" s="5682" t="s">
        <v>4008</v>
      </c>
      <c r="D12" s="5682"/>
      <c r="E12" s="5682"/>
      <c r="F12" s="5682"/>
      <c r="G12" s="5682"/>
      <c r="H12" s="5682"/>
      <c r="I12" s="5682"/>
      <c r="J12" s="5682"/>
      <c r="K12" s="5682"/>
      <c r="L12" s="5682"/>
      <c r="M12" s="5683"/>
    </row>
    <row r="13" spans="1:13" ht="31.5" customHeight="1">
      <c r="A13" s="8962"/>
      <c r="B13" s="2338" t="s">
        <v>2649</v>
      </c>
      <c r="C13" s="5682" t="s">
        <v>2182</v>
      </c>
      <c r="D13" s="5682"/>
      <c r="E13" s="5682"/>
      <c r="F13" s="5682"/>
      <c r="G13" s="5682"/>
      <c r="H13" s="5682"/>
      <c r="I13" s="5682"/>
      <c r="J13" s="5682"/>
      <c r="K13" s="5682"/>
      <c r="L13" s="5682"/>
      <c r="M13" s="5683"/>
    </row>
    <row r="14" spans="1:13" ht="99.95" customHeight="1">
      <c r="A14" s="8962"/>
      <c r="B14" s="2339" t="s">
        <v>2651</v>
      </c>
      <c r="C14" s="5680" t="s">
        <v>78</v>
      </c>
      <c r="D14" s="5680"/>
      <c r="E14" s="1534" t="s">
        <v>108</v>
      </c>
      <c r="F14" s="5701" t="s">
        <v>4009</v>
      </c>
      <c r="G14" s="5680"/>
      <c r="H14" s="5680"/>
      <c r="I14" s="5680"/>
      <c r="J14" s="5680"/>
      <c r="K14" s="5680"/>
      <c r="L14" s="5680"/>
      <c r="M14" s="5718"/>
    </row>
    <row r="15" spans="1:13" ht="36" customHeight="1">
      <c r="A15" s="8963" t="s">
        <v>2340</v>
      </c>
      <c r="B15" s="2396" t="s">
        <v>230</v>
      </c>
      <c r="C15" s="8959" t="s">
        <v>1253</v>
      </c>
      <c r="D15" s="8959"/>
      <c r="E15" s="8959"/>
      <c r="F15" s="8959"/>
      <c r="G15" s="8959"/>
      <c r="H15" s="8959"/>
      <c r="I15" s="8959"/>
      <c r="J15" s="8959"/>
      <c r="K15" s="8959"/>
      <c r="L15" s="8959"/>
      <c r="M15" s="8960"/>
    </row>
    <row r="16" spans="1:13" ht="21" customHeight="1">
      <c r="A16" s="8964"/>
      <c r="B16" s="1631" t="s">
        <v>2652</v>
      </c>
      <c r="C16" s="8959" t="s">
        <v>1864</v>
      </c>
      <c r="D16" s="8959"/>
      <c r="E16" s="8959"/>
      <c r="F16" s="8959"/>
      <c r="G16" s="8959"/>
      <c r="H16" s="8959"/>
      <c r="I16" s="8959"/>
      <c r="J16" s="8959"/>
      <c r="K16" s="8959"/>
      <c r="L16" s="8959"/>
      <c r="M16" s="8960"/>
    </row>
    <row r="17" spans="1:13" ht="9" customHeight="1">
      <c r="A17" s="8964"/>
      <c r="B17" s="6181" t="s">
        <v>2341</v>
      </c>
      <c r="C17" s="1409" t="s">
        <v>359</v>
      </c>
      <c r="D17" s="1408" t="s">
        <v>359</v>
      </c>
      <c r="E17" s="1408" t="s">
        <v>359</v>
      </c>
      <c r="F17" s="1408" t="s">
        <v>359</v>
      </c>
      <c r="G17" s="1408" t="s">
        <v>359</v>
      </c>
      <c r="H17" s="1408" t="s">
        <v>359</v>
      </c>
      <c r="I17" s="1408" t="s">
        <v>359</v>
      </c>
      <c r="J17" s="1408" t="s">
        <v>359</v>
      </c>
      <c r="K17" s="1408" t="s">
        <v>359</v>
      </c>
      <c r="L17" s="1408" t="s">
        <v>359</v>
      </c>
      <c r="M17" s="1416" t="s">
        <v>359</v>
      </c>
    </row>
    <row r="18" spans="1:13">
      <c r="A18" s="8964"/>
      <c r="B18" s="6181"/>
      <c r="C18" s="1409" t="s">
        <v>359</v>
      </c>
      <c r="D18" s="1415" t="s">
        <v>359</v>
      </c>
      <c r="E18" s="1408" t="s">
        <v>359</v>
      </c>
      <c r="F18" s="1415" t="s">
        <v>359</v>
      </c>
      <c r="G18" s="1408" t="s">
        <v>359</v>
      </c>
      <c r="H18" s="1415" t="s">
        <v>359</v>
      </c>
      <c r="I18" s="1408" t="s">
        <v>359</v>
      </c>
      <c r="J18" s="1415" t="s">
        <v>359</v>
      </c>
      <c r="K18" s="1408" t="s">
        <v>359</v>
      </c>
      <c r="L18" s="1408" t="s">
        <v>359</v>
      </c>
      <c r="M18" s="1416" t="s">
        <v>359</v>
      </c>
    </row>
    <row r="19" spans="1:13">
      <c r="A19" s="8964"/>
      <c r="B19" s="6181"/>
      <c r="C19" s="1408" t="s">
        <v>2342</v>
      </c>
      <c r="D19" s="1406" t="s">
        <v>359</v>
      </c>
      <c r="E19" s="1408" t="s">
        <v>2343</v>
      </c>
      <c r="F19" s="1406" t="s">
        <v>359</v>
      </c>
      <c r="G19" s="1408" t="s">
        <v>2344</v>
      </c>
      <c r="H19" s="1406" t="s">
        <v>359</v>
      </c>
      <c r="I19" s="1408" t="s">
        <v>2345</v>
      </c>
      <c r="J19" s="1406" t="s">
        <v>359</v>
      </c>
      <c r="K19" s="1408" t="s">
        <v>359</v>
      </c>
      <c r="L19" s="1408" t="s">
        <v>359</v>
      </c>
      <c r="M19" s="1416" t="s">
        <v>359</v>
      </c>
    </row>
    <row r="20" spans="1:13">
      <c r="A20" s="8964"/>
      <c r="B20" s="6181"/>
      <c r="C20" s="1408" t="s">
        <v>2346</v>
      </c>
      <c r="D20" s="1406" t="s">
        <v>359</v>
      </c>
      <c r="E20" s="1408" t="s">
        <v>2347</v>
      </c>
      <c r="F20" s="1406" t="s">
        <v>359</v>
      </c>
      <c r="G20" s="1408" t="s">
        <v>2348</v>
      </c>
      <c r="H20" s="1406" t="s">
        <v>359</v>
      </c>
      <c r="I20" s="1408" t="s">
        <v>359</v>
      </c>
      <c r="J20" s="1408" t="s">
        <v>359</v>
      </c>
      <c r="K20" s="1408" t="s">
        <v>359</v>
      </c>
      <c r="L20" s="1408" t="s">
        <v>359</v>
      </c>
      <c r="M20" s="1416" t="s">
        <v>359</v>
      </c>
    </row>
    <row r="21" spans="1:13">
      <c r="A21" s="8964"/>
      <c r="B21" s="6181"/>
      <c r="C21" s="1408" t="s">
        <v>2349</v>
      </c>
      <c r="D21" s="1406" t="s">
        <v>359</v>
      </c>
      <c r="E21" s="1408" t="s">
        <v>2350</v>
      </c>
      <c r="F21" s="1406" t="s">
        <v>359</v>
      </c>
      <c r="G21" s="1408" t="s">
        <v>359</v>
      </c>
      <c r="H21" s="1408" t="s">
        <v>359</v>
      </c>
      <c r="I21" s="1408" t="s">
        <v>359</v>
      </c>
      <c r="J21" s="1408" t="s">
        <v>359</v>
      </c>
      <c r="K21" s="1408" t="s">
        <v>359</v>
      </c>
      <c r="L21" s="1408" t="s">
        <v>359</v>
      </c>
      <c r="M21" s="1416" t="s">
        <v>359</v>
      </c>
    </row>
    <row r="22" spans="1:13" ht="18" customHeight="1">
      <c r="A22" s="8964"/>
      <c r="B22" s="6181"/>
      <c r="C22" s="1408" t="s">
        <v>105</v>
      </c>
      <c r="D22" s="1406" t="s">
        <v>2441</v>
      </c>
      <c r="E22" s="1408" t="s">
        <v>2352</v>
      </c>
      <c r="F22" s="1412" t="s">
        <v>2353</v>
      </c>
      <c r="G22" s="1412" t="s">
        <v>359</v>
      </c>
      <c r="H22" s="1412" t="s">
        <v>359</v>
      </c>
      <c r="I22" s="1412" t="s">
        <v>359</v>
      </c>
      <c r="J22" s="1412" t="s">
        <v>359</v>
      </c>
      <c r="K22" s="1412" t="s">
        <v>359</v>
      </c>
      <c r="L22" s="1412" t="s">
        <v>359</v>
      </c>
      <c r="M22" s="1413" t="s">
        <v>359</v>
      </c>
    </row>
    <row r="23" spans="1:13" ht="15.75" customHeight="1">
      <c r="A23" s="8964"/>
      <c r="B23" s="6182"/>
      <c r="C23" s="1415" t="s">
        <v>359</v>
      </c>
      <c r="D23" s="1415" t="s">
        <v>359</v>
      </c>
      <c r="E23" s="1415" t="s">
        <v>359</v>
      </c>
      <c r="F23" s="1415" t="s">
        <v>359</v>
      </c>
      <c r="G23" s="1415" t="s">
        <v>359</v>
      </c>
      <c r="H23" s="1415" t="s">
        <v>359</v>
      </c>
      <c r="I23" s="1415" t="s">
        <v>359</v>
      </c>
      <c r="J23" s="1415" t="s">
        <v>359</v>
      </c>
      <c r="K23" s="1415" t="s">
        <v>359</v>
      </c>
      <c r="L23" s="1415" t="s">
        <v>359</v>
      </c>
      <c r="M23" s="1418" t="s">
        <v>359</v>
      </c>
    </row>
    <row r="24" spans="1:13">
      <c r="A24" s="8964"/>
      <c r="B24" s="6181" t="s">
        <v>2354</v>
      </c>
      <c r="C24" s="1408" t="s">
        <v>359</v>
      </c>
      <c r="D24" s="1408" t="s">
        <v>359</v>
      </c>
      <c r="E24" s="1408" t="s">
        <v>359</v>
      </c>
      <c r="F24" s="1408" t="s">
        <v>359</v>
      </c>
      <c r="G24" s="1408" t="s">
        <v>359</v>
      </c>
      <c r="H24" s="1408" t="s">
        <v>359</v>
      </c>
      <c r="I24" s="1408" t="s">
        <v>359</v>
      </c>
      <c r="J24" s="1408" t="s">
        <v>359</v>
      </c>
      <c r="K24" s="1408" t="s">
        <v>359</v>
      </c>
      <c r="L24" s="1409" t="s">
        <v>359</v>
      </c>
      <c r="M24" s="1411" t="s">
        <v>359</v>
      </c>
    </row>
    <row r="25" spans="1:13">
      <c r="A25" s="8964"/>
      <c r="B25" s="6181"/>
      <c r="C25" s="1408" t="s">
        <v>2355</v>
      </c>
      <c r="D25" s="1417" t="s">
        <v>359</v>
      </c>
      <c r="E25" s="1408" t="s">
        <v>359</v>
      </c>
      <c r="F25" s="1408" t="s">
        <v>2356</v>
      </c>
      <c r="G25" s="1417" t="s">
        <v>359</v>
      </c>
      <c r="H25" s="1408" t="s">
        <v>359</v>
      </c>
      <c r="I25" s="1408" t="s">
        <v>2357</v>
      </c>
      <c r="J25" s="1417" t="s">
        <v>2441</v>
      </c>
      <c r="K25" s="1408" t="s">
        <v>359</v>
      </c>
      <c r="L25" s="1409" t="s">
        <v>359</v>
      </c>
      <c r="M25" s="1411" t="s">
        <v>359</v>
      </c>
    </row>
    <row r="26" spans="1:13">
      <c r="A26" s="8964"/>
      <c r="B26" s="6181"/>
      <c r="C26" s="1408" t="s">
        <v>2358</v>
      </c>
      <c r="D26" s="1419" t="s">
        <v>359</v>
      </c>
      <c r="E26" s="1409" t="s">
        <v>359</v>
      </c>
      <c r="F26" s="1408" t="s">
        <v>2359</v>
      </c>
      <c r="G26" s="1406" t="s">
        <v>359</v>
      </c>
      <c r="H26" s="1409" t="s">
        <v>359</v>
      </c>
      <c r="I26" s="1409" t="s">
        <v>359</v>
      </c>
      <c r="J26" s="1409" t="s">
        <v>359</v>
      </c>
      <c r="K26" s="1409" t="s">
        <v>359</v>
      </c>
      <c r="L26" s="1409" t="s">
        <v>359</v>
      </c>
      <c r="M26" s="1411" t="s">
        <v>359</v>
      </c>
    </row>
    <row r="27" spans="1:13">
      <c r="A27" s="8964"/>
      <c r="B27" s="6182"/>
      <c r="C27" s="1415" t="s">
        <v>359</v>
      </c>
      <c r="D27" s="1415" t="s">
        <v>359</v>
      </c>
      <c r="E27" s="1415" t="s">
        <v>359</v>
      </c>
      <c r="F27" s="1415" t="s">
        <v>359</v>
      </c>
      <c r="G27" s="1415" t="s">
        <v>359</v>
      </c>
      <c r="H27" s="1415" t="s">
        <v>359</v>
      </c>
      <c r="I27" s="1415" t="s">
        <v>359</v>
      </c>
      <c r="J27" s="1415" t="s">
        <v>359</v>
      </c>
      <c r="K27" s="1415" t="s">
        <v>359</v>
      </c>
      <c r="L27" s="1412" t="s">
        <v>359</v>
      </c>
      <c r="M27" s="1413" t="s">
        <v>359</v>
      </c>
    </row>
    <row r="28" spans="1:13" ht="33.950000000000003" customHeight="1">
      <c r="A28" s="8964"/>
      <c r="B28" s="2339" t="s">
        <v>2360</v>
      </c>
      <c r="C28" s="1408" t="s">
        <v>359</v>
      </c>
      <c r="D28" s="1408" t="s">
        <v>359</v>
      </c>
      <c r="E28" s="1408" t="s">
        <v>359</v>
      </c>
      <c r="F28" s="1408" t="s">
        <v>359</v>
      </c>
      <c r="G28" s="1408" t="s">
        <v>359</v>
      </c>
      <c r="H28" s="1408" t="s">
        <v>359</v>
      </c>
      <c r="I28" s="1408" t="s">
        <v>359</v>
      </c>
      <c r="J28" s="1408" t="s">
        <v>359</v>
      </c>
      <c r="K28" s="1408" t="s">
        <v>359</v>
      </c>
      <c r="L28" s="1408" t="s">
        <v>359</v>
      </c>
      <c r="M28" s="1416" t="s">
        <v>359</v>
      </c>
    </row>
    <row r="29" spans="1:13" ht="18" customHeight="1">
      <c r="A29" s="8964"/>
      <c r="B29" s="2339" t="s">
        <v>359</v>
      </c>
      <c r="C29" s="1485" t="s">
        <v>2361</v>
      </c>
      <c r="D29" s="1687">
        <v>0.36</v>
      </c>
      <c r="E29" s="1408" t="s">
        <v>359</v>
      </c>
      <c r="F29" s="1409" t="s">
        <v>2362</v>
      </c>
      <c r="G29" s="1417">
        <v>2022</v>
      </c>
      <c r="H29" s="1408" t="s">
        <v>359</v>
      </c>
      <c r="I29" s="1409" t="s">
        <v>2363</v>
      </c>
      <c r="J29" s="5701" t="s">
        <v>24</v>
      </c>
      <c r="K29" s="5680"/>
      <c r="L29" s="6204"/>
      <c r="M29" s="1416" t="s">
        <v>359</v>
      </c>
    </row>
    <row r="30" spans="1:13" ht="15" customHeight="1">
      <c r="A30" s="8964"/>
      <c r="B30" s="2338" t="s">
        <v>359</v>
      </c>
      <c r="C30" s="1415" t="s">
        <v>359</v>
      </c>
      <c r="D30" s="1415" t="s">
        <v>359</v>
      </c>
      <c r="E30" s="1415" t="s">
        <v>359</v>
      </c>
      <c r="F30" s="1415" t="s">
        <v>359</v>
      </c>
      <c r="G30" s="1415" t="s">
        <v>359</v>
      </c>
      <c r="H30" s="1415" t="s">
        <v>359</v>
      </c>
      <c r="I30" s="1415" t="s">
        <v>359</v>
      </c>
      <c r="J30" s="1415" t="s">
        <v>359</v>
      </c>
      <c r="K30" s="1415" t="s">
        <v>359</v>
      </c>
      <c r="L30" s="1415" t="s">
        <v>359</v>
      </c>
      <c r="M30" s="1418" t="s">
        <v>359</v>
      </c>
    </row>
    <row r="31" spans="1:13">
      <c r="A31" s="8964"/>
      <c r="B31" s="6181" t="s">
        <v>2364</v>
      </c>
      <c r="C31" s="1409" t="s">
        <v>359</v>
      </c>
      <c r="D31" s="1409" t="s">
        <v>359</v>
      </c>
      <c r="E31" s="1409" t="s">
        <v>359</v>
      </c>
      <c r="F31" s="1409" t="s">
        <v>359</v>
      </c>
      <c r="G31" s="1409" t="s">
        <v>359</v>
      </c>
      <c r="H31" s="1409" t="s">
        <v>359</v>
      </c>
      <c r="I31" s="1409" t="s">
        <v>359</v>
      </c>
      <c r="J31" s="1409" t="s">
        <v>359</v>
      </c>
      <c r="K31" s="1409" t="s">
        <v>359</v>
      </c>
      <c r="L31" s="1409" t="s">
        <v>359</v>
      </c>
      <c r="M31" s="1411" t="s">
        <v>359</v>
      </c>
    </row>
    <row r="32" spans="1:13">
      <c r="A32" s="8964"/>
      <c r="B32" s="6181"/>
      <c r="C32" s="1408" t="s">
        <v>2365</v>
      </c>
      <c r="D32" s="3203">
        <v>2023</v>
      </c>
      <c r="E32" s="1409" t="s">
        <v>359</v>
      </c>
      <c r="F32" s="1408" t="s">
        <v>2366</v>
      </c>
      <c r="G32" s="1537">
        <v>2038</v>
      </c>
      <c r="H32" s="1409" t="s">
        <v>359</v>
      </c>
      <c r="I32" s="1409" t="s">
        <v>359</v>
      </c>
      <c r="J32" s="1409" t="s">
        <v>359</v>
      </c>
      <c r="K32" s="1409" t="s">
        <v>359</v>
      </c>
      <c r="L32" s="1409" t="s">
        <v>359</v>
      </c>
      <c r="M32" s="1411" t="s">
        <v>359</v>
      </c>
    </row>
    <row r="33" spans="1:13" ht="15.75" customHeight="1">
      <c r="A33" s="8964"/>
      <c r="B33" s="6182"/>
      <c r="C33" s="1415" t="s">
        <v>359</v>
      </c>
      <c r="D33" s="1415" t="s">
        <v>359</v>
      </c>
      <c r="E33" s="1412" t="s">
        <v>359</v>
      </c>
      <c r="F33" s="1415" t="s">
        <v>359</v>
      </c>
      <c r="G33" s="1412" t="s">
        <v>359</v>
      </c>
      <c r="H33" s="1412" t="s">
        <v>359</v>
      </c>
      <c r="I33" s="1412" t="s">
        <v>359</v>
      </c>
      <c r="J33" s="1412" t="s">
        <v>359</v>
      </c>
      <c r="K33" s="1412" t="s">
        <v>359</v>
      </c>
      <c r="L33" s="1412" t="s">
        <v>359</v>
      </c>
      <c r="M33" s="1413" t="s">
        <v>359</v>
      </c>
    </row>
    <row r="34" spans="1:13">
      <c r="A34" s="8964"/>
      <c r="B34" s="6181" t="s">
        <v>2367</v>
      </c>
      <c r="C34" s="2558" t="s">
        <v>359</v>
      </c>
      <c r="D34" s="2558" t="s">
        <v>359</v>
      </c>
      <c r="E34" s="2558" t="s">
        <v>359</v>
      </c>
      <c r="F34" s="2558" t="s">
        <v>359</v>
      </c>
      <c r="G34" s="2558" t="s">
        <v>359</v>
      </c>
      <c r="H34" s="2558" t="s">
        <v>359</v>
      </c>
      <c r="I34" s="2558" t="s">
        <v>359</v>
      </c>
      <c r="J34" s="2558" t="s">
        <v>359</v>
      </c>
      <c r="K34" s="2558" t="s">
        <v>359</v>
      </c>
      <c r="L34" s="2558" t="s">
        <v>359</v>
      </c>
      <c r="M34" s="1709" t="s">
        <v>359</v>
      </c>
    </row>
    <row r="35" spans="1:13">
      <c r="A35" s="8964"/>
      <c r="B35" s="6181"/>
      <c r="C35" s="2558" t="s">
        <v>359</v>
      </c>
      <c r="D35" s="3136" t="s">
        <v>2368</v>
      </c>
      <c r="E35" s="3201">
        <v>2023</v>
      </c>
      <c r="F35" s="3136" t="s">
        <v>2369</v>
      </c>
      <c r="G35" s="3201">
        <v>2024</v>
      </c>
      <c r="H35" s="3136" t="s">
        <v>2370</v>
      </c>
      <c r="I35" s="3201">
        <v>2025</v>
      </c>
      <c r="J35" s="3136" t="s">
        <v>2371</v>
      </c>
      <c r="K35" s="3201">
        <v>2026</v>
      </c>
      <c r="L35" s="3136" t="s">
        <v>2372</v>
      </c>
      <c r="M35" s="3202">
        <v>2027</v>
      </c>
    </row>
    <row r="36" spans="1:13">
      <c r="A36" s="8964"/>
      <c r="B36" s="6181"/>
      <c r="C36" s="2558" t="s">
        <v>359</v>
      </c>
      <c r="D36" s="1490">
        <v>1</v>
      </c>
      <c r="E36" s="1488" t="s">
        <v>359</v>
      </c>
      <c r="F36" s="1490">
        <v>1</v>
      </c>
      <c r="G36" s="1488" t="s">
        <v>359</v>
      </c>
      <c r="H36" s="1490">
        <v>1</v>
      </c>
      <c r="I36" s="1488" t="s">
        <v>359</v>
      </c>
      <c r="J36" s="1490">
        <v>1</v>
      </c>
      <c r="K36" s="1488" t="s">
        <v>359</v>
      </c>
      <c r="L36" s="1490">
        <v>1</v>
      </c>
      <c r="M36" s="1491" t="s">
        <v>359</v>
      </c>
    </row>
    <row r="37" spans="1:13">
      <c r="A37" s="8964"/>
      <c r="B37" s="6181"/>
      <c r="C37" s="2558" t="s">
        <v>359</v>
      </c>
      <c r="D37" s="3137" t="s">
        <v>2373</v>
      </c>
      <c r="E37" s="3137">
        <v>2028</v>
      </c>
      <c r="F37" s="3137" t="s">
        <v>2374</v>
      </c>
      <c r="G37" s="3137">
        <v>2029</v>
      </c>
      <c r="H37" s="3137" t="s">
        <v>2375</v>
      </c>
      <c r="I37" s="3137">
        <v>2030</v>
      </c>
      <c r="J37" s="3137" t="s">
        <v>2376</v>
      </c>
      <c r="K37" s="3137">
        <v>2031</v>
      </c>
      <c r="L37" s="3137" t="s">
        <v>2377</v>
      </c>
      <c r="M37" s="3199">
        <v>2032</v>
      </c>
    </row>
    <row r="38" spans="1:13">
      <c r="A38" s="8964"/>
      <c r="B38" s="6181"/>
      <c r="C38" s="2558" t="s">
        <v>359</v>
      </c>
      <c r="D38" s="1490">
        <v>1</v>
      </c>
      <c r="E38" s="1488" t="s">
        <v>359</v>
      </c>
      <c r="F38" s="1490">
        <v>1</v>
      </c>
      <c r="G38" s="1488" t="s">
        <v>359</v>
      </c>
      <c r="H38" s="1490">
        <v>1</v>
      </c>
      <c r="I38" s="1488" t="s">
        <v>359</v>
      </c>
      <c r="J38" s="1490">
        <v>1</v>
      </c>
      <c r="K38" s="1488" t="s">
        <v>359</v>
      </c>
      <c r="L38" s="1490">
        <v>1</v>
      </c>
      <c r="M38" s="1491" t="s">
        <v>359</v>
      </c>
    </row>
    <row r="39" spans="1:13">
      <c r="A39" s="8964"/>
      <c r="B39" s="6181"/>
      <c r="C39" s="2558" t="s">
        <v>359</v>
      </c>
      <c r="D39" s="3137" t="s">
        <v>2378</v>
      </c>
      <c r="E39" s="3137">
        <v>2033</v>
      </c>
      <c r="F39" s="3137" t="s">
        <v>2379</v>
      </c>
      <c r="G39" s="3137">
        <v>2034</v>
      </c>
      <c r="H39" s="3137" t="s">
        <v>2380</v>
      </c>
      <c r="I39" s="3137">
        <v>2035</v>
      </c>
      <c r="J39" s="3137" t="s">
        <v>2381</v>
      </c>
      <c r="K39" s="3137">
        <v>2036</v>
      </c>
      <c r="L39" s="3137" t="s">
        <v>2382</v>
      </c>
      <c r="M39" s="3199">
        <v>2037</v>
      </c>
    </row>
    <row r="40" spans="1:13">
      <c r="A40" s="8964"/>
      <c r="B40" s="6181"/>
      <c r="C40" s="2558" t="s">
        <v>359</v>
      </c>
      <c r="D40" s="1490">
        <v>1</v>
      </c>
      <c r="E40" s="1488" t="s">
        <v>359</v>
      </c>
      <c r="F40" s="1490">
        <v>1</v>
      </c>
      <c r="G40" s="1488" t="s">
        <v>359</v>
      </c>
      <c r="H40" s="1490">
        <v>1</v>
      </c>
      <c r="I40" s="1488" t="s">
        <v>359</v>
      </c>
      <c r="J40" s="1490">
        <v>1</v>
      </c>
      <c r="K40" s="1488" t="s">
        <v>359</v>
      </c>
      <c r="L40" s="1490">
        <v>1</v>
      </c>
      <c r="M40" s="1491" t="s">
        <v>359</v>
      </c>
    </row>
    <row r="41" spans="1:13">
      <c r="A41" s="8964"/>
      <c r="B41" s="6181"/>
      <c r="C41" s="2558" t="s">
        <v>359</v>
      </c>
      <c r="D41" s="3136" t="s">
        <v>2383</v>
      </c>
      <c r="E41" s="3201">
        <v>2038</v>
      </c>
      <c r="F41" s="3136" t="s">
        <v>2384</v>
      </c>
      <c r="G41" s="3135" t="s">
        <v>359</v>
      </c>
      <c r="H41" s="1408" t="s">
        <v>359</v>
      </c>
      <c r="I41" s="1408" t="s">
        <v>359</v>
      </c>
      <c r="J41" s="1408" t="s">
        <v>359</v>
      </c>
      <c r="K41" s="1408" t="s">
        <v>359</v>
      </c>
      <c r="L41" s="1408" t="s">
        <v>359</v>
      </c>
      <c r="M41" s="1492" t="s">
        <v>359</v>
      </c>
    </row>
    <row r="42" spans="1:13" ht="15.75" customHeight="1">
      <c r="A42" s="8964"/>
      <c r="B42" s="6181"/>
      <c r="C42" s="2558" t="s">
        <v>359</v>
      </c>
      <c r="D42" s="4557">
        <v>1</v>
      </c>
      <c r="E42" s="1614" t="s">
        <v>359</v>
      </c>
      <c r="F42" s="8851">
        <v>1</v>
      </c>
      <c r="G42" s="6204"/>
      <c r="H42" s="6189" t="s">
        <v>359</v>
      </c>
      <c r="I42" s="6189"/>
      <c r="J42" s="1408" t="s">
        <v>359</v>
      </c>
      <c r="K42" s="1408" t="s">
        <v>359</v>
      </c>
      <c r="L42" s="1408" t="s">
        <v>359</v>
      </c>
      <c r="M42" s="1492" t="s">
        <v>359</v>
      </c>
    </row>
    <row r="43" spans="1:13" ht="18" customHeight="1">
      <c r="A43" s="8964"/>
      <c r="B43" s="6181"/>
      <c r="C43" s="1679" t="s">
        <v>359</v>
      </c>
      <c r="D43" s="1679" t="s">
        <v>359</v>
      </c>
      <c r="E43" s="1679" t="s">
        <v>359</v>
      </c>
      <c r="F43" s="1679" t="s">
        <v>359</v>
      </c>
      <c r="G43" s="1679" t="s">
        <v>359</v>
      </c>
      <c r="H43" s="1679" t="s">
        <v>359</v>
      </c>
      <c r="I43" s="1679" t="s">
        <v>359</v>
      </c>
      <c r="J43" s="1679" t="s">
        <v>359</v>
      </c>
      <c r="K43" s="1679" t="s">
        <v>359</v>
      </c>
      <c r="L43" s="1679" t="s">
        <v>359</v>
      </c>
      <c r="M43" s="1751" t="s">
        <v>359</v>
      </c>
    </row>
    <row r="44" spans="1:13" ht="15.75" customHeight="1">
      <c r="A44" s="8964"/>
      <c r="B44" s="8868" t="s">
        <v>2385</v>
      </c>
      <c r="C44" s="1408" t="s">
        <v>359</v>
      </c>
      <c r="D44" s="1408" t="s">
        <v>359</v>
      </c>
      <c r="E44" s="1408" t="s">
        <v>359</v>
      </c>
      <c r="F44" s="1408" t="s">
        <v>359</v>
      </c>
      <c r="G44" s="1408" t="s">
        <v>359</v>
      </c>
      <c r="H44" s="1408" t="s">
        <v>359</v>
      </c>
      <c r="I44" s="1408" t="s">
        <v>359</v>
      </c>
      <c r="J44" s="1408" t="s">
        <v>359</v>
      </c>
      <c r="K44" s="1408" t="s">
        <v>359</v>
      </c>
      <c r="L44" s="1409" t="s">
        <v>359</v>
      </c>
      <c r="M44" s="1411" t="s">
        <v>359</v>
      </c>
    </row>
    <row r="45" spans="1:13">
      <c r="A45" s="8964"/>
      <c r="B45" s="6181"/>
      <c r="C45" s="1409" t="s">
        <v>359</v>
      </c>
      <c r="D45" s="1408" t="s">
        <v>93</v>
      </c>
      <c r="E45" s="1415" t="s">
        <v>95</v>
      </c>
      <c r="F45" s="6539" t="s">
        <v>2386</v>
      </c>
      <c r="G45" s="6540" t="s">
        <v>359</v>
      </c>
      <c r="H45" s="5979"/>
      <c r="I45" s="5979"/>
      <c r="J45" s="6620"/>
      <c r="K45" s="1408" t="s">
        <v>2387</v>
      </c>
      <c r="L45" s="6545" t="s">
        <v>359</v>
      </c>
      <c r="M45" s="6546"/>
    </row>
    <row r="46" spans="1:13">
      <c r="A46" s="8964"/>
      <c r="B46" s="6181"/>
      <c r="C46" s="1409" t="s">
        <v>359</v>
      </c>
      <c r="D46" s="1423" t="s">
        <v>359</v>
      </c>
      <c r="E46" s="1483" t="s">
        <v>2441</v>
      </c>
      <c r="F46" s="6539"/>
      <c r="G46" s="6621"/>
      <c r="H46" s="5732"/>
      <c r="I46" s="5732"/>
      <c r="J46" s="6622"/>
      <c r="K46" s="1409" t="s">
        <v>359</v>
      </c>
      <c r="L46" s="6547"/>
      <c r="M46" s="6548"/>
    </row>
    <row r="47" spans="1:13" ht="62.25" customHeight="1">
      <c r="A47" s="8964"/>
      <c r="B47" s="6182"/>
      <c r="C47" s="1412" t="s">
        <v>359</v>
      </c>
      <c r="D47" s="1412" t="s">
        <v>359</v>
      </c>
      <c r="E47" s="1412" t="s">
        <v>359</v>
      </c>
      <c r="F47" s="1412" t="s">
        <v>359</v>
      </c>
      <c r="G47" s="1412" t="s">
        <v>359</v>
      </c>
      <c r="H47" s="1412" t="s">
        <v>359</v>
      </c>
      <c r="I47" s="1412" t="s">
        <v>359</v>
      </c>
      <c r="J47" s="1412" t="s">
        <v>359</v>
      </c>
      <c r="K47" s="1412" t="s">
        <v>359</v>
      </c>
      <c r="L47" s="1409" t="s">
        <v>359</v>
      </c>
      <c r="M47" s="1411" t="s">
        <v>359</v>
      </c>
    </row>
    <row r="48" spans="1:13" ht="61.5" customHeight="1">
      <c r="A48" s="8964"/>
      <c r="B48" s="2338" t="s">
        <v>2388</v>
      </c>
      <c r="C48" s="5682" t="s">
        <v>4010</v>
      </c>
      <c r="D48" s="5682"/>
      <c r="E48" s="5682"/>
      <c r="F48" s="5682"/>
      <c r="G48" s="5682"/>
      <c r="H48" s="5682"/>
      <c r="I48" s="5682"/>
      <c r="J48" s="5682"/>
      <c r="K48" s="5682"/>
      <c r="L48" s="5682"/>
      <c r="M48" s="5683"/>
    </row>
    <row r="49" spans="1:13">
      <c r="A49" s="8964"/>
      <c r="B49" s="1631" t="s">
        <v>2390</v>
      </c>
      <c r="C49" s="5680" t="s">
        <v>4011</v>
      </c>
      <c r="D49" s="5680"/>
      <c r="E49" s="5680"/>
      <c r="F49" s="5680"/>
      <c r="G49" s="5680"/>
      <c r="H49" s="5680"/>
      <c r="I49" s="5680"/>
      <c r="J49" s="5680"/>
      <c r="K49" s="5680"/>
      <c r="L49" s="5680"/>
      <c r="M49" s="5681"/>
    </row>
    <row r="50" spans="1:13">
      <c r="A50" s="8964"/>
      <c r="B50" s="1631" t="s">
        <v>2392</v>
      </c>
      <c r="C50" s="5680">
        <v>30</v>
      </c>
      <c r="D50" s="5680"/>
      <c r="E50" s="5680"/>
      <c r="F50" s="5680"/>
      <c r="G50" s="5680"/>
      <c r="H50" s="5680"/>
      <c r="I50" s="5680"/>
      <c r="J50" s="5680"/>
      <c r="K50" s="5680"/>
      <c r="L50" s="5680"/>
      <c r="M50" s="5681"/>
    </row>
    <row r="51" spans="1:13" ht="15.75" customHeight="1">
      <c r="A51" s="8964"/>
      <c r="B51" s="1631" t="s">
        <v>2393</v>
      </c>
      <c r="C51" s="1415">
        <v>2022</v>
      </c>
      <c r="D51" s="1415" t="s">
        <v>359</v>
      </c>
      <c r="E51" s="1415" t="s">
        <v>359</v>
      </c>
      <c r="F51" s="1415" t="s">
        <v>359</v>
      </c>
      <c r="G51" s="1415" t="s">
        <v>359</v>
      </c>
      <c r="H51" s="1415" t="s">
        <v>359</v>
      </c>
      <c r="I51" s="1415" t="s">
        <v>359</v>
      </c>
      <c r="J51" s="1415" t="s">
        <v>359</v>
      </c>
      <c r="K51" s="1415" t="s">
        <v>359</v>
      </c>
      <c r="L51" s="1415" t="s">
        <v>359</v>
      </c>
      <c r="M51" s="1418" t="s">
        <v>359</v>
      </c>
    </row>
    <row r="52" spans="1:13" ht="15.75" customHeight="1">
      <c r="A52" s="8965" t="s">
        <v>2394</v>
      </c>
      <c r="B52" s="1631" t="s">
        <v>2395</v>
      </c>
      <c r="C52" s="5680" t="s">
        <v>2635</v>
      </c>
      <c r="D52" s="5680"/>
      <c r="E52" s="5680"/>
      <c r="F52" s="5680"/>
      <c r="G52" s="5680"/>
      <c r="H52" s="5680"/>
      <c r="I52" s="5680"/>
      <c r="J52" s="5680"/>
      <c r="K52" s="5680"/>
      <c r="L52" s="5680"/>
      <c r="M52" s="5681"/>
    </row>
    <row r="53" spans="1:13" ht="15.75" customHeight="1">
      <c r="A53" s="8966"/>
      <c r="B53" s="1631" t="s">
        <v>2396</v>
      </c>
      <c r="C53" s="5680" t="s">
        <v>2636</v>
      </c>
      <c r="D53" s="5680"/>
      <c r="E53" s="5680"/>
      <c r="F53" s="5680"/>
      <c r="G53" s="5680"/>
      <c r="H53" s="5680"/>
      <c r="I53" s="5680"/>
      <c r="J53" s="5680"/>
      <c r="K53" s="5680"/>
      <c r="L53" s="5680"/>
      <c r="M53" s="5681"/>
    </row>
    <row r="54" spans="1:13" ht="15.75" customHeight="1">
      <c r="A54" s="8966"/>
      <c r="B54" s="1631" t="s">
        <v>2398</v>
      </c>
      <c r="C54" s="5680" t="s">
        <v>2637</v>
      </c>
      <c r="D54" s="5680"/>
      <c r="E54" s="5680"/>
      <c r="F54" s="5680"/>
      <c r="G54" s="5680"/>
      <c r="H54" s="5680"/>
      <c r="I54" s="5680"/>
      <c r="J54" s="5680"/>
      <c r="K54" s="5680"/>
      <c r="L54" s="5680"/>
      <c r="M54" s="5681"/>
    </row>
    <row r="55" spans="1:13" ht="15.75" customHeight="1">
      <c r="A55" s="8966"/>
      <c r="B55" s="1631" t="s">
        <v>2399</v>
      </c>
      <c r="C55" s="5680" t="s">
        <v>2638</v>
      </c>
      <c r="D55" s="5680"/>
      <c r="E55" s="5680"/>
      <c r="F55" s="5680"/>
      <c r="G55" s="5680"/>
      <c r="H55" s="5680"/>
      <c r="I55" s="5680"/>
      <c r="J55" s="5680"/>
      <c r="K55" s="5680"/>
      <c r="L55" s="5680"/>
      <c r="M55" s="5681"/>
    </row>
    <row r="56" spans="1:13">
      <c r="A56" s="8966"/>
      <c r="B56" s="1631" t="s">
        <v>2400</v>
      </c>
      <c r="C56" s="5684" t="s">
        <v>2639</v>
      </c>
      <c r="D56" s="5684"/>
      <c r="E56" s="5684"/>
      <c r="F56" s="5684"/>
      <c r="G56" s="5684"/>
      <c r="H56" s="5684"/>
      <c r="I56" s="5684"/>
      <c r="J56" s="5684"/>
      <c r="K56" s="5684"/>
      <c r="L56" s="5684"/>
      <c r="M56" s="5685"/>
    </row>
    <row r="57" spans="1:13" ht="15.75" customHeight="1">
      <c r="A57" s="8967"/>
      <c r="B57" s="1631" t="s">
        <v>2401</v>
      </c>
      <c r="C57" s="5680">
        <v>3822500</v>
      </c>
      <c r="D57" s="5680"/>
      <c r="E57" s="5680"/>
      <c r="F57" s="5680"/>
      <c r="G57" s="5680"/>
      <c r="H57" s="5680"/>
      <c r="I57" s="5680"/>
      <c r="J57" s="5680"/>
      <c r="K57" s="5680"/>
      <c r="L57" s="5680"/>
      <c r="M57" s="5681"/>
    </row>
    <row r="58" spans="1:13" ht="30" customHeight="1">
      <c r="A58" s="8965" t="s">
        <v>2402</v>
      </c>
      <c r="B58" s="1632" t="s">
        <v>2403</v>
      </c>
      <c r="C58" s="5682" t="s">
        <v>1132</v>
      </c>
      <c r="D58" s="5682"/>
      <c r="E58" s="5682"/>
      <c r="F58" s="5682"/>
      <c r="G58" s="5682"/>
      <c r="H58" s="5682"/>
      <c r="I58" s="5682"/>
      <c r="J58" s="5682"/>
      <c r="K58" s="5682"/>
      <c r="L58" s="5682"/>
      <c r="M58" s="5683"/>
    </row>
    <row r="59" spans="1:13" ht="30" customHeight="1">
      <c r="A59" s="8966"/>
      <c r="B59" s="1632" t="s">
        <v>2404</v>
      </c>
      <c r="C59" s="5682" t="s">
        <v>2936</v>
      </c>
      <c r="D59" s="5682"/>
      <c r="E59" s="5682"/>
      <c r="F59" s="5682"/>
      <c r="G59" s="5682"/>
      <c r="H59" s="5682"/>
      <c r="I59" s="5682"/>
      <c r="J59" s="5682"/>
      <c r="K59" s="5682"/>
      <c r="L59" s="5682"/>
      <c r="M59" s="5683"/>
    </row>
    <row r="60" spans="1:13">
      <c r="A60" s="8966"/>
      <c r="B60" s="1632" t="s">
        <v>244</v>
      </c>
      <c r="C60" s="5682" t="s">
        <v>289</v>
      </c>
      <c r="D60" s="5682"/>
      <c r="E60" s="5682"/>
      <c r="F60" s="5682"/>
      <c r="G60" s="5682"/>
      <c r="H60" s="5682"/>
      <c r="I60" s="5682"/>
      <c r="J60" s="5682"/>
      <c r="K60" s="5682"/>
      <c r="L60" s="5682"/>
      <c r="M60" s="5683"/>
    </row>
    <row r="61" spans="1:13">
      <c r="A61" s="2845" t="s">
        <v>2406</v>
      </c>
      <c r="B61" s="2951" t="s">
        <v>359</v>
      </c>
      <c r="C61" s="8787" t="s">
        <v>359</v>
      </c>
      <c r="D61" s="8787"/>
      <c r="E61" s="8787"/>
      <c r="F61" s="8787"/>
      <c r="G61" s="8787"/>
      <c r="H61" s="8787"/>
      <c r="I61" s="8787"/>
      <c r="J61" s="8787"/>
      <c r="K61" s="8787"/>
      <c r="L61" s="8787"/>
      <c r="M61" s="8788"/>
    </row>
  </sheetData>
  <mergeCells count="51">
    <mergeCell ref="C7:D7"/>
    <mergeCell ref="I7:M7"/>
    <mergeCell ref="B8:B10"/>
    <mergeCell ref="C9:D9"/>
    <mergeCell ref="F9:G9"/>
    <mergeCell ref="I9:J9"/>
    <mergeCell ref="C10:D10"/>
    <mergeCell ref="F10:G10"/>
    <mergeCell ref="B1:M1"/>
    <mergeCell ref="C2:M2"/>
    <mergeCell ref="C3:M3"/>
    <mergeCell ref="F4:G4"/>
    <mergeCell ref="C5:M5"/>
    <mergeCell ref="I4:M4"/>
    <mergeCell ref="C15:M15"/>
    <mergeCell ref="C48:M48"/>
    <mergeCell ref="C49:M49"/>
    <mergeCell ref="I10:J10"/>
    <mergeCell ref="C11:M11"/>
    <mergeCell ref="C12:M12"/>
    <mergeCell ref="C13:M13"/>
    <mergeCell ref="C14:D14"/>
    <mergeCell ref="F14:M14"/>
    <mergeCell ref="A52:A57"/>
    <mergeCell ref="A58:A60"/>
    <mergeCell ref="C52:M52"/>
    <mergeCell ref="C53:M53"/>
    <mergeCell ref="C54:M54"/>
    <mergeCell ref="C55:M55"/>
    <mergeCell ref="C56:M56"/>
    <mergeCell ref="C50:M50"/>
    <mergeCell ref="C57:M57"/>
    <mergeCell ref="C58:M58"/>
    <mergeCell ref="C59:M59"/>
    <mergeCell ref="C60:M60"/>
    <mergeCell ref="C6:M6"/>
    <mergeCell ref="C61:M61"/>
    <mergeCell ref="A2:A14"/>
    <mergeCell ref="A15:A51"/>
    <mergeCell ref="C16:M16"/>
    <mergeCell ref="B17:B23"/>
    <mergeCell ref="B24:B27"/>
    <mergeCell ref="J29:L29"/>
    <mergeCell ref="B31:B33"/>
    <mergeCell ref="B34:B43"/>
    <mergeCell ref="F42:G42"/>
    <mergeCell ref="H42:I42"/>
    <mergeCell ref="B44:B47"/>
    <mergeCell ref="F45:F46"/>
    <mergeCell ref="G45:J46"/>
    <mergeCell ref="L45:M46"/>
  </mergeCells>
  <hyperlinks>
    <hyperlink ref="C56" r:id="rId1"/>
  </hyperlinks>
  <pageMargins left="0.7" right="0.7" top="0.75" bottom="0.75" header="0.51180555555555496" footer="0.51180555555555496"/>
  <pageSetup paperSize="9" orientation="portrait"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dimension ref="A1:AMJ62"/>
  <sheetViews>
    <sheetView zoomScale="65" zoomScaleNormal="65" workbookViewId="0">
      <selection activeCell="F7" sqref="F7"/>
    </sheetView>
  </sheetViews>
  <sheetFormatPr baseColWidth="10" defaultColWidth="11.42578125" defaultRowHeight="15.75"/>
  <cols>
    <col min="1" max="1" width="29" style="190" customWidth="1"/>
    <col min="2" max="2" width="29.7109375" style="191" customWidth="1"/>
    <col min="3" max="1024" width="11.42578125" style="190"/>
  </cols>
  <sheetData>
    <row r="1" spans="1:13" ht="20.25" customHeight="1">
      <c r="A1" s="2949" t="s">
        <v>359</v>
      </c>
      <c r="B1" s="6179" t="s">
        <v>4012</v>
      </c>
      <c r="C1" s="8829"/>
      <c r="D1" s="8829"/>
      <c r="E1" s="8829"/>
      <c r="F1" s="8829"/>
      <c r="G1" s="8829"/>
      <c r="H1" s="8829"/>
      <c r="I1" s="8829"/>
      <c r="J1" s="8829"/>
      <c r="K1" s="8829"/>
      <c r="L1" s="8829"/>
      <c r="M1" s="8980"/>
    </row>
    <row r="2" spans="1:13" ht="54" customHeight="1">
      <c r="A2" s="8981" t="s">
        <v>2329</v>
      </c>
      <c r="B2" s="3062" t="s">
        <v>2330</v>
      </c>
      <c r="C2" s="6601" t="s">
        <v>2299</v>
      </c>
      <c r="D2" s="6602"/>
      <c r="E2" s="6602"/>
      <c r="F2" s="6602"/>
      <c r="G2" s="6602"/>
      <c r="H2" s="6602"/>
      <c r="I2" s="6602"/>
      <c r="J2" s="6602"/>
      <c r="K2" s="6602"/>
      <c r="L2" s="6602"/>
      <c r="M2" s="6603"/>
    </row>
    <row r="3" spans="1:13" ht="132.94999999999999" customHeight="1">
      <c r="A3" s="8982"/>
      <c r="B3" s="3057" t="s">
        <v>2643</v>
      </c>
      <c r="C3" s="5686" t="s">
        <v>4013</v>
      </c>
      <c r="D3" s="5680"/>
      <c r="E3" s="5680"/>
      <c r="F3" s="5680"/>
      <c r="G3" s="5680"/>
      <c r="H3" s="5680"/>
      <c r="I3" s="5680"/>
      <c r="J3" s="5680"/>
      <c r="K3" s="5680"/>
      <c r="L3" s="5680"/>
      <c r="M3" s="5718"/>
    </row>
    <row r="4" spans="1:13" ht="33.75" customHeight="1">
      <c r="A4" s="8982"/>
      <c r="B4" s="2337" t="s">
        <v>240</v>
      </c>
      <c r="C4" s="3192" t="s">
        <v>95</v>
      </c>
      <c r="D4" s="1482"/>
      <c r="E4" s="1655" t="s">
        <v>359</v>
      </c>
      <c r="F4" s="5699" t="s">
        <v>241</v>
      </c>
      <c r="G4" s="5700"/>
      <c r="H4" s="1483" t="s">
        <v>437</v>
      </c>
      <c r="I4" s="7148"/>
      <c r="J4" s="7149"/>
      <c r="K4" s="7149"/>
      <c r="L4" s="7149"/>
      <c r="M4" s="8843"/>
    </row>
    <row r="5" spans="1:13" ht="38.25" customHeight="1">
      <c r="A5" s="8982"/>
      <c r="B5" s="2337" t="s">
        <v>2333</v>
      </c>
      <c r="C5" s="5686"/>
      <c r="D5" s="5680"/>
      <c r="E5" s="5680"/>
      <c r="F5" s="5680"/>
      <c r="G5" s="5680"/>
      <c r="H5" s="5680"/>
      <c r="I5" s="5680"/>
      <c r="J5" s="5680"/>
      <c r="K5" s="5680"/>
      <c r="L5" s="5680"/>
      <c r="M5" s="5718"/>
    </row>
    <row r="6" spans="1:13" ht="15.75" customHeight="1">
      <c r="A6" s="8982"/>
      <c r="B6" s="2337" t="s">
        <v>2334</v>
      </c>
      <c r="C6" s="5686"/>
      <c r="D6" s="5680"/>
      <c r="E6" s="5680"/>
      <c r="F6" s="5680"/>
      <c r="G6" s="5680"/>
      <c r="H6" s="5680"/>
      <c r="I6" s="5680"/>
      <c r="J6" s="5680"/>
      <c r="K6" s="5680"/>
      <c r="L6" s="5680"/>
      <c r="M6" s="5718"/>
    </row>
    <row r="7" spans="1:13" ht="15.75" customHeight="1">
      <c r="A7" s="8982"/>
      <c r="B7" s="2337" t="s">
        <v>2335</v>
      </c>
      <c r="C7" s="6610" t="s">
        <v>13</v>
      </c>
      <c r="D7" s="5702"/>
      <c r="E7" s="1409" t="s">
        <v>359</v>
      </c>
      <c r="F7" s="1409" t="s">
        <v>359</v>
      </c>
      <c r="G7" s="1484" t="s">
        <v>359</v>
      </c>
      <c r="H7" s="2406" t="s">
        <v>244</v>
      </c>
      <c r="I7" s="5702" t="s">
        <v>24</v>
      </c>
      <c r="J7" s="5702"/>
      <c r="K7" s="5702"/>
      <c r="L7" s="5702"/>
      <c r="M7" s="6611"/>
    </row>
    <row r="8" spans="1:13" ht="15.75" customHeight="1">
      <c r="A8" s="8982"/>
      <c r="B8" s="7129" t="s">
        <v>2336</v>
      </c>
      <c r="C8" s="3193" t="s">
        <v>359</v>
      </c>
      <c r="D8" s="1409" t="s">
        <v>359</v>
      </c>
      <c r="E8" s="1410" t="s">
        <v>359</v>
      </c>
      <c r="F8" s="1410" t="s">
        <v>359</v>
      </c>
      <c r="G8" s="1410" t="s">
        <v>359</v>
      </c>
      <c r="H8" s="1410" t="s">
        <v>359</v>
      </c>
      <c r="I8" s="1409" t="s">
        <v>359</v>
      </c>
      <c r="J8" s="1409" t="s">
        <v>359</v>
      </c>
      <c r="K8" s="1409" t="s">
        <v>359</v>
      </c>
      <c r="L8" s="1409" t="s">
        <v>359</v>
      </c>
      <c r="M8" s="1411" t="s">
        <v>359</v>
      </c>
    </row>
    <row r="9" spans="1:13" ht="15.75" customHeight="1">
      <c r="A9" s="8982"/>
      <c r="B9" s="7129"/>
      <c r="C9" s="6613" t="s">
        <v>359</v>
      </c>
      <c r="D9" s="5708"/>
      <c r="E9" s="1409" t="s">
        <v>359</v>
      </c>
      <c r="F9" s="5708" t="s">
        <v>359</v>
      </c>
      <c r="G9" s="5708"/>
      <c r="H9" s="1409" t="s">
        <v>359</v>
      </c>
      <c r="I9" s="5708" t="s">
        <v>359</v>
      </c>
      <c r="J9" s="5708"/>
      <c r="K9" s="1409" t="s">
        <v>359</v>
      </c>
      <c r="L9" s="1409" t="s">
        <v>359</v>
      </c>
      <c r="M9" s="1411" t="s">
        <v>359</v>
      </c>
    </row>
    <row r="10" spans="1:13" ht="15.75" customHeight="1">
      <c r="A10" s="8982"/>
      <c r="B10" s="7130"/>
      <c r="C10" s="6613" t="s">
        <v>2337</v>
      </c>
      <c r="D10" s="5708"/>
      <c r="E10" s="1412" t="s">
        <v>359</v>
      </c>
      <c r="F10" s="5708" t="s">
        <v>2337</v>
      </c>
      <c r="G10" s="5708"/>
      <c r="H10" s="1412" t="s">
        <v>359</v>
      </c>
      <c r="I10" s="5708" t="s">
        <v>2337</v>
      </c>
      <c r="J10" s="5708"/>
      <c r="K10" s="1412" t="s">
        <v>359</v>
      </c>
      <c r="L10" s="1412" t="s">
        <v>359</v>
      </c>
      <c r="M10" s="1413" t="s">
        <v>359</v>
      </c>
    </row>
    <row r="11" spans="1:13" ht="90.75" customHeight="1">
      <c r="A11" s="8982"/>
      <c r="B11" s="2337" t="s">
        <v>2338</v>
      </c>
      <c r="C11" s="6618" t="s">
        <v>4014</v>
      </c>
      <c r="D11" s="5682"/>
      <c r="E11" s="5682"/>
      <c r="F11" s="5682"/>
      <c r="G11" s="5682"/>
      <c r="H11" s="5682"/>
      <c r="I11" s="5682"/>
      <c r="J11" s="5682"/>
      <c r="K11" s="5682"/>
      <c r="L11" s="5682"/>
      <c r="M11" s="6619"/>
    </row>
    <row r="12" spans="1:13" ht="177.95" customHeight="1">
      <c r="A12" s="8982"/>
      <c r="B12" s="2337" t="s">
        <v>2689</v>
      </c>
      <c r="C12" s="6618" t="s">
        <v>4015</v>
      </c>
      <c r="D12" s="5682"/>
      <c r="E12" s="5682"/>
      <c r="F12" s="5682"/>
      <c r="G12" s="5682"/>
      <c r="H12" s="5682"/>
      <c r="I12" s="5682"/>
      <c r="J12" s="5682"/>
      <c r="K12" s="5682"/>
      <c r="L12" s="5682"/>
      <c r="M12" s="6619"/>
    </row>
    <row r="13" spans="1:13" ht="36" customHeight="1">
      <c r="A13" s="8982"/>
      <c r="B13" s="2337" t="s">
        <v>2649</v>
      </c>
      <c r="C13" s="6618" t="s">
        <v>2182</v>
      </c>
      <c r="D13" s="5682"/>
      <c r="E13" s="5682"/>
      <c r="F13" s="5682"/>
      <c r="G13" s="5682"/>
      <c r="H13" s="5682"/>
      <c r="I13" s="5682"/>
      <c r="J13" s="5682"/>
      <c r="K13" s="5682"/>
      <c r="L13" s="5682"/>
      <c r="M13" s="6619"/>
    </row>
    <row r="14" spans="1:13" ht="39" customHeight="1">
      <c r="A14" s="8982"/>
      <c r="B14" s="3063" t="s">
        <v>2651</v>
      </c>
      <c r="C14" s="5686" t="s">
        <v>1257</v>
      </c>
      <c r="D14" s="5680"/>
      <c r="E14" s="1534" t="s">
        <v>108</v>
      </c>
      <c r="F14" s="5997" t="s">
        <v>1869</v>
      </c>
      <c r="G14" s="5702"/>
      <c r="H14" s="5702"/>
      <c r="I14" s="5702"/>
      <c r="J14" s="5702"/>
      <c r="K14" s="5702"/>
      <c r="L14" s="5702"/>
      <c r="M14" s="6611"/>
    </row>
    <row r="15" spans="1:13" ht="15.75" customHeight="1">
      <c r="A15" s="8974" t="s">
        <v>2340</v>
      </c>
      <c r="B15" s="3064" t="s">
        <v>230</v>
      </c>
      <c r="C15" s="6618" t="s">
        <v>1253</v>
      </c>
      <c r="D15" s="5682"/>
      <c r="E15" s="5682"/>
      <c r="F15" s="5682"/>
      <c r="G15" s="5682"/>
      <c r="H15" s="5682"/>
      <c r="I15" s="5682"/>
      <c r="J15" s="5682"/>
      <c r="K15" s="5682"/>
      <c r="L15" s="5682"/>
      <c r="M15" s="6619"/>
    </row>
    <row r="16" spans="1:13" ht="21" customHeight="1">
      <c r="A16" s="8975"/>
      <c r="B16" s="3065" t="s">
        <v>2652</v>
      </c>
      <c r="C16" s="8976" t="s">
        <v>1868</v>
      </c>
      <c r="D16" s="8959"/>
      <c r="E16" s="8959"/>
      <c r="F16" s="8959"/>
      <c r="G16" s="8959"/>
      <c r="H16" s="8959"/>
      <c r="I16" s="8959"/>
      <c r="J16" s="8959"/>
      <c r="K16" s="8959"/>
      <c r="L16" s="8959"/>
      <c r="M16" s="8977"/>
    </row>
    <row r="17" spans="1:13" ht="8.25" customHeight="1">
      <c r="A17" s="8975"/>
      <c r="B17" s="7118" t="s">
        <v>2341</v>
      </c>
      <c r="C17" s="3193" t="s">
        <v>359</v>
      </c>
      <c r="D17" s="1408" t="s">
        <v>359</v>
      </c>
      <c r="E17" s="1408" t="s">
        <v>359</v>
      </c>
      <c r="F17" s="1408" t="s">
        <v>359</v>
      </c>
      <c r="G17" s="1408" t="s">
        <v>359</v>
      </c>
      <c r="H17" s="1408" t="s">
        <v>359</v>
      </c>
      <c r="I17" s="1408" t="s">
        <v>359</v>
      </c>
      <c r="J17" s="1408" t="s">
        <v>359</v>
      </c>
      <c r="K17" s="1408" t="s">
        <v>359</v>
      </c>
      <c r="L17" s="1408" t="s">
        <v>359</v>
      </c>
      <c r="M17" s="1416" t="s">
        <v>359</v>
      </c>
    </row>
    <row r="18" spans="1:13" ht="9" customHeight="1">
      <c r="A18" s="8975"/>
      <c r="B18" s="7118"/>
      <c r="C18" s="3193" t="s">
        <v>359</v>
      </c>
      <c r="D18" s="1415" t="s">
        <v>359</v>
      </c>
      <c r="E18" s="1408" t="s">
        <v>359</v>
      </c>
      <c r="F18" s="1415" t="s">
        <v>359</v>
      </c>
      <c r="G18" s="1408" t="s">
        <v>359</v>
      </c>
      <c r="H18" s="1415" t="s">
        <v>359</v>
      </c>
      <c r="I18" s="1408" t="s">
        <v>359</v>
      </c>
      <c r="J18" s="1415" t="s">
        <v>359</v>
      </c>
      <c r="K18" s="1408" t="s">
        <v>359</v>
      </c>
      <c r="L18" s="1408" t="s">
        <v>359</v>
      </c>
      <c r="M18" s="1416" t="s">
        <v>359</v>
      </c>
    </row>
    <row r="19" spans="1:13" ht="15.75" customHeight="1">
      <c r="A19" s="8975"/>
      <c r="B19" s="7118"/>
      <c r="C19" s="3164" t="s">
        <v>2342</v>
      </c>
      <c r="D19" s="1406" t="s">
        <v>359</v>
      </c>
      <c r="E19" s="1408" t="s">
        <v>2343</v>
      </c>
      <c r="F19" s="1406" t="s">
        <v>359</v>
      </c>
      <c r="G19" s="1408" t="s">
        <v>2344</v>
      </c>
      <c r="H19" s="1406" t="s">
        <v>359</v>
      </c>
      <c r="I19" s="1408" t="s">
        <v>2345</v>
      </c>
      <c r="J19" s="1406" t="s">
        <v>359</v>
      </c>
      <c r="K19" s="1408" t="s">
        <v>359</v>
      </c>
      <c r="L19" s="1408" t="s">
        <v>359</v>
      </c>
      <c r="M19" s="1416" t="s">
        <v>359</v>
      </c>
    </row>
    <row r="20" spans="1:13" ht="15.75" customHeight="1">
      <c r="A20" s="8975"/>
      <c r="B20" s="7118"/>
      <c r="C20" s="3164" t="s">
        <v>2346</v>
      </c>
      <c r="D20" s="1406" t="s">
        <v>359</v>
      </c>
      <c r="E20" s="1408" t="s">
        <v>2347</v>
      </c>
      <c r="F20" s="1406" t="s">
        <v>359</v>
      </c>
      <c r="G20" s="1408" t="s">
        <v>2348</v>
      </c>
      <c r="H20" s="1406" t="s">
        <v>359</v>
      </c>
      <c r="I20" s="1408" t="s">
        <v>359</v>
      </c>
      <c r="J20" s="1408" t="s">
        <v>359</v>
      </c>
      <c r="K20" s="1408" t="s">
        <v>359</v>
      </c>
      <c r="L20" s="1408" t="s">
        <v>359</v>
      </c>
      <c r="M20" s="1416" t="s">
        <v>359</v>
      </c>
    </row>
    <row r="21" spans="1:13" ht="15.75" customHeight="1">
      <c r="A21" s="8975"/>
      <c r="B21" s="7118"/>
      <c r="C21" s="3164" t="s">
        <v>2349</v>
      </c>
      <c r="D21" s="1406" t="s">
        <v>359</v>
      </c>
      <c r="E21" s="1408" t="s">
        <v>2350</v>
      </c>
      <c r="F21" s="1406" t="s">
        <v>359</v>
      </c>
      <c r="G21" s="1408" t="s">
        <v>359</v>
      </c>
      <c r="H21" s="1408" t="s">
        <v>359</v>
      </c>
      <c r="I21" s="1408" t="s">
        <v>359</v>
      </c>
      <c r="J21" s="1408" t="s">
        <v>359</v>
      </c>
      <c r="K21" s="1408" t="s">
        <v>359</v>
      </c>
      <c r="L21" s="1408" t="s">
        <v>359</v>
      </c>
      <c r="M21" s="1416" t="s">
        <v>359</v>
      </c>
    </row>
    <row r="22" spans="1:13" ht="15.75" customHeight="1">
      <c r="A22" s="8975"/>
      <c r="B22" s="7118"/>
      <c r="C22" s="3164" t="s">
        <v>105</v>
      </c>
      <c r="D22" s="1406" t="s">
        <v>2441</v>
      </c>
      <c r="E22" s="1408" t="s">
        <v>2352</v>
      </c>
      <c r="F22" s="1412" t="s">
        <v>2353</v>
      </c>
      <c r="G22" s="1412" t="s">
        <v>359</v>
      </c>
      <c r="H22" s="1412" t="s">
        <v>359</v>
      </c>
      <c r="I22" s="1412" t="s">
        <v>359</v>
      </c>
      <c r="J22" s="1412" t="s">
        <v>359</v>
      </c>
      <c r="K22" s="1412" t="s">
        <v>359</v>
      </c>
      <c r="L22" s="1412" t="s">
        <v>359</v>
      </c>
      <c r="M22" s="1413" t="s">
        <v>359</v>
      </c>
    </row>
    <row r="23" spans="1:13" ht="9.75" customHeight="1">
      <c r="A23" s="8975"/>
      <c r="B23" s="7119"/>
      <c r="C23" s="3192" t="s">
        <v>359</v>
      </c>
      <c r="D23" s="1415" t="s">
        <v>359</v>
      </c>
      <c r="E23" s="1415" t="s">
        <v>359</v>
      </c>
      <c r="F23" s="1415" t="s">
        <v>359</v>
      </c>
      <c r="G23" s="1415" t="s">
        <v>359</v>
      </c>
      <c r="H23" s="1415" t="s">
        <v>359</v>
      </c>
      <c r="I23" s="1415" t="s">
        <v>359</v>
      </c>
      <c r="J23" s="1415" t="s">
        <v>359</v>
      </c>
      <c r="K23" s="1415" t="s">
        <v>359</v>
      </c>
      <c r="L23" s="1415" t="s">
        <v>359</v>
      </c>
      <c r="M23" s="1418" t="s">
        <v>359</v>
      </c>
    </row>
    <row r="24" spans="1:13" ht="15.75" customHeight="1">
      <c r="A24" s="8975"/>
      <c r="B24" s="7118" t="s">
        <v>2354</v>
      </c>
      <c r="C24" s="3164" t="s">
        <v>359</v>
      </c>
      <c r="D24" s="1408" t="s">
        <v>359</v>
      </c>
      <c r="E24" s="1408" t="s">
        <v>359</v>
      </c>
      <c r="F24" s="1408" t="s">
        <v>359</v>
      </c>
      <c r="G24" s="1408" t="s">
        <v>359</v>
      </c>
      <c r="H24" s="1408" t="s">
        <v>359</v>
      </c>
      <c r="I24" s="1408" t="s">
        <v>359</v>
      </c>
      <c r="J24" s="1408" t="s">
        <v>359</v>
      </c>
      <c r="K24" s="1408" t="s">
        <v>359</v>
      </c>
      <c r="L24" s="1409" t="s">
        <v>359</v>
      </c>
      <c r="M24" s="1411" t="s">
        <v>359</v>
      </c>
    </row>
    <row r="25" spans="1:13" ht="15.75" customHeight="1">
      <c r="A25" s="8975"/>
      <c r="B25" s="7118"/>
      <c r="C25" s="3164" t="s">
        <v>2355</v>
      </c>
      <c r="D25" s="1417" t="s">
        <v>359</v>
      </c>
      <c r="E25" s="1408" t="s">
        <v>359</v>
      </c>
      <c r="F25" s="1408" t="s">
        <v>2356</v>
      </c>
      <c r="G25" s="1417" t="s">
        <v>359</v>
      </c>
      <c r="H25" s="1408" t="s">
        <v>359</v>
      </c>
      <c r="I25" s="1408" t="s">
        <v>2357</v>
      </c>
      <c r="J25" s="1417" t="s">
        <v>2441</v>
      </c>
      <c r="K25" s="1408" t="s">
        <v>359</v>
      </c>
      <c r="L25" s="1409" t="s">
        <v>359</v>
      </c>
      <c r="M25" s="1411" t="s">
        <v>359</v>
      </c>
    </row>
    <row r="26" spans="1:13" ht="15.75" customHeight="1">
      <c r="A26" s="8975"/>
      <c r="B26" s="7118"/>
      <c r="C26" s="3164" t="s">
        <v>2358</v>
      </c>
      <c r="D26" s="1419" t="s">
        <v>359</v>
      </c>
      <c r="E26" s="1409" t="s">
        <v>359</v>
      </c>
      <c r="F26" s="1408" t="s">
        <v>2359</v>
      </c>
      <c r="G26" s="1406" t="s">
        <v>359</v>
      </c>
      <c r="H26" s="1409" t="s">
        <v>359</v>
      </c>
      <c r="I26" s="1409" t="s">
        <v>359</v>
      </c>
      <c r="J26" s="1409" t="s">
        <v>359</v>
      </c>
      <c r="K26" s="1409" t="s">
        <v>359</v>
      </c>
      <c r="L26" s="1409" t="s">
        <v>359</v>
      </c>
      <c r="M26" s="1411" t="s">
        <v>359</v>
      </c>
    </row>
    <row r="27" spans="1:13" ht="15.75" customHeight="1">
      <c r="A27" s="8975"/>
      <c r="B27" s="7119"/>
      <c r="C27" s="3192" t="s">
        <v>359</v>
      </c>
      <c r="D27" s="1415" t="s">
        <v>359</v>
      </c>
      <c r="E27" s="1415" t="s">
        <v>359</v>
      </c>
      <c r="F27" s="1415" t="s">
        <v>359</v>
      </c>
      <c r="G27" s="1415" t="s">
        <v>359</v>
      </c>
      <c r="H27" s="1415" t="s">
        <v>359</v>
      </c>
      <c r="I27" s="1415" t="s">
        <v>359</v>
      </c>
      <c r="J27" s="1415" t="s">
        <v>359</v>
      </c>
      <c r="K27" s="1415" t="s">
        <v>359</v>
      </c>
      <c r="L27" s="1412" t="s">
        <v>359</v>
      </c>
      <c r="M27" s="1413" t="s">
        <v>359</v>
      </c>
    </row>
    <row r="28" spans="1:13" ht="15.75" customHeight="1">
      <c r="A28" s="8975"/>
      <c r="B28" s="8978" t="s">
        <v>2360</v>
      </c>
      <c r="C28" s="3164" t="s">
        <v>359</v>
      </c>
      <c r="D28" s="1408" t="s">
        <v>359</v>
      </c>
      <c r="E28" s="1408" t="s">
        <v>359</v>
      </c>
      <c r="F28" s="1408" t="s">
        <v>359</v>
      </c>
      <c r="G28" s="1408" t="s">
        <v>359</v>
      </c>
      <c r="H28" s="1408" t="s">
        <v>359</v>
      </c>
      <c r="I28" s="1408" t="s">
        <v>359</v>
      </c>
      <c r="J28" s="1408" t="s">
        <v>359</v>
      </c>
      <c r="K28" s="1408" t="s">
        <v>359</v>
      </c>
      <c r="L28" s="1408" t="s">
        <v>359</v>
      </c>
      <c r="M28" s="1416" t="s">
        <v>359</v>
      </c>
    </row>
    <row r="29" spans="1:13" ht="72" customHeight="1">
      <c r="A29" s="8975"/>
      <c r="B29" s="7129"/>
      <c r="C29" s="1420" t="s">
        <v>2361</v>
      </c>
      <c r="D29" s="1687">
        <v>0.89</v>
      </c>
      <c r="E29" s="1408" t="s">
        <v>359</v>
      </c>
      <c r="F29" s="1409" t="s">
        <v>2362</v>
      </c>
      <c r="G29" s="1417">
        <v>2022</v>
      </c>
      <c r="H29" s="1408" t="s">
        <v>359</v>
      </c>
      <c r="I29" s="1409" t="s">
        <v>2363</v>
      </c>
      <c r="J29" s="5701" t="s">
        <v>24</v>
      </c>
      <c r="K29" s="5680"/>
      <c r="L29" s="6204"/>
      <c r="M29" s="1416" t="s">
        <v>359</v>
      </c>
    </row>
    <row r="30" spans="1:13" ht="15.75" customHeight="1">
      <c r="A30" s="8975"/>
      <c r="B30" s="8979"/>
      <c r="C30" s="3192" t="s">
        <v>359</v>
      </c>
      <c r="D30" s="1415" t="s">
        <v>359</v>
      </c>
      <c r="E30" s="1415" t="s">
        <v>359</v>
      </c>
      <c r="F30" s="1415" t="s">
        <v>359</v>
      </c>
      <c r="G30" s="1415" t="s">
        <v>359</v>
      </c>
      <c r="H30" s="1415" t="s">
        <v>359</v>
      </c>
      <c r="I30" s="1415" t="s">
        <v>359</v>
      </c>
      <c r="J30" s="1415" t="s">
        <v>359</v>
      </c>
      <c r="K30" s="1415" t="s">
        <v>359</v>
      </c>
      <c r="L30" s="1415" t="s">
        <v>359</v>
      </c>
      <c r="M30" s="1418" t="s">
        <v>359</v>
      </c>
    </row>
    <row r="31" spans="1:13" ht="15.75" customHeight="1">
      <c r="A31" s="8975"/>
      <c r="B31" s="7118" t="s">
        <v>2364</v>
      </c>
      <c r="C31" s="3195" t="s">
        <v>359</v>
      </c>
      <c r="D31" s="1422" t="s">
        <v>359</v>
      </c>
      <c r="E31" s="1422" t="s">
        <v>359</v>
      </c>
      <c r="F31" s="1422" t="s">
        <v>359</v>
      </c>
      <c r="G31" s="1422" t="s">
        <v>359</v>
      </c>
      <c r="H31" s="1422" t="s">
        <v>359</v>
      </c>
      <c r="I31" s="1422" t="s">
        <v>359</v>
      </c>
      <c r="J31" s="1422" t="s">
        <v>359</v>
      </c>
      <c r="K31" s="1422" t="s">
        <v>359</v>
      </c>
      <c r="L31" s="1409" t="s">
        <v>359</v>
      </c>
      <c r="M31" s="1411" t="s">
        <v>359</v>
      </c>
    </row>
    <row r="32" spans="1:13" ht="15.75" customHeight="1">
      <c r="A32" s="8975"/>
      <c r="B32" s="7118"/>
      <c r="C32" s="3164" t="s">
        <v>2365</v>
      </c>
      <c r="D32" s="3203">
        <v>2023</v>
      </c>
      <c r="E32" s="1422" t="s">
        <v>359</v>
      </c>
      <c r="F32" s="1408" t="s">
        <v>2366</v>
      </c>
      <c r="G32" s="1537">
        <v>2038</v>
      </c>
      <c r="H32" s="1422" t="s">
        <v>359</v>
      </c>
      <c r="I32" s="1409" t="s">
        <v>359</v>
      </c>
      <c r="J32" s="1422" t="s">
        <v>359</v>
      </c>
      <c r="K32" s="1422" t="s">
        <v>359</v>
      </c>
      <c r="L32" s="1409" t="s">
        <v>359</v>
      </c>
      <c r="M32" s="1411" t="s">
        <v>359</v>
      </c>
    </row>
    <row r="33" spans="1:13" ht="15.75" customHeight="1">
      <c r="A33" s="8975"/>
      <c r="B33" s="7119"/>
      <c r="C33" s="3192" t="s">
        <v>359</v>
      </c>
      <c r="D33" s="1415" t="s">
        <v>359</v>
      </c>
      <c r="E33" s="1538" t="s">
        <v>359</v>
      </c>
      <c r="F33" s="1415" t="s">
        <v>359</v>
      </c>
      <c r="G33" s="1538" t="s">
        <v>359</v>
      </c>
      <c r="H33" s="1538" t="s">
        <v>359</v>
      </c>
      <c r="I33" s="1412" t="s">
        <v>359</v>
      </c>
      <c r="J33" s="1538" t="s">
        <v>359</v>
      </c>
      <c r="K33" s="1538" t="s">
        <v>359</v>
      </c>
      <c r="L33" s="1412" t="s">
        <v>359</v>
      </c>
      <c r="M33" s="1413" t="s">
        <v>359</v>
      </c>
    </row>
    <row r="34" spans="1:13" ht="15.75" customHeight="1">
      <c r="A34" s="8975"/>
      <c r="B34" s="7118" t="s">
        <v>2367</v>
      </c>
      <c r="C34" s="3164" t="s">
        <v>359</v>
      </c>
      <c r="D34" s="1408" t="s">
        <v>359</v>
      </c>
      <c r="E34" s="1408" t="s">
        <v>359</v>
      </c>
      <c r="F34" s="1408" t="s">
        <v>359</v>
      </c>
      <c r="G34" s="1408" t="s">
        <v>359</v>
      </c>
      <c r="H34" s="1408" t="s">
        <v>359</v>
      </c>
      <c r="I34" s="1408" t="s">
        <v>359</v>
      </c>
      <c r="J34" s="1408" t="s">
        <v>359</v>
      </c>
      <c r="K34" s="1408" t="s">
        <v>359</v>
      </c>
      <c r="L34" s="1408" t="s">
        <v>359</v>
      </c>
      <c r="M34" s="1416" t="s">
        <v>359</v>
      </c>
    </row>
    <row r="35" spans="1:13" ht="15.75" customHeight="1">
      <c r="A35" s="8975"/>
      <c r="B35" s="7118"/>
      <c r="C35" s="3164" t="s">
        <v>359</v>
      </c>
      <c r="D35" s="3136" t="s">
        <v>2368</v>
      </c>
      <c r="E35" s="3201">
        <v>2023</v>
      </c>
      <c r="F35" s="3136" t="s">
        <v>2369</v>
      </c>
      <c r="G35" s="3201">
        <v>2024</v>
      </c>
      <c r="H35" s="3136" t="s">
        <v>2370</v>
      </c>
      <c r="I35" s="3201">
        <v>2025</v>
      </c>
      <c r="J35" s="3136" t="s">
        <v>2371</v>
      </c>
      <c r="K35" s="3201">
        <v>2026</v>
      </c>
      <c r="L35" s="3136" t="s">
        <v>2372</v>
      </c>
      <c r="M35" s="3202">
        <v>2027</v>
      </c>
    </row>
    <row r="36" spans="1:13" ht="15.75" customHeight="1">
      <c r="A36" s="8975"/>
      <c r="B36" s="7118"/>
      <c r="C36" s="3164" t="s">
        <v>359</v>
      </c>
      <c r="D36" s="1490">
        <v>0.9</v>
      </c>
      <c r="E36" s="1488" t="s">
        <v>359</v>
      </c>
      <c r="F36" s="1489">
        <v>0.9</v>
      </c>
      <c r="G36" s="1488" t="s">
        <v>359</v>
      </c>
      <c r="H36" s="1489">
        <v>0.9</v>
      </c>
      <c r="I36" s="1488" t="s">
        <v>359</v>
      </c>
      <c r="J36" s="1489">
        <v>0.9</v>
      </c>
      <c r="K36" s="1488" t="s">
        <v>359</v>
      </c>
      <c r="L36" s="1489">
        <v>0.9</v>
      </c>
      <c r="M36" s="1407" t="s">
        <v>359</v>
      </c>
    </row>
    <row r="37" spans="1:13" ht="15.75" customHeight="1">
      <c r="A37" s="8975"/>
      <c r="B37" s="7118"/>
      <c r="C37" s="3164" t="s">
        <v>359</v>
      </c>
      <c r="D37" s="3137" t="s">
        <v>2373</v>
      </c>
      <c r="E37" s="3137">
        <v>2028</v>
      </c>
      <c r="F37" s="3137" t="s">
        <v>2374</v>
      </c>
      <c r="G37" s="3137">
        <v>2029</v>
      </c>
      <c r="H37" s="3137" t="s">
        <v>2375</v>
      </c>
      <c r="I37" s="3137">
        <v>2030</v>
      </c>
      <c r="J37" s="3137" t="s">
        <v>2376</v>
      </c>
      <c r="K37" s="3137">
        <v>2031</v>
      </c>
      <c r="L37" s="3137" t="s">
        <v>2377</v>
      </c>
      <c r="M37" s="3199">
        <v>2032</v>
      </c>
    </row>
    <row r="38" spans="1:13" ht="15.75" customHeight="1">
      <c r="A38" s="8975"/>
      <c r="B38" s="7118"/>
      <c r="C38" s="3164" t="s">
        <v>359</v>
      </c>
      <c r="D38" s="1490">
        <v>0.9</v>
      </c>
      <c r="E38" s="1488" t="s">
        <v>359</v>
      </c>
      <c r="F38" s="1489">
        <v>0.9</v>
      </c>
      <c r="G38" s="1488" t="s">
        <v>359</v>
      </c>
      <c r="H38" s="1489">
        <v>0.9</v>
      </c>
      <c r="I38" s="1488" t="s">
        <v>359</v>
      </c>
      <c r="J38" s="1489">
        <v>0.9</v>
      </c>
      <c r="K38" s="1488" t="s">
        <v>359</v>
      </c>
      <c r="L38" s="1489">
        <v>0.9</v>
      </c>
      <c r="M38" s="1407" t="s">
        <v>359</v>
      </c>
    </row>
    <row r="39" spans="1:13" ht="15.75" customHeight="1">
      <c r="A39" s="8975"/>
      <c r="B39" s="7118"/>
      <c r="C39" s="3164" t="s">
        <v>359</v>
      </c>
      <c r="D39" s="3137" t="s">
        <v>2378</v>
      </c>
      <c r="E39" s="3137">
        <v>2033</v>
      </c>
      <c r="F39" s="3137" t="s">
        <v>2379</v>
      </c>
      <c r="G39" s="3137">
        <v>2034</v>
      </c>
      <c r="H39" s="3137" t="s">
        <v>2380</v>
      </c>
      <c r="I39" s="3137">
        <v>2035</v>
      </c>
      <c r="J39" s="3137" t="s">
        <v>2381</v>
      </c>
      <c r="K39" s="3137">
        <v>2036</v>
      </c>
      <c r="L39" s="3137" t="s">
        <v>2382</v>
      </c>
      <c r="M39" s="3199">
        <v>2037</v>
      </c>
    </row>
    <row r="40" spans="1:13" ht="15.75" customHeight="1">
      <c r="A40" s="8975"/>
      <c r="B40" s="7118"/>
      <c r="C40" s="3164" t="s">
        <v>359</v>
      </c>
      <c r="D40" s="1490">
        <v>0.9</v>
      </c>
      <c r="E40" s="1488" t="s">
        <v>359</v>
      </c>
      <c r="F40" s="1489">
        <v>0.9</v>
      </c>
      <c r="G40" s="1488" t="s">
        <v>359</v>
      </c>
      <c r="H40" s="1489">
        <v>0.9</v>
      </c>
      <c r="I40" s="1488" t="s">
        <v>359</v>
      </c>
      <c r="J40" s="1489">
        <v>0.9</v>
      </c>
      <c r="K40" s="1488" t="s">
        <v>359</v>
      </c>
      <c r="L40" s="1489">
        <v>0.9</v>
      </c>
      <c r="M40" s="1407" t="s">
        <v>359</v>
      </c>
    </row>
    <row r="41" spans="1:13" ht="15.75" customHeight="1">
      <c r="A41" s="8975"/>
      <c r="B41" s="7118"/>
      <c r="C41" s="3164" t="s">
        <v>359</v>
      </c>
      <c r="D41" s="3136" t="s">
        <v>2383</v>
      </c>
      <c r="E41" s="3201">
        <v>2038</v>
      </c>
      <c r="F41" s="3136" t="s">
        <v>2384</v>
      </c>
      <c r="G41" s="3135" t="s">
        <v>359</v>
      </c>
      <c r="H41" s="1408" t="s">
        <v>359</v>
      </c>
      <c r="I41" s="1408" t="s">
        <v>359</v>
      </c>
      <c r="J41" s="1408" t="s">
        <v>359</v>
      </c>
      <c r="K41" s="1408" t="s">
        <v>359</v>
      </c>
      <c r="L41" s="1408" t="s">
        <v>359</v>
      </c>
      <c r="M41" s="1416" t="s">
        <v>359</v>
      </c>
    </row>
    <row r="42" spans="1:13" ht="15.75" customHeight="1">
      <c r="A42" s="8975"/>
      <c r="B42" s="7118"/>
      <c r="C42" s="3164" t="s">
        <v>359</v>
      </c>
      <c r="D42" s="3366">
        <v>0.9</v>
      </c>
      <c r="E42" s="1488" t="s">
        <v>359</v>
      </c>
      <c r="F42" s="8851">
        <v>0.9</v>
      </c>
      <c r="G42" s="6204"/>
      <c r="H42" s="6189" t="s">
        <v>359</v>
      </c>
      <c r="I42" s="6189"/>
      <c r="J42" s="1408" t="s">
        <v>359</v>
      </c>
      <c r="K42" s="1408" t="s">
        <v>359</v>
      </c>
      <c r="L42" s="1408" t="s">
        <v>359</v>
      </c>
      <c r="M42" s="1416" t="s">
        <v>359</v>
      </c>
    </row>
    <row r="43" spans="1:13" ht="15.75" customHeight="1">
      <c r="A43" s="8975"/>
      <c r="B43" s="7118"/>
      <c r="C43" s="3192" t="s">
        <v>359</v>
      </c>
      <c r="D43" s="1415" t="s">
        <v>359</v>
      </c>
      <c r="E43" s="1415" t="s">
        <v>359</v>
      </c>
      <c r="F43" s="1415" t="s">
        <v>359</v>
      </c>
      <c r="G43" s="1415" t="s">
        <v>359</v>
      </c>
      <c r="H43" s="1415" t="s">
        <v>359</v>
      </c>
      <c r="I43" s="1415" t="s">
        <v>359</v>
      </c>
      <c r="J43" s="1415" t="s">
        <v>359</v>
      </c>
      <c r="K43" s="1415" t="s">
        <v>359</v>
      </c>
      <c r="L43" s="1415" t="s">
        <v>359</v>
      </c>
      <c r="M43" s="1418" t="s">
        <v>359</v>
      </c>
    </row>
    <row r="44" spans="1:13" ht="18" customHeight="1">
      <c r="A44" s="8975"/>
      <c r="B44" s="8972" t="s">
        <v>2385</v>
      </c>
      <c r="C44" s="3164" t="s">
        <v>359</v>
      </c>
      <c r="D44" s="1408" t="s">
        <v>359</v>
      </c>
      <c r="E44" s="1408" t="s">
        <v>359</v>
      </c>
      <c r="F44" s="1408" t="s">
        <v>359</v>
      </c>
      <c r="G44" s="1408" t="s">
        <v>359</v>
      </c>
      <c r="H44" s="1408" t="s">
        <v>359</v>
      </c>
      <c r="I44" s="1408" t="s">
        <v>359</v>
      </c>
      <c r="J44" s="1408" t="s">
        <v>359</v>
      </c>
      <c r="K44" s="1408" t="s">
        <v>359</v>
      </c>
      <c r="L44" s="1409" t="s">
        <v>359</v>
      </c>
      <c r="M44" s="1411" t="s">
        <v>359</v>
      </c>
    </row>
    <row r="45" spans="1:13" ht="15.75" customHeight="1">
      <c r="A45" s="8975"/>
      <c r="B45" s="7118"/>
      <c r="C45" s="3193" t="s">
        <v>359</v>
      </c>
      <c r="D45" s="1408" t="s">
        <v>93</v>
      </c>
      <c r="E45" s="1415" t="s">
        <v>95</v>
      </c>
      <c r="F45" s="6539" t="s">
        <v>2386</v>
      </c>
      <c r="G45" s="6540" t="s">
        <v>103</v>
      </c>
      <c r="H45" s="5979"/>
      <c r="I45" s="5979"/>
      <c r="J45" s="6620"/>
      <c r="K45" s="1408" t="s">
        <v>2387</v>
      </c>
      <c r="L45" s="6545" t="s">
        <v>2430</v>
      </c>
      <c r="M45" s="6623"/>
    </row>
    <row r="46" spans="1:13" ht="15.75" customHeight="1">
      <c r="A46" s="8975"/>
      <c r="B46" s="7118"/>
      <c r="C46" s="3193" t="s">
        <v>359</v>
      </c>
      <c r="D46" s="1423" t="s">
        <v>2441</v>
      </c>
      <c r="E46" s="1483" t="s">
        <v>359</v>
      </c>
      <c r="F46" s="6539"/>
      <c r="G46" s="6621"/>
      <c r="H46" s="5732"/>
      <c r="I46" s="5732"/>
      <c r="J46" s="6622"/>
      <c r="K46" s="1409" t="s">
        <v>359</v>
      </c>
      <c r="L46" s="6547"/>
      <c r="M46" s="6624"/>
    </row>
    <row r="47" spans="1:13" ht="15.75" customHeight="1">
      <c r="A47" s="8975"/>
      <c r="B47" s="7119"/>
      <c r="C47" s="3194" t="s">
        <v>359</v>
      </c>
      <c r="D47" s="1412" t="s">
        <v>359</v>
      </c>
      <c r="E47" s="1412" t="s">
        <v>359</v>
      </c>
      <c r="F47" s="1412" t="s">
        <v>359</v>
      </c>
      <c r="G47" s="1412" t="s">
        <v>359</v>
      </c>
      <c r="H47" s="1412" t="s">
        <v>359</v>
      </c>
      <c r="I47" s="1412" t="s">
        <v>359</v>
      </c>
      <c r="J47" s="1412" t="s">
        <v>359</v>
      </c>
      <c r="K47" s="1412" t="s">
        <v>359</v>
      </c>
      <c r="L47" s="1409" t="s">
        <v>359</v>
      </c>
      <c r="M47" s="1411" t="s">
        <v>359</v>
      </c>
    </row>
    <row r="48" spans="1:13" ht="68.25" customHeight="1">
      <c r="A48" s="8975"/>
      <c r="B48" s="2337" t="s">
        <v>2388</v>
      </c>
      <c r="C48" s="6618" t="s">
        <v>4016</v>
      </c>
      <c r="D48" s="5682"/>
      <c r="E48" s="5682"/>
      <c r="F48" s="5682"/>
      <c r="G48" s="5682"/>
      <c r="H48" s="5682"/>
      <c r="I48" s="5682"/>
      <c r="J48" s="5682"/>
      <c r="K48" s="5682"/>
      <c r="L48" s="5682"/>
      <c r="M48" s="6619"/>
    </row>
    <row r="49" spans="1:13" ht="27" customHeight="1">
      <c r="A49" s="8975"/>
      <c r="B49" s="3065" t="s">
        <v>2390</v>
      </c>
      <c r="C49" s="5686" t="s">
        <v>4011</v>
      </c>
      <c r="D49" s="5680"/>
      <c r="E49" s="5680"/>
      <c r="F49" s="5680"/>
      <c r="G49" s="5680"/>
      <c r="H49" s="5680"/>
      <c r="I49" s="5680"/>
      <c r="J49" s="5680"/>
      <c r="K49" s="5680"/>
      <c r="L49" s="5680"/>
      <c r="M49" s="5718"/>
    </row>
    <row r="50" spans="1:13" ht="15.75" customHeight="1">
      <c r="A50" s="8975"/>
      <c r="B50" s="3065" t="s">
        <v>2392</v>
      </c>
      <c r="C50" s="5686">
        <v>30</v>
      </c>
      <c r="D50" s="5680"/>
      <c r="E50" s="5680"/>
      <c r="F50" s="5680"/>
      <c r="G50" s="5680"/>
      <c r="H50" s="5680"/>
      <c r="I50" s="5680"/>
      <c r="J50" s="5680"/>
      <c r="K50" s="5680"/>
      <c r="L50" s="5680"/>
      <c r="M50" s="5718"/>
    </row>
    <row r="51" spans="1:13" ht="15.75" customHeight="1">
      <c r="A51" s="8975"/>
      <c r="B51" s="3065" t="s">
        <v>2393</v>
      </c>
      <c r="C51" s="3192">
        <v>2022</v>
      </c>
      <c r="D51" s="1415" t="s">
        <v>359</v>
      </c>
      <c r="E51" s="1415" t="s">
        <v>359</v>
      </c>
      <c r="F51" s="1415" t="s">
        <v>359</v>
      </c>
      <c r="G51" s="1415" t="s">
        <v>359</v>
      </c>
      <c r="H51" s="1415" t="s">
        <v>359</v>
      </c>
      <c r="I51" s="1415" t="s">
        <v>359</v>
      </c>
      <c r="J51" s="1415" t="s">
        <v>359</v>
      </c>
      <c r="K51" s="1415" t="s">
        <v>359</v>
      </c>
      <c r="L51" s="1415" t="s">
        <v>359</v>
      </c>
      <c r="M51" s="1418" t="s">
        <v>359</v>
      </c>
    </row>
    <row r="52" spans="1:13" ht="15.75" customHeight="1">
      <c r="A52" s="8970" t="s">
        <v>2394</v>
      </c>
      <c r="B52" s="3065" t="s">
        <v>2395</v>
      </c>
      <c r="C52" s="5686" t="s">
        <v>2635</v>
      </c>
      <c r="D52" s="5680"/>
      <c r="E52" s="5680"/>
      <c r="F52" s="5680"/>
      <c r="G52" s="5680"/>
      <c r="H52" s="5680"/>
      <c r="I52" s="5680"/>
      <c r="J52" s="5680"/>
      <c r="K52" s="5680"/>
      <c r="L52" s="5680"/>
      <c r="M52" s="5718"/>
    </row>
    <row r="53" spans="1:13" ht="15.75" customHeight="1">
      <c r="A53" s="8971"/>
      <c r="B53" s="3065" t="s">
        <v>2396</v>
      </c>
      <c r="C53" s="5686" t="s">
        <v>2636</v>
      </c>
      <c r="D53" s="5680"/>
      <c r="E53" s="5680"/>
      <c r="F53" s="5680"/>
      <c r="G53" s="5680"/>
      <c r="H53" s="5680"/>
      <c r="I53" s="5680"/>
      <c r="J53" s="5680"/>
      <c r="K53" s="5680"/>
      <c r="L53" s="5680"/>
      <c r="M53" s="5718"/>
    </row>
    <row r="54" spans="1:13" ht="15.75" customHeight="1">
      <c r="A54" s="8971"/>
      <c r="B54" s="3065" t="s">
        <v>2398</v>
      </c>
      <c r="C54" s="5686" t="s">
        <v>2637</v>
      </c>
      <c r="D54" s="5680"/>
      <c r="E54" s="5680"/>
      <c r="F54" s="5680"/>
      <c r="G54" s="5680"/>
      <c r="H54" s="5680"/>
      <c r="I54" s="5680"/>
      <c r="J54" s="5680"/>
      <c r="K54" s="5680"/>
      <c r="L54" s="5680"/>
      <c r="M54" s="5718"/>
    </row>
    <row r="55" spans="1:13" ht="15.75" customHeight="1">
      <c r="A55" s="8971"/>
      <c r="B55" s="3065" t="s">
        <v>2399</v>
      </c>
      <c r="C55" s="5686" t="s">
        <v>2638</v>
      </c>
      <c r="D55" s="5680"/>
      <c r="E55" s="5680"/>
      <c r="F55" s="5680"/>
      <c r="G55" s="5680"/>
      <c r="H55" s="5680"/>
      <c r="I55" s="5680"/>
      <c r="J55" s="5680"/>
      <c r="K55" s="5680"/>
      <c r="L55" s="5680"/>
      <c r="M55" s="5718"/>
    </row>
    <row r="56" spans="1:13" ht="15.75" customHeight="1">
      <c r="A56" s="8971"/>
      <c r="B56" s="3065" t="s">
        <v>2400</v>
      </c>
      <c r="C56" s="6614" t="s">
        <v>2639</v>
      </c>
      <c r="D56" s="5684"/>
      <c r="E56" s="5684"/>
      <c r="F56" s="5684"/>
      <c r="G56" s="5684"/>
      <c r="H56" s="5684"/>
      <c r="I56" s="5684"/>
      <c r="J56" s="5684"/>
      <c r="K56" s="5684"/>
      <c r="L56" s="5684"/>
      <c r="M56" s="6615"/>
    </row>
    <row r="57" spans="1:13">
      <c r="A57" s="8973"/>
      <c r="B57" s="3065" t="s">
        <v>2401</v>
      </c>
      <c r="C57" s="5686">
        <v>3822500</v>
      </c>
      <c r="D57" s="5680"/>
      <c r="E57" s="5680"/>
      <c r="F57" s="5680"/>
      <c r="G57" s="5680"/>
      <c r="H57" s="5680"/>
      <c r="I57" s="5680"/>
      <c r="J57" s="5680"/>
      <c r="K57" s="5680"/>
      <c r="L57" s="5680"/>
      <c r="M57" s="5718"/>
    </row>
    <row r="58" spans="1:13" ht="15.75" customHeight="1">
      <c r="A58" s="8970" t="s">
        <v>2402</v>
      </c>
      <c r="B58" s="3066" t="s">
        <v>2403</v>
      </c>
      <c r="C58" s="6618" t="s">
        <v>1132</v>
      </c>
      <c r="D58" s="5682"/>
      <c r="E58" s="5682"/>
      <c r="F58" s="5682"/>
      <c r="G58" s="5682"/>
      <c r="H58" s="5682"/>
      <c r="I58" s="5682"/>
      <c r="J58" s="5682"/>
      <c r="K58" s="5682"/>
      <c r="L58" s="5682"/>
      <c r="M58" s="6619"/>
    </row>
    <row r="59" spans="1:13" ht="30" customHeight="1">
      <c r="A59" s="8971"/>
      <c r="B59" s="3066" t="s">
        <v>2404</v>
      </c>
      <c r="C59" s="6618" t="s">
        <v>2936</v>
      </c>
      <c r="D59" s="5682"/>
      <c r="E59" s="5682"/>
      <c r="F59" s="5682"/>
      <c r="G59" s="5682"/>
      <c r="H59" s="5682"/>
      <c r="I59" s="5682"/>
      <c r="J59" s="5682"/>
      <c r="K59" s="5682"/>
      <c r="L59" s="5682"/>
      <c r="M59" s="6619"/>
    </row>
    <row r="60" spans="1:13" ht="30" customHeight="1">
      <c r="A60" s="8971"/>
      <c r="B60" s="3066" t="s">
        <v>244</v>
      </c>
      <c r="C60" s="6618" t="s">
        <v>289</v>
      </c>
      <c r="D60" s="5682"/>
      <c r="E60" s="5682"/>
      <c r="F60" s="5682"/>
      <c r="G60" s="5682"/>
      <c r="H60" s="5682"/>
      <c r="I60" s="5682"/>
      <c r="J60" s="5682"/>
      <c r="K60" s="5682"/>
      <c r="L60" s="5682"/>
      <c r="M60" s="6619"/>
    </row>
    <row r="61" spans="1:13" ht="39" customHeight="1">
      <c r="A61" s="2950" t="s">
        <v>2406</v>
      </c>
      <c r="B61" s="3068" t="s">
        <v>359</v>
      </c>
      <c r="C61" s="8968" t="s">
        <v>4017</v>
      </c>
      <c r="D61" s="8787"/>
      <c r="E61" s="8787"/>
      <c r="F61" s="8787"/>
      <c r="G61" s="8787"/>
      <c r="H61" s="8787"/>
      <c r="I61" s="8787"/>
      <c r="J61" s="8787"/>
      <c r="K61" s="8787"/>
      <c r="L61" s="8787"/>
      <c r="M61" s="8969"/>
    </row>
    <row r="62" spans="1:13">
      <c r="A62" s="17"/>
    </row>
  </sheetData>
  <mergeCells count="52">
    <mergeCell ref="B1:M1"/>
    <mergeCell ref="A2:A14"/>
    <mergeCell ref="C2:M2"/>
    <mergeCell ref="C3:M3"/>
    <mergeCell ref="F4:G4"/>
    <mergeCell ref="C5:M5"/>
    <mergeCell ref="C7:D7"/>
    <mergeCell ref="I7:M7"/>
    <mergeCell ref="B8:B10"/>
    <mergeCell ref="C9:D9"/>
    <mergeCell ref="F9:G9"/>
    <mergeCell ref="I9:J9"/>
    <mergeCell ref="C10:D10"/>
    <mergeCell ref="I4:M4"/>
    <mergeCell ref="C6:M6"/>
    <mergeCell ref="C56:M56"/>
    <mergeCell ref="C57:M57"/>
    <mergeCell ref="F10:G10"/>
    <mergeCell ref="I10:J10"/>
    <mergeCell ref="C11:M11"/>
    <mergeCell ref="C12:M12"/>
    <mergeCell ref="C13:M13"/>
    <mergeCell ref="F14:M14"/>
    <mergeCell ref="C14:D14"/>
    <mergeCell ref="A15:A51"/>
    <mergeCell ref="C15:M15"/>
    <mergeCell ref="C16:M16"/>
    <mergeCell ref="B17:B23"/>
    <mergeCell ref="B24:B27"/>
    <mergeCell ref="L45:M46"/>
    <mergeCell ref="C48:M48"/>
    <mergeCell ref="C49:M49"/>
    <mergeCell ref="F42:G42"/>
    <mergeCell ref="H42:I42"/>
    <mergeCell ref="J29:L29"/>
    <mergeCell ref="B28:B30"/>
    <mergeCell ref="C61:M61"/>
    <mergeCell ref="B31:B33"/>
    <mergeCell ref="B34:B43"/>
    <mergeCell ref="A58:A60"/>
    <mergeCell ref="C58:M58"/>
    <mergeCell ref="C59:M59"/>
    <mergeCell ref="C60:M60"/>
    <mergeCell ref="B44:B47"/>
    <mergeCell ref="F45:F46"/>
    <mergeCell ref="G45:J46"/>
    <mergeCell ref="C50:M50"/>
    <mergeCell ref="A52:A57"/>
    <mergeCell ref="C52:M52"/>
    <mergeCell ref="C53:M53"/>
    <mergeCell ref="C54:M54"/>
    <mergeCell ref="C55:M55"/>
  </mergeCells>
  <hyperlinks>
    <hyperlink ref="C56" r:id="rId1"/>
  </hyperlinks>
  <pageMargins left="0.7" right="0.7" top="0.75" bottom="0.75" header="0.51180555555555496" footer="0.51180555555555496"/>
  <pageSetup paperSize="9" orientation="portrait"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AMJ61"/>
  <sheetViews>
    <sheetView zoomScale="65" zoomScaleNormal="65" workbookViewId="0">
      <selection activeCell="C11" sqref="C11:M11"/>
    </sheetView>
  </sheetViews>
  <sheetFormatPr baseColWidth="10" defaultColWidth="11.42578125" defaultRowHeight="15.75"/>
  <cols>
    <col min="1" max="1" width="29" style="190" customWidth="1"/>
    <col min="2" max="2" width="29.7109375" style="191" customWidth="1"/>
    <col min="3" max="1024" width="11.42578125" style="190"/>
  </cols>
  <sheetData>
    <row r="1" spans="1:13" ht="20.25" customHeight="1">
      <c r="A1" s="2714" t="s">
        <v>359</v>
      </c>
      <c r="B1" s="6179" t="s">
        <v>4018</v>
      </c>
      <c r="C1" s="8829"/>
      <c r="D1" s="8829"/>
      <c r="E1" s="8829"/>
      <c r="F1" s="8829"/>
      <c r="G1" s="8829"/>
      <c r="H1" s="8829"/>
      <c r="I1" s="8829"/>
      <c r="J1" s="8829"/>
      <c r="K1" s="8829"/>
      <c r="L1" s="8829"/>
      <c r="M1" s="8980"/>
    </row>
    <row r="2" spans="1:13" ht="54" customHeight="1">
      <c r="A2" s="6186" t="s">
        <v>2329</v>
      </c>
      <c r="B2" s="3062" t="s">
        <v>2330</v>
      </c>
      <c r="C2" s="8984" t="s">
        <v>1871</v>
      </c>
      <c r="D2" s="8862"/>
      <c r="E2" s="8862"/>
      <c r="F2" s="8862"/>
      <c r="G2" s="8862"/>
      <c r="H2" s="8862"/>
      <c r="I2" s="8862"/>
      <c r="J2" s="8862"/>
      <c r="K2" s="8862"/>
      <c r="L2" s="8862"/>
      <c r="M2" s="8863"/>
    </row>
    <row r="3" spans="1:13" ht="72" customHeight="1">
      <c r="A3" s="5581"/>
      <c r="B3" s="3057" t="s">
        <v>2643</v>
      </c>
      <c r="C3" s="5939" t="s">
        <v>4019</v>
      </c>
      <c r="D3" s="5680"/>
      <c r="E3" s="5680"/>
      <c r="F3" s="5680"/>
      <c r="G3" s="5680"/>
      <c r="H3" s="5680"/>
      <c r="I3" s="5680"/>
      <c r="J3" s="5680"/>
      <c r="K3" s="5680"/>
      <c r="L3" s="5680"/>
      <c r="M3" s="5681"/>
    </row>
    <row r="4" spans="1:13" ht="33.75" customHeight="1">
      <c r="A4" s="5581"/>
      <c r="B4" s="2337" t="s">
        <v>240</v>
      </c>
      <c r="C4" s="3192" t="s">
        <v>95</v>
      </c>
      <c r="D4" s="1482"/>
      <c r="E4" s="1655" t="s">
        <v>359</v>
      </c>
      <c r="F4" s="5680" t="s">
        <v>241</v>
      </c>
      <c r="G4" s="6204"/>
      <c r="H4" s="1483" t="s">
        <v>437</v>
      </c>
      <c r="I4" s="7148"/>
      <c r="J4" s="7149"/>
      <c r="K4" s="7149"/>
      <c r="L4" s="7149"/>
      <c r="M4" s="8843"/>
    </row>
    <row r="5" spans="1:13" ht="38.25" customHeight="1">
      <c r="A5" s="5581"/>
      <c r="B5" s="2337" t="s">
        <v>2333</v>
      </c>
      <c r="C5" s="5686"/>
      <c r="D5" s="5680"/>
      <c r="E5" s="5680"/>
      <c r="F5" s="5680"/>
      <c r="G5" s="5680"/>
      <c r="H5" s="5680"/>
      <c r="I5" s="5680"/>
      <c r="J5" s="5680"/>
      <c r="K5" s="5680"/>
      <c r="L5" s="5680"/>
      <c r="M5" s="5718"/>
    </row>
    <row r="6" spans="1:13" ht="15.75" customHeight="1">
      <c r="A6" s="5581"/>
      <c r="B6" s="2337" t="s">
        <v>2334</v>
      </c>
      <c r="C6" s="5686"/>
      <c r="D6" s="5680"/>
      <c r="E6" s="5680"/>
      <c r="F6" s="5680"/>
      <c r="G6" s="5680"/>
      <c r="H6" s="5680"/>
      <c r="I6" s="5680"/>
      <c r="J6" s="5680"/>
      <c r="K6" s="5680"/>
      <c r="L6" s="5680"/>
      <c r="M6" s="5718"/>
    </row>
    <row r="7" spans="1:13">
      <c r="A7" s="5581"/>
      <c r="B7" s="2337" t="s">
        <v>2335</v>
      </c>
      <c r="C7" s="5973" t="s">
        <v>13</v>
      </c>
      <c r="D7" s="5702"/>
      <c r="E7" s="1409" t="s">
        <v>359</v>
      </c>
      <c r="F7" s="1409" t="s">
        <v>359</v>
      </c>
      <c r="G7" s="1484" t="s">
        <v>359</v>
      </c>
      <c r="H7" s="2406" t="s">
        <v>244</v>
      </c>
      <c r="I7" s="5702" t="s">
        <v>24</v>
      </c>
      <c r="J7" s="5702"/>
      <c r="K7" s="5702"/>
      <c r="L7" s="5702"/>
      <c r="M7" s="5703"/>
    </row>
    <row r="8" spans="1:13" ht="15.75" customHeight="1">
      <c r="A8" s="5581"/>
      <c r="B8" s="7129" t="s">
        <v>2336</v>
      </c>
      <c r="C8" s="2101" t="s">
        <v>359</v>
      </c>
      <c r="D8" s="1409" t="s">
        <v>359</v>
      </c>
      <c r="E8" s="1410" t="s">
        <v>359</v>
      </c>
      <c r="F8" s="1410" t="s">
        <v>359</v>
      </c>
      <c r="G8" s="1410" t="s">
        <v>359</v>
      </c>
      <c r="H8" s="1410" t="s">
        <v>359</v>
      </c>
      <c r="I8" s="1409" t="s">
        <v>359</v>
      </c>
      <c r="J8" s="1409" t="s">
        <v>359</v>
      </c>
      <c r="K8" s="1409" t="s">
        <v>359</v>
      </c>
      <c r="L8" s="1409" t="s">
        <v>359</v>
      </c>
      <c r="M8" s="1657" t="s">
        <v>359</v>
      </c>
    </row>
    <row r="9" spans="1:13">
      <c r="A9" s="5581"/>
      <c r="B9" s="7129"/>
      <c r="C9" s="5977" t="s">
        <v>359</v>
      </c>
      <c r="D9" s="5708"/>
      <c r="E9" s="1409" t="s">
        <v>359</v>
      </c>
      <c r="F9" s="5708" t="s">
        <v>359</v>
      </c>
      <c r="G9" s="5708"/>
      <c r="H9" s="1409" t="s">
        <v>359</v>
      </c>
      <c r="I9" s="5708" t="s">
        <v>359</v>
      </c>
      <c r="J9" s="5708"/>
      <c r="K9" s="1409" t="s">
        <v>359</v>
      </c>
      <c r="L9" s="1409" t="s">
        <v>359</v>
      </c>
      <c r="M9" s="1657" t="s">
        <v>359</v>
      </c>
    </row>
    <row r="10" spans="1:13">
      <c r="A10" s="5581"/>
      <c r="B10" s="7130"/>
      <c r="C10" s="5977" t="s">
        <v>2337</v>
      </c>
      <c r="D10" s="5708"/>
      <c r="E10" s="1412" t="s">
        <v>359</v>
      </c>
      <c r="F10" s="5708" t="s">
        <v>2337</v>
      </c>
      <c r="G10" s="5708"/>
      <c r="H10" s="1412" t="s">
        <v>359</v>
      </c>
      <c r="I10" s="5708" t="s">
        <v>2337</v>
      </c>
      <c r="J10" s="5708"/>
      <c r="K10" s="1412" t="s">
        <v>359</v>
      </c>
      <c r="L10" s="1412" t="s">
        <v>359</v>
      </c>
      <c r="M10" s="1494" t="s">
        <v>359</v>
      </c>
    </row>
    <row r="11" spans="1:13" ht="50.1" customHeight="1">
      <c r="A11" s="5581"/>
      <c r="B11" s="2337" t="s">
        <v>2338</v>
      </c>
      <c r="C11" s="6160" t="s">
        <v>4020</v>
      </c>
      <c r="D11" s="5682"/>
      <c r="E11" s="5682"/>
      <c r="F11" s="5682"/>
      <c r="G11" s="5682"/>
      <c r="H11" s="5682"/>
      <c r="I11" s="5682"/>
      <c r="J11" s="5682"/>
      <c r="K11" s="5682"/>
      <c r="L11" s="5682"/>
      <c r="M11" s="5683"/>
    </row>
    <row r="12" spans="1:13" ht="90" customHeight="1">
      <c r="A12" s="5581"/>
      <c r="B12" s="2337" t="s">
        <v>2689</v>
      </c>
      <c r="C12" s="6160" t="s">
        <v>4021</v>
      </c>
      <c r="D12" s="5682"/>
      <c r="E12" s="5682"/>
      <c r="F12" s="5682"/>
      <c r="G12" s="5682"/>
      <c r="H12" s="5682"/>
      <c r="I12" s="5682"/>
      <c r="J12" s="5682"/>
      <c r="K12" s="5682"/>
      <c r="L12" s="5682"/>
      <c r="M12" s="5683"/>
    </row>
    <row r="13" spans="1:13" ht="45.75" customHeight="1">
      <c r="A13" s="5581"/>
      <c r="B13" s="2337" t="s">
        <v>2649</v>
      </c>
      <c r="C13" s="6160" t="s">
        <v>2182</v>
      </c>
      <c r="D13" s="5682"/>
      <c r="E13" s="5682"/>
      <c r="F13" s="5682"/>
      <c r="G13" s="5682"/>
      <c r="H13" s="5682"/>
      <c r="I13" s="5682"/>
      <c r="J13" s="5682"/>
      <c r="K13" s="5682"/>
      <c r="L13" s="5682"/>
      <c r="M13" s="5683"/>
    </row>
    <row r="14" spans="1:13" ht="48" customHeight="1">
      <c r="A14" s="5581"/>
      <c r="B14" s="3063" t="s">
        <v>2651</v>
      </c>
      <c r="C14" s="5939" t="s">
        <v>1257</v>
      </c>
      <c r="D14" s="5680"/>
      <c r="E14" s="1534" t="s">
        <v>108</v>
      </c>
      <c r="F14" s="5701" t="s">
        <v>1859</v>
      </c>
      <c r="G14" s="5680"/>
      <c r="H14" s="5680"/>
      <c r="I14" s="5680"/>
      <c r="J14" s="5680"/>
      <c r="K14" s="5680"/>
      <c r="L14" s="5680"/>
      <c r="M14" s="5681"/>
    </row>
    <row r="15" spans="1:13" ht="15.75" customHeight="1">
      <c r="A15" s="8736" t="s">
        <v>2340</v>
      </c>
      <c r="B15" s="3064" t="s">
        <v>230</v>
      </c>
      <c r="C15" s="6160" t="s">
        <v>1253</v>
      </c>
      <c r="D15" s="5682"/>
      <c r="E15" s="5682"/>
      <c r="F15" s="5682"/>
      <c r="G15" s="5682"/>
      <c r="H15" s="5682"/>
      <c r="I15" s="5682"/>
      <c r="J15" s="5682"/>
      <c r="K15" s="5682"/>
      <c r="L15" s="5682"/>
      <c r="M15" s="5683"/>
    </row>
    <row r="16" spans="1:13" ht="25.5" customHeight="1">
      <c r="A16" s="5687"/>
      <c r="B16" s="3065" t="s">
        <v>2652</v>
      </c>
      <c r="C16" s="8983" t="s">
        <v>1872</v>
      </c>
      <c r="D16" s="8959"/>
      <c r="E16" s="8959"/>
      <c r="F16" s="8959"/>
      <c r="G16" s="8959"/>
      <c r="H16" s="8959"/>
      <c r="I16" s="8959"/>
      <c r="J16" s="8959"/>
      <c r="K16" s="8959"/>
      <c r="L16" s="8959"/>
      <c r="M16" s="8960"/>
    </row>
    <row r="17" spans="1:13" ht="8.25" customHeight="1">
      <c r="A17" s="5687"/>
      <c r="B17" s="7118" t="s">
        <v>2341</v>
      </c>
      <c r="C17" s="2101" t="s">
        <v>359</v>
      </c>
      <c r="D17" s="1408" t="s">
        <v>359</v>
      </c>
      <c r="E17" s="1408" t="s">
        <v>359</v>
      </c>
      <c r="F17" s="1408" t="s">
        <v>359</v>
      </c>
      <c r="G17" s="1408" t="s">
        <v>359</v>
      </c>
      <c r="H17" s="1408" t="s">
        <v>359</v>
      </c>
      <c r="I17" s="1408" t="s">
        <v>359</v>
      </c>
      <c r="J17" s="1408" t="s">
        <v>359</v>
      </c>
      <c r="K17" s="1408" t="s">
        <v>359</v>
      </c>
      <c r="L17" s="1408" t="s">
        <v>359</v>
      </c>
      <c r="M17" s="1492" t="s">
        <v>359</v>
      </c>
    </row>
    <row r="18" spans="1:13" ht="9" customHeight="1">
      <c r="A18" s="5687"/>
      <c r="B18" s="7118"/>
      <c r="C18" s="2101" t="s">
        <v>359</v>
      </c>
      <c r="D18" s="1415" t="s">
        <v>359</v>
      </c>
      <c r="E18" s="1408" t="s">
        <v>359</v>
      </c>
      <c r="F18" s="1415" t="s">
        <v>359</v>
      </c>
      <c r="G18" s="1408" t="s">
        <v>359</v>
      </c>
      <c r="H18" s="1415" t="s">
        <v>359</v>
      </c>
      <c r="I18" s="1408" t="s">
        <v>359</v>
      </c>
      <c r="J18" s="1415" t="s">
        <v>359</v>
      </c>
      <c r="K18" s="1408" t="s">
        <v>359</v>
      </c>
      <c r="L18" s="1408" t="s">
        <v>359</v>
      </c>
      <c r="M18" s="1492" t="s">
        <v>359</v>
      </c>
    </row>
    <row r="19" spans="1:13">
      <c r="A19" s="5687"/>
      <c r="B19" s="7118"/>
      <c r="C19" s="2103" t="s">
        <v>2342</v>
      </c>
      <c r="D19" s="1406" t="s">
        <v>359</v>
      </c>
      <c r="E19" s="1408" t="s">
        <v>2343</v>
      </c>
      <c r="F19" s="1406" t="s">
        <v>359</v>
      </c>
      <c r="G19" s="1408" t="s">
        <v>2344</v>
      </c>
      <c r="H19" s="1406" t="s">
        <v>359</v>
      </c>
      <c r="I19" s="1408" t="s">
        <v>2345</v>
      </c>
      <c r="J19" s="1406" t="s">
        <v>359</v>
      </c>
      <c r="K19" s="1408" t="s">
        <v>359</v>
      </c>
      <c r="L19" s="1408" t="s">
        <v>359</v>
      </c>
      <c r="M19" s="1492" t="s">
        <v>359</v>
      </c>
    </row>
    <row r="20" spans="1:13">
      <c r="A20" s="5687"/>
      <c r="B20" s="7118"/>
      <c r="C20" s="2103" t="s">
        <v>2346</v>
      </c>
      <c r="D20" s="1406" t="s">
        <v>359</v>
      </c>
      <c r="E20" s="1408" t="s">
        <v>2347</v>
      </c>
      <c r="F20" s="1406" t="s">
        <v>359</v>
      </c>
      <c r="G20" s="1408" t="s">
        <v>2348</v>
      </c>
      <c r="H20" s="1406" t="s">
        <v>359</v>
      </c>
      <c r="I20" s="1408" t="s">
        <v>359</v>
      </c>
      <c r="J20" s="1408" t="s">
        <v>359</v>
      </c>
      <c r="K20" s="1408" t="s">
        <v>359</v>
      </c>
      <c r="L20" s="1408" t="s">
        <v>359</v>
      </c>
      <c r="M20" s="1492" t="s">
        <v>359</v>
      </c>
    </row>
    <row r="21" spans="1:13">
      <c r="A21" s="5687"/>
      <c r="B21" s="7118"/>
      <c r="C21" s="2103" t="s">
        <v>2349</v>
      </c>
      <c r="D21" s="1406" t="s">
        <v>359</v>
      </c>
      <c r="E21" s="1408" t="s">
        <v>2350</v>
      </c>
      <c r="F21" s="1406" t="s">
        <v>359</v>
      </c>
      <c r="G21" s="1408" t="s">
        <v>359</v>
      </c>
      <c r="H21" s="1408" t="s">
        <v>359</v>
      </c>
      <c r="I21" s="1408" t="s">
        <v>359</v>
      </c>
      <c r="J21" s="1408" t="s">
        <v>359</v>
      </c>
      <c r="K21" s="1408" t="s">
        <v>359</v>
      </c>
      <c r="L21" s="1408" t="s">
        <v>359</v>
      </c>
      <c r="M21" s="1492" t="s">
        <v>359</v>
      </c>
    </row>
    <row r="22" spans="1:13">
      <c r="A22" s="5687"/>
      <c r="B22" s="7118"/>
      <c r="C22" s="2103" t="s">
        <v>105</v>
      </c>
      <c r="D22" s="1406" t="s">
        <v>2441</v>
      </c>
      <c r="E22" s="1408" t="s">
        <v>2352</v>
      </c>
      <c r="F22" s="1412" t="s">
        <v>2353</v>
      </c>
      <c r="G22" s="1412" t="s">
        <v>359</v>
      </c>
      <c r="H22" s="1412" t="s">
        <v>359</v>
      </c>
      <c r="I22" s="1412" t="s">
        <v>359</v>
      </c>
      <c r="J22" s="1412" t="s">
        <v>359</v>
      </c>
      <c r="K22" s="1412" t="s">
        <v>359</v>
      </c>
      <c r="L22" s="1412" t="s">
        <v>359</v>
      </c>
      <c r="M22" s="1494" t="s">
        <v>359</v>
      </c>
    </row>
    <row r="23" spans="1:13" ht="9.75" customHeight="1">
      <c r="A23" s="5687"/>
      <c r="B23" s="7119"/>
      <c r="C23" s="2100"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ustomHeight="1">
      <c r="A24" s="5687"/>
      <c r="B24" s="7118" t="s">
        <v>2354</v>
      </c>
      <c r="C24" s="2103" t="s">
        <v>359</v>
      </c>
      <c r="D24" s="1408" t="s">
        <v>359</v>
      </c>
      <c r="E24" s="1408" t="s">
        <v>359</v>
      </c>
      <c r="F24" s="1408" t="s">
        <v>359</v>
      </c>
      <c r="G24" s="1408" t="s">
        <v>359</v>
      </c>
      <c r="H24" s="1408" t="s">
        <v>359</v>
      </c>
      <c r="I24" s="1408" t="s">
        <v>359</v>
      </c>
      <c r="J24" s="1408" t="s">
        <v>359</v>
      </c>
      <c r="K24" s="1408" t="s">
        <v>359</v>
      </c>
      <c r="L24" s="1409" t="s">
        <v>359</v>
      </c>
      <c r="M24" s="1657" t="s">
        <v>359</v>
      </c>
    </row>
    <row r="25" spans="1:13">
      <c r="A25" s="5687"/>
      <c r="B25" s="7118"/>
      <c r="C25" s="2103" t="s">
        <v>2355</v>
      </c>
      <c r="D25" s="1417" t="s">
        <v>359</v>
      </c>
      <c r="E25" s="1408" t="s">
        <v>359</v>
      </c>
      <c r="F25" s="1408" t="s">
        <v>2356</v>
      </c>
      <c r="G25" s="1417" t="s">
        <v>359</v>
      </c>
      <c r="H25" s="1408" t="s">
        <v>359</v>
      </c>
      <c r="I25" s="1408" t="s">
        <v>2357</v>
      </c>
      <c r="J25" s="1417" t="s">
        <v>2441</v>
      </c>
      <c r="K25" s="1408" t="s">
        <v>359</v>
      </c>
      <c r="L25" s="1409" t="s">
        <v>359</v>
      </c>
      <c r="M25" s="1657" t="s">
        <v>359</v>
      </c>
    </row>
    <row r="26" spans="1:13">
      <c r="A26" s="5687"/>
      <c r="B26" s="7118"/>
      <c r="C26" s="2103" t="s">
        <v>2358</v>
      </c>
      <c r="D26" s="1419" t="s">
        <v>359</v>
      </c>
      <c r="E26" s="1409" t="s">
        <v>359</v>
      </c>
      <c r="F26" s="1408" t="s">
        <v>2359</v>
      </c>
      <c r="G26" s="1406" t="s">
        <v>359</v>
      </c>
      <c r="H26" s="1409" t="s">
        <v>359</v>
      </c>
      <c r="I26" s="1409" t="s">
        <v>359</v>
      </c>
      <c r="J26" s="1409" t="s">
        <v>359</v>
      </c>
      <c r="K26" s="1409" t="s">
        <v>359</v>
      </c>
      <c r="L26" s="1409" t="s">
        <v>359</v>
      </c>
      <c r="M26" s="1657" t="s">
        <v>359</v>
      </c>
    </row>
    <row r="27" spans="1:13">
      <c r="A27" s="5687"/>
      <c r="B27" s="7119"/>
      <c r="C27" s="2100" t="s">
        <v>359</v>
      </c>
      <c r="D27" s="1415" t="s">
        <v>359</v>
      </c>
      <c r="E27" s="1415" t="s">
        <v>359</v>
      </c>
      <c r="F27" s="1415" t="s">
        <v>359</v>
      </c>
      <c r="G27" s="1415" t="s">
        <v>359</v>
      </c>
      <c r="H27" s="1415" t="s">
        <v>359</v>
      </c>
      <c r="I27" s="1415" t="s">
        <v>359</v>
      </c>
      <c r="J27" s="1415" t="s">
        <v>359</v>
      </c>
      <c r="K27" s="1415" t="s">
        <v>359</v>
      </c>
      <c r="L27" s="1412" t="s">
        <v>359</v>
      </c>
      <c r="M27" s="1494" t="s">
        <v>359</v>
      </c>
    </row>
    <row r="28" spans="1:13">
      <c r="A28" s="5687"/>
      <c r="B28" s="3063" t="s">
        <v>2360</v>
      </c>
      <c r="C28" s="2103" t="s">
        <v>359</v>
      </c>
      <c r="D28" s="1408" t="s">
        <v>359</v>
      </c>
      <c r="E28" s="1408" t="s">
        <v>359</v>
      </c>
      <c r="F28" s="1408" t="s">
        <v>359</v>
      </c>
      <c r="G28" s="1408" t="s">
        <v>359</v>
      </c>
      <c r="H28" s="1408" t="s">
        <v>359</v>
      </c>
      <c r="I28" s="1408" t="s">
        <v>359</v>
      </c>
      <c r="J28" s="1408" t="s">
        <v>359</v>
      </c>
      <c r="K28" s="1408" t="s">
        <v>359</v>
      </c>
      <c r="L28" s="1408" t="s">
        <v>359</v>
      </c>
      <c r="M28" s="1492" t="s">
        <v>359</v>
      </c>
    </row>
    <row r="29" spans="1:13" ht="72" customHeight="1">
      <c r="A29" s="5687"/>
      <c r="B29" s="3063" t="s">
        <v>359</v>
      </c>
      <c r="C29" s="2104" t="s">
        <v>2361</v>
      </c>
      <c r="D29" s="1687">
        <v>0.68</v>
      </c>
      <c r="E29" s="1408" t="s">
        <v>359</v>
      </c>
      <c r="F29" s="1409" t="s">
        <v>2362</v>
      </c>
      <c r="G29" s="1417">
        <v>2020</v>
      </c>
      <c r="H29" s="1408" t="s">
        <v>359</v>
      </c>
      <c r="I29" s="1409" t="s">
        <v>2363</v>
      </c>
      <c r="J29" s="5701" t="s">
        <v>24</v>
      </c>
      <c r="K29" s="5680"/>
      <c r="L29" s="6204"/>
      <c r="M29" s="1492" t="s">
        <v>359</v>
      </c>
    </row>
    <row r="30" spans="1:13">
      <c r="A30" s="5687"/>
      <c r="B30" s="2337" t="s">
        <v>359</v>
      </c>
      <c r="C30" s="2100"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ustomHeight="1">
      <c r="A31" s="5687"/>
      <c r="B31" s="7118" t="s">
        <v>2364</v>
      </c>
      <c r="C31" s="2105" t="s">
        <v>359</v>
      </c>
      <c r="D31" s="1422" t="s">
        <v>359</v>
      </c>
      <c r="E31" s="1422" t="s">
        <v>359</v>
      </c>
      <c r="F31" s="1422" t="s">
        <v>359</v>
      </c>
      <c r="G31" s="1422" t="s">
        <v>359</v>
      </c>
      <c r="H31" s="1422" t="s">
        <v>359</v>
      </c>
      <c r="I31" s="1422" t="s">
        <v>359</v>
      </c>
      <c r="J31" s="1422" t="s">
        <v>359</v>
      </c>
      <c r="K31" s="1422" t="s">
        <v>359</v>
      </c>
      <c r="L31" s="1409" t="s">
        <v>359</v>
      </c>
      <c r="M31" s="1657" t="s">
        <v>359</v>
      </c>
    </row>
    <row r="32" spans="1:13">
      <c r="A32" s="5687"/>
      <c r="B32" s="7118"/>
      <c r="C32" s="2103" t="s">
        <v>2365</v>
      </c>
      <c r="D32" s="3203">
        <v>2023</v>
      </c>
      <c r="E32" s="1422" t="s">
        <v>359</v>
      </c>
      <c r="F32" s="1408" t="s">
        <v>2366</v>
      </c>
      <c r="G32" s="1537">
        <v>2038</v>
      </c>
      <c r="H32" s="1422" t="s">
        <v>359</v>
      </c>
      <c r="I32" s="1409" t="s">
        <v>359</v>
      </c>
      <c r="J32" s="1422" t="s">
        <v>359</v>
      </c>
      <c r="K32" s="1422" t="s">
        <v>359</v>
      </c>
      <c r="L32" s="1409" t="s">
        <v>359</v>
      </c>
      <c r="M32" s="1657" t="s">
        <v>359</v>
      </c>
    </row>
    <row r="33" spans="1:13">
      <c r="A33" s="5687"/>
      <c r="B33" s="7119"/>
      <c r="C33" s="2100"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ustomHeight="1">
      <c r="A34" s="5687"/>
      <c r="B34" s="7118" t="s">
        <v>2367</v>
      </c>
      <c r="C34" s="3164" t="s">
        <v>359</v>
      </c>
      <c r="D34" s="1408" t="s">
        <v>359</v>
      </c>
      <c r="E34" s="1408" t="s">
        <v>359</v>
      </c>
      <c r="F34" s="1408" t="s">
        <v>359</v>
      </c>
      <c r="G34" s="1408" t="s">
        <v>359</v>
      </c>
      <c r="H34" s="1408" t="s">
        <v>359</v>
      </c>
      <c r="I34" s="1408" t="s">
        <v>359</v>
      </c>
      <c r="J34" s="1408" t="s">
        <v>359</v>
      </c>
      <c r="K34" s="1408" t="s">
        <v>359</v>
      </c>
      <c r="L34" s="1408" t="s">
        <v>359</v>
      </c>
      <c r="M34" s="1416" t="s">
        <v>359</v>
      </c>
    </row>
    <row r="35" spans="1:13">
      <c r="A35" s="5687"/>
      <c r="B35" s="7118"/>
      <c r="C35" s="3164" t="s">
        <v>359</v>
      </c>
      <c r="D35" s="3136" t="s">
        <v>2368</v>
      </c>
      <c r="E35" s="3201">
        <v>2023</v>
      </c>
      <c r="F35" s="3136" t="s">
        <v>2369</v>
      </c>
      <c r="G35" s="3201">
        <v>2024</v>
      </c>
      <c r="H35" s="3136" t="s">
        <v>2370</v>
      </c>
      <c r="I35" s="3201">
        <v>2025</v>
      </c>
      <c r="J35" s="3136" t="s">
        <v>2371</v>
      </c>
      <c r="K35" s="3201">
        <v>2026</v>
      </c>
      <c r="L35" s="3136" t="s">
        <v>2372</v>
      </c>
      <c r="M35" s="3202">
        <v>2027</v>
      </c>
    </row>
    <row r="36" spans="1:13">
      <c r="A36" s="5687"/>
      <c r="B36" s="7118"/>
      <c r="C36" s="3164" t="s">
        <v>359</v>
      </c>
      <c r="D36" s="1490">
        <v>0.95</v>
      </c>
      <c r="E36" s="1488" t="s">
        <v>359</v>
      </c>
      <c r="F36" s="1490">
        <v>0.95</v>
      </c>
      <c r="G36" s="1488" t="s">
        <v>359</v>
      </c>
      <c r="H36" s="1490">
        <v>0.95</v>
      </c>
      <c r="I36" s="1488" t="s">
        <v>359</v>
      </c>
      <c r="J36" s="1490">
        <v>0.95</v>
      </c>
      <c r="K36" s="1488" t="s">
        <v>359</v>
      </c>
      <c r="L36" s="1490">
        <v>0.95</v>
      </c>
      <c r="M36" s="1407" t="s">
        <v>359</v>
      </c>
    </row>
    <row r="37" spans="1:13">
      <c r="A37" s="5687"/>
      <c r="B37" s="7118"/>
      <c r="C37" s="3164" t="s">
        <v>359</v>
      </c>
      <c r="D37" s="3137" t="s">
        <v>2373</v>
      </c>
      <c r="E37" s="3137">
        <v>2028</v>
      </c>
      <c r="F37" s="3137" t="s">
        <v>2374</v>
      </c>
      <c r="G37" s="3137">
        <v>2029</v>
      </c>
      <c r="H37" s="3137" t="s">
        <v>2375</v>
      </c>
      <c r="I37" s="3137">
        <v>2030</v>
      </c>
      <c r="J37" s="3137" t="s">
        <v>2376</v>
      </c>
      <c r="K37" s="3137">
        <v>2031</v>
      </c>
      <c r="L37" s="3137" t="s">
        <v>2377</v>
      </c>
      <c r="M37" s="3199">
        <v>2032</v>
      </c>
    </row>
    <row r="38" spans="1:13">
      <c r="A38" s="5687"/>
      <c r="B38" s="7118"/>
      <c r="C38" s="3164" t="s">
        <v>359</v>
      </c>
      <c r="D38" s="1490">
        <v>0.95</v>
      </c>
      <c r="E38" s="1488" t="s">
        <v>359</v>
      </c>
      <c r="F38" s="1490">
        <v>0.95</v>
      </c>
      <c r="G38" s="1488" t="s">
        <v>359</v>
      </c>
      <c r="H38" s="1490">
        <v>0.95</v>
      </c>
      <c r="I38" s="1488" t="s">
        <v>359</v>
      </c>
      <c r="J38" s="1490">
        <v>0.95</v>
      </c>
      <c r="K38" s="1488" t="s">
        <v>359</v>
      </c>
      <c r="L38" s="1490">
        <v>0.95</v>
      </c>
      <c r="M38" s="1407" t="s">
        <v>359</v>
      </c>
    </row>
    <row r="39" spans="1:13">
      <c r="A39" s="5687"/>
      <c r="B39" s="7118"/>
      <c r="C39" s="3164" t="s">
        <v>359</v>
      </c>
      <c r="D39" s="3137" t="s">
        <v>2378</v>
      </c>
      <c r="E39" s="3137">
        <v>2033</v>
      </c>
      <c r="F39" s="3137" t="s">
        <v>2379</v>
      </c>
      <c r="G39" s="3137">
        <v>2034</v>
      </c>
      <c r="H39" s="3137" t="s">
        <v>2380</v>
      </c>
      <c r="I39" s="3137">
        <v>2035</v>
      </c>
      <c r="J39" s="3137" t="s">
        <v>2381</v>
      </c>
      <c r="K39" s="3137">
        <v>2036</v>
      </c>
      <c r="L39" s="3137" t="s">
        <v>2382</v>
      </c>
      <c r="M39" s="3199">
        <v>2037</v>
      </c>
    </row>
    <row r="40" spans="1:13">
      <c r="A40" s="5687"/>
      <c r="B40" s="7118"/>
      <c r="C40" s="3164" t="s">
        <v>359</v>
      </c>
      <c r="D40" s="1490">
        <v>0.95</v>
      </c>
      <c r="E40" s="1488" t="s">
        <v>359</v>
      </c>
      <c r="F40" s="1490">
        <v>0.95</v>
      </c>
      <c r="G40" s="1488" t="s">
        <v>359</v>
      </c>
      <c r="H40" s="1490">
        <v>0.95</v>
      </c>
      <c r="I40" s="1488" t="s">
        <v>359</v>
      </c>
      <c r="J40" s="1490">
        <v>0.95</v>
      </c>
      <c r="K40" s="1488" t="s">
        <v>359</v>
      </c>
      <c r="L40" s="1490">
        <v>0.95</v>
      </c>
      <c r="M40" s="1407" t="s">
        <v>359</v>
      </c>
    </row>
    <row r="41" spans="1:13">
      <c r="A41" s="5687"/>
      <c r="B41" s="7118"/>
      <c r="C41" s="3164" t="s">
        <v>359</v>
      </c>
      <c r="D41" s="3136" t="s">
        <v>2383</v>
      </c>
      <c r="E41" s="3201">
        <v>2038</v>
      </c>
      <c r="F41" s="3136" t="s">
        <v>2384</v>
      </c>
      <c r="G41" s="3135" t="s">
        <v>359</v>
      </c>
      <c r="H41" s="1408" t="s">
        <v>359</v>
      </c>
      <c r="I41" s="1408" t="s">
        <v>359</v>
      </c>
      <c r="J41" s="1408" t="s">
        <v>359</v>
      </c>
      <c r="K41" s="1408" t="s">
        <v>359</v>
      </c>
      <c r="L41" s="1408" t="s">
        <v>359</v>
      </c>
      <c r="M41" s="1416" t="s">
        <v>359</v>
      </c>
    </row>
    <row r="42" spans="1:13" ht="15.75" customHeight="1">
      <c r="A42" s="5687"/>
      <c r="B42" s="7118"/>
      <c r="C42" s="3164" t="s">
        <v>359</v>
      </c>
      <c r="D42" s="1490">
        <v>0.95</v>
      </c>
      <c r="E42" s="1488" t="s">
        <v>359</v>
      </c>
      <c r="F42" s="8851">
        <v>0.95</v>
      </c>
      <c r="G42" s="6204"/>
      <c r="H42" s="6189" t="s">
        <v>359</v>
      </c>
      <c r="I42" s="6189"/>
      <c r="J42" s="1408" t="s">
        <v>359</v>
      </c>
      <c r="K42" s="1408" t="s">
        <v>359</v>
      </c>
      <c r="L42" s="1408" t="s">
        <v>359</v>
      </c>
      <c r="M42" s="1416" t="s">
        <v>359</v>
      </c>
    </row>
    <row r="43" spans="1:13">
      <c r="A43" s="5687"/>
      <c r="B43" s="7118"/>
      <c r="C43" s="3192" t="s">
        <v>359</v>
      </c>
      <c r="D43" s="1415" t="s">
        <v>359</v>
      </c>
      <c r="E43" s="1415" t="s">
        <v>359</v>
      </c>
      <c r="F43" s="1415" t="s">
        <v>359</v>
      </c>
      <c r="G43" s="1415" t="s">
        <v>359</v>
      </c>
      <c r="H43" s="1415" t="s">
        <v>359</v>
      </c>
      <c r="I43" s="1415" t="s">
        <v>359</v>
      </c>
      <c r="J43" s="1415" t="s">
        <v>359</v>
      </c>
      <c r="K43" s="1415" t="s">
        <v>359</v>
      </c>
      <c r="L43" s="1415" t="s">
        <v>359</v>
      </c>
      <c r="M43" s="1418" t="s">
        <v>359</v>
      </c>
    </row>
    <row r="44" spans="1:13" ht="18" customHeight="1">
      <c r="A44" s="5687"/>
      <c r="B44" s="8972" t="s">
        <v>2385</v>
      </c>
      <c r="C44" s="2103" t="s">
        <v>359</v>
      </c>
      <c r="D44" s="1408" t="s">
        <v>359</v>
      </c>
      <c r="E44" s="1408" t="s">
        <v>359</v>
      </c>
      <c r="F44" s="1408" t="s">
        <v>359</v>
      </c>
      <c r="G44" s="1408" t="s">
        <v>359</v>
      </c>
      <c r="H44" s="1408" t="s">
        <v>359</v>
      </c>
      <c r="I44" s="1408" t="s">
        <v>359</v>
      </c>
      <c r="J44" s="1408" t="s">
        <v>359</v>
      </c>
      <c r="K44" s="1408" t="s">
        <v>359</v>
      </c>
      <c r="L44" s="1409" t="s">
        <v>359</v>
      </c>
      <c r="M44" s="1657" t="s">
        <v>359</v>
      </c>
    </row>
    <row r="45" spans="1:13" ht="15.75" customHeight="1">
      <c r="A45" s="5687"/>
      <c r="B45" s="7118"/>
      <c r="C45" s="2101" t="s">
        <v>359</v>
      </c>
      <c r="D45" s="1408" t="s">
        <v>93</v>
      </c>
      <c r="E45" s="1415" t="s">
        <v>95</v>
      </c>
      <c r="F45" s="6539" t="s">
        <v>2386</v>
      </c>
      <c r="G45" s="6540" t="s">
        <v>103</v>
      </c>
      <c r="H45" s="5979"/>
      <c r="I45" s="5979"/>
      <c r="J45" s="6620"/>
      <c r="K45" s="1408" t="s">
        <v>2387</v>
      </c>
      <c r="L45" s="6545" t="s">
        <v>359</v>
      </c>
      <c r="M45" s="6546"/>
    </row>
    <row r="46" spans="1:13">
      <c r="A46" s="5687"/>
      <c r="B46" s="7118"/>
      <c r="C46" s="2101" t="s">
        <v>359</v>
      </c>
      <c r="D46" s="1423" t="s">
        <v>2441</v>
      </c>
      <c r="E46" s="1483" t="s">
        <v>359</v>
      </c>
      <c r="F46" s="6539"/>
      <c r="G46" s="6621"/>
      <c r="H46" s="5732"/>
      <c r="I46" s="5732"/>
      <c r="J46" s="6622"/>
      <c r="K46" s="1409" t="s">
        <v>359</v>
      </c>
      <c r="L46" s="6547"/>
      <c r="M46" s="6548"/>
    </row>
    <row r="47" spans="1:13">
      <c r="A47" s="5687"/>
      <c r="B47" s="7119"/>
      <c r="C47" s="2102" t="s">
        <v>359</v>
      </c>
      <c r="D47" s="1412" t="s">
        <v>359</v>
      </c>
      <c r="E47" s="1412" t="s">
        <v>359</v>
      </c>
      <c r="F47" s="1412" t="s">
        <v>359</v>
      </c>
      <c r="G47" s="1412" t="s">
        <v>359</v>
      </c>
      <c r="H47" s="1412" t="s">
        <v>359</v>
      </c>
      <c r="I47" s="1412" t="s">
        <v>359</v>
      </c>
      <c r="J47" s="1412" t="s">
        <v>359</v>
      </c>
      <c r="K47" s="1412" t="s">
        <v>359</v>
      </c>
      <c r="L47" s="1409" t="s">
        <v>359</v>
      </c>
      <c r="M47" s="1657" t="s">
        <v>359</v>
      </c>
    </row>
    <row r="48" spans="1:13" ht="105" customHeight="1">
      <c r="A48" s="5687"/>
      <c r="B48" s="2337" t="s">
        <v>2388</v>
      </c>
      <c r="C48" s="6160" t="s">
        <v>4022</v>
      </c>
      <c r="D48" s="5682"/>
      <c r="E48" s="5682"/>
      <c r="F48" s="5682"/>
      <c r="G48" s="5682"/>
      <c r="H48" s="5682"/>
      <c r="I48" s="5682"/>
      <c r="J48" s="5682"/>
      <c r="K48" s="5682"/>
      <c r="L48" s="5682"/>
      <c r="M48" s="5683"/>
    </row>
    <row r="49" spans="1:13" ht="27" customHeight="1">
      <c r="A49" s="5687"/>
      <c r="B49" s="3065" t="s">
        <v>2390</v>
      </c>
      <c r="C49" s="5939" t="s">
        <v>4011</v>
      </c>
      <c r="D49" s="5680"/>
      <c r="E49" s="5680"/>
      <c r="F49" s="5680"/>
      <c r="G49" s="5680"/>
      <c r="H49" s="5680"/>
      <c r="I49" s="5680"/>
      <c r="J49" s="5680"/>
      <c r="K49" s="5680"/>
      <c r="L49" s="5680"/>
      <c r="M49" s="5681"/>
    </row>
    <row r="50" spans="1:13">
      <c r="A50" s="5687"/>
      <c r="B50" s="3065" t="s">
        <v>2392</v>
      </c>
      <c r="C50" s="5939">
        <v>30</v>
      </c>
      <c r="D50" s="5680"/>
      <c r="E50" s="5680"/>
      <c r="F50" s="5680"/>
      <c r="G50" s="5680"/>
      <c r="H50" s="5680"/>
      <c r="I50" s="5680"/>
      <c r="J50" s="5680"/>
      <c r="K50" s="5680"/>
      <c r="L50" s="5680"/>
      <c r="M50" s="5681"/>
    </row>
    <row r="51" spans="1:13">
      <c r="A51" s="5687"/>
      <c r="B51" s="3065" t="s">
        <v>2393</v>
      </c>
      <c r="C51" s="2100" t="s">
        <v>1185</v>
      </c>
      <c r="D51" s="1415" t="s">
        <v>359</v>
      </c>
      <c r="E51" s="1415" t="s">
        <v>359</v>
      </c>
      <c r="F51" s="1415" t="s">
        <v>359</v>
      </c>
      <c r="G51" s="1415" t="s">
        <v>359</v>
      </c>
      <c r="H51" s="1415" t="s">
        <v>359</v>
      </c>
      <c r="I51" s="1415" t="s">
        <v>359</v>
      </c>
      <c r="J51" s="1415" t="s">
        <v>359</v>
      </c>
      <c r="K51" s="1415" t="s">
        <v>359</v>
      </c>
      <c r="L51" s="1415" t="s">
        <v>359</v>
      </c>
      <c r="M51" s="1656" t="s">
        <v>359</v>
      </c>
    </row>
    <row r="52" spans="1:13" ht="15.75" customHeight="1">
      <c r="A52" s="5569" t="s">
        <v>2394</v>
      </c>
      <c r="B52" s="3065" t="s">
        <v>2395</v>
      </c>
      <c r="C52" s="5939" t="s">
        <v>2635</v>
      </c>
      <c r="D52" s="5680"/>
      <c r="E52" s="5680"/>
      <c r="F52" s="5680"/>
      <c r="G52" s="5680"/>
      <c r="H52" s="5680"/>
      <c r="I52" s="5680"/>
      <c r="J52" s="5680"/>
      <c r="K52" s="5680"/>
      <c r="L52" s="5680"/>
      <c r="M52" s="5681"/>
    </row>
    <row r="53" spans="1:13" ht="15.75" customHeight="1">
      <c r="A53" s="5570"/>
      <c r="B53" s="3065" t="s">
        <v>2396</v>
      </c>
      <c r="C53" s="5939" t="s">
        <v>2636</v>
      </c>
      <c r="D53" s="5680"/>
      <c r="E53" s="5680"/>
      <c r="F53" s="5680"/>
      <c r="G53" s="5680"/>
      <c r="H53" s="5680"/>
      <c r="I53" s="5680"/>
      <c r="J53" s="5680"/>
      <c r="K53" s="5680"/>
      <c r="L53" s="5680"/>
      <c r="M53" s="5681"/>
    </row>
    <row r="54" spans="1:13" ht="15.75" customHeight="1">
      <c r="A54" s="5570"/>
      <c r="B54" s="3065" t="s">
        <v>2398</v>
      </c>
      <c r="C54" s="5939" t="s">
        <v>2637</v>
      </c>
      <c r="D54" s="5680"/>
      <c r="E54" s="5680"/>
      <c r="F54" s="5680"/>
      <c r="G54" s="5680"/>
      <c r="H54" s="5680"/>
      <c r="I54" s="5680"/>
      <c r="J54" s="5680"/>
      <c r="K54" s="5680"/>
      <c r="L54" s="5680"/>
      <c r="M54" s="5681"/>
    </row>
    <row r="55" spans="1:13" ht="15.75" customHeight="1">
      <c r="A55" s="5570"/>
      <c r="B55" s="3065" t="s">
        <v>2399</v>
      </c>
      <c r="C55" s="5939" t="s">
        <v>2638</v>
      </c>
      <c r="D55" s="5680"/>
      <c r="E55" s="5680"/>
      <c r="F55" s="5680"/>
      <c r="G55" s="5680"/>
      <c r="H55" s="5680"/>
      <c r="I55" s="5680"/>
      <c r="J55" s="5680"/>
      <c r="K55" s="5680"/>
      <c r="L55" s="5680"/>
      <c r="M55" s="5681"/>
    </row>
    <row r="56" spans="1:13" ht="15.75" customHeight="1">
      <c r="A56" s="5570"/>
      <c r="B56" s="3065" t="s">
        <v>2400</v>
      </c>
      <c r="C56" s="8766" t="s">
        <v>2639</v>
      </c>
      <c r="D56" s="5684"/>
      <c r="E56" s="5684"/>
      <c r="F56" s="5684"/>
      <c r="G56" s="5684"/>
      <c r="H56" s="5684"/>
      <c r="I56" s="5684"/>
      <c r="J56" s="5684"/>
      <c r="K56" s="5684"/>
      <c r="L56" s="5684"/>
      <c r="M56" s="5685"/>
    </row>
    <row r="57" spans="1:13">
      <c r="A57" s="5617"/>
      <c r="B57" s="3065" t="s">
        <v>2401</v>
      </c>
      <c r="C57" s="5939">
        <v>3822500</v>
      </c>
      <c r="D57" s="5680"/>
      <c r="E57" s="5680"/>
      <c r="F57" s="5680"/>
      <c r="G57" s="5680"/>
      <c r="H57" s="5680"/>
      <c r="I57" s="5680"/>
      <c r="J57" s="5680"/>
      <c r="K57" s="5680"/>
      <c r="L57" s="5680"/>
      <c r="M57" s="5681"/>
    </row>
    <row r="58" spans="1:13" ht="15.75" customHeight="1">
      <c r="A58" s="5569" t="s">
        <v>2402</v>
      </c>
      <c r="B58" s="3066" t="s">
        <v>2403</v>
      </c>
      <c r="C58" s="6160" t="s">
        <v>1132</v>
      </c>
      <c r="D58" s="5682"/>
      <c r="E58" s="5682"/>
      <c r="F58" s="5682"/>
      <c r="G58" s="5682"/>
      <c r="H58" s="5682"/>
      <c r="I58" s="5682"/>
      <c r="J58" s="5682"/>
      <c r="K58" s="5682"/>
      <c r="L58" s="5682"/>
      <c r="M58" s="5683"/>
    </row>
    <row r="59" spans="1:13" ht="30" customHeight="1">
      <c r="A59" s="5570"/>
      <c r="B59" s="3066" t="s">
        <v>2404</v>
      </c>
      <c r="C59" s="6160" t="s">
        <v>2936</v>
      </c>
      <c r="D59" s="5682"/>
      <c r="E59" s="5682"/>
      <c r="F59" s="5682"/>
      <c r="G59" s="5682"/>
      <c r="H59" s="5682"/>
      <c r="I59" s="5682"/>
      <c r="J59" s="5682"/>
      <c r="K59" s="5682"/>
      <c r="L59" s="5682"/>
      <c r="M59" s="5683"/>
    </row>
    <row r="60" spans="1:13" ht="30" customHeight="1" thickBot="1">
      <c r="A60" s="5570"/>
      <c r="B60" s="3066" t="s">
        <v>244</v>
      </c>
      <c r="C60" s="6160" t="s">
        <v>289</v>
      </c>
      <c r="D60" s="5682"/>
      <c r="E60" s="5682"/>
      <c r="F60" s="5682"/>
      <c r="G60" s="5682"/>
      <c r="H60" s="5682"/>
      <c r="I60" s="5682"/>
      <c r="J60" s="5682"/>
      <c r="K60" s="5682"/>
      <c r="L60" s="5682"/>
      <c r="M60" s="5683"/>
    </row>
    <row r="61" spans="1:13">
      <c r="A61" s="1706" t="s">
        <v>2406</v>
      </c>
      <c r="B61" s="3068" t="s">
        <v>359</v>
      </c>
      <c r="C61" s="5956" t="s">
        <v>359</v>
      </c>
      <c r="D61" s="5957"/>
      <c r="E61" s="5957"/>
      <c r="F61" s="5957"/>
      <c r="G61" s="5957"/>
      <c r="H61" s="5957"/>
      <c r="I61" s="5957"/>
      <c r="J61" s="5957"/>
      <c r="K61" s="5957"/>
      <c r="L61" s="5957"/>
      <c r="M61" s="5958"/>
    </row>
  </sheetData>
  <mergeCells count="51">
    <mergeCell ref="B1:M1"/>
    <mergeCell ref="A2:A14"/>
    <mergeCell ref="C2:M2"/>
    <mergeCell ref="C3:M3"/>
    <mergeCell ref="F4:G4"/>
    <mergeCell ref="C5:M5"/>
    <mergeCell ref="C7:D7"/>
    <mergeCell ref="I7:M7"/>
    <mergeCell ref="B8:B10"/>
    <mergeCell ref="C9:D9"/>
    <mergeCell ref="F9:G9"/>
    <mergeCell ref="I9:J9"/>
    <mergeCell ref="C10:D10"/>
    <mergeCell ref="I4:M4"/>
    <mergeCell ref="C6:M6"/>
    <mergeCell ref="C56:M56"/>
    <mergeCell ref="C57:M57"/>
    <mergeCell ref="F10:G10"/>
    <mergeCell ref="I10:J10"/>
    <mergeCell ref="C11:M11"/>
    <mergeCell ref="C12:M12"/>
    <mergeCell ref="C13:M13"/>
    <mergeCell ref="F14:M14"/>
    <mergeCell ref="C14:D14"/>
    <mergeCell ref="A15:A51"/>
    <mergeCell ref="C15:M15"/>
    <mergeCell ref="C16:M16"/>
    <mergeCell ref="B17:B23"/>
    <mergeCell ref="B24:B27"/>
    <mergeCell ref="L45:M46"/>
    <mergeCell ref="C48:M48"/>
    <mergeCell ref="C49:M49"/>
    <mergeCell ref="F42:G42"/>
    <mergeCell ref="H42:I42"/>
    <mergeCell ref="J29:L29"/>
    <mergeCell ref="C61:M61"/>
    <mergeCell ref="B31:B33"/>
    <mergeCell ref="B34:B43"/>
    <mergeCell ref="A58:A60"/>
    <mergeCell ref="C58:M58"/>
    <mergeCell ref="C59:M59"/>
    <mergeCell ref="C60:M60"/>
    <mergeCell ref="B44:B47"/>
    <mergeCell ref="F45:F46"/>
    <mergeCell ref="G45:J46"/>
    <mergeCell ref="C50:M50"/>
    <mergeCell ref="A52:A57"/>
    <mergeCell ref="C52:M52"/>
    <mergeCell ref="C53:M53"/>
    <mergeCell ref="C54:M54"/>
    <mergeCell ref="C55:M55"/>
  </mergeCells>
  <hyperlinks>
    <hyperlink ref="C56" r:id="rId1"/>
  </hyperlinks>
  <pageMargins left="0.7" right="0.7" top="0.75" bottom="0.75" header="0.51180555555555496" footer="0.51180555555555496"/>
  <pageSetup paperSize="9" orientation="portrait"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C65911"/>
  </sheetPr>
  <dimension ref="A1:AMJ57"/>
  <sheetViews>
    <sheetView zoomScale="65" zoomScaleNormal="65" workbookViewId="0">
      <selection activeCell="B13" sqref="B13"/>
    </sheetView>
  </sheetViews>
  <sheetFormatPr baseColWidth="10" defaultColWidth="11.42578125" defaultRowHeight="15.75"/>
  <cols>
    <col min="1" max="1" width="29" style="190" customWidth="1"/>
    <col min="2" max="2" width="29.7109375" style="191" customWidth="1"/>
    <col min="3" max="1024" width="11.42578125" style="190"/>
  </cols>
  <sheetData>
    <row r="1" spans="1:13" ht="16.5" thickBot="1">
      <c r="A1" s="1546"/>
      <c r="B1" s="8998" t="s">
        <v>4023</v>
      </c>
      <c r="C1" s="8999"/>
      <c r="D1" s="8999"/>
      <c r="E1" s="8999"/>
      <c r="F1" s="8999"/>
      <c r="G1" s="8999"/>
      <c r="H1" s="8999"/>
      <c r="I1" s="8999"/>
      <c r="J1" s="8999"/>
      <c r="K1" s="8999"/>
      <c r="L1" s="8999"/>
      <c r="M1" s="9000"/>
    </row>
    <row r="2" spans="1:13" ht="45.75" customHeight="1">
      <c r="A2" s="9001" t="s">
        <v>2329</v>
      </c>
      <c r="B2" s="40" t="s">
        <v>2330</v>
      </c>
      <c r="C2" s="9002" t="s">
        <v>4024</v>
      </c>
      <c r="D2" s="9002"/>
      <c r="E2" s="9002"/>
      <c r="F2" s="9002"/>
      <c r="G2" s="9002"/>
      <c r="H2" s="9002"/>
      <c r="I2" s="9002"/>
      <c r="J2" s="9002"/>
      <c r="K2" s="9002"/>
      <c r="L2" s="9002"/>
      <c r="M2" s="9002"/>
    </row>
    <row r="3" spans="1:13" ht="54.75" customHeight="1">
      <c r="A3" s="9001"/>
      <c r="B3" s="41" t="s">
        <v>2331</v>
      </c>
      <c r="C3" s="6404" t="s">
        <v>4025</v>
      </c>
      <c r="D3" s="6404"/>
      <c r="E3" s="6404"/>
      <c r="F3" s="6404"/>
      <c r="G3" s="6404"/>
      <c r="H3" s="6404"/>
      <c r="I3" s="6404"/>
      <c r="J3" s="6404"/>
      <c r="K3" s="6404"/>
      <c r="L3" s="6404"/>
      <c r="M3" s="6404"/>
    </row>
    <row r="4" spans="1:13" ht="36" customHeight="1">
      <c r="A4" s="9001"/>
      <c r="B4" s="42" t="s">
        <v>240</v>
      </c>
      <c r="C4" s="331">
        <v>64</v>
      </c>
      <c r="D4" s="44"/>
      <c r="E4" s="173"/>
      <c r="F4" s="9003" t="s">
        <v>241</v>
      </c>
      <c r="G4" s="9003"/>
      <c r="H4" s="46"/>
      <c r="I4" s="154"/>
      <c r="J4" s="154"/>
      <c r="K4" s="154"/>
      <c r="L4" s="154"/>
      <c r="M4" s="155"/>
    </row>
    <row r="5" spans="1:13" ht="36" customHeight="1">
      <c r="A5" s="9001"/>
      <c r="B5" s="47" t="s">
        <v>2333</v>
      </c>
      <c r="C5" s="9004" t="s">
        <v>4026</v>
      </c>
      <c r="D5" s="9004"/>
      <c r="E5" s="9004"/>
      <c r="F5" s="9004"/>
      <c r="G5" s="9004"/>
      <c r="H5" s="9004"/>
      <c r="I5" s="9004"/>
      <c r="J5" s="9004"/>
      <c r="K5" s="9004"/>
      <c r="L5" s="9004"/>
      <c r="M5" s="9004"/>
    </row>
    <row r="6" spans="1:13" ht="35.25" customHeight="1">
      <c r="A6" s="9001"/>
      <c r="B6" s="42" t="s">
        <v>2334</v>
      </c>
      <c r="C6" s="6404" t="s">
        <v>4027</v>
      </c>
      <c r="D6" s="6404"/>
      <c r="E6" s="6404"/>
      <c r="F6" s="6404"/>
      <c r="G6" s="6404"/>
      <c r="H6" s="6404"/>
      <c r="I6" s="6404"/>
      <c r="J6" s="6404"/>
      <c r="K6" s="6404"/>
      <c r="L6" s="6404"/>
      <c r="M6" s="6404"/>
    </row>
    <row r="7" spans="1:13">
      <c r="A7" s="9001"/>
      <c r="B7" s="48" t="s">
        <v>2335</v>
      </c>
      <c r="C7" s="8617" t="s">
        <v>288</v>
      </c>
      <c r="D7" s="8617"/>
      <c r="E7" s="8617"/>
      <c r="F7" s="8617"/>
      <c r="G7" s="8617"/>
      <c r="H7" s="51" t="s">
        <v>244</v>
      </c>
      <c r="I7" s="8404" t="s">
        <v>21</v>
      </c>
      <c r="J7" s="8404"/>
      <c r="K7" s="8404"/>
      <c r="L7" s="8404"/>
      <c r="M7" s="8404"/>
    </row>
    <row r="8" spans="1:13" ht="15.75" customHeight="1">
      <c r="A8" s="9001"/>
      <c r="B8" s="7661" t="s">
        <v>2336</v>
      </c>
      <c r="C8" s="53"/>
      <c r="D8" s="54"/>
      <c r="E8" s="54"/>
      <c r="F8" s="54"/>
      <c r="G8" s="54"/>
      <c r="H8" s="54"/>
      <c r="I8" s="54"/>
      <c r="J8" s="54"/>
      <c r="K8" s="54"/>
      <c r="L8" s="55"/>
      <c r="M8" s="56"/>
    </row>
    <row r="9" spans="1:13">
      <c r="A9" s="9001"/>
      <c r="B9" s="7661"/>
      <c r="C9" s="5932" t="s">
        <v>3246</v>
      </c>
      <c r="D9" s="5932"/>
      <c r="E9" s="57"/>
      <c r="F9" s="5933"/>
      <c r="G9" s="5933"/>
      <c r="H9" s="57"/>
      <c r="I9" s="5933"/>
      <c r="J9" s="5933"/>
      <c r="K9" s="57"/>
      <c r="L9" s="80"/>
      <c r="M9" s="81"/>
    </row>
    <row r="10" spans="1:13">
      <c r="A10" s="9001"/>
      <c r="B10" s="7661"/>
      <c r="C10" s="5932" t="s">
        <v>2337</v>
      </c>
      <c r="D10" s="5932"/>
      <c r="E10" s="58"/>
      <c r="F10" s="5933" t="s">
        <v>2337</v>
      </c>
      <c r="G10" s="5933"/>
      <c r="H10" s="58"/>
      <c r="I10" s="5933" t="s">
        <v>2337</v>
      </c>
      <c r="J10" s="5933"/>
      <c r="K10" s="58"/>
      <c r="L10" s="86"/>
      <c r="M10" s="87"/>
    </row>
    <row r="11" spans="1:13" ht="55.5" customHeight="1">
      <c r="A11" s="9001"/>
      <c r="B11" s="41" t="s">
        <v>2338</v>
      </c>
      <c r="C11" s="8989" t="s">
        <v>4028</v>
      </c>
      <c r="D11" s="8989"/>
      <c r="E11" s="8989"/>
      <c r="F11" s="8989"/>
      <c r="G11" s="8989"/>
      <c r="H11" s="8989"/>
      <c r="I11" s="8989"/>
      <c r="J11" s="8989"/>
      <c r="K11" s="8989"/>
      <c r="L11" s="8989"/>
      <c r="M11" s="8989"/>
    </row>
    <row r="12" spans="1:13" ht="15.75" customHeight="1">
      <c r="A12" s="8990" t="s">
        <v>2340</v>
      </c>
      <c r="B12" s="48" t="s">
        <v>230</v>
      </c>
      <c r="C12" s="8584" t="s">
        <v>2562</v>
      </c>
      <c r="D12" s="8584"/>
      <c r="E12" s="8584"/>
      <c r="F12" s="8584"/>
      <c r="G12" s="8584"/>
      <c r="H12" s="8584"/>
      <c r="I12" s="8584"/>
      <c r="J12" s="8584"/>
      <c r="K12" s="8584"/>
      <c r="L12" s="8584"/>
      <c r="M12" s="8584"/>
    </row>
    <row r="13" spans="1:13" ht="8.25" customHeight="1">
      <c r="A13" s="8990"/>
      <c r="B13" s="7661" t="s">
        <v>2341</v>
      </c>
      <c r="C13" s="59"/>
      <c r="D13" s="60"/>
      <c r="E13" s="60"/>
      <c r="F13" s="60"/>
      <c r="G13" s="60"/>
      <c r="H13" s="60"/>
      <c r="I13" s="60"/>
      <c r="J13" s="60"/>
      <c r="K13" s="60"/>
      <c r="L13" s="60"/>
      <c r="M13" s="61"/>
    </row>
    <row r="14" spans="1:13" ht="9" customHeight="1">
      <c r="A14" s="8990"/>
      <c r="B14" s="7661"/>
      <c r="C14" s="62"/>
      <c r="D14" s="63"/>
      <c r="E14" s="64"/>
      <c r="F14" s="63"/>
      <c r="G14" s="64"/>
      <c r="H14" s="63"/>
      <c r="I14" s="64"/>
      <c r="J14" s="63"/>
      <c r="K14" s="64"/>
      <c r="L14" s="64"/>
      <c r="M14" s="65"/>
    </row>
    <row r="15" spans="1:13">
      <c r="A15" s="8990"/>
      <c r="B15" s="7661"/>
      <c r="C15" s="333" t="s">
        <v>2342</v>
      </c>
      <c r="D15" s="334"/>
      <c r="E15" s="335" t="s">
        <v>2343</v>
      </c>
      <c r="F15" s="334"/>
      <c r="G15" s="335" t="s">
        <v>2344</v>
      </c>
      <c r="H15" s="334"/>
      <c r="I15" s="335" t="s">
        <v>2345</v>
      </c>
      <c r="J15" s="336" t="s">
        <v>2441</v>
      </c>
      <c r="K15" s="335"/>
      <c r="L15" s="335"/>
      <c r="M15" s="337"/>
    </row>
    <row r="16" spans="1:13">
      <c r="A16" s="8990"/>
      <c r="B16" s="7661"/>
      <c r="C16" s="333" t="s">
        <v>2346</v>
      </c>
      <c r="D16" s="336"/>
      <c r="E16" s="335" t="s">
        <v>2347</v>
      </c>
      <c r="F16" s="338"/>
      <c r="G16" s="335" t="s">
        <v>2348</v>
      </c>
      <c r="H16" s="338"/>
      <c r="I16" s="335"/>
      <c r="J16" s="339"/>
      <c r="K16" s="335"/>
      <c r="L16" s="335"/>
      <c r="M16" s="337"/>
    </row>
    <row r="17" spans="1:13">
      <c r="A17" s="8990"/>
      <c r="B17" s="7661"/>
      <c r="C17" s="333" t="s">
        <v>2349</v>
      </c>
      <c r="D17" s="336"/>
      <c r="E17" s="335" t="s">
        <v>2350</v>
      </c>
      <c r="F17" s="336"/>
      <c r="G17" s="335"/>
      <c r="H17" s="339"/>
      <c r="I17" s="335"/>
      <c r="J17" s="339"/>
      <c r="K17" s="335"/>
      <c r="L17" s="335"/>
      <c r="M17" s="337"/>
    </row>
    <row r="18" spans="1:13">
      <c r="A18" s="8990"/>
      <c r="B18" s="7661"/>
      <c r="C18" s="333" t="s">
        <v>105</v>
      </c>
      <c r="D18" s="336" t="s">
        <v>2441</v>
      </c>
      <c r="E18" s="335" t="s">
        <v>2352</v>
      </c>
      <c r="F18" s="8991" t="s">
        <v>2353</v>
      </c>
      <c r="G18" s="8991"/>
      <c r="H18" s="8991"/>
      <c r="I18" s="8991"/>
      <c r="J18" s="8991"/>
      <c r="K18" s="8991"/>
      <c r="L18" s="8991"/>
      <c r="M18" s="8991"/>
    </row>
    <row r="19" spans="1:13" ht="9.75" customHeight="1">
      <c r="A19" s="8990"/>
      <c r="B19" s="7661"/>
      <c r="C19" s="341"/>
      <c r="D19" s="342"/>
      <c r="E19" s="342"/>
      <c r="F19" s="342"/>
      <c r="G19" s="342"/>
      <c r="H19" s="342"/>
      <c r="I19" s="342"/>
      <c r="J19" s="342"/>
      <c r="K19" s="342"/>
      <c r="L19" s="342"/>
      <c r="M19" s="343"/>
    </row>
    <row r="20" spans="1:13" ht="15.75" customHeight="1">
      <c r="A20" s="8990"/>
      <c r="B20" s="5899" t="s">
        <v>2354</v>
      </c>
      <c r="C20" s="344"/>
      <c r="D20" s="345"/>
      <c r="E20" s="345"/>
      <c r="F20" s="345"/>
      <c r="G20" s="345"/>
      <c r="H20" s="345"/>
      <c r="I20" s="345"/>
      <c r="J20" s="345"/>
      <c r="K20" s="345"/>
      <c r="L20" s="55"/>
      <c r="M20" s="56"/>
    </row>
    <row r="21" spans="1:13">
      <c r="A21" s="8990"/>
      <c r="B21" s="5899"/>
      <c r="C21" s="333" t="s">
        <v>2355</v>
      </c>
      <c r="D21" s="338"/>
      <c r="E21" s="340"/>
      <c r="F21" s="335" t="s">
        <v>2356</v>
      </c>
      <c r="G21" s="336"/>
      <c r="H21" s="340"/>
      <c r="I21" s="335" t="s">
        <v>2357</v>
      </c>
      <c r="J21" s="336" t="s">
        <v>2441</v>
      </c>
      <c r="K21" s="340"/>
      <c r="L21" s="80"/>
      <c r="M21" s="81"/>
    </row>
    <row r="22" spans="1:13">
      <c r="A22" s="8990"/>
      <c r="B22" s="5899"/>
      <c r="C22" s="333" t="s">
        <v>2358</v>
      </c>
      <c r="D22" s="82"/>
      <c r="E22" s="80"/>
      <c r="F22" s="335" t="s">
        <v>2359</v>
      </c>
      <c r="G22" s="338"/>
      <c r="H22" s="80"/>
      <c r="I22" s="83"/>
      <c r="J22" s="80"/>
      <c r="K22" s="57"/>
      <c r="L22" s="80"/>
      <c r="M22" s="81"/>
    </row>
    <row r="23" spans="1:13">
      <c r="A23" s="8990"/>
      <c r="B23" s="5899"/>
      <c r="C23" s="346"/>
      <c r="D23" s="347"/>
      <c r="E23" s="347"/>
      <c r="F23" s="347"/>
      <c r="G23" s="347"/>
      <c r="H23" s="347"/>
      <c r="I23" s="347"/>
      <c r="J23" s="347"/>
      <c r="K23" s="347"/>
      <c r="L23" s="86"/>
      <c r="M23" s="87"/>
    </row>
    <row r="24" spans="1:13">
      <c r="A24" s="8990"/>
      <c r="B24" s="88" t="s">
        <v>2360</v>
      </c>
      <c r="C24" s="348"/>
      <c r="D24" s="349"/>
      <c r="E24" s="349"/>
      <c r="F24" s="349"/>
      <c r="G24" s="349"/>
      <c r="H24" s="349"/>
      <c r="I24" s="349"/>
      <c r="J24" s="349"/>
      <c r="K24" s="349"/>
      <c r="L24" s="349"/>
      <c r="M24" s="350"/>
    </row>
    <row r="25" spans="1:13" ht="31.5" customHeight="1">
      <c r="A25" s="8990"/>
      <c r="B25" s="92"/>
      <c r="C25" s="351" t="s">
        <v>2361</v>
      </c>
      <c r="D25" s="940">
        <v>0.06</v>
      </c>
      <c r="E25" s="340"/>
      <c r="F25" s="352" t="s">
        <v>2362</v>
      </c>
      <c r="G25" s="338">
        <v>2021</v>
      </c>
      <c r="H25" s="340"/>
      <c r="I25" s="352" t="s">
        <v>2363</v>
      </c>
      <c r="J25" s="353" t="s">
        <v>4029</v>
      </c>
      <c r="K25" s="8992" t="s">
        <v>2969</v>
      </c>
      <c r="L25" s="8992"/>
      <c r="M25" s="354"/>
    </row>
    <row r="26" spans="1:13">
      <c r="A26" s="8990"/>
      <c r="B26" s="47"/>
      <c r="C26" s="341"/>
      <c r="D26" s="342"/>
      <c r="E26" s="342"/>
      <c r="F26" s="342"/>
      <c r="G26" s="342"/>
      <c r="H26" s="342"/>
      <c r="I26" s="342"/>
      <c r="J26" s="342"/>
      <c r="K26" s="342"/>
      <c r="L26" s="342"/>
      <c r="M26" s="343"/>
    </row>
    <row r="27" spans="1:13" ht="15.75" customHeight="1">
      <c r="A27" s="8990"/>
      <c r="B27" s="5900" t="s">
        <v>2364</v>
      </c>
      <c r="C27" s="98"/>
      <c r="D27" s="99"/>
      <c r="E27" s="99"/>
      <c r="F27" s="99"/>
      <c r="G27" s="99"/>
      <c r="H27" s="99"/>
      <c r="I27" s="99"/>
      <c r="J27" s="99"/>
      <c r="K27" s="99"/>
      <c r="L27" s="80"/>
      <c r="M27" s="81"/>
    </row>
    <row r="28" spans="1:13">
      <c r="A28" s="8990"/>
      <c r="B28" s="5900"/>
      <c r="C28" s="355" t="s">
        <v>2365</v>
      </c>
      <c r="D28" s="103">
        <v>2022</v>
      </c>
      <c r="E28" s="102"/>
      <c r="F28" s="340" t="s">
        <v>2366</v>
      </c>
      <c r="G28" s="103" t="s">
        <v>4030</v>
      </c>
      <c r="H28" s="102"/>
      <c r="I28" s="352"/>
      <c r="J28" s="102"/>
      <c r="K28" s="102"/>
      <c r="L28" s="80"/>
      <c r="M28" s="81"/>
    </row>
    <row r="29" spans="1:13">
      <c r="A29" s="8990"/>
      <c r="B29" s="5900"/>
      <c r="C29" s="355"/>
      <c r="D29" s="104"/>
      <c r="E29" s="102"/>
      <c r="F29" s="340"/>
      <c r="G29" s="102"/>
      <c r="H29" s="102"/>
      <c r="I29" s="352"/>
      <c r="J29" s="102"/>
      <c r="K29" s="102"/>
      <c r="L29" s="80"/>
      <c r="M29" s="81"/>
    </row>
    <row r="30" spans="1:13">
      <c r="A30" s="8990"/>
      <c r="B30" s="88" t="s">
        <v>2367</v>
      </c>
      <c r="C30" s="105"/>
      <c r="D30" s="106"/>
      <c r="E30" s="106"/>
      <c r="F30" s="106"/>
      <c r="G30" s="106"/>
      <c r="H30" s="106"/>
      <c r="I30" s="106"/>
      <c r="J30" s="106"/>
      <c r="K30" s="106"/>
      <c r="L30" s="106"/>
      <c r="M30" s="107"/>
    </row>
    <row r="31" spans="1:13">
      <c r="A31" s="8990"/>
      <c r="B31" s="92"/>
      <c r="C31" s="108"/>
      <c r="D31" s="124" t="s">
        <v>2368</v>
      </c>
      <c r="E31" s="124"/>
      <c r="F31" s="124" t="s">
        <v>2369</v>
      </c>
      <c r="G31" s="124"/>
      <c r="H31" s="161" t="s">
        <v>2370</v>
      </c>
      <c r="I31" s="161"/>
      <c r="J31" s="161" t="s">
        <v>2371</v>
      </c>
      <c r="K31" s="124"/>
      <c r="L31" s="124" t="s">
        <v>2372</v>
      </c>
      <c r="M31" s="162"/>
    </row>
    <row r="32" spans="1:13">
      <c r="A32" s="8990"/>
      <c r="B32" s="92"/>
      <c r="C32" s="108"/>
      <c r="D32" s="113"/>
      <c r="E32" s="112"/>
      <c r="F32" s="113"/>
      <c r="G32" s="112"/>
      <c r="H32" s="113"/>
      <c r="I32" s="112"/>
      <c r="J32" s="113"/>
      <c r="K32" s="112"/>
      <c r="L32" s="113"/>
      <c r="M32" s="114"/>
    </row>
    <row r="33" spans="1:13">
      <c r="A33" s="8990"/>
      <c r="B33" s="92"/>
      <c r="C33" s="108"/>
      <c r="D33" s="124" t="s">
        <v>2373</v>
      </c>
      <c r="E33" s="124"/>
      <c r="F33" s="124" t="s">
        <v>2374</v>
      </c>
      <c r="G33" s="124"/>
      <c r="H33" s="161" t="s">
        <v>2375</v>
      </c>
      <c r="I33" s="161"/>
      <c r="J33" s="161" t="s">
        <v>2376</v>
      </c>
      <c r="K33" s="124"/>
      <c r="L33" s="124" t="s">
        <v>2377</v>
      </c>
      <c r="M33" s="65"/>
    </row>
    <row r="34" spans="1:13">
      <c r="A34" s="8990"/>
      <c r="B34" s="92"/>
      <c r="C34" s="108"/>
      <c r="D34" s="113"/>
      <c r="E34" s="112"/>
      <c r="F34" s="113"/>
      <c r="G34" s="112"/>
      <c r="H34" s="113"/>
      <c r="I34" s="112"/>
      <c r="J34" s="113"/>
      <c r="K34" s="112"/>
      <c r="L34" s="113"/>
      <c r="M34" s="114"/>
    </row>
    <row r="35" spans="1:13">
      <c r="A35" s="8990"/>
      <c r="B35" s="92"/>
      <c r="C35" s="108"/>
      <c r="D35" s="124" t="s">
        <v>2378</v>
      </c>
      <c r="E35" s="124"/>
      <c r="F35" s="124" t="s">
        <v>2379</v>
      </c>
      <c r="G35" s="124"/>
      <c r="H35" s="161" t="s">
        <v>2380</v>
      </c>
      <c r="I35" s="161"/>
      <c r="J35" s="161" t="s">
        <v>2381</v>
      </c>
      <c r="K35" s="124"/>
      <c r="L35" s="124" t="s">
        <v>2958</v>
      </c>
      <c r="M35" s="65"/>
    </row>
    <row r="36" spans="1:13">
      <c r="A36" s="8990"/>
      <c r="B36" s="92"/>
      <c r="C36" s="108"/>
      <c r="D36" s="113"/>
      <c r="E36" s="112"/>
      <c r="F36" s="113"/>
      <c r="G36" s="112"/>
      <c r="H36" s="113"/>
      <c r="I36" s="112"/>
      <c r="J36" s="113"/>
      <c r="K36" s="112"/>
      <c r="L36" s="113"/>
      <c r="M36" s="114"/>
    </row>
    <row r="37" spans="1:13">
      <c r="A37" s="8990"/>
      <c r="B37" s="92"/>
      <c r="C37" s="108"/>
      <c r="D37" s="163" t="s">
        <v>2958</v>
      </c>
      <c r="E37" s="164"/>
      <c r="F37" s="163" t="s">
        <v>2384</v>
      </c>
      <c r="G37" s="164"/>
      <c r="H37" s="118"/>
      <c r="I37" s="119"/>
      <c r="J37" s="118"/>
      <c r="K37" s="119"/>
      <c r="L37" s="118"/>
      <c r="M37" s="120"/>
    </row>
    <row r="38" spans="1:13">
      <c r="A38" s="8990"/>
      <c r="B38" s="92"/>
      <c r="C38" s="108"/>
      <c r="D38" s="113"/>
      <c r="E38" s="112"/>
      <c r="F38" s="8993">
        <v>5.2999999999999999E-2</v>
      </c>
      <c r="G38" s="8993"/>
      <c r="H38" s="123"/>
      <c r="I38" s="124"/>
      <c r="J38" s="123"/>
      <c r="K38" s="124"/>
      <c r="L38" s="123"/>
      <c r="M38" s="125"/>
    </row>
    <row r="39" spans="1:13">
      <c r="A39" s="8990"/>
      <c r="B39" s="47"/>
      <c r="C39" s="126"/>
      <c r="D39" s="86"/>
      <c r="E39" s="86"/>
      <c r="F39" s="86"/>
      <c r="G39" s="86"/>
      <c r="H39" s="8994"/>
      <c r="I39" s="8994"/>
      <c r="J39" s="127"/>
      <c r="K39" s="128"/>
      <c r="L39" s="127"/>
      <c r="M39" s="129"/>
    </row>
    <row r="40" spans="1:13" ht="18" customHeight="1">
      <c r="A40" s="8990"/>
      <c r="B40" s="5901" t="s">
        <v>2385</v>
      </c>
      <c r="C40" s="941"/>
      <c r="D40" s="339"/>
      <c r="E40" s="339"/>
      <c r="F40" s="339"/>
      <c r="G40" s="339"/>
      <c r="H40" s="339"/>
      <c r="I40" s="339"/>
      <c r="J40" s="339"/>
      <c r="K40" s="339"/>
      <c r="L40" s="80"/>
      <c r="M40" s="81"/>
    </row>
    <row r="41" spans="1:13" ht="15.75" customHeight="1">
      <c r="A41" s="8990"/>
      <c r="B41" s="5901"/>
      <c r="C41" s="131"/>
      <c r="D41" s="109" t="s">
        <v>93</v>
      </c>
      <c r="E41" s="132" t="s">
        <v>95</v>
      </c>
      <c r="F41" s="8995" t="s">
        <v>2386</v>
      </c>
      <c r="G41" s="8996" t="s">
        <v>105</v>
      </c>
      <c r="H41" s="8996"/>
      <c r="I41" s="8996"/>
      <c r="J41" s="8996"/>
      <c r="K41" s="356" t="s">
        <v>2387</v>
      </c>
      <c r="L41" s="8997"/>
      <c r="M41" s="8997"/>
    </row>
    <row r="42" spans="1:13">
      <c r="A42" s="8990"/>
      <c r="B42" s="5901"/>
      <c r="C42" s="131"/>
      <c r="D42" s="146"/>
      <c r="E42" s="336"/>
      <c r="F42" s="8995"/>
      <c r="G42" s="8996"/>
      <c r="H42" s="8996"/>
      <c r="I42" s="8996"/>
      <c r="J42" s="8996"/>
      <c r="K42" s="80"/>
      <c r="L42" s="8997"/>
      <c r="M42" s="8997"/>
    </row>
    <row r="43" spans="1:13">
      <c r="A43" s="8990"/>
      <c r="B43" s="5901"/>
      <c r="C43" s="134"/>
      <c r="D43" s="86"/>
      <c r="E43" s="86"/>
      <c r="F43" s="86"/>
      <c r="G43" s="86"/>
      <c r="H43" s="86"/>
      <c r="I43" s="86"/>
      <c r="J43" s="86"/>
      <c r="K43" s="86"/>
      <c r="L43" s="80"/>
      <c r="M43" s="81"/>
    </row>
    <row r="44" spans="1:13" ht="39.75" customHeight="1">
      <c r="A44" s="8990"/>
      <c r="B44" s="48" t="s">
        <v>2388</v>
      </c>
      <c r="C44" s="8584" t="s">
        <v>4031</v>
      </c>
      <c r="D44" s="8584"/>
      <c r="E44" s="8584"/>
      <c r="F44" s="8584"/>
      <c r="G44" s="8584"/>
      <c r="H44" s="8584"/>
      <c r="I44" s="8584"/>
      <c r="J44" s="8584"/>
      <c r="K44" s="8584"/>
      <c r="L44" s="8584"/>
      <c r="M44" s="8584"/>
    </row>
    <row r="45" spans="1:13">
      <c r="A45" s="8990"/>
      <c r="B45" s="48" t="s">
        <v>2390</v>
      </c>
      <c r="C45" s="942"/>
      <c r="D45" s="943"/>
      <c r="E45" s="943"/>
      <c r="F45" s="943"/>
      <c r="G45" s="943"/>
      <c r="H45" s="943"/>
      <c r="I45" s="943"/>
      <c r="J45" s="943"/>
      <c r="K45" s="943"/>
      <c r="L45" s="943"/>
      <c r="M45" s="944"/>
    </row>
    <row r="46" spans="1:13">
      <c r="A46" s="8990"/>
      <c r="B46" s="48" t="s">
        <v>2392</v>
      </c>
      <c r="C46" s="942"/>
      <c r="D46" s="943"/>
      <c r="E46" s="943"/>
      <c r="F46" s="943"/>
      <c r="G46" s="943"/>
      <c r="H46" s="943"/>
      <c r="I46" s="943"/>
      <c r="J46" s="943"/>
      <c r="K46" s="943"/>
      <c r="L46" s="943"/>
      <c r="M46" s="944"/>
    </row>
    <row r="47" spans="1:13">
      <c r="A47" s="8990"/>
      <c r="B47" s="48" t="s">
        <v>2393</v>
      </c>
      <c r="C47" s="942"/>
      <c r="D47" s="943"/>
      <c r="E47" s="943"/>
      <c r="F47" s="943"/>
      <c r="G47" s="943"/>
      <c r="H47" s="943"/>
      <c r="I47" s="943"/>
      <c r="J47" s="943"/>
      <c r="K47" s="943"/>
      <c r="L47" s="943"/>
      <c r="M47" s="944"/>
    </row>
    <row r="48" spans="1:13" ht="15.75" customHeight="1">
      <c r="A48" s="8988" t="s">
        <v>2394</v>
      </c>
      <c r="B48" s="135" t="s">
        <v>2395</v>
      </c>
      <c r="C48" s="8986" t="s">
        <v>546</v>
      </c>
      <c r="D48" s="8986"/>
      <c r="E48" s="8986"/>
      <c r="F48" s="8986"/>
      <c r="G48" s="8986"/>
      <c r="H48" s="8986"/>
      <c r="I48" s="8986"/>
      <c r="J48" s="8986"/>
      <c r="K48" s="8986"/>
      <c r="L48" s="8986"/>
      <c r="M48" s="8986"/>
    </row>
    <row r="49" spans="1:13" ht="15.75" customHeight="1">
      <c r="A49" s="8988"/>
      <c r="B49" s="135" t="s">
        <v>2396</v>
      </c>
      <c r="C49" s="8986" t="s">
        <v>546</v>
      </c>
      <c r="D49" s="8986"/>
      <c r="E49" s="8986"/>
      <c r="F49" s="8986"/>
      <c r="G49" s="8986"/>
      <c r="H49" s="8986"/>
      <c r="I49" s="8986"/>
      <c r="J49" s="8986"/>
      <c r="K49" s="8986"/>
      <c r="L49" s="8986"/>
      <c r="M49" s="8986"/>
    </row>
    <row r="50" spans="1:13" ht="15.75" customHeight="1">
      <c r="A50" s="8988"/>
      <c r="B50" s="135" t="s">
        <v>2398</v>
      </c>
      <c r="C50" s="8986" t="s">
        <v>21</v>
      </c>
      <c r="D50" s="8986"/>
      <c r="E50" s="8986"/>
      <c r="F50" s="8986"/>
      <c r="G50" s="8986"/>
      <c r="H50" s="8986"/>
      <c r="I50" s="8986"/>
      <c r="J50" s="8986"/>
      <c r="K50" s="8986"/>
      <c r="L50" s="8986"/>
      <c r="M50" s="8986"/>
    </row>
    <row r="51" spans="1:13" ht="15.75" customHeight="1">
      <c r="A51" s="8988"/>
      <c r="B51" s="136" t="s">
        <v>2399</v>
      </c>
      <c r="C51" s="8986" t="s">
        <v>1008</v>
      </c>
      <c r="D51" s="8986"/>
      <c r="E51" s="8986"/>
      <c r="F51" s="8986"/>
      <c r="G51" s="8986"/>
      <c r="H51" s="8986"/>
      <c r="I51" s="8986"/>
      <c r="J51" s="8986"/>
      <c r="K51" s="8986"/>
      <c r="L51" s="8986"/>
      <c r="M51" s="8986"/>
    </row>
    <row r="52" spans="1:13" ht="15.75" customHeight="1">
      <c r="A52" s="8988"/>
      <c r="B52" s="135" t="s">
        <v>2400</v>
      </c>
      <c r="C52" s="8986" t="s">
        <v>546</v>
      </c>
      <c r="D52" s="8986"/>
      <c r="E52" s="8986"/>
      <c r="F52" s="8986"/>
      <c r="G52" s="8986"/>
      <c r="H52" s="8986"/>
      <c r="I52" s="8986"/>
      <c r="J52" s="8986"/>
      <c r="K52" s="8986"/>
      <c r="L52" s="8986"/>
      <c r="M52" s="8986"/>
    </row>
    <row r="53" spans="1:13" ht="16.5" customHeight="1">
      <c r="A53" s="8988"/>
      <c r="B53" s="135" t="s">
        <v>2401</v>
      </c>
      <c r="C53" s="8986" t="s">
        <v>546</v>
      </c>
      <c r="D53" s="8986"/>
      <c r="E53" s="8986"/>
      <c r="F53" s="8986"/>
      <c r="G53" s="8986"/>
      <c r="H53" s="8986"/>
      <c r="I53" s="8986"/>
      <c r="J53" s="8986"/>
      <c r="K53" s="8986"/>
      <c r="L53" s="8986"/>
      <c r="M53" s="8986"/>
    </row>
    <row r="54" spans="1:13" ht="15.75" customHeight="1">
      <c r="A54" s="8985" t="s">
        <v>2402</v>
      </c>
      <c r="B54" s="137" t="s">
        <v>2403</v>
      </c>
      <c r="C54" s="8986" t="s">
        <v>546</v>
      </c>
      <c r="D54" s="8986"/>
      <c r="E54" s="8986"/>
      <c r="F54" s="8986"/>
      <c r="G54" s="8986"/>
      <c r="H54" s="8986"/>
      <c r="I54" s="8986"/>
      <c r="J54" s="8986"/>
      <c r="K54" s="8986"/>
      <c r="L54" s="8986"/>
      <c r="M54" s="8986"/>
    </row>
    <row r="55" spans="1:13" ht="20.25" customHeight="1">
      <c r="A55" s="8985"/>
      <c r="B55" s="137" t="s">
        <v>2404</v>
      </c>
      <c r="C55" s="8986" t="s">
        <v>546</v>
      </c>
      <c r="D55" s="8986"/>
      <c r="E55" s="8986"/>
      <c r="F55" s="8986"/>
      <c r="G55" s="8986"/>
      <c r="H55" s="8986"/>
      <c r="I55" s="8986"/>
      <c r="J55" s="8986"/>
      <c r="K55" s="8986"/>
      <c r="L55" s="8986"/>
      <c r="M55" s="8986"/>
    </row>
    <row r="56" spans="1:13" ht="24.75" customHeight="1">
      <c r="A56" s="8985"/>
      <c r="B56" s="138" t="s">
        <v>244</v>
      </c>
      <c r="C56" s="8986" t="s">
        <v>21</v>
      </c>
      <c r="D56" s="8986"/>
      <c r="E56" s="8986"/>
      <c r="F56" s="8986"/>
      <c r="G56" s="8986"/>
      <c r="H56" s="8986"/>
      <c r="I56" s="8986"/>
      <c r="J56" s="8986"/>
      <c r="K56" s="8986"/>
      <c r="L56" s="8986"/>
      <c r="M56" s="8986"/>
    </row>
    <row r="57" spans="1:13">
      <c r="A57" s="1547" t="s">
        <v>2406</v>
      </c>
      <c r="B57" s="140"/>
      <c r="C57" s="8987"/>
      <c r="D57" s="8987"/>
      <c r="E57" s="8987"/>
      <c r="F57" s="8987"/>
      <c r="G57" s="8987"/>
      <c r="H57" s="8987"/>
      <c r="I57" s="8987"/>
      <c r="J57" s="8987"/>
      <c r="K57" s="8987"/>
      <c r="L57" s="8987"/>
      <c r="M57" s="8987"/>
    </row>
  </sheetData>
  <mergeCells count="43">
    <mergeCell ref="B1:M1"/>
    <mergeCell ref="A2:A11"/>
    <mergeCell ref="C2:M2"/>
    <mergeCell ref="C3:M3"/>
    <mergeCell ref="F4:G4"/>
    <mergeCell ref="C5:M5"/>
    <mergeCell ref="C6:M6"/>
    <mergeCell ref="C7:G7"/>
    <mergeCell ref="I7:M7"/>
    <mergeCell ref="B8:B10"/>
    <mergeCell ref="C9:D9"/>
    <mergeCell ref="F9:G9"/>
    <mergeCell ref="I9:J9"/>
    <mergeCell ref="C10:D10"/>
    <mergeCell ref="F10:G10"/>
    <mergeCell ref="I10:J10"/>
    <mergeCell ref="C11:M11"/>
    <mergeCell ref="A12:A47"/>
    <mergeCell ref="C12:M12"/>
    <mergeCell ref="B13:B19"/>
    <mergeCell ref="F18:M18"/>
    <mergeCell ref="B20:B23"/>
    <mergeCell ref="K25:L25"/>
    <mergeCell ref="B27:B29"/>
    <mergeCell ref="F38:G38"/>
    <mergeCell ref="H39:I39"/>
    <mergeCell ref="B40:B43"/>
    <mergeCell ref="F41:F42"/>
    <mergeCell ref="G41:J42"/>
    <mergeCell ref="L41:M42"/>
    <mergeCell ref="C44:M44"/>
    <mergeCell ref="A48:A53"/>
    <mergeCell ref="C48:M48"/>
    <mergeCell ref="C49:M49"/>
    <mergeCell ref="C50:M50"/>
    <mergeCell ref="C51:M51"/>
    <mergeCell ref="C52:M52"/>
    <mergeCell ref="C53:M53"/>
    <mergeCell ref="A54:A56"/>
    <mergeCell ref="C54:M54"/>
    <mergeCell ref="C55:M55"/>
    <mergeCell ref="C56:M56"/>
    <mergeCell ref="C57:M57"/>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2">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Incluir una ficha por cada indicador, ya sea de producto o de resultado" sqref="B1">
      <formula1>0</formula1>
      <formula2>0</formula2>
    </dataValidation>
    <dataValidation type="list" allowBlank="1" showInputMessage="1" showErrorMessage="1" sqref="I7:M7">
      <formula1>INDIRECT($C$7)</formula1>
      <formula2>0</formula2>
    </dataValidation>
  </dataValidations>
  <pageMargins left="0.7" right="0.7" top="0.75" bottom="0.75" header="0.51180555555555496" footer="0.51180555555555496"/>
  <pageSetup orientation="portrait"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1:AMJ61"/>
  <sheetViews>
    <sheetView topLeftCell="A2" zoomScale="65" zoomScaleNormal="65" workbookViewId="0">
      <selection activeCell="B7" sqref="A7:XFD7"/>
    </sheetView>
  </sheetViews>
  <sheetFormatPr baseColWidth="10" defaultColWidth="11.42578125" defaultRowHeight="15.75"/>
  <cols>
    <col min="1" max="1" width="29" style="190" customWidth="1"/>
    <col min="2" max="2" width="29.7109375" style="191" customWidth="1"/>
    <col min="3" max="1024" width="11.42578125" style="190"/>
  </cols>
  <sheetData>
    <row r="1" spans="1:13" ht="20.25" customHeight="1">
      <c r="A1" s="1688" t="s">
        <v>359</v>
      </c>
      <c r="B1" s="8844" t="s">
        <v>4032</v>
      </c>
      <c r="C1" s="9005"/>
      <c r="D1" s="9005"/>
      <c r="E1" s="9005"/>
      <c r="F1" s="9005"/>
      <c r="G1" s="9005"/>
      <c r="H1" s="9005"/>
      <c r="I1" s="9005"/>
      <c r="J1" s="9005"/>
      <c r="K1" s="9005"/>
      <c r="L1" s="9005"/>
      <c r="M1" s="9006"/>
    </row>
    <row r="2" spans="1:13" ht="54" customHeight="1">
      <c r="A2" s="6589" t="s">
        <v>2329</v>
      </c>
      <c r="B2" s="3062" t="s">
        <v>2330</v>
      </c>
      <c r="C2" s="9007" t="s">
        <v>1875</v>
      </c>
      <c r="D2" s="8866"/>
      <c r="E2" s="8866"/>
      <c r="F2" s="8866"/>
      <c r="G2" s="8866"/>
      <c r="H2" s="8866"/>
      <c r="I2" s="8866"/>
      <c r="J2" s="8866"/>
      <c r="K2" s="8866"/>
      <c r="L2" s="8866"/>
      <c r="M2" s="9008"/>
    </row>
    <row r="3" spans="1:13" ht="92.1" customHeight="1">
      <c r="A3" s="6590"/>
      <c r="B3" s="3057" t="s">
        <v>2643</v>
      </c>
      <c r="C3" s="5686" t="s">
        <v>4033</v>
      </c>
      <c r="D3" s="5680"/>
      <c r="E3" s="5680"/>
      <c r="F3" s="5680"/>
      <c r="G3" s="5680"/>
      <c r="H3" s="5680"/>
      <c r="I3" s="5680"/>
      <c r="J3" s="5680"/>
      <c r="K3" s="5680"/>
      <c r="L3" s="5680"/>
      <c r="M3" s="5718"/>
    </row>
    <row r="4" spans="1:13" ht="33.75" customHeight="1">
      <c r="A4" s="6590"/>
      <c r="B4" s="2337" t="s">
        <v>240</v>
      </c>
      <c r="C4" s="3192" t="s">
        <v>95</v>
      </c>
      <c r="D4" s="1482"/>
      <c r="E4" s="1655" t="s">
        <v>359</v>
      </c>
      <c r="F4" s="5680" t="s">
        <v>241</v>
      </c>
      <c r="G4" s="6204"/>
      <c r="H4" s="1483" t="s">
        <v>437</v>
      </c>
      <c r="I4" s="7148"/>
      <c r="J4" s="7149"/>
      <c r="K4" s="7149"/>
      <c r="L4" s="7149"/>
      <c r="M4" s="8843"/>
    </row>
    <row r="5" spans="1:13" ht="38.25" customHeight="1">
      <c r="A5" s="6590"/>
      <c r="B5" s="2337" t="s">
        <v>2333</v>
      </c>
      <c r="C5" s="5686"/>
      <c r="D5" s="5680"/>
      <c r="E5" s="5680"/>
      <c r="F5" s="5680"/>
      <c r="G5" s="5680"/>
      <c r="H5" s="5680"/>
      <c r="I5" s="5680"/>
      <c r="J5" s="5680"/>
      <c r="K5" s="5680"/>
      <c r="L5" s="5680"/>
      <c r="M5" s="5718"/>
    </row>
    <row r="6" spans="1:13" ht="15.75" customHeight="1">
      <c r="A6" s="6590"/>
      <c r="B6" s="2337" t="s">
        <v>2334</v>
      </c>
      <c r="C6" s="5686"/>
      <c r="D6" s="5680"/>
      <c r="E6" s="5680"/>
      <c r="F6" s="5680"/>
      <c r="G6" s="5680"/>
      <c r="H6" s="5680"/>
      <c r="I6" s="5680"/>
      <c r="J6" s="5680"/>
      <c r="K6" s="5680"/>
      <c r="L6" s="5680"/>
      <c r="M6" s="5718"/>
    </row>
    <row r="7" spans="1:13">
      <c r="A7" s="6590"/>
      <c r="B7" s="2337" t="s">
        <v>2335</v>
      </c>
      <c r="C7" s="6610" t="s">
        <v>13</v>
      </c>
      <c r="D7" s="5702"/>
      <c r="E7" s="1409" t="s">
        <v>359</v>
      </c>
      <c r="F7" s="1409" t="s">
        <v>359</v>
      </c>
      <c r="G7" s="1484" t="s">
        <v>359</v>
      </c>
      <c r="H7" s="2406" t="s">
        <v>244</v>
      </c>
      <c r="I7" s="5702" t="s">
        <v>24</v>
      </c>
      <c r="J7" s="5702"/>
      <c r="K7" s="5702"/>
      <c r="L7" s="5702"/>
      <c r="M7" s="6611"/>
    </row>
    <row r="8" spans="1:13" ht="15.75" customHeight="1">
      <c r="A8" s="6590"/>
      <c r="B8" s="7129" t="s">
        <v>2336</v>
      </c>
      <c r="C8" s="3193" t="s">
        <v>359</v>
      </c>
      <c r="D8" s="1409" t="s">
        <v>359</v>
      </c>
      <c r="E8" s="1410" t="s">
        <v>359</v>
      </c>
      <c r="F8" s="1410" t="s">
        <v>359</v>
      </c>
      <c r="G8" s="1410" t="s">
        <v>359</v>
      </c>
      <c r="H8" s="1410" t="s">
        <v>359</v>
      </c>
      <c r="I8" s="1409" t="s">
        <v>359</v>
      </c>
      <c r="J8" s="1409" t="s">
        <v>359</v>
      </c>
      <c r="K8" s="1409" t="s">
        <v>359</v>
      </c>
      <c r="L8" s="1409" t="s">
        <v>359</v>
      </c>
      <c r="M8" s="1411" t="s">
        <v>359</v>
      </c>
    </row>
    <row r="9" spans="1:13">
      <c r="A9" s="6590"/>
      <c r="B9" s="7129"/>
      <c r="C9" s="6613" t="s">
        <v>359</v>
      </c>
      <c r="D9" s="5708"/>
      <c r="E9" s="1409" t="s">
        <v>359</v>
      </c>
      <c r="F9" s="5708" t="s">
        <v>359</v>
      </c>
      <c r="G9" s="5708"/>
      <c r="H9" s="1409" t="s">
        <v>359</v>
      </c>
      <c r="I9" s="5708" t="s">
        <v>359</v>
      </c>
      <c r="J9" s="5708"/>
      <c r="K9" s="1409" t="s">
        <v>359</v>
      </c>
      <c r="L9" s="1409" t="s">
        <v>359</v>
      </c>
      <c r="M9" s="1411" t="s">
        <v>359</v>
      </c>
    </row>
    <row r="10" spans="1:13">
      <c r="A10" s="6590"/>
      <c r="B10" s="7130"/>
      <c r="C10" s="6613" t="s">
        <v>2337</v>
      </c>
      <c r="D10" s="5708"/>
      <c r="E10" s="1412" t="s">
        <v>359</v>
      </c>
      <c r="F10" s="5708" t="s">
        <v>2337</v>
      </c>
      <c r="G10" s="5708"/>
      <c r="H10" s="1412" t="s">
        <v>359</v>
      </c>
      <c r="I10" s="5708" t="s">
        <v>2337</v>
      </c>
      <c r="J10" s="5708"/>
      <c r="K10" s="1412" t="s">
        <v>359</v>
      </c>
      <c r="L10" s="1412" t="s">
        <v>359</v>
      </c>
      <c r="M10" s="1413" t="s">
        <v>359</v>
      </c>
    </row>
    <row r="11" spans="1:13" ht="87.95" customHeight="1">
      <c r="A11" s="6590"/>
      <c r="B11" s="2337" t="s">
        <v>2338</v>
      </c>
      <c r="C11" s="6618" t="s">
        <v>4034</v>
      </c>
      <c r="D11" s="5682"/>
      <c r="E11" s="5682"/>
      <c r="F11" s="5682"/>
      <c r="G11" s="5682"/>
      <c r="H11" s="5682"/>
      <c r="I11" s="5682"/>
      <c r="J11" s="5682"/>
      <c r="K11" s="5682"/>
      <c r="L11" s="5682"/>
      <c r="M11" s="6619"/>
    </row>
    <row r="12" spans="1:13" ht="111.95" customHeight="1">
      <c r="A12" s="6590"/>
      <c r="B12" s="2337" t="s">
        <v>2689</v>
      </c>
      <c r="C12" s="6618" t="s">
        <v>4035</v>
      </c>
      <c r="D12" s="5682"/>
      <c r="E12" s="5682"/>
      <c r="F12" s="5682"/>
      <c r="G12" s="5682"/>
      <c r="H12" s="5682"/>
      <c r="I12" s="5682"/>
      <c r="J12" s="5682"/>
      <c r="K12" s="5682"/>
      <c r="L12" s="5682"/>
      <c r="M12" s="6619"/>
    </row>
    <row r="13" spans="1:13" ht="48" customHeight="1">
      <c r="A13" s="6590"/>
      <c r="B13" s="2337" t="s">
        <v>2649</v>
      </c>
      <c r="C13" s="6618" t="s">
        <v>2182</v>
      </c>
      <c r="D13" s="5682"/>
      <c r="E13" s="5682"/>
      <c r="F13" s="5682"/>
      <c r="G13" s="5682"/>
      <c r="H13" s="5682"/>
      <c r="I13" s="5682"/>
      <c r="J13" s="5682"/>
      <c r="K13" s="5682"/>
      <c r="L13" s="5682"/>
      <c r="M13" s="6619"/>
    </row>
    <row r="14" spans="1:13" ht="38.25" customHeight="1">
      <c r="A14" s="6590"/>
      <c r="B14" s="3063" t="s">
        <v>2651</v>
      </c>
      <c r="C14" s="5686" t="s">
        <v>1257</v>
      </c>
      <c r="D14" s="5680"/>
      <c r="E14" s="1534" t="s">
        <v>108</v>
      </c>
      <c r="F14" s="5701" t="s">
        <v>1258</v>
      </c>
      <c r="G14" s="5680"/>
      <c r="H14" s="5680"/>
      <c r="I14" s="5680"/>
      <c r="J14" s="5680"/>
      <c r="K14" s="5680"/>
      <c r="L14" s="5680"/>
      <c r="M14" s="5718"/>
    </row>
    <row r="15" spans="1:13" ht="15.75" customHeight="1">
      <c r="A15" s="8803" t="s">
        <v>2340</v>
      </c>
      <c r="B15" s="3064" t="s">
        <v>230</v>
      </c>
      <c r="C15" s="6618" t="s">
        <v>1253</v>
      </c>
      <c r="D15" s="5682"/>
      <c r="E15" s="5682"/>
      <c r="F15" s="5682"/>
      <c r="G15" s="5682"/>
      <c r="H15" s="5682"/>
      <c r="I15" s="5682"/>
      <c r="J15" s="5682"/>
      <c r="K15" s="5682"/>
      <c r="L15" s="5682"/>
      <c r="M15" s="6619"/>
    </row>
    <row r="16" spans="1:13" ht="40.5" customHeight="1">
      <c r="A16" s="6586"/>
      <c r="B16" s="3065" t="s">
        <v>2652</v>
      </c>
      <c r="C16" s="8976" t="s">
        <v>1876</v>
      </c>
      <c r="D16" s="8959"/>
      <c r="E16" s="8959"/>
      <c r="F16" s="8959"/>
      <c r="G16" s="8959"/>
      <c r="H16" s="8959"/>
      <c r="I16" s="8959"/>
      <c r="J16" s="8959"/>
      <c r="K16" s="8959"/>
      <c r="L16" s="8959"/>
      <c r="M16" s="8977"/>
    </row>
    <row r="17" spans="1:13" ht="8.25" customHeight="1">
      <c r="A17" s="6586"/>
      <c r="B17" s="7118" t="s">
        <v>2341</v>
      </c>
      <c r="C17" s="3193" t="s">
        <v>359</v>
      </c>
      <c r="D17" s="1408" t="s">
        <v>359</v>
      </c>
      <c r="E17" s="1408" t="s">
        <v>359</v>
      </c>
      <c r="F17" s="1408" t="s">
        <v>359</v>
      </c>
      <c r="G17" s="1408" t="s">
        <v>359</v>
      </c>
      <c r="H17" s="1408" t="s">
        <v>359</v>
      </c>
      <c r="I17" s="1408" t="s">
        <v>359</v>
      </c>
      <c r="J17" s="1408" t="s">
        <v>359</v>
      </c>
      <c r="K17" s="1408" t="s">
        <v>359</v>
      </c>
      <c r="L17" s="1408" t="s">
        <v>359</v>
      </c>
      <c r="M17" s="1416" t="s">
        <v>359</v>
      </c>
    </row>
    <row r="18" spans="1:13" ht="9" customHeight="1">
      <c r="A18" s="6586"/>
      <c r="B18" s="7118"/>
      <c r="C18" s="3193" t="s">
        <v>359</v>
      </c>
      <c r="D18" s="1415" t="s">
        <v>359</v>
      </c>
      <c r="E18" s="1408" t="s">
        <v>359</v>
      </c>
      <c r="F18" s="1415" t="s">
        <v>359</v>
      </c>
      <c r="G18" s="1408" t="s">
        <v>359</v>
      </c>
      <c r="H18" s="1415" t="s">
        <v>359</v>
      </c>
      <c r="I18" s="1408" t="s">
        <v>359</v>
      </c>
      <c r="J18" s="1415" t="s">
        <v>359</v>
      </c>
      <c r="K18" s="1408" t="s">
        <v>359</v>
      </c>
      <c r="L18" s="1408" t="s">
        <v>359</v>
      </c>
      <c r="M18" s="1416" t="s">
        <v>359</v>
      </c>
    </row>
    <row r="19" spans="1:13">
      <c r="A19" s="6586"/>
      <c r="B19" s="7118"/>
      <c r="C19" s="3164" t="s">
        <v>2342</v>
      </c>
      <c r="D19" s="1406" t="s">
        <v>359</v>
      </c>
      <c r="E19" s="1408" t="s">
        <v>2343</v>
      </c>
      <c r="F19" s="1406" t="s">
        <v>359</v>
      </c>
      <c r="G19" s="1408" t="s">
        <v>2344</v>
      </c>
      <c r="H19" s="1406" t="s">
        <v>359</v>
      </c>
      <c r="I19" s="1408" t="s">
        <v>2345</v>
      </c>
      <c r="J19" s="1406" t="s">
        <v>359</v>
      </c>
      <c r="K19" s="1408" t="s">
        <v>359</v>
      </c>
      <c r="L19" s="1408" t="s">
        <v>359</v>
      </c>
      <c r="M19" s="1416" t="s">
        <v>359</v>
      </c>
    </row>
    <row r="20" spans="1:13">
      <c r="A20" s="6586"/>
      <c r="B20" s="7118"/>
      <c r="C20" s="3164" t="s">
        <v>2346</v>
      </c>
      <c r="D20" s="1406" t="s">
        <v>359</v>
      </c>
      <c r="E20" s="1408" t="s">
        <v>2347</v>
      </c>
      <c r="F20" s="1406" t="s">
        <v>359</v>
      </c>
      <c r="G20" s="1408" t="s">
        <v>2348</v>
      </c>
      <c r="H20" s="1406" t="s">
        <v>359</v>
      </c>
      <c r="I20" s="1408" t="s">
        <v>359</v>
      </c>
      <c r="J20" s="1408" t="s">
        <v>359</v>
      </c>
      <c r="K20" s="1408" t="s">
        <v>359</v>
      </c>
      <c r="L20" s="1408" t="s">
        <v>359</v>
      </c>
      <c r="M20" s="1416" t="s">
        <v>359</v>
      </c>
    </row>
    <row r="21" spans="1:13">
      <c r="A21" s="6586"/>
      <c r="B21" s="7118"/>
      <c r="C21" s="3164" t="s">
        <v>2349</v>
      </c>
      <c r="D21" s="1406" t="s">
        <v>359</v>
      </c>
      <c r="E21" s="1408" t="s">
        <v>2350</v>
      </c>
      <c r="F21" s="1406" t="s">
        <v>359</v>
      </c>
      <c r="G21" s="1408" t="s">
        <v>359</v>
      </c>
      <c r="H21" s="1408" t="s">
        <v>359</v>
      </c>
      <c r="I21" s="1408" t="s">
        <v>359</v>
      </c>
      <c r="J21" s="1408" t="s">
        <v>359</v>
      </c>
      <c r="K21" s="1408" t="s">
        <v>359</v>
      </c>
      <c r="L21" s="1408" t="s">
        <v>359</v>
      </c>
      <c r="M21" s="1416" t="s">
        <v>359</v>
      </c>
    </row>
    <row r="22" spans="1:13">
      <c r="A22" s="6586"/>
      <c r="B22" s="7118"/>
      <c r="C22" s="3164" t="s">
        <v>105</v>
      </c>
      <c r="D22" s="1406" t="s">
        <v>2441</v>
      </c>
      <c r="E22" s="1408" t="s">
        <v>2352</v>
      </c>
      <c r="F22" s="1412" t="s">
        <v>2353</v>
      </c>
      <c r="G22" s="1412" t="s">
        <v>359</v>
      </c>
      <c r="H22" s="1412" t="s">
        <v>359</v>
      </c>
      <c r="I22" s="1412" t="s">
        <v>359</v>
      </c>
      <c r="J22" s="1412" t="s">
        <v>359</v>
      </c>
      <c r="K22" s="1412" t="s">
        <v>359</v>
      </c>
      <c r="L22" s="1412" t="s">
        <v>359</v>
      </c>
      <c r="M22" s="1413" t="s">
        <v>359</v>
      </c>
    </row>
    <row r="23" spans="1:13" ht="9.75" customHeight="1">
      <c r="A23" s="6586"/>
      <c r="B23" s="7119"/>
      <c r="C23" s="3192" t="s">
        <v>359</v>
      </c>
      <c r="D23" s="1415" t="s">
        <v>359</v>
      </c>
      <c r="E23" s="1415" t="s">
        <v>359</v>
      </c>
      <c r="F23" s="1415" t="s">
        <v>359</v>
      </c>
      <c r="G23" s="1415" t="s">
        <v>359</v>
      </c>
      <c r="H23" s="1415" t="s">
        <v>359</v>
      </c>
      <c r="I23" s="1415" t="s">
        <v>359</v>
      </c>
      <c r="J23" s="1415" t="s">
        <v>359</v>
      </c>
      <c r="K23" s="1415" t="s">
        <v>359</v>
      </c>
      <c r="L23" s="1415" t="s">
        <v>359</v>
      </c>
      <c r="M23" s="1418" t="s">
        <v>359</v>
      </c>
    </row>
    <row r="24" spans="1:13" ht="15.75" customHeight="1">
      <c r="A24" s="6586"/>
      <c r="B24" s="7118" t="s">
        <v>2354</v>
      </c>
      <c r="C24" s="3164" t="s">
        <v>359</v>
      </c>
      <c r="D24" s="1408" t="s">
        <v>359</v>
      </c>
      <c r="E24" s="1408" t="s">
        <v>359</v>
      </c>
      <c r="F24" s="1408" t="s">
        <v>359</v>
      </c>
      <c r="G24" s="1408" t="s">
        <v>359</v>
      </c>
      <c r="H24" s="1408" t="s">
        <v>359</v>
      </c>
      <c r="I24" s="1408" t="s">
        <v>359</v>
      </c>
      <c r="J24" s="1408" t="s">
        <v>359</v>
      </c>
      <c r="K24" s="1408" t="s">
        <v>359</v>
      </c>
      <c r="L24" s="1409" t="s">
        <v>359</v>
      </c>
      <c r="M24" s="1411" t="s">
        <v>359</v>
      </c>
    </row>
    <row r="25" spans="1:13">
      <c r="A25" s="6586"/>
      <c r="B25" s="7118"/>
      <c r="C25" s="3164" t="s">
        <v>2355</v>
      </c>
      <c r="D25" s="1417" t="s">
        <v>359</v>
      </c>
      <c r="E25" s="1408" t="s">
        <v>359</v>
      </c>
      <c r="F25" s="1408" t="s">
        <v>2356</v>
      </c>
      <c r="G25" s="1417" t="s">
        <v>359</v>
      </c>
      <c r="H25" s="1408" t="s">
        <v>359</v>
      </c>
      <c r="I25" s="1408" t="s">
        <v>2357</v>
      </c>
      <c r="J25" s="1417" t="s">
        <v>2441</v>
      </c>
      <c r="K25" s="1408" t="s">
        <v>359</v>
      </c>
      <c r="L25" s="1409" t="s">
        <v>359</v>
      </c>
      <c r="M25" s="1411" t="s">
        <v>359</v>
      </c>
    </row>
    <row r="26" spans="1:13">
      <c r="A26" s="6586"/>
      <c r="B26" s="7118"/>
      <c r="C26" s="3164" t="s">
        <v>2358</v>
      </c>
      <c r="D26" s="1419" t="s">
        <v>359</v>
      </c>
      <c r="E26" s="1409" t="s">
        <v>359</v>
      </c>
      <c r="F26" s="1408" t="s">
        <v>2359</v>
      </c>
      <c r="G26" s="1406" t="s">
        <v>359</v>
      </c>
      <c r="H26" s="1409" t="s">
        <v>359</v>
      </c>
      <c r="I26" s="1409" t="s">
        <v>359</v>
      </c>
      <c r="J26" s="1409" t="s">
        <v>359</v>
      </c>
      <c r="K26" s="1409" t="s">
        <v>359</v>
      </c>
      <c r="L26" s="1409" t="s">
        <v>359</v>
      </c>
      <c r="M26" s="1411" t="s">
        <v>359</v>
      </c>
    </row>
    <row r="27" spans="1:13">
      <c r="A27" s="6586"/>
      <c r="B27" s="7119"/>
      <c r="C27" s="3192" t="s">
        <v>359</v>
      </c>
      <c r="D27" s="1415" t="s">
        <v>359</v>
      </c>
      <c r="E27" s="1415" t="s">
        <v>359</v>
      </c>
      <c r="F27" s="1415" t="s">
        <v>359</v>
      </c>
      <c r="G27" s="1415" t="s">
        <v>359</v>
      </c>
      <c r="H27" s="1415" t="s">
        <v>359</v>
      </c>
      <c r="I27" s="1415" t="s">
        <v>359</v>
      </c>
      <c r="J27" s="1415" t="s">
        <v>359</v>
      </c>
      <c r="K27" s="1415" t="s">
        <v>359</v>
      </c>
      <c r="L27" s="1412" t="s">
        <v>359</v>
      </c>
      <c r="M27" s="1413" t="s">
        <v>359</v>
      </c>
    </row>
    <row r="28" spans="1:13">
      <c r="A28" s="6586"/>
      <c r="B28" s="3063" t="s">
        <v>2360</v>
      </c>
      <c r="C28" s="3164" t="s">
        <v>359</v>
      </c>
      <c r="D28" s="1408" t="s">
        <v>359</v>
      </c>
      <c r="E28" s="1408" t="s">
        <v>359</v>
      </c>
      <c r="F28" s="1408" t="s">
        <v>359</v>
      </c>
      <c r="G28" s="1408" t="s">
        <v>359</v>
      </c>
      <c r="H28" s="1408" t="s">
        <v>359</v>
      </c>
      <c r="I28" s="1408" t="s">
        <v>359</v>
      </c>
      <c r="J28" s="1408" t="s">
        <v>359</v>
      </c>
      <c r="K28" s="1408" t="s">
        <v>359</v>
      </c>
      <c r="L28" s="1408" t="s">
        <v>359</v>
      </c>
      <c r="M28" s="1416" t="s">
        <v>359</v>
      </c>
    </row>
    <row r="29" spans="1:13" ht="72" customHeight="1">
      <c r="A29" s="6586"/>
      <c r="B29" s="3063" t="s">
        <v>359</v>
      </c>
      <c r="C29" s="1420" t="s">
        <v>2361</v>
      </c>
      <c r="D29" s="1658" t="s">
        <v>437</v>
      </c>
      <c r="E29" s="1408" t="s">
        <v>359</v>
      </c>
      <c r="F29" s="1409" t="s">
        <v>2362</v>
      </c>
      <c r="G29" s="1417" t="s">
        <v>437</v>
      </c>
      <c r="H29" s="1408" t="s">
        <v>359</v>
      </c>
      <c r="I29" s="1409" t="s">
        <v>2363</v>
      </c>
      <c r="J29" s="5701"/>
      <c r="K29" s="5680"/>
      <c r="L29" s="6204"/>
      <c r="M29" s="1416" t="s">
        <v>359</v>
      </c>
    </row>
    <row r="30" spans="1:13">
      <c r="A30" s="6586"/>
      <c r="B30" s="2337" t="s">
        <v>359</v>
      </c>
      <c r="C30" s="3192" t="s">
        <v>359</v>
      </c>
      <c r="D30" s="1415" t="s">
        <v>359</v>
      </c>
      <c r="E30" s="1415" t="s">
        <v>359</v>
      </c>
      <c r="F30" s="1415" t="s">
        <v>359</v>
      </c>
      <c r="G30" s="1415" t="s">
        <v>359</v>
      </c>
      <c r="H30" s="1415" t="s">
        <v>359</v>
      </c>
      <c r="I30" s="1415" t="s">
        <v>359</v>
      </c>
      <c r="J30" s="1415" t="s">
        <v>359</v>
      </c>
      <c r="K30" s="1415" t="s">
        <v>359</v>
      </c>
      <c r="L30" s="1415" t="s">
        <v>359</v>
      </c>
      <c r="M30" s="1418" t="s">
        <v>359</v>
      </c>
    </row>
    <row r="31" spans="1:13" ht="15.75" customHeight="1">
      <c r="A31" s="6586"/>
      <c r="B31" s="7118" t="s">
        <v>2364</v>
      </c>
      <c r="C31" s="3195" t="s">
        <v>359</v>
      </c>
      <c r="D31" s="1422" t="s">
        <v>359</v>
      </c>
      <c r="E31" s="1422" t="s">
        <v>359</v>
      </c>
      <c r="F31" s="1422" t="s">
        <v>359</v>
      </c>
      <c r="G31" s="1422" t="s">
        <v>359</v>
      </c>
      <c r="H31" s="1422" t="s">
        <v>359</v>
      </c>
      <c r="I31" s="1422" t="s">
        <v>359</v>
      </c>
      <c r="J31" s="1422" t="s">
        <v>359</v>
      </c>
      <c r="K31" s="1422" t="s">
        <v>359</v>
      </c>
      <c r="L31" s="1409" t="s">
        <v>359</v>
      </c>
      <c r="M31" s="1411" t="s">
        <v>359</v>
      </c>
    </row>
    <row r="32" spans="1:13">
      <c r="A32" s="6586"/>
      <c r="B32" s="7118"/>
      <c r="C32" s="3164" t="s">
        <v>2365</v>
      </c>
      <c r="D32" s="3203">
        <v>2024</v>
      </c>
      <c r="E32" s="1422" t="s">
        <v>359</v>
      </c>
      <c r="F32" s="1408" t="s">
        <v>2366</v>
      </c>
      <c r="G32" s="1537">
        <v>2038</v>
      </c>
      <c r="H32" s="1422" t="s">
        <v>359</v>
      </c>
      <c r="I32" s="1409" t="s">
        <v>359</v>
      </c>
      <c r="J32" s="1422" t="s">
        <v>359</v>
      </c>
      <c r="K32" s="1422" t="s">
        <v>359</v>
      </c>
      <c r="L32" s="1409" t="s">
        <v>359</v>
      </c>
      <c r="M32" s="1411" t="s">
        <v>359</v>
      </c>
    </row>
    <row r="33" spans="1:13">
      <c r="A33" s="6586"/>
      <c r="B33" s="7119"/>
      <c r="C33" s="3192" t="s">
        <v>359</v>
      </c>
      <c r="D33" s="1415" t="s">
        <v>359</v>
      </c>
      <c r="E33" s="1538" t="s">
        <v>359</v>
      </c>
      <c r="F33" s="1415" t="s">
        <v>359</v>
      </c>
      <c r="G33" s="1538" t="s">
        <v>359</v>
      </c>
      <c r="H33" s="1538" t="s">
        <v>359</v>
      </c>
      <c r="I33" s="1412" t="s">
        <v>359</v>
      </c>
      <c r="J33" s="1538" t="s">
        <v>359</v>
      </c>
      <c r="K33" s="1538" t="s">
        <v>359</v>
      </c>
      <c r="L33" s="1412" t="s">
        <v>359</v>
      </c>
      <c r="M33" s="1413" t="s">
        <v>359</v>
      </c>
    </row>
    <row r="34" spans="1:13" ht="15.75" customHeight="1">
      <c r="A34" s="6586"/>
      <c r="B34" s="7118" t="s">
        <v>2367</v>
      </c>
      <c r="C34" s="3164" t="s">
        <v>359</v>
      </c>
      <c r="D34" s="1408" t="s">
        <v>359</v>
      </c>
      <c r="E34" s="1408" t="s">
        <v>359</v>
      </c>
      <c r="F34" s="1408" t="s">
        <v>359</v>
      </c>
      <c r="G34" s="1408" t="s">
        <v>359</v>
      </c>
      <c r="H34" s="1408" t="s">
        <v>359</v>
      </c>
      <c r="I34" s="1408" t="s">
        <v>359</v>
      </c>
      <c r="J34" s="1408" t="s">
        <v>359</v>
      </c>
      <c r="K34" s="1408" t="s">
        <v>359</v>
      </c>
      <c r="L34" s="1408" t="s">
        <v>359</v>
      </c>
      <c r="M34" s="1416" t="s">
        <v>359</v>
      </c>
    </row>
    <row r="35" spans="1:13">
      <c r="A35" s="6586"/>
      <c r="B35" s="7118"/>
      <c r="C35" s="3164" t="s">
        <v>359</v>
      </c>
      <c r="D35" s="3136" t="s">
        <v>2368</v>
      </c>
      <c r="E35" s="3201">
        <v>2023</v>
      </c>
      <c r="F35" s="3136" t="s">
        <v>2369</v>
      </c>
      <c r="G35" s="3201">
        <v>2024</v>
      </c>
      <c r="H35" s="3136" t="s">
        <v>2370</v>
      </c>
      <c r="I35" s="3201">
        <v>2025</v>
      </c>
      <c r="J35" s="3136" t="s">
        <v>2371</v>
      </c>
      <c r="K35" s="3201">
        <v>2026</v>
      </c>
      <c r="L35" s="3136" t="s">
        <v>2372</v>
      </c>
      <c r="M35" s="3202">
        <v>2027</v>
      </c>
    </row>
    <row r="36" spans="1:13">
      <c r="A36" s="6586"/>
      <c r="B36" s="7118"/>
      <c r="C36" s="3164" t="s">
        <v>359</v>
      </c>
      <c r="D36" s="1490"/>
      <c r="E36" s="1488" t="s">
        <v>359</v>
      </c>
      <c r="F36" s="1489">
        <v>7.0000000000000007E-2</v>
      </c>
      <c r="G36" s="1488" t="s">
        <v>359</v>
      </c>
      <c r="H36" s="1489">
        <v>0.13</v>
      </c>
      <c r="I36" s="1488" t="s">
        <v>359</v>
      </c>
      <c r="J36" s="1489">
        <v>0.2</v>
      </c>
      <c r="K36" s="1488" t="s">
        <v>359</v>
      </c>
      <c r="L36" s="1489">
        <v>0.26</v>
      </c>
      <c r="M36" s="1407" t="s">
        <v>359</v>
      </c>
    </row>
    <row r="37" spans="1:13">
      <c r="A37" s="6586"/>
      <c r="B37" s="7118"/>
      <c r="C37" s="3164" t="s">
        <v>359</v>
      </c>
      <c r="D37" s="3137" t="s">
        <v>2373</v>
      </c>
      <c r="E37" s="3137">
        <v>2028</v>
      </c>
      <c r="F37" s="3137" t="s">
        <v>2374</v>
      </c>
      <c r="G37" s="3137">
        <v>2029</v>
      </c>
      <c r="H37" s="3137" t="s">
        <v>2375</v>
      </c>
      <c r="I37" s="3137">
        <v>2030</v>
      </c>
      <c r="J37" s="3137" t="s">
        <v>2376</v>
      </c>
      <c r="K37" s="3137">
        <v>2031</v>
      </c>
      <c r="L37" s="3137" t="s">
        <v>2377</v>
      </c>
      <c r="M37" s="3199">
        <v>2032</v>
      </c>
    </row>
    <row r="38" spans="1:13">
      <c r="A38" s="6586"/>
      <c r="B38" s="7118"/>
      <c r="C38" s="3164" t="s">
        <v>359</v>
      </c>
      <c r="D38" s="1490">
        <v>0.33</v>
      </c>
      <c r="E38" s="1488" t="s">
        <v>359</v>
      </c>
      <c r="F38" s="1489">
        <v>0.4</v>
      </c>
      <c r="G38" s="1488" t="s">
        <v>359</v>
      </c>
      <c r="H38" s="1489">
        <v>0.46</v>
      </c>
      <c r="I38" s="1488" t="s">
        <v>359</v>
      </c>
      <c r="J38" s="1489">
        <v>0.53</v>
      </c>
      <c r="K38" s="1488" t="s">
        <v>359</v>
      </c>
      <c r="L38" s="1489">
        <v>0.6</v>
      </c>
      <c r="M38" s="1407" t="s">
        <v>359</v>
      </c>
    </row>
    <row r="39" spans="1:13">
      <c r="A39" s="6586"/>
      <c r="B39" s="7118"/>
      <c r="C39" s="3164" t="s">
        <v>359</v>
      </c>
      <c r="D39" s="3137" t="s">
        <v>2378</v>
      </c>
      <c r="E39" s="3137">
        <v>2033</v>
      </c>
      <c r="F39" s="3137" t="s">
        <v>2379</v>
      </c>
      <c r="G39" s="3137">
        <v>2034</v>
      </c>
      <c r="H39" s="3137" t="s">
        <v>2380</v>
      </c>
      <c r="I39" s="3137">
        <v>2035</v>
      </c>
      <c r="J39" s="3137" t="s">
        <v>2381</v>
      </c>
      <c r="K39" s="3137">
        <v>2036</v>
      </c>
      <c r="L39" s="3137" t="s">
        <v>2382</v>
      </c>
      <c r="M39" s="3199">
        <v>2037</v>
      </c>
    </row>
    <row r="40" spans="1:13">
      <c r="A40" s="6586"/>
      <c r="B40" s="7118"/>
      <c r="C40" s="3164" t="s">
        <v>359</v>
      </c>
      <c r="D40" s="1490">
        <v>0.67</v>
      </c>
      <c r="E40" s="1488" t="s">
        <v>359</v>
      </c>
      <c r="F40" s="1489">
        <v>0.73</v>
      </c>
      <c r="G40" s="1488" t="s">
        <v>359</v>
      </c>
      <c r="H40" s="1489">
        <v>0.8</v>
      </c>
      <c r="I40" s="1488" t="s">
        <v>359</v>
      </c>
      <c r="J40" s="1489">
        <v>0.87</v>
      </c>
      <c r="K40" s="1488" t="s">
        <v>359</v>
      </c>
      <c r="L40" s="1489">
        <v>0.93</v>
      </c>
      <c r="M40" s="1407" t="s">
        <v>359</v>
      </c>
    </row>
    <row r="41" spans="1:13">
      <c r="A41" s="6586"/>
      <c r="B41" s="7118"/>
      <c r="C41" s="3164" t="s">
        <v>359</v>
      </c>
      <c r="D41" s="3136" t="s">
        <v>2383</v>
      </c>
      <c r="E41" s="3201">
        <v>2038</v>
      </c>
      <c r="F41" s="3136" t="s">
        <v>2384</v>
      </c>
      <c r="G41" s="3135" t="s">
        <v>359</v>
      </c>
      <c r="H41" s="1408" t="s">
        <v>359</v>
      </c>
      <c r="I41" s="1408" t="s">
        <v>359</v>
      </c>
      <c r="J41" s="1408" t="s">
        <v>359</v>
      </c>
      <c r="K41" s="1408" t="s">
        <v>359</v>
      </c>
      <c r="L41" s="1408" t="s">
        <v>359</v>
      </c>
      <c r="M41" s="1416" t="s">
        <v>359</v>
      </c>
    </row>
    <row r="42" spans="1:13" ht="15.75" customHeight="1">
      <c r="A42" s="6586"/>
      <c r="B42" s="7118"/>
      <c r="C42" s="3164" t="s">
        <v>359</v>
      </c>
      <c r="D42" s="3366">
        <v>1</v>
      </c>
      <c r="E42" s="1488" t="s">
        <v>359</v>
      </c>
      <c r="F42" s="8851">
        <v>1</v>
      </c>
      <c r="G42" s="6204"/>
      <c r="H42" s="6189" t="s">
        <v>359</v>
      </c>
      <c r="I42" s="6189"/>
      <c r="J42" s="1408" t="s">
        <v>359</v>
      </c>
      <c r="K42" s="1408" t="s">
        <v>359</v>
      </c>
      <c r="L42" s="1408" t="s">
        <v>359</v>
      </c>
      <c r="M42" s="1416" t="s">
        <v>359</v>
      </c>
    </row>
    <row r="43" spans="1:13">
      <c r="A43" s="6586"/>
      <c r="B43" s="7118"/>
      <c r="C43" s="3192" t="s">
        <v>359</v>
      </c>
      <c r="D43" s="1415" t="s">
        <v>359</v>
      </c>
      <c r="E43" s="1415" t="s">
        <v>359</v>
      </c>
      <c r="F43" s="1415" t="s">
        <v>359</v>
      </c>
      <c r="G43" s="1415" t="s">
        <v>359</v>
      </c>
      <c r="H43" s="1415" t="s">
        <v>359</v>
      </c>
      <c r="I43" s="1415" t="s">
        <v>359</v>
      </c>
      <c r="J43" s="1415" t="s">
        <v>359</v>
      </c>
      <c r="K43" s="1415" t="s">
        <v>359</v>
      </c>
      <c r="L43" s="1415" t="s">
        <v>359</v>
      </c>
      <c r="M43" s="1418" t="s">
        <v>359</v>
      </c>
    </row>
    <row r="44" spans="1:13" ht="18" customHeight="1">
      <c r="A44" s="6586"/>
      <c r="B44" s="8972" t="s">
        <v>2385</v>
      </c>
      <c r="C44" s="3164" t="s">
        <v>359</v>
      </c>
      <c r="D44" s="1408" t="s">
        <v>359</v>
      </c>
      <c r="E44" s="1408" t="s">
        <v>359</v>
      </c>
      <c r="F44" s="1408" t="s">
        <v>359</v>
      </c>
      <c r="G44" s="1408" t="s">
        <v>359</v>
      </c>
      <c r="H44" s="1408" t="s">
        <v>359</v>
      </c>
      <c r="I44" s="1408" t="s">
        <v>359</v>
      </c>
      <c r="J44" s="1408" t="s">
        <v>359</v>
      </c>
      <c r="K44" s="1408" t="s">
        <v>359</v>
      </c>
      <c r="L44" s="1409" t="s">
        <v>359</v>
      </c>
      <c r="M44" s="1411" t="s">
        <v>359</v>
      </c>
    </row>
    <row r="45" spans="1:13" ht="15.75" customHeight="1">
      <c r="A45" s="6586"/>
      <c r="B45" s="7118"/>
      <c r="C45" s="3193" t="s">
        <v>359</v>
      </c>
      <c r="D45" s="1408" t="s">
        <v>93</v>
      </c>
      <c r="E45" s="1415" t="s">
        <v>95</v>
      </c>
      <c r="F45" s="6539" t="s">
        <v>2386</v>
      </c>
      <c r="G45" s="6540" t="s">
        <v>359</v>
      </c>
      <c r="H45" s="5979"/>
      <c r="I45" s="5979"/>
      <c r="J45" s="6620"/>
      <c r="K45" s="1408" t="s">
        <v>2387</v>
      </c>
      <c r="L45" s="6545" t="s">
        <v>359</v>
      </c>
      <c r="M45" s="6623"/>
    </row>
    <row r="46" spans="1:13">
      <c r="A46" s="6586"/>
      <c r="B46" s="7118"/>
      <c r="C46" s="3193" t="s">
        <v>359</v>
      </c>
      <c r="D46" s="1423" t="s">
        <v>359</v>
      </c>
      <c r="E46" s="1483" t="s">
        <v>2441</v>
      </c>
      <c r="F46" s="6539"/>
      <c r="G46" s="6621"/>
      <c r="H46" s="5732"/>
      <c r="I46" s="5732"/>
      <c r="J46" s="6622"/>
      <c r="K46" s="1409" t="s">
        <v>359</v>
      </c>
      <c r="L46" s="6547"/>
      <c r="M46" s="6624"/>
    </row>
    <row r="47" spans="1:13">
      <c r="A47" s="6586"/>
      <c r="B47" s="7119"/>
      <c r="C47" s="3194" t="s">
        <v>359</v>
      </c>
      <c r="D47" s="1412" t="s">
        <v>359</v>
      </c>
      <c r="E47" s="1412" t="s">
        <v>359</v>
      </c>
      <c r="F47" s="1412" t="s">
        <v>359</v>
      </c>
      <c r="G47" s="1412" t="s">
        <v>359</v>
      </c>
      <c r="H47" s="1412" t="s">
        <v>359</v>
      </c>
      <c r="I47" s="1412" t="s">
        <v>359</v>
      </c>
      <c r="J47" s="1412" t="s">
        <v>359</v>
      </c>
      <c r="K47" s="1412" t="s">
        <v>359</v>
      </c>
      <c r="L47" s="1409" t="s">
        <v>359</v>
      </c>
      <c r="M47" s="1411" t="s">
        <v>359</v>
      </c>
    </row>
    <row r="48" spans="1:13" ht="57" customHeight="1">
      <c r="A48" s="6586"/>
      <c r="B48" s="2337" t="s">
        <v>2388</v>
      </c>
      <c r="C48" s="6618" t="s">
        <v>4036</v>
      </c>
      <c r="D48" s="5682"/>
      <c r="E48" s="5682"/>
      <c r="F48" s="5682"/>
      <c r="G48" s="5682"/>
      <c r="H48" s="5682"/>
      <c r="I48" s="5682"/>
      <c r="J48" s="5682"/>
      <c r="K48" s="5682"/>
      <c r="L48" s="5682"/>
      <c r="M48" s="6619"/>
    </row>
    <row r="49" spans="1:13" ht="45" customHeight="1">
      <c r="A49" s="6586"/>
      <c r="B49" s="3065" t="s">
        <v>2390</v>
      </c>
      <c r="C49" s="5686" t="s">
        <v>4037</v>
      </c>
      <c r="D49" s="5680"/>
      <c r="E49" s="5680"/>
      <c r="F49" s="5680"/>
      <c r="G49" s="5680"/>
      <c r="H49" s="5680"/>
      <c r="I49" s="5680"/>
      <c r="J49" s="5680"/>
      <c r="K49" s="5680"/>
      <c r="L49" s="5680"/>
      <c r="M49" s="5718"/>
    </row>
    <row r="50" spans="1:13" ht="15.75" customHeight="1">
      <c r="A50" s="6586"/>
      <c r="B50" s="3065" t="s">
        <v>2392</v>
      </c>
      <c r="C50" s="5686">
        <v>30</v>
      </c>
      <c r="D50" s="5680"/>
      <c r="E50" s="5680"/>
      <c r="F50" s="5680"/>
      <c r="G50" s="5680"/>
      <c r="H50" s="5680"/>
      <c r="I50" s="5680"/>
      <c r="J50" s="5680"/>
      <c r="K50" s="5680"/>
      <c r="L50" s="5680"/>
      <c r="M50" s="5718"/>
    </row>
    <row r="51" spans="1:13">
      <c r="A51" s="6586"/>
      <c r="B51" s="3065" t="s">
        <v>2393</v>
      </c>
      <c r="C51" s="3192" t="s">
        <v>437</v>
      </c>
      <c r="D51" s="1415" t="s">
        <v>359</v>
      </c>
      <c r="E51" s="1415" t="s">
        <v>359</v>
      </c>
      <c r="F51" s="1415" t="s">
        <v>359</v>
      </c>
      <c r="G51" s="1415" t="s">
        <v>359</v>
      </c>
      <c r="H51" s="1415" t="s">
        <v>359</v>
      </c>
      <c r="I51" s="1415" t="s">
        <v>359</v>
      </c>
      <c r="J51" s="1415" t="s">
        <v>359</v>
      </c>
      <c r="K51" s="1415" t="s">
        <v>359</v>
      </c>
      <c r="L51" s="1415" t="s">
        <v>359</v>
      </c>
      <c r="M51" s="1418" t="s">
        <v>359</v>
      </c>
    </row>
    <row r="52" spans="1:13" ht="15.75" customHeight="1">
      <c r="A52" s="8811" t="s">
        <v>2394</v>
      </c>
      <c r="B52" s="3065" t="s">
        <v>2395</v>
      </c>
      <c r="C52" s="5686" t="s">
        <v>2635</v>
      </c>
      <c r="D52" s="5680"/>
      <c r="E52" s="5680"/>
      <c r="F52" s="5680"/>
      <c r="G52" s="5680"/>
      <c r="H52" s="5680"/>
      <c r="I52" s="5680"/>
      <c r="J52" s="5680"/>
      <c r="K52" s="5680"/>
      <c r="L52" s="5680"/>
      <c r="M52" s="5718"/>
    </row>
    <row r="53" spans="1:13" ht="15.75" customHeight="1">
      <c r="A53" s="6584"/>
      <c r="B53" s="3065" t="s">
        <v>2396</v>
      </c>
      <c r="C53" s="5686" t="s">
        <v>2636</v>
      </c>
      <c r="D53" s="5680"/>
      <c r="E53" s="5680"/>
      <c r="F53" s="5680"/>
      <c r="G53" s="5680"/>
      <c r="H53" s="5680"/>
      <c r="I53" s="5680"/>
      <c r="J53" s="5680"/>
      <c r="K53" s="5680"/>
      <c r="L53" s="5680"/>
      <c r="M53" s="5718"/>
    </row>
    <row r="54" spans="1:13" ht="15.75" customHeight="1">
      <c r="A54" s="6584"/>
      <c r="B54" s="3065" t="s">
        <v>2398</v>
      </c>
      <c r="C54" s="5686" t="s">
        <v>2637</v>
      </c>
      <c r="D54" s="5680"/>
      <c r="E54" s="5680"/>
      <c r="F54" s="5680"/>
      <c r="G54" s="5680"/>
      <c r="H54" s="5680"/>
      <c r="I54" s="5680"/>
      <c r="J54" s="5680"/>
      <c r="K54" s="5680"/>
      <c r="L54" s="5680"/>
      <c r="M54" s="5718"/>
    </row>
    <row r="55" spans="1:13" ht="15.75" customHeight="1">
      <c r="A55" s="6584"/>
      <c r="B55" s="3065" t="s">
        <v>2399</v>
      </c>
      <c r="C55" s="5686" t="s">
        <v>2638</v>
      </c>
      <c r="D55" s="5680"/>
      <c r="E55" s="5680"/>
      <c r="F55" s="5680"/>
      <c r="G55" s="5680"/>
      <c r="H55" s="5680"/>
      <c r="I55" s="5680"/>
      <c r="J55" s="5680"/>
      <c r="K55" s="5680"/>
      <c r="L55" s="5680"/>
      <c r="M55" s="5718"/>
    </row>
    <row r="56" spans="1:13" ht="15.75" customHeight="1">
      <c r="A56" s="6584"/>
      <c r="B56" s="3065" t="s">
        <v>2400</v>
      </c>
      <c r="C56" s="6614" t="s">
        <v>2639</v>
      </c>
      <c r="D56" s="5684"/>
      <c r="E56" s="5684"/>
      <c r="F56" s="5684"/>
      <c r="G56" s="5684"/>
      <c r="H56" s="5684"/>
      <c r="I56" s="5684"/>
      <c r="J56" s="5684"/>
      <c r="K56" s="5684"/>
      <c r="L56" s="5684"/>
      <c r="M56" s="6615"/>
    </row>
    <row r="57" spans="1:13">
      <c r="A57" s="6585"/>
      <c r="B57" s="3065" t="s">
        <v>2401</v>
      </c>
      <c r="C57" s="5686">
        <v>3822500</v>
      </c>
      <c r="D57" s="5680"/>
      <c r="E57" s="5680"/>
      <c r="F57" s="5680"/>
      <c r="G57" s="5680"/>
      <c r="H57" s="5680"/>
      <c r="I57" s="5680"/>
      <c r="J57" s="5680"/>
      <c r="K57" s="5680"/>
      <c r="L57" s="5680"/>
      <c r="M57" s="5718"/>
    </row>
    <row r="58" spans="1:13" ht="15.75" customHeight="1">
      <c r="A58" s="8811" t="s">
        <v>2402</v>
      </c>
      <c r="B58" s="3066" t="s">
        <v>2403</v>
      </c>
      <c r="C58" s="6618" t="s">
        <v>1132</v>
      </c>
      <c r="D58" s="5682"/>
      <c r="E58" s="5682"/>
      <c r="F58" s="5682"/>
      <c r="G58" s="5682"/>
      <c r="H58" s="5682"/>
      <c r="I58" s="5682"/>
      <c r="J58" s="5682"/>
      <c r="K58" s="5682"/>
      <c r="L58" s="5682"/>
      <c r="M58" s="6619"/>
    </row>
    <row r="59" spans="1:13" ht="30" customHeight="1">
      <c r="A59" s="6584"/>
      <c r="B59" s="3066" t="s">
        <v>2404</v>
      </c>
      <c r="C59" s="6618" t="s">
        <v>2936</v>
      </c>
      <c r="D59" s="5682"/>
      <c r="E59" s="5682"/>
      <c r="F59" s="5682"/>
      <c r="G59" s="5682"/>
      <c r="H59" s="5682"/>
      <c r="I59" s="5682"/>
      <c r="J59" s="5682"/>
      <c r="K59" s="5682"/>
      <c r="L59" s="5682"/>
      <c r="M59" s="6619"/>
    </row>
    <row r="60" spans="1:13" ht="30" customHeight="1" thickBot="1">
      <c r="A60" s="6584"/>
      <c r="B60" s="3066" t="s">
        <v>244</v>
      </c>
      <c r="C60" s="6618" t="s">
        <v>289</v>
      </c>
      <c r="D60" s="5682"/>
      <c r="E60" s="5682"/>
      <c r="F60" s="5682"/>
      <c r="G60" s="5682"/>
      <c r="H60" s="5682"/>
      <c r="I60" s="5682"/>
      <c r="J60" s="5682"/>
      <c r="K60" s="5682"/>
      <c r="L60" s="5682"/>
      <c r="M60" s="6619"/>
    </row>
    <row r="61" spans="1:13">
      <c r="A61" s="1396" t="s">
        <v>2406</v>
      </c>
      <c r="B61" s="3067" t="s">
        <v>359</v>
      </c>
      <c r="C61" s="8968" t="s">
        <v>359</v>
      </c>
      <c r="D61" s="8787"/>
      <c r="E61" s="8787"/>
      <c r="F61" s="8787"/>
      <c r="G61" s="8787"/>
      <c r="H61" s="8787"/>
      <c r="I61" s="8787"/>
      <c r="J61" s="8787"/>
      <c r="K61" s="8787"/>
      <c r="L61" s="8787"/>
      <c r="M61" s="8969"/>
    </row>
  </sheetData>
  <mergeCells count="51">
    <mergeCell ref="B1:M1"/>
    <mergeCell ref="A2:A14"/>
    <mergeCell ref="C2:M2"/>
    <mergeCell ref="C3:M3"/>
    <mergeCell ref="F4:G4"/>
    <mergeCell ref="C5:M5"/>
    <mergeCell ref="C7:D7"/>
    <mergeCell ref="I7:M7"/>
    <mergeCell ref="B8:B10"/>
    <mergeCell ref="C9:D9"/>
    <mergeCell ref="F9:G9"/>
    <mergeCell ref="I9:J9"/>
    <mergeCell ref="C10:D10"/>
    <mergeCell ref="I4:M4"/>
    <mergeCell ref="C6:M6"/>
    <mergeCell ref="C56:M56"/>
    <mergeCell ref="C57:M57"/>
    <mergeCell ref="F10:G10"/>
    <mergeCell ref="I10:J10"/>
    <mergeCell ref="C11:M11"/>
    <mergeCell ref="C12:M12"/>
    <mergeCell ref="C13:M13"/>
    <mergeCell ref="F14:M14"/>
    <mergeCell ref="C14:D14"/>
    <mergeCell ref="A15:A51"/>
    <mergeCell ref="C15:M15"/>
    <mergeCell ref="C16:M16"/>
    <mergeCell ref="B17:B23"/>
    <mergeCell ref="B24:B27"/>
    <mergeCell ref="L45:M46"/>
    <mergeCell ref="C48:M48"/>
    <mergeCell ref="C49:M49"/>
    <mergeCell ref="F42:G42"/>
    <mergeCell ref="H42:I42"/>
    <mergeCell ref="J29:L29"/>
    <mergeCell ref="C61:M61"/>
    <mergeCell ref="B31:B33"/>
    <mergeCell ref="B34:B43"/>
    <mergeCell ref="A58:A60"/>
    <mergeCell ref="C58:M58"/>
    <mergeCell ref="C59:M59"/>
    <mergeCell ref="C60:M60"/>
    <mergeCell ref="B44:B47"/>
    <mergeCell ref="F45:F46"/>
    <mergeCell ref="G45:J46"/>
    <mergeCell ref="C50:M50"/>
    <mergeCell ref="A52:A57"/>
    <mergeCell ref="C52:M52"/>
    <mergeCell ref="C53:M53"/>
    <mergeCell ref="C54:M54"/>
    <mergeCell ref="C55:M55"/>
  </mergeCells>
  <hyperlinks>
    <hyperlink ref="C56" r:id="rId1"/>
  </hyperlinks>
  <pageMargins left="0.7" right="0.7" top="0.75" bottom="0.75" header="0.51180555555555496" footer="0.51180555555555496"/>
  <pageSetup paperSize="9" orientation="portrait"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workbookViewId="0"/>
  </sheetViews>
  <sheetFormatPr baseColWidth="10" defaultRowHeight="15"/>
  <sheetData>
    <row r="1" spans="1:13" ht="94.5">
      <c r="A1" s="2728"/>
      <c r="B1" s="5334" t="s">
        <v>4038</v>
      </c>
      <c r="C1" s="5335"/>
      <c r="D1" s="5335"/>
      <c r="E1" s="5335"/>
      <c r="F1" s="5335"/>
      <c r="G1" s="5335"/>
      <c r="H1" s="5335"/>
      <c r="I1" s="5335"/>
      <c r="J1" s="5335"/>
      <c r="K1" s="5335"/>
      <c r="L1" s="5335"/>
      <c r="M1" s="5336"/>
    </row>
    <row r="2" spans="1:13" ht="362.25">
      <c r="A2" s="5337" t="s">
        <v>2329</v>
      </c>
      <c r="B2" s="2731" t="s">
        <v>2330</v>
      </c>
      <c r="C2" s="5070" t="s">
        <v>2195</v>
      </c>
      <c r="D2" s="5070"/>
      <c r="E2" s="5070"/>
      <c r="F2" s="5070"/>
      <c r="G2" s="5070"/>
      <c r="H2" s="5070"/>
      <c r="I2" s="5070"/>
      <c r="J2" s="5070"/>
      <c r="K2" s="5070"/>
      <c r="L2" s="5070"/>
      <c r="M2" s="5071"/>
    </row>
    <row r="3" spans="1:13" ht="409.5">
      <c r="A3" s="5338"/>
      <c r="B3" s="2732" t="s">
        <v>2331</v>
      </c>
      <c r="C3" s="5070" t="s">
        <v>4039</v>
      </c>
      <c r="D3" s="5070"/>
      <c r="E3" s="5070"/>
      <c r="F3" s="5070"/>
      <c r="G3" s="5070"/>
      <c r="H3" s="5070"/>
      <c r="I3" s="5070"/>
      <c r="J3" s="5070"/>
      <c r="K3" s="5070"/>
      <c r="L3" s="5070"/>
      <c r="M3" s="5071"/>
    </row>
    <row r="4" spans="1:13" ht="47.25">
      <c r="A4" s="5338"/>
      <c r="B4" s="2733" t="s">
        <v>240</v>
      </c>
      <c r="C4" s="1387" t="s">
        <v>95</v>
      </c>
      <c r="D4" s="1864"/>
      <c r="E4" s="2729"/>
      <c r="F4" s="5344" t="s">
        <v>241</v>
      </c>
      <c r="G4" s="5344"/>
      <c r="H4" s="1548" t="s">
        <v>437</v>
      </c>
      <c r="I4" s="5331"/>
      <c r="J4" s="5332"/>
      <c r="K4" s="5332"/>
      <c r="L4" s="5332"/>
      <c r="M4" s="5333"/>
    </row>
    <row r="5" spans="1:13" ht="63">
      <c r="A5" s="5338"/>
      <c r="B5" s="2734" t="s">
        <v>2333</v>
      </c>
      <c r="C5" s="5345"/>
      <c r="D5" s="5345"/>
      <c r="E5" s="5345"/>
      <c r="F5" s="5345"/>
      <c r="G5" s="5345"/>
      <c r="H5" s="5345"/>
      <c r="I5" s="5345"/>
      <c r="J5" s="5345"/>
      <c r="K5" s="5345"/>
      <c r="L5" s="5345"/>
      <c r="M5" s="5346"/>
    </row>
    <row r="6" spans="1:13" ht="31.5">
      <c r="A6" s="5338"/>
      <c r="B6" s="2733" t="s">
        <v>2334</v>
      </c>
      <c r="C6" s="5115"/>
      <c r="D6" s="5115"/>
      <c r="E6" s="5115"/>
      <c r="F6" s="5115"/>
      <c r="G6" s="5115"/>
      <c r="H6" s="5115"/>
      <c r="I6" s="5115"/>
      <c r="J6" s="5115"/>
      <c r="K6" s="5115"/>
      <c r="L6" s="5115"/>
      <c r="M6" s="5116"/>
    </row>
    <row r="7" spans="1:13" ht="47.25">
      <c r="A7" s="5338"/>
      <c r="B7" s="2337" t="s">
        <v>2335</v>
      </c>
      <c r="C7" s="5061" t="s">
        <v>31</v>
      </c>
      <c r="D7" s="5000"/>
      <c r="E7" s="1409" t="s">
        <v>359</v>
      </c>
      <c r="F7" s="1409" t="s">
        <v>359</v>
      </c>
      <c r="G7" s="1484" t="s">
        <v>359</v>
      </c>
      <c r="H7" s="2406" t="s">
        <v>244</v>
      </c>
      <c r="I7" s="5000" t="s">
        <v>50</v>
      </c>
      <c r="J7" s="5000"/>
      <c r="K7" s="5000"/>
      <c r="L7" s="5000"/>
      <c r="M7" s="5062"/>
    </row>
    <row r="8" spans="1:13" ht="94.5">
      <c r="A8" s="5338"/>
      <c r="B8" s="5347" t="s">
        <v>2336</v>
      </c>
      <c r="C8" s="1610"/>
      <c r="D8" s="1464"/>
      <c r="E8" s="1464"/>
      <c r="F8" s="1464"/>
      <c r="G8" s="1464"/>
      <c r="H8" s="1464"/>
      <c r="I8" s="1464"/>
      <c r="J8" s="1464"/>
      <c r="K8" s="1464"/>
      <c r="L8" s="1464"/>
      <c r="M8" s="1674"/>
    </row>
    <row r="9" spans="1:13" ht="15.75">
      <c r="A9" s="5338"/>
      <c r="B9" s="5347"/>
      <c r="C9" s="5050"/>
      <c r="D9" s="5050"/>
      <c r="E9" s="1443"/>
      <c r="F9" s="5039"/>
      <c r="G9" s="5039"/>
      <c r="H9" s="1443"/>
      <c r="I9" s="5039"/>
      <c r="J9" s="5039"/>
      <c r="K9" s="1443"/>
      <c r="L9" s="1443"/>
      <c r="M9" s="1754"/>
    </row>
    <row r="10" spans="1:13" ht="15.75">
      <c r="A10" s="5338"/>
      <c r="B10" s="5347"/>
      <c r="C10" s="5038" t="s">
        <v>2337</v>
      </c>
      <c r="D10" s="5038"/>
      <c r="E10" s="1466"/>
      <c r="F10" s="5039" t="s">
        <v>2337</v>
      </c>
      <c r="G10" s="5039"/>
      <c r="H10" s="1466"/>
      <c r="I10" s="5039" t="s">
        <v>2337</v>
      </c>
      <c r="J10" s="5039"/>
      <c r="K10" s="1466"/>
      <c r="L10" s="1466"/>
      <c r="M10" s="1755"/>
    </row>
    <row r="11" spans="1:13" ht="409.5">
      <c r="A11" s="5338"/>
      <c r="B11" s="2732" t="s">
        <v>2338</v>
      </c>
      <c r="C11" s="5107" t="s">
        <v>4040</v>
      </c>
      <c r="D11" s="5107"/>
      <c r="E11" s="5107"/>
      <c r="F11" s="5107"/>
      <c r="G11" s="5107"/>
      <c r="H11" s="5107"/>
      <c r="I11" s="5107"/>
      <c r="J11" s="5107"/>
      <c r="K11" s="5107"/>
      <c r="L11" s="5107"/>
      <c r="M11" s="5108"/>
    </row>
    <row r="12" spans="1:13" ht="409.5">
      <c r="A12" s="5338"/>
      <c r="B12" s="2732" t="s">
        <v>2689</v>
      </c>
      <c r="C12" s="5340" t="s">
        <v>4041</v>
      </c>
      <c r="D12" s="5341"/>
      <c r="E12" s="5341"/>
      <c r="F12" s="5341"/>
      <c r="G12" s="5341"/>
      <c r="H12" s="5341"/>
      <c r="I12" s="5341"/>
      <c r="J12" s="5341"/>
      <c r="K12" s="5341"/>
      <c r="L12" s="5341"/>
      <c r="M12" s="5342"/>
    </row>
    <row r="13" spans="1:13" ht="236.25">
      <c r="A13" s="5338"/>
      <c r="B13" s="2732" t="s">
        <v>2649</v>
      </c>
      <c r="C13" s="5340" t="s">
        <v>2182</v>
      </c>
      <c r="D13" s="5341"/>
      <c r="E13" s="5341"/>
      <c r="F13" s="5341"/>
      <c r="G13" s="5341"/>
      <c r="H13" s="5341"/>
      <c r="I13" s="5341"/>
      <c r="J13" s="5341"/>
      <c r="K13" s="5341"/>
      <c r="L13" s="5341"/>
      <c r="M13" s="5342"/>
    </row>
    <row r="14" spans="1:13" ht="330.75">
      <c r="A14" s="5338"/>
      <c r="B14" s="5343" t="s">
        <v>2651</v>
      </c>
      <c r="C14" s="5324" t="s">
        <v>1228</v>
      </c>
      <c r="D14" s="5084"/>
      <c r="E14" s="5348" t="s">
        <v>108</v>
      </c>
      <c r="F14" s="5324" t="s">
        <v>4042</v>
      </c>
      <c r="G14" s="5084"/>
      <c r="H14" s="5084"/>
      <c r="I14" s="5084"/>
      <c r="J14" s="5084"/>
      <c r="K14" s="5084"/>
      <c r="L14" s="5084"/>
      <c r="M14" s="5323"/>
    </row>
    <row r="15" spans="1:13" ht="15.75">
      <c r="A15" s="5339"/>
      <c r="B15" s="5229"/>
      <c r="C15" s="5325"/>
      <c r="D15" s="5085"/>
      <c r="E15" s="5349"/>
      <c r="F15" s="5325"/>
      <c r="G15" s="5085"/>
      <c r="H15" s="5085"/>
      <c r="I15" s="5085"/>
      <c r="J15" s="5085"/>
      <c r="K15" s="5085"/>
      <c r="L15" s="5085"/>
      <c r="M15" s="5322"/>
    </row>
    <row r="16" spans="1:13" ht="31.5">
      <c r="A16" s="5360" t="s">
        <v>2340</v>
      </c>
      <c r="B16" s="2735" t="s">
        <v>230</v>
      </c>
      <c r="C16" s="5083" t="s">
        <v>1</v>
      </c>
      <c r="D16" s="5066"/>
      <c r="E16" s="5066"/>
      <c r="F16" s="5066"/>
      <c r="G16" s="5066"/>
      <c r="H16" s="5066"/>
      <c r="I16" s="5066"/>
      <c r="J16" s="5066"/>
      <c r="K16" s="5066"/>
      <c r="L16" s="5066"/>
      <c r="M16" s="5067"/>
    </row>
    <row r="17" spans="1:13" ht="378">
      <c r="A17" s="5360"/>
      <c r="B17" s="2735" t="s">
        <v>2652</v>
      </c>
      <c r="C17" s="5069" t="s">
        <v>479</v>
      </c>
      <c r="D17" s="5072"/>
      <c r="E17" s="5072"/>
      <c r="F17" s="5072"/>
      <c r="G17" s="5072"/>
      <c r="H17" s="5072"/>
      <c r="I17" s="5072"/>
      <c r="J17" s="5072"/>
      <c r="K17" s="5072"/>
      <c r="L17" s="5072"/>
      <c r="M17" s="5073"/>
    </row>
    <row r="18" spans="1:13" ht="31.5">
      <c r="A18" s="5360"/>
      <c r="B18" s="5347" t="s">
        <v>2341</v>
      </c>
      <c r="C18" s="1575"/>
      <c r="D18" s="106"/>
      <c r="E18" s="106"/>
      <c r="F18" s="106"/>
      <c r="G18" s="106"/>
      <c r="H18" s="106"/>
      <c r="I18" s="106"/>
      <c r="J18" s="106"/>
      <c r="K18" s="106"/>
      <c r="L18" s="106"/>
      <c r="M18" s="1786"/>
    </row>
    <row r="19" spans="1:13" ht="15.75">
      <c r="A19" s="5360"/>
      <c r="B19" s="5347"/>
      <c r="C19" s="1576"/>
      <c r="D19" s="1549"/>
      <c r="E19" s="1550"/>
      <c r="F19" s="1549"/>
      <c r="G19" s="1550"/>
      <c r="H19" s="1549"/>
      <c r="I19" s="1550"/>
      <c r="J19" s="1549"/>
      <c r="K19" s="1550"/>
      <c r="L19" s="1550"/>
      <c r="M19" s="1787"/>
    </row>
    <row r="20" spans="1:13" ht="15.75">
      <c r="A20" s="5360"/>
      <c r="B20" s="5347"/>
      <c r="C20" s="1551" t="s">
        <v>2342</v>
      </c>
      <c r="D20" s="1552"/>
      <c r="E20" s="133" t="s">
        <v>2343</v>
      </c>
      <c r="F20" s="1552"/>
      <c r="G20" s="133" t="s">
        <v>2344</v>
      </c>
      <c r="H20" s="1552"/>
      <c r="I20" s="133" t="s">
        <v>2345</v>
      </c>
      <c r="J20" s="1553" t="s">
        <v>2351</v>
      </c>
      <c r="K20" s="133"/>
      <c r="L20" s="133"/>
      <c r="M20" s="1788"/>
    </row>
    <row r="21" spans="1:13" ht="15.75">
      <c r="A21" s="5360"/>
      <c r="B21" s="5347"/>
      <c r="C21" s="1551" t="s">
        <v>2346</v>
      </c>
      <c r="D21" s="1553"/>
      <c r="E21" s="133" t="s">
        <v>2347</v>
      </c>
      <c r="F21" s="1553"/>
      <c r="G21" s="133" t="s">
        <v>2348</v>
      </c>
      <c r="H21" s="1553"/>
      <c r="I21" s="133"/>
      <c r="J21" s="133"/>
      <c r="K21" s="133"/>
      <c r="L21" s="133"/>
      <c r="M21" s="1788"/>
    </row>
    <row r="22" spans="1:13" ht="15.75">
      <c r="A22" s="5360"/>
      <c r="B22" s="5347"/>
      <c r="C22" s="1551" t="s">
        <v>2349</v>
      </c>
      <c r="D22" s="1553"/>
      <c r="E22" s="133" t="s">
        <v>2350</v>
      </c>
      <c r="F22" s="1553"/>
      <c r="G22" s="133"/>
      <c r="H22" s="133"/>
      <c r="I22" s="133"/>
      <c r="J22" s="133"/>
      <c r="K22" s="133"/>
      <c r="L22" s="133"/>
      <c r="M22" s="1788"/>
    </row>
    <row r="23" spans="1:13" ht="15.75">
      <c r="A23" s="5360"/>
      <c r="B23" s="5347"/>
      <c r="C23" s="1551" t="s">
        <v>105</v>
      </c>
      <c r="D23" s="1553"/>
      <c r="E23" s="133" t="s">
        <v>2352</v>
      </c>
      <c r="F23" s="1577"/>
      <c r="G23" s="1577"/>
      <c r="H23" s="1577"/>
      <c r="I23" s="1577"/>
      <c r="J23" s="1577"/>
      <c r="K23" s="1577"/>
      <c r="L23" s="1577"/>
      <c r="M23" s="1789"/>
    </row>
    <row r="24" spans="1:13" ht="15.75">
      <c r="A24" s="5360"/>
      <c r="B24" s="5347"/>
      <c r="C24" s="1554"/>
      <c r="D24" s="1555"/>
      <c r="E24" s="1555"/>
      <c r="F24" s="1555"/>
      <c r="G24" s="1555"/>
      <c r="H24" s="1555"/>
      <c r="I24" s="1555"/>
      <c r="J24" s="1555"/>
      <c r="K24" s="1555"/>
      <c r="L24" s="1555"/>
      <c r="M24" s="1790"/>
    </row>
    <row r="25" spans="1:13" ht="47.25">
      <c r="A25" s="5360"/>
      <c r="B25" s="5361" t="s">
        <v>2354</v>
      </c>
      <c r="C25" s="1556"/>
      <c r="D25" s="1557"/>
      <c r="E25" s="1557"/>
      <c r="F25" s="1557"/>
      <c r="G25" s="1557"/>
      <c r="H25" s="1557"/>
      <c r="I25" s="1557"/>
      <c r="J25" s="1557"/>
      <c r="K25" s="1557"/>
      <c r="L25" s="1464"/>
      <c r="M25" s="1674"/>
    </row>
    <row r="26" spans="1:13" ht="15.75">
      <c r="A26" s="5360"/>
      <c r="B26" s="5361"/>
      <c r="C26" s="1551" t="s">
        <v>2355</v>
      </c>
      <c r="D26" s="1553"/>
      <c r="E26" s="133"/>
      <c r="F26" s="133" t="s">
        <v>2356</v>
      </c>
      <c r="G26" s="1553"/>
      <c r="H26" s="133"/>
      <c r="I26" s="133" t="s">
        <v>2357</v>
      </c>
      <c r="J26" s="1553" t="s">
        <v>2351</v>
      </c>
      <c r="K26" s="133"/>
      <c r="L26" s="1443"/>
      <c r="M26" s="1754"/>
    </row>
    <row r="27" spans="1:13" ht="15.75">
      <c r="A27" s="5360"/>
      <c r="B27" s="5361"/>
      <c r="C27" s="1551" t="s">
        <v>2358</v>
      </c>
      <c r="D27" s="1385"/>
      <c r="E27" s="1443"/>
      <c r="F27" s="133" t="s">
        <v>2359</v>
      </c>
      <c r="G27" s="1553"/>
      <c r="H27" s="1443"/>
      <c r="I27" s="1443"/>
      <c r="J27" s="1443"/>
      <c r="K27" s="1443"/>
      <c r="L27" s="1443"/>
      <c r="M27" s="1754"/>
    </row>
    <row r="28" spans="1:13" ht="15.75">
      <c r="A28" s="5360"/>
      <c r="B28" s="5361"/>
      <c r="C28" s="1554"/>
      <c r="D28" s="1555"/>
      <c r="E28" s="1555"/>
      <c r="F28" s="1555"/>
      <c r="G28" s="1555"/>
      <c r="H28" s="1555"/>
      <c r="I28" s="1555"/>
      <c r="J28" s="1555"/>
      <c r="K28" s="1555"/>
      <c r="L28" s="1466"/>
      <c r="M28" s="1755"/>
    </row>
    <row r="29" spans="1:13" ht="31.5">
      <c r="A29" s="5360"/>
      <c r="B29" s="5350" t="s">
        <v>2360</v>
      </c>
      <c r="C29" s="1556"/>
      <c r="D29" s="1557"/>
      <c r="E29" s="1557"/>
      <c r="F29" s="1557"/>
      <c r="G29" s="1557"/>
      <c r="H29" s="1557"/>
      <c r="I29" s="1557"/>
      <c r="J29" s="1557"/>
      <c r="K29" s="1557"/>
      <c r="L29" s="1557"/>
      <c r="M29" s="1791"/>
    </row>
    <row r="30" spans="1:13" ht="15.75">
      <c r="A30" s="5360"/>
      <c r="B30" s="5351"/>
      <c r="C30" s="1558" t="s">
        <v>2361</v>
      </c>
      <c r="D30" s="2730" t="s">
        <v>437</v>
      </c>
      <c r="E30" s="133"/>
      <c r="F30" s="1578" t="s">
        <v>2362</v>
      </c>
      <c r="G30" s="1553" t="s">
        <v>437</v>
      </c>
      <c r="H30" s="133"/>
      <c r="I30" s="1578" t="s">
        <v>2363</v>
      </c>
      <c r="J30" s="1579"/>
      <c r="K30" s="148"/>
      <c r="L30" s="1559"/>
      <c r="M30" s="1788"/>
    </row>
    <row r="31" spans="1:13" ht="15.75">
      <c r="A31" s="5360"/>
      <c r="B31" s="5352"/>
      <c r="C31" s="1554"/>
      <c r="D31" s="1555"/>
      <c r="E31" s="1555"/>
      <c r="F31" s="1555"/>
      <c r="G31" s="1555"/>
      <c r="H31" s="1555"/>
      <c r="I31" s="1555"/>
      <c r="J31" s="1555"/>
      <c r="K31" s="1555"/>
      <c r="L31" s="1555"/>
      <c r="M31" s="1790"/>
    </row>
    <row r="32" spans="1:13" ht="31.5">
      <c r="A32" s="5360"/>
      <c r="B32" s="5362" t="s">
        <v>2364</v>
      </c>
      <c r="C32" s="1580"/>
      <c r="D32" s="1581"/>
      <c r="E32" s="1581"/>
      <c r="F32" s="1581"/>
      <c r="G32" s="1581"/>
      <c r="H32" s="1581"/>
      <c r="I32" s="1581"/>
      <c r="J32" s="1581"/>
      <c r="K32" s="1581"/>
      <c r="L32" s="1443"/>
      <c r="M32" s="1754"/>
    </row>
    <row r="33" spans="1:13" ht="15.75">
      <c r="A33" s="5360"/>
      <c r="B33" s="5362"/>
      <c r="C33" s="1551" t="s">
        <v>2365</v>
      </c>
      <c r="D33" s="4558">
        <v>2023</v>
      </c>
      <c r="E33" s="1582"/>
      <c r="F33" s="133" t="s">
        <v>2366</v>
      </c>
      <c r="G33" s="1583" t="s">
        <v>2457</v>
      </c>
      <c r="H33" s="1582"/>
      <c r="I33" s="1578"/>
      <c r="J33" s="1582"/>
      <c r="K33" s="1582"/>
      <c r="L33" s="1443"/>
      <c r="M33" s="1754"/>
    </row>
    <row r="34" spans="1:13" ht="15.75">
      <c r="A34" s="5360"/>
      <c r="B34" s="5362"/>
      <c r="C34" s="1551"/>
      <c r="D34" s="1584"/>
      <c r="E34" s="1582"/>
      <c r="F34" s="133"/>
      <c r="G34" s="1582"/>
      <c r="H34" s="1582"/>
      <c r="I34" s="1578"/>
      <c r="J34" s="1582"/>
      <c r="K34" s="1582"/>
      <c r="L34" s="1443"/>
      <c r="M34" s="1754"/>
    </row>
    <row r="35" spans="1:13" ht="15.75">
      <c r="A35" s="5360"/>
      <c r="B35" s="5328" t="s">
        <v>2367</v>
      </c>
      <c r="C35" s="3394" t="s">
        <v>359</v>
      </c>
      <c r="D35" s="1414" t="s">
        <v>359</v>
      </c>
      <c r="E35" s="1414" t="s">
        <v>359</v>
      </c>
      <c r="F35" s="1414" t="s">
        <v>359</v>
      </c>
      <c r="G35" s="1414" t="s">
        <v>359</v>
      </c>
      <c r="H35" s="1414" t="s">
        <v>359</v>
      </c>
      <c r="I35" s="1414" t="s">
        <v>359</v>
      </c>
      <c r="J35" s="1414" t="s">
        <v>359</v>
      </c>
      <c r="K35" s="1414" t="s">
        <v>359</v>
      </c>
      <c r="L35" s="1414" t="s">
        <v>359</v>
      </c>
      <c r="M35" s="3724" t="s">
        <v>359</v>
      </c>
    </row>
    <row r="36" spans="1:13" ht="15.75">
      <c r="A36" s="5360"/>
      <c r="B36" s="5329"/>
      <c r="C36" s="3164" t="s">
        <v>359</v>
      </c>
      <c r="D36" s="3136" t="s">
        <v>2368</v>
      </c>
      <c r="E36" s="3201">
        <v>2023</v>
      </c>
      <c r="F36" s="3136" t="s">
        <v>2369</v>
      </c>
      <c r="G36" s="3201">
        <v>2024</v>
      </c>
      <c r="H36" s="3136" t="s">
        <v>2370</v>
      </c>
      <c r="I36" s="3201">
        <v>2025</v>
      </c>
      <c r="J36" s="3136" t="s">
        <v>2371</v>
      </c>
      <c r="K36" s="3201">
        <v>2026</v>
      </c>
      <c r="L36" s="3136" t="s">
        <v>2372</v>
      </c>
      <c r="M36" s="3202">
        <v>2027</v>
      </c>
    </row>
    <row r="37" spans="1:13" ht="15.75">
      <c r="A37" s="5360"/>
      <c r="B37" s="5329"/>
      <c r="C37" s="3164" t="s">
        <v>359</v>
      </c>
      <c r="D37" s="1404">
        <v>400</v>
      </c>
      <c r="E37" s="1488" t="s">
        <v>359</v>
      </c>
      <c r="F37" s="1404">
        <v>400</v>
      </c>
      <c r="G37" s="1488" t="s">
        <v>359</v>
      </c>
      <c r="H37" s="1404">
        <v>400</v>
      </c>
      <c r="I37" s="1488" t="s">
        <v>359</v>
      </c>
      <c r="J37" s="1404">
        <v>400</v>
      </c>
      <c r="K37" s="1488" t="s">
        <v>359</v>
      </c>
      <c r="L37" s="1404">
        <v>400</v>
      </c>
      <c r="M37" s="1407" t="s">
        <v>359</v>
      </c>
    </row>
    <row r="38" spans="1:13" ht="15.75">
      <c r="A38" s="5360"/>
      <c r="B38" s="5329"/>
      <c r="C38" s="3164" t="s">
        <v>359</v>
      </c>
      <c r="D38" s="3137" t="s">
        <v>2373</v>
      </c>
      <c r="E38" s="3137">
        <v>2028</v>
      </c>
      <c r="F38" s="3137" t="s">
        <v>2374</v>
      </c>
      <c r="G38" s="3137">
        <v>2029</v>
      </c>
      <c r="H38" s="3137" t="s">
        <v>2375</v>
      </c>
      <c r="I38" s="3137">
        <v>2030</v>
      </c>
      <c r="J38" s="3137" t="s">
        <v>2376</v>
      </c>
      <c r="K38" s="3137">
        <v>2031</v>
      </c>
      <c r="L38" s="3137" t="s">
        <v>2377</v>
      </c>
      <c r="M38" s="3199">
        <v>2032</v>
      </c>
    </row>
    <row r="39" spans="1:13" ht="15.75">
      <c r="A39" s="5360"/>
      <c r="B39" s="5329"/>
      <c r="C39" s="3164" t="s">
        <v>359</v>
      </c>
      <c r="D39" s="1404">
        <v>400</v>
      </c>
      <c r="E39" s="1488" t="s">
        <v>359</v>
      </c>
      <c r="F39" s="1404">
        <v>400</v>
      </c>
      <c r="G39" s="1488" t="s">
        <v>359</v>
      </c>
      <c r="H39" s="1404">
        <v>400</v>
      </c>
      <c r="I39" s="1488" t="s">
        <v>359</v>
      </c>
      <c r="J39" s="1404">
        <v>400</v>
      </c>
      <c r="K39" s="1488" t="s">
        <v>359</v>
      </c>
      <c r="L39" s="1404">
        <v>400</v>
      </c>
      <c r="M39" s="1407" t="s">
        <v>359</v>
      </c>
    </row>
    <row r="40" spans="1:13" ht="15.75">
      <c r="A40" s="5360"/>
      <c r="B40" s="5329"/>
      <c r="C40" s="3164" t="s">
        <v>359</v>
      </c>
      <c r="D40" s="3137" t="s">
        <v>2378</v>
      </c>
      <c r="E40" s="3137">
        <v>2033</v>
      </c>
      <c r="F40" s="3137" t="s">
        <v>2379</v>
      </c>
      <c r="G40" s="3137">
        <v>2034</v>
      </c>
      <c r="H40" s="3137" t="s">
        <v>2380</v>
      </c>
      <c r="I40" s="3137">
        <v>2035</v>
      </c>
      <c r="J40" s="3137" t="s">
        <v>2381</v>
      </c>
      <c r="K40" s="3137">
        <v>2036</v>
      </c>
      <c r="L40" s="3137" t="s">
        <v>2382</v>
      </c>
      <c r="M40" s="3199">
        <v>2037</v>
      </c>
    </row>
    <row r="41" spans="1:13" ht="15.75">
      <c r="A41" s="5360"/>
      <c r="B41" s="5329"/>
      <c r="C41" s="3164" t="s">
        <v>359</v>
      </c>
      <c r="D41" s="1404">
        <v>400</v>
      </c>
      <c r="E41" s="1488" t="s">
        <v>359</v>
      </c>
      <c r="F41" s="1404">
        <v>400</v>
      </c>
      <c r="G41" s="1488" t="s">
        <v>359</v>
      </c>
      <c r="H41" s="1404">
        <v>400</v>
      </c>
      <c r="I41" s="1488" t="s">
        <v>359</v>
      </c>
      <c r="J41" s="1404">
        <v>400</v>
      </c>
      <c r="K41" s="1488" t="s">
        <v>359</v>
      </c>
      <c r="L41" s="1404">
        <v>400</v>
      </c>
      <c r="M41" s="1407" t="s">
        <v>359</v>
      </c>
    </row>
    <row r="42" spans="1:13" ht="15.75">
      <c r="A42" s="5360"/>
      <c r="B42" s="5329"/>
      <c r="C42" s="3164" t="s">
        <v>359</v>
      </c>
      <c r="D42" s="3136" t="s">
        <v>2383</v>
      </c>
      <c r="E42" s="3201">
        <v>2038</v>
      </c>
      <c r="F42" s="3136" t="s">
        <v>2384</v>
      </c>
      <c r="G42" s="3135" t="s">
        <v>359</v>
      </c>
      <c r="H42" s="1408" t="s">
        <v>359</v>
      </c>
      <c r="I42" s="1408" t="s">
        <v>359</v>
      </c>
      <c r="J42" s="1408" t="s">
        <v>359</v>
      </c>
      <c r="K42" s="1408" t="s">
        <v>359</v>
      </c>
      <c r="L42" s="1408" t="s">
        <v>359</v>
      </c>
      <c r="M42" s="1416" t="s">
        <v>359</v>
      </c>
    </row>
    <row r="43" spans="1:13" ht="15.75">
      <c r="A43" s="5360"/>
      <c r="B43" s="5329"/>
      <c r="C43" s="3164" t="s">
        <v>359</v>
      </c>
      <c r="D43" s="1404">
        <v>400</v>
      </c>
      <c r="E43" s="1488" t="s">
        <v>359</v>
      </c>
      <c r="F43" s="4998">
        <v>6400</v>
      </c>
      <c r="G43" s="5033"/>
      <c r="H43" s="5034" t="s">
        <v>359</v>
      </c>
      <c r="I43" s="5034"/>
      <c r="J43" s="1408" t="s">
        <v>359</v>
      </c>
      <c r="K43" s="1408" t="s">
        <v>359</v>
      </c>
      <c r="L43" s="1408" t="s">
        <v>359</v>
      </c>
      <c r="M43" s="1416" t="s">
        <v>359</v>
      </c>
    </row>
    <row r="44" spans="1:13" ht="15.75">
      <c r="A44" s="5360"/>
      <c r="B44" s="5330"/>
      <c r="C44" s="3192" t="s">
        <v>359</v>
      </c>
      <c r="D44" s="1415" t="s">
        <v>359</v>
      </c>
      <c r="E44" s="1415" t="s">
        <v>359</v>
      </c>
      <c r="F44" s="1415" t="s">
        <v>359</v>
      </c>
      <c r="G44" s="1415" t="s">
        <v>359</v>
      </c>
      <c r="H44" s="1415" t="s">
        <v>359</v>
      </c>
      <c r="I44" s="1415" t="s">
        <v>359</v>
      </c>
      <c r="J44" s="1415" t="s">
        <v>359</v>
      </c>
      <c r="K44" s="1415" t="s">
        <v>359</v>
      </c>
      <c r="L44" s="1415" t="s">
        <v>359</v>
      </c>
      <c r="M44" s="1418" t="s">
        <v>359</v>
      </c>
    </row>
    <row r="45" spans="1:13" ht="47.25">
      <c r="A45" s="5360"/>
      <c r="B45" s="5363" t="s">
        <v>2385</v>
      </c>
      <c r="C45" s="1551"/>
      <c r="D45" s="133"/>
      <c r="E45" s="133"/>
      <c r="F45" s="133"/>
      <c r="G45" s="133"/>
      <c r="H45" s="133"/>
      <c r="I45" s="133"/>
      <c r="J45" s="133"/>
      <c r="K45" s="133"/>
      <c r="L45" s="1443"/>
      <c r="M45" s="1754"/>
    </row>
    <row r="46" spans="1:13" ht="15.75">
      <c r="A46" s="5360"/>
      <c r="B46" s="5363"/>
      <c r="C46" s="1463"/>
      <c r="D46" s="1550" t="s">
        <v>93</v>
      </c>
      <c r="E46" s="1549" t="s">
        <v>95</v>
      </c>
      <c r="F46" s="5120" t="s">
        <v>2386</v>
      </c>
      <c r="G46" s="5121" t="s">
        <v>105</v>
      </c>
      <c r="H46" s="5121"/>
      <c r="I46" s="5121"/>
      <c r="J46" s="5121"/>
      <c r="K46" s="133" t="s">
        <v>2387</v>
      </c>
      <c r="L46" s="5051"/>
      <c r="M46" s="5105"/>
    </row>
    <row r="47" spans="1:13" ht="15.75">
      <c r="A47" s="5360"/>
      <c r="B47" s="5363"/>
      <c r="C47" s="1463"/>
      <c r="D47" s="1385"/>
      <c r="E47" s="1553" t="s">
        <v>2351</v>
      </c>
      <c r="F47" s="5120"/>
      <c r="G47" s="5121"/>
      <c r="H47" s="5121"/>
      <c r="I47" s="5121"/>
      <c r="J47" s="5121"/>
      <c r="K47" s="1443"/>
      <c r="L47" s="5051"/>
      <c r="M47" s="5105"/>
    </row>
    <row r="48" spans="1:13" ht="15.75">
      <c r="A48" s="5360"/>
      <c r="B48" s="5363"/>
      <c r="C48" s="1465"/>
      <c r="D48" s="1466"/>
      <c r="E48" s="1466"/>
      <c r="F48" s="1466"/>
      <c r="G48" s="1466"/>
      <c r="H48" s="1466"/>
      <c r="I48" s="1466"/>
      <c r="J48" s="1466"/>
      <c r="K48" s="1466"/>
      <c r="L48" s="1443"/>
      <c r="M48" s="1754"/>
    </row>
    <row r="49" spans="1:13" ht="378">
      <c r="A49" s="5360"/>
      <c r="B49" s="2735" t="s">
        <v>2388</v>
      </c>
      <c r="C49" s="5107" t="s">
        <v>4043</v>
      </c>
      <c r="D49" s="5107"/>
      <c r="E49" s="5107"/>
      <c r="F49" s="5107"/>
      <c r="G49" s="5107"/>
      <c r="H49" s="5107"/>
      <c r="I49" s="5107"/>
      <c r="J49" s="5107"/>
      <c r="K49" s="5107"/>
      <c r="L49" s="5107"/>
      <c r="M49" s="5108"/>
    </row>
    <row r="50" spans="1:13" ht="409.5">
      <c r="A50" s="5360"/>
      <c r="B50" s="2735" t="s">
        <v>2390</v>
      </c>
      <c r="C50" s="5355" t="s">
        <v>4044</v>
      </c>
      <c r="D50" s="5110"/>
      <c r="E50" s="5110"/>
      <c r="F50" s="5110"/>
      <c r="G50" s="5110"/>
      <c r="H50" s="5110"/>
      <c r="I50" s="5110"/>
      <c r="J50" s="5110"/>
      <c r="K50" s="5110"/>
      <c r="L50" s="5110"/>
      <c r="M50" s="5111"/>
    </row>
    <row r="51" spans="1:13" ht="31.5">
      <c r="A51" s="5360"/>
      <c r="B51" s="2735" t="s">
        <v>2392</v>
      </c>
      <c r="C51" s="5356">
        <v>60</v>
      </c>
      <c r="D51" s="5356"/>
      <c r="E51" s="5356"/>
      <c r="F51" s="5356"/>
      <c r="G51" s="5356"/>
      <c r="H51" s="5356"/>
      <c r="I51" s="5356"/>
      <c r="J51" s="5356"/>
      <c r="K51" s="5356"/>
      <c r="L51" s="5356"/>
      <c r="M51" s="5357"/>
    </row>
    <row r="52" spans="1:13" ht="31.5">
      <c r="A52" s="5360"/>
      <c r="B52" s="2735" t="s">
        <v>2393</v>
      </c>
      <c r="C52" s="1862" t="s">
        <v>437</v>
      </c>
      <c r="D52" s="1861"/>
      <c r="E52" s="1861"/>
      <c r="F52" s="1861"/>
      <c r="G52" s="1861"/>
      <c r="H52" s="1861"/>
      <c r="I52" s="1861"/>
      <c r="J52" s="1861"/>
      <c r="K52" s="1861"/>
      <c r="L52" s="1861"/>
      <c r="M52" s="1863"/>
    </row>
    <row r="53" spans="1:13" ht="63">
      <c r="A53" s="5326" t="s">
        <v>2394</v>
      </c>
      <c r="B53" s="136" t="s">
        <v>2395</v>
      </c>
      <c r="C53" s="5052" t="s">
        <v>4045</v>
      </c>
      <c r="D53" s="5052"/>
      <c r="E53" s="5052"/>
      <c r="F53" s="5052"/>
      <c r="G53" s="5052"/>
      <c r="H53" s="5052"/>
      <c r="I53" s="5052"/>
      <c r="J53" s="5052"/>
      <c r="K53" s="5052"/>
      <c r="L53" s="5052"/>
      <c r="M53" s="5113"/>
    </row>
    <row r="54" spans="1:13" ht="63">
      <c r="A54" s="5326"/>
      <c r="B54" s="136" t="s">
        <v>2396</v>
      </c>
      <c r="C54" s="5115" t="s">
        <v>4046</v>
      </c>
      <c r="D54" s="5115"/>
      <c r="E54" s="5115"/>
      <c r="F54" s="5115"/>
      <c r="G54" s="5115"/>
      <c r="H54" s="5115"/>
      <c r="I54" s="5115"/>
      <c r="J54" s="5115"/>
      <c r="K54" s="5115"/>
      <c r="L54" s="5115"/>
      <c r="M54" s="5116"/>
    </row>
    <row r="55" spans="1:13" ht="47.25">
      <c r="A55" s="5326"/>
      <c r="B55" s="136" t="s">
        <v>2398</v>
      </c>
      <c r="C55" s="5052" t="s">
        <v>4047</v>
      </c>
      <c r="D55" s="5052"/>
      <c r="E55" s="5052"/>
      <c r="F55" s="5052"/>
      <c r="G55" s="5052"/>
      <c r="H55" s="5052"/>
      <c r="I55" s="5052"/>
      <c r="J55" s="5052"/>
      <c r="K55" s="5052"/>
      <c r="L55" s="5052"/>
      <c r="M55" s="5113"/>
    </row>
    <row r="56" spans="1:13" ht="110.25">
      <c r="A56" s="5326"/>
      <c r="B56" s="136" t="s">
        <v>2399</v>
      </c>
      <c r="C56" s="5052" t="s">
        <v>485</v>
      </c>
      <c r="D56" s="5052"/>
      <c r="E56" s="5052"/>
      <c r="F56" s="5052"/>
      <c r="G56" s="5052"/>
      <c r="H56" s="5052"/>
      <c r="I56" s="5052"/>
      <c r="J56" s="5052"/>
      <c r="K56" s="5052"/>
      <c r="L56" s="5052"/>
      <c r="M56" s="5113"/>
    </row>
    <row r="57" spans="1:13" ht="45">
      <c r="A57" s="5326"/>
      <c r="B57" s="136" t="s">
        <v>2400</v>
      </c>
      <c r="C57" s="5358" t="s">
        <v>487</v>
      </c>
      <c r="D57" s="5358"/>
      <c r="E57" s="5358"/>
      <c r="F57" s="5358"/>
      <c r="G57" s="5358"/>
      <c r="H57" s="5358"/>
      <c r="I57" s="5358"/>
      <c r="J57" s="5358"/>
      <c r="K57" s="5358"/>
      <c r="L57" s="5358"/>
      <c r="M57" s="5359"/>
    </row>
    <row r="58" spans="1:13" ht="47.25">
      <c r="A58" s="5326"/>
      <c r="B58" s="136" t="s">
        <v>2401</v>
      </c>
      <c r="C58" s="5052" t="s">
        <v>4048</v>
      </c>
      <c r="D58" s="5052"/>
      <c r="E58" s="5052"/>
      <c r="F58" s="5052"/>
      <c r="G58" s="5052"/>
      <c r="H58" s="5052"/>
      <c r="I58" s="5052"/>
      <c r="J58" s="5052"/>
      <c r="K58" s="5052"/>
      <c r="L58" s="5052"/>
      <c r="M58" s="5113"/>
    </row>
    <row r="59" spans="1:13" ht="141.75">
      <c r="A59" s="5327" t="s">
        <v>2402</v>
      </c>
      <c r="B59" s="2736" t="s">
        <v>2403</v>
      </c>
      <c r="C59" s="5002" t="s">
        <v>1132</v>
      </c>
      <c r="D59" s="5002"/>
      <c r="E59" s="5002"/>
      <c r="F59" s="5002"/>
      <c r="G59" s="5002"/>
      <c r="H59" s="5002"/>
      <c r="I59" s="5002"/>
      <c r="J59" s="5002"/>
      <c r="K59" s="5002"/>
      <c r="L59" s="5002"/>
      <c r="M59" s="5003"/>
    </row>
    <row r="60" spans="1:13" ht="63">
      <c r="A60" s="5327"/>
      <c r="B60" s="2736" t="s">
        <v>2404</v>
      </c>
      <c r="C60" s="5002" t="s">
        <v>2936</v>
      </c>
      <c r="D60" s="5002"/>
      <c r="E60" s="5002"/>
      <c r="F60" s="5002"/>
      <c r="G60" s="5002"/>
      <c r="H60" s="5002"/>
      <c r="I60" s="5002"/>
      <c r="J60" s="5002"/>
      <c r="K60" s="5002"/>
      <c r="L60" s="5002"/>
      <c r="M60" s="5003"/>
    </row>
    <row r="61" spans="1:13" ht="78.75">
      <c r="A61" s="5327"/>
      <c r="B61" s="2736" t="s">
        <v>244</v>
      </c>
      <c r="C61" s="5002" t="s">
        <v>289</v>
      </c>
      <c r="D61" s="5002"/>
      <c r="E61" s="5002"/>
      <c r="F61" s="5002"/>
      <c r="G61" s="5002"/>
      <c r="H61" s="5002"/>
      <c r="I61" s="5002"/>
      <c r="J61" s="5002"/>
      <c r="K61" s="5002"/>
      <c r="L61" s="5002"/>
      <c r="M61" s="5003"/>
    </row>
    <row r="62" spans="1:13" ht="31.5">
      <c r="A62" s="2145" t="s">
        <v>2406</v>
      </c>
      <c r="B62" s="2737"/>
      <c r="C62" s="5353"/>
      <c r="D62" s="5353"/>
      <c r="E62" s="5353"/>
      <c r="F62" s="5353"/>
      <c r="G62" s="5353"/>
      <c r="H62" s="5353"/>
      <c r="I62" s="5353"/>
      <c r="J62" s="5353"/>
      <c r="K62" s="5353"/>
      <c r="L62" s="5353"/>
      <c r="M62" s="535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M57"/>
  <sheetViews>
    <sheetView topLeftCell="A44" zoomScaleNormal="100" workbookViewId="0">
      <selection activeCell="B44" sqref="B44"/>
    </sheetView>
  </sheetViews>
  <sheetFormatPr baseColWidth="10" defaultColWidth="11.42578125" defaultRowHeight="15.75"/>
  <cols>
    <col min="1" max="1" width="29" style="1401" customWidth="1"/>
    <col min="2" max="2" width="29.7109375" style="1400" customWidth="1"/>
    <col min="3" max="13" width="11.42578125" style="1428"/>
    <col min="14" max="16384" width="11.42578125" style="952"/>
  </cols>
  <sheetData>
    <row r="1" spans="1:13" ht="20.25" customHeight="1">
      <c r="A1" s="2058" t="s">
        <v>359</v>
      </c>
      <c r="B1" s="6005" t="s">
        <v>2465</v>
      </c>
      <c r="C1" s="5692"/>
      <c r="D1" s="5692"/>
      <c r="E1" s="5692"/>
      <c r="F1" s="5692"/>
      <c r="G1" s="5692"/>
      <c r="H1" s="5692"/>
      <c r="I1" s="5692"/>
      <c r="J1" s="5692"/>
      <c r="K1" s="5692"/>
      <c r="L1" s="5692"/>
      <c r="M1" s="5693"/>
    </row>
    <row r="2" spans="1:13" ht="54" customHeight="1">
      <c r="A2" s="5983" t="s">
        <v>2329</v>
      </c>
      <c r="B2" s="2953" t="s">
        <v>2330</v>
      </c>
      <c r="C2" s="5986" t="s">
        <v>2466</v>
      </c>
      <c r="D2" s="5987"/>
      <c r="E2" s="5987"/>
      <c r="F2" s="5987"/>
      <c r="G2" s="5987"/>
      <c r="H2" s="5987"/>
      <c r="I2" s="5987"/>
      <c r="J2" s="5987"/>
      <c r="K2" s="5987"/>
      <c r="L2" s="5987"/>
      <c r="M2" s="5988"/>
    </row>
    <row r="3" spans="1:13" ht="171.75" customHeight="1">
      <c r="A3" s="5984"/>
      <c r="B3" s="2345" t="s">
        <v>2331</v>
      </c>
      <c r="C3" s="5989" t="s">
        <v>2467</v>
      </c>
      <c r="D3" s="5990"/>
      <c r="E3" s="5990"/>
      <c r="F3" s="5990"/>
      <c r="G3" s="5990"/>
      <c r="H3" s="5990"/>
      <c r="I3" s="5990"/>
      <c r="J3" s="5990"/>
      <c r="K3" s="5990"/>
      <c r="L3" s="5990"/>
      <c r="M3" s="5991"/>
    </row>
    <row r="4" spans="1:13" ht="54" customHeight="1">
      <c r="A4" s="5984"/>
      <c r="B4" s="3349" t="s">
        <v>240</v>
      </c>
      <c r="C4" s="1403" t="s">
        <v>2418</v>
      </c>
      <c r="D4" s="6010">
        <v>394</v>
      </c>
      <c r="E4" s="6011"/>
      <c r="F4" s="5992" t="s">
        <v>241</v>
      </c>
      <c r="G4" s="5993"/>
      <c r="H4" s="1406">
        <v>367</v>
      </c>
      <c r="I4" s="5701" t="s">
        <v>2468</v>
      </c>
      <c r="J4" s="5680"/>
      <c r="K4" s="5680"/>
      <c r="L4" s="5680"/>
      <c r="M4" s="5681"/>
    </row>
    <row r="5" spans="1:13" ht="16.5" customHeight="1">
      <c r="A5" s="5984"/>
      <c r="B5" s="3349" t="s">
        <v>2333</v>
      </c>
      <c r="C5" s="5994" t="s">
        <v>2469</v>
      </c>
      <c r="D5" s="5995"/>
      <c r="E5" s="5995"/>
      <c r="F5" s="5995"/>
      <c r="G5" s="5995"/>
      <c r="H5" s="5995"/>
      <c r="I5" s="5995"/>
      <c r="J5" s="5995"/>
      <c r="K5" s="5995"/>
      <c r="L5" s="5995"/>
      <c r="M5" s="5996"/>
    </row>
    <row r="6" spans="1:13" ht="21" customHeight="1">
      <c r="A6" s="5984"/>
      <c r="B6" s="3349" t="s">
        <v>2334</v>
      </c>
      <c r="C6" s="1403">
        <v>48</v>
      </c>
      <c r="D6" s="5680" t="s">
        <v>2421</v>
      </c>
      <c r="E6" s="5680"/>
      <c r="F6" s="5680"/>
      <c r="G6" s="5680"/>
      <c r="H6" s="5680"/>
      <c r="I6" s="5680"/>
      <c r="J6" s="5680"/>
      <c r="K6" s="5680"/>
      <c r="L6" s="5680"/>
      <c r="M6" s="5681"/>
    </row>
    <row r="7" spans="1:13" ht="15.75" customHeight="1">
      <c r="A7" s="5984"/>
      <c r="B7" s="1796" t="s">
        <v>2335</v>
      </c>
      <c r="C7" s="5702" t="s">
        <v>2470</v>
      </c>
      <c r="D7" s="5702"/>
      <c r="E7" s="5702"/>
      <c r="F7" s="5702"/>
      <c r="G7" s="6006"/>
      <c r="H7" s="2407" t="s">
        <v>244</v>
      </c>
      <c r="I7" s="5997" t="s">
        <v>21</v>
      </c>
      <c r="J7" s="5702"/>
      <c r="K7" s="5702"/>
      <c r="L7" s="5702"/>
      <c r="M7" s="5703"/>
    </row>
    <row r="8" spans="1:13">
      <c r="A8" s="5984"/>
      <c r="B8" s="5998" t="s">
        <v>2336</v>
      </c>
      <c r="C8" s="1409" t="s">
        <v>359</v>
      </c>
      <c r="D8" s="1409" t="s">
        <v>359</v>
      </c>
      <c r="E8" s="1409" t="s">
        <v>359</v>
      </c>
      <c r="F8" s="1409" t="s">
        <v>359</v>
      </c>
      <c r="G8" s="1409" t="s">
        <v>359</v>
      </c>
      <c r="H8" s="1410" t="s">
        <v>359</v>
      </c>
      <c r="I8" s="1409" t="s">
        <v>359</v>
      </c>
      <c r="J8" s="1409" t="s">
        <v>359</v>
      </c>
      <c r="K8" s="1409" t="s">
        <v>359</v>
      </c>
      <c r="L8" s="1409" t="s">
        <v>359</v>
      </c>
      <c r="M8" s="1657" t="s">
        <v>359</v>
      </c>
    </row>
    <row r="9" spans="1:13">
      <c r="A9" s="5984"/>
      <c r="B9" s="5998"/>
      <c r="C9" s="5708"/>
      <c r="D9" s="5708"/>
      <c r="E9" s="1409" t="s">
        <v>359</v>
      </c>
      <c r="F9" s="5707" t="s">
        <v>359</v>
      </c>
      <c r="G9" s="5707"/>
      <c r="H9" s="1409" t="s">
        <v>359</v>
      </c>
      <c r="I9" s="5707" t="s">
        <v>359</v>
      </c>
      <c r="J9" s="5707"/>
      <c r="K9" s="1409" t="s">
        <v>359</v>
      </c>
      <c r="L9" s="1409" t="s">
        <v>359</v>
      </c>
      <c r="M9" s="1657" t="s">
        <v>359</v>
      </c>
    </row>
    <row r="10" spans="1:13">
      <c r="A10" s="5984"/>
      <c r="B10" s="5999"/>
      <c r="C10" s="5708" t="s">
        <v>2337</v>
      </c>
      <c r="D10" s="5708"/>
      <c r="E10" s="1412" t="s">
        <v>359</v>
      </c>
      <c r="F10" s="5708" t="s">
        <v>2337</v>
      </c>
      <c r="G10" s="5708"/>
      <c r="H10" s="1412" t="s">
        <v>359</v>
      </c>
      <c r="I10" s="5708" t="s">
        <v>2337</v>
      </c>
      <c r="J10" s="5708"/>
      <c r="K10" s="1412" t="s">
        <v>359</v>
      </c>
      <c r="L10" s="1412" t="s">
        <v>359</v>
      </c>
      <c r="M10" s="1494" t="s">
        <v>359</v>
      </c>
    </row>
    <row r="11" spans="1:13" ht="139.5" customHeight="1">
      <c r="A11" s="5985"/>
      <c r="B11" s="2346" t="s">
        <v>2338</v>
      </c>
      <c r="C11" s="5678" t="s">
        <v>2471</v>
      </c>
      <c r="D11" s="5678"/>
      <c r="E11" s="5678"/>
      <c r="F11" s="5678"/>
      <c r="G11" s="5678"/>
      <c r="H11" s="5678"/>
      <c r="I11" s="5678"/>
      <c r="J11" s="5678"/>
      <c r="K11" s="5678"/>
      <c r="L11" s="5678"/>
      <c r="M11" s="5679"/>
    </row>
    <row r="12" spans="1:13" ht="21" customHeight="1">
      <c r="A12" s="6012" t="s">
        <v>2340</v>
      </c>
      <c r="B12" s="1796" t="s">
        <v>230</v>
      </c>
      <c r="C12" s="5680" t="s">
        <v>11</v>
      </c>
      <c r="D12" s="5680"/>
      <c r="E12" s="5680"/>
      <c r="F12" s="5680"/>
      <c r="G12" s="5680"/>
      <c r="H12" s="5680"/>
      <c r="I12" s="5680"/>
      <c r="J12" s="5680"/>
      <c r="K12" s="5680"/>
      <c r="L12" s="5680"/>
      <c r="M12" s="5681"/>
    </row>
    <row r="13" spans="1:13" ht="8.25" customHeight="1">
      <c r="A13" s="6012"/>
      <c r="B13" s="5652" t="s">
        <v>2341</v>
      </c>
      <c r="C13" s="2204" t="s">
        <v>359</v>
      </c>
      <c r="D13" s="2199" t="s">
        <v>359</v>
      </c>
      <c r="E13" s="2199" t="s">
        <v>359</v>
      </c>
      <c r="F13" s="2199" t="s">
        <v>359</v>
      </c>
      <c r="G13" s="2199" t="s">
        <v>359</v>
      </c>
      <c r="H13" s="2199" t="s">
        <v>359</v>
      </c>
      <c r="I13" s="2199" t="s">
        <v>359</v>
      </c>
      <c r="J13" s="2199" t="s">
        <v>359</v>
      </c>
      <c r="K13" s="2199" t="s">
        <v>359</v>
      </c>
      <c r="L13" s="2199" t="s">
        <v>359</v>
      </c>
      <c r="M13" s="2205" t="s">
        <v>359</v>
      </c>
    </row>
    <row r="14" spans="1:13" ht="9" customHeight="1">
      <c r="A14" s="6012"/>
      <c r="B14" s="5652"/>
      <c r="C14" s="2044" t="s">
        <v>359</v>
      </c>
      <c r="D14" s="1339" t="s">
        <v>359</v>
      </c>
      <c r="E14" s="1744" t="s">
        <v>359</v>
      </c>
      <c r="F14" s="1339" t="s">
        <v>359</v>
      </c>
      <c r="G14" s="1744" t="s">
        <v>359</v>
      </c>
      <c r="H14" s="1339" t="s">
        <v>359</v>
      </c>
      <c r="I14" s="1744" t="s">
        <v>359</v>
      </c>
      <c r="J14" s="1339" t="s">
        <v>359</v>
      </c>
      <c r="K14" s="1744" t="s">
        <v>359</v>
      </c>
      <c r="L14" s="1744" t="s">
        <v>359</v>
      </c>
      <c r="M14" s="1745" t="s">
        <v>359</v>
      </c>
    </row>
    <row r="15" spans="1:13" ht="15.75" customHeight="1">
      <c r="A15" s="6012"/>
      <c r="B15" s="5652"/>
      <c r="C15" s="2044" t="s">
        <v>2342</v>
      </c>
      <c r="D15" s="1341" t="s">
        <v>359</v>
      </c>
      <c r="E15" s="1744" t="s">
        <v>2343</v>
      </c>
      <c r="F15" s="1341" t="s">
        <v>359</v>
      </c>
      <c r="G15" s="1744" t="s">
        <v>2344</v>
      </c>
      <c r="H15" s="1341" t="s">
        <v>359</v>
      </c>
      <c r="I15" s="1744" t="s">
        <v>2345</v>
      </c>
      <c r="J15" s="1343" t="s">
        <v>359</v>
      </c>
      <c r="K15" s="1744" t="s">
        <v>359</v>
      </c>
      <c r="L15" s="1744" t="s">
        <v>359</v>
      </c>
      <c r="M15" s="1745" t="s">
        <v>359</v>
      </c>
    </row>
    <row r="16" spans="1:13" ht="15.75" customHeight="1">
      <c r="A16" s="6012"/>
      <c r="B16" s="5652"/>
      <c r="C16" s="2044" t="s">
        <v>2346</v>
      </c>
      <c r="D16" s="1343" t="s">
        <v>359</v>
      </c>
      <c r="E16" s="1744" t="s">
        <v>2347</v>
      </c>
      <c r="F16" s="1343" t="s">
        <v>359</v>
      </c>
      <c r="G16" s="1744" t="s">
        <v>2348</v>
      </c>
      <c r="H16" s="1343" t="s">
        <v>359</v>
      </c>
      <c r="I16" s="1744" t="s">
        <v>359</v>
      </c>
      <c r="J16" s="1744" t="s">
        <v>359</v>
      </c>
      <c r="K16" s="1744" t="s">
        <v>359</v>
      </c>
      <c r="L16" s="1744" t="s">
        <v>359</v>
      </c>
      <c r="M16" s="1745" t="s">
        <v>359</v>
      </c>
    </row>
    <row r="17" spans="1:13" ht="15.75" customHeight="1">
      <c r="A17" s="6012"/>
      <c r="B17" s="5652"/>
      <c r="C17" s="2044" t="s">
        <v>2349</v>
      </c>
      <c r="D17" s="1341" t="s">
        <v>359</v>
      </c>
      <c r="E17" s="1744" t="s">
        <v>2350</v>
      </c>
      <c r="F17" s="1341"/>
      <c r="G17" s="1744" t="s">
        <v>359</v>
      </c>
      <c r="H17" s="1744" t="s">
        <v>359</v>
      </c>
      <c r="I17" s="1744" t="s">
        <v>359</v>
      </c>
      <c r="J17" s="1744" t="s">
        <v>359</v>
      </c>
      <c r="K17" s="1744" t="s">
        <v>359</v>
      </c>
      <c r="L17" s="1744" t="s">
        <v>359</v>
      </c>
      <c r="M17" s="1745" t="s">
        <v>359</v>
      </c>
    </row>
    <row r="18" spans="1:13" ht="15.75" customHeight="1">
      <c r="A18" s="6012"/>
      <c r="B18" s="5652"/>
      <c r="C18" s="2044" t="s">
        <v>105</v>
      </c>
      <c r="D18" s="1341" t="s">
        <v>2351</v>
      </c>
      <c r="E18" s="1744" t="s">
        <v>2352</v>
      </c>
      <c r="F18" s="1339" t="s">
        <v>2472</v>
      </c>
      <c r="G18" s="1339" t="s">
        <v>359</v>
      </c>
      <c r="H18" s="1339" t="s">
        <v>359</v>
      </c>
      <c r="I18" s="1339" t="s">
        <v>359</v>
      </c>
      <c r="J18" s="1339" t="s">
        <v>359</v>
      </c>
      <c r="K18" s="1339" t="s">
        <v>359</v>
      </c>
      <c r="L18" s="1339" t="s">
        <v>359</v>
      </c>
      <c r="M18" s="1746" t="s">
        <v>359</v>
      </c>
    </row>
    <row r="19" spans="1:13" ht="9.75" customHeight="1">
      <c r="A19" s="6012"/>
      <c r="B19" s="5653"/>
      <c r="C19" s="2044" t="s">
        <v>359</v>
      </c>
      <c r="D19" s="1744" t="s">
        <v>359</v>
      </c>
      <c r="E19" s="1744" t="s">
        <v>359</v>
      </c>
      <c r="F19" s="1744" t="s">
        <v>359</v>
      </c>
      <c r="G19" s="1744" t="s">
        <v>359</v>
      </c>
      <c r="H19" s="1744" t="s">
        <v>359</v>
      </c>
      <c r="I19" s="1744" t="s">
        <v>359</v>
      </c>
      <c r="J19" s="1744" t="s">
        <v>359</v>
      </c>
      <c r="K19" s="1744" t="s">
        <v>359</v>
      </c>
      <c r="L19" s="1744" t="s">
        <v>359</v>
      </c>
      <c r="M19" s="1745" t="s">
        <v>359</v>
      </c>
    </row>
    <row r="20" spans="1:13" ht="15.75" customHeight="1">
      <c r="A20" s="6012"/>
      <c r="B20" s="5955" t="s">
        <v>2354</v>
      </c>
      <c r="C20" s="2204" t="s">
        <v>359</v>
      </c>
      <c r="D20" s="2199" t="s">
        <v>359</v>
      </c>
      <c r="E20" s="2199" t="s">
        <v>359</v>
      </c>
      <c r="F20" s="2199" t="s">
        <v>359</v>
      </c>
      <c r="G20" s="2199" t="s">
        <v>359</v>
      </c>
      <c r="H20" s="2199" t="s">
        <v>359</v>
      </c>
      <c r="I20" s="2199" t="s">
        <v>359</v>
      </c>
      <c r="J20" s="2199" t="s">
        <v>359</v>
      </c>
      <c r="K20" s="2199" t="s">
        <v>359</v>
      </c>
      <c r="L20" s="2199" t="s">
        <v>359</v>
      </c>
      <c r="M20" s="2205" t="s">
        <v>359</v>
      </c>
    </row>
    <row r="21" spans="1:13" ht="15.75" customHeight="1">
      <c r="A21" s="6012"/>
      <c r="B21" s="5955"/>
      <c r="C21" s="2044" t="s">
        <v>2355</v>
      </c>
      <c r="D21" s="1343" t="s">
        <v>359</v>
      </c>
      <c r="E21" s="1744" t="s">
        <v>359</v>
      </c>
      <c r="F21" s="1744" t="s">
        <v>2356</v>
      </c>
      <c r="G21" s="1343"/>
      <c r="H21" s="1744" t="s">
        <v>359</v>
      </c>
      <c r="I21" s="1744" t="s">
        <v>2357</v>
      </c>
      <c r="J21" s="1343" t="s">
        <v>2351</v>
      </c>
      <c r="K21" s="1744" t="s">
        <v>359</v>
      </c>
      <c r="L21" s="1744" t="s">
        <v>359</v>
      </c>
      <c r="M21" s="1745" t="s">
        <v>359</v>
      </c>
    </row>
    <row r="22" spans="1:13" ht="15.75" customHeight="1">
      <c r="A22" s="6012"/>
      <c r="B22" s="5955"/>
      <c r="C22" s="2044" t="s">
        <v>2358</v>
      </c>
      <c r="D22" s="1341" t="s">
        <v>359</v>
      </c>
      <c r="E22" s="1744" t="s">
        <v>359</v>
      </c>
      <c r="F22" s="1744" t="s">
        <v>2359</v>
      </c>
      <c r="G22" s="1341" t="s">
        <v>359</v>
      </c>
      <c r="H22" s="1744" t="s">
        <v>359</v>
      </c>
      <c r="I22" s="1744" t="s">
        <v>359</v>
      </c>
      <c r="J22" s="1744" t="s">
        <v>359</v>
      </c>
      <c r="K22" s="1744" t="s">
        <v>359</v>
      </c>
      <c r="L22" s="1744" t="s">
        <v>359</v>
      </c>
      <c r="M22" s="1745" t="s">
        <v>359</v>
      </c>
    </row>
    <row r="23" spans="1:13" ht="15.75" customHeight="1">
      <c r="A23" s="6012"/>
      <c r="B23" s="5955"/>
      <c r="C23" s="2044" t="s">
        <v>359</v>
      </c>
      <c r="D23" s="1744" t="s">
        <v>359</v>
      </c>
      <c r="E23" s="1744" t="s">
        <v>359</v>
      </c>
      <c r="F23" s="1744" t="s">
        <v>359</v>
      </c>
      <c r="G23" s="1744" t="s">
        <v>359</v>
      </c>
      <c r="H23" s="1744" t="s">
        <v>359</v>
      </c>
      <c r="I23" s="1744" t="s">
        <v>359</v>
      </c>
      <c r="J23" s="1744" t="s">
        <v>359</v>
      </c>
      <c r="K23" s="1744" t="s">
        <v>359</v>
      </c>
      <c r="L23" s="1744" t="s">
        <v>359</v>
      </c>
      <c r="M23" s="1745" t="s">
        <v>359</v>
      </c>
    </row>
    <row r="24" spans="1:13" ht="15.75" customHeight="1">
      <c r="A24" s="6012"/>
      <c r="B24" s="5608" t="s">
        <v>2360</v>
      </c>
      <c r="C24" s="2204" t="s">
        <v>359</v>
      </c>
      <c r="D24" s="2199" t="s">
        <v>359</v>
      </c>
      <c r="E24" s="2199" t="s">
        <v>359</v>
      </c>
      <c r="F24" s="2199" t="s">
        <v>359</v>
      </c>
      <c r="G24" s="2199" t="s">
        <v>359</v>
      </c>
      <c r="H24" s="2199" t="s">
        <v>359</v>
      </c>
      <c r="I24" s="2199" t="s">
        <v>359</v>
      </c>
      <c r="J24" s="2199" t="s">
        <v>359</v>
      </c>
      <c r="K24" s="2199" t="s">
        <v>359</v>
      </c>
      <c r="L24" s="2199" t="s">
        <v>359</v>
      </c>
      <c r="M24" s="2205" t="s">
        <v>359</v>
      </c>
    </row>
    <row r="25" spans="1:13" ht="37.5" customHeight="1">
      <c r="A25" s="6012"/>
      <c r="B25" s="5609"/>
      <c r="C25" s="2046" t="s">
        <v>2361</v>
      </c>
      <c r="D25" s="1349" t="s">
        <v>437</v>
      </c>
      <c r="E25" s="1744" t="s">
        <v>359</v>
      </c>
      <c r="F25" s="1744" t="s">
        <v>2362</v>
      </c>
      <c r="G25" s="1348" t="s">
        <v>437</v>
      </c>
      <c r="H25" s="1744" t="s">
        <v>359</v>
      </c>
      <c r="I25" s="1744" t="s">
        <v>2363</v>
      </c>
      <c r="J25" s="5585" t="s">
        <v>359</v>
      </c>
      <c r="K25" s="5586"/>
      <c r="L25" s="5587"/>
      <c r="M25" s="1745" t="s">
        <v>359</v>
      </c>
    </row>
    <row r="26" spans="1:13" ht="15.75" customHeight="1">
      <c r="A26" s="6012"/>
      <c r="B26" s="5610"/>
      <c r="C26" s="2206" t="s">
        <v>359</v>
      </c>
      <c r="D26" s="2041" t="s">
        <v>359</v>
      </c>
      <c r="E26" s="2041" t="s">
        <v>359</v>
      </c>
      <c r="F26" s="2041" t="s">
        <v>359</v>
      </c>
      <c r="G26" s="2041" t="s">
        <v>359</v>
      </c>
      <c r="H26" s="2041" t="s">
        <v>359</v>
      </c>
      <c r="I26" s="2041" t="s">
        <v>359</v>
      </c>
      <c r="J26" s="2041" t="s">
        <v>359</v>
      </c>
      <c r="K26" s="2041" t="s">
        <v>359</v>
      </c>
      <c r="L26" s="2041" t="s">
        <v>359</v>
      </c>
      <c r="M26" s="2207" t="s">
        <v>359</v>
      </c>
    </row>
    <row r="27" spans="1:13" ht="15.75" customHeight="1">
      <c r="A27" s="6012"/>
      <c r="B27" s="6014" t="s">
        <v>2364</v>
      </c>
      <c r="C27" s="2208" t="s">
        <v>359</v>
      </c>
      <c r="D27" s="2050" t="s">
        <v>359</v>
      </c>
      <c r="E27" s="2050" t="s">
        <v>359</v>
      </c>
      <c r="F27" s="2050" t="s">
        <v>359</v>
      </c>
      <c r="G27" s="2050" t="s">
        <v>359</v>
      </c>
      <c r="H27" s="2050" t="s">
        <v>359</v>
      </c>
      <c r="I27" s="2050" t="s">
        <v>359</v>
      </c>
      <c r="J27" s="2050" t="s">
        <v>359</v>
      </c>
      <c r="K27" s="2050" t="s">
        <v>359</v>
      </c>
      <c r="L27" s="1744" t="s">
        <v>359</v>
      </c>
      <c r="M27" s="1745" t="s">
        <v>359</v>
      </c>
    </row>
    <row r="28" spans="1:13" ht="15.75" customHeight="1">
      <c r="A28" s="6012"/>
      <c r="B28" s="6014"/>
      <c r="C28" s="2044" t="s">
        <v>2365</v>
      </c>
      <c r="D28" s="3425">
        <v>2023</v>
      </c>
      <c r="E28" s="2050" t="s">
        <v>359</v>
      </c>
      <c r="F28" s="1744" t="s">
        <v>2366</v>
      </c>
      <c r="G28" s="3425">
        <v>2038</v>
      </c>
      <c r="H28" s="2050" t="s">
        <v>359</v>
      </c>
      <c r="I28" s="1744" t="s">
        <v>359</v>
      </c>
      <c r="J28" s="2050" t="s">
        <v>359</v>
      </c>
      <c r="K28" s="2050" t="s">
        <v>359</v>
      </c>
      <c r="L28" s="1744" t="s">
        <v>359</v>
      </c>
      <c r="M28" s="1745" t="s">
        <v>359</v>
      </c>
    </row>
    <row r="29" spans="1:13" ht="15.75" customHeight="1">
      <c r="A29" s="6012"/>
      <c r="B29" s="6014"/>
      <c r="C29" s="2044" t="s">
        <v>359</v>
      </c>
      <c r="D29" s="1744" t="s">
        <v>359</v>
      </c>
      <c r="E29" s="2050" t="s">
        <v>359</v>
      </c>
      <c r="F29" s="1744" t="s">
        <v>359</v>
      </c>
      <c r="G29" s="2050" t="s">
        <v>359</v>
      </c>
      <c r="H29" s="2050" t="s">
        <v>359</v>
      </c>
      <c r="I29" s="1744" t="s">
        <v>359</v>
      </c>
      <c r="J29" s="2050" t="s">
        <v>359</v>
      </c>
      <c r="K29" s="2050" t="s">
        <v>359</v>
      </c>
      <c r="L29" s="1744" t="s">
        <v>359</v>
      </c>
      <c r="M29" s="1745" t="s">
        <v>359</v>
      </c>
    </row>
    <row r="30" spans="1:13" ht="15.75" customHeight="1">
      <c r="A30" s="6012"/>
      <c r="B30" s="5608" t="s">
        <v>2367</v>
      </c>
      <c r="C30" s="3282" t="s">
        <v>359</v>
      </c>
      <c r="D30" s="3283" t="s">
        <v>359</v>
      </c>
      <c r="E30" s="3283" t="s">
        <v>359</v>
      </c>
      <c r="F30" s="3283" t="s">
        <v>359</v>
      </c>
      <c r="G30" s="3283" t="s">
        <v>359</v>
      </c>
      <c r="H30" s="3283" t="s">
        <v>359</v>
      </c>
      <c r="I30" s="3283" t="s">
        <v>359</v>
      </c>
      <c r="J30" s="3283" t="s">
        <v>359</v>
      </c>
      <c r="K30" s="3283" t="s">
        <v>359</v>
      </c>
      <c r="L30" s="3283" t="s">
        <v>359</v>
      </c>
      <c r="M30" s="3284" t="s">
        <v>359</v>
      </c>
    </row>
    <row r="31" spans="1:13" ht="17.100000000000001" customHeight="1">
      <c r="A31" s="6012"/>
      <c r="B31" s="5609"/>
      <c r="C31" s="3285" t="s">
        <v>359</v>
      </c>
      <c r="D31" s="3167" t="s">
        <v>2368</v>
      </c>
      <c r="E31" s="3167">
        <v>2023</v>
      </c>
      <c r="F31" s="3167" t="s">
        <v>2369</v>
      </c>
      <c r="G31" s="3167">
        <v>2024</v>
      </c>
      <c r="H31" s="3167" t="s">
        <v>2370</v>
      </c>
      <c r="I31" s="3167">
        <v>2025</v>
      </c>
      <c r="J31" s="3167" t="s">
        <v>2371</v>
      </c>
      <c r="K31" s="3167">
        <v>2026</v>
      </c>
      <c r="L31" s="3167" t="s">
        <v>2372</v>
      </c>
      <c r="M31" s="3168">
        <v>2027</v>
      </c>
    </row>
    <row r="32" spans="1:13" ht="15.75" customHeight="1">
      <c r="A32" s="6012"/>
      <c r="B32" s="5609"/>
      <c r="C32" s="3285" t="s">
        <v>359</v>
      </c>
      <c r="D32" s="3286"/>
      <c r="E32" s="3287">
        <v>0.05</v>
      </c>
      <c r="F32" s="3288"/>
      <c r="G32" s="3287">
        <v>0.1</v>
      </c>
      <c r="H32" s="3288"/>
      <c r="I32" s="3287">
        <v>0.5</v>
      </c>
      <c r="J32" s="3288"/>
      <c r="K32" s="3287">
        <v>0.54</v>
      </c>
      <c r="L32" s="3288"/>
      <c r="M32" s="3289">
        <v>0.57999999999999996</v>
      </c>
    </row>
    <row r="33" spans="1:13" ht="17.100000000000001" customHeight="1">
      <c r="A33" s="6012"/>
      <c r="B33" s="5609"/>
      <c r="C33" s="3285" t="s">
        <v>359</v>
      </c>
      <c r="D33" s="3167" t="s">
        <v>2373</v>
      </c>
      <c r="E33" s="3167">
        <v>2028</v>
      </c>
      <c r="F33" s="3167" t="s">
        <v>2374</v>
      </c>
      <c r="G33" s="3167">
        <v>2029</v>
      </c>
      <c r="H33" s="3167" t="s">
        <v>2375</v>
      </c>
      <c r="I33" s="3167">
        <v>2030</v>
      </c>
      <c r="J33" s="3167" t="s">
        <v>2376</v>
      </c>
      <c r="K33" s="3167">
        <v>2031</v>
      </c>
      <c r="L33" s="3167" t="s">
        <v>2377</v>
      </c>
      <c r="M33" s="3168">
        <v>2032</v>
      </c>
    </row>
    <row r="34" spans="1:13" ht="15.75" customHeight="1">
      <c r="A34" s="6012"/>
      <c r="B34" s="5609"/>
      <c r="C34" s="3285" t="s">
        <v>359</v>
      </c>
      <c r="D34" s="3286"/>
      <c r="E34" s="3287">
        <v>0.62</v>
      </c>
      <c r="F34" s="3288"/>
      <c r="G34" s="3287">
        <v>0.64</v>
      </c>
      <c r="H34" s="3288"/>
      <c r="I34" s="3287">
        <v>0.68</v>
      </c>
      <c r="J34" s="3288"/>
      <c r="K34" s="3287">
        <v>0.72</v>
      </c>
      <c r="L34" s="3288"/>
      <c r="M34" s="3289">
        <v>0.76</v>
      </c>
    </row>
    <row r="35" spans="1:13" ht="17.100000000000001" customHeight="1">
      <c r="A35" s="6012"/>
      <c r="B35" s="5609"/>
      <c r="C35" s="3285" t="s">
        <v>359</v>
      </c>
      <c r="D35" s="3167" t="s">
        <v>2378</v>
      </c>
      <c r="E35" s="3167">
        <v>2033</v>
      </c>
      <c r="F35" s="3167" t="s">
        <v>2379</v>
      </c>
      <c r="G35" s="3167">
        <v>2034</v>
      </c>
      <c r="H35" s="3167" t="s">
        <v>2380</v>
      </c>
      <c r="I35" s="3167">
        <v>2035</v>
      </c>
      <c r="J35" s="3167" t="s">
        <v>2381</v>
      </c>
      <c r="K35" s="3167">
        <v>2036</v>
      </c>
      <c r="L35" s="3167" t="s">
        <v>2382</v>
      </c>
      <c r="M35" s="3168">
        <v>2037</v>
      </c>
    </row>
    <row r="36" spans="1:13" ht="17.100000000000001" customHeight="1">
      <c r="A36" s="6012"/>
      <c r="B36" s="5609"/>
      <c r="C36" s="3285" t="s">
        <v>359</v>
      </c>
      <c r="D36" s="3286"/>
      <c r="E36" s="3287">
        <v>0.8</v>
      </c>
      <c r="F36" s="3288"/>
      <c r="G36" s="3290">
        <v>0.84</v>
      </c>
      <c r="H36" s="3286"/>
      <c r="I36" s="3287">
        <v>0.88</v>
      </c>
      <c r="J36" s="3288"/>
      <c r="K36" s="3287">
        <v>0.92</v>
      </c>
      <c r="L36" s="3288"/>
      <c r="M36" s="3289">
        <v>0.96</v>
      </c>
    </row>
    <row r="37" spans="1:13" ht="17.100000000000001" customHeight="1">
      <c r="A37" s="6012"/>
      <c r="B37" s="5609"/>
      <c r="C37" s="3285" t="s">
        <v>359</v>
      </c>
      <c r="D37" s="3185" t="s">
        <v>2383</v>
      </c>
      <c r="E37" s="3185">
        <v>2038</v>
      </c>
      <c r="F37" s="3185"/>
      <c r="G37" s="3185" t="s">
        <v>2384</v>
      </c>
      <c r="H37" s="2389"/>
      <c r="I37" s="2389"/>
      <c r="J37" s="2389"/>
      <c r="K37" s="2389"/>
      <c r="L37" s="2389"/>
      <c r="M37" s="2134"/>
    </row>
    <row r="38" spans="1:13" ht="15.75" customHeight="1">
      <c r="A38" s="6012"/>
      <c r="B38" s="5609"/>
      <c r="C38" s="3285" t="s">
        <v>359</v>
      </c>
      <c r="D38" s="3286"/>
      <c r="E38" s="3287">
        <v>1</v>
      </c>
      <c r="F38" s="3288"/>
      <c r="G38" s="3287">
        <v>1</v>
      </c>
      <c r="H38" s="2389"/>
      <c r="I38" s="2389"/>
      <c r="J38" s="2389"/>
      <c r="K38" s="2389"/>
      <c r="L38" s="2389"/>
      <c r="M38" s="2134"/>
    </row>
    <row r="39" spans="1:13" ht="15.75" customHeight="1">
      <c r="A39" s="6012"/>
      <c r="B39" s="5610"/>
      <c r="C39" s="3285" t="s">
        <v>359</v>
      </c>
      <c r="D39" s="3291" t="s">
        <v>359</v>
      </c>
      <c r="E39" s="3291" t="s">
        <v>359</v>
      </c>
      <c r="F39" s="3291" t="s">
        <v>359</v>
      </c>
      <c r="G39" s="3291" t="s">
        <v>359</v>
      </c>
      <c r="H39" s="5598" t="s">
        <v>359</v>
      </c>
      <c r="I39" s="5598"/>
      <c r="J39" s="3291" t="s">
        <v>359</v>
      </c>
      <c r="K39" s="3291" t="s">
        <v>359</v>
      </c>
      <c r="L39" s="3291" t="s">
        <v>359</v>
      </c>
      <c r="M39" s="3292" t="s">
        <v>359</v>
      </c>
    </row>
    <row r="40" spans="1:13" ht="18" customHeight="1">
      <c r="A40" s="6012"/>
      <c r="B40" s="5583" t="s">
        <v>2385</v>
      </c>
      <c r="C40" s="3282" t="s">
        <v>359</v>
      </c>
      <c r="D40" s="3283"/>
      <c r="E40" s="3283"/>
      <c r="F40" s="3283"/>
      <c r="G40" s="3283"/>
      <c r="H40" s="3283"/>
      <c r="I40" s="3283"/>
      <c r="J40" s="3283"/>
      <c r="K40" s="3283"/>
      <c r="L40" s="3283"/>
      <c r="M40" s="3284" t="s">
        <v>359</v>
      </c>
    </row>
    <row r="41" spans="1:13" ht="15.75" customHeight="1">
      <c r="A41" s="6012"/>
      <c r="B41" s="5583"/>
      <c r="C41" s="3285" t="s">
        <v>359</v>
      </c>
      <c r="D41" s="3291" t="s">
        <v>93</v>
      </c>
      <c r="E41" s="3243" t="s">
        <v>95</v>
      </c>
      <c r="F41" s="5599" t="s">
        <v>2386</v>
      </c>
      <c r="G41" s="5600"/>
      <c r="H41" s="5601"/>
      <c r="I41" s="5601"/>
      <c r="J41" s="5602"/>
      <c r="K41" s="3291" t="s">
        <v>2387</v>
      </c>
      <c r="L41" s="5600"/>
      <c r="M41" s="5623"/>
    </row>
    <row r="42" spans="1:13" ht="15.75" customHeight="1">
      <c r="A42" s="6012"/>
      <c r="B42" s="5583"/>
      <c r="C42" s="3285" t="s">
        <v>359</v>
      </c>
      <c r="D42" s="3293" t="s">
        <v>359</v>
      </c>
      <c r="E42" s="3294" t="s">
        <v>2351</v>
      </c>
      <c r="F42" s="5599"/>
      <c r="G42" s="5603"/>
      <c r="H42" s="5594"/>
      <c r="I42" s="5594"/>
      <c r="J42" s="5604"/>
      <c r="K42" s="3291"/>
      <c r="L42" s="5606"/>
      <c r="M42" s="5624"/>
    </row>
    <row r="43" spans="1:13" ht="15.75" customHeight="1">
      <c r="A43" s="6012"/>
      <c r="B43" s="5583"/>
      <c r="C43" s="3285" t="s">
        <v>359</v>
      </c>
      <c r="D43" s="3291" t="s">
        <v>359</v>
      </c>
      <c r="E43" s="3291" t="s">
        <v>359</v>
      </c>
      <c r="F43" s="3291" t="s">
        <v>359</v>
      </c>
      <c r="G43" s="3291" t="s">
        <v>359</v>
      </c>
      <c r="H43" s="3291" t="s">
        <v>359</v>
      </c>
      <c r="I43" s="3291" t="s">
        <v>359</v>
      </c>
      <c r="J43" s="3291" t="s">
        <v>359</v>
      </c>
      <c r="K43" s="3291" t="s">
        <v>359</v>
      </c>
      <c r="L43" s="3291"/>
      <c r="M43" s="3292" t="s">
        <v>359</v>
      </c>
    </row>
    <row r="44" spans="1:13" ht="405.75" customHeight="1">
      <c r="A44" s="6012"/>
      <c r="B44" s="3313" t="s">
        <v>2388</v>
      </c>
      <c r="C44" s="5678" t="s">
        <v>2473</v>
      </c>
      <c r="D44" s="5678"/>
      <c r="E44" s="5678"/>
      <c r="F44" s="5678"/>
      <c r="G44" s="5678"/>
      <c r="H44" s="5678"/>
      <c r="I44" s="5678"/>
      <c r="J44" s="5678"/>
      <c r="K44" s="5678"/>
      <c r="L44" s="5678"/>
      <c r="M44" s="5679"/>
    </row>
    <row r="45" spans="1:13" ht="15.75" customHeight="1">
      <c r="A45" s="6012"/>
      <c r="B45" s="3313" t="s">
        <v>2390</v>
      </c>
      <c r="C45" s="5682" t="s">
        <v>2474</v>
      </c>
      <c r="D45" s="5682"/>
      <c r="E45" s="5682"/>
      <c r="F45" s="5682"/>
      <c r="G45" s="5682"/>
      <c r="H45" s="5682"/>
      <c r="I45" s="5682"/>
      <c r="J45" s="5682"/>
      <c r="K45" s="5682"/>
      <c r="L45" s="5682"/>
      <c r="M45" s="5683"/>
    </row>
    <row r="46" spans="1:13">
      <c r="A46" s="6012"/>
      <c r="B46" s="3313" t="s">
        <v>2392</v>
      </c>
      <c r="C46" s="3371">
        <v>90</v>
      </c>
      <c r="D46" s="3371" t="s">
        <v>359</v>
      </c>
      <c r="E46" s="3371" t="s">
        <v>359</v>
      </c>
      <c r="F46" s="3371" t="s">
        <v>359</v>
      </c>
      <c r="G46" s="3371" t="s">
        <v>359</v>
      </c>
      <c r="H46" s="3371" t="s">
        <v>359</v>
      </c>
      <c r="I46" s="3371" t="s">
        <v>359</v>
      </c>
      <c r="J46" s="3371" t="s">
        <v>359</v>
      </c>
      <c r="K46" s="3371" t="s">
        <v>359</v>
      </c>
      <c r="L46" s="3371" t="s">
        <v>359</v>
      </c>
      <c r="M46" s="3372" t="s">
        <v>359</v>
      </c>
    </row>
    <row r="47" spans="1:13" ht="17.100000000000001" customHeight="1">
      <c r="A47" s="6013"/>
      <c r="B47" s="2059" t="s">
        <v>2393</v>
      </c>
      <c r="C47" s="1729">
        <v>2022</v>
      </c>
      <c r="D47" s="1729" t="s">
        <v>359</v>
      </c>
      <c r="E47" s="1729" t="s">
        <v>359</v>
      </c>
      <c r="F47" s="1729" t="s">
        <v>359</v>
      </c>
      <c r="G47" s="1729" t="s">
        <v>359</v>
      </c>
      <c r="H47" s="1729" t="s">
        <v>359</v>
      </c>
      <c r="I47" s="1729" t="s">
        <v>359</v>
      </c>
      <c r="J47" s="1729" t="s">
        <v>359</v>
      </c>
      <c r="K47" s="1729" t="s">
        <v>359</v>
      </c>
      <c r="L47" s="1729" t="s">
        <v>359</v>
      </c>
      <c r="M47" s="3186" t="s">
        <v>359</v>
      </c>
    </row>
    <row r="48" spans="1:13" ht="15.75" customHeight="1">
      <c r="A48" s="6008" t="s">
        <v>2394</v>
      </c>
      <c r="B48" s="2059" t="s">
        <v>2395</v>
      </c>
      <c r="C48" s="6000" t="s">
        <v>2475</v>
      </c>
      <c r="D48" s="6000"/>
      <c r="E48" s="6000"/>
      <c r="F48" s="6000"/>
      <c r="G48" s="6000"/>
      <c r="H48" s="6000"/>
      <c r="I48" s="6000"/>
      <c r="J48" s="6000"/>
      <c r="K48" s="6000"/>
      <c r="L48" s="6000"/>
      <c r="M48" s="6001"/>
    </row>
    <row r="49" spans="1:13" ht="15.75" customHeight="1">
      <c r="A49" s="6008"/>
      <c r="B49" s="2059" t="s">
        <v>2396</v>
      </c>
      <c r="C49" s="5680" t="s">
        <v>2413</v>
      </c>
      <c r="D49" s="5680"/>
      <c r="E49" s="5680"/>
      <c r="F49" s="5680"/>
      <c r="G49" s="5680"/>
      <c r="H49" s="5680"/>
      <c r="I49" s="5680"/>
      <c r="J49" s="5680"/>
      <c r="K49" s="5680"/>
      <c r="L49" s="5680"/>
      <c r="M49" s="5681"/>
    </row>
    <row r="50" spans="1:13" ht="15.75" customHeight="1">
      <c r="A50" s="6008"/>
      <c r="B50" s="2059" t="s">
        <v>2398</v>
      </c>
      <c r="C50" s="5682" t="s">
        <v>289</v>
      </c>
      <c r="D50" s="5682"/>
      <c r="E50" s="5682"/>
      <c r="F50" s="5682"/>
      <c r="G50" s="5682"/>
      <c r="H50" s="5682"/>
      <c r="I50" s="5682"/>
      <c r="J50" s="5682"/>
      <c r="K50" s="5682"/>
      <c r="L50" s="5682"/>
      <c r="M50" s="5683"/>
    </row>
    <row r="51" spans="1:13" ht="15.75" customHeight="1">
      <c r="A51" s="6008"/>
      <c r="B51" s="2059" t="s">
        <v>2399</v>
      </c>
      <c r="C51" s="5680" t="s">
        <v>2414</v>
      </c>
      <c r="D51" s="5680"/>
      <c r="E51" s="5680"/>
      <c r="F51" s="5680"/>
      <c r="G51" s="5680"/>
      <c r="H51" s="5680"/>
      <c r="I51" s="5680"/>
      <c r="J51" s="5680"/>
      <c r="K51" s="5680"/>
      <c r="L51" s="5680"/>
      <c r="M51" s="5681"/>
    </row>
    <row r="52" spans="1:13" ht="15.75" customHeight="1">
      <c r="A52" s="6008"/>
      <c r="B52" s="2059" t="s">
        <v>2400</v>
      </c>
      <c r="C52" s="5684" t="s">
        <v>1377</v>
      </c>
      <c r="D52" s="5684"/>
      <c r="E52" s="5684"/>
      <c r="F52" s="5684"/>
      <c r="G52" s="5684"/>
      <c r="H52" s="5684"/>
      <c r="I52" s="5684"/>
      <c r="J52" s="5684"/>
      <c r="K52" s="5684"/>
      <c r="L52" s="5684"/>
      <c r="M52" s="5685"/>
    </row>
    <row r="53" spans="1:13" ht="15.75" customHeight="1">
      <c r="A53" s="6009"/>
      <c r="B53" s="2059" t="s">
        <v>2401</v>
      </c>
      <c r="C53" s="6002">
        <v>3779595</v>
      </c>
      <c r="D53" s="6003"/>
      <c r="E53" s="6003"/>
      <c r="F53" s="6003"/>
      <c r="G53" s="6003"/>
      <c r="H53" s="6003"/>
      <c r="I53" s="6003"/>
      <c r="J53" s="6003"/>
      <c r="K53" s="6003"/>
      <c r="L53" s="6003"/>
      <c r="M53" s="6004"/>
    </row>
    <row r="54" spans="1:13" ht="15.75" customHeight="1">
      <c r="A54" s="6007" t="s">
        <v>2402</v>
      </c>
      <c r="B54" s="2060" t="s">
        <v>2403</v>
      </c>
      <c r="C54" s="5680" t="s">
        <v>1132</v>
      </c>
      <c r="D54" s="5680"/>
      <c r="E54" s="5680"/>
      <c r="F54" s="5680"/>
      <c r="G54" s="5680"/>
      <c r="H54" s="5680"/>
      <c r="I54" s="5680"/>
      <c r="J54" s="5680"/>
      <c r="K54" s="5680"/>
      <c r="L54" s="5680"/>
      <c r="M54" s="5681"/>
    </row>
    <row r="55" spans="1:13" ht="15.75" customHeight="1">
      <c r="A55" s="6008"/>
      <c r="B55" s="2060" t="s">
        <v>2404</v>
      </c>
      <c r="C55" s="5680" t="s">
        <v>2405</v>
      </c>
      <c r="D55" s="5680"/>
      <c r="E55" s="5680"/>
      <c r="F55" s="5680"/>
      <c r="G55" s="5680"/>
      <c r="H55" s="5680"/>
      <c r="I55" s="5680"/>
      <c r="J55" s="5680"/>
      <c r="K55" s="5680"/>
      <c r="L55" s="5680"/>
      <c r="M55" s="5681"/>
    </row>
    <row r="56" spans="1:13" ht="15.75" customHeight="1">
      <c r="A56" s="6008"/>
      <c r="B56" s="2060" t="s">
        <v>244</v>
      </c>
      <c r="C56" s="5682" t="s">
        <v>289</v>
      </c>
      <c r="D56" s="5682"/>
      <c r="E56" s="5682"/>
      <c r="F56" s="5682"/>
      <c r="G56" s="5682"/>
      <c r="H56" s="5682"/>
      <c r="I56" s="5682"/>
      <c r="J56" s="5682"/>
      <c r="K56" s="5682"/>
      <c r="L56" s="5682"/>
      <c r="M56" s="5683"/>
    </row>
    <row r="57" spans="1:13" ht="35.25" customHeight="1">
      <c r="A57" s="2052" t="s">
        <v>2406</v>
      </c>
      <c r="B57" s="2278" t="s">
        <v>359</v>
      </c>
      <c r="C57" s="5956" t="s">
        <v>2464</v>
      </c>
      <c r="D57" s="5957"/>
      <c r="E57" s="5957"/>
      <c r="F57" s="5957"/>
      <c r="G57" s="5957"/>
      <c r="H57" s="5957"/>
      <c r="I57" s="5957"/>
      <c r="J57" s="5957"/>
      <c r="K57" s="5957"/>
      <c r="L57" s="5957"/>
      <c r="M57" s="5958"/>
    </row>
  </sheetData>
  <mergeCells count="46">
    <mergeCell ref="B1:M1"/>
    <mergeCell ref="C7:G7"/>
    <mergeCell ref="B30:B39"/>
    <mergeCell ref="B24:B26"/>
    <mergeCell ref="A54:A56"/>
    <mergeCell ref="C54:M54"/>
    <mergeCell ref="C55:M55"/>
    <mergeCell ref="C56:M56"/>
    <mergeCell ref="A48:A53"/>
    <mergeCell ref="D4:E4"/>
    <mergeCell ref="A12:A47"/>
    <mergeCell ref="B13:B19"/>
    <mergeCell ref="B20:B23"/>
    <mergeCell ref="J25:L25"/>
    <mergeCell ref="B27:B29"/>
    <mergeCell ref="H39:I39"/>
    <mergeCell ref="C57:M57"/>
    <mergeCell ref="C44:M44"/>
    <mergeCell ref="C45:M45"/>
    <mergeCell ref="C48:M48"/>
    <mergeCell ref="C49:M49"/>
    <mergeCell ref="C50:M50"/>
    <mergeCell ref="C51:M51"/>
    <mergeCell ref="C52:M52"/>
    <mergeCell ref="C53:M53"/>
    <mergeCell ref="B40:B43"/>
    <mergeCell ref="F41:F42"/>
    <mergeCell ref="G41:J42"/>
    <mergeCell ref="L41:M42"/>
    <mergeCell ref="C12:M12"/>
    <mergeCell ref="D6:M6"/>
    <mergeCell ref="A2:A11"/>
    <mergeCell ref="C2:M2"/>
    <mergeCell ref="C3:M3"/>
    <mergeCell ref="F4:G4"/>
    <mergeCell ref="C5:M5"/>
    <mergeCell ref="I7:M7"/>
    <mergeCell ref="B8:B10"/>
    <mergeCell ref="C9:D9"/>
    <mergeCell ref="F9:G9"/>
    <mergeCell ref="I9:J9"/>
    <mergeCell ref="C10:D10"/>
    <mergeCell ref="F10:G10"/>
    <mergeCell ref="I10:J10"/>
    <mergeCell ref="C11:M11"/>
    <mergeCell ref="I4:M4"/>
  </mergeCells>
  <dataValidations count="1">
    <dataValidation allowBlank="1" showInputMessage="1" showErrorMessage="1" prompt="Identifique la meta ODS a que le apunta el indicador de producto. Seleccione de la lista desplegable." sqref="E14">
      <formula1>0</formula1>
      <formula2>0</formula2>
    </dataValidation>
  </dataValidations>
  <hyperlinks>
    <hyperlink ref="C52" r:id="rId1"/>
  </hyperlinks>
  <pageMargins left="0.7" right="0.7" top="0.75" bottom="0.75" header="0.3" footer="0.3"/>
  <pageSetup paperSize="9" orientation="portrait" horizontalDpi="1200"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AF57"/>
  <sheetViews>
    <sheetView topLeftCell="A24" zoomScale="80" zoomScaleNormal="80" workbookViewId="0">
      <selection activeCell="C36" sqref="C36"/>
    </sheetView>
  </sheetViews>
  <sheetFormatPr baseColWidth="10" defaultColWidth="11.42578125" defaultRowHeight="16.5"/>
  <cols>
    <col min="1" max="1" width="29" style="2852" customWidth="1"/>
    <col min="2" max="2" width="29.7109375" style="2852" customWidth="1"/>
    <col min="3" max="5" width="11.42578125" style="2850" customWidth="1"/>
    <col min="6" max="6" width="11.42578125" style="2850"/>
    <col min="7" max="12" width="11.42578125" style="2850" customWidth="1"/>
    <col min="13" max="16384" width="11.42578125" style="2850"/>
  </cols>
  <sheetData>
    <row r="1" spans="1:15" ht="20.25" customHeight="1">
      <c r="A1" s="2959" t="s">
        <v>359</v>
      </c>
      <c r="B1" s="6055" t="s">
        <v>2476</v>
      </c>
      <c r="C1" s="6056"/>
      <c r="D1" s="6056"/>
      <c r="E1" s="6056"/>
      <c r="F1" s="6056"/>
      <c r="G1" s="6056"/>
      <c r="H1" s="6056"/>
      <c r="I1" s="6056"/>
      <c r="J1" s="6056"/>
      <c r="K1" s="6056"/>
      <c r="L1" s="6056"/>
      <c r="M1" s="6057"/>
    </row>
    <row r="2" spans="1:15" s="2852" customFormat="1" ht="54" customHeight="1">
      <c r="A2" s="6049" t="s">
        <v>2329</v>
      </c>
      <c r="B2" s="2851" t="s">
        <v>2330</v>
      </c>
      <c r="C2" s="6024" t="s">
        <v>2265</v>
      </c>
      <c r="D2" s="6024"/>
      <c r="E2" s="6024"/>
      <c r="F2" s="6024"/>
      <c r="G2" s="6024"/>
      <c r="H2" s="6024"/>
      <c r="I2" s="6024"/>
      <c r="J2" s="6024"/>
      <c r="K2" s="6024"/>
      <c r="L2" s="6024"/>
      <c r="M2" s="6025"/>
    </row>
    <row r="3" spans="1:15" ht="97.5" customHeight="1">
      <c r="A3" s="6042"/>
      <c r="B3" s="2853" t="s">
        <v>2331</v>
      </c>
      <c r="C3" s="6024" t="s">
        <v>2477</v>
      </c>
      <c r="D3" s="6024"/>
      <c r="E3" s="6024"/>
      <c r="F3" s="6024"/>
      <c r="G3" s="6024"/>
      <c r="H3" s="6024"/>
      <c r="I3" s="6024"/>
      <c r="J3" s="6024"/>
      <c r="K3" s="6024"/>
      <c r="L3" s="6024"/>
      <c r="M3" s="6025"/>
      <c r="O3" s="2854"/>
    </row>
    <row r="4" spans="1:15" ht="34.5" customHeight="1">
      <c r="A4" s="6042"/>
      <c r="B4" s="2855" t="s">
        <v>240</v>
      </c>
      <c r="C4" s="3145" t="s">
        <v>95</v>
      </c>
      <c r="D4" s="6060"/>
      <c r="E4" s="6061"/>
      <c r="F4" s="6050" t="s">
        <v>241</v>
      </c>
      <c r="G4" s="6051"/>
      <c r="H4" s="3132"/>
      <c r="I4" s="6062"/>
      <c r="J4" s="6062"/>
      <c r="K4" s="6062"/>
      <c r="L4" s="6062"/>
      <c r="M4" s="6063"/>
    </row>
    <row r="5" spans="1:15" ht="31.5" customHeight="1">
      <c r="A5" s="6042"/>
      <c r="B5" s="3133" t="s">
        <v>2333</v>
      </c>
      <c r="C5" s="6052"/>
      <c r="D5" s="6022"/>
      <c r="E5" s="6022"/>
      <c r="F5" s="6022"/>
      <c r="G5" s="6022"/>
      <c r="H5" s="6022"/>
      <c r="I5" s="6022"/>
      <c r="J5" s="6022"/>
      <c r="K5" s="6022"/>
      <c r="L5" s="6022"/>
      <c r="M5" s="6023"/>
    </row>
    <row r="6" spans="1:15" ht="30.95" customHeight="1">
      <c r="A6" s="6042"/>
      <c r="B6" s="2855" t="s">
        <v>2334</v>
      </c>
      <c r="C6" s="6064"/>
      <c r="D6" s="6053"/>
      <c r="E6" s="6053"/>
      <c r="F6" s="6053"/>
      <c r="G6" s="6053"/>
      <c r="H6" s="6053"/>
      <c r="I6" s="6053"/>
      <c r="J6" s="2868"/>
      <c r="K6" s="2868"/>
      <c r="L6" s="2868"/>
      <c r="M6" s="2869"/>
    </row>
    <row r="7" spans="1:15" ht="15" customHeight="1">
      <c r="A7" s="6042"/>
      <c r="B7" s="2855" t="s">
        <v>2335</v>
      </c>
      <c r="C7" s="6022" t="s">
        <v>288</v>
      </c>
      <c r="D7" s="6022"/>
      <c r="E7" s="6022"/>
      <c r="F7" s="6022"/>
      <c r="G7" s="6058"/>
      <c r="H7" s="2955" t="s">
        <v>244</v>
      </c>
      <c r="I7" s="6022" t="s">
        <v>21</v>
      </c>
      <c r="J7" s="6022"/>
      <c r="K7" s="6022"/>
      <c r="L7" s="6022"/>
      <c r="M7" s="6023"/>
    </row>
    <row r="8" spans="1:15" ht="15.75" customHeight="1">
      <c r="A8" s="6042"/>
      <c r="B8" s="6044" t="s">
        <v>2336</v>
      </c>
      <c r="C8" s="2898" t="s">
        <v>359</v>
      </c>
      <c r="D8" s="2898" t="s">
        <v>359</v>
      </c>
      <c r="E8" s="2898" t="s">
        <v>359</v>
      </c>
      <c r="F8" s="2898" t="s">
        <v>359</v>
      </c>
      <c r="G8" s="2898" t="s">
        <v>359</v>
      </c>
      <c r="H8" s="2892" t="s">
        <v>359</v>
      </c>
      <c r="I8" s="2898" t="s">
        <v>359</v>
      </c>
      <c r="J8" s="2898" t="s">
        <v>359</v>
      </c>
      <c r="K8" s="2898" t="s">
        <v>359</v>
      </c>
      <c r="L8" s="2898" t="s">
        <v>359</v>
      </c>
      <c r="M8" s="2873" t="s">
        <v>359</v>
      </c>
    </row>
    <row r="9" spans="1:15" ht="27.75" customHeight="1">
      <c r="A9" s="6042"/>
      <c r="B9" s="6044"/>
      <c r="C9" s="6053"/>
      <c r="D9" s="6053"/>
      <c r="E9" s="2898" t="s">
        <v>359</v>
      </c>
      <c r="F9" s="6054"/>
      <c r="G9" s="6054"/>
      <c r="H9" s="2898" t="s">
        <v>359</v>
      </c>
      <c r="I9" s="6054"/>
      <c r="J9" s="6054"/>
      <c r="K9" s="2898" t="s">
        <v>359</v>
      </c>
      <c r="L9" s="2898" t="s">
        <v>359</v>
      </c>
      <c r="M9" s="2873" t="s">
        <v>359</v>
      </c>
    </row>
    <row r="10" spans="1:15" ht="15" customHeight="1">
      <c r="A10" s="6042"/>
      <c r="B10" s="6045"/>
      <c r="C10" s="6053" t="s">
        <v>2337</v>
      </c>
      <c r="D10" s="6053"/>
      <c r="E10" s="2868" t="s">
        <v>359</v>
      </c>
      <c r="F10" s="6053" t="s">
        <v>2337</v>
      </c>
      <c r="G10" s="6053"/>
      <c r="H10" s="2868" t="s">
        <v>359</v>
      </c>
      <c r="I10" s="6053" t="s">
        <v>2337</v>
      </c>
      <c r="J10" s="6053"/>
      <c r="K10" s="2868" t="s">
        <v>359</v>
      </c>
      <c r="L10" s="2868" t="s">
        <v>359</v>
      </c>
      <c r="M10" s="2869" t="s">
        <v>359</v>
      </c>
    </row>
    <row r="11" spans="1:15" ht="135.75" customHeight="1">
      <c r="A11" s="6043"/>
      <c r="B11" s="2856" t="s">
        <v>2338</v>
      </c>
      <c r="C11" s="6036" t="s">
        <v>2478</v>
      </c>
      <c r="D11" s="6036"/>
      <c r="E11" s="6036"/>
      <c r="F11" s="6036"/>
      <c r="G11" s="6036"/>
      <c r="H11" s="6036"/>
      <c r="I11" s="6036"/>
      <c r="J11" s="6036"/>
      <c r="K11" s="6036"/>
      <c r="L11" s="6036"/>
      <c r="M11" s="6037"/>
    </row>
    <row r="12" spans="1:15" ht="15" customHeight="1">
      <c r="A12" s="6042" t="s">
        <v>2340</v>
      </c>
      <c r="B12" s="2855" t="s">
        <v>230</v>
      </c>
      <c r="C12" s="6022" t="s">
        <v>572</v>
      </c>
      <c r="D12" s="6022"/>
      <c r="E12" s="6022"/>
      <c r="F12" s="6022"/>
      <c r="G12" s="6022"/>
      <c r="H12" s="6022"/>
      <c r="I12" s="6022"/>
      <c r="J12" s="6022"/>
      <c r="K12" s="6022"/>
      <c r="L12" s="6022"/>
      <c r="M12" s="6023"/>
    </row>
    <row r="13" spans="1:15" ht="15.75" customHeight="1">
      <c r="A13" s="6042"/>
      <c r="B13" s="6044" t="s">
        <v>2341</v>
      </c>
      <c r="C13" s="2892" t="s">
        <v>359</v>
      </c>
      <c r="D13" s="2892" t="s">
        <v>359</v>
      </c>
      <c r="E13" s="2892" t="s">
        <v>359</v>
      </c>
      <c r="F13" s="2892" t="s">
        <v>359</v>
      </c>
      <c r="G13" s="2892" t="s">
        <v>359</v>
      </c>
      <c r="H13" s="2892" t="s">
        <v>359</v>
      </c>
      <c r="I13" s="2892" t="s">
        <v>359</v>
      </c>
      <c r="J13" s="2892" t="s">
        <v>359</v>
      </c>
      <c r="K13" s="2892" t="s">
        <v>359</v>
      </c>
      <c r="L13" s="2892" t="s">
        <v>359</v>
      </c>
      <c r="M13" s="2873" t="s">
        <v>359</v>
      </c>
    </row>
    <row r="14" spans="1:15">
      <c r="A14" s="6042"/>
      <c r="B14" s="6044"/>
      <c r="C14" s="2898" t="s">
        <v>359</v>
      </c>
      <c r="D14" s="2868" t="s">
        <v>359</v>
      </c>
      <c r="E14" s="2898" t="s">
        <v>359</v>
      </c>
      <c r="F14" s="2868" t="s">
        <v>359</v>
      </c>
      <c r="G14" s="2898" t="s">
        <v>359</v>
      </c>
      <c r="H14" s="2868" t="s">
        <v>359</v>
      </c>
      <c r="I14" s="2898" t="s">
        <v>359</v>
      </c>
      <c r="J14" s="2868" t="s">
        <v>359</v>
      </c>
      <c r="K14" s="2898" t="s">
        <v>359</v>
      </c>
      <c r="L14" s="2898" t="s">
        <v>359</v>
      </c>
      <c r="M14" s="2873" t="s">
        <v>359</v>
      </c>
    </row>
    <row r="15" spans="1:15">
      <c r="A15" s="6042"/>
      <c r="B15" s="6044"/>
      <c r="C15" s="2898" t="s">
        <v>2342</v>
      </c>
      <c r="D15" s="2875" t="s">
        <v>359</v>
      </c>
      <c r="E15" s="2898" t="s">
        <v>2343</v>
      </c>
      <c r="F15" s="2875" t="s">
        <v>359</v>
      </c>
      <c r="G15" s="2898" t="s">
        <v>2344</v>
      </c>
      <c r="H15" s="2875" t="s">
        <v>359</v>
      </c>
      <c r="I15" s="2898" t="s">
        <v>2345</v>
      </c>
      <c r="J15" s="2875" t="s">
        <v>359</v>
      </c>
      <c r="K15" s="2898" t="s">
        <v>359</v>
      </c>
      <c r="L15" s="2898" t="s">
        <v>359</v>
      </c>
      <c r="M15" s="2873" t="s">
        <v>359</v>
      </c>
    </row>
    <row r="16" spans="1:15">
      <c r="A16" s="6042"/>
      <c r="B16" s="6044"/>
      <c r="C16" s="2898" t="s">
        <v>2346</v>
      </c>
      <c r="D16" s="2875" t="s">
        <v>359</v>
      </c>
      <c r="E16" s="2898" t="s">
        <v>2347</v>
      </c>
      <c r="F16" s="2875" t="s">
        <v>359</v>
      </c>
      <c r="G16" s="2898" t="s">
        <v>2348</v>
      </c>
      <c r="H16" s="2875" t="s">
        <v>359</v>
      </c>
      <c r="I16" s="2898" t="s">
        <v>359</v>
      </c>
      <c r="J16" s="2898" t="s">
        <v>359</v>
      </c>
      <c r="K16" s="2898" t="s">
        <v>359</v>
      </c>
      <c r="L16" s="2898" t="s">
        <v>359</v>
      </c>
      <c r="M16" s="2873" t="s">
        <v>359</v>
      </c>
    </row>
    <row r="17" spans="1:13">
      <c r="A17" s="6042"/>
      <c r="B17" s="6044"/>
      <c r="C17" s="2898" t="s">
        <v>2349</v>
      </c>
      <c r="D17" s="2875" t="s">
        <v>359</v>
      </c>
      <c r="E17" s="2898" t="s">
        <v>2350</v>
      </c>
      <c r="F17" s="2875" t="s">
        <v>359</v>
      </c>
      <c r="G17" s="2898" t="s">
        <v>359</v>
      </c>
      <c r="H17" s="2898" t="s">
        <v>359</v>
      </c>
      <c r="I17" s="2898" t="s">
        <v>359</v>
      </c>
      <c r="J17" s="2898" t="s">
        <v>359</v>
      </c>
      <c r="K17" s="2898" t="s">
        <v>359</v>
      </c>
      <c r="L17" s="2898" t="s">
        <v>359</v>
      </c>
      <c r="M17" s="2873" t="s">
        <v>359</v>
      </c>
    </row>
    <row r="18" spans="1:13">
      <c r="A18" s="6042"/>
      <c r="B18" s="6044"/>
      <c r="C18" s="2898" t="s">
        <v>105</v>
      </c>
      <c r="D18" s="2875" t="s">
        <v>2351</v>
      </c>
      <c r="E18" s="2898" t="s">
        <v>2352</v>
      </c>
      <c r="F18" s="2868" t="s">
        <v>2353</v>
      </c>
      <c r="G18" s="2868" t="s">
        <v>359</v>
      </c>
      <c r="H18" s="2868" t="s">
        <v>359</v>
      </c>
      <c r="I18" s="2868" t="s">
        <v>359</v>
      </c>
      <c r="J18" s="2868" t="s">
        <v>359</v>
      </c>
      <c r="K18" s="2868" t="s">
        <v>359</v>
      </c>
      <c r="L18" s="2868" t="s">
        <v>359</v>
      </c>
      <c r="M18" s="2869" t="s">
        <v>359</v>
      </c>
    </row>
    <row r="19" spans="1:13">
      <c r="A19" s="6042"/>
      <c r="B19" s="6045"/>
      <c r="C19" s="2868" t="s">
        <v>359</v>
      </c>
      <c r="D19" s="2868" t="s">
        <v>359</v>
      </c>
      <c r="E19" s="2868" t="s">
        <v>359</v>
      </c>
      <c r="F19" s="2868" t="s">
        <v>359</v>
      </c>
      <c r="G19" s="2868" t="s">
        <v>359</v>
      </c>
      <c r="H19" s="2868" t="s">
        <v>359</v>
      </c>
      <c r="I19" s="2868" t="s">
        <v>359</v>
      </c>
      <c r="J19" s="2868" t="s">
        <v>359</v>
      </c>
      <c r="K19" s="2868" t="s">
        <v>359</v>
      </c>
      <c r="L19" s="2868" t="s">
        <v>359</v>
      </c>
      <c r="M19" s="2869" t="s">
        <v>359</v>
      </c>
    </row>
    <row r="20" spans="1:13" ht="15.75" customHeight="1">
      <c r="A20" s="6042"/>
      <c r="B20" s="6044" t="s">
        <v>2354</v>
      </c>
      <c r="C20" s="2898" t="s">
        <v>359</v>
      </c>
      <c r="D20" s="2898" t="s">
        <v>359</v>
      </c>
      <c r="E20" s="2898" t="s">
        <v>359</v>
      </c>
      <c r="F20" s="2898" t="s">
        <v>359</v>
      </c>
      <c r="G20" s="2898" t="s">
        <v>359</v>
      </c>
      <c r="H20" s="2898" t="s">
        <v>359</v>
      </c>
      <c r="I20" s="2898" t="s">
        <v>359</v>
      </c>
      <c r="J20" s="2898" t="s">
        <v>359</v>
      </c>
      <c r="K20" s="2898" t="s">
        <v>359</v>
      </c>
      <c r="L20" s="2898" t="s">
        <v>359</v>
      </c>
      <c r="M20" s="2873" t="s">
        <v>359</v>
      </c>
    </row>
    <row r="21" spans="1:13">
      <c r="A21" s="6042"/>
      <c r="B21" s="6044"/>
      <c r="C21" s="2898" t="s">
        <v>2355</v>
      </c>
      <c r="D21" s="2879" t="s">
        <v>359</v>
      </c>
      <c r="E21" s="2898" t="s">
        <v>359</v>
      </c>
      <c r="F21" s="2898" t="s">
        <v>2356</v>
      </c>
      <c r="G21" s="2879" t="s">
        <v>359</v>
      </c>
      <c r="H21" s="2898" t="s">
        <v>359</v>
      </c>
      <c r="I21" s="2898" t="s">
        <v>2357</v>
      </c>
      <c r="J21" s="2879" t="s">
        <v>2441</v>
      </c>
      <c r="K21" s="2898" t="s">
        <v>359</v>
      </c>
      <c r="L21" s="2898" t="s">
        <v>359</v>
      </c>
      <c r="M21" s="2873" t="s">
        <v>359</v>
      </c>
    </row>
    <row r="22" spans="1:13">
      <c r="A22" s="6042"/>
      <c r="B22" s="6044"/>
      <c r="C22" s="2898" t="s">
        <v>2358</v>
      </c>
      <c r="D22" s="2875" t="s">
        <v>359</v>
      </c>
      <c r="E22" s="2898" t="s">
        <v>359</v>
      </c>
      <c r="F22" s="2898" t="s">
        <v>2359</v>
      </c>
      <c r="G22" s="2875" t="s">
        <v>359</v>
      </c>
      <c r="H22" s="2898" t="s">
        <v>359</v>
      </c>
      <c r="I22" s="2898" t="s">
        <v>359</v>
      </c>
      <c r="J22" s="2898" t="s">
        <v>359</v>
      </c>
      <c r="K22" s="2898" t="s">
        <v>359</v>
      </c>
      <c r="L22" s="2898" t="s">
        <v>359</v>
      </c>
      <c r="M22" s="2873" t="s">
        <v>359</v>
      </c>
    </row>
    <row r="23" spans="1:13">
      <c r="A23" s="6042"/>
      <c r="B23" s="6044"/>
      <c r="C23" s="2868" t="s">
        <v>359</v>
      </c>
      <c r="D23" s="2868" t="s">
        <v>359</v>
      </c>
      <c r="E23" s="2868" t="s">
        <v>359</v>
      </c>
      <c r="F23" s="2868" t="s">
        <v>359</v>
      </c>
      <c r="G23" s="2868" t="s">
        <v>359</v>
      </c>
      <c r="H23" s="2868" t="s">
        <v>359</v>
      </c>
      <c r="I23" s="2868" t="s">
        <v>359</v>
      </c>
      <c r="J23" s="2868" t="s">
        <v>359</v>
      </c>
      <c r="K23" s="2868" t="s">
        <v>359</v>
      </c>
      <c r="L23" s="2868" t="s">
        <v>359</v>
      </c>
      <c r="M23" s="2869" t="s">
        <v>359</v>
      </c>
    </row>
    <row r="24" spans="1:13">
      <c r="A24" s="6042"/>
      <c r="B24" s="6046" t="s">
        <v>2360</v>
      </c>
      <c r="C24" s="2898" t="s">
        <v>359</v>
      </c>
      <c r="D24" s="2898" t="s">
        <v>359</v>
      </c>
      <c r="E24" s="2898" t="s">
        <v>359</v>
      </c>
      <c r="F24" s="2898" t="s">
        <v>359</v>
      </c>
      <c r="G24" s="2898" t="s">
        <v>359</v>
      </c>
      <c r="H24" s="2898" t="s">
        <v>359</v>
      </c>
      <c r="I24" s="2898" t="s">
        <v>359</v>
      </c>
      <c r="J24" s="2898" t="s">
        <v>359</v>
      </c>
      <c r="K24" s="2898" t="s">
        <v>359</v>
      </c>
      <c r="L24" s="2898" t="s">
        <v>359</v>
      </c>
      <c r="M24" s="2873" t="s">
        <v>359</v>
      </c>
    </row>
    <row r="25" spans="1:13" ht="15" customHeight="1">
      <c r="A25" s="6042"/>
      <c r="B25" s="6047"/>
      <c r="C25" s="2893" t="s">
        <v>2361</v>
      </c>
      <c r="D25" s="2956">
        <v>0.1</v>
      </c>
      <c r="E25" s="2898" t="s">
        <v>359</v>
      </c>
      <c r="F25" s="2898" t="s">
        <v>2362</v>
      </c>
      <c r="G25" s="2957">
        <v>2023</v>
      </c>
      <c r="H25" s="2898" t="s">
        <v>359</v>
      </c>
      <c r="I25" s="2898" t="s">
        <v>2363</v>
      </c>
      <c r="J25" s="6059" t="s">
        <v>2479</v>
      </c>
      <c r="K25" s="6022"/>
      <c r="L25" s="6058"/>
      <c r="M25" s="2873" t="s">
        <v>359</v>
      </c>
    </row>
    <row r="26" spans="1:13">
      <c r="A26" s="6042"/>
      <c r="B26" s="6048"/>
      <c r="C26" s="2868" t="s">
        <v>359</v>
      </c>
      <c r="D26" s="2868" t="s">
        <v>359</v>
      </c>
      <c r="E26" s="2868" t="s">
        <v>359</v>
      </c>
      <c r="F26" s="2868" t="s">
        <v>359</v>
      </c>
      <c r="G26" s="2868" t="s">
        <v>359</v>
      </c>
      <c r="H26" s="2868" t="s">
        <v>359</v>
      </c>
      <c r="I26" s="2868" t="s">
        <v>359</v>
      </c>
      <c r="J26" s="2868" t="s">
        <v>359</v>
      </c>
      <c r="K26" s="2868" t="s">
        <v>359</v>
      </c>
      <c r="L26" s="2868" t="s">
        <v>359</v>
      </c>
      <c r="M26" s="2869" t="s">
        <v>359</v>
      </c>
    </row>
    <row r="27" spans="1:13" ht="15.75" customHeight="1">
      <c r="A27" s="6042"/>
      <c r="B27" s="6044" t="s">
        <v>2364</v>
      </c>
      <c r="C27" s="2897" t="s">
        <v>359</v>
      </c>
      <c r="D27" s="2897" t="s">
        <v>359</v>
      </c>
      <c r="E27" s="2897" t="s">
        <v>359</v>
      </c>
      <c r="F27" s="2897" t="s">
        <v>359</v>
      </c>
      <c r="G27" s="2897" t="s">
        <v>359</v>
      </c>
      <c r="H27" s="2897" t="s">
        <v>359</v>
      </c>
      <c r="I27" s="2897" t="s">
        <v>359</v>
      </c>
      <c r="J27" s="2897" t="s">
        <v>359</v>
      </c>
      <c r="K27" s="2897" t="s">
        <v>359</v>
      </c>
      <c r="L27" s="2898" t="s">
        <v>359</v>
      </c>
      <c r="M27" s="2873" t="s">
        <v>359</v>
      </c>
    </row>
    <row r="28" spans="1:13">
      <c r="A28" s="6042"/>
      <c r="B28" s="6044"/>
      <c r="C28" s="2898" t="s">
        <v>2365</v>
      </c>
      <c r="D28" s="2879">
        <v>2023</v>
      </c>
      <c r="E28" s="2897" t="s">
        <v>359</v>
      </c>
      <c r="F28" s="2898" t="s">
        <v>2366</v>
      </c>
      <c r="G28" s="2879">
        <v>2038</v>
      </c>
      <c r="H28" s="2897" t="s">
        <v>359</v>
      </c>
      <c r="I28" s="2898" t="s">
        <v>359</v>
      </c>
      <c r="J28" s="2897" t="s">
        <v>359</v>
      </c>
      <c r="K28" s="2897" t="s">
        <v>359</v>
      </c>
      <c r="L28" s="2898" t="s">
        <v>359</v>
      </c>
      <c r="M28" s="2873" t="s">
        <v>359</v>
      </c>
    </row>
    <row r="29" spans="1:13">
      <c r="A29" s="6042"/>
      <c r="B29" s="6044"/>
      <c r="C29" s="2898" t="s">
        <v>359</v>
      </c>
      <c r="D29" s="2898" t="s">
        <v>359</v>
      </c>
      <c r="E29" s="2897" t="s">
        <v>359</v>
      </c>
      <c r="F29" s="2898" t="s">
        <v>359</v>
      </c>
      <c r="G29" s="2897" t="s">
        <v>359</v>
      </c>
      <c r="H29" s="2897" t="s">
        <v>359</v>
      </c>
      <c r="I29" s="2898" t="s">
        <v>359</v>
      </c>
      <c r="J29" s="2897" t="s">
        <v>359</v>
      </c>
      <c r="K29" s="2897" t="s">
        <v>359</v>
      </c>
      <c r="L29" s="2898" t="s">
        <v>359</v>
      </c>
      <c r="M29" s="2873" t="s">
        <v>359</v>
      </c>
    </row>
    <row r="30" spans="1:13">
      <c r="A30" s="6042"/>
      <c r="B30" s="6046" t="s">
        <v>2367</v>
      </c>
      <c r="C30" s="3131" t="s">
        <v>359</v>
      </c>
      <c r="D30" s="3131" t="s">
        <v>359</v>
      </c>
      <c r="E30" s="3131" t="s">
        <v>359</v>
      </c>
      <c r="F30" s="3131" t="s">
        <v>359</v>
      </c>
      <c r="G30" s="3131" t="s">
        <v>359</v>
      </c>
      <c r="H30" s="3131" t="s">
        <v>359</v>
      </c>
      <c r="I30" s="3131" t="s">
        <v>359</v>
      </c>
      <c r="J30" s="3131" t="s">
        <v>359</v>
      </c>
      <c r="K30" s="3131" t="s">
        <v>359</v>
      </c>
      <c r="L30" s="3131" t="s">
        <v>359</v>
      </c>
      <c r="M30" s="3134" t="s">
        <v>359</v>
      </c>
    </row>
    <row r="31" spans="1:13" ht="17.100000000000001" customHeight="1">
      <c r="A31" s="6042"/>
      <c r="B31" s="6047"/>
      <c r="C31" s="3135" t="s">
        <v>359</v>
      </c>
      <c r="D31" s="3167" t="s">
        <v>2368</v>
      </c>
      <c r="E31" s="3167">
        <v>2023</v>
      </c>
      <c r="F31" s="3167" t="s">
        <v>2369</v>
      </c>
      <c r="G31" s="3167">
        <v>2024</v>
      </c>
      <c r="H31" s="3167" t="s">
        <v>2370</v>
      </c>
      <c r="I31" s="3167">
        <v>2025</v>
      </c>
      <c r="J31" s="3167" t="s">
        <v>2371</v>
      </c>
      <c r="K31" s="3167">
        <v>2026</v>
      </c>
      <c r="L31" s="3167" t="s">
        <v>2372</v>
      </c>
      <c r="M31" s="3168">
        <v>2027</v>
      </c>
    </row>
    <row r="32" spans="1:13" ht="15" customHeight="1">
      <c r="A32" s="6042"/>
      <c r="B32" s="6047"/>
      <c r="C32" s="3135" t="s">
        <v>359</v>
      </c>
      <c r="D32" s="3286"/>
      <c r="E32" s="3287">
        <v>0.1</v>
      </c>
      <c r="F32" s="3288"/>
      <c r="G32" s="3287">
        <v>0.15</v>
      </c>
      <c r="H32" s="3288"/>
      <c r="I32" s="3287">
        <v>0.3</v>
      </c>
      <c r="J32" s="3288"/>
      <c r="K32" s="3287">
        <v>0.4</v>
      </c>
      <c r="L32" s="3288"/>
      <c r="M32" s="3289">
        <v>0.45</v>
      </c>
    </row>
    <row r="33" spans="1:32" ht="17.100000000000001" customHeight="1">
      <c r="A33" s="6042"/>
      <c r="B33" s="6047"/>
      <c r="C33" s="3135" t="s">
        <v>359</v>
      </c>
      <c r="D33" s="3167" t="s">
        <v>2373</v>
      </c>
      <c r="E33" s="3167">
        <v>2028</v>
      </c>
      <c r="F33" s="3167" t="s">
        <v>2374</v>
      </c>
      <c r="G33" s="3167">
        <v>2029</v>
      </c>
      <c r="H33" s="3167" t="s">
        <v>2375</v>
      </c>
      <c r="I33" s="3167">
        <v>2030</v>
      </c>
      <c r="J33" s="3167" t="s">
        <v>2376</v>
      </c>
      <c r="K33" s="3167">
        <v>2031</v>
      </c>
      <c r="L33" s="3167" t="s">
        <v>2377</v>
      </c>
      <c r="M33" s="3168">
        <v>2032</v>
      </c>
    </row>
    <row r="34" spans="1:32" ht="15" customHeight="1">
      <c r="A34" s="6042"/>
      <c r="B34" s="6047"/>
      <c r="C34" s="3135" t="s">
        <v>359</v>
      </c>
      <c r="D34" s="3286"/>
      <c r="E34" s="3287">
        <v>0.5</v>
      </c>
      <c r="F34" s="3288"/>
      <c r="G34" s="3287">
        <v>0.55000000000000004</v>
      </c>
      <c r="H34" s="3288"/>
      <c r="I34" s="3287">
        <v>0.6</v>
      </c>
      <c r="J34" s="3288"/>
      <c r="K34" s="3287">
        <v>0.65</v>
      </c>
      <c r="L34" s="3288"/>
      <c r="M34" s="3289">
        <v>0.7</v>
      </c>
    </row>
    <row r="35" spans="1:32" ht="17.100000000000001" customHeight="1">
      <c r="A35" s="6042"/>
      <c r="B35" s="6047"/>
      <c r="C35" s="3135" t="s">
        <v>359</v>
      </c>
      <c r="D35" s="3167" t="s">
        <v>2378</v>
      </c>
      <c r="E35" s="3167">
        <v>2033</v>
      </c>
      <c r="F35" s="3167" t="s">
        <v>2379</v>
      </c>
      <c r="G35" s="3167">
        <v>2034</v>
      </c>
      <c r="H35" s="3167" t="s">
        <v>2380</v>
      </c>
      <c r="I35" s="3167">
        <v>2035</v>
      </c>
      <c r="J35" s="3167" t="s">
        <v>2381</v>
      </c>
      <c r="K35" s="3167">
        <v>2036</v>
      </c>
      <c r="L35" s="3167" t="s">
        <v>2382</v>
      </c>
      <c r="M35" s="3168">
        <v>2037</v>
      </c>
      <c r="P35" s="3143"/>
      <c r="Q35" s="3143"/>
      <c r="R35" s="3143"/>
      <c r="S35" s="3143"/>
      <c r="T35" s="3143"/>
      <c r="U35" s="3143"/>
      <c r="V35" s="3143"/>
      <c r="W35" s="3143"/>
      <c r="X35" s="3143"/>
      <c r="Y35" s="3143"/>
      <c r="Z35" s="3143"/>
      <c r="AA35" s="3143"/>
      <c r="AB35" s="3143"/>
      <c r="AC35" s="3143"/>
      <c r="AD35" s="3143"/>
      <c r="AE35" s="3143"/>
      <c r="AF35" s="3143"/>
    </row>
    <row r="36" spans="1:32" ht="17.100000000000001" customHeight="1">
      <c r="A36" s="6042"/>
      <c r="B36" s="6047"/>
      <c r="C36" s="3135" t="s">
        <v>359</v>
      </c>
      <c r="D36" s="3286"/>
      <c r="E36" s="3287">
        <v>0.75</v>
      </c>
      <c r="F36" s="3288"/>
      <c r="G36" s="3290">
        <v>0.8</v>
      </c>
      <c r="H36" s="3286"/>
      <c r="I36" s="3287">
        <v>0.85</v>
      </c>
      <c r="J36" s="3288"/>
      <c r="K36" s="3287">
        <v>0.9</v>
      </c>
      <c r="L36" s="3288"/>
      <c r="M36" s="3289">
        <v>0.95</v>
      </c>
    </row>
    <row r="37" spans="1:32" ht="17.100000000000001" customHeight="1">
      <c r="A37" s="6042"/>
      <c r="B37" s="6047"/>
      <c r="C37" s="3135" t="s">
        <v>359</v>
      </c>
      <c r="D37" s="3185" t="s">
        <v>2383</v>
      </c>
      <c r="E37" s="3185">
        <v>2038</v>
      </c>
      <c r="F37" s="3185"/>
      <c r="G37" s="3185" t="s">
        <v>2384</v>
      </c>
      <c r="H37" s="2389"/>
      <c r="I37" s="2389"/>
      <c r="J37" s="2389"/>
      <c r="K37" s="2389"/>
      <c r="L37" s="2389"/>
      <c r="M37" s="2134"/>
    </row>
    <row r="38" spans="1:32" ht="15" customHeight="1">
      <c r="A38" s="6042"/>
      <c r="B38" s="6047"/>
      <c r="C38" s="3135" t="s">
        <v>359</v>
      </c>
      <c r="D38" s="3286"/>
      <c r="E38" s="3287">
        <v>1</v>
      </c>
      <c r="F38" s="3288"/>
      <c r="G38" s="3287">
        <v>1</v>
      </c>
      <c r="H38" s="2389"/>
      <c r="I38" s="2389"/>
      <c r="J38" s="2389"/>
      <c r="K38" s="2389"/>
      <c r="L38" s="2389"/>
      <c r="M38" s="2134"/>
    </row>
    <row r="39" spans="1:32" ht="15" customHeight="1">
      <c r="A39" s="6042"/>
      <c r="B39" s="6048"/>
      <c r="C39" s="2858" t="s">
        <v>359</v>
      </c>
      <c r="D39" s="3138" t="s">
        <v>359</v>
      </c>
      <c r="E39" s="3138" t="s">
        <v>359</v>
      </c>
      <c r="F39" s="3138" t="s">
        <v>359</v>
      </c>
      <c r="G39" s="3138" t="s">
        <v>359</v>
      </c>
      <c r="H39" s="6017" t="s">
        <v>359</v>
      </c>
      <c r="I39" s="6017"/>
      <c r="J39" s="3138" t="s">
        <v>359</v>
      </c>
      <c r="K39" s="3138" t="s">
        <v>359</v>
      </c>
      <c r="L39" s="3138" t="s">
        <v>359</v>
      </c>
      <c r="M39" s="3142" t="s">
        <v>359</v>
      </c>
      <c r="P39" s="4706"/>
      <c r="Q39" s="4706"/>
      <c r="R39" s="4706"/>
      <c r="S39" s="4706"/>
      <c r="T39" s="4706"/>
      <c r="U39" s="4706"/>
      <c r="V39" s="4706"/>
      <c r="W39" s="4706"/>
      <c r="X39" s="4706"/>
      <c r="Y39" s="4706"/>
      <c r="Z39" s="4706"/>
      <c r="AA39" s="4706"/>
      <c r="AB39" s="4706"/>
      <c r="AC39" s="4706"/>
      <c r="AD39" s="4706"/>
      <c r="AE39" s="4706"/>
      <c r="AF39" s="4706"/>
    </row>
    <row r="40" spans="1:32" ht="15.75" customHeight="1">
      <c r="A40" s="6042"/>
      <c r="B40" s="6018" t="s">
        <v>2385</v>
      </c>
      <c r="C40" s="3135" t="s">
        <v>359</v>
      </c>
      <c r="D40" s="3135"/>
      <c r="E40" s="3135"/>
      <c r="F40" s="3135"/>
      <c r="G40" s="3135"/>
      <c r="H40" s="3135"/>
      <c r="I40" s="3135"/>
      <c r="J40" s="3135"/>
      <c r="K40" s="3135"/>
      <c r="L40" s="3135"/>
      <c r="M40" s="3139" t="s">
        <v>359</v>
      </c>
    </row>
    <row r="41" spans="1:32" ht="15.75" customHeight="1">
      <c r="A41" s="6042"/>
      <c r="B41" s="6018"/>
      <c r="C41" s="3135" t="s">
        <v>359</v>
      </c>
      <c r="D41" s="3135" t="s">
        <v>93</v>
      </c>
      <c r="E41" s="3138" t="s">
        <v>95</v>
      </c>
      <c r="F41" s="6026" t="s">
        <v>2386</v>
      </c>
      <c r="G41" s="6027" t="s">
        <v>359</v>
      </c>
      <c r="H41" s="6028"/>
      <c r="I41" s="6028"/>
      <c r="J41" s="6029"/>
      <c r="K41" s="3135" t="s">
        <v>2387</v>
      </c>
      <c r="L41" s="6027" t="s">
        <v>359</v>
      </c>
      <c r="M41" s="6033"/>
    </row>
    <row r="42" spans="1:32">
      <c r="A42" s="6042"/>
      <c r="B42" s="6018"/>
      <c r="C42" s="3135" t="s">
        <v>359</v>
      </c>
      <c r="D42" s="3140" t="s">
        <v>359</v>
      </c>
      <c r="E42" s="3141" t="s">
        <v>2351</v>
      </c>
      <c r="F42" s="6026"/>
      <c r="G42" s="6030"/>
      <c r="H42" s="6031"/>
      <c r="I42" s="6031"/>
      <c r="J42" s="6032"/>
      <c r="K42" s="3135"/>
      <c r="L42" s="6030"/>
      <c r="M42" s="6034"/>
    </row>
    <row r="43" spans="1:32">
      <c r="A43" s="6042"/>
      <c r="B43" s="6019"/>
      <c r="C43" s="3138" t="s">
        <v>359</v>
      </c>
      <c r="D43" s="3138" t="s">
        <v>359</v>
      </c>
      <c r="E43" s="3138" t="s">
        <v>359</v>
      </c>
      <c r="F43" s="3138" t="s">
        <v>359</v>
      </c>
      <c r="G43" s="3138" t="s">
        <v>359</v>
      </c>
      <c r="H43" s="3138" t="s">
        <v>359</v>
      </c>
      <c r="I43" s="3138" t="s">
        <v>359</v>
      </c>
      <c r="J43" s="3138" t="s">
        <v>359</v>
      </c>
      <c r="K43" s="3138" t="s">
        <v>359</v>
      </c>
      <c r="L43" s="3135"/>
      <c r="M43" s="3139" t="s">
        <v>359</v>
      </c>
    </row>
    <row r="44" spans="1:32" ht="369" customHeight="1">
      <c r="A44" s="6042"/>
      <c r="B44" s="3144" t="s">
        <v>2388</v>
      </c>
      <c r="C44" s="6035" t="s">
        <v>2480</v>
      </c>
      <c r="D44" s="6036"/>
      <c r="E44" s="6036"/>
      <c r="F44" s="6036"/>
      <c r="G44" s="6036"/>
      <c r="H44" s="6036"/>
      <c r="I44" s="6036"/>
      <c r="J44" s="6036"/>
      <c r="K44" s="6036"/>
      <c r="L44" s="6036"/>
      <c r="M44" s="6037"/>
    </row>
    <row r="45" spans="1:32" ht="28.5" customHeight="1">
      <c r="A45" s="6042"/>
      <c r="B45" s="3144" t="s">
        <v>2390</v>
      </c>
      <c r="C45" s="6024" t="s">
        <v>2481</v>
      </c>
      <c r="D45" s="6024"/>
      <c r="E45" s="6024"/>
      <c r="F45" s="6024"/>
      <c r="G45" s="6024"/>
      <c r="H45" s="6024"/>
      <c r="I45" s="6024"/>
      <c r="J45" s="6024"/>
      <c r="K45" s="6024"/>
      <c r="L45" s="6024"/>
      <c r="M45" s="6025"/>
    </row>
    <row r="46" spans="1:32">
      <c r="A46" s="6042"/>
      <c r="B46" s="3144" t="s">
        <v>2392</v>
      </c>
      <c r="C46" s="6022">
        <v>0</v>
      </c>
      <c r="D46" s="6022"/>
      <c r="E46" s="6022"/>
      <c r="F46" s="6022"/>
      <c r="G46" s="6022"/>
      <c r="H46" s="6022"/>
      <c r="I46" s="6022"/>
      <c r="J46" s="6022"/>
      <c r="K46" s="6022"/>
      <c r="L46" s="6022"/>
      <c r="M46" s="6023"/>
    </row>
    <row r="47" spans="1:32">
      <c r="A47" s="6043"/>
      <c r="B47" s="3144" t="s">
        <v>2393</v>
      </c>
      <c r="C47" s="6022">
        <v>2023</v>
      </c>
      <c r="D47" s="6022"/>
      <c r="E47" s="6022"/>
      <c r="F47" s="6022"/>
      <c r="G47" s="6022"/>
      <c r="H47" s="6022"/>
      <c r="I47" s="6022"/>
      <c r="J47" s="6022"/>
      <c r="K47" s="6022"/>
      <c r="L47" s="6022"/>
      <c r="M47" s="6023"/>
    </row>
    <row r="48" spans="1:32" ht="15.75" customHeight="1">
      <c r="A48" s="6021" t="s">
        <v>2394</v>
      </c>
      <c r="B48" s="3144" t="s">
        <v>2395</v>
      </c>
      <c r="C48" s="6022" t="s">
        <v>1376</v>
      </c>
      <c r="D48" s="6022"/>
      <c r="E48" s="6022"/>
      <c r="F48" s="6022"/>
      <c r="G48" s="6022"/>
      <c r="H48" s="6022"/>
      <c r="I48" s="6022"/>
      <c r="J48" s="6022"/>
      <c r="K48" s="6022"/>
      <c r="L48" s="6022"/>
      <c r="M48" s="6023"/>
    </row>
    <row r="49" spans="1:13" ht="15.75" customHeight="1">
      <c r="A49" s="6021"/>
      <c r="B49" s="2855" t="s">
        <v>2396</v>
      </c>
      <c r="C49" s="6022" t="s">
        <v>2413</v>
      </c>
      <c r="D49" s="6022"/>
      <c r="E49" s="6022"/>
      <c r="F49" s="6022"/>
      <c r="G49" s="6022"/>
      <c r="H49" s="6022"/>
      <c r="I49" s="6022"/>
      <c r="J49" s="6022"/>
      <c r="K49" s="6022"/>
      <c r="L49" s="6022"/>
      <c r="M49" s="6023"/>
    </row>
    <row r="50" spans="1:13" ht="15.75" customHeight="1">
      <c r="A50" s="6021"/>
      <c r="B50" s="2855" t="s">
        <v>2398</v>
      </c>
      <c r="C50" s="6024" t="s">
        <v>289</v>
      </c>
      <c r="D50" s="6024"/>
      <c r="E50" s="6024"/>
      <c r="F50" s="6024"/>
      <c r="G50" s="6024"/>
      <c r="H50" s="6024"/>
      <c r="I50" s="6024"/>
      <c r="J50" s="6024"/>
      <c r="K50" s="6024"/>
      <c r="L50" s="6024"/>
      <c r="M50" s="6025"/>
    </row>
    <row r="51" spans="1:13" ht="15.75" customHeight="1">
      <c r="A51" s="6021"/>
      <c r="B51" s="2855" t="s">
        <v>2399</v>
      </c>
      <c r="C51" s="6022" t="s">
        <v>656</v>
      </c>
      <c r="D51" s="6022"/>
      <c r="E51" s="6022"/>
      <c r="F51" s="6022"/>
      <c r="G51" s="6022"/>
      <c r="H51" s="6022"/>
      <c r="I51" s="6022"/>
      <c r="J51" s="6022"/>
      <c r="K51" s="6022"/>
      <c r="L51" s="6022"/>
      <c r="M51" s="6023"/>
    </row>
    <row r="52" spans="1:13" ht="15.75" customHeight="1">
      <c r="A52" s="6021"/>
      <c r="B52" s="2855" t="s">
        <v>2400</v>
      </c>
      <c r="C52" s="6039" t="s">
        <v>1377</v>
      </c>
      <c r="D52" s="6040"/>
      <c r="E52" s="6040"/>
      <c r="F52" s="6040"/>
      <c r="G52" s="6040"/>
      <c r="H52" s="6040"/>
      <c r="I52" s="6040"/>
      <c r="J52" s="6040"/>
      <c r="K52" s="6040"/>
      <c r="L52" s="6040"/>
      <c r="M52" s="6041"/>
    </row>
    <row r="53" spans="1:13" ht="18.75" customHeight="1">
      <c r="A53" s="6038"/>
      <c r="B53" s="2855" t="s">
        <v>2401</v>
      </c>
      <c r="C53" s="6022">
        <v>3779595</v>
      </c>
      <c r="D53" s="6022"/>
      <c r="E53" s="6022"/>
      <c r="F53" s="6022"/>
      <c r="G53" s="6022"/>
      <c r="H53" s="6022"/>
      <c r="I53" s="6022"/>
      <c r="J53" s="6022"/>
      <c r="K53" s="6022"/>
      <c r="L53" s="6022"/>
      <c r="M53" s="6023"/>
    </row>
    <row r="54" spans="1:13" ht="15.75" customHeight="1">
      <c r="A54" s="6020" t="s">
        <v>2402</v>
      </c>
      <c r="B54" s="2855" t="s">
        <v>2403</v>
      </c>
      <c r="C54" s="6022" t="s">
        <v>1132</v>
      </c>
      <c r="D54" s="6022"/>
      <c r="E54" s="6022"/>
      <c r="F54" s="6022"/>
      <c r="G54" s="6022"/>
      <c r="H54" s="6022"/>
      <c r="I54" s="6022"/>
      <c r="J54" s="6022"/>
      <c r="K54" s="6022"/>
      <c r="L54" s="6022"/>
      <c r="M54" s="6023"/>
    </row>
    <row r="55" spans="1:13" ht="15" customHeight="1">
      <c r="A55" s="6021"/>
      <c r="B55" s="2855" t="s">
        <v>2404</v>
      </c>
      <c r="C55" s="6022" t="s">
        <v>2405</v>
      </c>
      <c r="D55" s="6022"/>
      <c r="E55" s="6022"/>
      <c r="F55" s="6022"/>
      <c r="G55" s="6022"/>
      <c r="H55" s="6022"/>
      <c r="I55" s="6022"/>
      <c r="J55" s="6022"/>
      <c r="K55" s="6022"/>
      <c r="L55" s="6022"/>
      <c r="M55" s="6023"/>
    </row>
    <row r="56" spans="1:13" ht="15" customHeight="1">
      <c r="A56" s="6021"/>
      <c r="B56" s="2855" t="s">
        <v>244</v>
      </c>
      <c r="C56" s="6024" t="s">
        <v>289</v>
      </c>
      <c r="D56" s="6024"/>
      <c r="E56" s="6024"/>
      <c r="F56" s="6024"/>
      <c r="G56" s="6024"/>
      <c r="H56" s="6024"/>
      <c r="I56" s="6024"/>
      <c r="J56" s="6024"/>
      <c r="K56" s="6024"/>
      <c r="L56" s="6024"/>
      <c r="M56" s="6025"/>
    </row>
    <row r="57" spans="1:13" ht="39.75" customHeight="1">
      <c r="A57" s="2954" t="s">
        <v>2406</v>
      </c>
      <c r="B57" s="2857" t="s">
        <v>359</v>
      </c>
      <c r="C57" s="6015" t="s">
        <v>2482</v>
      </c>
      <c r="D57" s="6015"/>
      <c r="E57" s="6015"/>
      <c r="F57" s="6015"/>
      <c r="G57" s="6015"/>
      <c r="H57" s="6015"/>
      <c r="I57" s="6015"/>
      <c r="J57" s="6015"/>
      <c r="K57" s="6015"/>
      <c r="L57" s="6015"/>
      <c r="M57" s="6016"/>
    </row>
  </sheetData>
  <mergeCells count="48">
    <mergeCell ref="B1:M1"/>
    <mergeCell ref="C7:G7"/>
    <mergeCell ref="C12:M12"/>
    <mergeCell ref="J25:L25"/>
    <mergeCell ref="B24:B26"/>
    <mergeCell ref="I10:J10"/>
    <mergeCell ref="C11:M11"/>
    <mergeCell ref="D4:E4"/>
    <mergeCell ref="I4:M4"/>
    <mergeCell ref="C6:I6"/>
    <mergeCell ref="A2:A11"/>
    <mergeCell ref="C2:M2"/>
    <mergeCell ref="C3:M3"/>
    <mergeCell ref="F4:G4"/>
    <mergeCell ref="C5:M5"/>
    <mergeCell ref="I7:M7"/>
    <mergeCell ref="B8:B10"/>
    <mergeCell ref="C9:D9"/>
    <mergeCell ref="F9:G9"/>
    <mergeCell ref="I9:J9"/>
    <mergeCell ref="C10:D10"/>
    <mergeCell ref="F10:G10"/>
    <mergeCell ref="C52:M52"/>
    <mergeCell ref="C53:M53"/>
    <mergeCell ref="A12:A47"/>
    <mergeCell ref="B13:B19"/>
    <mergeCell ref="B20:B23"/>
    <mergeCell ref="B27:B29"/>
    <mergeCell ref="C45:M45"/>
    <mergeCell ref="C46:M46"/>
    <mergeCell ref="C47:M47"/>
    <mergeCell ref="B30:B39"/>
    <mergeCell ref="C57:M57"/>
    <mergeCell ref="H39:I39"/>
    <mergeCell ref="B40:B43"/>
    <mergeCell ref="A54:A56"/>
    <mergeCell ref="C54:M54"/>
    <mergeCell ref="C55:M55"/>
    <mergeCell ref="C56:M56"/>
    <mergeCell ref="F41:F42"/>
    <mergeCell ref="G41:J42"/>
    <mergeCell ref="L41:M42"/>
    <mergeCell ref="C44:M44"/>
    <mergeCell ref="A48:A53"/>
    <mergeCell ref="C48:M48"/>
    <mergeCell ref="C49:M49"/>
    <mergeCell ref="C50:M50"/>
    <mergeCell ref="C51:M51"/>
  </mergeCells>
  <hyperlinks>
    <hyperlink ref="C52" r:id="rId1"/>
  </hyperlinks>
  <pageMargins left="0.7" right="0.7" top="0.75" bottom="0.75" header="0.51180555555555496" footer="0.51180555555555496"/>
  <pageSetup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M57"/>
  <sheetViews>
    <sheetView topLeftCell="A33" zoomScale="95" zoomScaleNormal="95" workbookViewId="0">
      <selection activeCell="B44" sqref="B44"/>
    </sheetView>
  </sheetViews>
  <sheetFormatPr baseColWidth="10" defaultColWidth="9.140625" defaultRowHeight="15"/>
  <cols>
    <col min="1" max="1" width="29" style="1354" customWidth="1"/>
    <col min="2" max="2" width="29.7109375" customWidth="1"/>
    <col min="3" max="14" width="11.42578125" customWidth="1"/>
  </cols>
  <sheetData>
    <row r="1" spans="1:13" ht="20.25" customHeight="1">
      <c r="A1" s="1742" t="s">
        <v>359</v>
      </c>
      <c r="B1" s="6065" t="s">
        <v>2483</v>
      </c>
      <c r="C1" s="6066"/>
      <c r="D1" s="6066"/>
      <c r="E1" s="6066"/>
      <c r="F1" s="6066"/>
      <c r="G1" s="6066"/>
      <c r="H1" s="6066"/>
      <c r="I1" s="6066"/>
      <c r="J1" s="6066"/>
      <c r="K1" s="6066"/>
      <c r="L1" s="6066"/>
      <c r="M1" s="6067"/>
    </row>
    <row r="2" spans="1:13" s="6" customFormat="1" ht="54" customHeight="1">
      <c r="A2" s="6094" t="s">
        <v>2329</v>
      </c>
      <c r="B2" s="2408" t="s">
        <v>2330</v>
      </c>
      <c r="C2" s="6106" t="s">
        <v>2028</v>
      </c>
      <c r="D2" s="6106"/>
      <c r="E2" s="6106"/>
      <c r="F2" s="6106"/>
      <c r="G2" s="6106"/>
      <c r="H2" s="6106"/>
      <c r="I2" s="6106"/>
      <c r="J2" s="6106"/>
      <c r="K2" s="6106"/>
      <c r="L2" s="6106"/>
      <c r="M2" s="6107"/>
    </row>
    <row r="3" spans="1:13" s="1382" customFormat="1" ht="90.75" customHeight="1">
      <c r="A3" s="6095"/>
      <c r="B3" s="2341" t="s">
        <v>2331</v>
      </c>
      <c r="C3" s="6075" t="s">
        <v>2484</v>
      </c>
      <c r="D3" s="6075"/>
      <c r="E3" s="6075"/>
      <c r="F3" s="6075"/>
      <c r="G3" s="6075"/>
      <c r="H3" s="6075"/>
      <c r="I3" s="6075"/>
      <c r="J3" s="6075"/>
      <c r="K3" s="6075"/>
      <c r="L3" s="6075"/>
      <c r="M3" s="6076"/>
    </row>
    <row r="4" spans="1:13" ht="29.25" customHeight="1" thickBot="1">
      <c r="A4" s="6095"/>
      <c r="B4" s="2409" t="s">
        <v>240</v>
      </c>
      <c r="C4" s="1624" t="s">
        <v>95</v>
      </c>
      <c r="D4" s="1624"/>
      <c r="E4" s="1377"/>
      <c r="F4" s="6097" t="s">
        <v>241</v>
      </c>
      <c r="G4" s="6098"/>
      <c r="H4" s="1624"/>
      <c r="I4" s="6099"/>
      <c r="J4" s="6099"/>
      <c r="K4" s="6099"/>
      <c r="L4" s="6099"/>
      <c r="M4" s="6100"/>
    </row>
    <row r="5" spans="1:13" ht="24.75" customHeight="1">
      <c r="A5" s="6095"/>
      <c r="B5" s="2410" t="s">
        <v>2333</v>
      </c>
      <c r="C5" s="6073"/>
      <c r="D5" s="6073"/>
      <c r="E5" s="6073"/>
      <c r="F5" s="6073"/>
      <c r="G5" s="6073"/>
      <c r="H5" s="6073"/>
      <c r="I5" s="6073"/>
      <c r="J5" s="6073"/>
      <c r="K5" s="6073"/>
      <c r="L5" s="6073"/>
      <c r="M5" s="6074"/>
    </row>
    <row r="6" spans="1:13" ht="29.25" customHeight="1">
      <c r="A6" s="6095"/>
      <c r="B6" s="2077" t="s">
        <v>2334</v>
      </c>
      <c r="C6" s="1431"/>
      <c r="D6" s="1625"/>
      <c r="E6" s="1612"/>
      <c r="F6" s="1612"/>
      <c r="G6" s="1612"/>
      <c r="H6" s="1613"/>
      <c r="I6" s="1613"/>
      <c r="J6" s="1613"/>
      <c r="K6" s="1613"/>
      <c r="L6" s="1352"/>
      <c r="M6" s="1376"/>
    </row>
    <row r="7" spans="1:13" ht="15" customHeight="1">
      <c r="A7" s="6095"/>
      <c r="B7" s="2411" t="s">
        <v>2335</v>
      </c>
      <c r="C7" s="6101" t="s">
        <v>13</v>
      </c>
      <c r="D7" s="6102"/>
      <c r="E7" s="80" t="s">
        <v>359</v>
      </c>
      <c r="F7" s="80" t="s">
        <v>359</v>
      </c>
      <c r="G7" s="182" t="s">
        <v>359</v>
      </c>
      <c r="H7" s="2416" t="s">
        <v>244</v>
      </c>
      <c r="I7" s="6102" t="s">
        <v>21</v>
      </c>
      <c r="J7" s="6102"/>
      <c r="K7" s="6102"/>
      <c r="L7" s="6102"/>
      <c r="M7" s="6103"/>
    </row>
    <row r="8" spans="1:13" ht="15" customHeight="1">
      <c r="A8" s="6095"/>
      <c r="B8" s="6104" t="s">
        <v>2336</v>
      </c>
      <c r="C8" s="80" t="s">
        <v>359</v>
      </c>
      <c r="D8" s="80" t="s">
        <v>359</v>
      </c>
      <c r="E8" s="55" t="s">
        <v>359</v>
      </c>
      <c r="F8" s="55" t="s">
        <v>359</v>
      </c>
      <c r="G8" s="55" t="s">
        <v>359</v>
      </c>
      <c r="H8" s="55" t="s">
        <v>359</v>
      </c>
      <c r="I8" s="80" t="s">
        <v>359</v>
      </c>
      <c r="J8" s="80" t="s">
        <v>359</v>
      </c>
      <c r="K8" s="80" t="s">
        <v>359</v>
      </c>
      <c r="L8" s="80" t="s">
        <v>359</v>
      </c>
      <c r="M8" s="1379" t="s">
        <v>359</v>
      </c>
    </row>
    <row r="9" spans="1:13" ht="15.75" customHeight="1">
      <c r="A9" s="6095"/>
      <c r="B9" s="6104"/>
      <c r="C9" s="6102"/>
      <c r="D9" s="6102"/>
      <c r="E9" s="80" t="s">
        <v>359</v>
      </c>
      <c r="F9" s="6102" t="s">
        <v>359</v>
      </c>
      <c r="G9" s="6102"/>
      <c r="H9" s="80" t="s">
        <v>359</v>
      </c>
      <c r="I9" s="6102" t="s">
        <v>359</v>
      </c>
      <c r="J9" s="6102"/>
      <c r="K9" s="80" t="s">
        <v>359</v>
      </c>
      <c r="L9" s="80" t="s">
        <v>359</v>
      </c>
      <c r="M9" s="1379" t="s">
        <v>359</v>
      </c>
    </row>
    <row r="10" spans="1:13" ht="15" customHeight="1">
      <c r="A10" s="6095"/>
      <c r="B10" s="6105"/>
      <c r="C10" s="6102" t="s">
        <v>2337</v>
      </c>
      <c r="D10" s="6102"/>
      <c r="E10" s="86" t="s">
        <v>359</v>
      </c>
      <c r="F10" s="6102" t="s">
        <v>2337</v>
      </c>
      <c r="G10" s="6102"/>
      <c r="H10" s="86" t="s">
        <v>359</v>
      </c>
      <c r="I10" s="6102" t="s">
        <v>2337</v>
      </c>
      <c r="J10" s="6102"/>
      <c r="K10" s="86" t="s">
        <v>359</v>
      </c>
      <c r="L10" s="86" t="s">
        <v>359</v>
      </c>
      <c r="M10" s="1380" t="s">
        <v>359</v>
      </c>
    </row>
    <row r="11" spans="1:13" ht="64.5" customHeight="1">
      <c r="A11" s="6096"/>
      <c r="B11" s="2410" t="s">
        <v>2338</v>
      </c>
      <c r="C11" s="6085" t="s">
        <v>2485</v>
      </c>
      <c r="D11" s="6086"/>
      <c r="E11" s="6086"/>
      <c r="F11" s="6086"/>
      <c r="G11" s="6086"/>
      <c r="H11" s="6086"/>
      <c r="I11" s="6086"/>
      <c r="J11" s="6086"/>
      <c r="K11" s="6086"/>
      <c r="L11" s="6086"/>
      <c r="M11" s="6087"/>
    </row>
    <row r="12" spans="1:13" ht="15" customHeight="1">
      <c r="A12" s="6124" t="s">
        <v>2340</v>
      </c>
      <c r="B12" s="2411" t="s">
        <v>230</v>
      </c>
      <c r="C12" s="6069" t="s">
        <v>11</v>
      </c>
      <c r="D12" s="6069"/>
      <c r="E12" s="181" t="s">
        <v>359</v>
      </c>
      <c r="F12" s="181" t="s">
        <v>359</v>
      </c>
      <c r="G12" s="181" t="s">
        <v>359</v>
      </c>
      <c r="H12" s="181" t="s">
        <v>359</v>
      </c>
      <c r="I12" s="181" t="s">
        <v>359</v>
      </c>
      <c r="J12" s="181" t="s">
        <v>359</v>
      </c>
      <c r="K12" s="181" t="s">
        <v>359</v>
      </c>
      <c r="L12" s="165" t="s">
        <v>359</v>
      </c>
      <c r="M12" s="1378" t="s">
        <v>359</v>
      </c>
    </row>
    <row r="13" spans="1:13" ht="15" customHeight="1">
      <c r="A13" s="6124"/>
      <c r="B13" s="6126" t="s">
        <v>2341</v>
      </c>
      <c r="C13" s="80" t="s">
        <v>359</v>
      </c>
      <c r="D13" s="2061" t="s">
        <v>359</v>
      </c>
      <c r="E13" s="2061" t="s">
        <v>359</v>
      </c>
      <c r="F13" s="2061" t="s">
        <v>359</v>
      </c>
      <c r="G13" s="2061" t="s">
        <v>359</v>
      </c>
      <c r="H13" s="2061" t="s">
        <v>359</v>
      </c>
      <c r="I13" s="2061" t="s">
        <v>359</v>
      </c>
      <c r="J13" s="2061" t="s">
        <v>359</v>
      </c>
      <c r="K13" s="2061" t="s">
        <v>359</v>
      </c>
      <c r="L13" s="2061" t="s">
        <v>359</v>
      </c>
      <c r="M13" s="1381" t="s">
        <v>359</v>
      </c>
    </row>
    <row r="14" spans="1:13" ht="15.75" customHeight="1">
      <c r="A14" s="6124"/>
      <c r="B14" s="6126"/>
      <c r="C14" s="80" t="s">
        <v>359</v>
      </c>
      <c r="D14" s="178" t="s">
        <v>359</v>
      </c>
      <c r="E14" s="2061" t="s">
        <v>359</v>
      </c>
      <c r="F14" s="178" t="s">
        <v>359</v>
      </c>
      <c r="G14" s="2061" t="s">
        <v>359</v>
      </c>
      <c r="H14" s="178" t="s">
        <v>359</v>
      </c>
      <c r="I14" s="2061" t="s">
        <v>359</v>
      </c>
      <c r="J14" s="178" t="s">
        <v>359</v>
      </c>
      <c r="K14" s="2061" t="s">
        <v>359</v>
      </c>
      <c r="L14" s="2061" t="s">
        <v>359</v>
      </c>
      <c r="M14" s="1381" t="s">
        <v>359</v>
      </c>
    </row>
    <row r="15" spans="1:13" ht="15.75">
      <c r="A15" s="6124"/>
      <c r="B15" s="6126"/>
      <c r="C15" s="2061" t="s">
        <v>2342</v>
      </c>
      <c r="D15" s="183" t="s">
        <v>359</v>
      </c>
      <c r="E15" s="2061" t="s">
        <v>2343</v>
      </c>
      <c r="F15" s="183" t="s">
        <v>359</v>
      </c>
      <c r="G15" s="2061" t="s">
        <v>2344</v>
      </c>
      <c r="H15" s="183" t="s">
        <v>359</v>
      </c>
      <c r="I15" s="2061" t="s">
        <v>2345</v>
      </c>
      <c r="J15" s="183" t="s">
        <v>359</v>
      </c>
      <c r="K15" s="2061" t="s">
        <v>359</v>
      </c>
      <c r="L15" s="2061" t="s">
        <v>359</v>
      </c>
      <c r="M15" s="1381" t="s">
        <v>359</v>
      </c>
    </row>
    <row r="16" spans="1:13" ht="15.75">
      <c r="A16" s="6124"/>
      <c r="B16" s="6126"/>
      <c r="C16" s="2061" t="s">
        <v>2346</v>
      </c>
      <c r="D16" s="183" t="s">
        <v>359</v>
      </c>
      <c r="E16" s="2061" t="s">
        <v>2347</v>
      </c>
      <c r="F16" s="183" t="s">
        <v>359</v>
      </c>
      <c r="G16" s="2061" t="s">
        <v>2348</v>
      </c>
      <c r="H16" s="183" t="s">
        <v>359</v>
      </c>
      <c r="I16" s="2061" t="s">
        <v>359</v>
      </c>
      <c r="J16" s="2061" t="s">
        <v>359</v>
      </c>
      <c r="K16" s="2061" t="s">
        <v>359</v>
      </c>
      <c r="L16" s="2061" t="s">
        <v>359</v>
      </c>
      <c r="M16" s="1381" t="s">
        <v>359</v>
      </c>
    </row>
    <row r="17" spans="1:13" ht="15.75">
      <c r="A17" s="6124"/>
      <c r="B17" s="6126"/>
      <c r="C17" s="2061" t="s">
        <v>2349</v>
      </c>
      <c r="D17" s="183" t="s">
        <v>359</v>
      </c>
      <c r="E17" s="2061" t="s">
        <v>2350</v>
      </c>
      <c r="F17" s="183" t="s">
        <v>359</v>
      </c>
      <c r="G17" s="2061" t="s">
        <v>359</v>
      </c>
      <c r="H17" s="2061" t="s">
        <v>359</v>
      </c>
      <c r="I17" s="2061" t="s">
        <v>359</v>
      </c>
      <c r="J17" s="2061" t="s">
        <v>359</v>
      </c>
      <c r="K17" s="2061" t="s">
        <v>359</v>
      </c>
      <c r="L17" s="2061" t="s">
        <v>359</v>
      </c>
      <c r="M17" s="1381" t="s">
        <v>359</v>
      </c>
    </row>
    <row r="18" spans="1:13" ht="17.100000000000001" customHeight="1">
      <c r="A18" s="6124"/>
      <c r="B18" s="6126"/>
      <c r="C18" s="2061" t="s">
        <v>105</v>
      </c>
      <c r="D18" s="183" t="s">
        <v>2351</v>
      </c>
      <c r="E18" s="2061" t="s">
        <v>2352</v>
      </c>
      <c r="F18" s="6068" t="s">
        <v>2486</v>
      </c>
      <c r="G18" s="6068"/>
      <c r="H18" s="6068"/>
      <c r="I18" s="6068"/>
      <c r="J18" s="86" t="s">
        <v>359</v>
      </c>
      <c r="K18" s="86" t="s">
        <v>359</v>
      </c>
      <c r="L18" s="86" t="s">
        <v>359</v>
      </c>
      <c r="M18" s="1380" t="s">
        <v>359</v>
      </c>
    </row>
    <row r="19" spans="1:13" ht="15.75">
      <c r="A19" s="6124"/>
      <c r="B19" s="6127"/>
      <c r="C19" s="178" t="s">
        <v>359</v>
      </c>
      <c r="D19" s="178" t="s">
        <v>359</v>
      </c>
      <c r="E19" s="178" t="s">
        <v>359</v>
      </c>
      <c r="F19" s="178" t="s">
        <v>359</v>
      </c>
      <c r="G19" s="178" t="s">
        <v>359</v>
      </c>
      <c r="H19" s="178" t="s">
        <v>359</v>
      </c>
      <c r="I19" s="178" t="s">
        <v>359</v>
      </c>
      <c r="J19" s="178" t="s">
        <v>359</v>
      </c>
      <c r="K19" s="178" t="s">
        <v>359</v>
      </c>
      <c r="L19" s="178" t="s">
        <v>359</v>
      </c>
      <c r="M19" s="1376" t="s">
        <v>359</v>
      </c>
    </row>
    <row r="20" spans="1:13" ht="15.75">
      <c r="A20" s="6124"/>
      <c r="B20" s="6126" t="s">
        <v>2354</v>
      </c>
      <c r="C20" s="2061" t="s">
        <v>359</v>
      </c>
      <c r="D20" s="2061" t="s">
        <v>359</v>
      </c>
      <c r="E20" s="2061" t="s">
        <v>359</v>
      </c>
      <c r="F20" s="2061" t="s">
        <v>359</v>
      </c>
      <c r="G20" s="2061" t="s">
        <v>359</v>
      </c>
      <c r="H20" s="2061" t="s">
        <v>359</v>
      </c>
      <c r="I20" s="2061" t="s">
        <v>359</v>
      </c>
      <c r="J20" s="2061" t="s">
        <v>359</v>
      </c>
      <c r="K20" s="2061" t="s">
        <v>359</v>
      </c>
      <c r="L20" s="80" t="s">
        <v>359</v>
      </c>
      <c r="M20" s="1379" t="s">
        <v>359</v>
      </c>
    </row>
    <row r="21" spans="1:13" ht="15.75" customHeight="1">
      <c r="A21" s="6124"/>
      <c r="B21" s="6126"/>
      <c r="C21" s="2061" t="s">
        <v>2355</v>
      </c>
      <c r="D21" s="184" t="s">
        <v>359</v>
      </c>
      <c r="E21" s="2061" t="s">
        <v>359</v>
      </c>
      <c r="F21" s="2061" t="s">
        <v>2356</v>
      </c>
      <c r="G21" s="184" t="s">
        <v>359</v>
      </c>
      <c r="H21" s="2061" t="s">
        <v>359</v>
      </c>
      <c r="I21" s="2061" t="s">
        <v>2357</v>
      </c>
      <c r="J21" s="184" t="s">
        <v>2351</v>
      </c>
      <c r="K21" s="2061" t="s">
        <v>359</v>
      </c>
      <c r="L21" s="80" t="s">
        <v>359</v>
      </c>
      <c r="M21" s="1379" t="s">
        <v>359</v>
      </c>
    </row>
    <row r="22" spans="1:13" ht="15.75">
      <c r="A22" s="6124"/>
      <c r="B22" s="6126"/>
      <c r="C22" s="2061" t="s">
        <v>2358</v>
      </c>
      <c r="D22" s="185"/>
      <c r="E22" s="80" t="s">
        <v>359</v>
      </c>
      <c r="F22" s="2061" t="s">
        <v>2359</v>
      </c>
      <c r="G22" s="183" t="s">
        <v>359</v>
      </c>
      <c r="H22" s="80" t="s">
        <v>359</v>
      </c>
      <c r="I22" s="80" t="s">
        <v>359</v>
      </c>
      <c r="J22" s="80" t="s">
        <v>359</v>
      </c>
      <c r="K22" s="80" t="s">
        <v>359</v>
      </c>
      <c r="L22" s="80" t="s">
        <v>359</v>
      </c>
      <c r="M22" s="1379" t="s">
        <v>359</v>
      </c>
    </row>
    <row r="23" spans="1:13" ht="15.75">
      <c r="A23" s="6124"/>
      <c r="B23" s="6126"/>
      <c r="C23" s="178" t="s">
        <v>359</v>
      </c>
      <c r="D23" s="178" t="s">
        <v>359</v>
      </c>
      <c r="E23" s="178" t="s">
        <v>359</v>
      </c>
      <c r="F23" s="178" t="s">
        <v>359</v>
      </c>
      <c r="G23" s="178" t="s">
        <v>359</v>
      </c>
      <c r="H23" s="178" t="s">
        <v>359</v>
      </c>
      <c r="I23" s="178" t="s">
        <v>359</v>
      </c>
      <c r="J23" s="178" t="s">
        <v>359</v>
      </c>
      <c r="K23" s="178" t="s">
        <v>359</v>
      </c>
      <c r="L23" s="86" t="s">
        <v>359</v>
      </c>
      <c r="M23" s="1380" t="s">
        <v>359</v>
      </c>
    </row>
    <row r="24" spans="1:13" ht="15.75">
      <c r="A24" s="6124"/>
      <c r="B24" s="6082" t="s">
        <v>2360</v>
      </c>
      <c r="C24" s="2061" t="s">
        <v>359</v>
      </c>
      <c r="D24" s="2061" t="s">
        <v>359</v>
      </c>
      <c r="E24" s="2061" t="s">
        <v>359</v>
      </c>
      <c r="F24" s="2061" t="s">
        <v>359</v>
      </c>
      <c r="G24" s="2061" t="s">
        <v>359</v>
      </c>
      <c r="H24" s="2061" t="s">
        <v>359</v>
      </c>
      <c r="I24" s="2061" t="s">
        <v>359</v>
      </c>
      <c r="J24" s="2061" t="s">
        <v>359</v>
      </c>
      <c r="K24" s="2061" t="s">
        <v>359</v>
      </c>
      <c r="L24" s="2061" t="s">
        <v>359</v>
      </c>
      <c r="M24" s="1381" t="s">
        <v>359</v>
      </c>
    </row>
    <row r="25" spans="1:13" ht="31.5">
      <c r="A25" s="6124"/>
      <c r="B25" s="6083"/>
      <c r="C25" s="186" t="s">
        <v>2361</v>
      </c>
      <c r="D25" s="195">
        <v>12</v>
      </c>
      <c r="E25" s="2061" t="s">
        <v>359</v>
      </c>
      <c r="F25" s="80" t="s">
        <v>2362</v>
      </c>
      <c r="G25" s="184">
        <v>2023</v>
      </c>
      <c r="H25" s="2061" t="s">
        <v>359</v>
      </c>
      <c r="I25" s="80" t="s">
        <v>2363</v>
      </c>
      <c r="J25" s="196" t="s">
        <v>2487</v>
      </c>
      <c r="K25" s="181" t="s">
        <v>359</v>
      </c>
      <c r="L25" s="189" t="s">
        <v>359</v>
      </c>
      <c r="M25" s="1381" t="s">
        <v>359</v>
      </c>
    </row>
    <row r="26" spans="1:13" ht="15.75">
      <c r="A26" s="6124"/>
      <c r="B26" s="6084"/>
      <c r="C26" s="178" t="s">
        <v>359</v>
      </c>
      <c r="D26" s="178" t="s">
        <v>359</v>
      </c>
      <c r="E26" s="178" t="s">
        <v>359</v>
      </c>
      <c r="F26" s="178" t="s">
        <v>359</v>
      </c>
      <c r="G26" s="178" t="s">
        <v>359</v>
      </c>
      <c r="H26" s="178" t="s">
        <v>359</v>
      </c>
      <c r="I26" s="178" t="s">
        <v>359</v>
      </c>
      <c r="J26" s="178" t="s">
        <v>359</v>
      </c>
      <c r="K26" s="178" t="s">
        <v>359</v>
      </c>
      <c r="L26" s="178" t="s">
        <v>359</v>
      </c>
      <c r="M26" s="1376" t="s">
        <v>359</v>
      </c>
    </row>
    <row r="27" spans="1:13" ht="15.75">
      <c r="A27" s="6124"/>
      <c r="B27" s="6126" t="s">
        <v>2364</v>
      </c>
      <c r="C27" s="2062" t="s">
        <v>359</v>
      </c>
      <c r="D27" s="2062" t="s">
        <v>359</v>
      </c>
      <c r="E27" s="2062" t="s">
        <v>359</v>
      </c>
      <c r="F27" s="2062" t="s">
        <v>359</v>
      </c>
      <c r="G27" s="2062" t="s">
        <v>359</v>
      </c>
      <c r="H27" s="2062" t="s">
        <v>359</v>
      </c>
      <c r="I27" s="2062" t="s">
        <v>359</v>
      </c>
      <c r="J27" s="2062" t="s">
        <v>359</v>
      </c>
      <c r="K27" s="2062" t="s">
        <v>359</v>
      </c>
      <c r="L27" s="80" t="s">
        <v>359</v>
      </c>
      <c r="M27" s="1379" t="s">
        <v>359</v>
      </c>
    </row>
    <row r="28" spans="1:13" ht="15.75" customHeight="1">
      <c r="A28" s="6124"/>
      <c r="B28" s="6126"/>
      <c r="C28" s="2061" t="s">
        <v>2365</v>
      </c>
      <c r="D28" s="187">
        <v>2023</v>
      </c>
      <c r="E28" s="2062" t="s">
        <v>359</v>
      </c>
      <c r="F28" s="2061" t="s">
        <v>2366</v>
      </c>
      <c r="G28" s="82">
        <v>2038</v>
      </c>
      <c r="H28" s="2062" t="s">
        <v>359</v>
      </c>
      <c r="I28" s="80" t="s">
        <v>359</v>
      </c>
      <c r="J28" s="2062" t="s">
        <v>359</v>
      </c>
      <c r="K28" s="2062" t="s">
        <v>359</v>
      </c>
      <c r="L28" s="80" t="s">
        <v>359</v>
      </c>
      <c r="M28" s="1379" t="s">
        <v>359</v>
      </c>
    </row>
    <row r="29" spans="1:13" ht="15.75">
      <c r="A29" s="6124"/>
      <c r="B29" s="6126"/>
      <c r="C29" s="2061" t="s">
        <v>359</v>
      </c>
      <c r="D29" s="2061" t="s">
        <v>359</v>
      </c>
      <c r="E29" s="2062" t="s">
        <v>359</v>
      </c>
      <c r="F29" s="2061" t="s">
        <v>359</v>
      </c>
      <c r="G29" s="2062" t="s">
        <v>359</v>
      </c>
      <c r="H29" s="2062" t="s">
        <v>359</v>
      </c>
      <c r="I29" s="80" t="s">
        <v>359</v>
      </c>
      <c r="J29" s="2062" t="s">
        <v>359</v>
      </c>
      <c r="K29" s="2062" t="s">
        <v>359</v>
      </c>
      <c r="L29" s="80" t="s">
        <v>359</v>
      </c>
      <c r="M29" s="1379" t="s">
        <v>359</v>
      </c>
    </row>
    <row r="30" spans="1:13" ht="15.75">
      <c r="A30" s="6124"/>
      <c r="B30" s="6077" t="s">
        <v>2367</v>
      </c>
      <c r="C30" s="188" t="s">
        <v>359</v>
      </c>
      <c r="D30" s="188" t="s">
        <v>359</v>
      </c>
      <c r="E30" s="188" t="s">
        <v>359</v>
      </c>
      <c r="F30" s="188" t="s">
        <v>359</v>
      </c>
      <c r="G30" s="188" t="s">
        <v>359</v>
      </c>
      <c r="H30" s="188" t="s">
        <v>359</v>
      </c>
      <c r="I30" s="188" t="s">
        <v>359</v>
      </c>
      <c r="J30" s="188" t="s">
        <v>359</v>
      </c>
      <c r="K30" s="188" t="s">
        <v>359</v>
      </c>
      <c r="L30" s="188" t="s">
        <v>359</v>
      </c>
      <c r="M30" s="1375" t="s">
        <v>359</v>
      </c>
    </row>
    <row r="31" spans="1:13" ht="15.75">
      <c r="A31" s="6124"/>
      <c r="B31" s="6078"/>
      <c r="C31" s="2061" t="s">
        <v>359</v>
      </c>
      <c r="D31" s="2063" t="s">
        <v>2368</v>
      </c>
      <c r="E31" s="2063">
        <v>2023</v>
      </c>
      <c r="F31" s="2063" t="s">
        <v>2369</v>
      </c>
      <c r="G31" s="2063">
        <v>2024</v>
      </c>
      <c r="H31" s="2062" t="s">
        <v>2370</v>
      </c>
      <c r="I31" s="2062">
        <v>2025</v>
      </c>
      <c r="J31" s="2062" t="s">
        <v>2371</v>
      </c>
      <c r="K31" s="2063">
        <v>2026</v>
      </c>
      <c r="L31" s="2063" t="s">
        <v>2372</v>
      </c>
      <c r="M31" s="1847">
        <v>2027</v>
      </c>
    </row>
    <row r="32" spans="1:13" ht="15.75">
      <c r="A32" s="6124"/>
      <c r="B32" s="6078"/>
      <c r="C32" s="2061" t="s">
        <v>359</v>
      </c>
      <c r="D32" s="196">
        <v>12</v>
      </c>
      <c r="E32" s="189" t="s">
        <v>359</v>
      </c>
      <c r="F32" s="181">
        <v>11.86</v>
      </c>
      <c r="G32" s="189" t="s">
        <v>359</v>
      </c>
      <c r="H32" s="181">
        <v>11.71</v>
      </c>
      <c r="I32" s="189" t="s">
        <v>359</v>
      </c>
      <c r="J32" s="181">
        <v>11.5</v>
      </c>
      <c r="K32" s="189" t="s">
        <v>359</v>
      </c>
      <c r="L32" s="181">
        <v>11.43</v>
      </c>
      <c r="M32" s="1374" t="s">
        <v>359</v>
      </c>
    </row>
    <row r="33" spans="1:13" ht="15.75">
      <c r="A33" s="6124"/>
      <c r="B33" s="6078"/>
      <c r="C33" s="2061" t="s">
        <v>359</v>
      </c>
      <c r="D33" s="2063" t="s">
        <v>2373</v>
      </c>
      <c r="E33" s="2063">
        <v>2028</v>
      </c>
      <c r="F33" s="2063" t="s">
        <v>2374</v>
      </c>
      <c r="G33" s="2063">
        <v>2029</v>
      </c>
      <c r="H33" s="2062" t="s">
        <v>2375</v>
      </c>
      <c r="I33" s="2062">
        <v>2030</v>
      </c>
      <c r="J33" s="2062" t="s">
        <v>2376</v>
      </c>
      <c r="K33" s="2063">
        <v>2031</v>
      </c>
      <c r="L33" s="2063" t="s">
        <v>2377</v>
      </c>
      <c r="M33" s="1847">
        <v>2032</v>
      </c>
    </row>
    <row r="34" spans="1:13" ht="15.75">
      <c r="A34" s="6124"/>
      <c r="B34" s="6078"/>
      <c r="C34" s="2061" t="s">
        <v>359</v>
      </c>
      <c r="D34" s="196">
        <v>11.29</v>
      </c>
      <c r="E34" s="189" t="s">
        <v>359</v>
      </c>
      <c r="F34" s="181">
        <v>11.14</v>
      </c>
      <c r="G34" s="189" t="s">
        <v>359</v>
      </c>
      <c r="H34" s="181">
        <v>11</v>
      </c>
      <c r="I34" s="189" t="s">
        <v>359</v>
      </c>
      <c r="J34" s="181">
        <v>10.86</v>
      </c>
      <c r="K34" s="189" t="s">
        <v>359</v>
      </c>
      <c r="L34" s="181">
        <v>10.71</v>
      </c>
      <c r="M34" s="1374" t="s">
        <v>359</v>
      </c>
    </row>
    <row r="35" spans="1:13" ht="15.75">
      <c r="A35" s="6124"/>
      <c r="B35" s="6078"/>
      <c r="C35" s="2061" t="s">
        <v>359</v>
      </c>
      <c r="D35" s="2063" t="s">
        <v>2378</v>
      </c>
      <c r="E35" s="2063">
        <v>2033</v>
      </c>
      <c r="F35" s="2063" t="s">
        <v>2379</v>
      </c>
      <c r="G35" s="2063">
        <v>2034</v>
      </c>
      <c r="H35" s="2062" t="s">
        <v>2380</v>
      </c>
      <c r="I35" s="2062">
        <v>2035</v>
      </c>
      <c r="J35" s="2062" t="s">
        <v>2381</v>
      </c>
      <c r="K35" s="2063">
        <v>2036</v>
      </c>
      <c r="L35" s="2063" t="s">
        <v>2382</v>
      </c>
      <c r="M35" s="1847">
        <v>2037</v>
      </c>
    </row>
    <row r="36" spans="1:13" ht="15.75">
      <c r="A36" s="6124"/>
      <c r="B36" s="6078"/>
      <c r="C36" s="2061" t="s">
        <v>359</v>
      </c>
      <c r="D36" s="196">
        <v>10.57</v>
      </c>
      <c r="E36" s="189" t="s">
        <v>359</v>
      </c>
      <c r="F36" s="181">
        <v>10.43</v>
      </c>
      <c r="G36" s="189" t="s">
        <v>359</v>
      </c>
      <c r="H36" s="181">
        <v>10.29</v>
      </c>
      <c r="I36" s="189" t="s">
        <v>359</v>
      </c>
      <c r="J36" s="181">
        <v>10.14</v>
      </c>
      <c r="K36" s="189" t="s">
        <v>359</v>
      </c>
      <c r="L36" s="181">
        <v>10</v>
      </c>
      <c r="M36" s="1374" t="s">
        <v>359</v>
      </c>
    </row>
    <row r="37" spans="1:13" ht="15.75">
      <c r="A37" s="6124"/>
      <c r="B37" s="6078"/>
      <c r="C37" s="2061" t="s">
        <v>359</v>
      </c>
      <c r="D37" s="1848" t="s">
        <v>2383</v>
      </c>
      <c r="E37" s="1848">
        <v>2038</v>
      </c>
      <c r="F37" s="1848" t="s">
        <v>2384</v>
      </c>
      <c r="G37" s="178" t="s">
        <v>359</v>
      </c>
      <c r="H37" s="2061" t="s">
        <v>359</v>
      </c>
      <c r="I37" s="2061" t="s">
        <v>359</v>
      </c>
      <c r="J37" s="2061" t="s">
        <v>359</v>
      </c>
      <c r="K37" s="2061" t="s">
        <v>359</v>
      </c>
      <c r="L37" s="2061" t="s">
        <v>359</v>
      </c>
      <c r="M37" s="1381" t="s">
        <v>359</v>
      </c>
    </row>
    <row r="38" spans="1:13" ht="15" customHeight="1">
      <c r="A38" s="6124"/>
      <c r="B38" s="6078"/>
      <c r="C38" s="2061" t="s">
        <v>359</v>
      </c>
      <c r="D38" s="179">
        <v>10</v>
      </c>
      <c r="E38" s="180" t="s">
        <v>359</v>
      </c>
      <c r="F38" s="6069">
        <v>10</v>
      </c>
      <c r="G38" s="6128"/>
      <c r="H38" s="2061" t="s">
        <v>359</v>
      </c>
      <c r="I38" s="2061" t="s">
        <v>359</v>
      </c>
      <c r="J38" s="2061" t="s">
        <v>359</v>
      </c>
      <c r="K38" s="2061" t="s">
        <v>359</v>
      </c>
      <c r="L38" s="2061" t="s">
        <v>359</v>
      </c>
      <c r="M38" s="1381" t="s">
        <v>359</v>
      </c>
    </row>
    <row r="39" spans="1:13" ht="15" customHeight="1">
      <c r="A39" s="6124"/>
      <c r="B39" s="6079"/>
      <c r="C39" s="178" t="s">
        <v>359</v>
      </c>
      <c r="D39" s="86" t="s">
        <v>359</v>
      </c>
      <c r="E39" s="86" t="s">
        <v>359</v>
      </c>
      <c r="F39" s="86" t="s">
        <v>359</v>
      </c>
      <c r="G39" s="86" t="s">
        <v>359</v>
      </c>
      <c r="H39" s="6114" t="s">
        <v>359</v>
      </c>
      <c r="I39" s="6114"/>
      <c r="J39" s="178" t="s">
        <v>359</v>
      </c>
      <c r="K39" s="178" t="s">
        <v>359</v>
      </c>
      <c r="L39" s="178" t="s">
        <v>359</v>
      </c>
      <c r="M39" s="1376" t="s">
        <v>359</v>
      </c>
    </row>
    <row r="40" spans="1:13" ht="15" customHeight="1">
      <c r="A40" s="6124"/>
      <c r="B40" s="6126" t="s">
        <v>2385</v>
      </c>
      <c r="C40" s="2061" t="s">
        <v>359</v>
      </c>
      <c r="D40" s="2061" t="s">
        <v>359</v>
      </c>
      <c r="E40" s="2061" t="s">
        <v>359</v>
      </c>
      <c r="F40" s="2061" t="s">
        <v>359</v>
      </c>
      <c r="G40" s="2061" t="s">
        <v>359</v>
      </c>
      <c r="H40" s="2061" t="s">
        <v>359</v>
      </c>
      <c r="I40" s="2061" t="s">
        <v>359</v>
      </c>
      <c r="J40" s="2061" t="s">
        <v>359</v>
      </c>
      <c r="K40" s="2061" t="s">
        <v>359</v>
      </c>
      <c r="L40" s="80" t="s">
        <v>359</v>
      </c>
      <c r="M40" s="1379" t="s">
        <v>359</v>
      </c>
    </row>
    <row r="41" spans="1:13" ht="15.75" customHeight="1">
      <c r="A41" s="6124"/>
      <c r="B41" s="6126"/>
      <c r="C41" s="80" t="s">
        <v>359</v>
      </c>
      <c r="D41" s="2061" t="s">
        <v>93</v>
      </c>
      <c r="E41" s="178" t="s">
        <v>95</v>
      </c>
      <c r="F41" s="6129" t="s">
        <v>2386</v>
      </c>
      <c r="G41" s="6110"/>
      <c r="H41" s="6111"/>
      <c r="I41" s="6111"/>
      <c r="J41" s="6112"/>
      <c r="K41" s="2061" t="s">
        <v>2387</v>
      </c>
      <c r="L41" s="6116" t="s">
        <v>359</v>
      </c>
      <c r="M41" s="6117"/>
    </row>
    <row r="42" spans="1:13" ht="15" customHeight="1">
      <c r="A42" s="6124"/>
      <c r="B42" s="6126"/>
      <c r="C42" s="80" t="s">
        <v>359</v>
      </c>
      <c r="D42" s="82" t="s">
        <v>359</v>
      </c>
      <c r="E42" s="180" t="s">
        <v>2351</v>
      </c>
      <c r="F42" s="6129"/>
      <c r="G42" s="6113"/>
      <c r="H42" s="6114"/>
      <c r="I42" s="6114"/>
      <c r="J42" s="6115"/>
      <c r="K42" s="80" t="s">
        <v>359</v>
      </c>
      <c r="L42" s="6118"/>
      <c r="M42" s="6119"/>
    </row>
    <row r="43" spans="1:13" ht="15.75">
      <c r="A43" s="6124"/>
      <c r="B43" s="6127"/>
      <c r="C43" s="80" t="s">
        <v>359</v>
      </c>
      <c r="D43" s="80" t="s">
        <v>359</v>
      </c>
      <c r="E43" s="80" t="s">
        <v>359</v>
      </c>
      <c r="F43" s="80" t="s">
        <v>359</v>
      </c>
      <c r="G43" s="80" t="s">
        <v>359</v>
      </c>
      <c r="H43" s="80" t="s">
        <v>359</v>
      </c>
      <c r="I43" s="80" t="s">
        <v>359</v>
      </c>
      <c r="J43" s="80" t="s">
        <v>359</v>
      </c>
      <c r="K43" s="80" t="s">
        <v>359</v>
      </c>
      <c r="L43" s="80" t="s">
        <v>359</v>
      </c>
      <c r="M43" s="1379" t="s">
        <v>359</v>
      </c>
    </row>
    <row r="44" spans="1:13" ht="90" customHeight="1">
      <c r="A44" s="6124"/>
      <c r="B44" s="2064" t="s">
        <v>2388</v>
      </c>
      <c r="C44" s="6120" t="s">
        <v>2488</v>
      </c>
      <c r="D44" s="6121"/>
      <c r="E44" s="6121"/>
      <c r="F44" s="6121"/>
      <c r="G44" s="6121"/>
      <c r="H44" s="6121"/>
      <c r="I44" s="6121"/>
      <c r="J44" s="6121"/>
      <c r="K44" s="6121"/>
      <c r="L44" s="6121"/>
      <c r="M44" s="6122"/>
    </row>
    <row r="45" spans="1:13" ht="14.25" customHeight="1">
      <c r="A45" s="6124"/>
      <c r="B45" s="2064" t="s">
        <v>2390</v>
      </c>
      <c r="C45" s="6080" t="s">
        <v>2489</v>
      </c>
      <c r="D45" s="6080"/>
      <c r="E45" s="6080"/>
      <c r="F45" s="6080"/>
      <c r="G45" s="6080"/>
      <c r="H45" s="6080"/>
      <c r="I45" s="6080"/>
      <c r="J45" s="6080"/>
      <c r="K45" s="6080"/>
      <c r="L45" s="6080"/>
      <c r="M45" s="6081"/>
    </row>
    <row r="46" spans="1:13" ht="15.75">
      <c r="A46" s="6124"/>
      <c r="B46" s="2064" t="s">
        <v>2392</v>
      </c>
      <c r="C46" s="1353">
        <v>0</v>
      </c>
      <c r="D46" s="178" t="s">
        <v>359</v>
      </c>
      <c r="E46" s="178" t="s">
        <v>359</v>
      </c>
      <c r="F46" s="178" t="s">
        <v>359</v>
      </c>
      <c r="G46" s="178" t="s">
        <v>359</v>
      </c>
      <c r="H46" s="178" t="s">
        <v>359</v>
      </c>
      <c r="I46" s="178" t="s">
        <v>359</v>
      </c>
      <c r="J46" s="178" t="s">
        <v>359</v>
      </c>
      <c r="K46" s="178" t="s">
        <v>359</v>
      </c>
      <c r="L46" s="178" t="s">
        <v>359</v>
      </c>
      <c r="M46" s="1376" t="s">
        <v>359</v>
      </c>
    </row>
    <row r="47" spans="1:13" ht="15.75">
      <c r="A47" s="6125"/>
      <c r="B47" s="2064" t="s">
        <v>2393</v>
      </c>
      <c r="C47" s="1353">
        <v>2021</v>
      </c>
      <c r="D47" s="178" t="s">
        <v>359</v>
      </c>
      <c r="E47" s="178" t="s">
        <v>359</v>
      </c>
      <c r="F47" s="178" t="s">
        <v>359</v>
      </c>
      <c r="G47" s="178" t="s">
        <v>359</v>
      </c>
      <c r="H47" s="178" t="s">
        <v>359</v>
      </c>
      <c r="I47" s="178" t="s">
        <v>359</v>
      </c>
      <c r="J47" s="178" t="s">
        <v>359</v>
      </c>
      <c r="K47" s="178" t="s">
        <v>359</v>
      </c>
      <c r="L47" s="178" t="s">
        <v>359</v>
      </c>
      <c r="M47" s="1376" t="s">
        <v>359</v>
      </c>
    </row>
    <row r="48" spans="1:13" ht="15" customHeight="1">
      <c r="A48" s="6109" t="s">
        <v>2394</v>
      </c>
      <c r="B48" s="2064" t="s">
        <v>2395</v>
      </c>
      <c r="C48" s="6069" t="s">
        <v>646</v>
      </c>
      <c r="D48" s="6069"/>
      <c r="E48" s="6069"/>
      <c r="F48" s="6069"/>
      <c r="G48" s="6069"/>
      <c r="H48" s="6069"/>
      <c r="I48" s="6069"/>
      <c r="J48" s="6069"/>
      <c r="K48" s="6069"/>
      <c r="L48" s="6069"/>
      <c r="M48" s="6070"/>
    </row>
    <row r="49" spans="1:13" ht="15" customHeight="1">
      <c r="A49" s="6109"/>
      <c r="B49" s="2064" t="s">
        <v>2396</v>
      </c>
      <c r="C49" s="6069" t="s">
        <v>2490</v>
      </c>
      <c r="D49" s="6069"/>
      <c r="E49" s="6069"/>
      <c r="F49" s="6069"/>
      <c r="G49" s="6069"/>
      <c r="H49" s="6069"/>
      <c r="I49" s="6069"/>
      <c r="J49" s="6069"/>
      <c r="K49" s="6069"/>
      <c r="L49" s="6069"/>
      <c r="M49" s="6070"/>
    </row>
    <row r="50" spans="1:13" ht="15" customHeight="1">
      <c r="A50" s="6109"/>
      <c r="B50" s="2064" t="s">
        <v>2398</v>
      </c>
      <c r="C50" s="6069" t="s">
        <v>289</v>
      </c>
      <c r="D50" s="6069"/>
      <c r="E50" s="6069"/>
      <c r="F50" s="6069"/>
      <c r="G50" s="6069"/>
      <c r="H50" s="6069"/>
      <c r="I50" s="6069"/>
      <c r="J50" s="6069"/>
      <c r="K50" s="6069"/>
      <c r="L50" s="6069"/>
      <c r="M50" s="6070"/>
    </row>
    <row r="51" spans="1:13" ht="15" customHeight="1">
      <c r="A51" s="6109"/>
      <c r="B51" s="2064" t="s">
        <v>2399</v>
      </c>
      <c r="C51" s="6069" t="s">
        <v>2491</v>
      </c>
      <c r="D51" s="6069"/>
      <c r="E51" s="6069"/>
      <c r="F51" s="6069"/>
      <c r="G51" s="6069"/>
      <c r="H51" s="6069"/>
      <c r="I51" s="6069"/>
      <c r="J51" s="6069"/>
      <c r="K51" s="6069"/>
      <c r="L51" s="6069"/>
      <c r="M51" s="6070"/>
    </row>
    <row r="52" spans="1:13" ht="15" customHeight="1">
      <c r="A52" s="6109"/>
      <c r="B52" s="2064" t="s">
        <v>2400</v>
      </c>
      <c r="C52" s="6090" t="s">
        <v>647</v>
      </c>
      <c r="D52" s="6090"/>
      <c r="E52" s="6090"/>
      <c r="F52" s="6090"/>
      <c r="G52" s="6090"/>
      <c r="H52" s="6090"/>
      <c r="I52" s="6090"/>
      <c r="J52" s="6090"/>
      <c r="K52" s="6090"/>
      <c r="L52" s="6090"/>
      <c r="M52" s="6091"/>
    </row>
    <row r="53" spans="1:13" ht="15" customHeight="1">
      <c r="A53" s="6123"/>
      <c r="B53" s="2064" t="s">
        <v>2401</v>
      </c>
      <c r="C53" s="6092">
        <v>3245995558</v>
      </c>
      <c r="D53" s="6092"/>
      <c r="E53" s="6092"/>
      <c r="F53" s="6092"/>
      <c r="G53" s="6092"/>
      <c r="H53" s="6092"/>
      <c r="I53" s="6092"/>
      <c r="J53" s="6092"/>
      <c r="K53" s="6092"/>
      <c r="L53" s="6092"/>
      <c r="M53" s="6093"/>
    </row>
    <row r="54" spans="1:13" ht="15" customHeight="1">
      <c r="A54" s="6108" t="s">
        <v>2402</v>
      </c>
      <c r="B54" s="2065" t="s">
        <v>2403</v>
      </c>
      <c r="C54" s="6069" t="s">
        <v>1132</v>
      </c>
      <c r="D54" s="6069"/>
      <c r="E54" s="6069"/>
      <c r="F54" s="6069"/>
      <c r="G54" s="6069"/>
      <c r="H54" s="6069"/>
      <c r="I54" s="6069"/>
      <c r="J54" s="6069"/>
      <c r="K54" s="6069"/>
      <c r="L54" s="6069"/>
      <c r="M54" s="6070"/>
    </row>
    <row r="55" spans="1:13" ht="15" customHeight="1">
      <c r="A55" s="6109"/>
      <c r="B55" s="2065" t="s">
        <v>2404</v>
      </c>
      <c r="C55" s="6069" t="s">
        <v>2405</v>
      </c>
      <c r="D55" s="6069"/>
      <c r="E55" s="6069"/>
      <c r="F55" s="6069"/>
      <c r="G55" s="6069"/>
      <c r="H55" s="6069"/>
      <c r="I55" s="6069"/>
      <c r="J55" s="6069"/>
      <c r="K55" s="6069"/>
      <c r="L55" s="6069"/>
      <c r="M55" s="6070"/>
    </row>
    <row r="56" spans="1:13" ht="15" customHeight="1">
      <c r="A56" s="6109"/>
      <c r="B56" s="2065" t="s">
        <v>244</v>
      </c>
      <c r="C56" s="6071" t="s">
        <v>289</v>
      </c>
      <c r="D56" s="6071"/>
      <c r="E56" s="6071"/>
      <c r="F56" s="6071"/>
      <c r="G56" s="6071"/>
      <c r="H56" s="6071"/>
      <c r="I56" s="6071"/>
      <c r="J56" s="6071"/>
      <c r="K56" s="6071"/>
      <c r="L56" s="6071"/>
      <c r="M56" s="6072"/>
    </row>
    <row r="57" spans="1:13" ht="15" customHeight="1">
      <c r="A57" s="1383" t="s">
        <v>2406</v>
      </c>
      <c r="B57" s="2415" t="s">
        <v>359</v>
      </c>
      <c r="C57" s="6088" t="s">
        <v>359</v>
      </c>
      <c r="D57" s="6088"/>
      <c r="E57" s="6088"/>
      <c r="F57" s="6088"/>
      <c r="G57" s="6088"/>
      <c r="H57" s="6088"/>
      <c r="I57" s="6088"/>
      <c r="J57" s="6088"/>
      <c r="K57" s="6088"/>
      <c r="L57" s="6088"/>
      <c r="M57" s="6089"/>
    </row>
  </sheetData>
  <mergeCells count="45">
    <mergeCell ref="A54:A56"/>
    <mergeCell ref="G41:J42"/>
    <mergeCell ref="L41:M42"/>
    <mergeCell ref="C44:M44"/>
    <mergeCell ref="A48:A53"/>
    <mergeCell ref="C48:M48"/>
    <mergeCell ref="C54:M54"/>
    <mergeCell ref="A12:A47"/>
    <mergeCell ref="C12:D12"/>
    <mergeCell ref="B13:B19"/>
    <mergeCell ref="B20:B23"/>
    <mergeCell ref="B27:B29"/>
    <mergeCell ref="F38:G38"/>
    <mergeCell ref="H39:I39"/>
    <mergeCell ref="B40:B43"/>
    <mergeCell ref="F41:F42"/>
    <mergeCell ref="A2:A11"/>
    <mergeCell ref="F4:G4"/>
    <mergeCell ref="I4:M4"/>
    <mergeCell ref="C7:D7"/>
    <mergeCell ref="I7:M7"/>
    <mergeCell ref="B8:B10"/>
    <mergeCell ref="C9:D9"/>
    <mergeCell ref="F9:G9"/>
    <mergeCell ref="I9:J9"/>
    <mergeCell ref="C2:M2"/>
    <mergeCell ref="C10:D10"/>
    <mergeCell ref="F10:G10"/>
    <mergeCell ref="I10:J10"/>
    <mergeCell ref="C57:M57"/>
    <mergeCell ref="C49:M49"/>
    <mergeCell ref="C50:M50"/>
    <mergeCell ref="C51:M51"/>
    <mergeCell ref="C52:M52"/>
    <mergeCell ref="C53:M53"/>
    <mergeCell ref="B1:M1"/>
    <mergeCell ref="F18:I18"/>
    <mergeCell ref="C55:M55"/>
    <mergeCell ref="C56:M56"/>
    <mergeCell ref="C5:M5"/>
    <mergeCell ref="C3:M3"/>
    <mergeCell ref="B30:B39"/>
    <mergeCell ref="C45:M45"/>
    <mergeCell ref="B24:B26"/>
    <mergeCell ref="C11:M11"/>
  </mergeCells>
  <hyperlinks>
    <hyperlink ref="C52" r:id="rId1"/>
  </hyperlinks>
  <pageMargins left="0.7" right="0.7" top="0.75" bottom="0.75" header="0.51180555555555496" footer="0.51180555555555496"/>
  <pageSetup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O57"/>
  <sheetViews>
    <sheetView topLeftCell="A22" zoomScaleNormal="100" workbookViewId="0">
      <selection activeCell="J21" sqref="J21"/>
    </sheetView>
  </sheetViews>
  <sheetFormatPr baseColWidth="10" defaultColWidth="9.140625" defaultRowHeight="15"/>
  <cols>
    <col min="1" max="1" width="29" style="7" customWidth="1"/>
    <col min="2" max="2" width="29.7109375" style="7" customWidth="1"/>
    <col min="3" max="13" width="11.42578125" style="7" customWidth="1"/>
  </cols>
  <sheetData>
    <row r="1" spans="1:15" ht="20.25" customHeight="1">
      <c r="A1" s="2960" t="s">
        <v>359</v>
      </c>
      <c r="B1" s="6130" t="s">
        <v>2492</v>
      </c>
      <c r="C1" s="6130"/>
      <c r="D1" s="6130"/>
      <c r="E1" s="6130"/>
      <c r="F1" s="6130"/>
      <c r="G1" s="6130"/>
      <c r="H1" s="6130"/>
      <c r="I1" s="6130"/>
      <c r="J1" s="6130"/>
      <c r="K1" s="6130"/>
      <c r="L1" s="6130"/>
      <c r="M1" s="6131"/>
    </row>
    <row r="2" spans="1:15" ht="54" customHeight="1">
      <c r="A2" s="6148" t="s">
        <v>2329</v>
      </c>
      <c r="B2" s="2328" t="s">
        <v>2330</v>
      </c>
      <c r="C2" s="6160" t="s">
        <v>2037</v>
      </c>
      <c r="D2" s="5682"/>
      <c r="E2" s="5682"/>
      <c r="F2" s="5682"/>
      <c r="G2" s="5682"/>
      <c r="H2" s="5682"/>
      <c r="I2" s="5682"/>
      <c r="J2" s="5682"/>
      <c r="K2" s="5682"/>
      <c r="L2" s="5682"/>
      <c r="M2" s="5683"/>
    </row>
    <row r="3" spans="1:15" ht="61.5" customHeight="1">
      <c r="A3" s="6149"/>
      <c r="B3" s="2220" t="s">
        <v>2331</v>
      </c>
      <c r="C3" s="5980" t="s">
        <v>2493</v>
      </c>
      <c r="D3" s="5981"/>
      <c r="E3" s="5981"/>
      <c r="F3" s="5981"/>
      <c r="G3" s="5981"/>
      <c r="H3" s="5981"/>
      <c r="I3" s="5981"/>
      <c r="J3" s="5981"/>
      <c r="K3" s="5981"/>
      <c r="L3" s="5981"/>
      <c r="M3" s="5982"/>
    </row>
    <row r="4" spans="1:15" ht="33.75" customHeight="1">
      <c r="A4" s="6149"/>
      <c r="B4" s="2067" t="s">
        <v>240</v>
      </c>
      <c r="C4" s="2079" t="s">
        <v>95</v>
      </c>
      <c r="D4" s="1432"/>
      <c r="E4" s="1446"/>
      <c r="F4" s="6151" t="s">
        <v>241</v>
      </c>
      <c r="G4" s="6152"/>
      <c r="H4" s="1434"/>
      <c r="I4" s="6153"/>
      <c r="J4" s="6153"/>
      <c r="K4" s="6153"/>
      <c r="L4" s="6153"/>
      <c r="M4" s="6154"/>
    </row>
    <row r="5" spans="1:15" ht="20.25" customHeight="1">
      <c r="A5" s="6149"/>
      <c r="B5" s="2192" t="s">
        <v>2333</v>
      </c>
      <c r="C5" s="6155"/>
      <c r="D5" s="6156"/>
      <c r="E5" s="6156"/>
      <c r="F5" s="6156"/>
      <c r="G5" s="6156"/>
      <c r="H5" s="6156"/>
      <c r="I5" s="6156"/>
      <c r="J5" s="6156"/>
      <c r="K5" s="6156"/>
      <c r="L5" s="6156"/>
      <c r="M5" s="6157"/>
      <c r="O5" s="6"/>
    </row>
    <row r="6" spans="1:15" ht="20.25" customHeight="1">
      <c r="A6" s="6149"/>
      <c r="B6" s="2067" t="s">
        <v>2334</v>
      </c>
      <c r="C6" s="2085"/>
      <c r="D6" s="1437"/>
      <c r="E6" s="1435"/>
      <c r="F6" s="1438"/>
      <c r="G6" s="1436"/>
      <c r="H6" s="1435"/>
      <c r="I6" s="1435"/>
      <c r="J6" s="1435"/>
      <c r="K6" s="1435"/>
      <c r="L6" s="1435"/>
      <c r="M6" s="1669"/>
    </row>
    <row r="7" spans="1:15" ht="33.75" customHeight="1">
      <c r="A7" s="6149"/>
      <c r="B7" s="2067" t="s">
        <v>2335</v>
      </c>
      <c r="C7" s="6158" t="s">
        <v>644</v>
      </c>
      <c r="D7" s="6153"/>
      <c r="E7" s="1431" t="s">
        <v>359</v>
      </c>
      <c r="F7" s="1431" t="s">
        <v>359</v>
      </c>
      <c r="G7" s="1438" t="s">
        <v>359</v>
      </c>
      <c r="H7" s="2418" t="s">
        <v>244</v>
      </c>
      <c r="I7" s="6153" t="s">
        <v>21</v>
      </c>
      <c r="J7" s="6153"/>
      <c r="K7" s="6153"/>
      <c r="L7" s="6153"/>
      <c r="M7" s="6154"/>
    </row>
    <row r="8" spans="1:15" ht="21.75" customHeight="1">
      <c r="A8" s="6149"/>
      <c r="B8" s="6139" t="s">
        <v>2336</v>
      </c>
      <c r="C8" s="2080" t="s">
        <v>359</v>
      </c>
      <c r="D8" s="2281" t="s">
        <v>359</v>
      </c>
      <c r="E8" s="2281" t="s">
        <v>359</v>
      </c>
      <c r="F8" s="2281" t="s">
        <v>359</v>
      </c>
      <c r="G8" s="2281" t="s">
        <v>359</v>
      </c>
      <c r="H8" s="1436" t="s">
        <v>359</v>
      </c>
      <c r="I8" s="2281" t="s">
        <v>359</v>
      </c>
      <c r="J8" s="2281" t="s">
        <v>359</v>
      </c>
      <c r="K8" s="2281" t="s">
        <v>359</v>
      </c>
      <c r="L8" s="2281" t="s">
        <v>359</v>
      </c>
      <c r="M8" s="1740" t="s">
        <v>359</v>
      </c>
    </row>
    <row r="9" spans="1:15" ht="15.75" customHeight="1">
      <c r="A9" s="6149"/>
      <c r="B9" s="6139"/>
      <c r="C9" s="6159"/>
      <c r="D9" s="6138"/>
      <c r="E9" s="2281" t="s">
        <v>359</v>
      </c>
      <c r="F9" s="6138" t="s">
        <v>359</v>
      </c>
      <c r="G9" s="6138"/>
      <c r="H9" s="2281" t="s">
        <v>359</v>
      </c>
      <c r="I9" s="6138" t="s">
        <v>359</v>
      </c>
      <c r="J9" s="6138"/>
      <c r="K9" s="2281" t="s">
        <v>359</v>
      </c>
      <c r="L9" s="2281" t="s">
        <v>359</v>
      </c>
      <c r="M9" s="1740" t="s">
        <v>359</v>
      </c>
    </row>
    <row r="10" spans="1:15" ht="15" customHeight="1">
      <c r="A10" s="6149"/>
      <c r="B10" s="6140"/>
      <c r="C10" s="6159" t="s">
        <v>2337</v>
      </c>
      <c r="D10" s="6138"/>
      <c r="E10" s="1431" t="s">
        <v>359</v>
      </c>
      <c r="F10" s="6138" t="s">
        <v>2337</v>
      </c>
      <c r="G10" s="6138"/>
      <c r="H10" s="1431" t="s">
        <v>359</v>
      </c>
      <c r="I10" s="6138" t="s">
        <v>2337</v>
      </c>
      <c r="J10" s="6138"/>
      <c r="K10" s="1431" t="s">
        <v>359</v>
      </c>
      <c r="L10" s="1431" t="s">
        <v>359</v>
      </c>
      <c r="M10" s="1671" t="s">
        <v>359</v>
      </c>
    </row>
    <row r="11" spans="1:15" ht="105" customHeight="1">
      <c r="A11" s="6150"/>
      <c r="B11" s="2192" t="s">
        <v>2338</v>
      </c>
      <c r="C11" s="6158" t="s">
        <v>2494</v>
      </c>
      <c r="D11" s="6153"/>
      <c r="E11" s="6153"/>
      <c r="F11" s="6153"/>
      <c r="G11" s="6153"/>
      <c r="H11" s="6153"/>
      <c r="I11" s="6153"/>
      <c r="J11" s="6153"/>
      <c r="K11" s="6153"/>
      <c r="L11" s="6153"/>
      <c r="M11" s="6154"/>
    </row>
    <row r="12" spans="1:15" ht="17.25" customHeight="1">
      <c r="A12" s="6149" t="s">
        <v>2340</v>
      </c>
      <c r="B12" s="2067" t="s">
        <v>230</v>
      </c>
      <c r="C12" s="6142" t="s">
        <v>11</v>
      </c>
      <c r="D12" s="6143"/>
      <c r="E12" s="6143"/>
      <c r="F12" s="6143"/>
      <c r="G12" s="6143"/>
      <c r="H12" s="6143"/>
      <c r="I12" s="6143"/>
      <c r="J12" s="6143"/>
      <c r="K12" s="6143"/>
      <c r="L12" s="6143"/>
      <c r="M12" s="6144"/>
    </row>
    <row r="13" spans="1:15" ht="15" customHeight="1">
      <c r="A13" s="6149"/>
      <c r="B13" s="6139" t="s">
        <v>2341</v>
      </c>
      <c r="C13" s="2080" t="s">
        <v>359</v>
      </c>
      <c r="D13" s="2281" t="s">
        <v>359</v>
      </c>
      <c r="E13" s="2281" t="s">
        <v>359</v>
      </c>
      <c r="F13" s="2281" t="s">
        <v>359</v>
      </c>
      <c r="G13" s="2281" t="s">
        <v>359</v>
      </c>
      <c r="H13" s="2281" t="s">
        <v>359</v>
      </c>
      <c r="I13" s="2281" t="s">
        <v>359</v>
      </c>
      <c r="J13" s="2281" t="s">
        <v>359</v>
      </c>
      <c r="K13" s="2281" t="s">
        <v>359</v>
      </c>
      <c r="L13" s="2281" t="s">
        <v>359</v>
      </c>
      <c r="M13" s="1740" t="s">
        <v>359</v>
      </c>
    </row>
    <row r="14" spans="1:15" ht="15.75" customHeight="1">
      <c r="A14" s="6149"/>
      <c r="B14" s="6139"/>
      <c r="C14" s="2080" t="s">
        <v>359</v>
      </c>
      <c r="D14" s="1431" t="s">
        <v>359</v>
      </c>
      <c r="E14" s="2281" t="s">
        <v>359</v>
      </c>
      <c r="F14" s="1431" t="s">
        <v>359</v>
      </c>
      <c r="G14" s="2281" t="s">
        <v>359</v>
      </c>
      <c r="H14" s="1431" t="s">
        <v>359</v>
      </c>
      <c r="I14" s="2281" t="s">
        <v>359</v>
      </c>
      <c r="J14" s="1431" t="s">
        <v>359</v>
      </c>
      <c r="K14" s="2281" t="s">
        <v>359</v>
      </c>
      <c r="L14" s="2281" t="s">
        <v>359</v>
      </c>
      <c r="M14" s="1740" t="s">
        <v>359</v>
      </c>
    </row>
    <row r="15" spans="1:15" ht="15.75">
      <c r="A15" s="6149"/>
      <c r="B15" s="6139"/>
      <c r="C15" s="2080" t="s">
        <v>2342</v>
      </c>
      <c r="D15" s="1467" t="s">
        <v>359</v>
      </c>
      <c r="E15" s="2281" t="s">
        <v>2343</v>
      </c>
      <c r="F15" s="1467" t="s">
        <v>359</v>
      </c>
      <c r="G15" s="2281" t="s">
        <v>2344</v>
      </c>
      <c r="H15" s="1467" t="s">
        <v>359</v>
      </c>
      <c r="I15" s="2281" t="s">
        <v>2345</v>
      </c>
      <c r="J15" s="1467" t="s">
        <v>359</v>
      </c>
      <c r="K15" s="2281" t="s">
        <v>359</v>
      </c>
      <c r="L15" s="2281" t="s">
        <v>359</v>
      </c>
      <c r="M15" s="1740" t="s">
        <v>359</v>
      </c>
    </row>
    <row r="16" spans="1:15" ht="15.75">
      <c r="A16" s="6149"/>
      <c r="B16" s="6139"/>
      <c r="C16" s="2080" t="s">
        <v>2346</v>
      </c>
      <c r="D16" s="1467" t="s">
        <v>359</v>
      </c>
      <c r="E16" s="2281" t="s">
        <v>2347</v>
      </c>
      <c r="F16" s="1467" t="s">
        <v>359</v>
      </c>
      <c r="G16" s="2281" t="s">
        <v>2348</v>
      </c>
      <c r="H16" s="1467" t="s">
        <v>359</v>
      </c>
      <c r="I16" s="2281" t="s">
        <v>359</v>
      </c>
      <c r="J16" s="2281" t="s">
        <v>359</v>
      </c>
      <c r="K16" s="2281" t="s">
        <v>359</v>
      </c>
      <c r="L16" s="2281" t="s">
        <v>359</v>
      </c>
      <c r="M16" s="1740" t="s">
        <v>359</v>
      </c>
    </row>
    <row r="17" spans="1:13" ht="15.75">
      <c r="A17" s="6149"/>
      <c r="B17" s="6139"/>
      <c r="C17" s="2080" t="s">
        <v>2349</v>
      </c>
      <c r="D17" s="1467" t="s">
        <v>359</v>
      </c>
      <c r="E17" s="2281" t="s">
        <v>2350</v>
      </c>
      <c r="F17" s="1467" t="s">
        <v>359</v>
      </c>
      <c r="G17" s="2281" t="s">
        <v>359</v>
      </c>
      <c r="H17" s="2281" t="s">
        <v>359</v>
      </c>
      <c r="I17" s="2281" t="s">
        <v>359</v>
      </c>
      <c r="J17" s="2281" t="s">
        <v>359</v>
      </c>
      <c r="K17" s="2281" t="s">
        <v>359</v>
      </c>
      <c r="L17" s="2281" t="s">
        <v>359</v>
      </c>
      <c r="M17" s="1740" t="s">
        <v>359</v>
      </c>
    </row>
    <row r="18" spans="1:13" ht="15.75">
      <c r="A18" s="6149"/>
      <c r="B18" s="6139"/>
      <c r="C18" s="2080" t="s">
        <v>105</v>
      </c>
      <c r="D18" s="1467" t="s">
        <v>2351</v>
      </c>
      <c r="E18" s="2281" t="s">
        <v>2352</v>
      </c>
      <c r="F18" s="1431" t="s">
        <v>2353</v>
      </c>
      <c r="G18" s="1431" t="s">
        <v>359</v>
      </c>
      <c r="H18" s="1431" t="s">
        <v>359</v>
      </c>
      <c r="I18" s="1431" t="s">
        <v>359</v>
      </c>
      <c r="J18" s="1431" t="s">
        <v>359</v>
      </c>
      <c r="K18" s="1431" t="s">
        <v>359</v>
      </c>
      <c r="L18" s="1431" t="s">
        <v>359</v>
      </c>
      <c r="M18" s="1671" t="s">
        <v>359</v>
      </c>
    </row>
    <row r="19" spans="1:13" ht="15.75">
      <c r="A19" s="6149"/>
      <c r="B19" s="6140"/>
      <c r="C19" s="2079" t="s">
        <v>359</v>
      </c>
      <c r="D19" s="1431" t="s">
        <v>359</v>
      </c>
      <c r="E19" s="1431" t="s">
        <v>359</v>
      </c>
      <c r="F19" s="1431" t="s">
        <v>359</v>
      </c>
      <c r="G19" s="1431" t="s">
        <v>359</v>
      </c>
      <c r="H19" s="1431" t="s">
        <v>359</v>
      </c>
      <c r="I19" s="1431" t="s">
        <v>359</v>
      </c>
      <c r="J19" s="1431" t="s">
        <v>359</v>
      </c>
      <c r="K19" s="1431" t="s">
        <v>359</v>
      </c>
      <c r="L19" s="1431" t="s">
        <v>359</v>
      </c>
      <c r="M19" s="1671" t="s">
        <v>359</v>
      </c>
    </row>
    <row r="20" spans="1:13" ht="15.75">
      <c r="A20" s="6149"/>
      <c r="B20" s="6139" t="s">
        <v>2354</v>
      </c>
      <c r="C20" s="2080" t="s">
        <v>359</v>
      </c>
      <c r="D20" s="2281" t="s">
        <v>359</v>
      </c>
      <c r="E20" s="2281" t="s">
        <v>359</v>
      </c>
      <c r="F20" s="2281" t="s">
        <v>359</v>
      </c>
      <c r="G20" s="2281" t="s">
        <v>359</v>
      </c>
      <c r="H20" s="2281" t="s">
        <v>359</v>
      </c>
      <c r="I20" s="2281" t="s">
        <v>359</v>
      </c>
      <c r="J20" s="2281" t="s">
        <v>359</v>
      </c>
      <c r="K20" s="2281" t="s">
        <v>359</v>
      </c>
      <c r="L20" s="2281" t="s">
        <v>359</v>
      </c>
      <c r="M20" s="1740" t="s">
        <v>359</v>
      </c>
    </row>
    <row r="21" spans="1:13" ht="15.75" customHeight="1">
      <c r="A21" s="6149"/>
      <c r="B21" s="6139"/>
      <c r="C21" s="2080" t="s">
        <v>2355</v>
      </c>
      <c r="D21" s="1441" t="s">
        <v>359</v>
      </c>
      <c r="E21" s="2281" t="s">
        <v>359</v>
      </c>
      <c r="F21" s="2281" t="s">
        <v>2356</v>
      </c>
      <c r="G21" s="1441" t="s">
        <v>359</v>
      </c>
      <c r="H21" s="2281" t="s">
        <v>359</v>
      </c>
      <c r="I21" s="2281" t="s">
        <v>2357</v>
      </c>
      <c r="J21" s="1441" t="s">
        <v>2351</v>
      </c>
      <c r="K21" s="2281" t="s">
        <v>359</v>
      </c>
      <c r="L21" s="2281" t="s">
        <v>359</v>
      </c>
      <c r="M21" s="1740" t="s">
        <v>359</v>
      </c>
    </row>
    <row r="22" spans="1:13" ht="15.75">
      <c r="A22" s="6149"/>
      <c r="B22" s="6139"/>
      <c r="C22" s="2080" t="s">
        <v>2358</v>
      </c>
      <c r="D22" s="1467"/>
      <c r="E22" s="2281" t="s">
        <v>359</v>
      </c>
      <c r="F22" s="2281" t="s">
        <v>2359</v>
      </c>
      <c r="G22" s="1467" t="s">
        <v>359</v>
      </c>
      <c r="H22" s="2281" t="s">
        <v>359</v>
      </c>
      <c r="I22" s="2281" t="s">
        <v>359</v>
      </c>
      <c r="J22" s="2281" t="s">
        <v>359</v>
      </c>
      <c r="K22" s="2281" t="s">
        <v>359</v>
      </c>
      <c r="L22" s="2281" t="s">
        <v>359</v>
      </c>
      <c r="M22" s="1740" t="s">
        <v>359</v>
      </c>
    </row>
    <row r="23" spans="1:13" ht="15.75">
      <c r="A23" s="6149"/>
      <c r="B23" s="6139"/>
      <c r="C23" s="2079" t="s">
        <v>359</v>
      </c>
      <c r="D23" s="1431" t="s">
        <v>359</v>
      </c>
      <c r="E23" s="1431" t="s">
        <v>359</v>
      </c>
      <c r="F23" s="1431" t="s">
        <v>359</v>
      </c>
      <c r="G23" s="1431" t="s">
        <v>359</v>
      </c>
      <c r="H23" s="1431" t="s">
        <v>359</v>
      </c>
      <c r="I23" s="1431" t="s">
        <v>359</v>
      </c>
      <c r="J23" s="1431" t="s">
        <v>359</v>
      </c>
      <c r="K23" s="1431" t="s">
        <v>359</v>
      </c>
      <c r="L23" s="1431" t="s">
        <v>359</v>
      </c>
      <c r="M23" s="1671" t="s">
        <v>359</v>
      </c>
    </row>
    <row r="24" spans="1:13" ht="15.75">
      <c r="A24" s="6149"/>
      <c r="B24" s="6082" t="s">
        <v>2360</v>
      </c>
      <c r="C24" s="2080" t="s">
        <v>359</v>
      </c>
      <c r="D24" s="2281" t="s">
        <v>359</v>
      </c>
      <c r="E24" s="2281" t="s">
        <v>359</v>
      </c>
      <c r="F24" s="2281" t="s">
        <v>359</v>
      </c>
      <c r="G24" s="2281" t="s">
        <v>359</v>
      </c>
      <c r="H24" s="2281" t="s">
        <v>359</v>
      </c>
      <c r="I24" s="2281" t="s">
        <v>359</v>
      </c>
      <c r="J24" s="2281" t="s">
        <v>359</v>
      </c>
      <c r="K24" s="2281" t="s">
        <v>359</v>
      </c>
      <c r="L24" s="2281" t="s">
        <v>359</v>
      </c>
      <c r="M24" s="1740" t="s">
        <v>359</v>
      </c>
    </row>
    <row r="25" spans="1:13" ht="31.5">
      <c r="A25" s="6149"/>
      <c r="B25" s="6083"/>
      <c r="C25" s="2083" t="s">
        <v>2361</v>
      </c>
      <c r="D25" s="3150">
        <v>6.6199999999999995E-2</v>
      </c>
      <c r="E25" s="2281" t="s">
        <v>359</v>
      </c>
      <c r="F25" s="2281" t="s">
        <v>2362</v>
      </c>
      <c r="G25" s="1441">
        <v>2022</v>
      </c>
      <c r="H25" s="2281" t="s">
        <v>359</v>
      </c>
      <c r="I25" s="2281" t="s">
        <v>2363</v>
      </c>
      <c r="J25" s="1437" t="s">
        <v>2495</v>
      </c>
      <c r="K25" s="1435" t="s">
        <v>359</v>
      </c>
      <c r="L25" s="1438" t="s">
        <v>359</v>
      </c>
      <c r="M25" s="1740" t="s">
        <v>359</v>
      </c>
    </row>
    <row r="26" spans="1:13" ht="15.75">
      <c r="A26" s="6149"/>
      <c r="B26" s="6084"/>
      <c r="C26" s="2079" t="s">
        <v>359</v>
      </c>
      <c r="D26" s="1431" t="s">
        <v>359</v>
      </c>
      <c r="E26" s="1431" t="s">
        <v>359</v>
      </c>
      <c r="F26" s="1431" t="s">
        <v>359</v>
      </c>
      <c r="G26" s="1431" t="s">
        <v>359</v>
      </c>
      <c r="H26" s="1431" t="s">
        <v>359</v>
      </c>
      <c r="I26" s="1431" t="s">
        <v>359</v>
      </c>
      <c r="J26" s="1431" t="s">
        <v>359</v>
      </c>
      <c r="K26" s="1431" t="s">
        <v>359</v>
      </c>
      <c r="L26" s="1431" t="s">
        <v>359</v>
      </c>
      <c r="M26" s="1671" t="s">
        <v>359</v>
      </c>
    </row>
    <row r="27" spans="1:13" ht="15.75">
      <c r="A27" s="6149"/>
      <c r="B27" s="6139" t="s">
        <v>2364</v>
      </c>
      <c r="C27" s="2142" t="s">
        <v>359</v>
      </c>
      <c r="D27" s="2327" t="s">
        <v>359</v>
      </c>
      <c r="E27" s="2327" t="s">
        <v>359</v>
      </c>
      <c r="F27" s="2327" t="s">
        <v>359</v>
      </c>
      <c r="G27" s="2327" t="s">
        <v>359</v>
      </c>
      <c r="H27" s="2327" t="s">
        <v>359</v>
      </c>
      <c r="I27" s="2327" t="s">
        <v>359</v>
      </c>
      <c r="J27" s="2327" t="s">
        <v>359</v>
      </c>
      <c r="K27" s="2327" t="s">
        <v>359</v>
      </c>
      <c r="L27" s="2281" t="s">
        <v>359</v>
      </c>
      <c r="M27" s="1740" t="s">
        <v>359</v>
      </c>
    </row>
    <row r="28" spans="1:13" ht="15.75" customHeight="1">
      <c r="A28" s="6149"/>
      <c r="B28" s="6139"/>
      <c r="C28" s="2080" t="s">
        <v>2365</v>
      </c>
      <c r="D28" s="1440">
        <v>2023</v>
      </c>
      <c r="E28" s="2327" t="s">
        <v>359</v>
      </c>
      <c r="F28" s="2281" t="s">
        <v>2366</v>
      </c>
      <c r="G28" s="1442">
        <v>2038</v>
      </c>
      <c r="H28" s="2327" t="s">
        <v>359</v>
      </c>
      <c r="I28" s="2281" t="s">
        <v>359</v>
      </c>
      <c r="J28" s="2327" t="s">
        <v>359</v>
      </c>
      <c r="K28" s="2327" t="s">
        <v>359</v>
      </c>
      <c r="L28" s="2281" t="s">
        <v>359</v>
      </c>
      <c r="M28" s="1740" t="s">
        <v>359</v>
      </c>
    </row>
    <row r="29" spans="1:13" ht="15.75">
      <c r="A29" s="6149"/>
      <c r="B29" s="6139"/>
      <c r="C29" s="2080" t="s">
        <v>359</v>
      </c>
      <c r="D29" s="2281" t="s">
        <v>359</v>
      </c>
      <c r="E29" s="2327" t="s">
        <v>359</v>
      </c>
      <c r="F29" s="2281" t="s">
        <v>359</v>
      </c>
      <c r="G29" s="2327" t="s">
        <v>359</v>
      </c>
      <c r="H29" s="2327" t="s">
        <v>359</v>
      </c>
      <c r="I29" s="2281" t="s">
        <v>359</v>
      </c>
      <c r="J29" s="2327" t="s">
        <v>359</v>
      </c>
      <c r="K29" s="2327" t="s">
        <v>359</v>
      </c>
      <c r="L29" s="2281" t="s">
        <v>359</v>
      </c>
      <c r="M29" s="1740" t="s">
        <v>359</v>
      </c>
    </row>
    <row r="30" spans="1:13" ht="15.75">
      <c r="A30" s="6149"/>
      <c r="B30" s="6135" t="s">
        <v>2367</v>
      </c>
      <c r="C30" s="2085" t="s">
        <v>359</v>
      </c>
      <c r="D30" s="1436" t="s">
        <v>359</v>
      </c>
      <c r="E30" s="1436" t="s">
        <v>359</v>
      </c>
      <c r="F30" s="1436" t="s">
        <v>359</v>
      </c>
      <c r="G30" s="1436" t="s">
        <v>359</v>
      </c>
      <c r="H30" s="1436" t="s">
        <v>359</v>
      </c>
      <c r="I30" s="1436" t="s">
        <v>359</v>
      </c>
      <c r="J30" s="1436" t="s">
        <v>359</v>
      </c>
      <c r="K30" s="1436" t="s">
        <v>359</v>
      </c>
      <c r="L30" s="1436" t="s">
        <v>359</v>
      </c>
      <c r="M30" s="1670" t="s">
        <v>359</v>
      </c>
    </row>
    <row r="31" spans="1:13" ht="17.100000000000001" customHeight="1">
      <c r="A31" s="6149"/>
      <c r="B31" s="6136"/>
      <c r="C31" s="2080" t="s">
        <v>359</v>
      </c>
      <c r="D31" s="2327" t="s">
        <v>2368</v>
      </c>
      <c r="E31" s="2327">
        <v>2023</v>
      </c>
      <c r="F31" s="2327" t="s">
        <v>2369</v>
      </c>
      <c r="G31" s="2327">
        <v>2024</v>
      </c>
      <c r="H31" s="2321" t="s">
        <v>2370</v>
      </c>
      <c r="I31" s="2321">
        <v>2025</v>
      </c>
      <c r="J31" s="2321" t="s">
        <v>2371</v>
      </c>
      <c r="K31" s="2327">
        <v>2026</v>
      </c>
      <c r="L31" s="2327" t="s">
        <v>2372</v>
      </c>
      <c r="M31" s="1849">
        <v>2027</v>
      </c>
    </row>
    <row r="32" spans="1:13" ht="17.100000000000001" customHeight="1">
      <c r="A32" s="6149"/>
      <c r="B32" s="6136"/>
      <c r="C32" s="2080" t="s">
        <v>359</v>
      </c>
      <c r="D32" s="6132">
        <v>5.8799999999999998E-2</v>
      </c>
      <c r="E32" s="6133"/>
      <c r="F32" s="6132">
        <v>5.7599999999999998E-2</v>
      </c>
      <c r="G32" s="6133"/>
      <c r="H32" s="6132">
        <v>5.6500000000000002E-2</v>
      </c>
      <c r="I32" s="6133"/>
      <c r="J32" s="6132">
        <v>5.5300000000000002E-2</v>
      </c>
      <c r="K32" s="6133"/>
      <c r="L32" s="6132">
        <v>5.4199999999999998E-2</v>
      </c>
      <c r="M32" s="6134"/>
    </row>
    <row r="33" spans="1:13" ht="17.100000000000001" customHeight="1">
      <c r="A33" s="6149"/>
      <c r="B33" s="6136"/>
      <c r="C33" s="2080" t="s">
        <v>359</v>
      </c>
      <c r="D33" s="2327" t="s">
        <v>2373</v>
      </c>
      <c r="E33" s="2327">
        <v>2028</v>
      </c>
      <c r="F33" s="2327" t="s">
        <v>2374</v>
      </c>
      <c r="G33" s="2327">
        <v>2029</v>
      </c>
      <c r="H33" s="2321" t="s">
        <v>2375</v>
      </c>
      <c r="I33" s="2321">
        <v>2030</v>
      </c>
      <c r="J33" s="2321" t="s">
        <v>2376</v>
      </c>
      <c r="K33" s="2327">
        <v>2031</v>
      </c>
      <c r="L33" s="2327" t="s">
        <v>2377</v>
      </c>
      <c r="M33" s="1849">
        <v>2032</v>
      </c>
    </row>
    <row r="34" spans="1:13" ht="17.100000000000001" customHeight="1">
      <c r="A34" s="6149"/>
      <c r="B34" s="6136"/>
      <c r="C34" s="2080" t="s">
        <v>359</v>
      </c>
      <c r="D34" s="6132">
        <v>5.3199999999999997E-2</v>
      </c>
      <c r="E34" s="6133"/>
      <c r="F34" s="6132">
        <v>5.21E-2</v>
      </c>
      <c r="G34" s="6133"/>
      <c r="H34" s="6132">
        <v>5.0999999999999997E-2</v>
      </c>
      <c r="I34" s="6133"/>
      <c r="J34" s="6132">
        <v>0.05</v>
      </c>
      <c r="K34" s="6133"/>
      <c r="L34" s="6132">
        <v>4.9000000000000002E-2</v>
      </c>
      <c r="M34" s="6134"/>
    </row>
    <row r="35" spans="1:13" ht="17.100000000000001" customHeight="1">
      <c r="A35" s="6149"/>
      <c r="B35" s="6136"/>
      <c r="C35" s="2080" t="s">
        <v>359</v>
      </c>
      <c r="D35" s="2327" t="s">
        <v>2378</v>
      </c>
      <c r="E35" s="2327">
        <v>2033</v>
      </c>
      <c r="F35" s="2327" t="s">
        <v>2379</v>
      </c>
      <c r="G35" s="2327">
        <v>2034</v>
      </c>
      <c r="H35" s="2321" t="s">
        <v>2380</v>
      </c>
      <c r="I35" s="2321">
        <v>2035</v>
      </c>
      <c r="J35" s="2321" t="s">
        <v>2381</v>
      </c>
      <c r="K35" s="2327">
        <v>2036</v>
      </c>
      <c r="L35" s="2327" t="s">
        <v>2382</v>
      </c>
      <c r="M35" s="1849">
        <v>2037</v>
      </c>
    </row>
    <row r="36" spans="1:13" ht="17.100000000000001" customHeight="1">
      <c r="A36" s="6149"/>
      <c r="B36" s="6136"/>
      <c r="C36" s="2080" t="s">
        <v>359</v>
      </c>
      <c r="D36" s="6132">
        <v>4.8000000000000001E-2</v>
      </c>
      <c r="E36" s="6133"/>
      <c r="F36" s="6132">
        <v>4.7100000000000003E-2</v>
      </c>
      <c r="G36" s="6133"/>
      <c r="H36" s="6132">
        <v>4.6100000000000002E-2</v>
      </c>
      <c r="I36" s="6133"/>
      <c r="J36" s="6132">
        <v>4.5199999999999997E-2</v>
      </c>
      <c r="K36" s="6133"/>
      <c r="L36" s="6132">
        <v>4.4299999999999999E-2</v>
      </c>
      <c r="M36" s="6134"/>
    </row>
    <row r="37" spans="1:13" ht="17.100000000000001" customHeight="1">
      <c r="A37" s="6149"/>
      <c r="B37" s="6136"/>
      <c r="C37" s="2080" t="s">
        <v>359</v>
      </c>
      <c r="D37" s="1544" t="s">
        <v>2383</v>
      </c>
      <c r="E37" s="1544">
        <v>2038</v>
      </c>
      <c r="F37" s="1544" t="s">
        <v>2384</v>
      </c>
      <c r="G37" s="1431" t="s">
        <v>359</v>
      </c>
      <c r="H37" s="2281" t="s">
        <v>359</v>
      </c>
      <c r="I37" s="2281" t="s">
        <v>359</v>
      </c>
      <c r="J37" s="2281" t="s">
        <v>359</v>
      </c>
      <c r="K37" s="2281" t="s">
        <v>359</v>
      </c>
      <c r="L37" s="2281" t="s">
        <v>359</v>
      </c>
      <c r="M37" s="1740" t="s">
        <v>359</v>
      </c>
    </row>
    <row r="38" spans="1:13" ht="15" customHeight="1">
      <c r="A38" s="6149"/>
      <c r="B38" s="6136"/>
      <c r="C38" s="2080" t="s">
        <v>359</v>
      </c>
      <c r="D38" s="6132">
        <v>4.3400000000000001E-2</v>
      </c>
      <c r="E38" s="6133"/>
      <c r="F38" s="6141">
        <v>4.3400000000000001E-2</v>
      </c>
      <c r="G38" s="6133"/>
      <c r="H38" s="2281" t="s">
        <v>359</v>
      </c>
      <c r="I38" s="2281" t="s">
        <v>359</v>
      </c>
      <c r="J38" s="2281" t="s">
        <v>359</v>
      </c>
      <c r="K38" s="2281" t="s">
        <v>359</v>
      </c>
      <c r="L38" s="2281" t="s">
        <v>359</v>
      </c>
      <c r="M38" s="1740" t="s">
        <v>359</v>
      </c>
    </row>
    <row r="39" spans="1:13" ht="15" customHeight="1">
      <c r="A39" s="6149"/>
      <c r="B39" s="6137"/>
      <c r="C39" s="2079" t="s">
        <v>359</v>
      </c>
      <c r="D39" s="1431" t="s">
        <v>359</v>
      </c>
      <c r="E39" s="1431" t="s">
        <v>359</v>
      </c>
      <c r="F39" s="1431" t="s">
        <v>359</v>
      </c>
      <c r="G39" s="1431" t="s">
        <v>359</v>
      </c>
      <c r="H39" s="6138" t="s">
        <v>359</v>
      </c>
      <c r="I39" s="6138"/>
      <c r="J39" s="1431" t="s">
        <v>359</v>
      </c>
      <c r="K39" s="1431" t="s">
        <v>359</v>
      </c>
      <c r="L39" s="1431" t="s">
        <v>359</v>
      </c>
      <c r="M39" s="1671" t="s">
        <v>359</v>
      </c>
    </row>
    <row r="40" spans="1:13" ht="15" customHeight="1">
      <c r="A40" s="6149"/>
      <c r="B40" s="6139" t="s">
        <v>2385</v>
      </c>
      <c r="C40" s="2080" t="s">
        <v>359</v>
      </c>
      <c r="D40" s="2281" t="s">
        <v>359</v>
      </c>
      <c r="E40" s="2281" t="s">
        <v>359</v>
      </c>
      <c r="F40" s="2281" t="s">
        <v>359</v>
      </c>
      <c r="G40" s="2281" t="s">
        <v>359</v>
      </c>
      <c r="H40" s="2281" t="s">
        <v>359</v>
      </c>
      <c r="I40" s="2281" t="s">
        <v>359</v>
      </c>
      <c r="J40" s="2281" t="s">
        <v>359</v>
      </c>
      <c r="K40" s="2281" t="s">
        <v>359</v>
      </c>
      <c r="L40" s="2281" t="s">
        <v>359</v>
      </c>
      <c r="M40" s="1740" t="s">
        <v>359</v>
      </c>
    </row>
    <row r="41" spans="1:13" ht="15.75" customHeight="1">
      <c r="A41" s="6149"/>
      <c r="B41" s="6139"/>
      <c r="C41" s="2080" t="s">
        <v>359</v>
      </c>
      <c r="D41" s="2281" t="s">
        <v>93</v>
      </c>
      <c r="E41" s="1431" t="s">
        <v>95</v>
      </c>
      <c r="F41" s="6166" t="s">
        <v>2386</v>
      </c>
      <c r="G41" s="6167"/>
      <c r="H41" s="6168"/>
      <c r="I41" s="6168"/>
      <c r="J41" s="6169"/>
      <c r="K41" s="2281" t="s">
        <v>2387</v>
      </c>
      <c r="L41" s="6167" t="s">
        <v>359</v>
      </c>
      <c r="M41" s="6172"/>
    </row>
    <row r="42" spans="1:13" ht="15" customHeight="1">
      <c r="A42" s="6149"/>
      <c r="B42" s="6139"/>
      <c r="C42" s="2080" t="s">
        <v>359</v>
      </c>
      <c r="D42" s="1441" t="s">
        <v>359</v>
      </c>
      <c r="E42" s="1434" t="s">
        <v>2351</v>
      </c>
      <c r="F42" s="6166"/>
      <c r="G42" s="6170"/>
      <c r="H42" s="6138"/>
      <c r="I42" s="6138"/>
      <c r="J42" s="6171"/>
      <c r="K42" s="2281" t="s">
        <v>359</v>
      </c>
      <c r="L42" s="6170"/>
      <c r="M42" s="6173"/>
    </row>
    <row r="43" spans="1:13" ht="15.75">
      <c r="A43" s="6149"/>
      <c r="B43" s="6140"/>
      <c r="C43" s="2080" t="s">
        <v>359</v>
      </c>
      <c r="D43" s="2281" t="s">
        <v>359</v>
      </c>
      <c r="E43" s="2281" t="s">
        <v>359</v>
      </c>
      <c r="F43" s="2281" t="s">
        <v>359</v>
      </c>
      <c r="G43" s="2281" t="s">
        <v>359</v>
      </c>
      <c r="H43" s="2281" t="s">
        <v>359</v>
      </c>
      <c r="I43" s="2281" t="s">
        <v>359</v>
      </c>
      <c r="J43" s="2281" t="s">
        <v>359</v>
      </c>
      <c r="K43" s="2281" t="s">
        <v>359</v>
      </c>
      <c r="L43" s="2281" t="s">
        <v>359</v>
      </c>
      <c r="M43" s="1740" t="s">
        <v>359</v>
      </c>
    </row>
    <row r="44" spans="1:13" ht="78" customHeight="1">
      <c r="A44" s="6149"/>
      <c r="B44" s="2067" t="s">
        <v>2388</v>
      </c>
      <c r="C44" s="6158" t="s">
        <v>2496</v>
      </c>
      <c r="D44" s="6153"/>
      <c r="E44" s="6153"/>
      <c r="F44" s="6153"/>
      <c r="G44" s="6153"/>
      <c r="H44" s="6153"/>
      <c r="I44" s="6153"/>
      <c r="J44" s="6153"/>
      <c r="K44" s="6153"/>
      <c r="L44" s="6153"/>
      <c r="M44" s="6154"/>
    </row>
    <row r="45" spans="1:13" ht="22.5" customHeight="1">
      <c r="A45" s="6149"/>
      <c r="B45" s="2067" t="s">
        <v>2390</v>
      </c>
      <c r="C45" s="6161" t="s">
        <v>2489</v>
      </c>
      <c r="D45" s="6162"/>
      <c r="E45" s="6162"/>
      <c r="F45" s="6162"/>
      <c r="G45" s="6162"/>
      <c r="H45" s="6162"/>
      <c r="I45" s="6162"/>
      <c r="J45" s="6162"/>
      <c r="K45" s="6162"/>
      <c r="L45" s="6162"/>
      <c r="M45" s="6163"/>
    </row>
    <row r="46" spans="1:13" ht="15.75">
      <c r="A46" s="6149"/>
      <c r="B46" s="2067" t="s">
        <v>2392</v>
      </c>
      <c r="C46" s="2088">
        <v>30</v>
      </c>
      <c r="D46" s="1444" t="s">
        <v>359</v>
      </c>
      <c r="E46" s="1444" t="s">
        <v>359</v>
      </c>
      <c r="F46" s="1444" t="s">
        <v>359</v>
      </c>
      <c r="G46" s="1444" t="s">
        <v>359</v>
      </c>
      <c r="H46" s="1444" t="s">
        <v>359</v>
      </c>
      <c r="I46" s="1444" t="s">
        <v>359</v>
      </c>
      <c r="J46" s="1444" t="s">
        <v>359</v>
      </c>
      <c r="K46" s="1444" t="s">
        <v>359</v>
      </c>
      <c r="L46" s="1444" t="s">
        <v>359</v>
      </c>
      <c r="M46" s="1741" t="s">
        <v>359</v>
      </c>
    </row>
    <row r="47" spans="1:13" ht="15.75">
      <c r="A47" s="6150"/>
      <c r="B47" s="2067" t="s">
        <v>2393</v>
      </c>
      <c r="C47" s="2088">
        <v>2022</v>
      </c>
      <c r="D47" s="1444" t="s">
        <v>359</v>
      </c>
      <c r="E47" s="1444" t="s">
        <v>359</v>
      </c>
      <c r="F47" s="1444" t="s">
        <v>359</v>
      </c>
      <c r="G47" s="1444" t="s">
        <v>359</v>
      </c>
      <c r="H47" s="1444" t="s">
        <v>359</v>
      </c>
      <c r="I47" s="1444" t="s">
        <v>359</v>
      </c>
      <c r="J47" s="1444" t="s">
        <v>359</v>
      </c>
      <c r="K47" s="1444" t="s">
        <v>359</v>
      </c>
      <c r="L47" s="1444" t="s">
        <v>359</v>
      </c>
      <c r="M47" s="1741" t="s">
        <v>359</v>
      </c>
    </row>
    <row r="48" spans="1:13" ht="15" customHeight="1">
      <c r="A48" s="6165" t="s">
        <v>2394</v>
      </c>
      <c r="B48" s="2067" t="s">
        <v>2395</v>
      </c>
      <c r="C48" s="6142" t="s">
        <v>646</v>
      </c>
      <c r="D48" s="6143"/>
      <c r="E48" s="6143"/>
      <c r="F48" s="6143"/>
      <c r="G48" s="6143"/>
      <c r="H48" s="6143"/>
      <c r="I48" s="6143"/>
      <c r="J48" s="6143"/>
      <c r="K48" s="6143"/>
      <c r="L48" s="6143"/>
      <c r="M48" s="6144"/>
    </row>
    <row r="49" spans="1:13" ht="15" customHeight="1">
      <c r="A49" s="6165"/>
      <c r="B49" s="2067" t="s">
        <v>2396</v>
      </c>
      <c r="C49" s="6142" t="s">
        <v>2490</v>
      </c>
      <c r="D49" s="6143"/>
      <c r="E49" s="6143"/>
      <c r="F49" s="6143"/>
      <c r="G49" s="6143"/>
      <c r="H49" s="6143"/>
      <c r="I49" s="6143"/>
      <c r="J49" s="6143"/>
      <c r="K49" s="6143"/>
      <c r="L49" s="6143"/>
      <c r="M49" s="6144"/>
    </row>
    <row r="50" spans="1:13" ht="15" customHeight="1">
      <c r="A50" s="6165"/>
      <c r="B50" s="2067" t="s">
        <v>2398</v>
      </c>
      <c r="C50" s="6142" t="s">
        <v>289</v>
      </c>
      <c r="D50" s="6143"/>
      <c r="E50" s="6143"/>
      <c r="F50" s="6143"/>
      <c r="G50" s="6143"/>
      <c r="H50" s="6143"/>
      <c r="I50" s="6143"/>
      <c r="J50" s="6143"/>
      <c r="K50" s="6143"/>
      <c r="L50" s="6143"/>
      <c r="M50" s="6144"/>
    </row>
    <row r="51" spans="1:13" ht="15" customHeight="1">
      <c r="A51" s="6165"/>
      <c r="B51" s="2067" t="s">
        <v>2399</v>
      </c>
      <c r="C51" s="6142" t="s">
        <v>2491</v>
      </c>
      <c r="D51" s="6143"/>
      <c r="E51" s="6143"/>
      <c r="F51" s="6143"/>
      <c r="G51" s="6143"/>
      <c r="H51" s="6143"/>
      <c r="I51" s="6143"/>
      <c r="J51" s="6143"/>
      <c r="K51" s="6143"/>
      <c r="L51" s="6143"/>
      <c r="M51" s="6144"/>
    </row>
    <row r="52" spans="1:13" ht="15" customHeight="1">
      <c r="A52" s="6165"/>
      <c r="B52" s="2067" t="s">
        <v>2400</v>
      </c>
      <c r="C52" s="6175" t="s">
        <v>647</v>
      </c>
      <c r="D52" s="6176"/>
      <c r="E52" s="6176"/>
      <c r="F52" s="6176"/>
      <c r="G52" s="6176"/>
      <c r="H52" s="6176"/>
      <c r="I52" s="6176"/>
      <c r="J52" s="6176"/>
      <c r="K52" s="6176"/>
      <c r="L52" s="6176"/>
      <c r="M52" s="6177"/>
    </row>
    <row r="53" spans="1:13" ht="15" customHeight="1">
      <c r="A53" s="6174"/>
      <c r="B53" s="2067" t="s">
        <v>2401</v>
      </c>
      <c r="C53" s="6142">
        <v>3245995558</v>
      </c>
      <c r="D53" s="6143"/>
      <c r="E53" s="6143"/>
      <c r="F53" s="6143"/>
      <c r="G53" s="6143"/>
      <c r="H53" s="6143"/>
      <c r="I53" s="6143"/>
      <c r="J53" s="6143"/>
      <c r="K53" s="6143"/>
      <c r="L53" s="6143"/>
      <c r="M53" s="6144"/>
    </row>
    <row r="54" spans="1:13" ht="15" customHeight="1">
      <c r="A54" s="6164" t="s">
        <v>2402</v>
      </c>
      <c r="B54" s="2067" t="s">
        <v>2403</v>
      </c>
      <c r="C54" s="6142" t="s">
        <v>1132</v>
      </c>
      <c r="D54" s="6143"/>
      <c r="E54" s="6143"/>
      <c r="F54" s="6143"/>
      <c r="G54" s="6143"/>
      <c r="H54" s="6143"/>
      <c r="I54" s="6143"/>
      <c r="J54" s="6143"/>
      <c r="K54" s="6143"/>
      <c r="L54" s="6143"/>
      <c r="M54" s="6144"/>
    </row>
    <row r="55" spans="1:13" ht="15" customHeight="1">
      <c r="A55" s="6165"/>
      <c r="B55" s="2067" t="s">
        <v>2404</v>
      </c>
      <c r="C55" s="6142" t="s">
        <v>2405</v>
      </c>
      <c r="D55" s="6143"/>
      <c r="E55" s="6143"/>
      <c r="F55" s="6143"/>
      <c r="G55" s="6143"/>
      <c r="H55" s="6143"/>
      <c r="I55" s="6143"/>
      <c r="J55" s="6143"/>
      <c r="K55" s="6143"/>
      <c r="L55" s="6143"/>
      <c r="M55" s="6144"/>
    </row>
    <row r="56" spans="1:13" ht="15" customHeight="1">
      <c r="A56" s="6165"/>
      <c r="B56" s="2067" t="s">
        <v>244</v>
      </c>
      <c r="C56" s="6142" t="s">
        <v>289</v>
      </c>
      <c r="D56" s="6143"/>
      <c r="E56" s="6143"/>
      <c r="F56" s="6143"/>
      <c r="G56" s="6143"/>
      <c r="H56" s="6143"/>
      <c r="I56" s="6143"/>
      <c r="J56" s="6143"/>
      <c r="K56" s="6143"/>
      <c r="L56" s="6143"/>
      <c r="M56" s="6144"/>
    </row>
    <row r="57" spans="1:13" ht="15" customHeight="1">
      <c r="A57" s="2961" t="s">
        <v>2406</v>
      </c>
      <c r="B57" s="2417" t="s">
        <v>359</v>
      </c>
      <c r="C57" s="6145" t="s">
        <v>359</v>
      </c>
      <c r="D57" s="6146"/>
      <c r="E57" s="6146"/>
      <c r="F57" s="6146"/>
      <c r="G57" s="6146"/>
      <c r="H57" s="6146"/>
      <c r="I57" s="6146"/>
      <c r="J57" s="6146"/>
      <c r="K57" s="6146"/>
      <c r="L57" s="6146"/>
      <c r="M57" s="6147"/>
    </row>
  </sheetData>
  <mergeCells count="60">
    <mergeCell ref="B24:B26"/>
    <mergeCell ref="C12:M12"/>
    <mergeCell ref="C45:M45"/>
    <mergeCell ref="A54:A56"/>
    <mergeCell ref="F41:F42"/>
    <mergeCell ref="G41:J42"/>
    <mergeCell ref="L41:M42"/>
    <mergeCell ref="C44:M44"/>
    <mergeCell ref="A48:A53"/>
    <mergeCell ref="C48:M48"/>
    <mergeCell ref="C52:M52"/>
    <mergeCell ref="C53:M53"/>
    <mergeCell ref="C54:M54"/>
    <mergeCell ref="A12:A47"/>
    <mergeCell ref="B13:B19"/>
    <mergeCell ref="B20:B23"/>
    <mergeCell ref="B27:B29"/>
    <mergeCell ref="A2:A11"/>
    <mergeCell ref="F4:G4"/>
    <mergeCell ref="I4:M4"/>
    <mergeCell ref="C5:M5"/>
    <mergeCell ref="C7:D7"/>
    <mergeCell ref="I7:M7"/>
    <mergeCell ref="B8:B10"/>
    <mergeCell ref="C9:D9"/>
    <mergeCell ref="F9:G9"/>
    <mergeCell ref="I9:J9"/>
    <mergeCell ref="C11:M11"/>
    <mergeCell ref="C2:M2"/>
    <mergeCell ref="C10:D10"/>
    <mergeCell ref="F10:G10"/>
    <mergeCell ref="I10:J10"/>
    <mergeCell ref="C55:M55"/>
    <mergeCell ref="C56:M56"/>
    <mergeCell ref="C57:M57"/>
    <mergeCell ref="C49:M49"/>
    <mergeCell ref="C50:M50"/>
    <mergeCell ref="C51:M51"/>
    <mergeCell ref="B40:B43"/>
    <mergeCell ref="J36:K36"/>
    <mergeCell ref="H36:I36"/>
    <mergeCell ref="F36:G36"/>
    <mergeCell ref="D36:E36"/>
    <mergeCell ref="F38:G38"/>
    <mergeCell ref="B1:M1"/>
    <mergeCell ref="D32:E32"/>
    <mergeCell ref="F32:G32"/>
    <mergeCell ref="H32:I32"/>
    <mergeCell ref="J32:K32"/>
    <mergeCell ref="L32:M32"/>
    <mergeCell ref="C3:M3"/>
    <mergeCell ref="B30:B39"/>
    <mergeCell ref="H39:I39"/>
    <mergeCell ref="D34:E34"/>
    <mergeCell ref="F34:G34"/>
    <mergeCell ref="H34:I34"/>
    <mergeCell ref="J34:K34"/>
    <mergeCell ref="L34:M34"/>
    <mergeCell ref="D38:E38"/>
    <mergeCell ref="L36:M36"/>
  </mergeCells>
  <hyperlinks>
    <hyperlink ref="C52" r:id="rId1"/>
  </hyperlinks>
  <pageMargins left="0.7" right="0.7" top="0.75" bottom="0.75" header="0.51180555555555496" footer="0.51180555555555496"/>
  <pageSetup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M57"/>
  <sheetViews>
    <sheetView topLeftCell="B21" zoomScale="90" zoomScaleNormal="90" workbookViewId="0">
      <selection activeCell="C30" sqref="C30:M39"/>
    </sheetView>
  </sheetViews>
  <sheetFormatPr baseColWidth="10" defaultColWidth="10.42578125" defaultRowHeight="16.5"/>
  <cols>
    <col min="1" max="1" width="29" style="1641" customWidth="1"/>
    <col min="2" max="2" width="29.7109375" style="1640" customWidth="1"/>
    <col min="3" max="13" width="11.42578125" style="1640" customWidth="1"/>
    <col min="14" max="16384" width="10.42578125" style="1640"/>
  </cols>
  <sheetData>
    <row r="1" spans="1:13" ht="20.25" customHeight="1">
      <c r="A1" s="1738" t="s">
        <v>359</v>
      </c>
      <c r="B1" s="6178" t="s">
        <v>2497</v>
      </c>
      <c r="C1" s="6179"/>
      <c r="D1" s="6179"/>
      <c r="E1" s="6179"/>
      <c r="F1" s="6179"/>
      <c r="G1" s="6179"/>
      <c r="H1" s="6179"/>
      <c r="I1" s="6179"/>
      <c r="J1" s="6179"/>
      <c r="K1" s="6179"/>
      <c r="L1" s="6179"/>
      <c r="M1" s="6180"/>
    </row>
    <row r="2" spans="1:13" s="1641" customFormat="1" ht="54" customHeight="1">
      <c r="A2" s="6186" t="s">
        <v>2329</v>
      </c>
      <c r="B2" s="2523" t="s">
        <v>2330</v>
      </c>
      <c r="C2" s="6187" t="s">
        <v>2498</v>
      </c>
      <c r="D2" s="6187"/>
      <c r="E2" s="6187"/>
      <c r="F2" s="6187"/>
      <c r="G2" s="6187"/>
      <c r="H2" s="6187"/>
      <c r="I2" s="6187"/>
      <c r="J2" s="6187"/>
      <c r="K2" s="6187"/>
      <c r="L2" s="6187"/>
      <c r="M2" s="6188"/>
    </row>
    <row r="3" spans="1:13" s="1641" customFormat="1" ht="144" customHeight="1">
      <c r="A3" s="5581"/>
      <c r="B3" s="2524" t="s">
        <v>2331</v>
      </c>
      <c r="C3" s="6075" t="s">
        <v>2499</v>
      </c>
      <c r="D3" s="6075"/>
      <c r="E3" s="6075"/>
      <c r="F3" s="6075"/>
      <c r="G3" s="6075"/>
      <c r="H3" s="6075"/>
      <c r="I3" s="6075"/>
      <c r="J3" s="6075"/>
      <c r="K3" s="6075"/>
      <c r="L3" s="6075"/>
      <c r="M3" s="6076"/>
    </row>
    <row r="4" spans="1:13" ht="28.5" customHeight="1">
      <c r="A4" s="5581"/>
      <c r="B4" s="1631" t="s">
        <v>240</v>
      </c>
      <c r="C4" s="1403" t="s">
        <v>95</v>
      </c>
      <c r="D4" s="1404" t="s">
        <v>437</v>
      </c>
      <c r="E4" s="1405" t="s">
        <v>359</v>
      </c>
      <c r="F4" s="5699" t="s">
        <v>241</v>
      </c>
      <c r="G4" s="5700"/>
      <c r="H4" s="1406"/>
      <c r="I4" s="1403" t="s">
        <v>359</v>
      </c>
      <c r="J4" s="1403" t="s">
        <v>359</v>
      </c>
      <c r="K4" s="1403" t="s">
        <v>359</v>
      </c>
      <c r="L4" s="1403" t="s">
        <v>359</v>
      </c>
      <c r="M4" s="1491" t="s">
        <v>359</v>
      </c>
    </row>
    <row r="5" spans="1:13" ht="16.5" customHeight="1">
      <c r="A5" s="5581"/>
      <c r="B5" s="2338" t="s">
        <v>2333</v>
      </c>
      <c r="C5" s="6189"/>
      <c r="D5" s="6189"/>
      <c r="E5" s="6189"/>
      <c r="F5" s="6189"/>
      <c r="G5" s="6189"/>
      <c r="H5" s="6189"/>
      <c r="I5" s="6189"/>
      <c r="J5" s="6189"/>
      <c r="K5" s="6189"/>
      <c r="L5" s="6189"/>
      <c r="M5" s="6190"/>
    </row>
    <row r="6" spans="1:13">
      <c r="A6" s="5581"/>
      <c r="B6" s="1631" t="s">
        <v>2334</v>
      </c>
      <c r="C6" s="1403" t="s">
        <v>359</v>
      </c>
      <c r="D6" s="1403"/>
      <c r="E6" s="1403" t="s">
        <v>359</v>
      </c>
      <c r="F6" s="1403" t="s">
        <v>359</v>
      </c>
      <c r="G6" s="1403" t="s">
        <v>359</v>
      </c>
      <c r="H6" s="1403" t="s">
        <v>359</v>
      </c>
      <c r="I6" s="1403" t="s">
        <v>359</v>
      </c>
      <c r="J6" s="1403" t="s">
        <v>359</v>
      </c>
      <c r="K6" s="1403" t="s">
        <v>359</v>
      </c>
      <c r="L6" s="1403" t="s">
        <v>359</v>
      </c>
      <c r="M6" s="1491" t="s">
        <v>359</v>
      </c>
    </row>
    <row r="7" spans="1:13" ht="15" customHeight="1">
      <c r="A7" s="5581"/>
      <c r="B7" s="1631" t="s">
        <v>2335</v>
      </c>
      <c r="C7" s="5702" t="s">
        <v>644</v>
      </c>
      <c r="D7" s="5702"/>
      <c r="E7" s="5702"/>
      <c r="F7" s="5702"/>
      <c r="G7" s="6006"/>
      <c r="H7" s="2407" t="s">
        <v>244</v>
      </c>
      <c r="I7" s="5997" t="s">
        <v>21</v>
      </c>
      <c r="J7" s="5702"/>
      <c r="K7" s="5702"/>
      <c r="L7" s="5702"/>
      <c r="M7" s="5703"/>
    </row>
    <row r="8" spans="1:13" ht="15.75" customHeight="1">
      <c r="A8" s="5581"/>
      <c r="B8" s="6181" t="s">
        <v>2336</v>
      </c>
      <c r="C8" s="1409" t="s">
        <v>359</v>
      </c>
      <c r="D8" s="1409" t="s">
        <v>359</v>
      </c>
      <c r="E8" s="1409" t="s">
        <v>359</v>
      </c>
      <c r="F8" s="1409" t="s">
        <v>359</v>
      </c>
      <c r="G8" s="1409" t="s">
        <v>359</v>
      </c>
      <c r="H8" s="1410" t="s">
        <v>359</v>
      </c>
      <c r="I8" s="1409" t="s">
        <v>359</v>
      </c>
      <c r="J8" s="1409" t="s">
        <v>359</v>
      </c>
      <c r="K8" s="1409" t="s">
        <v>359</v>
      </c>
      <c r="L8" s="1409" t="s">
        <v>359</v>
      </c>
      <c r="M8" s="1657" t="s">
        <v>359</v>
      </c>
    </row>
    <row r="9" spans="1:13" ht="15" customHeight="1">
      <c r="A9" s="5581"/>
      <c r="B9" s="6181"/>
      <c r="C9" s="5708"/>
      <c r="D9" s="5708"/>
      <c r="E9" s="1409" t="s">
        <v>359</v>
      </c>
      <c r="F9" s="5707"/>
      <c r="G9" s="5707"/>
      <c r="H9" s="1409" t="s">
        <v>359</v>
      </c>
      <c r="I9" s="5707"/>
      <c r="J9" s="5707"/>
      <c r="K9" s="1409" t="s">
        <v>359</v>
      </c>
      <c r="L9" s="1409" t="s">
        <v>359</v>
      </c>
      <c r="M9" s="1657" t="s">
        <v>359</v>
      </c>
    </row>
    <row r="10" spans="1:13" ht="15" customHeight="1">
      <c r="A10" s="5581"/>
      <c r="B10" s="6182"/>
      <c r="C10" s="5708" t="s">
        <v>2337</v>
      </c>
      <c r="D10" s="5708"/>
      <c r="E10" s="1412" t="s">
        <v>359</v>
      </c>
      <c r="F10" s="5708" t="s">
        <v>2337</v>
      </c>
      <c r="G10" s="5708"/>
      <c r="H10" s="1412" t="s">
        <v>359</v>
      </c>
      <c r="I10" s="5708" t="s">
        <v>2337</v>
      </c>
      <c r="J10" s="5708"/>
      <c r="K10" s="1412" t="s">
        <v>359</v>
      </c>
      <c r="L10" s="1412" t="s">
        <v>359</v>
      </c>
      <c r="M10" s="1494" t="s">
        <v>359</v>
      </c>
    </row>
    <row r="11" spans="1:13" ht="162" customHeight="1">
      <c r="A11" s="5582"/>
      <c r="B11" s="1631" t="s">
        <v>2338</v>
      </c>
      <c r="C11" s="5678" t="s">
        <v>2500</v>
      </c>
      <c r="D11" s="5981"/>
      <c r="E11" s="5981"/>
      <c r="F11" s="5981"/>
      <c r="G11" s="5981"/>
      <c r="H11" s="5981"/>
      <c r="I11" s="5981"/>
      <c r="J11" s="5981"/>
      <c r="K11" s="5981"/>
      <c r="L11" s="5981"/>
      <c r="M11" s="5982"/>
    </row>
    <row r="12" spans="1:13" ht="15" customHeight="1">
      <c r="A12" s="5687" t="s">
        <v>2340</v>
      </c>
      <c r="B12" s="1631" t="s">
        <v>230</v>
      </c>
      <c r="C12" s="5680" t="s">
        <v>572</v>
      </c>
      <c r="D12" s="5680"/>
      <c r="E12" s="5680"/>
      <c r="F12" s="5680"/>
      <c r="G12" s="5680"/>
      <c r="H12" s="5680"/>
      <c r="I12" s="5680"/>
      <c r="J12" s="5680"/>
      <c r="K12" s="5680"/>
      <c r="L12" s="5680"/>
      <c r="M12" s="5681"/>
    </row>
    <row r="13" spans="1:13" ht="15.75" customHeight="1">
      <c r="A13" s="5687"/>
      <c r="B13" s="6181" t="s">
        <v>2341</v>
      </c>
      <c r="C13" s="1410" t="s">
        <v>359</v>
      </c>
      <c r="D13" s="1414" t="s">
        <v>359</v>
      </c>
      <c r="E13" s="1414" t="s">
        <v>359</v>
      </c>
      <c r="F13" s="1414" t="s">
        <v>359</v>
      </c>
      <c r="G13" s="1414" t="s">
        <v>359</v>
      </c>
      <c r="H13" s="1414" t="s">
        <v>359</v>
      </c>
      <c r="I13" s="1414" t="s">
        <v>359</v>
      </c>
      <c r="J13" s="1414" t="s">
        <v>359</v>
      </c>
      <c r="K13" s="1414" t="s">
        <v>359</v>
      </c>
      <c r="L13" s="1414" t="s">
        <v>359</v>
      </c>
      <c r="M13" s="1689" t="s">
        <v>359</v>
      </c>
    </row>
    <row r="14" spans="1:13">
      <c r="A14" s="5687"/>
      <c r="B14" s="6181"/>
      <c r="C14" s="1409" t="s">
        <v>359</v>
      </c>
      <c r="D14" s="1415" t="s">
        <v>359</v>
      </c>
      <c r="E14" s="1408" t="s">
        <v>359</v>
      </c>
      <c r="F14" s="1415" t="s">
        <v>359</v>
      </c>
      <c r="G14" s="1408" t="s">
        <v>359</v>
      </c>
      <c r="H14" s="1415" t="s">
        <v>359</v>
      </c>
      <c r="I14" s="1408" t="s">
        <v>359</v>
      </c>
      <c r="J14" s="1415" t="s">
        <v>359</v>
      </c>
      <c r="K14" s="1408" t="s">
        <v>359</v>
      </c>
      <c r="L14" s="1408" t="s">
        <v>359</v>
      </c>
      <c r="M14" s="1492" t="s">
        <v>359</v>
      </c>
    </row>
    <row r="15" spans="1:13">
      <c r="A15" s="5687"/>
      <c r="B15" s="6181"/>
      <c r="C15" s="1408" t="s">
        <v>2342</v>
      </c>
      <c r="D15" s="1406" t="s">
        <v>359</v>
      </c>
      <c r="E15" s="1408" t="s">
        <v>2343</v>
      </c>
      <c r="F15" s="1406" t="s">
        <v>359</v>
      </c>
      <c r="G15" s="1408" t="s">
        <v>2344</v>
      </c>
      <c r="H15" s="1406" t="s">
        <v>359</v>
      </c>
      <c r="I15" s="1408" t="s">
        <v>2345</v>
      </c>
      <c r="J15" s="1417" t="s">
        <v>359</v>
      </c>
      <c r="K15" s="1408" t="s">
        <v>359</v>
      </c>
      <c r="L15" s="1408" t="s">
        <v>359</v>
      </c>
      <c r="M15" s="1492" t="s">
        <v>359</v>
      </c>
    </row>
    <row r="16" spans="1:13">
      <c r="A16" s="5687"/>
      <c r="B16" s="6181"/>
      <c r="C16" s="1408" t="s">
        <v>2346</v>
      </c>
      <c r="D16" s="1417" t="s">
        <v>359</v>
      </c>
      <c r="E16" s="1408" t="s">
        <v>2347</v>
      </c>
      <c r="F16" s="1417" t="s">
        <v>359</v>
      </c>
      <c r="G16" s="1408" t="s">
        <v>2348</v>
      </c>
      <c r="H16" s="1417" t="s">
        <v>359</v>
      </c>
      <c r="I16" s="1408" t="s">
        <v>359</v>
      </c>
      <c r="J16" s="1408" t="s">
        <v>359</v>
      </c>
      <c r="K16" s="1408" t="s">
        <v>359</v>
      </c>
      <c r="L16" s="1408" t="s">
        <v>359</v>
      </c>
      <c r="M16" s="1492" t="s">
        <v>359</v>
      </c>
    </row>
    <row r="17" spans="1:13">
      <c r="A17" s="5687"/>
      <c r="B17" s="6181"/>
      <c r="C17" s="1408" t="s">
        <v>2349</v>
      </c>
      <c r="D17" s="1406" t="s">
        <v>359</v>
      </c>
      <c r="E17" s="1408" t="s">
        <v>2350</v>
      </c>
      <c r="F17" s="1406"/>
      <c r="G17" s="1408" t="s">
        <v>359</v>
      </c>
      <c r="H17" s="1408" t="s">
        <v>359</v>
      </c>
      <c r="I17" s="1408" t="s">
        <v>359</v>
      </c>
      <c r="J17" s="1408" t="s">
        <v>359</v>
      </c>
      <c r="K17" s="1408" t="s">
        <v>359</v>
      </c>
      <c r="L17" s="1408" t="s">
        <v>359</v>
      </c>
      <c r="M17" s="1492" t="s">
        <v>359</v>
      </c>
    </row>
    <row r="18" spans="1:13">
      <c r="A18" s="5687"/>
      <c r="B18" s="6181"/>
      <c r="C18" s="1408" t="s">
        <v>105</v>
      </c>
      <c r="D18" s="1406" t="s">
        <v>2351</v>
      </c>
      <c r="E18" s="1408" t="s">
        <v>2352</v>
      </c>
      <c r="F18" s="1412" t="s">
        <v>2353</v>
      </c>
      <c r="G18" s="1412" t="s">
        <v>359</v>
      </c>
      <c r="H18" s="1412" t="s">
        <v>359</v>
      </c>
      <c r="I18" s="1412" t="s">
        <v>359</v>
      </c>
      <c r="J18" s="1412" t="s">
        <v>359</v>
      </c>
      <c r="K18" s="1412" t="s">
        <v>359</v>
      </c>
      <c r="L18" s="1412" t="s">
        <v>359</v>
      </c>
      <c r="M18" s="1494" t="s">
        <v>359</v>
      </c>
    </row>
    <row r="19" spans="1:13">
      <c r="A19" s="5687"/>
      <c r="B19" s="6182"/>
      <c r="C19" s="1415" t="s">
        <v>359</v>
      </c>
      <c r="D19" s="1415" t="s">
        <v>359</v>
      </c>
      <c r="E19" s="1415" t="s">
        <v>359</v>
      </c>
      <c r="F19" s="1415" t="s">
        <v>359</v>
      </c>
      <c r="G19" s="1415" t="s">
        <v>359</v>
      </c>
      <c r="H19" s="1415" t="s">
        <v>359</v>
      </c>
      <c r="I19" s="1415" t="s">
        <v>359</v>
      </c>
      <c r="J19" s="1415" t="s">
        <v>359</v>
      </c>
      <c r="K19" s="1415" t="s">
        <v>359</v>
      </c>
      <c r="L19" s="1415" t="s">
        <v>359</v>
      </c>
      <c r="M19" s="1656" t="s">
        <v>359</v>
      </c>
    </row>
    <row r="20" spans="1:13" ht="15.75" customHeight="1">
      <c r="A20" s="5687"/>
      <c r="B20" s="6183" t="s">
        <v>2354</v>
      </c>
      <c r="C20" s="1408" t="s">
        <v>359</v>
      </c>
      <c r="D20" s="1408" t="s">
        <v>359</v>
      </c>
      <c r="E20" s="1408" t="s">
        <v>359</v>
      </c>
      <c r="F20" s="1408" t="s">
        <v>359</v>
      </c>
      <c r="G20" s="1408" t="s">
        <v>359</v>
      </c>
      <c r="H20" s="1408" t="s">
        <v>359</v>
      </c>
      <c r="I20" s="1408" t="s">
        <v>359</v>
      </c>
      <c r="J20" s="1408" t="s">
        <v>359</v>
      </c>
      <c r="K20" s="1408" t="s">
        <v>359</v>
      </c>
      <c r="L20" s="1409" t="s">
        <v>359</v>
      </c>
      <c r="M20" s="1657" t="s">
        <v>359</v>
      </c>
    </row>
    <row r="21" spans="1:13">
      <c r="A21" s="5687"/>
      <c r="B21" s="6183"/>
      <c r="C21" s="1408" t="s">
        <v>2355</v>
      </c>
      <c r="D21" s="1417" t="s">
        <v>359</v>
      </c>
      <c r="E21" s="1408" t="s">
        <v>359</v>
      </c>
      <c r="F21" s="1408" t="s">
        <v>2356</v>
      </c>
      <c r="G21" s="1417" t="s">
        <v>359</v>
      </c>
      <c r="H21" s="1408" t="s">
        <v>359</v>
      </c>
      <c r="I21" s="1408" t="s">
        <v>2357</v>
      </c>
      <c r="J21" s="1417" t="s">
        <v>2441</v>
      </c>
      <c r="K21" s="1408" t="s">
        <v>359</v>
      </c>
      <c r="L21" s="1409" t="s">
        <v>359</v>
      </c>
      <c r="M21" s="1657" t="s">
        <v>359</v>
      </c>
    </row>
    <row r="22" spans="1:13">
      <c r="A22" s="5687"/>
      <c r="B22" s="6183"/>
      <c r="C22" s="1408" t="s">
        <v>2358</v>
      </c>
      <c r="D22" s="1419" t="s">
        <v>359</v>
      </c>
      <c r="E22" s="1409" t="s">
        <v>359</v>
      </c>
      <c r="F22" s="1408" t="s">
        <v>2359</v>
      </c>
      <c r="G22" s="1406" t="s">
        <v>359</v>
      </c>
      <c r="H22" s="1409" t="s">
        <v>359</v>
      </c>
      <c r="I22" s="1409" t="s">
        <v>359</v>
      </c>
      <c r="J22" s="1409" t="s">
        <v>359</v>
      </c>
      <c r="K22" s="1409" t="s">
        <v>359</v>
      </c>
      <c r="L22" s="1409" t="s">
        <v>359</v>
      </c>
      <c r="M22" s="1657" t="s">
        <v>359</v>
      </c>
    </row>
    <row r="23" spans="1:13">
      <c r="A23" s="5687"/>
      <c r="B23" s="6183"/>
      <c r="C23" s="1415" t="s">
        <v>359</v>
      </c>
      <c r="D23" s="1415" t="s">
        <v>359</v>
      </c>
      <c r="E23" s="1415" t="s">
        <v>359</v>
      </c>
      <c r="F23" s="1415" t="s">
        <v>359</v>
      </c>
      <c r="G23" s="1415" t="s">
        <v>359</v>
      </c>
      <c r="H23" s="1415" t="s">
        <v>359</v>
      </c>
      <c r="I23" s="1415" t="s">
        <v>359</v>
      </c>
      <c r="J23" s="1415" t="s">
        <v>359</v>
      </c>
      <c r="K23" s="1415" t="s">
        <v>359</v>
      </c>
      <c r="L23" s="1412" t="s">
        <v>359</v>
      </c>
      <c r="M23" s="1494" t="s">
        <v>359</v>
      </c>
    </row>
    <row r="24" spans="1:13">
      <c r="A24" s="5687"/>
      <c r="B24" s="2895" t="s">
        <v>2360</v>
      </c>
      <c r="C24" s="1408" t="s">
        <v>359</v>
      </c>
      <c r="D24" s="1408" t="s">
        <v>359</v>
      </c>
      <c r="E24" s="1408" t="s">
        <v>359</v>
      </c>
      <c r="F24" s="1408" t="s">
        <v>359</v>
      </c>
      <c r="G24" s="1408" t="s">
        <v>359</v>
      </c>
      <c r="H24" s="1408" t="s">
        <v>359</v>
      </c>
      <c r="I24" s="1408" t="s">
        <v>359</v>
      </c>
      <c r="J24" s="1408" t="s">
        <v>359</v>
      </c>
      <c r="K24" s="1408" t="s">
        <v>359</v>
      </c>
      <c r="L24" s="1408" t="s">
        <v>359</v>
      </c>
      <c r="M24" s="1492" t="s">
        <v>359</v>
      </c>
    </row>
    <row r="25" spans="1:13" ht="15.75" customHeight="1">
      <c r="A25" s="5687"/>
      <c r="B25" s="2339" t="s">
        <v>359</v>
      </c>
      <c r="C25" s="1420" t="s">
        <v>2361</v>
      </c>
      <c r="D25" s="1427" t="s">
        <v>437</v>
      </c>
      <c r="E25" s="1408" t="s">
        <v>359</v>
      </c>
      <c r="F25" s="1409" t="s">
        <v>2362</v>
      </c>
      <c r="G25" s="1421" t="s">
        <v>359</v>
      </c>
      <c r="H25" s="1408" t="s">
        <v>359</v>
      </c>
      <c r="I25" s="1409" t="s">
        <v>2363</v>
      </c>
      <c r="J25" s="5701" t="s">
        <v>359</v>
      </c>
      <c r="K25" s="5680"/>
      <c r="L25" s="6204"/>
      <c r="M25" s="1492" t="s">
        <v>359</v>
      </c>
    </row>
    <row r="26" spans="1:13">
      <c r="A26" s="5687"/>
      <c r="B26" s="2338" t="s">
        <v>359</v>
      </c>
      <c r="C26" s="1415" t="s">
        <v>359</v>
      </c>
      <c r="D26" s="1415" t="s">
        <v>359</v>
      </c>
      <c r="E26" s="1415" t="s">
        <v>359</v>
      </c>
      <c r="F26" s="1415" t="s">
        <v>359</v>
      </c>
      <c r="G26" s="1415" t="s">
        <v>359</v>
      </c>
      <c r="H26" s="1415" t="s">
        <v>359</v>
      </c>
      <c r="I26" s="1415" t="s">
        <v>359</v>
      </c>
      <c r="J26" s="1415" t="s">
        <v>359</v>
      </c>
      <c r="K26" s="1415" t="s">
        <v>359</v>
      </c>
      <c r="L26" s="1415" t="s">
        <v>359</v>
      </c>
      <c r="M26" s="1656" t="s">
        <v>359</v>
      </c>
    </row>
    <row r="27" spans="1:13" ht="15.75" customHeight="1">
      <c r="A27" s="5687"/>
      <c r="B27" s="6181" t="s">
        <v>2364</v>
      </c>
      <c r="C27" s="1422" t="s">
        <v>359</v>
      </c>
      <c r="D27" s="1422" t="s">
        <v>359</v>
      </c>
      <c r="E27" s="1422" t="s">
        <v>359</v>
      </c>
      <c r="F27" s="1422" t="s">
        <v>359</v>
      </c>
      <c r="G27" s="1422" t="s">
        <v>359</v>
      </c>
      <c r="H27" s="1422" t="s">
        <v>359</v>
      </c>
      <c r="I27" s="1422" t="s">
        <v>359</v>
      </c>
      <c r="J27" s="1422" t="s">
        <v>359</v>
      </c>
      <c r="K27" s="1422" t="s">
        <v>359</v>
      </c>
      <c r="L27" s="1409" t="s">
        <v>359</v>
      </c>
      <c r="M27" s="1657" t="s">
        <v>359</v>
      </c>
    </row>
    <row r="28" spans="1:13">
      <c r="A28" s="5687"/>
      <c r="B28" s="6181"/>
      <c r="C28" s="1408" t="s">
        <v>2365</v>
      </c>
      <c r="D28" s="1537">
        <v>2023</v>
      </c>
      <c r="E28" s="1422" t="s">
        <v>359</v>
      </c>
      <c r="F28" s="1408" t="s">
        <v>2366</v>
      </c>
      <c r="G28" s="1537">
        <v>2038</v>
      </c>
      <c r="H28" s="1422" t="s">
        <v>359</v>
      </c>
      <c r="I28" s="1409" t="s">
        <v>359</v>
      </c>
      <c r="J28" s="1422" t="s">
        <v>359</v>
      </c>
      <c r="K28" s="1422" t="s">
        <v>359</v>
      </c>
      <c r="L28" s="1409" t="s">
        <v>359</v>
      </c>
      <c r="M28" s="1657" t="s">
        <v>359</v>
      </c>
    </row>
    <row r="29" spans="1:13">
      <c r="A29" s="5687"/>
      <c r="B29" s="6181"/>
      <c r="C29" s="1408" t="s">
        <v>359</v>
      </c>
      <c r="D29" s="1408" t="s">
        <v>359</v>
      </c>
      <c r="E29" s="1422" t="s">
        <v>359</v>
      </c>
      <c r="F29" s="1408" t="s">
        <v>359</v>
      </c>
      <c r="G29" s="1422" t="s">
        <v>359</v>
      </c>
      <c r="H29" s="1422" t="s">
        <v>359</v>
      </c>
      <c r="I29" s="1409" t="s">
        <v>359</v>
      </c>
      <c r="J29" s="1422" t="s">
        <v>359</v>
      </c>
      <c r="K29" s="1422" t="s">
        <v>359</v>
      </c>
      <c r="L29" s="1409" t="s">
        <v>359</v>
      </c>
      <c r="M29" s="1657" t="s">
        <v>359</v>
      </c>
    </row>
    <row r="30" spans="1:13">
      <c r="A30" s="5687"/>
      <c r="B30" s="6184" t="s">
        <v>2367</v>
      </c>
      <c r="C30" s="1667" t="s">
        <v>359</v>
      </c>
      <c r="D30" s="1667" t="s">
        <v>359</v>
      </c>
      <c r="E30" s="1667" t="s">
        <v>359</v>
      </c>
      <c r="F30" s="1667" t="s">
        <v>359</v>
      </c>
      <c r="G30" s="1667" t="s">
        <v>359</v>
      </c>
      <c r="H30" s="1667" t="s">
        <v>359</v>
      </c>
      <c r="I30" s="1667" t="s">
        <v>359</v>
      </c>
      <c r="J30" s="1667" t="s">
        <v>359</v>
      </c>
      <c r="K30" s="1667" t="s">
        <v>359</v>
      </c>
      <c r="L30" s="1667" t="s">
        <v>359</v>
      </c>
      <c r="M30" s="2133" t="s">
        <v>359</v>
      </c>
    </row>
    <row r="31" spans="1:13" ht="17.100000000000001" customHeight="1">
      <c r="A31" s="5687"/>
      <c r="B31" s="6183"/>
      <c r="C31" s="2389" t="s">
        <v>359</v>
      </c>
      <c r="D31" s="3167" t="s">
        <v>2368</v>
      </c>
      <c r="E31" s="3167">
        <v>2023</v>
      </c>
      <c r="F31" s="3167" t="s">
        <v>2369</v>
      </c>
      <c r="G31" s="3167">
        <v>2024</v>
      </c>
      <c r="H31" s="3167" t="s">
        <v>2370</v>
      </c>
      <c r="I31" s="3167">
        <v>2025</v>
      </c>
      <c r="J31" s="3167" t="s">
        <v>2371</v>
      </c>
      <c r="K31" s="3167">
        <v>2026</v>
      </c>
      <c r="L31" s="3167" t="s">
        <v>2372</v>
      </c>
      <c r="M31" s="3168">
        <v>2027</v>
      </c>
    </row>
    <row r="32" spans="1:13" ht="15" customHeight="1">
      <c r="A32" s="5687"/>
      <c r="B32" s="6183"/>
      <c r="C32" s="2389" t="s">
        <v>359</v>
      </c>
      <c r="D32" s="3286"/>
      <c r="E32" s="3287">
        <v>0.05</v>
      </c>
      <c r="F32" s="3288"/>
      <c r="G32" s="3287">
        <v>0.1</v>
      </c>
      <c r="H32" s="3288"/>
      <c r="I32" s="3287">
        <v>0.5</v>
      </c>
      <c r="J32" s="3288"/>
      <c r="K32" s="3287">
        <v>0.54</v>
      </c>
      <c r="L32" s="3288"/>
      <c r="M32" s="3289">
        <v>0.57999999999999996</v>
      </c>
    </row>
    <row r="33" spans="1:13" ht="17.100000000000001" customHeight="1">
      <c r="A33" s="5687"/>
      <c r="B33" s="6183"/>
      <c r="C33" s="2389" t="s">
        <v>359</v>
      </c>
      <c r="D33" s="3167" t="s">
        <v>2373</v>
      </c>
      <c r="E33" s="3167">
        <v>2028</v>
      </c>
      <c r="F33" s="3167" t="s">
        <v>2374</v>
      </c>
      <c r="G33" s="3167">
        <v>2029</v>
      </c>
      <c r="H33" s="3167" t="s">
        <v>2375</v>
      </c>
      <c r="I33" s="3167">
        <v>2030</v>
      </c>
      <c r="J33" s="3167" t="s">
        <v>2376</v>
      </c>
      <c r="K33" s="3167">
        <v>2031</v>
      </c>
      <c r="L33" s="3167" t="s">
        <v>2377</v>
      </c>
      <c r="M33" s="3168">
        <v>2032</v>
      </c>
    </row>
    <row r="34" spans="1:13" ht="15" customHeight="1">
      <c r="A34" s="5687"/>
      <c r="B34" s="6183"/>
      <c r="C34" s="2389" t="s">
        <v>359</v>
      </c>
      <c r="D34" s="3286"/>
      <c r="E34" s="3287">
        <v>0.62</v>
      </c>
      <c r="F34" s="3288"/>
      <c r="G34" s="3287">
        <v>0.64</v>
      </c>
      <c r="H34" s="3288"/>
      <c r="I34" s="3287">
        <v>0.68</v>
      </c>
      <c r="J34" s="3288"/>
      <c r="K34" s="3287">
        <v>0.72</v>
      </c>
      <c r="L34" s="3288"/>
      <c r="M34" s="3289">
        <v>0.76</v>
      </c>
    </row>
    <row r="35" spans="1:13" ht="17.100000000000001" customHeight="1">
      <c r="A35" s="5687"/>
      <c r="B35" s="6183"/>
      <c r="C35" s="2389" t="s">
        <v>359</v>
      </c>
      <c r="D35" s="3167" t="s">
        <v>2378</v>
      </c>
      <c r="E35" s="3167">
        <v>2033</v>
      </c>
      <c r="F35" s="3167" t="s">
        <v>2379</v>
      </c>
      <c r="G35" s="3167">
        <v>2034</v>
      </c>
      <c r="H35" s="3167" t="s">
        <v>2380</v>
      </c>
      <c r="I35" s="3167">
        <v>2035</v>
      </c>
      <c r="J35" s="3167" t="s">
        <v>2381</v>
      </c>
      <c r="K35" s="3167">
        <v>2036</v>
      </c>
      <c r="L35" s="3167" t="s">
        <v>2382</v>
      </c>
      <c r="M35" s="3168">
        <v>2037</v>
      </c>
    </row>
    <row r="36" spans="1:13" ht="15.75" customHeight="1">
      <c r="A36" s="5687"/>
      <c r="B36" s="6183"/>
      <c r="C36" s="2389" t="s">
        <v>359</v>
      </c>
      <c r="D36" s="3286"/>
      <c r="E36" s="3287">
        <v>0.8</v>
      </c>
      <c r="F36" s="3288"/>
      <c r="G36" s="3290">
        <v>0.84</v>
      </c>
      <c r="H36" s="3286"/>
      <c r="I36" s="3287">
        <v>0.88</v>
      </c>
      <c r="J36" s="3288"/>
      <c r="K36" s="3287">
        <v>0.92</v>
      </c>
      <c r="L36" s="3288"/>
      <c r="M36" s="3289">
        <v>0.96</v>
      </c>
    </row>
    <row r="37" spans="1:13" ht="17.100000000000001" customHeight="1">
      <c r="A37" s="5687"/>
      <c r="B37" s="6183"/>
      <c r="C37" s="2389" t="s">
        <v>359</v>
      </c>
      <c r="D37" s="3185" t="s">
        <v>2383</v>
      </c>
      <c r="E37" s="3185">
        <v>2038</v>
      </c>
      <c r="F37" s="3185"/>
      <c r="G37" s="3185" t="s">
        <v>2384</v>
      </c>
      <c r="H37" s="2389"/>
      <c r="I37" s="2389"/>
      <c r="J37" s="2389"/>
      <c r="K37" s="2389"/>
      <c r="L37" s="2389"/>
      <c r="M37" s="2134"/>
    </row>
    <row r="38" spans="1:13" ht="15" customHeight="1">
      <c r="A38" s="5687"/>
      <c r="B38" s="6183"/>
      <c r="C38" s="2389" t="s">
        <v>359</v>
      </c>
      <c r="D38" s="3286"/>
      <c r="E38" s="3287">
        <v>1</v>
      </c>
      <c r="F38" s="3288"/>
      <c r="G38" s="3287">
        <v>1</v>
      </c>
      <c r="H38" s="2389"/>
      <c r="I38" s="2389"/>
      <c r="J38" s="2389"/>
      <c r="K38" s="2389"/>
      <c r="L38" s="2389"/>
      <c r="M38" s="2134"/>
    </row>
    <row r="39" spans="1:13" ht="15" customHeight="1">
      <c r="A39" s="5687"/>
      <c r="B39" s="6185"/>
      <c r="C39" s="1729" t="s">
        <v>359</v>
      </c>
      <c r="D39" s="1666" t="s">
        <v>359</v>
      </c>
      <c r="E39" s="1666" t="s">
        <v>359</v>
      </c>
      <c r="F39" s="1666" t="s">
        <v>359</v>
      </c>
      <c r="G39" s="1666" t="s">
        <v>359</v>
      </c>
      <c r="H39" s="6202" t="s">
        <v>359</v>
      </c>
      <c r="I39" s="6202"/>
      <c r="J39" s="1729" t="s">
        <v>359</v>
      </c>
      <c r="K39" s="1729" t="s">
        <v>359</v>
      </c>
      <c r="L39" s="1729" t="s">
        <v>359</v>
      </c>
      <c r="M39" s="3186" t="s">
        <v>359</v>
      </c>
    </row>
    <row r="40" spans="1:13" ht="15.75" customHeight="1">
      <c r="A40" s="5687"/>
      <c r="B40" s="6181" t="s">
        <v>2385</v>
      </c>
      <c r="C40" s="2389" t="s">
        <v>359</v>
      </c>
      <c r="D40" s="2389"/>
      <c r="E40" s="2389"/>
      <c r="F40" s="2389"/>
      <c r="G40" s="2389"/>
      <c r="H40" s="2389"/>
      <c r="I40" s="2389"/>
      <c r="J40" s="2389"/>
      <c r="K40" s="2389"/>
      <c r="L40" s="2390"/>
      <c r="M40" s="2136" t="s">
        <v>359</v>
      </c>
    </row>
    <row r="41" spans="1:13" ht="15.75" customHeight="1">
      <c r="A41" s="5687"/>
      <c r="B41" s="6181"/>
      <c r="C41" s="2390" t="s">
        <v>359</v>
      </c>
      <c r="D41" s="2389" t="s">
        <v>93</v>
      </c>
      <c r="E41" s="1729" t="s">
        <v>95</v>
      </c>
      <c r="F41" s="6197" t="s">
        <v>2386</v>
      </c>
      <c r="G41" s="6198"/>
      <c r="H41" s="6199"/>
      <c r="I41" s="6199"/>
      <c r="J41" s="6200"/>
      <c r="K41" s="2389" t="s">
        <v>2387</v>
      </c>
      <c r="L41" s="6191"/>
      <c r="M41" s="6192"/>
    </row>
    <row r="42" spans="1:13">
      <c r="A42" s="5687"/>
      <c r="B42" s="6181"/>
      <c r="C42" s="2390" t="s">
        <v>359</v>
      </c>
      <c r="D42" s="1732"/>
      <c r="E42" s="3187" t="s">
        <v>2351</v>
      </c>
      <c r="F42" s="6197"/>
      <c r="G42" s="6201"/>
      <c r="H42" s="6202"/>
      <c r="I42" s="6202"/>
      <c r="J42" s="6203"/>
      <c r="K42" s="2390"/>
      <c r="L42" s="6193"/>
      <c r="M42" s="6194"/>
    </row>
    <row r="43" spans="1:13">
      <c r="A43" s="5687"/>
      <c r="B43" s="6182"/>
      <c r="C43" s="1666" t="s">
        <v>359</v>
      </c>
      <c r="D43" s="1666" t="s">
        <v>359</v>
      </c>
      <c r="E43" s="1666" t="s">
        <v>359</v>
      </c>
      <c r="F43" s="1666" t="s">
        <v>359</v>
      </c>
      <c r="G43" s="1666" t="s">
        <v>359</v>
      </c>
      <c r="H43" s="1666" t="s">
        <v>359</v>
      </c>
      <c r="I43" s="1666" t="s">
        <v>359</v>
      </c>
      <c r="J43" s="1666" t="s">
        <v>359</v>
      </c>
      <c r="K43" s="1666" t="s">
        <v>359</v>
      </c>
      <c r="L43" s="2390"/>
      <c r="M43" s="2136" t="s">
        <v>359</v>
      </c>
    </row>
    <row r="44" spans="1:13" ht="397.5" customHeight="1">
      <c r="A44" s="5687"/>
      <c r="B44" s="3183" t="s">
        <v>2388</v>
      </c>
      <c r="C44" s="5689" t="s">
        <v>2501</v>
      </c>
      <c r="D44" s="5951"/>
      <c r="E44" s="5951"/>
      <c r="F44" s="5951"/>
      <c r="G44" s="5951"/>
      <c r="H44" s="5951"/>
      <c r="I44" s="5951"/>
      <c r="J44" s="5951"/>
      <c r="K44" s="5951"/>
      <c r="L44" s="5951"/>
      <c r="M44" s="5952"/>
    </row>
    <row r="45" spans="1:13" ht="15" customHeight="1">
      <c r="A45" s="5687"/>
      <c r="B45" s="1631" t="s">
        <v>2390</v>
      </c>
      <c r="C45" s="5682" t="s">
        <v>2502</v>
      </c>
      <c r="D45" s="5682"/>
      <c r="E45" s="5682"/>
      <c r="F45" s="5682"/>
      <c r="G45" s="5682"/>
      <c r="H45" s="5682"/>
      <c r="I45" s="5682"/>
      <c r="J45" s="5682"/>
      <c r="K45" s="5682"/>
      <c r="L45" s="5682"/>
      <c r="M45" s="5683"/>
    </row>
    <row r="46" spans="1:13">
      <c r="A46" s="5687"/>
      <c r="B46" s="1631" t="s">
        <v>2392</v>
      </c>
      <c r="C46" s="1402">
        <v>60</v>
      </c>
      <c r="D46" s="1403" t="s">
        <v>359</v>
      </c>
      <c r="E46" s="1403" t="s">
        <v>359</v>
      </c>
      <c r="F46" s="1403" t="s">
        <v>359</v>
      </c>
      <c r="G46" s="1403" t="s">
        <v>359</v>
      </c>
      <c r="H46" s="1403" t="s">
        <v>359</v>
      </c>
      <c r="I46" s="1403" t="s">
        <v>359</v>
      </c>
      <c r="J46" s="1403" t="s">
        <v>359</v>
      </c>
      <c r="K46" s="1403" t="s">
        <v>359</v>
      </c>
      <c r="L46" s="1403" t="s">
        <v>359</v>
      </c>
      <c r="M46" s="1491" t="s">
        <v>359</v>
      </c>
    </row>
    <row r="47" spans="1:13">
      <c r="A47" s="5688"/>
      <c r="B47" s="1631" t="s">
        <v>2393</v>
      </c>
      <c r="C47" s="1425" t="s">
        <v>437</v>
      </c>
      <c r="D47" s="1415" t="s">
        <v>359</v>
      </c>
      <c r="E47" s="1415" t="s">
        <v>359</v>
      </c>
      <c r="F47" s="1415" t="s">
        <v>359</v>
      </c>
      <c r="G47" s="1415" t="s">
        <v>359</v>
      </c>
      <c r="H47" s="1415" t="s">
        <v>359</v>
      </c>
      <c r="I47" s="1415" t="s">
        <v>359</v>
      </c>
      <c r="J47" s="1415" t="s">
        <v>359</v>
      </c>
      <c r="K47" s="1415" t="s">
        <v>359</v>
      </c>
      <c r="L47" s="1415" t="s">
        <v>359</v>
      </c>
      <c r="M47" s="1656" t="s">
        <v>359</v>
      </c>
    </row>
    <row r="48" spans="1:13" ht="15.75" customHeight="1">
      <c r="A48" s="5570" t="s">
        <v>2394</v>
      </c>
      <c r="B48" s="1631" t="s">
        <v>2395</v>
      </c>
      <c r="C48" s="5680" t="s">
        <v>1376</v>
      </c>
      <c r="D48" s="5680"/>
      <c r="E48" s="5680"/>
      <c r="F48" s="5680"/>
      <c r="G48" s="5680"/>
      <c r="H48" s="5680"/>
      <c r="I48" s="5680"/>
      <c r="J48" s="5680"/>
      <c r="K48" s="5680"/>
      <c r="L48" s="5680"/>
      <c r="M48" s="5681"/>
    </row>
    <row r="49" spans="1:13" ht="15" customHeight="1">
      <c r="A49" s="5570"/>
      <c r="B49" s="1631" t="s">
        <v>2396</v>
      </c>
      <c r="C49" s="5680" t="s">
        <v>2413</v>
      </c>
      <c r="D49" s="5680"/>
      <c r="E49" s="5680"/>
      <c r="F49" s="5680"/>
      <c r="G49" s="5680"/>
      <c r="H49" s="5680"/>
      <c r="I49" s="5680"/>
      <c r="J49" s="5680"/>
      <c r="K49" s="5680"/>
      <c r="L49" s="5680"/>
      <c r="M49" s="5681"/>
    </row>
    <row r="50" spans="1:13" ht="15" customHeight="1">
      <c r="A50" s="5570"/>
      <c r="B50" s="1631" t="s">
        <v>2398</v>
      </c>
      <c r="C50" s="5680" t="s">
        <v>21</v>
      </c>
      <c r="D50" s="5680"/>
      <c r="E50" s="5680"/>
      <c r="F50" s="5680"/>
      <c r="G50" s="5680"/>
      <c r="H50" s="5680"/>
      <c r="I50" s="5680"/>
      <c r="J50" s="5680"/>
      <c r="K50" s="5680"/>
      <c r="L50" s="5680"/>
      <c r="M50" s="5681"/>
    </row>
    <row r="51" spans="1:13" ht="15" customHeight="1">
      <c r="A51" s="5570"/>
      <c r="B51" s="1631" t="s">
        <v>2399</v>
      </c>
      <c r="C51" s="5680" t="s">
        <v>656</v>
      </c>
      <c r="D51" s="5680"/>
      <c r="E51" s="5680"/>
      <c r="F51" s="5680"/>
      <c r="G51" s="5680"/>
      <c r="H51" s="5680"/>
      <c r="I51" s="5680"/>
      <c r="J51" s="5680"/>
      <c r="K51" s="5680"/>
      <c r="L51" s="5680"/>
      <c r="M51" s="5681"/>
    </row>
    <row r="52" spans="1:13" ht="15" customHeight="1">
      <c r="A52" s="5570"/>
      <c r="B52" s="1631" t="s">
        <v>2400</v>
      </c>
      <c r="C52" s="6195" t="s">
        <v>1377</v>
      </c>
      <c r="D52" s="6195"/>
      <c r="E52" s="6195"/>
      <c r="F52" s="6195"/>
      <c r="G52" s="6195"/>
      <c r="H52" s="6195"/>
      <c r="I52" s="6195"/>
      <c r="J52" s="6195"/>
      <c r="K52" s="6195"/>
      <c r="L52" s="6195"/>
      <c r="M52" s="6196"/>
    </row>
    <row r="53" spans="1:13" ht="15" customHeight="1">
      <c r="A53" s="5617"/>
      <c r="B53" s="1631" t="s">
        <v>2401</v>
      </c>
      <c r="C53" s="5680">
        <v>3779595</v>
      </c>
      <c r="D53" s="5680"/>
      <c r="E53" s="5680"/>
      <c r="F53" s="5680"/>
      <c r="G53" s="5680"/>
      <c r="H53" s="5680"/>
      <c r="I53" s="5680"/>
      <c r="J53" s="5680"/>
      <c r="K53" s="5680"/>
      <c r="L53" s="5680"/>
      <c r="M53" s="5681"/>
    </row>
    <row r="54" spans="1:13" ht="15.75" customHeight="1">
      <c r="A54" s="5569" t="s">
        <v>2402</v>
      </c>
      <c r="B54" s="1632" t="s">
        <v>2403</v>
      </c>
      <c r="C54" s="5680" t="s">
        <v>1132</v>
      </c>
      <c r="D54" s="5680"/>
      <c r="E54" s="5680"/>
      <c r="F54" s="5680"/>
      <c r="G54" s="5680"/>
      <c r="H54" s="5680"/>
      <c r="I54" s="5680"/>
      <c r="J54" s="5680"/>
      <c r="K54" s="5680"/>
      <c r="L54" s="5680"/>
      <c r="M54" s="5681"/>
    </row>
    <row r="55" spans="1:13" ht="15" customHeight="1">
      <c r="A55" s="5570"/>
      <c r="B55" s="1632" t="s">
        <v>2404</v>
      </c>
      <c r="C55" s="5680" t="s">
        <v>2405</v>
      </c>
      <c r="D55" s="5680"/>
      <c r="E55" s="5680"/>
      <c r="F55" s="5680"/>
      <c r="G55" s="5680"/>
      <c r="H55" s="5680"/>
      <c r="I55" s="5680"/>
      <c r="J55" s="5680"/>
      <c r="K55" s="5680"/>
      <c r="L55" s="5680"/>
      <c r="M55" s="5681"/>
    </row>
    <row r="56" spans="1:13" ht="15" customHeight="1">
      <c r="A56" s="5570"/>
      <c r="B56" s="1632" t="s">
        <v>244</v>
      </c>
      <c r="C56" s="5682" t="s">
        <v>289</v>
      </c>
      <c r="D56" s="5682"/>
      <c r="E56" s="5682"/>
      <c r="F56" s="5682"/>
      <c r="G56" s="5682"/>
      <c r="H56" s="5682"/>
      <c r="I56" s="5682"/>
      <c r="J56" s="5682"/>
      <c r="K56" s="5682"/>
      <c r="L56" s="5682"/>
      <c r="M56" s="5683"/>
    </row>
    <row r="57" spans="1:13" ht="33" customHeight="1">
      <c r="A57" s="1706" t="s">
        <v>2406</v>
      </c>
      <c r="B57" s="2398" t="s">
        <v>359</v>
      </c>
      <c r="C57" s="6015" t="s">
        <v>2482</v>
      </c>
      <c r="D57" s="6015"/>
      <c r="E57" s="6015"/>
      <c r="F57" s="6015"/>
      <c r="G57" s="6015"/>
      <c r="H57" s="6015"/>
      <c r="I57" s="6015"/>
      <c r="J57" s="6015"/>
      <c r="K57" s="6015"/>
      <c r="L57" s="6015"/>
      <c r="M57" s="6016"/>
    </row>
  </sheetData>
  <mergeCells count="42">
    <mergeCell ref="C7:G7"/>
    <mergeCell ref="I9:J9"/>
    <mergeCell ref="C10:D10"/>
    <mergeCell ref="F10:G10"/>
    <mergeCell ref="I10:J10"/>
    <mergeCell ref="C11:M11"/>
    <mergeCell ref="C57:M57"/>
    <mergeCell ref="L41:M42"/>
    <mergeCell ref="C12:M12"/>
    <mergeCell ref="C44:M44"/>
    <mergeCell ref="C45:M45"/>
    <mergeCell ref="C48:M48"/>
    <mergeCell ref="C49:M49"/>
    <mergeCell ref="C50:M50"/>
    <mergeCell ref="C51:M51"/>
    <mergeCell ref="C52:M52"/>
    <mergeCell ref="C53:M53"/>
    <mergeCell ref="F41:F42"/>
    <mergeCell ref="G41:J42"/>
    <mergeCell ref="J25:L25"/>
    <mergeCell ref="H39:I39"/>
    <mergeCell ref="A54:A56"/>
    <mergeCell ref="C54:M54"/>
    <mergeCell ref="C55:M55"/>
    <mergeCell ref="C56:M56"/>
    <mergeCell ref="A48:A53"/>
    <mergeCell ref="B1:M1"/>
    <mergeCell ref="A12:A47"/>
    <mergeCell ref="B13:B19"/>
    <mergeCell ref="B20:B23"/>
    <mergeCell ref="B27:B29"/>
    <mergeCell ref="B40:B43"/>
    <mergeCell ref="B30:B39"/>
    <mergeCell ref="A2:A11"/>
    <mergeCell ref="C2:M2"/>
    <mergeCell ref="C3:M3"/>
    <mergeCell ref="F4:G4"/>
    <mergeCell ref="C5:M5"/>
    <mergeCell ref="I7:M7"/>
    <mergeCell ref="B8:B10"/>
    <mergeCell ref="C9:D9"/>
    <mergeCell ref="F9:G9"/>
  </mergeCells>
  <hyperlinks>
    <hyperlink ref="C52" r:id="rId1"/>
  </hyperlinks>
  <pageMargins left="0.7" right="0.7" top="0.75" bottom="0.75" header="0.51180555555555496" footer="0.51180555555555496"/>
  <pageSetup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FFFF00"/>
  </sheetPr>
  <dimension ref="A1:ALS490"/>
  <sheetViews>
    <sheetView topLeftCell="W4" zoomScale="75" zoomScaleNormal="75" workbookViewId="0">
      <pane ySplit="9" topLeftCell="A32" activePane="bottomLeft" state="frozen"/>
      <selection pane="bottomLeft" activeCell="W32" sqref="W32"/>
    </sheetView>
  </sheetViews>
  <sheetFormatPr baseColWidth="10" defaultColWidth="9.140625" defaultRowHeight="16.5"/>
  <cols>
    <col min="1" max="1" width="37.85546875" style="954" customWidth="1"/>
    <col min="2" max="2" width="9.140625" style="977" customWidth="1"/>
    <col min="3" max="3" width="24" style="954" customWidth="1"/>
    <col min="4" max="4" width="18.42578125" style="981" customWidth="1"/>
    <col min="5" max="5" width="32.140625" style="954" customWidth="1"/>
    <col min="6" max="6" width="30.7109375" style="954" customWidth="1"/>
    <col min="7" max="7" width="20.42578125" style="954" customWidth="1"/>
    <col min="8" max="8" width="16.85546875" style="954" customWidth="1"/>
    <col min="9" max="9" width="10.28515625" style="954" customWidth="1"/>
    <col min="10" max="10" width="6.85546875" style="954" customWidth="1"/>
    <col min="11" max="12" width="12.85546875" style="954" customWidth="1"/>
    <col min="13" max="13" width="17.7109375" style="954" customWidth="1"/>
    <col min="14" max="29" width="18.140625" style="954" customWidth="1"/>
    <col min="30" max="30" width="15" style="954" customWidth="1"/>
    <col min="31" max="31" width="22.140625" style="954" customWidth="1"/>
    <col min="32" max="32" width="15.7109375" style="954" customWidth="1"/>
    <col min="33" max="33" width="32.42578125" style="954" customWidth="1"/>
    <col min="34" max="34" width="46.7109375" style="954" customWidth="1"/>
    <col min="35" max="37" width="9.140625" style="954" customWidth="1"/>
    <col min="38" max="38" width="12.140625" style="954" customWidth="1"/>
    <col min="39" max="39" width="12.85546875" style="954" customWidth="1"/>
    <col min="40" max="40" width="9.140625" style="954" customWidth="1"/>
    <col min="41" max="41" width="5.85546875" style="954" customWidth="1"/>
    <col min="42" max="42" width="5.42578125" style="954" bestFit="1" customWidth="1"/>
    <col min="43" max="43" width="11.42578125" style="985" customWidth="1"/>
    <col min="44" max="44" width="11.140625" style="954" customWidth="1"/>
    <col min="45" max="45" width="8.42578125" style="954" customWidth="1"/>
    <col min="46" max="51" width="9.140625" style="954" customWidth="1"/>
    <col min="52" max="52" width="8.140625" style="954" customWidth="1"/>
    <col min="53" max="65" width="9.140625" style="954" customWidth="1"/>
    <col min="66" max="66" width="11.28515625" style="954" customWidth="1"/>
    <col min="67" max="69" width="9.140625" style="954" customWidth="1"/>
    <col min="70" max="70" width="10.85546875" style="954" customWidth="1"/>
    <col min="71" max="125" width="9.140625" style="954" customWidth="1"/>
    <col min="126" max="126" width="11.140625" style="954" customWidth="1"/>
    <col min="127" max="127" width="12.7109375" style="954" customWidth="1"/>
    <col min="128" max="128" width="12.140625" style="954" customWidth="1"/>
    <col min="129" max="130" width="9.140625" style="954" customWidth="1"/>
    <col min="131" max="131" width="15" style="954" customWidth="1"/>
    <col min="132" max="132" width="9.140625" style="954" customWidth="1"/>
    <col min="133" max="133" width="27.28515625" style="1191" customWidth="1"/>
    <col min="134" max="134" width="48.28515625" style="954" customWidth="1"/>
    <col min="135" max="136" width="9.140625" style="954" customWidth="1"/>
    <col min="137" max="137" width="14.42578125" style="954" customWidth="1"/>
    <col min="138" max="138" width="9.140625" style="954" customWidth="1"/>
    <col min="139" max="143" width="1.42578125" style="954" bestFit="1" customWidth="1"/>
    <col min="144" max="1007" width="9.140625" style="954" customWidth="1"/>
    <col min="1008" max="1008" width="9.140625" style="8" customWidth="1"/>
    <col min="1009" max="16384" width="9.140625" style="8"/>
  </cols>
  <sheetData>
    <row r="1" spans="1:148" s="955" customFormat="1">
      <c r="A1" s="5378" t="s">
        <v>190</v>
      </c>
      <c r="B1" s="5378"/>
      <c r="C1" s="5378"/>
      <c r="D1" s="5378"/>
      <c r="E1" s="5378"/>
      <c r="F1" s="5378"/>
      <c r="G1" s="5378"/>
      <c r="H1" s="5378"/>
      <c r="I1" s="5378"/>
      <c r="J1" s="5378"/>
      <c r="K1" s="5378"/>
      <c r="L1" s="5378"/>
      <c r="M1" s="5378"/>
      <c r="N1" s="5378"/>
      <c r="O1" s="5378"/>
      <c r="P1" s="5378"/>
      <c r="Q1" s="5378"/>
      <c r="R1" s="5378"/>
      <c r="S1" s="5378"/>
      <c r="T1" s="5378"/>
      <c r="U1" s="5378"/>
      <c r="V1" s="5378"/>
      <c r="W1" s="5378"/>
      <c r="X1" s="5378"/>
      <c r="Y1" s="5378"/>
      <c r="Z1" s="5378"/>
      <c r="AA1" s="5378"/>
      <c r="AB1" s="5378"/>
      <c r="AC1" s="5378"/>
      <c r="AD1" s="5378"/>
      <c r="AE1" s="5378"/>
      <c r="AF1" s="5378"/>
      <c r="AG1" s="5378"/>
      <c r="AH1" s="5378"/>
      <c r="AI1" s="5378"/>
      <c r="AJ1" s="5378"/>
      <c r="AK1" s="5378"/>
      <c r="AL1" s="5378"/>
      <c r="AM1" s="5378"/>
      <c r="AN1" s="5378"/>
      <c r="AO1" s="5378"/>
      <c r="AP1" s="5378"/>
      <c r="AQ1" s="5378"/>
      <c r="AR1" s="5378"/>
      <c r="AS1" s="5378"/>
      <c r="AT1" s="5378"/>
      <c r="AU1" s="5378"/>
      <c r="AV1" s="5378"/>
      <c r="AW1" s="5378"/>
      <c r="AX1" s="5378"/>
      <c r="AY1" s="5378"/>
      <c r="AZ1" s="5378"/>
      <c r="BA1" s="5378"/>
      <c r="BB1" s="5378"/>
      <c r="BC1" s="5378"/>
      <c r="BD1" s="5378"/>
      <c r="BE1" s="5378"/>
      <c r="BF1" s="5378"/>
      <c r="BG1" s="5378"/>
      <c r="BH1" s="5378"/>
      <c r="BI1" s="5378"/>
      <c r="BJ1" s="5378"/>
      <c r="BK1" s="5378"/>
      <c r="BL1" s="5378"/>
      <c r="BM1" s="5378"/>
      <c r="BN1" s="5378"/>
      <c r="BO1" s="5378"/>
      <c r="BP1" s="5378"/>
      <c r="BQ1" s="5378"/>
      <c r="BR1" s="5378"/>
      <c r="BS1" s="5378"/>
      <c r="BT1" s="5378"/>
      <c r="BU1" s="5378"/>
      <c r="BV1" s="5378"/>
      <c r="BW1" s="5378"/>
      <c r="BX1" s="5378"/>
      <c r="BY1" s="5378"/>
      <c r="BZ1" s="5378"/>
      <c r="CA1" s="5378"/>
      <c r="CB1" s="5378"/>
      <c r="CC1" s="5378"/>
      <c r="CD1" s="5378"/>
      <c r="CE1" s="5378"/>
      <c r="CF1" s="5378"/>
      <c r="CG1" s="5378"/>
      <c r="CH1" s="5378"/>
      <c r="CI1" s="5378"/>
      <c r="CJ1" s="5378"/>
      <c r="CK1" s="5378"/>
      <c r="CL1" s="5378"/>
      <c r="CM1" s="5378"/>
      <c r="CN1" s="5378"/>
      <c r="CO1" s="5378"/>
      <c r="CP1" s="5378"/>
      <c r="CQ1" s="5378"/>
      <c r="CR1" s="5378"/>
      <c r="CS1" s="5378"/>
      <c r="CT1" s="5378"/>
      <c r="CU1" s="5378"/>
      <c r="CV1" s="5378"/>
      <c r="CW1" s="5378"/>
      <c r="CX1" s="5378"/>
      <c r="CY1" s="5378"/>
      <c r="CZ1" s="5378"/>
      <c r="DA1" s="5378"/>
      <c r="DB1" s="5378"/>
      <c r="DC1" s="5378"/>
      <c r="DD1" s="5378"/>
      <c r="DE1" s="5378"/>
      <c r="DF1" s="5378"/>
      <c r="DG1" s="5378"/>
      <c r="DH1" s="5378"/>
      <c r="DI1" s="5378"/>
      <c r="DJ1" s="5378"/>
      <c r="DK1" s="5378"/>
      <c r="DL1" s="5378"/>
      <c r="DM1" s="5378"/>
      <c r="DN1" s="5378"/>
      <c r="DO1" s="5378"/>
      <c r="DP1" s="5378"/>
      <c r="DQ1" s="5378"/>
      <c r="DR1" s="5378"/>
      <c r="DS1" s="5378"/>
      <c r="DT1" s="5378"/>
      <c r="DU1" s="5378"/>
      <c r="DV1" s="5378"/>
      <c r="DW1" s="5378"/>
      <c r="DX1" s="5378"/>
      <c r="DY1" s="5378"/>
      <c r="DZ1" s="5378"/>
      <c r="EA1" s="5378"/>
      <c r="EB1" s="5378"/>
      <c r="EC1" s="5378"/>
      <c r="ED1" s="5378"/>
      <c r="EE1" s="5378"/>
      <c r="EF1" s="5378"/>
      <c r="EG1" s="5378"/>
      <c r="EH1" s="5378"/>
      <c r="EI1" s="1006"/>
      <c r="EJ1" s="1006"/>
      <c r="EK1" s="1006"/>
      <c r="EL1" s="1006"/>
      <c r="EM1" s="1006"/>
      <c r="EN1" s="1006"/>
      <c r="EO1" s="1006"/>
      <c r="EP1" s="1006"/>
      <c r="EQ1" s="1006"/>
      <c r="ER1" s="1002"/>
    </row>
    <row r="2" spans="1:148" s="955" customFormat="1">
      <c r="A2" s="5379" t="s">
        <v>191</v>
      </c>
      <c r="B2" s="5379"/>
      <c r="C2" s="5379"/>
      <c r="D2" s="5379"/>
      <c r="E2" s="5379"/>
      <c r="F2" s="5379"/>
      <c r="G2" s="5379"/>
      <c r="H2" s="5379"/>
      <c r="I2" s="5379"/>
      <c r="J2" s="5379"/>
      <c r="K2" s="5379"/>
      <c r="L2" s="5379"/>
      <c r="M2" s="5379"/>
      <c r="N2" s="5379"/>
      <c r="O2" s="5379"/>
      <c r="P2" s="5379"/>
      <c r="Q2" s="5379"/>
      <c r="R2" s="5379"/>
      <c r="S2" s="5379"/>
      <c r="T2" s="5379"/>
      <c r="U2" s="5379"/>
      <c r="V2" s="5379"/>
      <c r="W2" s="5379"/>
      <c r="X2" s="5379"/>
      <c r="Y2" s="5379"/>
      <c r="Z2" s="5379"/>
      <c r="AA2" s="5379"/>
      <c r="AB2" s="5379"/>
      <c r="AC2" s="5379"/>
      <c r="AD2" s="5379"/>
      <c r="AE2" s="5379"/>
      <c r="AF2" s="5379"/>
      <c r="AG2" s="5379"/>
      <c r="AH2" s="5379"/>
      <c r="AI2" s="5379"/>
      <c r="AJ2" s="5379"/>
      <c r="AK2" s="5379"/>
      <c r="AL2" s="5379"/>
      <c r="AM2" s="5379"/>
      <c r="AN2" s="5379"/>
      <c r="AO2" s="5379"/>
      <c r="AP2" s="5379"/>
      <c r="AQ2" s="5379"/>
      <c r="AR2" s="5379"/>
      <c r="AS2" s="5379"/>
      <c r="AT2" s="5379"/>
      <c r="AU2" s="5379"/>
      <c r="AV2" s="5379"/>
      <c r="AW2" s="5379"/>
      <c r="AX2" s="5379"/>
      <c r="AY2" s="5379"/>
      <c r="AZ2" s="5379"/>
      <c r="BA2" s="5379"/>
      <c r="BB2" s="5379"/>
      <c r="BC2" s="5379"/>
      <c r="BD2" s="5379"/>
      <c r="BE2" s="5379"/>
      <c r="BF2" s="5379"/>
      <c r="BG2" s="5379"/>
      <c r="BH2" s="5379"/>
      <c r="BI2" s="5379"/>
      <c r="BJ2" s="5379"/>
      <c r="BK2" s="5379"/>
      <c r="BL2" s="5379"/>
      <c r="BM2" s="5379"/>
      <c r="BN2" s="5379"/>
      <c r="BO2" s="5379"/>
      <c r="BP2" s="5379"/>
      <c r="BQ2" s="5379"/>
      <c r="BR2" s="5379"/>
      <c r="BS2" s="5379"/>
      <c r="BT2" s="5379"/>
      <c r="BU2" s="5379"/>
      <c r="BV2" s="5379"/>
      <c r="BW2" s="5379"/>
      <c r="BX2" s="5379"/>
      <c r="BY2" s="5379"/>
      <c r="BZ2" s="5379"/>
      <c r="CA2" s="5379"/>
      <c r="CB2" s="5379"/>
      <c r="CC2" s="5379"/>
      <c r="CD2" s="5379"/>
      <c r="CE2" s="5379"/>
      <c r="CF2" s="5379"/>
      <c r="CG2" s="5379"/>
      <c r="CH2" s="5379"/>
      <c r="CI2" s="5379"/>
      <c r="CJ2" s="5379"/>
      <c r="CK2" s="5379"/>
      <c r="CL2" s="5379"/>
      <c r="CM2" s="5379"/>
      <c r="CN2" s="5379"/>
      <c r="CO2" s="5379"/>
      <c r="CP2" s="5379"/>
      <c r="CQ2" s="5379"/>
      <c r="CR2" s="5379"/>
      <c r="CS2" s="5379"/>
      <c r="CT2" s="5379"/>
      <c r="CU2" s="5379"/>
      <c r="CV2" s="5379"/>
      <c r="CW2" s="5379"/>
      <c r="CX2" s="5379"/>
      <c r="CY2" s="5379"/>
      <c r="CZ2" s="5379"/>
      <c r="DA2" s="5379"/>
      <c r="DB2" s="5379"/>
      <c r="DC2" s="5379"/>
      <c r="DD2" s="5379"/>
      <c r="DE2" s="5379"/>
      <c r="DF2" s="5379"/>
      <c r="DG2" s="5379"/>
      <c r="DH2" s="5379"/>
      <c r="DI2" s="5379"/>
      <c r="DJ2" s="5379"/>
      <c r="DK2" s="5379"/>
      <c r="DL2" s="5379"/>
      <c r="DM2" s="5379"/>
      <c r="DN2" s="5379"/>
      <c r="DO2" s="5379"/>
      <c r="DP2" s="5379"/>
      <c r="DQ2" s="5379"/>
      <c r="DR2" s="5379"/>
      <c r="DS2" s="5379"/>
      <c r="DT2" s="5379"/>
      <c r="DU2" s="5379"/>
      <c r="DV2" s="5379"/>
      <c r="DW2" s="5379"/>
      <c r="DX2" s="5379"/>
      <c r="DY2" s="5379"/>
      <c r="DZ2" s="5379"/>
      <c r="EA2" s="5379"/>
      <c r="EB2" s="5379"/>
      <c r="EC2" s="5379"/>
      <c r="ED2" s="5379"/>
      <c r="EE2" s="5379"/>
      <c r="EF2" s="5379"/>
      <c r="EG2" s="5379"/>
      <c r="EH2" s="5379"/>
      <c r="EI2" s="1006"/>
      <c r="EJ2" s="1006"/>
      <c r="EK2" s="1006"/>
      <c r="EL2" s="1006"/>
      <c r="EM2" s="1006"/>
      <c r="EN2" s="1006"/>
      <c r="EO2" s="1006"/>
      <c r="EP2" s="1006"/>
      <c r="EQ2" s="1006"/>
      <c r="ER2" s="1002"/>
    </row>
    <row r="3" spans="1:148" s="955" customFormat="1">
      <c r="A3" s="5380" t="s">
        <v>192</v>
      </c>
      <c r="B3" s="5380"/>
      <c r="C3" s="5380"/>
      <c r="D3" s="5381"/>
      <c r="E3" s="5381"/>
      <c r="F3" s="5381"/>
      <c r="G3" s="5381"/>
      <c r="H3" s="5381"/>
      <c r="I3" s="5381"/>
      <c r="J3" s="5381"/>
      <c r="K3" s="5381"/>
      <c r="L3" s="5381"/>
      <c r="M3" s="5381"/>
      <c r="N3" s="5381"/>
      <c r="O3" s="5381"/>
      <c r="P3" s="5381"/>
      <c r="Q3" s="5381"/>
      <c r="R3" s="5381"/>
      <c r="S3" s="5381"/>
      <c r="T3" s="5381"/>
      <c r="U3" s="5381"/>
      <c r="V3" s="5381"/>
      <c r="W3" s="5381"/>
      <c r="X3" s="5381"/>
      <c r="Y3" s="5381"/>
      <c r="Z3" s="5381"/>
      <c r="AA3" s="5381"/>
      <c r="AB3" s="5381"/>
      <c r="AC3" s="5381"/>
      <c r="AD3" s="5381"/>
      <c r="AE3" s="5381"/>
      <c r="AF3" s="5381"/>
      <c r="AG3" s="5381"/>
      <c r="AH3" s="5381"/>
      <c r="AI3" s="5381"/>
      <c r="AJ3" s="5381"/>
      <c r="AK3" s="5381"/>
      <c r="AL3" s="5381"/>
      <c r="AM3" s="5381"/>
      <c r="AN3" s="5381"/>
      <c r="AO3" s="5381"/>
      <c r="AP3" s="5381"/>
      <c r="AQ3" s="5381"/>
      <c r="AR3" s="5381"/>
      <c r="AS3" s="5381"/>
      <c r="AT3" s="5381"/>
      <c r="AU3" s="5381"/>
      <c r="AV3" s="5381"/>
      <c r="AW3" s="5381"/>
      <c r="AX3" s="5381"/>
      <c r="AY3" s="5381"/>
      <c r="AZ3" s="5381"/>
      <c r="BA3" s="5381"/>
      <c r="BB3" s="5381"/>
      <c r="BC3" s="5381"/>
      <c r="BD3" s="5381"/>
      <c r="BE3" s="5381"/>
      <c r="BF3" s="5381"/>
      <c r="BG3" s="5381"/>
      <c r="BH3" s="5381"/>
      <c r="BI3" s="5381"/>
      <c r="BJ3" s="5381"/>
      <c r="BK3" s="5381"/>
      <c r="BL3" s="5381"/>
      <c r="BM3" s="5381"/>
      <c r="BN3" s="5381"/>
      <c r="BO3" s="5381"/>
      <c r="BP3" s="5381"/>
      <c r="BQ3" s="5381"/>
      <c r="BR3" s="5381"/>
      <c r="BS3" s="5381"/>
      <c r="BT3" s="5381"/>
      <c r="BU3" s="5381"/>
      <c r="BV3" s="5381"/>
      <c r="BW3" s="5381"/>
      <c r="BX3" s="5381"/>
      <c r="BY3" s="5381"/>
      <c r="BZ3" s="5381"/>
      <c r="CA3" s="5381"/>
      <c r="CB3" s="5381"/>
      <c r="CC3" s="5381"/>
      <c r="CD3" s="5381"/>
      <c r="CE3" s="5381"/>
      <c r="CF3" s="5381"/>
      <c r="CG3" s="5381"/>
      <c r="CH3" s="5381"/>
      <c r="CI3" s="5381"/>
      <c r="CJ3" s="5381"/>
      <c r="CK3" s="5381"/>
      <c r="CL3" s="5381"/>
      <c r="CM3" s="5381"/>
      <c r="CN3" s="5381"/>
      <c r="CO3" s="5381"/>
      <c r="CP3" s="5381"/>
      <c r="CQ3" s="5381"/>
      <c r="CR3" s="5381"/>
      <c r="CS3" s="5381"/>
      <c r="CT3" s="5381"/>
      <c r="CU3" s="5381"/>
      <c r="CV3" s="5381"/>
      <c r="CW3" s="5381"/>
      <c r="CX3" s="5381"/>
      <c r="CY3" s="5381"/>
      <c r="CZ3" s="5381"/>
      <c r="DA3" s="5381"/>
      <c r="DB3" s="5381"/>
      <c r="DC3" s="5381"/>
      <c r="DD3" s="5381"/>
      <c r="DE3" s="5381"/>
      <c r="DF3" s="5381"/>
      <c r="DG3" s="5381"/>
      <c r="DH3" s="5381"/>
      <c r="DI3" s="5381"/>
      <c r="DJ3" s="5381"/>
      <c r="DK3" s="5381"/>
      <c r="DL3" s="5381"/>
      <c r="DM3" s="5381"/>
      <c r="DN3" s="5381"/>
      <c r="DO3" s="5381"/>
      <c r="DP3" s="5381"/>
      <c r="DQ3" s="5381"/>
      <c r="DR3" s="5381"/>
      <c r="DS3" s="5381"/>
      <c r="DT3" s="5381"/>
      <c r="DU3" s="5381"/>
      <c r="DV3" s="5381"/>
      <c r="DW3" s="5381"/>
      <c r="DX3" s="5381"/>
      <c r="DY3" s="5381"/>
      <c r="DZ3" s="5381"/>
      <c r="EA3" s="5381"/>
      <c r="EB3" s="5381"/>
      <c r="EC3" s="5381"/>
      <c r="ED3" s="5381"/>
      <c r="EE3" s="5381"/>
      <c r="EF3" s="5381"/>
      <c r="EG3" s="5381"/>
      <c r="EH3" s="5381"/>
      <c r="EI3" s="1006"/>
      <c r="EJ3" s="1006"/>
      <c r="EK3" s="1006"/>
      <c r="EL3" s="1006"/>
      <c r="EM3" s="1006"/>
      <c r="EN3" s="1006"/>
      <c r="EO3" s="1006"/>
      <c r="EP3" s="1006"/>
      <c r="EQ3" s="1006"/>
      <c r="ER3" s="1002"/>
    </row>
    <row r="4" spans="1:148" s="955" customFormat="1" ht="6" customHeight="1">
      <c r="A4" s="1192" t="s">
        <v>193</v>
      </c>
      <c r="B4" s="1193"/>
      <c r="C4" s="1005"/>
      <c r="D4" s="5374"/>
      <c r="E4" s="5374"/>
      <c r="F4" s="5374"/>
      <c r="G4" s="5374"/>
      <c r="H4" s="5374"/>
      <c r="I4" s="5374"/>
      <c r="J4" s="5374"/>
      <c r="K4" s="5374"/>
      <c r="L4" s="5374"/>
      <c r="M4" s="5374"/>
      <c r="N4" s="5374"/>
      <c r="O4" s="5374"/>
      <c r="P4" s="5374"/>
      <c r="Q4" s="5374"/>
      <c r="R4" s="5374"/>
      <c r="S4" s="5374"/>
      <c r="T4" s="5374"/>
      <c r="U4" s="5374"/>
      <c r="V4" s="5374"/>
      <c r="W4" s="5374"/>
      <c r="X4" s="5374"/>
      <c r="Y4" s="5374"/>
      <c r="Z4" s="5374"/>
      <c r="AA4" s="5374"/>
      <c r="AB4" s="5374"/>
      <c r="AC4" s="5374"/>
      <c r="AD4" s="5374"/>
      <c r="AE4" s="5374"/>
      <c r="AF4" s="5374"/>
      <c r="AG4" s="5374"/>
      <c r="AH4" s="5374"/>
      <c r="AI4" s="5374"/>
      <c r="AJ4" s="5374"/>
      <c r="AK4" s="5374"/>
      <c r="AL4" s="5374"/>
      <c r="AM4" s="5374"/>
      <c r="AN4" s="5374"/>
      <c r="AO4" s="5374"/>
      <c r="AP4" s="5374"/>
      <c r="AQ4" s="5374"/>
      <c r="AR4" s="5374"/>
      <c r="AS4" s="5374"/>
      <c r="AT4" s="5374"/>
      <c r="AU4" s="5374"/>
      <c r="AV4" s="5374"/>
      <c r="AW4" s="5374"/>
      <c r="AX4" s="5374"/>
      <c r="AY4" s="5374"/>
      <c r="AZ4" s="5374"/>
      <c r="BA4" s="5374"/>
      <c r="BB4" s="5374"/>
      <c r="BC4" s="5374"/>
      <c r="BD4" s="5374"/>
      <c r="BE4" s="5374"/>
      <c r="BF4" s="5374"/>
      <c r="BG4" s="5374"/>
      <c r="BH4" s="5374"/>
      <c r="BI4" s="5374"/>
      <c r="BJ4" s="5374"/>
      <c r="BK4" s="5374"/>
      <c r="BL4" s="5374"/>
      <c r="BM4" s="5374"/>
      <c r="BN4" s="5374"/>
      <c r="BO4" s="5374"/>
      <c r="BP4" s="5374"/>
      <c r="BQ4" s="5374"/>
      <c r="BR4" s="5374"/>
      <c r="BS4" s="5374"/>
      <c r="BT4" s="5374"/>
      <c r="BU4" s="5374"/>
      <c r="BV4" s="5374"/>
      <c r="BW4" s="5374"/>
      <c r="BX4" s="5374"/>
      <c r="BY4" s="5374"/>
      <c r="BZ4" s="5374"/>
      <c r="CA4" s="5374"/>
      <c r="CB4" s="5374"/>
      <c r="CC4" s="5374"/>
      <c r="CD4" s="5374"/>
      <c r="CE4" s="5374"/>
      <c r="CF4" s="5374"/>
      <c r="CG4" s="5374"/>
      <c r="CH4" s="5374"/>
      <c r="CI4" s="5374"/>
      <c r="CJ4" s="5374"/>
      <c r="CK4" s="5374"/>
      <c r="CL4" s="5374"/>
      <c r="CM4" s="5374"/>
      <c r="CN4" s="5374"/>
      <c r="CO4" s="5374"/>
      <c r="CP4" s="5374"/>
      <c r="CQ4" s="5374"/>
      <c r="CR4" s="5374"/>
      <c r="CS4" s="5374"/>
      <c r="CT4" s="5374"/>
      <c r="CU4" s="5374"/>
      <c r="CV4" s="5374"/>
      <c r="CW4" s="5374"/>
      <c r="CX4" s="5374"/>
      <c r="CY4" s="5374"/>
      <c r="CZ4" s="5374"/>
      <c r="DA4" s="5374"/>
      <c r="DB4" s="5374"/>
      <c r="DC4" s="5374"/>
      <c r="DD4" s="5374"/>
      <c r="DE4" s="5374"/>
      <c r="DF4" s="5374"/>
      <c r="DG4" s="5374"/>
      <c r="DH4" s="5374"/>
      <c r="DI4" s="5374"/>
      <c r="DJ4" s="5374"/>
      <c r="DK4" s="5374"/>
      <c r="DL4" s="5374"/>
      <c r="DM4" s="5374"/>
      <c r="DN4" s="5374"/>
      <c r="DO4" s="5374"/>
      <c r="DP4" s="5374"/>
      <c r="DQ4" s="5374"/>
      <c r="DR4" s="5374"/>
      <c r="DS4" s="5374"/>
      <c r="DT4" s="5374"/>
      <c r="DU4" s="5374"/>
      <c r="DV4" s="5374"/>
      <c r="DW4" s="5374"/>
      <c r="DX4" s="5374"/>
      <c r="DY4" s="5374"/>
      <c r="DZ4" s="5374"/>
      <c r="EA4" s="5374"/>
      <c r="EB4" s="5374"/>
      <c r="EC4" s="5374"/>
      <c r="ED4" s="5374"/>
      <c r="EE4" s="5374"/>
      <c r="EF4" s="5374"/>
      <c r="EG4" s="5374"/>
      <c r="EH4" s="5374"/>
      <c r="EI4" s="1006"/>
      <c r="EJ4" s="1006"/>
      <c r="EK4" s="1006"/>
      <c r="EL4" s="1006"/>
      <c r="EM4" s="1006"/>
      <c r="EN4" s="1006"/>
      <c r="EO4" s="1006"/>
      <c r="EP4" s="1006"/>
      <c r="EQ4" s="1006"/>
      <c r="ER4" s="1002"/>
    </row>
    <row r="5" spans="1:148" s="955" customFormat="1" ht="6" customHeight="1">
      <c r="A5" s="1192" t="s">
        <v>194</v>
      </c>
      <c r="B5" s="1193"/>
      <c r="C5" s="1005"/>
      <c r="D5" s="5374"/>
      <c r="E5" s="5374"/>
      <c r="F5" s="5374"/>
      <c r="G5" s="5374"/>
      <c r="H5" s="5374"/>
      <c r="I5" s="5374"/>
      <c r="J5" s="5374"/>
      <c r="K5" s="5374"/>
      <c r="L5" s="5374"/>
      <c r="M5" s="5374"/>
      <c r="N5" s="5374"/>
      <c r="O5" s="5374"/>
      <c r="P5" s="5374"/>
      <c r="Q5" s="5374"/>
      <c r="R5" s="5374"/>
      <c r="S5" s="5374"/>
      <c r="T5" s="5374"/>
      <c r="U5" s="5374"/>
      <c r="V5" s="5374"/>
      <c r="W5" s="5374"/>
      <c r="X5" s="5374"/>
      <c r="Y5" s="5374"/>
      <c r="Z5" s="5374"/>
      <c r="AA5" s="5374"/>
      <c r="AB5" s="5374"/>
      <c r="AC5" s="5374"/>
      <c r="AD5" s="5374"/>
      <c r="AE5" s="5374"/>
      <c r="AF5" s="5374"/>
      <c r="AG5" s="5374"/>
      <c r="AH5" s="5374"/>
      <c r="AI5" s="5374"/>
      <c r="AJ5" s="5374"/>
      <c r="AK5" s="5374"/>
      <c r="AL5" s="5374"/>
      <c r="AM5" s="5374"/>
      <c r="AN5" s="5374"/>
      <c r="AO5" s="5374"/>
      <c r="AP5" s="5374"/>
      <c r="AQ5" s="5374"/>
      <c r="AR5" s="5374"/>
      <c r="AS5" s="5374"/>
      <c r="AT5" s="5374"/>
      <c r="AU5" s="5374"/>
      <c r="AV5" s="5374"/>
      <c r="AW5" s="5374"/>
      <c r="AX5" s="5374"/>
      <c r="AY5" s="5374"/>
      <c r="AZ5" s="5374"/>
      <c r="BA5" s="5374"/>
      <c r="BB5" s="5374"/>
      <c r="BC5" s="5374"/>
      <c r="BD5" s="5374"/>
      <c r="BE5" s="5374"/>
      <c r="BF5" s="5374"/>
      <c r="BG5" s="5374"/>
      <c r="BH5" s="5374"/>
      <c r="BI5" s="5374"/>
      <c r="BJ5" s="5374"/>
      <c r="BK5" s="5374"/>
      <c r="BL5" s="5374"/>
      <c r="BM5" s="5374"/>
      <c r="BN5" s="5374"/>
      <c r="BO5" s="5374"/>
      <c r="BP5" s="5374"/>
      <c r="BQ5" s="5374"/>
      <c r="BR5" s="5374"/>
      <c r="BS5" s="5374"/>
      <c r="BT5" s="5374"/>
      <c r="BU5" s="5374"/>
      <c r="BV5" s="5374"/>
      <c r="BW5" s="5374"/>
      <c r="BX5" s="5374"/>
      <c r="BY5" s="5374"/>
      <c r="BZ5" s="5374"/>
      <c r="CA5" s="5374"/>
      <c r="CB5" s="5374"/>
      <c r="CC5" s="5374"/>
      <c r="CD5" s="5374"/>
      <c r="CE5" s="5374"/>
      <c r="CF5" s="5374"/>
      <c r="CG5" s="5374"/>
      <c r="CH5" s="5374"/>
      <c r="CI5" s="5374"/>
      <c r="CJ5" s="5374"/>
      <c r="CK5" s="5374"/>
      <c r="CL5" s="5374"/>
      <c r="CM5" s="5374"/>
      <c r="CN5" s="5374"/>
      <c r="CO5" s="5374"/>
      <c r="CP5" s="5374"/>
      <c r="CQ5" s="5374"/>
      <c r="CR5" s="5374"/>
      <c r="CS5" s="5374"/>
      <c r="CT5" s="5374"/>
      <c r="CU5" s="5374"/>
      <c r="CV5" s="5374"/>
      <c r="CW5" s="5374"/>
      <c r="CX5" s="5374"/>
      <c r="CY5" s="5374"/>
      <c r="CZ5" s="5374"/>
      <c r="DA5" s="5374"/>
      <c r="DB5" s="5374"/>
      <c r="DC5" s="5374"/>
      <c r="DD5" s="5374"/>
      <c r="DE5" s="5374"/>
      <c r="DF5" s="5374"/>
      <c r="DG5" s="5374"/>
      <c r="DH5" s="5374"/>
      <c r="DI5" s="5374"/>
      <c r="DJ5" s="5374"/>
      <c r="DK5" s="5374"/>
      <c r="DL5" s="5374"/>
      <c r="DM5" s="5374"/>
      <c r="DN5" s="5374"/>
      <c r="DO5" s="5374"/>
      <c r="DP5" s="5374"/>
      <c r="DQ5" s="5374"/>
      <c r="DR5" s="5374"/>
      <c r="DS5" s="5374"/>
      <c r="DT5" s="5374"/>
      <c r="DU5" s="5374"/>
      <c r="DV5" s="5374"/>
      <c r="DW5" s="5374"/>
      <c r="DX5" s="5374"/>
      <c r="DY5" s="5374"/>
      <c r="DZ5" s="5374"/>
      <c r="EA5" s="5374"/>
      <c r="EB5" s="5374"/>
      <c r="EC5" s="5374"/>
      <c r="ED5" s="5374"/>
      <c r="EE5" s="5374"/>
      <c r="EF5" s="5374"/>
      <c r="EG5" s="5374"/>
      <c r="EH5" s="5374"/>
      <c r="EI5" s="1006"/>
      <c r="EJ5" s="1006"/>
      <c r="EK5" s="1006"/>
      <c r="EL5" s="1006"/>
      <c r="EM5" s="1006"/>
      <c r="EN5" s="1006"/>
      <c r="EO5" s="1006"/>
      <c r="EP5" s="1006"/>
      <c r="EQ5" s="1006"/>
      <c r="ER5" s="1002"/>
    </row>
    <row r="6" spans="1:148" s="955" customFormat="1" ht="6" customHeight="1">
      <c r="A6" s="1192" t="s">
        <v>195</v>
      </c>
      <c r="B6" s="1193"/>
      <c r="C6" s="1005"/>
      <c r="D6" s="5374"/>
      <c r="E6" s="5374"/>
      <c r="F6" s="5374"/>
      <c r="G6" s="5374"/>
      <c r="H6" s="5374"/>
      <c r="I6" s="5374"/>
      <c r="J6" s="5374"/>
      <c r="K6" s="5374"/>
      <c r="L6" s="5374"/>
      <c r="M6" s="5374"/>
      <c r="N6" s="5374"/>
      <c r="O6" s="5374"/>
      <c r="P6" s="5374"/>
      <c r="Q6" s="5374"/>
      <c r="R6" s="5374"/>
      <c r="S6" s="5374"/>
      <c r="T6" s="5374"/>
      <c r="U6" s="5374"/>
      <c r="V6" s="5374"/>
      <c r="W6" s="5374"/>
      <c r="X6" s="5374"/>
      <c r="Y6" s="5374"/>
      <c r="Z6" s="5374"/>
      <c r="AA6" s="5374"/>
      <c r="AB6" s="5374"/>
      <c r="AC6" s="5374"/>
      <c r="AD6" s="5374"/>
      <c r="AE6" s="5374"/>
      <c r="AF6" s="5374"/>
      <c r="AG6" s="5374"/>
      <c r="AH6" s="5374"/>
      <c r="AI6" s="5374"/>
      <c r="AJ6" s="5374"/>
      <c r="AK6" s="5374"/>
      <c r="AL6" s="5374"/>
      <c r="AM6" s="5374"/>
      <c r="AN6" s="5374"/>
      <c r="AO6" s="5374"/>
      <c r="AP6" s="5374"/>
      <c r="AQ6" s="5374"/>
      <c r="AR6" s="5374"/>
      <c r="AS6" s="5374"/>
      <c r="AT6" s="5374"/>
      <c r="AU6" s="5374"/>
      <c r="AV6" s="5374"/>
      <c r="AW6" s="5374"/>
      <c r="AX6" s="5374"/>
      <c r="AY6" s="5374"/>
      <c r="AZ6" s="5374"/>
      <c r="BA6" s="5374"/>
      <c r="BB6" s="5374"/>
      <c r="BC6" s="5374"/>
      <c r="BD6" s="5374"/>
      <c r="BE6" s="5374"/>
      <c r="BF6" s="5374"/>
      <c r="BG6" s="5374"/>
      <c r="BH6" s="5374"/>
      <c r="BI6" s="5374"/>
      <c r="BJ6" s="5374"/>
      <c r="BK6" s="5374"/>
      <c r="BL6" s="5374"/>
      <c r="BM6" s="5374"/>
      <c r="BN6" s="5374"/>
      <c r="BO6" s="5374"/>
      <c r="BP6" s="5374"/>
      <c r="BQ6" s="5374"/>
      <c r="BR6" s="5374"/>
      <c r="BS6" s="5374"/>
      <c r="BT6" s="5374"/>
      <c r="BU6" s="5374"/>
      <c r="BV6" s="5374"/>
      <c r="BW6" s="5374"/>
      <c r="BX6" s="5374"/>
      <c r="BY6" s="5374"/>
      <c r="BZ6" s="5374"/>
      <c r="CA6" s="5374"/>
      <c r="CB6" s="5374"/>
      <c r="CC6" s="5374"/>
      <c r="CD6" s="5374"/>
      <c r="CE6" s="5374"/>
      <c r="CF6" s="5374"/>
      <c r="CG6" s="5374"/>
      <c r="CH6" s="5374"/>
      <c r="CI6" s="5374"/>
      <c r="CJ6" s="5374"/>
      <c r="CK6" s="5374"/>
      <c r="CL6" s="5374"/>
      <c r="CM6" s="5374"/>
      <c r="CN6" s="5374"/>
      <c r="CO6" s="5374"/>
      <c r="CP6" s="5374"/>
      <c r="CQ6" s="5374"/>
      <c r="CR6" s="5374"/>
      <c r="CS6" s="5374"/>
      <c r="CT6" s="5374"/>
      <c r="CU6" s="5374"/>
      <c r="CV6" s="5374"/>
      <c r="CW6" s="5374"/>
      <c r="CX6" s="5374"/>
      <c r="CY6" s="5374"/>
      <c r="CZ6" s="5374"/>
      <c r="DA6" s="5374"/>
      <c r="DB6" s="5374"/>
      <c r="DC6" s="5374"/>
      <c r="DD6" s="5374"/>
      <c r="DE6" s="5374"/>
      <c r="DF6" s="5374"/>
      <c r="DG6" s="5374"/>
      <c r="DH6" s="5374"/>
      <c r="DI6" s="5374"/>
      <c r="DJ6" s="5374"/>
      <c r="DK6" s="5374"/>
      <c r="DL6" s="5374"/>
      <c r="DM6" s="5374"/>
      <c r="DN6" s="5374"/>
      <c r="DO6" s="5374"/>
      <c r="DP6" s="5374"/>
      <c r="DQ6" s="5374"/>
      <c r="DR6" s="5374"/>
      <c r="DS6" s="5374"/>
      <c r="DT6" s="5374"/>
      <c r="DU6" s="5374"/>
      <c r="DV6" s="5374"/>
      <c r="DW6" s="5374"/>
      <c r="DX6" s="5374"/>
      <c r="DY6" s="5374"/>
      <c r="DZ6" s="5374"/>
      <c r="EA6" s="5374"/>
      <c r="EB6" s="5374"/>
      <c r="EC6" s="5374"/>
      <c r="ED6" s="5374"/>
      <c r="EE6" s="5374"/>
      <c r="EF6" s="5374"/>
      <c r="EG6" s="5374"/>
      <c r="EH6" s="5374"/>
      <c r="EI6" s="1006"/>
      <c r="EJ6" s="1006"/>
      <c r="EK6" s="1006"/>
      <c r="EL6" s="1006"/>
      <c r="EM6" s="1006"/>
      <c r="EN6" s="1006"/>
      <c r="EO6" s="1006"/>
      <c r="EP6" s="1006"/>
      <c r="EQ6" s="1006"/>
      <c r="ER6" s="1002"/>
    </row>
    <row r="7" spans="1:148" s="955" customFormat="1" ht="6" customHeight="1">
      <c r="A7" s="1192" t="s">
        <v>196</v>
      </c>
      <c r="B7" s="1194" t="s">
        <v>13</v>
      </c>
      <c r="C7" s="1195"/>
      <c r="D7" s="1194"/>
      <c r="E7" s="1195"/>
      <c r="F7" s="1192" t="s">
        <v>197</v>
      </c>
      <c r="G7" s="1195" t="s">
        <v>21</v>
      </c>
      <c r="H7" s="1195"/>
      <c r="I7" s="1195"/>
      <c r="J7" s="1195"/>
      <c r="K7" s="1195"/>
      <c r="L7" s="1195"/>
      <c r="M7" s="1195"/>
      <c r="N7" s="1195"/>
      <c r="O7" s="1195"/>
      <c r="P7" s="1195"/>
      <c r="Q7" s="1195"/>
      <c r="R7" s="1195"/>
      <c r="S7" s="1195"/>
      <c r="T7" s="1195"/>
      <c r="U7" s="1195"/>
      <c r="V7" s="1195"/>
      <c r="W7" s="1195"/>
      <c r="X7" s="1195"/>
      <c r="Y7" s="1195"/>
      <c r="Z7" s="1195"/>
      <c r="AA7" s="1195"/>
      <c r="AB7" s="1195"/>
      <c r="AC7" s="1195"/>
      <c r="AD7" s="1195">
        <v>0</v>
      </c>
      <c r="AE7" s="1195"/>
      <c r="AF7" s="1195"/>
      <c r="AG7" s="1195"/>
      <c r="AH7" s="1195"/>
      <c r="AI7" s="1195"/>
      <c r="AJ7" s="1196"/>
      <c r="AK7" s="1195"/>
      <c r="AL7" s="1195"/>
      <c r="AM7" s="1195"/>
      <c r="AN7" s="1195"/>
      <c r="AO7" s="1195"/>
      <c r="AP7" s="1195"/>
      <c r="AQ7" s="1197"/>
      <c r="AR7" s="1195"/>
      <c r="AS7" s="1195"/>
      <c r="AT7" s="1195"/>
      <c r="AU7" s="1195"/>
      <c r="AV7" s="1195"/>
      <c r="AW7" s="1195"/>
      <c r="AX7" s="1195"/>
      <c r="AY7" s="1195"/>
      <c r="AZ7" s="1195"/>
      <c r="BA7" s="1195"/>
      <c r="BB7" s="1195"/>
      <c r="BC7" s="1195"/>
      <c r="BD7" s="1195"/>
      <c r="BE7" s="1195"/>
      <c r="BF7" s="1195"/>
      <c r="BG7" s="1195"/>
      <c r="BH7" s="1195"/>
      <c r="BI7" s="1195"/>
      <c r="BJ7" s="1195"/>
      <c r="BK7" s="1195"/>
      <c r="BL7" s="1195"/>
      <c r="BM7" s="1195"/>
      <c r="BN7" s="1195"/>
      <c r="BO7" s="1195"/>
      <c r="BP7" s="1195"/>
      <c r="BQ7" s="1195"/>
      <c r="BR7" s="1195"/>
      <c r="BS7" s="1195"/>
      <c r="BT7" s="1195"/>
      <c r="BU7" s="1195"/>
      <c r="BV7" s="1195"/>
      <c r="BW7" s="1195"/>
      <c r="BX7" s="1195"/>
      <c r="BY7" s="1195"/>
      <c r="BZ7" s="1195"/>
      <c r="CA7" s="1195"/>
      <c r="CB7" s="1195"/>
      <c r="CC7" s="1195"/>
      <c r="CD7" s="1195"/>
      <c r="CE7" s="1195"/>
      <c r="CF7" s="1195"/>
      <c r="CG7" s="1195"/>
      <c r="CH7" s="1195"/>
      <c r="CI7" s="1195"/>
      <c r="CJ7" s="1195"/>
      <c r="CK7" s="1195"/>
      <c r="CL7" s="1195"/>
      <c r="CM7" s="1195"/>
      <c r="CN7" s="1195"/>
      <c r="CO7" s="1195"/>
      <c r="CP7" s="1195"/>
      <c r="CQ7" s="1195"/>
      <c r="CR7" s="1195"/>
      <c r="CS7" s="1195"/>
      <c r="CT7" s="1195"/>
      <c r="CU7" s="1195"/>
      <c r="CV7" s="1195"/>
      <c r="CW7" s="1195"/>
      <c r="CX7" s="1195"/>
      <c r="CY7" s="1195"/>
      <c r="CZ7" s="1195"/>
      <c r="DA7" s="1195"/>
      <c r="DB7" s="1195"/>
      <c r="DC7" s="1195"/>
      <c r="DD7" s="1195"/>
      <c r="DE7" s="1195"/>
      <c r="DF7" s="1195"/>
      <c r="DG7" s="1195"/>
      <c r="DH7" s="1195"/>
      <c r="DI7" s="1195"/>
      <c r="DJ7" s="1195"/>
      <c r="DK7" s="1195"/>
      <c r="DL7" s="1195"/>
      <c r="DM7" s="1195"/>
      <c r="DN7" s="1195"/>
      <c r="DO7" s="1195"/>
      <c r="DP7" s="1195"/>
      <c r="DQ7" s="1195"/>
      <c r="DR7" s="1195"/>
      <c r="DS7" s="1195"/>
      <c r="DT7" s="1195"/>
      <c r="DU7" s="1195"/>
      <c r="DV7" s="1195"/>
      <c r="DW7" s="1195"/>
      <c r="DX7" s="1195"/>
      <c r="DY7" s="1195"/>
      <c r="DZ7" s="1195"/>
      <c r="EA7" s="1195"/>
      <c r="EB7" s="1195"/>
      <c r="EC7" s="1198"/>
      <c r="ED7" s="1195"/>
      <c r="EE7" s="1195"/>
      <c r="EF7" s="1195"/>
      <c r="EG7" s="1195"/>
      <c r="EH7" s="1195"/>
      <c r="EI7" s="1006"/>
      <c r="EJ7" s="1006"/>
      <c r="EK7" s="1006"/>
      <c r="EL7" s="1006"/>
      <c r="EM7" s="1006"/>
      <c r="EN7" s="1006"/>
      <c r="EO7" s="1006"/>
      <c r="EP7" s="1006"/>
      <c r="EQ7" s="1006"/>
      <c r="ER7" s="1002"/>
    </row>
    <row r="8" spans="1:148" s="955" customFormat="1" ht="6" customHeight="1">
      <c r="A8" s="1192" t="s">
        <v>198</v>
      </c>
      <c r="B8" s="1194"/>
      <c r="C8" s="1195" t="s">
        <v>10</v>
      </c>
      <c r="D8" s="1194"/>
      <c r="E8" s="1192" t="s">
        <v>199</v>
      </c>
      <c r="F8" s="5374" t="s">
        <v>200</v>
      </c>
      <c r="G8" s="5374"/>
      <c r="H8" s="5382" t="s">
        <v>201</v>
      </c>
      <c r="I8" s="5382"/>
      <c r="J8" s="5375" t="s">
        <v>39</v>
      </c>
      <c r="K8" s="5375"/>
      <c r="L8" s="1192" t="s">
        <v>202</v>
      </c>
      <c r="M8" s="5375" t="s">
        <v>203</v>
      </c>
      <c r="N8" s="5375"/>
      <c r="O8" s="5382" t="s">
        <v>204</v>
      </c>
      <c r="P8" s="5382"/>
      <c r="Q8" s="1195" t="s">
        <v>205</v>
      </c>
      <c r="R8" s="1192" t="s">
        <v>206</v>
      </c>
      <c r="S8" s="5375" t="s">
        <v>46</v>
      </c>
      <c r="T8" s="5375"/>
      <c r="U8" s="5382" t="s">
        <v>207</v>
      </c>
      <c r="V8" s="5382"/>
      <c r="W8" s="5375" t="s">
        <v>208</v>
      </c>
      <c r="X8" s="5375"/>
      <c r="Y8" s="1192" t="s">
        <v>209</v>
      </c>
      <c r="Z8" s="5383" t="s">
        <v>60</v>
      </c>
      <c r="AA8" s="5383"/>
      <c r="AB8" s="1195"/>
      <c r="AC8" s="5382" t="s">
        <v>210</v>
      </c>
      <c r="AD8" s="5382"/>
      <c r="AE8" s="1195" t="s">
        <v>31</v>
      </c>
      <c r="AF8" s="1192" t="s">
        <v>211</v>
      </c>
      <c r="AG8" s="1195" t="s">
        <v>212</v>
      </c>
      <c r="AH8" s="5382" t="s">
        <v>213</v>
      </c>
      <c r="AI8" s="5382"/>
      <c r="AJ8" s="1196" t="s">
        <v>214</v>
      </c>
      <c r="AK8" s="5376" t="s">
        <v>215</v>
      </c>
      <c r="AL8" s="5376"/>
      <c r="AM8" s="5375" t="s">
        <v>107</v>
      </c>
      <c r="AN8" s="5375"/>
      <c r="AO8" s="1195"/>
      <c r="AP8" s="1195"/>
      <c r="AQ8" s="1197"/>
      <c r="AR8" s="1192"/>
      <c r="AS8" s="1195"/>
      <c r="AT8" s="1195"/>
      <c r="AU8" s="1195"/>
      <c r="AV8" s="1195"/>
      <c r="AW8" s="1195"/>
      <c r="AX8" s="1195"/>
      <c r="AY8" s="1195"/>
      <c r="AZ8" s="1195"/>
      <c r="BA8" s="1195"/>
      <c r="BB8" s="1195"/>
      <c r="BC8" s="1195"/>
      <c r="BD8" s="1195"/>
      <c r="BE8" s="1195"/>
      <c r="BF8" s="1195"/>
      <c r="BG8" s="1195"/>
      <c r="BH8" s="1195"/>
      <c r="BI8" s="1195"/>
      <c r="BJ8" s="1195"/>
      <c r="BK8" s="1195"/>
      <c r="BL8" s="1195"/>
      <c r="BM8" s="1195"/>
      <c r="BN8" s="1195"/>
      <c r="BO8" s="1195"/>
      <c r="BP8" s="1195"/>
      <c r="BQ8" s="1195"/>
      <c r="BR8" s="1195"/>
      <c r="BS8" s="1195"/>
      <c r="BT8" s="1195"/>
      <c r="BU8" s="1195"/>
      <c r="BV8" s="1195"/>
      <c r="BW8" s="1195"/>
      <c r="BX8" s="1195"/>
      <c r="BY8" s="1195"/>
      <c r="BZ8" s="1195"/>
      <c r="CA8" s="1195"/>
      <c r="CB8" s="1195"/>
      <c r="CC8" s="1195"/>
      <c r="CD8" s="1195"/>
      <c r="CE8" s="1195"/>
      <c r="CF8" s="1195"/>
      <c r="CG8" s="1195"/>
      <c r="CH8" s="1195"/>
      <c r="CI8" s="1195"/>
      <c r="CJ8" s="1195"/>
      <c r="CK8" s="1195"/>
      <c r="CL8" s="1195"/>
      <c r="CM8" s="1195"/>
      <c r="CN8" s="1195"/>
      <c r="CO8" s="1195"/>
      <c r="CP8" s="1195"/>
      <c r="CQ8" s="5375"/>
      <c r="CR8" s="5375"/>
      <c r="CS8" s="5375"/>
      <c r="CT8" s="5375"/>
      <c r="CU8" s="5375"/>
      <c r="CV8" s="5375"/>
      <c r="CW8" s="5375"/>
      <c r="CX8" s="5375"/>
      <c r="CY8" s="5375"/>
      <c r="CZ8" s="5375"/>
      <c r="DA8" s="5375"/>
      <c r="DB8" s="5375"/>
      <c r="DC8" s="5375"/>
      <c r="DD8" s="5375"/>
      <c r="DE8" s="5375"/>
      <c r="DF8" s="5375"/>
      <c r="DG8" s="5375"/>
      <c r="DH8" s="5375"/>
      <c r="DI8" s="5375"/>
      <c r="DJ8" s="5375"/>
      <c r="DK8" s="5375"/>
      <c r="DL8" s="5375"/>
      <c r="DM8" s="5375"/>
      <c r="DN8" s="5375"/>
      <c r="DO8" s="5375"/>
      <c r="DP8" s="5375"/>
      <c r="DQ8" s="5375"/>
      <c r="DR8" s="5375"/>
      <c r="DS8" s="5375"/>
      <c r="DT8" s="5375"/>
      <c r="DU8" s="5375"/>
      <c r="DV8" s="5375"/>
      <c r="DW8" s="5375"/>
      <c r="DX8" s="5375"/>
      <c r="DY8" s="5375"/>
      <c r="DZ8" s="5375"/>
      <c r="EA8" s="5375"/>
      <c r="EB8" s="5375"/>
      <c r="EC8" s="5375"/>
      <c r="ED8" s="5375"/>
      <c r="EE8" s="5375"/>
      <c r="EF8" s="5375"/>
      <c r="EG8" s="5375"/>
      <c r="EH8" s="5375"/>
      <c r="EI8" s="1006"/>
      <c r="EJ8" s="1006"/>
      <c r="EK8" s="1006"/>
      <c r="EL8" s="1006"/>
      <c r="EM8" s="1006"/>
      <c r="EN8" s="1006"/>
      <c r="EO8" s="1006"/>
      <c r="EP8" s="1006"/>
      <c r="EQ8" s="1006"/>
      <c r="ER8" s="1002"/>
    </row>
    <row r="9" spans="1:148" s="955" customFormat="1" ht="30" customHeight="1">
      <c r="A9" s="5376" t="s">
        <v>216</v>
      </c>
      <c r="B9" s="5376"/>
      <c r="C9" s="5376"/>
      <c r="D9" s="5376"/>
      <c r="E9" s="5376"/>
      <c r="F9" s="5376"/>
      <c r="G9" s="5376"/>
      <c r="H9" s="5376"/>
      <c r="I9" s="5376"/>
      <c r="J9" s="5376"/>
      <c r="K9" s="5376"/>
      <c r="L9" s="5376"/>
      <c r="M9" s="5376"/>
      <c r="N9" s="5376"/>
      <c r="O9" s="5376"/>
      <c r="P9" s="5376"/>
      <c r="Q9" s="5376"/>
      <c r="R9" s="5376"/>
      <c r="S9" s="5376"/>
      <c r="T9" s="5376"/>
      <c r="U9" s="5376"/>
      <c r="V9" s="5376"/>
      <c r="W9" s="5376"/>
      <c r="X9" s="5376"/>
      <c r="Y9" s="5376"/>
      <c r="Z9" s="5376"/>
      <c r="AA9" s="5376"/>
      <c r="AB9" s="5376"/>
      <c r="AC9" s="5376"/>
      <c r="AD9" s="5376"/>
      <c r="AE9" s="5376"/>
      <c r="AF9" s="5376"/>
      <c r="AG9" s="5376"/>
      <c r="AH9" s="5376"/>
      <c r="AI9" s="5376"/>
      <c r="AJ9" s="5376"/>
      <c r="AK9" s="5376"/>
      <c r="AL9" s="5376"/>
      <c r="AM9" s="5376"/>
      <c r="AN9" s="5376"/>
      <c r="AO9" s="5376"/>
      <c r="AP9" s="5376"/>
      <c r="AQ9" s="5376"/>
      <c r="AR9" s="5376"/>
      <c r="AS9" s="5376"/>
      <c r="AT9" s="5376"/>
      <c r="AU9" s="5376"/>
      <c r="AV9" s="5376"/>
      <c r="AW9" s="5376"/>
      <c r="AX9" s="5376"/>
      <c r="AY9" s="5376"/>
      <c r="AZ9" s="5376"/>
      <c r="BA9" s="5376"/>
      <c r="BB9" s="5376"/>
      <c r="BC9" s="5376"/>
      <c r="BD9" s="5376"/>
      <c r="BE9" s="5376"/>
      <c r="BF9" s="5376"/>
      <c r="BG9" s="5376"/>
      <c r="BH9" s="5376"/>
      <c r="BI9" s="5376"/>
      <c r="BJ9" s="5376"/>
      <c r="BK9" s="5376"/>
      <c r="BL9" s="5376"/>
      <c r="BM9" s="5376"/>
      <c r="BN9" s="5376"/>
      <c r="BO9" s="5376"/>
      <c r="BP9" s="5376"/>
      <c r="BQ9" s="5376"/>
      <c r="BR9" s="5376"/>
      <c r="BS9" s="5376"/>
      <c r="BT9" s="5376"/>
      <c r="BU9" s="5376"/>
      <c r="BV9" s="5376"/>
      <c r="BW9" s="5376"/>
      <c r="BX9" s="5376"/>
      <c r="BY9" s="5376"/>
      <c r="BZ9" s="5376"/>
      <c r="CA9" s="5376"/>
      <c r="CB9" s="5376"/>
      <c r="CC9" s="5376"/>
      <c r="CD9" s="5376"/>
      <c r="CE9" s="5376"/>
      <c r="CF9" s="5376"/>
      <c r="CG9" s="5376"/>
      <c r="CH9" s="5376"/>
      <c r="CI9" s="5376"/>
      <c r="CJ9" s="5376"/>
      <c r="CK9" s="5376"/>
      <c r="CL9" s="5376"/>
      <c r="CM9" s="5376"/>
      <c r="CN9" s="5376"/>
      <c r="CO9" s="5376"/>
      <c r="CP9" s="5376"/>
      <c r="CQ9" s="5376"/>
      <c r="CR9" s="5376"/>
      <c r="CS9" s="5376"/>
      <c r="CT9" s="5376"/>
      <c r="CU9" s="5376"/>
      <c r="CV9" s="5376"/>
      <c r="CW9" s="5376"/>
      <c r="CX9" s="5376"/>
      <c r="CY9" s="5376"/>
      <c r="CZ9" s="5376"/>
      <c r="DA9" s="5376"/>
      <c r="DB9" s="5376"/>
      <c r="DC9" s="5376"/>
      <c r="DD9" s="5376"/>
      <c r="DE9" s="5376"/>
      <c r="DF9" s="5376"/>
      <c r="DG9" s="5376"/>
      <c r="DH9" s="5376"/>
      <c r="DI9" s="5376"/>
      <c r="DJ9" s="5376"/>
      <c r="DK9" s="5376"/>
      <c r="DL9" s="5376"/>
      <c r="DM9" s="5376"/>
      <c r="DN9" s="5376"/>
      <c r="DO9" s="5376"/>
      <c r="DP9" s="5376"/>
      <c r="DQ9" s="5376"/>
      <c r="DR9" s="5376"/>
      <c r="DS9" s="5376"/>
      <c r="DT9" s="5376"/>
      <c r="DU9" s="5376"/>
      <c r="DV9" s="5376"/>
      <c r="DW9" s="5376"/>
      <c r="DX9" s="5376"/>
      <c r="DY9" s="5376"/>
      <c r="DZ9" s="5376"/>
      <c r="EA9" s="5376"/>
      <c r="EB9" s="5376"/>
      <c r="EC9" s="5376"/>
      <c r="ED9" s="5376"/>
      <c r="EE9" s="5376"/>
      <c r="EF9" s="5376"/>
      <c r="EG9" s="5376"/>
      <c r="EH9" s="5376"/>
      <c r="EI9" s="1006"/>
      <c r="EJ9" s="1006"/>
      <c r="EK9" s="1006"/>
      <c r="EL9" s="1006"/>
      <c r="EM9" s="1006"/>
      <c r="EN9" s="1006"/>
      <c r="EO9" s="1006"/>
      <c r="EP9" s="1006"/>
      <c r="EQ9" s="1006"/>
      <c r="ER9" s="1002"/>
    </row>
    <row r="10" spans="1:148" s="955" customFormat="1">
      <c r="A10" s="5372" t="s">
        <v>217</v>
      </c>
      <c r="B10" s="5377" t="s">
        <v>218</v>
      </c>
      <c r="C10" s="5373" t="s">
        <v>219</v>
      </c>
      <c r="D10" s="5373"/>
      <c r="E10" s="5373"/>
      <c r="F10" s="5373"/>
      <c r="G10" s="5373"/>
      <c r="H10" s="5373"/>
      <c r="I10" s="5373"/>
      <c r="J10" s="5373"/>
      <c r="K10" s="5373"/>
      <c r="L10" s="5373"/>
      <c r="M10" s="5373"/>
      <c r="N10" s="5373"/>
      <c r="O10" s="5373"/>
      <c r="P10" s="5373"/>
      <c r="Q10" s="5373"/>
      <c r="R10" s="5373"/>
      <c r="S10" s="5373"/>
      <c r="T10" s="5373"/>
      <c r="U10" s="5373"/>
      <c r="V10" s="5373"/>
      <c r="W10" s="5373"/>
      <c r="X10" s="5373"/>
      <c r="Y10" s="5373"/>
      <c r="Z10" s="5373"/>
      <c r="AA10" s="5373"/>
      <c r="AB10" s="5373"/>
      <c r="AC10" s="5373"/>
      <c r="AD10" s="1200"/>
      <c r="AE10" s="5370" t="s">
        <v>220</v>
      </c>
      <c r="AF10" s="5370"/>
      <c r="AG10" s="5370"/>
      <c r="AH10" s="5370"/>
      <c r="AI10" s="5370"/>
      <c r="AJ10" s="5370"/>
      <c r="AK10" s="5370"/>
      <c r="AL10" s="5370"/>
      <c r="AM10" s="5370"/>
      <c r="AN10" s="5370"/>
      <c r="AO10" s="5370"/>
      <c r="AP10" s="5370"/>
      <c r="AQ10" s="5370" t="s">
        <v>221</v>
      </c>
      <c r="AR10" s="5370"/>
      <c r="AS10" s="5370"/>
      <c r="AT10" s="5370"/>
      <c r="AU10" s="5370"/>
      <c r="AV10" s="5370"/>
      <c r="AW10" s="5370"/>
      <c r="AX10" s="5370"/>
      <c r="AY10" s="5370"/>
      <c r="AZ10" s="5370"/>
      <c r="BA10" s="5370"/>
      <c r="BB10" s="5370"/>
      <c r="BC10" s="5370"/>
      <c r="BD10" s="5370"/>
      <c r="BE10" s="5370"/>
      <c r="BF10" s="5370"/>
      <c r="BG10" s="5370"/>
      <c r="BH10" s="5370"/>
      <c r="BI10" s="5370" t="s">
        <v>222</v>
      </c>
      <c r="BJ10" s="5364" t="s">
        <v>223</v>
      </c>
      <c r="BK10" s="5364"/>
      <c r="BL10" s="5364"/>
      <c r="BM10" s="5364"/>
      <c r="BN10" s="5364"/>
      <c r="BO10" s="5364"/>
      <c r="BP10" s="5364"/>
      <c r="BQ10" s="5364"/>
      <c r="BR10" s="5364"/>
      <c r="BS10" s="5364"/>
      <c r="BT10" s="5364"/>
      <c r="BU10" s="5364"/>
      <c r="BV10" s="5364"/>
      <c r="BW10" s="5364"/>
      <c r="BX10" s="5364"/>
      <c r="BY10" s="5364"/>
      <c r="BZ10" s="5364"/>
      <c r="CA10" s="5364"/>
      <c r="CB10" s="5364"/>
      <c r="CC10" s="5364"/>
      <c r="CD10" s="5364"/>
      <c r="CE10" s="5364"/>
      <c r="CF10" s="5364"/>
      <c r="CG10" s="5364"/>
      <c r="CH10" s="5364"/>
      <c r="CI10" s="5364"/>
      <c r="CJ10" s="5364"/>
      <c r="CK10" s="5364"/>
      <c r="CL10" s="5364"/>
      <c r="CM10" s="5364"/>
      <c r="CN10" s="5364"/>
      <c r="CO10" s="5364"/>
      <c r="CP10" s="5364"/>
      <c r="CQ10" s="5364"/>
      <c r="CR10" s="5364"/>
      <c r="CS10" s="5364"/>
      <c r="CT10" s="5364"/>
      <c r="CU10" s="5364"/>
      <c r="CV10" s="5364"/>
      <c r="CW10" s="5364"/>
      <c r="CX10" s="5364"/>
      <c r="CY10" s="5364"/>
      <c r="CZ10" s="5364"/>
      <c r="DA10" s="5364"/>
      <c r="DB10" s="5364"/>
      <c r="DC10" s="5364"/>
      <c r="DD10" s="5364"/>
      <c r="DE10" s="5364"/>
      <c r="DF10" s="5364"/>
      <c r="DG10" s="5364"/>
      <c r="DH10" s="5364"/>
      <c r="DI10" s="5364"/>
      <c r="DJ10" s="5364"/>
      <c r="DK10" s="5364"/>
      <c r="DL10" s="5364"/>
      <c r="DM10" s="5364"/>
      <c r="DN10" s="5364"/>
      <c r="DO10" s="5364"/>
      <c r="DP10" s="5364"/>
      <c r="DQ10" s="5364"/>
      <c r="DR10" s="5364"/>
      <c r="DS10" s="5364"/>
      <c r="DT10" s="5364"/>
      <c r="DU10" s="5364"/>
      <c r="DV10" s="5364"/>
      <c r="DW10" s="5384" t="s">
        <v>224</v>
      </c>
      <c r="DX10" s="5384"/>
      <c r="DY10" s="5384"/>
      <c r="DZ10" s="5384"/>
      <c r="EA10" s="5384"/>
      <c r="EB10" s="5384"/>
      <c r="EC10" s="5365" t="s">
        <v>225</v>
      </c>
      <c r="ED10" s="5365"/>
      <c r="EE10" s="5365"/>
      <c r="EF10" s="5365"/>
      <c r="EG10" s="5365"/>
      <c r="EH10" s="5365"/>
      <c r="EI10" s="1006"/>
      <c r="EJ10" s="1006"/>
      <c r="EK10" s="1006"/>
      <c r="EL10" s="1006"/>
      <c r="EM10" s="1006"/>
      <c r="EN10" s="1006"/>
      <c r="EO10" s="1006"/>
      <c r="EP10" s="1006"/>
      <c r="EQ10" s="1006"/>
      <c r="ER10" s="1002"/>
    </row>
    <row r="11" spans="1:148" s="955" customFormat="1" ht="15" customHeight="1">
      <c r="A11" s="5372"/>
      <c r="B11" s="5377"/>
      <c r="C11" s="5372" t="s">
        <v>226</v>
      </c>
      <c r="D11" s="5377" t="s">
        <v>227</v>
      </c>
      <c r="E11" s="5372" t="s">
        <v>228</v>
      </c>
      <c r="F11" s="5372" t="s">
        <v>229</v>
      </c>
      <c r="G11" s="5372" t="s">
        <v>230</v>
      </c>
      <c r="H11" s="5372" t="s">
        <v>231</v>
      </c>
      <c r="I11" s="5373" t="s">
        <v>232</v>
      </c>
      <c r="J11" s="5373"/>
      <c r="K11" s="5372" t="s">
        <v>221</v>
      </c>
      <c r="L11" s="5372"/>
      <c r="M11" s="5372"/>
      <c r="N11" s="5372"/>
      <c r="O11" s="5372"/>
      <c r="P11" s="5372"/>
      <c r="Q11" s="5372"/>
      <c r="R11" s="5372"/>
      <c r="S11" s="5372"/>
      <c r="T11" s="5372"/>
      <c r="U11" s="5372"/>
      <c r="V11" s="5372"/>
      <c r="W11" s="5372"/>
      <c r="X11" s="5372"/>
      <c r="Y11" s="5372"/>
      <c r="Z11" s="5372"/>
      <c r="AA11" s="5372"/>
      <c r="AB11" s="5372"/>
      <c r="AC11" s="5372" t="s">
        <v>233</v>
      </c>
      <c r="AD11" s="5371" t="s">
        <v>234</v>
      </c>
      <c r="AE11" s="5370" t="s">
        <v>235</v>
      </c>
      <c r="AF11" s="5370" t="s">
        <v>236</v>
      </c>
      <c r="AG11" s="5370" t="s">
        <v>237</v>
      </c>
      <c r="AH11" s="5370" t="s">
        <v>238</v>
      </c>
      <c r="AI11" s="5367" t="s">
        <v>49</v>
      </c>
      <c r="AJ11" s="5368" t="s">
        <v>239</v>
      </c>
      <c r="AK11" s="5369" t="s">
        <v>230</v>
      </c>
      <c r="AL11" s="5370" t="s">
        <v>231</v>
      </c>
      <c r="AM11" s="5367" t="s">
        <v>240</v>
      </c>
      <c r="AN11" s="5367" t="s">
        <v>241</v>
      </c>
      <c r="AO11" s="5364" t="s">
        <v>232</v>
      </c>
      <c r="AP11" s="5364"/>
      <c r="AQ11" s="5370"/>
      <c r="AR11" s="5370"/>
      <c r="AS11" s="5370"/>
      <c r="AT11" s="5370"/>
      <c r="AU11" s="5370"/>
      <c r="AV11" s="5370"/>
      <c r="AW11" s="5370"/>
      <c r="AX11" s="5370"/>
      <c r="AY11" s="5370"/>
      <c r="AZ11" s="5370"/>
      <c r="BA11" s="5370"/>
      <c r="BB11" s="5370"/>
      <c r="BC11" s="5370"/>
      <c r="BD11" s="5370"/>
      <c r="BE11" s="5370"/>
      <c r="BF11" s="5370"/>
      <c r="BG11" s="5370"/>
      <c r="BH11" s="5370"/>
      <c r="BI11" s="5370"/>
      <c r="BJ11" s="5364">
        <v>2023</v>
      </c>
      <c r="BK11" s="5364"/>
      <c r="BL11" s="5364"/>
      <c r="BM11" s="5364"/>
      <c r="BN11" s="5364">
        <v>2024</v>
      </c>
      <c r="BO11" s="5364"/>
      <c r="BP11" s="5364"/>
      <c r="BQ11" s="5364"/>
      <c r="BR11" s="5364">
        <v>2025</v>
      </c>
      <c r="BS11" s="5364"/>
      <c r="BT11" s="5364"/>
      <c r="BU11" s="5364"/>
      <c r="BV11" s="5364">
        <v>2026</v>
      </c>
      <c r="BW11" s="5364"/>
      <c r="BX11" s="5364"/>
      <c r="BY11" s="5364"/>
      <c r="BZ11" s="5364">
        <v>2027</v>
      </c>
      <c r="CA11" s="5364"/>
      <c r="CB11" s="5364"/>
      <c r="CC11" s="5364"/>
      <c r="CD11" s="5364">
        <v>2028</v>
      </c>
      <c r="CE11" s="5364"/>
      <c r="CF11" s="5364"/>
      <c r="CG11" s="5364"/>
      <c r="CH11" s="5364">
        <v>2029</v>
      </c>
      <c r="CI11" s="5364"/>
      <c r="CJ11" s="5364"/>
      <c r="CK11" s="5364"/>
      <c r="CL11" s="5364">
        <v>2030</v>
      </c>
      <c r="CM11" s="5364"/>
      <c r="CN11" s="5364"/>
      <c r="CO11" s="5364"/>
      <c r="CP11" s="5364">
        <v>2031</v>
      </c>
      <c r="CQ11" s="5364"/>
      <c r="CR11" s="5364"/>
      <c r="CS11" s="5364"/>
      <c r="CT11" s="5364">
        <v>2032</v>
      </c>
      <c r="CU11" s="5364"/>
      <c r="CV11" s="5364"/>
      <c r="CW11" s="5364"/>
      <c r="CX11" s="5364">
        <v>2033</v>
      </c>
      <c r="CY11" s="5364"/>
      <c r="CZ11" s="5364"/>
      <c r="DA11" s="5364"/>
      <c r="DB11" s="5364">
        <v>2034</v>
      </c>
      <c r="DC11" s="5364"/>
      <c r="DD11" s="5364"/>
      <c r="DE11" s="5364"/>
      <c r="DF11" s="5364">
        <v>2035</v>
      </c>
      <c r="DG11" s="5364"/>
      <c r="DH11" s="5364"/>
      <c r="DI11" s="5364"/>
      <c r="DJ11" s="5364">
        <v>2036</v>
      </c>
      <c r="DK11" s="5364"/>
      <c r="DL11" s="5364"/>
      <c r="DM11" s="5364"/>
      <c r="DN11" s="5364">
        <v>2037</v>
      </c>
      <c r="DO11" s="5364"/>
      <c r="DP11" s="5364"/>
      <c r="DQ11" s="5364"/>
      <c r="DR11" s="5364">
        <v>2038</v>
      </c>
      <c r="DS11" s="5364"/>
      <c r="DT11" s="5364"/>
      <c r="DU11" s="5364"/>
      <c r="DV11" s="2" t="s">
        <v>242</v>
      </c>
      <c r="DW11" s="5384" t="s">
        <v>243</v>
      </c>
      <c r="DX11" s="5384" t="s">
        <v>244</v>
      </c>
      <c r="DY11" s="5384" t="s">
        <v>245</v>
      </c>
      <c r="DZ11" s="5384" t="s">
        <v>246</v>
      </c>
      <c r="EA11" s="5384" t="s">
        <v>247</v>
      </c>
      <c r="EB11" s="5384" t="s">
        <v>248</v>
      </c>
      <c r="EC11" s="5385" t="s">
        <v>243</v>
      </c>
      <c r="ED11" s="5365" t="s">
        <v>244</v>
      </c>
      <c r="EE11" s="5365" t="s">
        <v>245</v>
      </c>
      <c r="EF11" s="5365" t="s">
        <v>246</v>
      </c>
      <c r="EG11" s="5365" t="s">
        <v>247</v>
      </c>
      <c r="EH11" s="5365" t="s">
        <v>248</v>
      </c>
      <c r="EI11" s="1006"/>
      <c r="EJ11" s="1006"/>
      <c r="EK11" s="1006"/>
      <c r="EL11" s="1006"/>
      <c r="EM11" s="1006"/>
      <c r="EN11" s="1006"/>
      <c r="EO11" s="1006"/>
      <c r="EP11" s="1006"/>
      <c r="EQ11" s="1006"/>
      <c r="ER11" s="1002"/>
    </row>
    <row r="12" spans="1:148" s="955" customFormat="1" ht="60">
      <c r="A12" s="5372"/>
      <c r="B12" s="5377"/>
      <c r="C12" s="5372"/>
      <c r="D12" s="5377"/>
      <c r="E12" s="5372"/>
      <c r="F12" s="5372"/>
      <c r="G12" s="5372"/>
      <c r="H12" s="5372"/>
      <c r="I12" s="1200" t="s">
        <v>249</v>
      </c>
      <c r="J12" s="1200" t="s">
        <v>250</v>
      </c>
      <c r="K12" s="1199" t="s">
        <v>251</v>
      </c>
      <c r="L12" s="1199" t="s">
        <v>252</v>
      </c>
      <c r="M12" s="1199" t="s">
        <v>253</v>
      </c>
      <c r="N12" s="1199" t="s">
        <v>254</v>
      </c>
      <c r="O12" s="1199" t="s">
        <v>255</v>
      </c>
      <c r="P12" s="1199" t="s">
        <v>256</v>
      </c>
      <c r="Q12" s="1199" t="s">
        <v>257</v>
      </c>
      <c r="R12" s="1199" t="s">
        <v>258</v>
      </c>
      <c r="S12" s="1199" t="s">
        <v>259</v>
      </c>
      <c r="T12" s="1199" t="s">
        <v>260</v>
      </c>
      <c r="U12" s="1199" t="s">
        <v>261</v>
      </c>
      <c r="V12" s="1199" t="s">
        <v>262</v>
      </c>
      <c r="W12" s="1199" t="s">
        <v>263</v>
      </c>
      <c r="X12" s="1199" t="s">
        <v>264</v>
      </c>
      <c r="Y12" s="1199" t="s">
        <v>265</v>
      </c>
      <c r="Z12" s="1199" t="s">
        <v>266</v>
      </c>
      <c r="AA12" s="1199" t="s">
        <v>267</v>
      </c>
      <c r="AB12" s="1199" t="s">
        <v>268</v>
      </c>
      <c r="AC12" s="5372"/>
      <c r="AD12" s="5371"/>
      <c r="AE12" s="5370"/>
      <c r="AF12" s="5370"/>
      <c r="AG12" s="5370"/>
      <c r="AH12" s="5370"/>
      <c r="AI12" s="5367"/>
      <c r="AJ12" s="5368"/>
      <c r="AK12" s="5369"/>
      <c r="AL12" s="5370"/>
      <c r="AM12" s="5367"/>
      <c r="AN12" s="5367"/>
      <c r="AO12" s="2" t="s">
        <v>249</v>
      </c>
      <c r="AP12" s="2" t="s">
        <v>250</v>
      </c>
      <c r="AQ12" s="1202" t="s">
        <v>251</v>
      </c>
      <c r="AR12" s="1201" t="s">
        <v>252</v>
      </c>
      <c r="AS12" s="1201" t="s">
        <v>253</v>
      </c>
      <c r="AT12" s="1201" t="s">
        <v>254</v>
      </c>
      <c r="AU12" s="1201" t="s">
        <v>255</v>
      </c>
      <c r="AV12" s="1201" t="s">
        <v>256</v>
      </c>
      <c r="AW12" s="1201" t="s">
        <v>257</v>
      </c>
      <c r="AX12" s="1201" t="s">
        <v>258</v>
      </c>
      <c r="AY12" s="1201" t="s">
        <v>259</v>
      </c>
      <c r="AZ12" s="1201" t="s">
        <v>260</v>
      </c>
      <c r="BA12" s="1201" t="s">
        <v>261</v>
      </c>
      <c r="BB12" s="1201" t="s">
        <v>262</v>
      </c>
      <c r="BC12" s="1201" t="s">
        <v>263</v>
      </c>
      <c r="BD12" s="1201" t="s">
        <v>264</v>
      </c>
      <c r="BE12" s="1201" t="s">
        <v>265</v>
      </c>
      <c r="BF12" s="1201" t="s">
        <v>266</v>
      </c>
      <c r="BG12" s="1201" t="s">
        <v>267</v>
      </c>
      <c r="BH12" s="1201" t="s">
        <v>268</v>
      </c>
      <c r="BI12" s="5370"/>
      <c r="BJ12" s="2" t="s">
        <v>223</v>
      </c>
      <c r="BK12" s="2" t="s">
        <v>269</v>
      </c>
      <c r="BL12" s="2" t="s">
        <v>270</v>
      </c>
      <c r="BM12" s="1203" t="s">
        <v>271</v>
      </c>
      <c r="BN12" s="2" t="s">
        <v>223</v>
      </c>
      <c r="BO12" s="2" t="s">
        <v>269</v>
      </c>
      <c r="BP12" s="2" t="s">
        <v>270</v>
      </c>
      <c r="BQ12" s="1203" t="s">
        <v>271</v>
      </c>
      <c r="BR12" s="2" t="s">
        <v>223</v>
      </c>
      <c r="BS12" s="2" t="s">
        <v>269</v>
      </c>
      <c r="BT12" s="2" t="s">
        <v>270</v>
      </c>
      <c r="BU12" s="1203" t="s">
        <v>271</v>
      </c>
      <c r="BV12" s="2" t="s">
        <v>223</v>
      </c>
      <c r="BW12" s="2" t="s">
        <v>272</v>
      </c>
      <c r="BX12" s="2" t="s">
        <v>270</v>
      </c>
      <c r="BY12" s="1203" t="s">
        <v>271</v>
      </c>
      <c r="BZ12" s="2" t="s">
        <v>223</v>
      </c>
      <c r="CA12" s="2" t="s">
        <v>272</v>
      </c>
      <c r="CB12" s="2" t="s">
        <v>270</v>
      </c>
      <c r="CC12" s="1203" t="s">
        <v>271</v>
      </c>
      <c r="CD12" s="2" t="s">
        <v>223</v>
      </c>
      <c r="CE12" s="2" t="s">
        <v>272</v>
      </c>
      <c r="CF12" s="2" t="s">
        <v>270</v>
      </c>
      <c r="CG12" s="1203" t="s">
        <v>271</v>
      </c>
      <c r="CH12" s="2" t="s">
        <v>223</v>
      </c>
      <c r="CI12" s="2" t="s">
        <v>272</v>
      </c>
      <c r="CJ12" s="2" t="s">
        <v>270</v>
      </c>
      <c r="CK12" s="1203" t="s">
        <v>271</v>
      </c>
      <c r="CL12" s="2" t="s">
        <v>223</v>
      </c>
      <c r="CM12" s="2" t="s">
        <v>272</v>
      </c>
      <c r="CN12" s="2" t="s">
        <v>270</v>
      </c>
      <c r="CO12" s="1203" t="s">
        <v>271</v>
      </c>
      <c r="CP12" s="2" t="s">
        <v>223</v>
      </c>
      <c r="CQ12" s="2" t="s">
        <v>272</v>
      </c>
      <c r="CR12" s="2" t="s">
        <v>270</v>
      </c>
      <c r="CS12" s="1203" t="s">
        <v>271</v>
      </c>
      <c r="CT12" s="2" t="s">
        <v>223</v>
      </c>
      <c r="CU12" s="2" t="s">
        <v>272</v>
      </c>
      <c r="CV12" s="2" t="s">
        <v>270</v>
      </c>
      <c r="CW12" s="1203" t="s">
        <v>271</v>
      </c>
      <c r="CX12" s="2" t="s">
        <v>223</v>
      </c>
      <c r="CY12" s="2" t="s">
        <v>272</v>
      </c>
      <c r="CZ12" s="2" t="s">
        <v>270</v>
      </c>
      <c r="DA12" s="1203" t="s">
        <v>271</v>
      </c>
      <c r="DB12" s="2" t="s">
        <v>223</v>
      </c>
      <c r="DC12" s="2" t="s">
        <v>272</v>
      </c>
      <c r="DD12" s="2" t="s">
        <v>270</v>
      </c>
      <c r="DE12" s="1203" t="s">
        <v>271</v>
      </c>
      <c r="DF12" s="2" t="s">
        <v>223</v>
      </c>
      <c r="DG12" s="2" t="s">
        <v>272</v>
      </c>
      <c r="DH12" s="2" t="s">
        <v>270</v>
      </c>
      <c r="DI12" s="1203" t="s">
        <v>271</v>
      </c>
      <c r="DJ12" s="2" t="s">
        <v>223</v>
      </c>
      <c r="DK12" s="2" t="s">
        <v>272</v>
      </c>
      <c r="DL12" s="2" t="s">
        <v>270</v>
      </c>
      <c r="DM12" s="1203" t="s">
        <v>271</v>
      </c>
      <c r="DN12" s="2" t="s">
        <v>223</v>
      </c>
      <c r="DO12" s="2" t="s">
        <v>272</v>
      </c>
      <c r="DP12" s="2" t="s">
        <v>270</v>
      </c>
      <c r="DQ12" s="1203" t="s">
        <v>271</v>
      </c>
      <c r="DR12" s="2" t="s">
        <v>223</v>
      </c>
      <c r="DS12" s="2" t="s">
        <v>272</v>
      </c>
      <c r="DT12" s="2" t="s">
        <v>270</v>
      </c>
      <c r="DU12" s="1203" t="s">
        <v>271</v>
      </c>
      <c r="DV12" s="2"/>
      <c r="DW12" s="5384"/>
      <c r="DX12" s="5384"/>
      <c r="DY12" s="5384"/>
      <c r="DZ12" s="5384"/>
      <c r="EA12" s="5384"/>
      <c r="EB12" s="5384"/>
      <c r="EC12" s="5385"/>
      <c r="ED12" s="5365"/>
      <c r="EE12" s="5365"/>
      <c r="EF12" s="5365"/>
      <c r="EG12" s="5365"/>
      <c r="EH12" s="5365"/>
      <c r="EI12" s="1006"/>
      <c r="EJ12" s="1006"/>
      <c r="EK12" s="1006"/>
      <c r="EL12" s="1006"/>
      <c r="EM12" s="1006"/>
      <c r="EN12" s="1006"/>
      <c r="EO12" s="1006"/>
      <c r="EP12" s="1006"/>
      <c r="EQ12" s="1006"/>
      <c r="ER12" s="1002"/>
    </row>
    <row r="13" spans="1:148" s="957" customFormat="1" ht="132" customHeight="1">
      <c r="A13" s="987" t="s">
        <v>273</v>
      </c>
      <c r="B13" s="997" t="s">
        <v>274</v>
      </c>
      <c r="C13" s="1082" t="s">
        <v>275</v>
      </c>
      <c r="D13" s="1008">
        <v>1.225E-2</v>
      </c>
      <c r="E13" s="960" t="s">
        <v>276</v>
      </c>
      <c r="F13" s="956" t="s">
        <v>277</v>
      </c>
      <c r="G13" s="960" t="s">
        <v>278</v>
      </c>
      <c r="H13" s="960" t="s">
        <v>29</v>
      </c>
      <c r="I13" s="956">
        <v>182.4</v>
      </c>
      <c r="J13" s="956">
        <v>2022</v>
      </c>
      <c r="K13" s="1009">
        <v>45078</v>
      </c>
      <c r="L13" s="1009">
        <v>50770</v>
      </c>
      <c r="M13" s="1010">
        <v>112.2</v>
      </c>
      <c r="N13" s="1010">
        <v>109.1</v>
      </c>
      <c r="O13" s="1010">
        <v>106</v>
      </c>
      <c r="P13" s="1010">
        <v>103</v>
      </c>
      <c r="Q13" s="1010">
        <v>100.2</v>
      </c>
      <c r="R13" s="1010">
        <v>97.4</v>
      </c>
      <c r="S13" s="1010">
        <v>94.7</v>
      </c>
      <c r="T13" s="1010">
        <v>92.1</v>
      </c>
      <c r="U13" s="1010">
        <v>89.6</v>
      </c>
      <c r="V13" s="1010">
        <v>87.2</v>
      </c>
      <c r="W13" s="1010">
        <v>84.9</v>
      </c>
      <c r="X13" s="1010">
        <v>82.6</v>
      </c>
      <c r="Y13" s="1010">
        <v>80.5</v>
      </c>
      <c r="Z13" s="1010">
        <v>78.5</v>
      </c>
      <c r="AA13" s="1010">
        <v>76.5</v>
      </c>
      <c r="AB13" s="1010">
        <v>74.599999999999994</v>
      </c>
      <c r="AC13" s="1011">
        <v>134.4</v>
      </c>
      <c r="AD13" s="956" t="s">
        <v>279</v>
      </c>
      <c r="AE13" s="1005" t="s">
        <v>280</v>
      </c>
      <c r="AF13" s="1012">
        <v>8.8000000000000005E-3</v>
      </c>
      <c r="AG13" s="960" t="s">
        <v>281</v>
      </c>
      <c r="AH13" s="960" t="s">
        <v>282</v>
      </c>
      <c r="AI13" s="956" t="s">
        <v>283</v>
      </c>
      <c r="AJ13" s="972" t="s">
        <v>284</v>
      </c>
      <c r="AK13" s="956" t="s">
        <v>285</v>
      </c>
      <c r="AL13" s="972" t="s">
        <v>20</v>
      </c>
      <c r="AM13" s="956" t="str">
        <f t="shared" ref="AM13:AM75" si="0">IF(ISNUMBER(SEARCH("ND",AN13)),"NO","SI")</f>
        <v>SI</v>
      </c>
      <c r="AN13" s="956">
        <v>314</v>
      </c>
      <c r="AO13" s="956">
        <v>120</v>
      </c>
      <c r="AP13" s="956">
        <v>2021</v>
      </c>
      <c r="AQ13" s="1172">
        <v>45078</v>
      </c>
      <c r="AR13" s="1013">
        <v>50769</v>
      </c>
      <c r="AS13" s="956">
        <v>135</v>
      </c>
      <c r="AT13" s="956">
        <v>135</v>
      </c>
      <c r="AU13" s="956">
        <v>135</v>
      </c>
      <c r="AV13" s="956">
        <v>135</v>
      </c>
      <c r="AW13" s="956">
        <v>135</v>
      </c>
      <c r="AX13" s="956">
        <v>135</v>
      </c>
      <c r="AY13" s="956">
        <v>135</v>
      </c>
      <c r="AZ13" s="956">
        <v>135</v>
      </c>
      <c r="BA13" s="956">
        <v>135</v>
      </c>
      <c r="BB13" s="956">
        <v>135</v>
      </c>
      <c r="BC13" s="956">
        <v>135</v>
      </c>
      <c r="BD13" s="956">
        <v>135</v>
      </c>
      <c r="BE13" s="956">
        <v>135</v>
      </c>
      <c r="BF13" s="956">
        <v>135</v>
      </c>
      <c r="BG13" s="956">
        <v>135</v>
      </c>
      <c r="BH13" s="956">
        <v>135</v>
      </c>
      <c r="BI13" s="1014">
        <f>SUM(AS13:BH13)</f>
        <v>2160</v>
      </c>
      <c r="BJ13" s="1015">
        <v>163</v>
      </c>
      <c r="BK13" s="1016">
        <v>163</v>
      </c>
      <c r="BL13" s="956" t="s">
        <v>286</v>
      </c>
      <c r="BM13" s="956">
        <v>7692</v>
      </c>
      <c r="BN13" s="1015">
        <v>177</v>
      </c>
      <c r="BO13" s="1016">
        <v>177</v>
      </c>
      <c r="BP13" s="956" t="s">
        <v>286</v>
      </c>
      <c r="BQ13" s="956">
        <v>7692</v>
      </c>
      <c r="BR13" s="1015">
        <v>191</v>
      </c>
      <c r="BS13" s="1017"/>
      <c r="BT13" s="956" t="s">
        <v>286</v>
      </c>
      <c r="BU13" s="956"/>
      <c r="BV13" s="1015">
        <v>207</v>
      </c>
      <c r="BW13" s="1017"/>
      <c r="BX13" s="956" t="s">
        <v>286</v>
      </c>
      <c r="BY13" s="956"/>
      <c r="BZ13" s="1015">
        <v>224</v>
      </c>
      <c r="CA13" s="1017"/>
      <c r="CB13" s="956" t="s">
        <v>286</v>
      </c>
      <c r="CC13" s="956"/>
      <c r="CD13" s="1015">
        <v>244</v>
      </c>
      <c r="CE13" s="1017"/>
      <c r="CF13" s="956" t="s">
        <v>286</v>
      </c>
      <c r="CG13" s="956"/>
      <c r="CH13" s="1015">
        <v>265</v>
      </c>
      <c r="CI13" s="1017"/>
      <c r="CJ13" s="956" t="s">
        <v>286</v>
      </c>
      <c r="CK13" s="956"/>
      <c r="CL13" s="1015">
        <v>288</v>
      </c>
      <c r="CM13" s="1017"/>
      <c r="CN13" s="956" t="s">
        <v>286</v>
      </c>
      <c r="CO13" s="956"/>
      <c r="CP13" s="1015">
        <v>314</v>
      </c>
      <c r="CQ13" s="1017"/>
      <c r="CR13" s="956" t="s">
        <v>286</v>
      </c>
      <c r="CS13" s="956"/>
      <c r="CT13" s="1015">
        <v>343</v>
      </c>
      <c r="CU13" s="1017"/>
      <c r="CV13" s="956" t="s">
        <v>286</v>
      </c>
      <c r="CW13" s="956"/>
      <c r="CX13" s="1015">
        <v>375</v>
      </c>
      <c r="CY13" s="1017"/>
      <c r="CZ13" s="956" t="s">
        <v>286</v>
      </c>
      <c r="DA13" s="956"/>
      <c r="DB13" s="1015">
        <v>411</v>
      </c>
      <c r="DC13" s="1017"/>
      <c r="DD13" s="956" t="s">
        <v>286</v>
      </c>
      <c r="DE13" s="956"/>
      <c r="DF13" s="1015">
        <v>451</v>
      </c>
      <c r="DG13" s="956"/>
      <c r="DH13" s="956" t="s">
        <v>287</v>
      </c>
      <c r="DI13" s="956"/>
      <c r="DJ13" s="1015">
        <v>497</v>
      </c>
      <c r="DK13" s="956"/>
      <c r="DL13" s="956" t="s">
        <v>286</v>
      </c>
      <c r="DM13" s="956"/>
      <c r="DN13" s="1015">
        <v>547</v>
      </c>
      <c r="DO13" s="1017"/>
      <c r="DP13" s="956" t="s">
        <v>286</v>
      </c>
      <c r="DQ13" s="1204"/>
      <c r="DR13" s="1015">
        <v>695</v>
      </c>
      <c r="DS13" s="1017"/>
      <c r="DT13" s="956" t="s">
        <v>286</v>
      </c>
      <c r="DU13" s="956"/>
      <c r="DV13" s="1018">
        <f t="shared" ref="DV13:DV19" si="1">BJ13+BN13+BR13+BV13+DR13+BZ13+CD13+CH13+CL13+CP13+CT13+CX13+DB13+DF13+DJ13+DN13+DR13</f>
        <v>6087</v>
      </c>
      <c r="DW13" s="1019" t="s">
        <v>288</v>
      </c>
      <c r="DX13" s="1019" t="s">
        <v>289</v>
      </c>
      <c r="DY13" s="1019" t="s">
        <v>290</v>
      </c>
      <c r="DZ13" s="1019" t="s">
        <v>291</v>
      </c>
      <c r="EA13" s="1019">
        <v>3779595</v>
      </c>
      <c r="EB13" s="1150" t="s">
        <v>292</v>
      </c>
      <c r="EC13" s="1020" t="s">
        <v>293</v>
      </c>
      <c r="ED13" s="1165" t="s">
        <v>294</v>
      </c>
      <c r="EE13" s="1020"/>
      <c r="EF13" s="1020"/>
      <c r="EG13" s="1020"/>
      <c r="EH13" s="1020"/>
      <c r="EI13" s="1"/>
      <c r="EJ13" s="1"/>
      <c r="EK13" s="1"/>
      <c r="EL13" s="1"/>
      <c r="EM13" s="1"/>
      <c r="EN13" s="1"/>
      <c r="EO13" s="1"/>
      <c r="EP13" s="1"/>
      <c r="EQ13" s="1"/>
      <c r="ER13" s="1021"/>
    </row>
    <row r="14" spans="1:148" s="959" customFormat="1" ht="156" customHeight="1">
      <c r="A14" s="1173" t="s">
        <v>273</v>
      </c>
      <c r="B14" s="997" t="s">
        <v>274</v>
      </c>
      <c r="C14" s="965" t="s">
        <v>275</v>
      </c>
      <c r="D14" s="1008">
        <v>1.225E-2</v>
      </c>
      <c r="E14" s="960" t="s">
        <v>276</v>
      </c>
      <c r="F14" s="1303" t="s">
        <v>277</v>
      </c>
      <c r="G14" s="960" t="s">
        <v>278</v>
      </c>
      <c r="H14" s="960" t="s">
        <v>29</v>
      </c>
      <c r="I14" s="956">
        <v>182.4</v>
      </c>
      <c r="J14" s="956">
        <v>2022</v>
      </c>
      <c r="K14" s="1172">
        <v>45078</v>
      </c>
      <c r="L14" s="1009">
        <v>50770</v>
      </c>
      <c r="M14" s="1010">
        <v>112.2</v>
      </c>
      <c r="N14" s="1010">
        <v>109.1</v>
      </c>
      <c r="O14" s="1010">
        <v>106</v>
      </c>
      <c r="P14" s="1010">
        <v>103</v>
      </c>
      <c r="Q14" s="1010">
        <v>100.2</v>
      </c>
      <c r="R14" s="1010">
        <v>97.4</v>
      </c>
      <c r="S14" s="1010">
        <v>94.7</v>
      </c>
      <c r="T14" s="1010">
        <v>92.1</v>
      </c>
      <c r="U14" s="1010">
        <v>89.6</v>
      </c>
      <c r="V14" s="1010">
        <v>87.2</v>
      </c>
      <c r="W14" s="1010">
        <v>84.9</v>
      </c>
      <c r="X14" s="1010">
        <v>82.6</v>
      </c>
      <c r="Y14" s="1010">
        <v>80.5</v>
      </c>
      <c r="Z14" s="1010">
        <v>78.5</v>
      </c>
      <c r="AA14" s="1010">
        <v>76.5</v>
      </c>
      <c r="AB14" s="1010">
        <v>74.599999999999994</v>
      </c>
      <c r="AC14" s="1011">
        <v>134.4</v>
      </c>
      <c r="AD14" s="956" t="s">
        <v>279</v>
      </c>
      <c r="AE14" s="965" t="s">
        <v>295</v>
      </c>
      <c r="AF14" s="1012">
        <v>8.8000000000000005E-3</v>
      </c>
      <c r="AG14" s="960" t="s">
        <v>296</v>
      </c>
      <c r="AH14" s="960" t="s">
        <v>297</v>
      </c>
      <c r="AI14" s="956" t="s">
        <v>298</v>
      </c>
      <c r="AJ14" s="972" t="s">
        <v>284</v>
      </c>
      <c r="AK14" s="956" t="s">
        <v>299</v>
      </c>
      <c r="AL14" s="956" t="s">
        <v>20</v>
      </c>
      <c r="AM14" s="956" t="str">
        <f t="shared" si="0"/>
        <v>SI</v>
      </c>
      <c r="AN14" s="956">
        <v>364</v>
      </c>
      <c r="AO14" s="956">
        <v>1</v>
      </c>
      <c r="AP14" s="956">
        <v>2023</v>
      </c>
      <c r="AQ14" s="1172">
        <v>45078</v>
      </c>
      <c r="AR14" s="1013">
        <v>50740</v>
      </c>
      <c r="AS14" s="960">
        <v>2</v>
      </c>
      <c r="AT14" s="960">
        <v>2</v>
      </c>
      <c r="AU14" s="960">
        <v>2</v>
      </c>
      <c r="AV14" s="960">
        <v>2</v>
      </c>
      <c r="AW14" s="960">
        <v>2</v>
      </c>
      <c r="AX14" s="960">
        <v>2</v>
      </c>
      <c r="AY14" s="960">
        <v>2</v>
      </c>
      <c r="AZ14" s="960">
        <v>2</v>
      </c>
      <c r="BA14" s="960">
        <v>2</v>
      </c>
      <c r="BB14" s="960">
        <v>2</v>
      </c>
      <c r="BC14" s="960">
        <v>2</v>
      </c>
      <c r="BD14" s="960">
        <v>2</v>
      </c>
      <c r="BE14" s="960">
        <v>2</v>
      </c>
      <c r="BF14" s="960">
        <v>2</v>
      </c>
      <c r="BG14" s="960">
        <v>2</v>
      </c>
      <c r="BH14" s="960">
        <v>2</v>
      </c>
      <c r="BI14" s="1014">
        <f>SUM(AS14:BH14)</f>
        <v>32</v>
      </c>
      <c r="BJ14" s="1015">
        <v>1105</v>
      </c>
      <c r="BK14" s="1015">
        <v>1105</v>
      </c>
      <c r="BL14" s="956" t="s">
        <v>76</v>
      </c>
      <c r="BM14" s="956">
        <v>7564</v>
      </c>
      <c r="BN14" s="1015">
        <v>1238</v>
      </c>
      <c r="BO14" s="1015">
        <v>1238</v>
      </c>
      <c r="BP14" s="1156" t="s">
        <v>76</v>
      </c>
      <c r="BQ14" s="956"/>
      <c r="BR14" s="1015">
        <v>1386</v>
      </c>
      <c r="BS14" s="956"/>
      <c r="BT14" s="956"/>
      <c r="BU14" s="956"/>
      <c r="BV14" s="1015">
        <v>1552</v>
      </c>
      <c r="BW14" s="1015"/>
      <c r="BX14" s="956"/>
      <c r="BY14" s="956"/>
      <c r="BZ14" s="1015">
        <v>1739</v>
      </c>
      <c r="CA14" s="956"/>
      <c r="CB14" s="956"/>
      <c r="CC14" s="956"/>
      <c r="CD14" s="1015">
        <v>1947</v>
      </c>
      <c r="CE14" s="956"/>
      <c r="CF14" s="956"/>
      <c r="CG14" s="956"/>
      <c r="CH14" s="1015">
        <v>2181</v>
      </c>
      <c r="CI14" s="956"/>
      <c r="CJ14" s="956"/>
      <c r="CK14" s="956"/>
      <c r="CL14" s="1015">
        <v>2443</v>
      </c>
      <c r="CM14" s="956"/>
      <c r="CN14" s="956"/>
      <c r="CO14" s="956"/>
      <c r="CP14" s="1015">
        <v>2736</v>
      </c>
      <c r="CQ14" s="956"/>
      <c r="CR14" s="956"/>
      <c r="CS14" s="956"/>
      <c r="CT14" s="1015">
        <v>3064</v>
      </c>
      <c r="CU14" s="956"/>
      <c r="CV14" s="956"/>
      <c r="CW14" s="956"/>
      <c r="CX14" s="1015">
        <v>3432</v>
      </c>
      <c r="CY14" s="956"/>
      <c r="CZ14" s="956"/>
      <c r="DA14" s="956"/>
      <c r="DB14" s="1015">
        <v>3844</v>
      </c>
      <c r="DC14" s="956"/>
      <c r="DD14" s="956"/>
      <c r="DE14" s="956"/>
      <c r="DF14" s="1015">
        <v>4305</v>
      </c>
      <c r="DG14" s="956"/>
      <c r="DH14" s="956"/>
      <c r="DI14" s="956"/>
      <c r="DJ14" s="1015">
        <v>4822</v>
      </c>
      <c r="DK14" s="956"/>
      <c r="DL14" s="956"/>
      <c r="DM14" s="956"/>
      <c r="DN14" s="1015">
        <v>5400</v>
      </c>
      <c r="DO14" s="956"/>
      <c r="DP14" s="956"/>
      <c r="DQ14" s="956"/>
      <c r="DR14" s="1015">
        <v>6048</v>
      </c>
      <c r="DS14" s="1017"/>
      <c r="DT14" s="956"/>
      <c r="DU14" s="956"/>
      <c r="DV14" s="1018">
        <f t="shared" si="1"/>
        <v>53290</v>
      </c>
      <c r="DW14" s="1019" t="s">
        <v>300</v>
      </c>
      <c r="DX14" s="1019" t="s">
        <v>301</v>
      </c>
      <c r="DY14" s="1019" t="s">
        <v>302</v>
      </c>
      <c r="DZ14" s="1019" t="s">
        <v>303</v>
      </c>
      <c r="EA14" s="1019">
        <v>3279797</v>
      </c>
      <c r="EB14" s="1150" t="s">
        <v>304</v>
      </c>
      <c r="EC14" s="1020"/>
      <c r="ED14" s="1315"/>
      <c r="EE14" s="1020"/>
      <c r="EF14" s="1020"/>
      <c r="EG14" s="1020"/>
      <c r="EH14" s="1020"/>
      <c r="EI14" s="1"/>
      <c r="EJ14" s="1"/>
      <c r="EK14" s="1"/>
      <c r="EL14" s="1"/>
      <c r="EM14" s="1"/>
      <c r="EN14" s="1"/>
      <c r="EO14" s="1"/>
      <c r="EP14" s="1"/>
      <c r="EQ14" s="1"/>
      <c r="ER14" s="1021"/>
    </row>
    <row r="15" spans="1:148" s="958" customFormat="1" ht="255">
      <c r="A15" s="1173" t="s">
        <v>273</v>
      </c>
      <c r="B15" s="997" t="s">
        <v>274</v>
      </c>
      <c r="C15" s="1005" t="s">
        <v>305</v>
      </c>
      <c r="D15" s="1008">
        <v>2.4500000000000001E-2</v>
      </c>
      <c r="E15" s="956" t="s">
        <v>306</v>
      </c>
      <c r="F15" s="972" t="s">
        <v>307</v>
      </c>
      <c r="G15" s="960" t="s">
        <v>278</v>
      </c>
      <c r="H15" s="960" t="s">
        <v>29</v>
      </c>
      <c r="I15" s="956">
        <v>100</v>
      </c>
      <c r="J15" s="956">
        <v>2022</v>
      </c>
      <c r="K15" s="1172">
        <v>45078</v>
      </c>
      <c r="L15" s="1009">
        <v>50770</v>
      </c>
      <c r="M15" s="1188">
        <v>0.1</v>
      </c>
      <c r="N15" s="1188">
        <v>0.14000000000000001</v>
      </c>
      <c r="O15" s="1188">
        <v>0.18</v>
      </c>
      <c r="P15" s="1188">
        <v>0.23</v>
      </c>
      <c r="Q15" s="1188">
        <v>0.26</v>
      </c>
      <c r="R15" s="1188">
        <v>0.31</v>
      </c>
      <c r="S15" s="1188">
        <v>0.34</v>
      </c>
      <c r="T15" s="1188">
        <v>0.08</v>
      </c>
      <c r="U15" s="1188">
        <v>0.39</v>
      </c>
      <c r="V15" s="1188">
        <v>0.43</v>
      </c>
      <c r="W15" s="1188">
        <v>0.46</v>
      </c>
      <c r="X15" s="1188">
        <v>0.49</v>
      </c>
      <c r="Y15" s="1188">
        <v>0.51</v>
      </c>
      <c r="Z15" s="1188">
        <v>0.54</v>
      </c>
      <c r="AA15" s="1188">
        <v>0.56000000000000005</v>
      </c>
      <c r="AB15" s="1188">
        <v>0.56999999999999995</v>
      </c>
      <c r="AC15" s="1333">
        <v>44</v>
      </c>
      <c r="AD15" s="956" t="s">
        <v>308</v>
      </c>
      <c r="AE15" s="1005" t="s">
        <v>309</v>
      </c>
      <c r="AF15" s="1012">
        <v>8.8000000000000005E-3</v>
      </c>
      <c r="AG15" s="956" t="s">
        <v>310</v>
      </c>
      <c r="AH15" s="956" t="s">
        <v>311</v>
      </c>
      <c r="AI15" s="956" t="s">
        <v>283</v>
      </c>
      <c r="AJ15" s="972" t="s">
        <v>284</v>
      </c>
      <c r="AK15" s="956" t="s">
        <v>312</v>
      </c>
      <c r="AL15" s="956" t="s">
        <v>26</v>
      </c>
      <c r="AM15" s="956" t="str">
        <f t="shared" si="0"/>
        <v>SI</v>
      </c>
      <c r="AN15" s="986">
        <v>315</v>
      </c>
      <c r="AO15" s="956">
        <v>120</v>
      </c>
      <c r="AP15" s="956">
        <v>2021</v>
      </c>
      <c r="AQ15" s="1172">
        <v>45078</v>
      </c>
      <c r="AR15" s="1013">
        <v>50769</v>
      </c>
      <c r="AS15" s="1022">
        <v>70</v>
      </c>
      <c r="AT15" s="1022">
        <v>80.5</v>
      </c>
      <c r="AU15" s="1022">
        <v>91</v>
      </c>
      <c r="AV15" s="1022">
        <v>101.5</v>
      </c>
      <c r="AW15" s="1022">
        <v>112</v>
      </c>
      <c r="AX15" s="1022">
        <v>122.5</v>
      </c>
      <c r="AY15" s="1022">
        <v>133</v>
      </c>
      <c r="AZ15" s="1022">
        <v>143.5</v>
      </c>
      <c r="BA15" s="1022">
        <v>154</v>
      </c>
      <c r="BB15" s="1022">
        <v>164.5</v>
      </c>
      <c r="BC15" s="1022">
        <v>175</v>
      </c>
      <c r="BD15" s="1022">
        <v>185.5</v>
      </c>
      <c r="BE15" s="1022">
        <v>196</v>
      </c>
      <c r="BF15" s="1022">
        <v>206.5</v>
      </c>
      <c r="BG15" s="1022">
        <v>217</v>
      </c>
      <c r="BH15" s="956">
        <v>227</v>
      </c>
      <c r="BI15" s="1014">
        <f>SUM(AS15:BH15)</f>
        <v>2379.5</v>
      </c>
      <c r="BJ15" s="1016">
        <v>1066</v>
      </c>
      <c r="BK15" s="1016">
        <v>1066</v>
      </c>
      <c r="BL15" s="956" t="s">
        <v>287</v>
      </c>
      <c r="BM15" s="956">
        <v>7692</v>
      </c>
      <c r="BN15" s="1016">
        <v>1151</v>
      </c>
      <c r="BO15" s="1016">
        <v>1151</v>
      </c>
      <c r="BP15" s="956" t="s">
        <v>287</v>
      </c>
      <c r="BQ15" s="956">
        <v>7692</v>
      </c>
      <c r="BR15" s="1016">
        <v>1249</v>
      </c>
      <c r="BS15" s="956"/>
      <c r="BT15" s="956" t="s">
        <v>287</v>
      </c>
      <c r="BU15" s="956"/>
      <c r="BV15" s="1016">
        <v>1362</v>
      </c>
      <c r="BW15" s="956"/>
      <c r="BX15" s="956" t="s">
        <v>287</v>
      </c>
      <c r="BY15" s="956"/>
      <c r="BZ15" s="1016">
        <v>1490</v>
      </c>
      <c r="CA15" s="956"/>
      <c r="CB15" s="956" t="s">
        <v>287</v>
      </c>
      <c r="CC15" s="956"/>
      <c r="CD15" s="1016">
        <v>1640</v>
      </c>
      <c r="CE15" s="956"/>
      <c r="CF15" s="956" t="s">
        <v>287</v>
      </c>
      <c r="CG15" s="956"/>
      <c r="CH15" s="1016">
        <v>1811</v>
      </c>
      <c r="CI15" s="956"/>
      <c r="CJ15" s="956" t="s">
        <v>287</v>
      </c>
      <c r="CK15" s="956"/>
      <c r="CL15" s="1016">
        <v>2011</v>
      </c>
      <c r="CM15" s="956"/>
      <c r="CN15" s="956" t="s">
        <v>287</v>
      </c>
      <c r="CO15" s="956"/>
      <c r="CP15" s="1016">
        <v>2243</v>
      </c>
      <c r="CQ15" s="956"/>
      <c r="CR15" s="956" t="s">
        <v>286</v>
      </c>
      <c r="CS15" s="956"/>
      <c r="CT15" s="1016">
        <v>2512</v>
      </c>
      <c r="CU15" s="956"/>
      <c r="CV15" s="956" t="s">
        <v>286</v>
      </c>
      <c r="CW15" s="956"/>
      <c r="CX15" s="1016">
        <v>2826</v>
      </c>
      <c r="CY15" s="956"/>
      <c r="CZ15" s="956" t="s">
        <v>286</v>
      </c>
      <c r="DA15" s="956"/>
      <c r="DB15" s="1016">
        <v>3192</v>
      </c>
      <c r="DC15" s="956"/>
      <c r="DD15" s="956" t="s">
        <v>286</v>
      </c>
      <c r="DE15" s="956"/>
      <c r="DF15" s="1016">
        <v>3624</v>
      </c>
      <c r="DG15" s="956"/>
      <c r="DH15" s="956" t="s">
        <v>287</v>
      </c>
      <c r="DI15" s="956"/>
      <c r="DJ15" s="1016">
        <v>4131</v>
      </c>
      <c r="DK15" s="956"/>
      <c r="DL15" s="956" t="s">
        <v>287</v>
      </c>
      <c r="DM15" s="956"/>
      <c r="DN15" s="1016">
        <v>4730</v>
      </c>
      <c r="DO15" s="956"/>
      <c r="DP15" s="956" t="s">
        <v>286</v>
      </c>
      <c r="DQ15" s="956"/>
      <c r="DR15" s="1016">
        <v>5440</v>
      </c>
      <c r="DS15" s="956"/>
      <c r="DT15" s="956" t="s">
        <v>286</v>
      </c>
      <c r="DU15" s="956"/>
      <c r="DV15" s="1018">
        <f t="shared" si="1"/>
        <v>45918</v>
      </c>
      <c r="DW15" s="1019" t="s">
        <v>288</v>
      </c>
      <c r="DX15" s="1019" t="s">
        <v>289</v>
      </c>
      <c r="DY15" s="1019" t="s">
        <v>290</v>
      </c>
      <c r="DZ15" s="1019" t="s">
        <v>291</v>
      </c>
      <c r="EA15" s="1019">
        <v>3779595</v>
      </c>
      <c r="EB15" s="1150" t="s">
        <v>292</v>
      </c>
      <c r="EC15" s="1020" t="s">
        <v>313</v>
      </c>
      <c r="ED15" s="1165" t="s">
        <v>314</v>
      </c>
      <c r="EE15" s="1023"/>
      <c r="EF15" s="1023"/>
      <c r="EG15" s="1023"/>
      <c r="EH15" s="1023"/>
      <c r="EI15" s="1"/>
      <c r="EJ15" s="1"/>
      <c r="EK15" s="1"/>
      <c r="EL15" s="1"/>
      <c r="EM15" s="1"/>
      <c r="EN15" s="1"/>
      <c r="EO15" s="1"/>
      <c r="EP15" s="1"/>
      <c r="EQ15" s="1"/>
      <c r="ER15" s="1024"/>
    </row>
    <row r="16" spans="1:148" s="958" customFormat="1" ht="255">
      <c r="A16" s="1173" t="s">
        <v>273</v>
      </c>
      <c r="B16" s="997" t="s">
        <v>274</v>
      </c>
      <c r="C16" s="1005" t="s">
        <v>315</v>
      </c>
      <c r="D16" s="1008">
        <v>2.4500000000000001E-2</v>
      </c>
      <c r="E16" s="956" t="s">
        <v>316</v>
      </c>
      <c r="F16" s="1190" t="s">
        <v>317</v>
      </c>
      <c r="G16" s="960" t="s">
        <v>278</v>
      </c>
      <c r="H16" s="960" t="s">
        <v>29</v>
      </c>
      <c r="I16" s="956">
        <v>94</v>
      </c>
      <c r="J16" s="956">
        <v>2022</v>
      </c>
      <c r="K16" s="1172">
        <v>45078</v>
      </c>
      <c r="L16" s="1009">
        <v>50770</v>
      </c>
      <c r="M16" s="1025">
        <v>104.6836</v>
      </c>
      <c r="N16" s="1025">
        <v>102.589928</v>
      </c>
      <c r="O16" s="1025">
        <v>100.53812944000001</v>
      </c>
      <c r="P16" s="1025">
        <v>98.5273668512</v>
      </c>
      <c r="Q16" s="1025">
        <v>96.556819514175999</v>
      </c>
      <c r="R16" s="1025">
        <v>94.6256831238925</v>
      </c>
      <c r="S16" s="1025">
        <v>92.733169461414604</v>
      </c>
      <c r="T16" s="1025">
        <v>90.878506072186298</v>
      </c>
      <c r="U16" s="1025">
        <v>89.060935950742603</v>
      </c>
      <c r="V16" s="1025">
        <v>87.279717231727801</v>
      </c>
      <c r="W16" s="1025">
        <v>85.534122887093204</v>
      </c>
      <c r="X16" s="1025">
        <v>83.823440429351294</v>
      </c>
      <c r="Y16" s="1025">
        <v>82.146971620764305</v>
      </c>
      <c r="Z16" s="1025">
        <v>80.504032188349001</v>
      </c>
      <c r="AA16" s="1025">
        <v>78.893951544581995</v>
      </c>
      <c r="AB16" s="1025">
        <v>77.316072513690401</v>
      </c>
      <c r="AC16" s="956">
        <v>70</v>
      </c>
      <c r="AD16" s="956" t="s">
        <v>279</v>
      </c>
      <c r="AE16" s="1005" t="s">
        <v>318</v>
      </c>
      <c r="AF16" s="1012">
        <v>8.8000000000000005E-3</v>
      </c>
      <c r="AG16" s="956" t="s">
        <v>319</v>
      </c>
      <c r="AH16" s="956" t="s">
        <v>320</v>
      </c>
      <c r="AI16" s="956" t="s">
        <v>283</v>
      </c>
      <c r="AJ16" s="972" t="s">
        <v>284</v>
      </c>
      <c r="AK16" s="956" t="s">
        <v>312</v>
      </c>
      <c r="AL16" s="956" t="s">
        <v>26</v>
      </c>
      <c r="AM16" s="956" t="str">
        <f t="shared" si="0"/>
        <v>SI</v>
      </c>
      <c r="AN16" s="956">
        <v>315</v>
      </c>
      <c r="AO16" s="956">
        <v>150</v>
      </c>
      <c r="AP16" s="956">
        <v>2022</v>
      </c>
      <c r="AQ16" s="1172">
        <v>45078</v>
      </c>
      <c r="AR16" s="1013">
        <v>50769</v>
      </c>
      <c r="AS16" s="1022">
        <v>70</v>
      </c>
      <c r="AT16" s="1022">
        <v>80.5</v>
      </c>
      <c r="AU16" s="1022">
        <v>91</v>
      </c>
      <c r="AV16" s="1022">
        <v>101.5</v>
      </c>
      <c r="AW16" s="1022">
        <v>112</v>
      </c>
      <c r="AX16" s="1022">
        <v>122.5</v>
      </c>
      <c r="AY16" s="1022">
        <v>133</v>
      </c>
      <c r="AZ16" s="1022">
        <v>143.5</v>
      </c>
      <c r="BA16" s="1022">
        <v>154</v>
      </c>
      <c r="BB16" s="1022">
        <v>164.5</v>
      </c>
      <c r="BC16" s="1022">
        <v>175</v>
      </c>
      <c r="BD16" s="1022">
        <v>185.5</v>
      </c>
      <c r="BE16" s="1022">
        <v>196</v>
      </c>
      <c r="BF16" s="1022">
        <v>206.5</v>
      </c>
      <c r="BG16" s="1022">
        <v>217</v>
      </c>
      <c r="BH16" s="956">
        <v>227</v>
      </c>
      <c r="BI16" s="1014">
        <f>SUM(AS16:BH16)</f>
        <v>2379.5</v>
      </c>
      <c r="BJ16" s="1016">
        <v>1067</v>
      </c>
      <c r="BK16" s="1016">
        <v>1067</v>
      </c>
      <c r="BL16" s="956" t="s">
        <v>287</v>
      </c>
      <c r="BM16" s="956">
        <v>7692</v>
      </c>
      <c r="BN16" s="1016">
        <v>1152</v>
      </c>
      <c r="BO16" s="1016">
        <v>1152</v>
      </c>
      <c r="BP16" s="956" t="s">
        <v>287</v>
      </c>
      <c r="BQ16" s="956">
        <v>7692</v>
      </c>
      <c r="BR16" s="1016">
        <v>1250</v>
      </c>
      <c r="BS16" s="956"/>
      <c r="BT16" s="956" t="s">
        <v>287</v>
      </c>
      <c r="BU16" s="956"/>
      <c r="BV16" s="1016">
        <v>1363</v>
      </c>
      <c r="BW16" s="956"/>
      <c r="BX16" s="956" t="s">
        <v>287</v>
      </c>
      <c r="BY16" s="956"/>
      <c r="BZ16" s="1016">
        <v>1491</v>
      </c>
      <c r="CA16" s="956"/>
      <c r="CB16" s="956" t="s">
        <v>287</v>
      </c>
      <c r="CC16" s="956"/>
      <c r="CD16" s="1016">
        <v>1641</v>
      </c>
      <c r="CE16" s="956"/>
      <c r="CF16" s="956" t="s">
        <v>287</v>
      </c>
      <c r="CG16" s="956"/>
      <c r="CH16" s="1016">
        <v>1812</v>
      </c>
      <c r="CI16" s="956"/>
      <c r="CJ16" s="956" t="s">
        <v>287</v>
      </c>
      <c r="CK16" s="956"/>
      <c r="CL16" s="1016">
        <v>2012</v>
      </c>
      <c r="CM16" s="956"/>
      <c r="CN16" s="956" t="s">
        <v>287</v>
      </c>
      <c r="CO16" s="956"/>
      <c r="CP16" s="1016">
        <v>2244</v>
      </c>
      <c r="CQ16" s="956"/>
      <c r="CR16" s="956" t="s">
        <v>286</v>
      </c>
      <c r="CS16" s="956"/>
      <c r="CT16" s="1016">
        <v>2513</v>
      </c>
      <c r="CU16" s="956"/>
      <c r="CV16" s="956" t="s">
        <v>286</v>
      </c>
      <c r="CW16" s="956"/>
      <c r="CX16" s="1016">
        <v>2827</v>
      </c>
      <c r="CY16" s="956"/>
      <c r="CZ16" s="956" t="s">
        <v>286</v>
      </c>
      <c r="DA16" s="956"/>
      <c r="DB16" s="1016">
        <v>3193</v>
      </c>
      <c r="DC16" s="956"/>
      <c r="DD16" s="956" t="s">
        <v>286</v>
      </c>
      <c r="DE16" s="956"/>
      <c r="DF16" s="1016">
        <v>3625</v>
      </c>
      <c r="DG16" s="956"/>
      <c r="DH16" s="956" t="s">
        <v>287</v>
      </c>
      <c r="DI16" s="956"/>
      <c r="DJ16" s="1016">
        <v>4132</v>
      </c>
      <c r="DK16" s="956"/>
      <c r="DL16" s="956" t="s">
        <v>287</v>
      </c>
      <c r="DM16" s="956"/>
      <c r="DN16" s="1016">
        <v>4731</v>
      </c>
      <c r="DO16" s="956"/>
      <c r="DP16" s="956" t="s">
        <v>286</v>
      </c>
      <c r="DQ16" s="956"/>
      <c r="DR16" s="1016">
        <v>5441</v>
      </c>
      <c r="DS16" s="956"/>
      <c r="DT16" s="956" t="s">
        <v>286</v>
      </c>
      <c r="DU16" s="956"/>
      <c r="DV16" s="1018">
        <f t="shared" si="1"/>
        <v>45935</v>
      </c>
      <c r="DW16" s="1019" t="s">
        <v>288</v>
      </c>
      <c r="DX16" s="1019" t="s">
        <v>289</v>
      </c>
      <c r="DY16" s="1019" t="s">
        <v>290</v>
      </c>
      <c r="DZ16" s="1019" t="s">
        <v>291</v>
      </c>
      <c r="EA16" s="1019">
        <v>3779595</v>
      </c>
      <c r="EB16" s="1150" t="s">
        <v>292</v>
      </c>
      <c r="EC16" s="1020" t="s">
        <v>321</v>
      </c>
      <c r="ED16" s="1165" t="s">
        <v>322</v>
      </c>
      <c r="EE16" s="1023"/>
      <c r="EF16" s="1023"/>
      <c r="EG16" s="1023"/>
      <c r="EH16" s="1023"/>
      <c r="EI16" s="1"/>
      <c r="EJ16" s="1"/>
      <c r="EK16" s="1"/>
      <c r="EL16" s="1"/>
      <c r="EM16" s="1"/>
      <c r="EN16" s="1"/>
      <c r="EO16" s="1"/>
      <c r="EP16" s="1"/>
      <c r="EQ16" s="1"/>
      <c r="ER16" s="1024"/>
    </row>
    <row r="17" spans="1:148" s="959" customFormat="1" ht="255">
      <c r="A17" s="1173" t="s">
        <v>273</v>
      </c>
      <c r="B17" s="997" t="s">
        <v>274</v>
      </c>
      <c r="C17" s="1085" t="s">
        <v>323</v>
      </c>
      <c r="D17" s="1008">
        <v>8.0999999999999996E-3</v>
      </c>
      <c r="E17" s="956" t="s">
        <v>324</v>
      </c>
      <c r="F17" s="960" t="s">
        <v>325</v>
      </c>
      <c r="G17" s="960" t="s">
        <v>278</v>
      </c>
      <c r="H17" s="960" t="s">
        <v>29</v>
      </c>
      <c r="I17" s="956">
        <v>20.5</v>
      </c>
      <c r="J17" s="956">
        <v>2022</v>
      </c>
      <c r="K17" s="1172">
        <v>45078</v>
      </c>
      <c r="L17" s="1009">
        <v>50770</v>
      </c>
      <c r="M17" s="1010">
        <v>24.7</v>
      </c>
      <c r="N17" s="1010">
        <v>24.6</v>
      </c>
      <c r="O17" s="1010">
        <v>24.4</v>
      </c>
      <c r="P17" s="1010">
        <v>24.2</v>
      </c>
      <c r="Q17" s="1010">
        <v>24</v>
      </c>
      <c r="R17" s="1010">
        <v>23.8</v>
      </c>
      <c r="S17" s="1010">
        <v>23.5</v>
      </c>
      <c r="T17" s="1010">
        <v>23.1</v>
      </c>
      <c r="U17" s="1010">
        <v>22.7</v>
      </c>
      <c r="V17" s="1010">
        <v>22.2</v>
      </c>
      <c r="W17" s="1010">
        <v>21.8</v>
      </c>
      <c r="X17" s="1010">
        <v>21.3</v>
      </c>
      <c r="Y17" s="1010">
        <v>20.8</v>
      </c>
      <c r="Z17" s="1010">
        <v>20.3</v>
      </c>
      <c r="AA17" s="1010">
        <v>19.7</v>
      </c>
      <c r="AB17" s="1010">
        <v>19.2</v>
      </c>
      <c r="AC17" s="956">
        <v>15.8</v>
      </c>
      <c r="AD17" s="956"/>
      <c r="AE17" s="965" t="s">
        <v>326</v>
      </c>
      <c r="AF17" s="1189">
        <v>8.8000000000000005E-3</v>
      </c>
      <c r="AG17" s="960" t="s">
        <v>327</v>
      </c>
      <c r="AH17" s="960" t="s">
        <v>328</v>
      </c>
      <c r="AI17" s="956" t="s">
        <v>283</v>
      </c>
      <c r="AJ17" s="972" t="s">
        <v>284</v>
      </c>
      <c r="AK17" s="1174" t="s">
        <v>312</v>
      </c>
      <c r="AL17" s="956" t="s">
        <v>20</v>
      </c>
      <c r="AM17" s="956" t="str">
        <f t="shared" si="0"/>
        <v>SI</v>
      </c>
      <c r="AN17" s="956">
        <v>317</v>
      </c>
      <c r="AO17" s="956">
        <v>2000</v>
      </c>
      <c r="AP17" s="956">
        <v>2021</v>
      </c>
      <c r="AQ17" s="1172">
        <v>45078</v>
      </c>
      <c r="AR17" s="1013">
        <v>50769</v>
      </c>
      <c r="AS17" s="960">
        <f t="shared" ref="AS17:BH17" si="2">230*9</f>
        <v>2070</v>
      </c>
      <c r="AT17" s="960">
        <f t="shared" si="2"/>
        <v>2070</v>
      </c>
      <c r="AU17" s="960">
        <f t="shared" si="2"/>
        <v>2070</v>
      </c>
      <c r="AV17" s="960">
        <f t="shared" si="2"/>
        <v>2070</v>
      </c>
      <c r="AW17" s="960">
        <f t="shared" si="2"/>
        <v>2070</v>
      </c>
      <c r="AX17" s="960">
        <f t="shared" si="2"/>
        <v>2070</v>
      </c>
      <c r="AY17" s="960">
        <f t="shared" si="2"/>
        <v>2070</v>
      </c>
      <c r="AZ17" s="960">
        <f t="shared" si="2"/>
        <v>2070</v>
      </c>
      <c r="BA17" s="960">
        <f t="shared" si="2"/>
        <v>2070</v>
      </c>
      <c r="BB17" s="960">
        <f t="shared" si="2"/>
        <v>2070</v>
      </c>
      <c r="BC17" s="960">
        <f t="shared" si="2"/>
        <v>2070</v>
      </c>
      <c r="BD17" s="960">
        <f t="shared" si="2"/>
        <v>2070</v>
      </c>
      <c r="BE17" s="960">
        <f t="shared" si="2"/>
        <v>2070</v>
      </c>
      <c r="BF17" s="960">
        <f t="shared" si="2"/>
        <v>2070</v>
      </c>
      <c r="BG17" s="960">
        <f t="shared" si="2"/>
        <v>2070</v>
      </c>
      <c r="BH17" s="960">
        <f t="shared" si="2"/>
        <v>2070</v>
      </c>
      <c r="BI17" s="1014">
        <f>SUM(AS17:BH17)</f>
        <v>33120</v>
      </c>
      <c r="BJ17" s="1016">
        <v>446</v>
      </c>
      <c r="BK17" s="1016">
        <v>446</v>
      </c>
      <c r="BL17" s="956" t="s">
        <v>287</v>
      </c>
      <c r="BM17" s="956">
        <v>7692</v>
      </c>
      <c r="BN17" s="1016">
        <v>483</v>
      </c>
      <c r="BO17" s="1016">
        <v>483</v>
      </c>
      <c r="BP17" s="956" t="s">
        <v>287</v>
      </c>
      <c r="BQ17" s="956">
        <v>7692</v>
      </c>
      <c r="BR17" s="1016">
        <v>523</v>
      </c>
      <c r="BS17" s="1017"/>
      <c r="BT17" s="956" t="s">
        <v>287</v>
      </c>
      <c r="BU17" s="956"/>
      <c r="BV17" s="1016">
        <v>570</v>
      </c>
      <c r="BW17" s="1017"/>
      <c r="BX17" s="956" t="s">
        <v>287</v>
      </c>
      <c r="BY17" s="956"/>
      <c r="BZ17" s="1016">
        <v>624</v>
      </c>
      <c r="CA17" s="1017"/>
      <c r="CB17" s="956" t="s">
        <v>287</v>
      </c>
      <c r="CC17" s="956"/>
      <c r="CD17" s="1016">
        <v>688</v>
      </c>
      <c r="CE17" s="1017"/>
      <c r="CF17" s="956" t="s">
        <v>287</v>
      </c>
      <c r="CG17" s="956"/>
      <c r="CH17" s="1016">
        <v>759</v>
      </c>
      <c r="CI17" s="1017"/>
      <c r="CJ17" s="956" t="s">
        <v>287</v>
      </c>
      <c r="CK17" s="956"/>
      <c r="CL17" s="1016">
        <v>843</v>
      </c>
      <c r="CM17" s="1017"/>
      <c r="CN17" s="956" t="s">
        <v>287</v>
      </c>
      <c r="CO17" s="956"/>
      <c r="CP17" s="1016">
        <v>940</v>
      </c>
      <c r="CQ17" s="1017"/>
      <c r="CR17" s="956" t="s">
        <v>287</v>
      </c>
      <c r="CS17" s="956"/>
      <c r="CT17" s="1016">
        <v>1052</v>
      </c>
      <c r="CU17" s="1017"/>
      <c r="CV17" s="956" t="s">
        <v>287</v>
      </c>
      <c r="CW17" s="956"/>
      <c r="CX17" s="1016">
        <v>1185</v>
      </c>
      <c r="CY17" s="1017"/>
      <c r="CZ17" s="956" t="s">
        <v>287</v>
      </c>
      <c r="DA17" s="956"/>
      <c r="DB17" s="1016">
        <v>1339</v>
      </c>
      <c r="DC17" s="1017"/>
      <c r="DD17" s="956" t="s">
        <v>287</v>
      </c>
      <c r="DE17" s="956"/>
      <c r="DF17" s="1016">
        <v>1519</v>
      </c>
      <c r="DG17" s="1017"/>
      <c r="DH17" s="956" t="s">
        <v>287</v>
      </c>
      <c r="DI17" s="956"/>
      <c r="DJ17" s="1016">
        <v>1732</v>
      </c>
      <c r="DK17" s="1017"/>
      <c r="DL17" s="956" t="s">
        <v>287</v>
      </c>
      <c r="DM17" s="956"/>
      <c r="DN17" s="1016">
        <v>1983</v>
      </c>
      <c r="DO17" s="1017"/>
      <c r="DP17" s="956" t="s">
        <v>286</v>
      </c>
      <c r="DQ17" s="956"/>
      <c r="DR17" s="1016">
        <v>2280</v>
      </c>
      <c r="DS17" s="1017"/>
      <c r="DT17" s="956" t="s">
        <v>286</v>
      </c>
      <c r="DU17" s="956"/>
      <c r="DV17" s="1018">
        <f t="shared" si="1"/>
        <v>19246</v>
      </c>
      <c r="DW17" s="1019" t="s">
        <v>288</v>
      </c>
      <c r="DX17" s="1019" t="s">
        <v>289</v>
      </c>
      <c r="DY17" s="1019" t="s">
        <v>290</v>
      </c>
      <c r="DZ17" s="1019" t="s">
        <v>291</v>
      </c>
      <c r="EA17" s="1019">
        <v>3779595</v>
      </c>
      <c r="EB17" s="1150" t="s">
        <v>292</v>
      </c>
      <c r="EC17" s="1020" t="s">
        <v>329</v>
      </c>
      <c r="ED17" s="1165" t="s">
        <v>330</v>
      </c>
      <c r="EE17" s="1020"/>
      <c r="EF17" s="1020"/>
      <c r="EG17" s="1020"/>
      <c r="EH17" s="1020"/>
      <c r="EI17" s="1"/>
      <c r="EJ17" s="1"/>
      <c r="EK17" s="1"/>
      <c r="EL17" s="1"/>
      <c r="EM17" s="1"/>
      <c r="EN17" s="1"/>
      <c r="EO17" s="1"/>
      <c r="EP17" s="1"/>
      <c r="EQ17" s="1"/>
      <c r="ER17" s="1021"/>
    </row>
    <row r="18" spans="1:148" ht="255">
      <c r="A18" s="1173" t="s">
        <v>273</v>
      </c>
      <c r="B18" s="997" t="s">
        <v>274</v>
      </c>
      <c r="C18" s="1005" t="s">
        <v>323</v>
      </c>
      <c r="D18" s="1008">
        <v>8.0999999999999996E-3</v>
      </c>
      <c r="E18" s="956" t="s">
        <v>324</v>
      </c>
      <c r="F18" s="960" t="s">
        <v>325</v>
      </c>
      <c r="G18" s="960" t="s">
        <v>278</v>
      </c>
      <c r="H18" s="960" t="s">
        <v>29</v>
      </c>
      <c r="I18" s="956">
        <v>20.5</v>
      </c>
      <c r="J18" s="956">
        <v>2022</v>
      </c>
      <c r="K18" s="1172">
        <v>45078</v>
      </c>
      <c r="L18" s="1009">
        <v>50770</v>
      </c>
      <c r="M18" s="1010">
        <v>24.7</v>
      </c>
      <c r="N18" s="1010">
        <v>24.6</v>
      </c>
      <c r="O18" s="1010">
        <v>24.4</v>
      </c>
      <c r="P18" s="1010">
        <v>24.2</v>
      </c>
      <c r="Q18" s="1010">
        <v>24</v>
      </c>
      <c r="R18" s="1010">
        <v>23.8</v>
      </c>
      <c r="S18" s="1010">
        <v>23.5</v>
      </c>
      <c r="T18" s="1010">
        <v>23.1</v>
      </c>
      <c r="U18" s="1010">
        <v>22.7</v>
      </c>
      <c r="V18" s="1010">
        <v>22.2</v>
      </c>
      <c r="W18" s="1010">
        <v>21.8</v>
      </c>
      <c r="X18" s="1010">
        <v>21.3</v>
      </c>
      <c r="Y18" s="1010">
        <v>20.8</v>
      </c>
      <c r="Z18" s="1010">
        <v>20.3</v>
      </c>
      <c r="AA18" s="1010">
        <v>19.7</v>
      </c>
      <c r="AB18" s="1010">
        <v>19.2</v>
      </c>
      <c r="AC18" s="956">
        <v>15.8</v>
      </c>
      <c r="AD18" s="956"/>
      <c r="AE18" s="1322" t="s">
        <v>331</v>
      </c>
      <c r="AF18" s="1189">
        <v>8.8000000000000005E-3</v>
      </c>
      <c r="AG18" s="1129" t="s">
        <v>332</v>
      </c>
      <c r="AH18" s="1129" t="s">
        <v>333</v>
      </c>
      <c r="AI18" s="1129" t="s">
        <v>298</v>
      </c>
      <c r="AJ18" s="1129" t="s">
        <v>284</v>
      </c>
      <c r="AK18" s="1129" t="s">
        <v>334</v>
      </c>
      <c r="AL18" s="1129" t="s">
        <v>23</v>
      </c>
      <c r="AM18" s="956" t="str">
        <f t="shared" si="0"/>
        <v>SI</v>
      </c>
      <c r="AN18" s="1129">
        <v>110</v>
      </c>
      <c r="AO18" s="1129" t="s">
        <v>335</v>
      </c>
      <c r="AP18" s="1129" t="s">
        <v>335</v>
      </c>
      <c r="AQ18" s="1172">
        <v>45078</v>
      </c>
      <c r="AR18" s="1157">
        <v>50769</v>
      </c>
      <c r="AS18" s="1158">
        <v>1</v>
      </c>
      <c r="AT18" s="1158">
        <v>1</v>
      </c>
      <c r="AU18" s="1158">
        <v>1</v>
      </c>
      <c r="AV18" s="1158">
        <v>1</v>
      </c>
      <c r="AW18" s="1158">
        <v>1</v>
      </c>
      <c r="AX18" s="1158">
        <v>1</v>
      </c>
      <c r="AY18" s="1158">
        <v>1</v>
      </c>
      <c r="AZ18" s="1158">
        <v>1</v>
      </c>
      <c r="BA18" s="1158">
        <v>1</v>
      </c>
      <c r="BB18" s="1158">
        <v>1</v>
      </c>
      <c r="BC18" s="1158">
        <v>1</v>
      </c>
      <c r="BD18" s="1158">
        <v>1</v>
      </c>
      <c r="BE18" s="1158">
        <v>1</v>
      </c>
      <c r="BF18" s="1158">
        <v>1</v>
      </c>
      <c r="BG18" s="1158">
        <v>1</v>
      </c>
      <c r="BH18" s="1158">
        <v>1</v>
      </c>
      <c r="BI18" s="1158">
        <v>1</v>
      </c>
      <c r="BJ18" s="1159">
        <v>2135</v>
      </c>
      <c r="BK18" s="1129" t="s">
        <v>336</v>
      </c>
      <c r="BL18" s="1129" t="s">
        <v>337</v>
      </c>
      <c r="BM18" s="1129">
        <v>7740</v>
      </c>
      <c r="BN18" s="1159">
        <v>2199</v>
      </c>
      <c r="BO18" s="1129" t="s">
        <v>338</v>
      </c>
      <c r="BP18" s="1129" t="s">
        <v>337</v>
      </c>
      <c r="BQ18" s="1129"/>
      <c r="BR18" s="1159">
        <v>2265</v>
      </c>
      <c r="BS18" s="1129"/>
      <c r="BT18" s="1129"/>
      <c r="BU18" s="1129"/>
      <c r="BV18" s="1159">
        <v>2333</v>
      </c>
      <c r="BW18" s="1129"/>
      <c r="BX18" s="1129"/>
      <c r="BY18" s="1129"/>
      <c r="BZ18" s="1159">
        <v>2403</v>
      </c>
      <c r="CA18" s="1129"/>
      <c r="CB18" s="1129"/>
      <c r="CC18" s="1129"/>
      <c r="CD18" s="1159">
        <v>2475</v>
      </c>
      <c r="CE18" s="1129"/>
      <c r="CF18" s="1129"/>
      <c r="CG18" s="1129"/>
      <c r="CH18" s="1159">
        <v>2549</v>
      </c>
      <c r="CI18" s="1129"/>
      <c r="CJ18" s="1129"/>
      <c r="CK18" s="1129"/>
      <c r="CL18" s="1159">
        <v>2625</v>
      </c>
      <c r="CM18" s="1129"/>
      <c r="CN18" s="1129"/>
      <c r="CO18" s="1129"/>
      <c r="CP18" s="1159">
        <v>2704</v>
      </c>
      <c r="CQ18" s="1129"/>
      <c r="CR18" s="1129"/>
      <c r="CS18" s="1129"/>
      <c r="CT18" s="1159">
        <v>2785</v>
      </c>
      <c r="CU18" s="1129"/>
      <c r="CV18" s="1129"/>
      <c r="CW18" s="1129"/>
      <c r="CX18" s="1159">
        <v>2869</v>
      </c>
      <c r="CY18" s="1129"/>
      <c r="CZ18" s="1129"/>
      <c r="DA18" s="1129"/>
      <c r="DB18" s="1159">
        <v>2955</v>
      </c>
      <c r="DC18" s="1129"/>
      <c r="DD18" s="1129"/>
      <c r="DE18" s="1129"/>
      <c r="DF18" s="1159">
        <v>3044</v>
      </c>
      <c r="DG18" s="1129"/>
      <c r="DH18" s="1129"/>
      <c r="DI18" s="1129"/>
      <c r="DJ18" s="1159">
        <v>3135</v>
      </c>
      <c r="DK18" s="1129"/>
      <c r="DL18" s="1129"/>
      <c r="DM18" s="1129"/>
      <c r="DN18" s="1159">
        <v>3229</v>
      </c>
      <c r="DO18" s="1129"/>
      <c r="DP18" s="1129"/>
      <c r="DQ18" s="1129"/>
      <c r="DR18" s="1159">
        <v>3326</v>
      </c>
      <c r="DS18" s="1129"/>
      <c r="DT18" s="1129"/>
      <c r="DU18" s="1129"/>
      <c r="DV18" s="1018">
        <f t="shared" si="1"/>
        <v>46357</v>
      </c>
      <c r="DW18" s="1129" t="s">
        <v>300</v>
      </c>
      <c r="DX18" s="1129" t="s">
        <v>56</v>
      </c>
      <c r="DY18" s="1129" t="s">
        <v>339</v>
      </c>
      <c r="DZ18" s="1129" t="s">
        <v>340</v>
      </c>
      <c r="EA18" s="1129" t="s">
        <v>341</v>
      </c>
      <c r="EB18" s="1129" t="s">
        <v>342</v>
      </c>
      <c r="EC18" s="1304" t="s">
        <v>343</v>
      </c>
      <c r="ED18" s="1129"/>
      <c r="EE18" s="1129"/>
      <c r="EF18" s="1129"/>
      <c r="EG18" s="1129"/>
      <c r="EH18" s="1129"/>
    </row>
    <row r="19" spans="1:148" s="959" customFormat="1" ht="255">
      <c r="A19" s="1173" t="s">
        <v>273</v>
      </c>
      <c r="B19" s="997" t="s">
        <v>274</v>
      </c>
      <c r="C19" s="1005" t="s">
        <v>323</v>
      </c>
      <c r="D19" s="1008">
        <v>8.0999999999999996E-3</v>
      </c>
      <c r="E19" s="956" t="s">
        <v>324</v>
      </c>
      <c r="F19" s="960" t="s">
        <v>325</v>
      </c>
      <c r="G19" s="960" t="s">
        <v>278</v>
      </c>
      <c r="H19" s="960" t="s">
        <v>29</v>
      </c>
      <c r="I19" s="956">
        <v>20.5</v>
      </c>
      <c r="J19" s="956">
        <v>2022</v>
      </c>
      <c r="K19" s="1172">
        <v>45078</v>
      </c>
      <c r="L19" s="1009">
        <v>50770</v>
      </c>
      <c r="M19" s="1010">
        <v>24.7</v>
      </c>
      <c r="N19" s="1010">
        <v>24.6</v>
      </c>
      <c r="O19" s="1010">
        <v>24.4</v>
      </c>
      <c r="P19" s="1010">
        <v>24.2</v>
      </c>
      <c r="Q19" s="1010">
        <v>24</v>
      </c>
      <c r="R19" s="1010">
        <v>23.8</v>
      </c>
      <c r="S19" s="1010">
        <v>23.5</v>
      </c>
      <c r="T19" s="1010">
        <v>23.1</v>
      </c>
      <c r="U19" s="1010">
        <v>22.7</v>
      </c>
      <c r="V19" s="1010">
        <v>22.2</v>
      </c>
      <c r="W19" s="1010">
        <v>21.8</v>
      </c>
      <c r="X19" s="1010">
        <v>21.3</v>
      </c>
      <c r="Y19" s="1010">
        <v>20.8</v>
      </c>
      <c r="Z19" s="1010">
        <v>20.3</v>
      </c>
      <c r="AA19" s="1010">
        <v>19.7</v>
      </c>
      <c r="AB19" s="1010">
        <v>19.2</v>
      </c>
      <c r="AC19" s="956">
        <v>15.8</v>
      </c>
      <c r="AD19" s="956"/>
      <c r="AE19" s="965" t="s">
        <v>344</v>
      </c>
      <c r="AF19" s="1189">
        <v>8.8000000000000005E-3</v>
      </c>
      <c r="AG19" s="960" t="s">
        <v>345</v>
      </c>
      <c r="AH19" s="960" t="s">
        <v>346</v>
      </c>
      <c r="AI19" s="956" t="s">
        <v>298</v>
      </c>
      <c r="AJ19" s="972" t="s">
        <v>284</v>
      </c>
      <c r="AK19" s="1175" t="s">
        <v>334</v>
      </c>
      <c r="AL19" s="956" t="s">
        <v>20</v>
      </c>
      <c r="AM19" s="956" t="str">
        <f t="shared" si="0"/>
        <v>SI</v>
      </c>
      <c r="AN19" s="956">
        <v>114</v>
      </c>
      <c r="AO19" s="956">
        <v>400</v>
      </c>
      <c r="AP19" s="956">
        <v>2022</v>
      </c>
      <c r="AQ19" s="1172">
        <v>45078</v>
      </c>
      <c r="AR19" s="1013">
        <v>50769</v>
      </c>
      <c r="AS19" s="960">
        <v>400</v>
      </c>
      <c r="AT19" s="960">
        <v>420</v>
      </c>
      <c r="AU19" s="960">
        <v>440</v>
      </c>
      <c r="AV19" s="960">
        <v>460</v>
      </c>
      <c r="AW19" s="960">
        <v>480</v>
      </c>
      <c r="AX19" s="960">
        <v>500</v>
      </c>
      <c r="AY19" s="960">
        <v>520</v>
      </c>
      <c r="AZ19" s="960">
        <v>540</v>
      </c>
      <c r="BA19" s="960">
        <v>560</v>
      </c>
      <c r="BB19" s="960">
        <v>580</v>
      </c>
      <c r="BC19" s="960">
        <v>600</v>
      </c>
      <c r="BD19" s="960">
        <v>620</v>
      </c>
      <c r="BE19" s="960">
        <v>640</v>
      </c>
      <c r="BF19" s="960">
        <v>660</v>
      </c>
      <c r="BG19" s="960">
        <v>680</v>
      </c>
      <c r="BH19" s="960">
        <v>700</v>
      </c>
      <c r="BI19" s="1014">
        <f>SUM(AS19:BH19)</f>
        <v>8800</v>
      </c>
      <c r="BJ19" s="1015">
        <v>151</v>
      </c>
      <c r="BK19" s="1016" t="s">
        <v>347</v>
      </c>
      <c r="BL19" s="956" t="s">
        <v>337</v>
      </c>
      <c r="BM19" s="956">
        <v>7740</v>
      </c>
      <c r="BN19" s="1015">
        <v>156</v>
      </c>
      <c r="BO19" s="1016" t="s">
        <v>348</v>
      </c>
      <c r="BP19" s="956" t="s">
        <v>337</v>
      </c>
      <c r="BQ19" s="956"/>
      <c r="BR19" s="1015">
        <v>161</v>
      </c>
      <c r="BS19" s="1017"/>
      <c r="BT19" s="956"/>
      <c r="BU19" s="956"/>
      <c r="BV19" s="1015">
        <v>166</v>
      </c>
      <c r="BW19" s="1017"/>
      <c r="BX19" s="956"/>
      <c r="BY19" s="956"/>
      <c r="BZ19" s="1015">
        <v>171</v>
      </c>
      <c r="CA19" s="1017"/>
      <c r="CB19" s="956"/>
      <c r="CC19" s="956"/>
      <c r="CD19" s="1015">
        <v>176</v>
      </c>
      <c r="CE19" s="1017"/>
      <c r="CF19" s="956"/>
      <c r="CG19" s="956"/>
      <c r="CH19" s="1015">
        <v>181</v>
      </c>
      <c r="CI19" s="1017"/>
      <c r="CJ19" s="956"/>
      <c r="CK19" s="956"/>
      <c r="CL19" s="1015">
        <v>186</v>
      </c>
      <c r="CM19" s="1017"/>
      <c r="CN19" s="956"/>
      <c r="CO19" s="956"/>
      <c r="CP19" s="1015">
        <v>192</v>
      </c>
      <c r="CQ19" s="1017"/>
      <c r="CR19" s="956"/>
      <c r="CS19" s="956"/>
      <c r="CT19" s="1015">
        <v>198</v>
      </c>
      <c r="CU19" s="1017"/>
      <c r="CV19" s="956"/>
      <c r="CW19" s="956"/>
      <c r="CX19" s="1015">
        <v>204</v>
      </c>
      <c r="CY19" s="1017"/>
      <c r="CZ19" s="956"/>
      <c r="DA19" s="956"/>
      <c r="DB19" s="1015">
        <v>210</v>
      </c>
      <c r="DC19" s="1017"/>
      <c r="DD19" s="956"/>
      <c r="DE19" s="956"/>
      <c r="DF19" s="1015">
        <v>216</v>
      </c>
      <c r="DG19" s="1017"/>
      <c r="DH19" s="956"/>
      <c r="DI19" s="956"/>
      <c r="DJ19" s="1015">
        <v>222</v>
      </c>
      <c r="DK19" s="1017"/>
      <c r="DL19" s="956"/>
      <c r="DM19" s="956"/>
      <c r="DN19" s="1015">
        <v>229</v>
      </c>
      <c r="DO19" s="1017"/>
      <c r="DP19" s="956"/>
      <c r="DQ19" s="956"/>
      <c r="DR19" s="1015">
        <v>236</v>
      </c>
      <c r="DS19" s="1017"/>
      <c r="DT19" s="956"/>
      <c r="DU19" s="956"/>
      <c r="DV19" s="1018">
        <f t="shared" si="1"/>
        <v>3291</v>
      </c>
      <c r="DW19" s="1019" t="s">
        <v>300</v>
      </c>
      <c r="DX19" s="1019" t="s">
        <v>56</v>
      </c>
      <c r="DY19" s="1019" t="s">
        <v>339</v>
      </c>
      <c r="DZ19" s="1019" t="s">
        <v>340</v>
      </c>
      <c r="EA19" s="1019" t="s">
        <v>341</v>
      </c>
      <c r="EB19" s="1150" t="s">
        <v>342</v>
      </c>
      <c r="EC19" s="1304" t="s">
        <v>343</v>
      </c>
      <c r="ED19" s="1020"/>
      <c r="EE19" s="1020"/>
      <c r="EF19" s="1020"/>
      <c r="EG19" s="1020"/>
      <c r="EH19" s="1020"/>
      <c r="EI19" s="1"/>
      <c r="EJ19" s="1"/>
      <c r="EK19" s="1"/>
      <c r="EL19" s="1"/>
      <c r="EM19" s="1"/>
      <c r="EN19" s="1"/>
      <c r="EO19" s="1"/>
      <c r="EP19" s="1"/>
      <c r="EQ19" s="1"/>
      <c r="ER19" s="1021"/>
    </row>
    <row r="20" spans="1:148" s="961" customFormat="1" ht="409.5">
      <c r="A20" s="1173" t="s">
        <v>273</v>
      </c>
      <c r="B20" s="997" t="s">
        <v>274</v>
      </c>
      <c r="C20" s="987" t="s">
        <v>349</v>
      </c>
      <c r="D20" s="1008">
        <v>1.2200000000000001E-2</v>
      </c>
      <c r="E20" s="960" t="s">
        <v>350</v>
      </c>
      <c r="F20" s="960" t="s">
        <v>351</v>
      </c>
      <c r="G20" s="960" t="s">
        <v>278</v>
      </c>
      <c r="H20" s="960" t="s">
        <v>29</v>
      </c>
      <c r="I20" s="960">
        <v>168.4</v>
      </c>
      <c r="J20" s="960">
        <v>2022</v>
      </c>
      <c r="K20" s="1172">
        <v>45078</v>
      </c>
      <c r="L20" s="1009">
        <v>50770</v>
      </c>
      <c r="M20" s="1057">
        <v>155.34964173739499</v>
      </c>
      <c r="N20" s="1057">
        <v>151.41907342633615</v>
      </c>
      <c r="O20" s="1057">
        <v>147.803201466432</v>
      </c>
      <c r="P20" s="1057">
        <v>144.03834664017481</v>
      </c>
      <c r="Q20" s="1057">
        <v>140.22450185820367</v>
      </c>
      <c r="R20" s="1057">
        <v>136.4070785491831</v>
      </c>
      <c r="S20" s="1057">
        <v>132.62540073091606</v>
      </c>
      <c r="T20" s="1057">
        <v>128.90455615291921</v>
      </c>
      <c r="U20" s="1057">
        <v>125.28737530988609</v>
      </c>
      <c r="V20" s="1057">
        <v>121.81948769279443</v>
      </c>
      <c r="W20" s="1057">
        <v>118.51681211867428</v>
      </c>
      <c r="X20" s="1057">
        <v>115.3872733993481</v>
      </c>
      <c r="Y20" s="1057">
        <v>112.42533406729827</v>
      </c>
      <c r="Z20" s="1057">
        <v>109.61625206286008</v>
      </c>
      <c r="AA20" s="1057">
        <v>106.84970461868276</v>
      </c>
      <c r="AB20" s="1057">
        <v>104.143137528796</v>
      </c>
      <c r="AC20" s="1057">
        <v>127.6</v>
      </c>
      <c r="AD20" s="956" t="s">
        <v>352</v>
      </c>
      <c r="AE20" s="965" t="s">
        <v>353</v>
      </c>
      <c r="AF20" s="1012">
        <v>8.8000000000000005E-3</v>
      </c>
      <c r="AG20" s="960" t="s">
        <v>354</v>
      </c>
      <c r="AH20" s="960" t="s">
        <v>355</v>
      </c>
      <c r="AI20" s="960" t="s">
        <v>356</v>
      </c>
      <c r="AJ20" s="968" t="s">
        <v>357</v>
      </c>
      <c r="AK20" s="960" t="s">
        <v>11</v>
      </c>
      <c r="AL20" s="1205" t="s">
        <v>26</v>
      </c>
      <c r="AM20" s="956" t="str">
        <f t="shared" si="0"/>
        <v>SI</v>
      </c>
      <c r="AN20" s="960">
        <v>332</v>
      </c>
      <c r="AO20" s="960">
        <v>20</v>
      </c>
      <c r="AP20" s="960">
        <v>2021</v>
      </c>
      <c r="AQ20" s="1172">
        <v>45078</v>
      </c>
      <c r="AR20" s="1013">
        <v>50769</v>
      </c>
      <c r="AS20" s="960">
        <v>20</v>
      </c>
      <c r="AT20" s="960">
        <v>40</v>
      </c>
      <c r="AU20" s="960">
        <v>60</v>
      </c>
      <c r="AV20" s="960">
        <v>80</v>
      </c>
      <c r="AW20" s="960">
        <v>100</v>
      </c>
      <c r="AX20" s="960">
        <v>120</v>
      </c>
      <c r="AY20" s="960">
        <v>140</v>
      </c>
      <c r="AZ20" s="960">
        <v>160</v>
      </c>
      <c r="BA20" s="960">
        <v>180</v>
      </c>
      <c r="BB20" s="960">
        <v>200</v>
      </c>
      <c r="BC20" s="960">
        <v>220</v>
      </c>
      <c r="BD20" s="960">
        <v>240</v>
      </c>
      <c r="BE20" s="960">
        <v>260</v>
      </c>
      <c r="BF20" s="960">
        <v>280</v>
      </c>
      <c r="BG20" s="960">
        <v>300</v>
      </c>
      <c r="BH20" s="960">
        <v>320</v>
      </c>
      <c r="BI20" s="960">
        <v>320</v>
      </c>
      <c r="BJ20" s="1016">
        <v>1189</v>
      </c>
      <c r="BK20" s="1016">
        <v>1189</v>
      </c>
      <c r="BL20" s="960" t="s">
        <v>358</v>
      </c>
      <c r="BM20" s="960">
        <v>7746</v>
      </c>
      <c r="BN20" s="1016">
        <v>1272</v>
      </c>
      <c r="BO20" s="1016">
        <v>1272</v>
      </c>
      <c r="BP20" s="960" t="s">
        <v>358</v>
      </c>
      <c r="BQ20" s="960">
        <v>7746</v>
      </c>
      <c r="BR20" s="1016">
        <v>1361</v>
      </c>
      <c r="BS20" s="960" t="s">
        <v>359</v>
      </c>
      <c r="BT20" s="960" t="s">
        <v>358</v>
      </c>
      <c r="BU20" s="960"/>
      <c r="BV20" s="1016">
        <v>1456</v>
      </c>
      <c r="BW20" s="960" t="s">
        <v>359</v>
      </c>
      <c r="BX20" s="960" t="s">
        <v>358</v>
      </c>
      <c r="BY20" s="960"/>
      <c r="BZ20" s="1016">
        <v>1558</v>
      </c>
      <c r="CA20" s="960" t="s">
        <v>359</v>
      </c>
      <c r="CB20" s="960" t="s">
        <v>358</v>
      </c>
      <c r="CC20" s="960"/>
      <c r="CD20" s="1016">
        <v>1667</v>
      </c>
      <c r="CE20" s="960" t="s">
        <v>359</v>
      </c>
      <c r="CF20" s="960" t="s">
        <v>358</v>
      </c>
      <c r="CG20" s="960"/>
      <c r="CH20" s="1016">
        <v>1784</v>
      </c>
      <c r="CI20" s="960" t="s">
        <v>359</v>
      </c>
      <c r="CJ20" s="960" t="s">
        <v>358</v>
      </c>
      <c r="CK20" s="960"/>
      <c r="CL20" s="1016">
        <v>1909</v>
      </c>
      <c r="CM20" s="960" t="s">
        <v>359</v>
      </c>
      <c r="CN20" s="960" t="s">
        <v>358</v>
      </c>
      <c r="CO20" s="960"/>
      <c r="CP20" s="1016">
        <v>2043</v>
      </c>
      <c r="CQ20" s="960" t="s">
        <v>359</v>
      </c>
      <c r="CR20" s="960" t="s">
        <v>358</v>
      </c>
      <c r="CS20" s="960"/>
      <c r="CT20" s="1016">
        <v>2186</v>
      </c>
      <c r="CU20" s="960" t="s">
        <v>359</v>
      </c>
      <c r="CV20" s="960" t="s">
        <v>358</v>
      </c>
      <c r="CW20" s="960"/>
      <c r="CX20" s="1016">
        <v>2339</v>
      </c>
      <c r="CY20" s="960" t="s">
        <v>359</v>
      </c>
      <c r="CZ20" s="960" t="s">
        <v>358</v>
      </c>
      <c r="DA20" s="960"/>
      <c r="DB20" s="1016">
        <v>2503</v>
      </c>
      <c r="DC20" s="960" t="s">
        <v>359</v>
      </c>
      <c r="DD20" s="960" t="s">
        <v>358</v>
      </c>
      <c r="DE20" s="960"/>
      <c r="DF20" s="1016">
        <v>2678</v>
      </c>
      <c r="DG20" s="960" t="s">
        <v>359</v>
      </c>
      <c r="DH20" s="960" t="s">
        <v>358</v>
      </c>
      <c r="DI20" s="960"/>
      <c r="DJ20" s="1016">
        <v>2865</v>
      </c>
      <c r="DK20" s="960" t="s">
        <v>359</v>
      </c>
      <c r="DL20" s="960" t="s">
        <v>358</v>
      </c>
      <c r="DM20" s="960"/>
      <c r="DN20" s="1016">
        <v>3066</v>
      </c>
      <c r="DO20" s="960" t="s">
        <v>359</v>
      </c>
      <c r="DP20" s="960" t="s">
        <v>358</v>
      </c>
      <c r="DQ20" s="960"/>
      <c r="DR20" s="1016">
        <v>3080</v>
      </c>
      <c r="DS20" s="960" t="s">
        <v>359</v>
      </c>
      <c r="DT20" s="960" t="s">
        <v>358</v>
      </c>
      <c r="DU20" s="966">
        <v>35141</v>
      </c>
      <c r="DV20" s="1018">
        <f t="shared" ref="DV20:DV25" si="3">SUM(BJ20,BN20,BR20,BV20,BZ20,CD20,CH20,CL20,CP20,CT20,CX20,DB20,DF20,DJ20,DN20,DR20)</f>
        <v>32956</v>
      </c>
      <c r="DW20" s="1019" t="s">
        <v>205</v>
      </c>
      <c r="DX20" s="1019" t="s">
        <v>360</v>
      </c>
      <c r="DY20" s="1019" t="s">
        <v>361</v>
      </c>
      <c r="DZ20" s="1019" t="s">
        <v>362</v>
      </c>
      <c r="EA20" s="1019" t="s">
        <v>363</v>
      </c>
      <c r="EB20" s="1206" t="s">
        <v>364</v>
      </c>
      <c r="EC20" s="1020"/>
      <c r="ED20" s="960"/>
      <c r="EE20" s="968"/>
      <c r="EF20" s="968"/>
      <c r="EG20" s="968"/>
      <c r="EH20" s="968"/>
      <c r="EI20" s="1"/>
      <c r="EJ20" s="1"/>
      <c r="EK20" s="1"/>
      <c r="EL20" s="1"/>
      <c r="EM20" s="1"/>
      <c r="EN20" s="1"/>
      <c r="EO20" s="1"/>
      <c r="EP20" s="1"/>
      <c r="EQ20" s="1"/>
      <c r="ER20" s="990"/>
    </row>
    <row r="21" spans="1:148" s="961" customFormat="1" ht="409.5">
      <c r="A21" s="1173" t="s">
        <v>273</v>
      </c>
      <c r="B21" s="997" t="s">
        <v>274</v>
      </c>
      <c r="C21" s="987" t="s">
        <v>349</v>
      </c>
      <c r="D21" s="1008">
        <v>1.2200000000000001E-2</v>
      </c>
      <c r="E21" s="960" t="s">
        <v>350</v>
      </c>
      <c r="F21" s="960" t="s">
        <v>351</v>
      </c>
      <c r="G21" s="960" t="s">
        <v>278</v>
      </c>
      <c r="H21" s="960" t="s">
        <v>29</v>
      </c>
      <c r="I21" s="960">
        <v>168.4</v>
      </c>
      <c r="J21" s="960">
        <v>2022</v>
      </c>
      <c r="K21" s="1172">
        <v>45078</v>
      </c>
      <c r="L21" s="1009">
        <v>50770</v>
      </c>
      <c r="M21" s="1057">
        <v>155.34964173739499</v>
      </c>
      <c r="N21" s="1057">
        <v>151.41907342633615</v>
      </c>
      <c r="O21" s="1057">
        <v>147.803201466432</v>
      </c>
      <c r="P21" s="1057">
        <v>144.03834664017481</v>
      </c>
      <c r="Q21" s="1057">
        <v>140.22450185820367</v>
      </c>
      <c r="R21" s="1057">
        <v>136.4070785491831</v>
      </c>
      <c r="S21" s="1057">
        <v>132.62540073091606</v>
      </c>
      <c r="T21" s="1057">
        <v>128.90455615291921</v>
      </c>
      <c r="U21" s="1057">
        <v>125.28737530988609</v>
      </c>
      <c r="V21" s="1057">
        <v>121.81948769279443</v>
      </c>
      <c r="W21" s="1057">
        <v>118.51681211867428</v>
      </c>
      <c r="X21" s="1057">
        <v>115.3872733993481</v>
      </c>
      <c r="Y21" s="1057">
        <v>112.42533406729827</v>
      </c>
      <c r="Z21" s="1057">
        <v>109.61625206286008</v>
      </c>
      <c r="AA21" s="1057">
        <v>106.84970461868276</v>
      </c>
      <c r="AB21" s="1057">
        <v>104.143137528796</v>
      </c>
      <c r="AC21" s="1057">
        <v>127.6</v>
      </c>
      <c r="AD21" s="956" t="s">
        <v>352</v>
      </c>
      <c r="AE21" s="965" t="s">
        <v>365</v>
      </c>
      <c r="AF21" s="1012">
        <v>8.8000000000000005E-3</v>
      </c>
      <c r="AG21" s="960" t="s">
        <v>366</v>
      </c>
      <c r="AH21" s="960" t="s">
        <v>367</v>
      </c>
      <c r="AI21" s="960" t="s">
        <v>356</v>
      </c>
      <c r="AJ21" s="968" t="s">
        <v>357</v>
      </c>
      <c r="AK21" s="960" t="s">
        <v>11</v>
      </c>
      <c r="AL21" s="960" t="s">
        <v>26</v>
      </c>
      <c r="AM21" s="956" t="str">
        <f t="shared" si="0"/>
        <v>SI</v>
      </c>
      <c r="AN21" s="960">
        <v>332</v>
      </c>
      <c r="AO21" s="960">
        <v>20</v>
      </c>
      <c r="AP21" s="960">
        <v>2021</v>
      </c>
      <c r="AQ21" s="1172">
        <v>45078</v>
      </c>
      <c r="AR21" s="1013">
        <v>50769</v>
      </c>
      <c r="AS21" s="960">
        <v>30</v>
      </c>
      <c r="AT21" s="960">
        <v>60</v>
      </c>
      <c r="AU21" s="960">
        <v>90</v>
      </c>
      <c r="AV21" s="960">
        <v>120</v>
      </c>
      <c r="AW21" s="960">
        <v>150</v>
      </c>
      <c r="AX21" s="960">
        <v>180</v>
      </c>
      <c r="AY21" s="960">
        <v>210</v>
      </c>
      <c r="AZ21" s="960">
        <v>240</v>
      </c>
      <c r="BA21" s="960">
        <v>270</v>
      </c>
      <c r="BB21" s="960">
        <v>300</v>
      </c>
      <c r="BC21" s="960">
        <v>330</v>
      </c>
      <c r="BD21" s="960">
        <v>360</v>
      </c>
      <c r="BE21" s="960">
        <v>390</v>
      </c>
      <c r="BF21" s="960">
        <v>420</v>
      </c>
      <c r="BG21" s="960">
        <v>450</v>
      </c>
      <c r="BH21" s="960">
        <v>480</v>
      </c>
      <c r="BI21" s="960">
        <v>480</v>
      </c>
      <c r="BJ21" s="1016">
        <v>1189</v>
      </c>
      <c r="BK21" s="1016">
        <v>1189</v>
      </c>
      <c r="BL21" s="960" t="s">
        <v>358</v>
      </c>
      <c r="BM21" s="960">
        <v>7746</v>
      </c>
      <c r="BN21" s="1016">
        <v>1272</v>
      </c>
      <c r="BO21" s="1016">
        <v>1272</v>
      </c>
      <c r="BP21" s="960" t="s">
        <v>358</v>
      </c>
      <c r="BQ21" s="960">
        <v>7746</v>
      </c>
      <c r="BR21" s="1016">
        <v>1361</v>
      </c>
      <c r="BS21" s="960" t="s">
        <v>359</v>
      </c>
      <c r="BT21" s="960" t="s">
        <v>358</v>
      </c>
      <c r="BU21" s="960"/>
      <c r="BV21" s="1016">
        <v>1456</v>
      </c>
      <c r="BW21" s="960" t="s">
        <v>359</v>
      </c>
      <c r="BX21" s="960" t="s">
        <v>358</v>
      </c>
      <c r="BY21" s="960"/>
      <c r="BZ21" s="1016">
        <v>1558</v>
      </c>
      <c r="CA21" s="960" t="s">
        <v>359</v>
      </c>
      <c r="CB21" s="960" t="s">
        <v>358</v>
      </c>
      <c r="CC21" s="960"/>
      <c r="CD21" s="1016">
        <v>1667</v>
      </c>
      <c r="CE21" s="960" t="s">
        <v>359</v>
      </c>
      <c r="CF21" s="960" t="s">
        <v>358</v>
      </c>
      <c r="CG21" s="960"/>
      <c r="CH21" s="1016">
        <v>1784</v>
      </c>
      <c r="CI21" s="960" t="s">
        <v>359</v>
      </c>
      <c r="CJ21" s="960" t="s">
        <v>358</v>
      </c>
      <c r="CK21" s="960"/>
      <c r="CL21" s="1016">
        <v>1909</v>
      </c>
      <c r="CM21" s="960" t="s">
        <v>359</v>
      </c>
      <c r="CN21" s="960" t="s">
        <v>358</v>
      </c>
      <c r="CO21" s="960"/>
      <c r="CP21" s="1016">
        <v>2043</v>
      </c>
      <c r="CQ21" s="960" t="s">
        <v>359</v>
      </c>
      <c r="CR21" s="960" t="s">
        <v>358</v>
      </c>
      <c r="CS21" s="960"/>
      <c r="CT21" s="1016">
        <v>2186</v>
      </c>
      <c r="CU21" s="960" t="s">
        <v>359</v>
      </c>
      <c r="CV21" s="960" t="s">
        <v>358</v>
      </c>
      <c r="CW21" s="960"/>
      <c r="CX21" s="1016">
        <v>2339</v>
      </c>
      <c r="CY21" s="960" t="s">
        <v>359</v>
      </c>
      <c r="CZ21" s="960" t="s">
        <v>358</v>
      </c>
      <c r="DA21" s="960"/>
      <c r="DB21" s="1016">
        <v>2503</v>
      </c>
      <c r="DC21" s="960" t="s">
        <v>359</v>
      </c>
      <c r="DD21" s="960" t="s">
        <v>358</v>
      </c>
      <c r="DE21" s="960"/>
      <c r="DF21" s="1016">
        <v>2678</v>
      </c>
      <c r="DG21" s="960" t="s">
        <v>359</v>
      </c>
      <c r="DH21" s="960" t="s">
        <v>358</v>
      </c>
      <c r="DI21" s="960"/>
      <c r="DJ21" s="1016">
        <v>2865</v>
      </c>
      <c r="DK21" s="960" t="s">
        <v>359</v>
      </c>
      <c r="DL21" s="960" t="s">
        <v>358</v>
      </c>
      <c r="DM21" s="960"/>
      <c r="DN21" s="1016">
        <v>3066</v>
      </c>
      <c r="DO21" s="960" t="s">
        <v>359</v>
      </c>
      <c r="DP21" s="960" t="s">
        <v>358</v>
      </c>
      <c r="DQ21" s="960"/>
      <c r="DR21" s="1016">
        <v>3080</v>
      </c>
      <c r="DS21" s="960" t="s">
        <v>359</v>
      </c>
      <c r="DT21" s="960" t="s">
        <v>358</v>
      </c>
      <c r="DU21" s="966">
        <v>35141</v>
      </c>
      <c r="DV21" s="1018">
        <f t="shared" si="3"/>
        <v>32956</v>
      </c>
      <c r="DW21" s="1019" t="s">
        <v>205</v>
      </c>
      <c r="DX21" s="1019" t="s">
        <v>360</v>
      </c>
      <c r="DY21" s="1019" t="s">
        <v>361</v>
      </c>
      <c r="DZ21" s="1019" t="s">
        <v>362</v>
      </c>
      <c r="EA21" s="1019" t="s">
        <v>363</v>
      </c>
      <c r="EB21" s="1206" t="s">
        <v>364</v>
      </c>
      <c r="EC21" s="1020"/>
      <c r="ED21" s="960"/>
      <c r="EE21" s="968"/>
      <c r="EF21" s="968"/>
      <c r="EG21" s="968"/>
      <c r="EH21" s="968"/>
      <c r="EI21" s="1"/>
      <c r="EJ21" s="1"/>
      <c r="EK21" s="1"/>
      <c r="EL21" s="1"/>
      <c r="EM21" s="1"/>
      <c r="EN21" s="1"/>
      <c r="EO21" s="1"/>
      <c r="EP21" s="1"/>
      <c r="EQ21" s="1"/>
      <c r="ER21" s="990"/>
    </row>
    <row r="22" spans="1:148" s="962" customFormat="1" ht="315">
      <c r="A22" s="1173" t="s">
        <v>273</v>
      </c>
      <c r="B22" s="997" t="s">
        <v>274</v>
      </c>
      <c r="C22" s="986" t="s">
        <v>368</v>
      </c>
      <c r="D22" s="1182">
        <v>8.0999999999999996E-3</v>
      </c>
      <c r="E22" s="987" t="s">
        <v>369</v>
      </c>
      <c r="F22" s="986" t="s">
        <v>370</v>
      </c>
      <c r="G22" s="986" t="s">
        <v>312</v>
      </c>
      <c r="H22" s="986" t="s">
        <v>26</v>
      </c>
      <c r="I22" s="1027">
        <v>0.34</v>
      </c>
      <c r="J22" s="986">
        <v>2019</v>
      </c>
      <c r="K22" s="1172">
        <v>45078</v>
      </c>
      <c r="L22" s="1028">
        <v>50770</v>
      </c>
      <c r="M22" s="1027">
        <v>0.42</v>
      </c>
      <c r="N22" s="1027">
        <v>0.44</v>
      </c>
      <c r="O22" s="1027">
        <v>0.46</v>
      </c>
      <c r="P22" s="1027">
        <v>0.48</v>
      </c>
      <c r="Q22" s="1027">
        <v>0.5</v>
      </c>
      <c r="R22" s="1027">
        <v>0.52</v>
      </c>
      <c r="S22" s="1027">
        <v>0.54</v>
      </c>
      <c r="T22" s="1027">
        <v>0.56000000000000005</v>
      </c>
      <c r="U22" s="1027">
        <v>0.57999999999999996</v>
      </c>
      <c r="V22" s="1027">
        <v>0.6</v>
      </c>
      <c r="W22" s="1027">
        <v>0.62</v>
      </c>
      <c r="X22" s="1027">
        <v>0.64</v>
      </c>
      <c r="Y22" s="1027">
        <v>0.66</v>
      </c>
      <c r="Z22" s="1027">
        <v>0.68</v>
      </c>
      <c r="AA22" s="1027">
        <v>0.7</v>
      </c>
      <c r="AB22" s="1027">
        <v>0.72</v>
      </c>
      <c r="AC22" s="1027">
        <v>0.72</v>
      </c>
      <c r="AD22" s="986" t="s">
        <v>371</v>
      </c>
      <c r="AE22" s="1005" t="s">
        <v>372</v>
      </c>
      <c r="AF22" s="1189">
        <v>8.8000000000000005E-3</v>
      </c>
      <c r="AG22" s="956" t="s">
        <v>373</v>
      </c>
      <c r="AH22" s="956" t="s">
        <v>374</v>
      </c>
      <c r="AI22" s="956" t="s">
        <v>283</v>
      </c>
      <c r="AJ22" s="968" t="s">
        <v>375</v>
      </c>
      <c r="AK22" s="960" t="s">
        <v>312</v>
      </c>
      <c r="AL22" s="956" t="s">
        <v>20</v>
      </c>
      <c r="AM22" s="956" t="str">
        <f t="shared" si="0"/>
        <v>SI</v>
      </c>
      <c r="AN22" s="956">
        <v>357</v>
      </c>
      <c r="AO22" s="1030">
        <v>19000</v>
      </c>
      <c r="AP22" s="956">
        <v>2021</v>
      </c>
      <c r="AQ22" s="1172">
        <v>45078</v>
      </c>
      <c r="AR22" s="1013">
        <v>50769</v>
      </c>
      <c r="AS22" s="1031">
        <v>10000</v>
      </c>
      <c r="AT22" s="1031">
        <v>10000</v>
      </c>
      <c r="AU22" s="1031">
        <v>10000</v>
      </c>
      <c r="AV22" s="1031">
        <v>10000</v>
      </c>
      <c r="AW22" s="1031">
        <v>10000</v>
      </c>
      <c r="AX22" s="1031">
        <v>10000</v>
      </c>
      <c r="AY22" s="1031">
        <v>10000</v>
      </c>
      <c r="AZ22" s="1031">
        <v>10000</v>
      </c>
      <c r="BA22" s="1031">
        <v>10000</v>
      </c>
      <c r="BB22" s="1031">
        <v>10000</v>
      </c>
      <c r="BC22" s="1031">
        <v>10000</v>
      </c>
      <c r="BD22" s="1031">
        <v>10000</v>
      </c>
      <c r="BE22" s="1031">
        <v>10000</v>
      </c>
      <c r="BF22" s="1031">
        <v>10000</v>
      </c>
      <c r="BG22" s="1031">
        <v>10000</v>
      </c>
      <c r="BH22" s="1031">
        <v>10000</v>
      </c>
      <c r="BI22" s="1014">
        <f>SUM(AS22:BH22)</f>
        <v>160000</v>
      </c>
      <c r="BJ22" s="1016">
        <v>3431</v>
      </c>
      <c r="BK22" s="1017"/>
      <c r="BL22" s="956" t="s">
        <v>376</v>
      </c>
      <c r="BM22" s="956">
        <v>7767</v>
      </c>
      <c r="BN22" s="1016">
        <f>BJ22+(BJ22*3/100)</f>
        <v>3533.93</v>
      </c>
      <c r="BO22" s="1017"/>
      <c r="BP22" s="956" t="s">
        <v>376</v>
      </c>
      <c r="BQ22" s="956">
        <v>7767</v>
      </c>
      <c r="BR22" s="1016">
        <f>BN22+(BN22*3/100)</f>
        <v>3639.9478999999997</v>
      </c>
      <c r="BS22" s="1017"/>
      <c r="BT22" s="956" t="s">
        <v>376</v>
      </c>
      <c r="BU22" s="956"/>
      <c r="BV22" s="1016">
        <f>BR22+(BR22*3/100)</f>
        <v>3749.1463369999997</v>
      </c>
      <c r="BW22" s="1017"/>
      <c r="BX22" s="956" t="s">
        <v>376</v>
      </c>
      <c r="BY22" s="956"/>
      <c r="BZ22" s="1016">
        <f>BV22+(BV22*3/100)</f>
        <v>3861.6207271099997</v>
      </c>
      <c r="CA22" s="1017"/>
      <c r="CB22" s="956" t="s">
        <v>376</v>
      </c>
      <c r="CC22" s="956"/>
      <c r="CD22" s="1016">
        <f>BZ22+(BZ22*3/100)</f>
        <v>3977.4693489232995</v>
      </c>
      <c r="CE22" s="1017"/>
      <c r="CF22" s="956" t="s">
        <v>376</v>
      </c>
      <c r="CG22" s="956"/>
      <c r="CH22" s="1016">
        <f>CD22+(CD22*3/100)</f>
        <v>4096.7934293909984</v>
      </c>
      <c r="CI22" s="1017"/>
      <c r="CJ22" s="956" t="s">
        <v>376</v>
      </c>
      <c r="CK22" s="956"/>
      <c r="CL22" s="1016">
        <f>CH22+(CH22*3/100)</f>
        <v>4219.6972322727288</v>
      </c>
      <c r="CM22" s="1017"/>
      <c r="CN22" s="956" t="s">
        <v>376</v>
      </c>
      <c r="CO22" s="956"/>
      <c r="CP22" s="1016">
        <f>CL22+(CL22*3/100)</f>
        <v>4346.2881492409106</v>
      </c>
      <c r="CQ22" s="1017"/>
      <c r="CR22" s="956" t="s">
        <v>376</v>
      </c>
      <c r="CS22" s="956"/>
      <c r="CT22" s="1016">
        <f>CP22+(CP22*3/100)</f>
        <v>4476.6767937181376</v>
      </c>
      <c r="CU22" s="1017"/>
      <c r="CV22" s="956" t="s">
        <v>376</v>
      </c>
      <c r="CW22" s="956"/>
      <c r="CX22" s="1016">
        <f>CT22+(CT22*3/100)</f>
        <v>4610.9770975296815</v>
      </c>
      <c r="CY22" s="1017"/>
      <c r="CZ22" s="956" t="s">
        <v>376</v>
      </c>
      <c r="DA22" s="956"/>
      <c r="DB22" s="1016">
        <f>CX22+(CX22*3/100)</f>
        <v>4749.3064104555715</v>
      </c>
      <c r="DC22" s="956"/>
      <c r="DD22" s="956" t="s">
        <v>376</v>
      </c>
      <c r="DE22" s="956"/>
      <c r="DF22" s="1016">
        <f>DB22+(DB22*3/100)</f>
        <v>4891.7856027692387</v>
      </c>
      <c r="DG22" s="1017"/>
      <c r="DH22" s="956" t="s">
        <v>376</v>
      </c>
      <c r="DI22" s="956"/>
      <c r="DJ22" s="1016">
        <f>DF22+(DF22*3/100)</f>
        <v>5038.5391708523157</v>
      </c>
      <c r="DK22" s="1017"/>
      <c r="DL22" s="956" t="s">
        <v>376</v>
      </c>
      <c r="DM22" s="956"/>
      <c r="DN22" s="1016">
        <f>DJ22+(DJ22*3/100)</f>
        <v>5189.6953459778852</v>
      </c>
      <c r="DO22" s="1017"/>
      <c r="DP22" s="956" t="s">
        <v>376</v>
      </c>
      <c r="DQ22" s="956"/>
      <c r="DR22" s="1016">
        <f>DN22+(DN22*3/100)</f>
        <v>5345.3862063572215</v>
      </c>
      <c r="DS22" s="1017"/>
      <c r="DT22" s="956" t="s">
        <v>376</v>
      </c>
      <c r="DU22" s="956"/>
      <c r="DV22" s="1018">
        <f t="shared" si="3"/>
        <v>69158.259751597987</v>
      </c>
      <c r="DW22" s="1019" t="s">
        <v>288</v>
      </c>
      <c r="DX22" s="1019" t="s">
        <v>21</v>
      </c>
      <c r="DY22" s="1019" t="s">
        <v>377</v>
      </c>
      <c r="DZ22" s="1019" t="s">
        <v>378</v>
      </c>
      <c r="EA22" s="1019">
        <v>3779595</v>
      </c>
      <c r="EB22" s="1150" t="s">
        <v>379</v>
      </c>
      <c r="EC22" s="1165" t="s">
        <v>343</v>
      </c>
      <c r="ED22" s="968"/>
      <c r="EE22" s="960"/>
      <c r="EF22" s="960"/>
      <c r="EG22" s="960"/>
      <c r="EH22" s="960"/>
      <c r="EI22" s="1"/>
      <c r="EJ22" s="1"/>
      <c r="EK22" s="1"/>
      <c r="EL22" s="1"/>
      <c r="EM22" s="1"/>
      <c r="EN22" s="990"/>
      <c r="EO22" s="990"/>
      <c r="EP22" s="990"/>
      <c r="EQ22" s="990"/>
      <c r="ER22" s="990"/>
    </row>
    <row r="23" spans="1:148" s="963" customFormat="1" ht="315">
      <c r="A23" s="1173" t="s">
        <v>273</v>
      </c>
      <c r="B23" s="997" t="s">
        <v>274</v>
      </c>
      <c r="C23" s="986" t="s">
        <v>368</v>
      </c>
      <c r="D23" s="1008">
        <v>8.0999999999999996E-3</v>
      </c>
      <c r="E23" s="960" t="s">
        <v>369</v>
      </c>
      <c r="F23" s="956" t="s">
        <v>370</v>
      </c>
      <c r="G23" s="1185" t="s">
        <v>312</v>
      </c>
      <c r="H23" s="956" t="s">
        <v>26</v>
      </c>
      <c r="I23" s="1029">
        <v>0.34</v>
      </c>
      <c r="J23" s="956">
        <v>2019</v>
      </c>
      <c r="K23" s="1172">
        <v>45078</v>
      </c>
      <c r="L23" s="1009">
        <v>50770</v>
      </c>
      <c r="M23" s="1029">
        <v>0.42</v>
      </c>
      <c r="N23" s="1029">
        <v>0.44</v>
      </c>
      <c r="O23" s="1029">
        <v>0.46</v>
      </c>
      <c r="P23" s="1029">
        <v>0.48</v>
      </c>
      <c r="Q23" s="1029">
        <v>0.5</v>
      </c>
      <c r="R23" s="1029">
        <v>0.52</v>
      </c>
      <c r="S23" s="1029">
        <v>0.54</v>
      </c>
      <c r="T23" s="1029">
        <v>0.56000000000000005</v>
      </c>
      <c r="U23" s="1029">
        <v>0.57999999999999996</v>
      </c>
      <c r="V23" s="1029">
        <v>0.6</v>
      </c>
      <c r="W23" s="1029">
        <v>0.62</v>
      </c>
      <c r="X23" s="1029">
        <v>0.64</v>
      </c>
      <c r="Y23" s="1029">
        <v>0.66</v>
      </c>
      <c r="Z23" s="1029">
        <v>0.68</v>
      </c>
      <c r="AA23" s="1029">
        <v>0.7</v>
      </c>
      <c r="AB23" s="1029">
        <v>0.72</v>
      </c>
      <c r="AC23" s="1029">
        <v>0.72</v>
      </c>
      <c r="AD23" s="956" t="s">
        <v>380</v>
      </c>
      <c r="AE23" s="965" t="s">
        <v>381</v>
      </c>
      <c r="AF23" s="1189">
        <v>8.8000000000000005E-3</v>
      </c>
      <c r="AG23" s="956" t="s">
        <v>382</v>
      </c>
      <c r="AH23" s="960" t="s">
        <v>383</v>
      </c>
      <c r="AI23" s="956" t="s">
        <v>283</v>
      </c>
      <c r="AJ23" s="968" t="s">
        <v>375</v>
      </c>
      <c r="AK23" s="960" t="s">
        <v>312</v>
      </c>
      <c r="AL23" s="956" t="s">
        <v>20</v>
      </c>
      <c r="AM23" s="956" t="str">
        <f t="shared" si="0"/>
        <v>SI</v>
      </c>
      <c r="AN23" s="1305">
        <v>368</v>
      </c>
      <c r="AO23" s="956">
        <v>750</v>
      </c>
      <c r="AP23" s="956">
        <v>2022</v>
      </c>
      <c r="AQ23" s="1172">
        <v>45078</v>
      </c>
      <c r="AR23" s="1013">
        <v>50769</v>
      </c>
      <c r="AS23" s="1032">
        <v>300</v>
      </c>
      <c r="AT23" s="1033">
        <v>500</v>
      </c>
      <c r="AU23" s="1033">
        <v>500</v>
      </c>
      <c r="AV23" s="1032">
        <v>300</v>
      </c>
      <c r="AW23" s="1032">
        <v>300</v>
      </c>
      <c r="AX23" s="1033">
        <v>500</v>
      </c>
      <c r="AY23" s="1033">
        <v>500</v>
      </c>
      <c r="AZ23" s="1032">
        <v>300</v>
      </c>
      <c r="BA23" s="1032">
        <v>300</v>
      </c>
      <c r="BB23" s="1033">
        <v>500</v>
      </c>
      <c r="BC23" s="1033">
        <v>500</v>
      </c>
      <c r="BD23" s="1032">
        <v>300</v>
      </c>
      <c r="BE23" s="1032">
        <v>300</v>
      </c>
      <c r="BF23" s="1033">
        <v>500</v>
      </c>
      <c r="BG23" s="1033">
        <v>500</v>
      </c>
      <c r="BH23" s="1032">
        <v>300</v>
      </c>
      <c r="BI23" s="1030">
        <f>SUM(AS23:BH23)</f>
        <v>6400</v>
      </c>
      <c r="BJ23" s="1016">
        <v>600</v>
      </c>
      <c r="BK23" s="1017"/>
      <c r="BL23" s="956" t="s">
        <v>376</v>
      </c>
      <c r="BM23" s="1305">
        <v>7767</v>
      </c>
      <c r="BN23" s="1016">
        <f>BJ23+(BJ23*3/100)</f>
        <v>618</v>
      </c>
      <c r="BO23" s="956"/>
      <c r="BP23" s="956" t="s">
        <v>376</v>
      </c>
      <c r="BQ23" s="956">
        <v>7767</v>
      </c>
      <c r="BR23" s="1016">
        <f>BN23+(BN23*3/100)</f>
        <v>636.54</v>
      </c>
      <c r="BS23" s="956"/>
      <c r="BT23" s="956" t="s">
        <v>376</v>
      </c>
      <c r="BU23" s="956"/>
      <c r="BV23" s="1016">
        <f>BR23+(BR23*3/100)</f>
        <v>655.63619999999992</v>
      </c>
      <c r="BW23" s="956"/>
      <c r="BX23" s="956" t="s">
        <v>376</v>
      </c>
      <c r="BY23" s="956"/>
      <c r="BZ23" s="1016">
        <f>BV23+(BV23*3/100)</f>
        <v>675.30528599999991</v>
      </c>
      <c r="CA23" s="956"/>
      <c r="CB23" s="956" t="s">
        <v>376</v>
      </c>
      <c r="CC23" s="956"/>
      <c r="CD23" s="1016">
        <f>BZ23+(BZ23*3/100)</f>
        <v>695.56444457999987</v>
      </c>
      <c r="CE23" s="956"/>
      <c r="CF23" s="956" t="s">
        <v>376</v>
      </c>
      <c r="CG23" s="956"/>
      <c r="CH23" s="1016">
        <f>CD23+(CD23*3/100)</f>
        <v>716.43137791739991</v>
      </c>
      <c r="CI23" s="956"/>
      <c r="CJ23" s="956" t="s">
        <v>376</v>
      </c>
      <c r="CK23" s="956"/>
      <c r="CL23" s="1016">
        <f>CH23+(CH23*3/100)</f>
        <v>737.9243192549219</v>
      </c>
      <c r="CM23" s="956"/>
      <c r="CN23" s="956" t="s">
        <v>376</v>
      </c>
      <c r="CO23" s="956"/>
      <c r="CP23" s="1016">
        <f>CL23+(CL23*3/100)</f>
        <v>760.06204883256953</v>
      </c>
      <c r="CQ23" s="956"/>
      <c r="CR23" s="956" t="s">
        <v>376</v>
      </c>
      <c r="CS23" s="956"/>
      <c r="CT23" s="1016">
        <f>CP23+(CP23*3/100)</f>
        <v>782.86391029754657</v>
      </c>
      <c r="CU23" s="956"/>
      <c r="CV23" s="956" t="s">
        <v>376</v>
      </c>
      <c r="CW23" s="956"/>
      <c r="CX23" s="1016">
        <f>CT23+(CT23*3/100)</f>
        <v>806.34982760647301</v>
      </c>
      <c r="CY23" s="956"/>
      <c r="CZ23" s="956" t="s">
        <v>376</v>
      </c>
      <c r="DA23" s="956"/>
      <c r="DB23" s="1016">
        <f>CX23+(CX23*3/100)</f>
        <v>830.54032243466725</v>
      </c>
      <c r="DC23" s="956"/>
      <c r="DD23" s="956" t="s">
        <v>376</v>
      </c>
      <c r="DE23" s="956"/>
      <c r="DF23" s="1016">
        <f>DB23+(DB23*3/100)</f>
        <v>855.45653210770729</v>
      </c>
      <c r="DG23" s="956"/>
      <c r="DH23" s="956" t="s">
        <v>376</v>
      </c>
      <c r="DI23" s="956"/>
      <c r="DJ23" s="1016">
        <f>DF23+(DF23*3/100)</f>
        <v>881.12022807093854</v>
      </c>
      <c r="DK23" s="956"/>
      <c r="DL23" s="956" t="s">
        <v>376</v>
      </c>
      <c r="DM23" s="956"/>
      <c r="DN23" s="1016">
        <f>DJ23+(DJ23*3/100)</f>
        <v>907.55383491306668</v>
      </c>
      <c r="DO23" s="956"/>
      <c r="DP23" s="956" t="s">
        <v>376</v>
      </c>
      <c r="DQ23" s="956"/>
      <c r="DR23" s="1016">
        <f>DN23+(DN23*3/100)</f>
        <v>934.78044996045867</v>
      </c>
      <c r="DS23" s="1017"/>
      <c r="DT23" s="956" t="s">
        <v>376</v>
      </c>
      <c r="DU23" s="956"/>
      <c r="DV23" s="1018">
        <f t="shared" si="3"/>
        <v>12094.128781975751</v>
      </c>
      <c r="DW23" s="1019" t="s">
        <v>288</v>
      </c>
      <c r="DX23" s="1019" t="s">
        <v>21</v>
      </c>
      <c r="DY23" s="1019" t="s">
        <v>377</v>
      </c>
      <c r="DZ23" s="1019" t="s">
        <v>378</v>
      </c>
      <c r="EA23" s="1019">
        <v>3779595</v>
      </c>
      <c r="EB23" s="1150" t="s">
        <v>379</v>
      </c>
      <c r="EC23" s="1023"/>
      <c r="ED23" s="1023"/>
      <c r="EE23" s="960"/>
      <c r="EF23" s="960"/>
      <c r="EG23" s="960"/>
      <c r="EH23" s="960"/>
      <c r="EI23" s="1"/>
      <c r="EJ23" s="1"/>
      <c r="EK23" s="1"/>
      <c r="EL23" s="1"/>
      <c r="EM23" s="1"/>
      <c r="EN23" s="1034"/>
      <c r="EO23" s="1034"/>
      <c r="EP23" s="1034"/>
      <c r="EQ23" s="1034"/>
      <c r="ER23" s="1034"/>
    </row>
    <row r="24" spans="1:148" s="962" customFormat="1" ht="315">
      <c r="A24" s="1173" t="s">
        <v>273</v>
      </c>
      <c r="B24" s="997" t="s">
        <v>274</v>
      </c>
      <c r="C24" s="986" t="s">
        <v>368</v>
      </c>
      <c r="D24" s="1008">
        <v>8.0999999999999996E-3</v>
      </c>
      <c r="E24" s="960" t="s">
        <v>369</v>
      </c>
      <c r="F24" s="956" t="s">
        <v>370</v>
      </c>
      <c r="G24" s="1185" t="s">
        <v>312</v>
      </c>
      <c r="H24" s="956" t="s">
        <v>26</v>
      </c>
      <c r="I24" s="1029">
        <v>0.34</v>
      </c>
      <c r="J24" s="956">
        <v>2019</v>
      </c>
      <c r="K24" s="1172">
        <v>45078</v>
      </c>
      <c r="L24" s="1009">
        <v>50770</v>
      </c>
      <c r="M24" s="1029">
        <v>0.42</v>
      </c>
      <c r="N24" s="1029">
        <v>0.44</v>
      </c>
      <c r="O24" s="1029">
        <v>0.46</v>
      </c>
      <c r="P24" s="1029">
        <v>0.48</v>
      </c>
      <c r="Q24" s="1029">
        <v>0.5</v>
      </c>
      <c r="R24" s="1029">
        <v>0.52</v>
      </c>
      <c r="S24" s="1029">
        <v>0.54</v>
      </c>
      <c r="T24" s="1029">
        <v>0.56000000000000005</v>
      </c>
      <c r="U24" s="1029">
        <v>0.57999999999999996</v>
      </c>
      <c r="V24" s="1029">
        <v>0.6</v>
      </c>
      <c r="W24" s="1029">
        <v>0.62</v>
      </c>
      <c r="X24" s="1029">
        <v>0.64</v>
      </c>
      <c r="Y24" s="1029">
        <v>0.66</v>
      </c>
      <c r="Z24" s="1029">
        <v>0.68</v>
      </c>
      <c r="AA24" s="1029">
        <v>0.7</v>
      </c>
      <c r="AB24" s="1029">
        <v>0.72</v>
      </c>
      <c r="AC24" s="1029">
        <v>0.72</v>
      </c>
      <c r="AD24" s="956" t="s">
        <v>380</v>
      </c>
      <c r="AE24" s="1005" t="s">
        <v>384</v>
      </c>
      <c r="AF24" s="1189">
        <v>8.8000000000000005E-3</v>
      </c>
      <c r="AG24" s="956" t="s">
        <v>385</v>
      </c>
      <c r="AH24" s="956" t="s">
        <v>386</v>
      </c>
      <c r="AI24" s="956" t="s">
        <v>283</v>
      </c>
      <c r="AJ24" s="968" t="s">
        <v>375</v>
      </c>
      <c r="AK24" s="1176" t="s">
        <v>312</v>
      </c>
      <c r="AL24" s="956" t="s">
        <v>20</v>
      </c>
      <c r="AM24" s="956" t="str">
        <f t="shared" si="0"/>
        <v>SI</v>
      </c>
      <c r="AN24" s="956">
        <v>357</v>
      </c>
      <c r="AO24" s="956">
        <v>25</v>
      </c>
      <c r="AP24" s="956">
        <v>2022</v>
      </c>
      <c r="AQ24" s="1172">
        <v>45078</v>
      </c>
      <c r="AR24" s="1013">
        <v>50769</v>
      </c>
      <c r="AS24" s="1033">
        <v>10</v>
      </c>
      <c r="AT24" s="1033">
        <v>10</v>
      </c>
      <c r="AU24" s="1033">
        <v>10</v>
      </c>
      <c r="AV24" s="1033">
        <v>10</v>
      </c>
      <c r="AW24" s="1033">
        <v>10</v>
      </c>
      <c r="AX24" s="1033">
        <v>10</v>
      </c>
      <c r="AY24" s="1033">
        <v>10</v>
      </c>
      <c r="AZ24" s="1033">
        <v>10</v>
      </c>
      <c r="BA24" s="1033">
        <v>10</v>
      </c>
      <c r="BB24" s="1033">
        <v>10</v>
      </c>
      <c r="BC24" s="1033">
        <v>10</v>
      </c>
      <c r="BD24" s="1033">
        <v>10</v>
      </c>
      <c r="BE24" s="1033">
        <v>10</v>
      </c>
      <c r="BF24" s="1033">
        <v>10</v>
      </c>
      <c r="BG24" s="1033">
        <v>10</v>
      </c>
      <c r="BH24" s="1033">
        <v>10</v>
      </c>
      <c r="BI24" s="956">
        <f>160</f>
        <v>160</v>
      </c>
      <c r="BJ24" s="1016">
        <v>432</v>
      </c>
      <c r="BK24" s="1017"/>
      <c r="BL24" s="956" t="s">
        <v>376</v>
      </c>
      <c r="BM24" s="956">
        <v>7767</v>
      </c>
      <c r="BN24" s="1016">
        <f>BJ24+(BJ24*3/100)</f>
        <v>444.96</v>
      </c>
      <c r="BO24" s="956"/>
      <c r="BP24" s="956" t="s">
        <v>376</v>
      </c>
      <c r="BQ24" s="956">
        <v>7767</v>
      </c>
      <c r="BR24" s="1016">
        <f>BN24+(BN24*3/100)</f>
        <v>458.30879999999996</v>
      </c>
      <c r="BS24" s="956"/>
      <c r="BT24" s="956" t="s">
        <v>376</v>
      </c>
      <c r="BU24" s="956"/>
      <c r="BV24" s="1016">
        <f>BR24+(BR24*3/100)</f>
        <v>472.05806399999994</v>
      </c>
      <c r="BW24" s="956"/>
      <c r="BX24" s="956" t="s">
        <v>376</v>
      </c>
      <c r="BY24" s="956"/>
      <c r="BZ24" s="1016">
        <f>BV24+(BV24*3/100)</f>
        <v>486.21980591999994</v>
      </c>
      <c r="CA24" s="956"/>
      <c r="CB24" s="956" t="s">
        <v>376</v>
      </c>
      <c r="CC24" s="956"/>
      <c r="CD24" s="1016">
        <f>BZ24+(BZ24*3/100)</f>
        <v>500.80640009759992</v>
      </c>
      <c r="CE24" s="956"/>
      <c r="CF24" s="956" t="s">
        <v>376</v>
      </c>
      <c r="CG24" s="956"/>
      <c r="CH24" s="1016">
        <f>CD24+(CD24*3/100)</f>
        <v>515.83059210052795</v>
      </c>
      <c r="CI24" s="956"/>
      <c r="CJ24" s="956" t="s">
        <v>376</v>
      </c>
      <c r="CK24" s="956"/>
      <c r="CL24" s="1016">
        <f>CH24+(CH24*3/100)</f>
        <v>531.30550986354376</v>
      </c>
      <c r="CM24" s="956"/>
      <c r="CN24" s="956" t="s">
        <v>376</v>
      </c>
      <c r="CO24" s="956"/>
      <c r="CP24" s="1016">
        <f>CL24+(CL24*3/100)</f>
        <v>547.24467515945003</v>
      </c>
      <c r="CQ24" s="956"/>
      <c r="CR24" s="956" t="s">
        <v>376</v>
      </c>
      <c r="CS24" s="956"/>
      <c r="CT24" s="1016">
        <f>CP24+(CP24*3/100)</f>
        <v>563.66201541423357</v>
      </c>
      <c r="CU24" s="956"/>
      <c r="CV24" s="956" t="s">
        <v>376</v>
      </c>
      <c r="CW24" s="956"/>
      <c r="CX24" s="1016">
        <f>CT24+(CT24*3/100)</f>
        <v>580.57187587666056</v>
      </c>
      <c r="CY24" s="956"/>
      <c r="CZ24" s="956" t="s">
        <v>376</v>
      </c>
      <c r="DA24" s="956"/>
      <c r="DB24" s="1016">
        <f>CX24+(CX24*3/100)</f>
        <v>597.98903215296036</v>
      </c>
      <c r="DC24" s="956"/>
      <c r="DD24" s="956" t="s">
        <v>376</v>
      </c>
      <c r="DE24" s="956"/>
      <c r="DF24" s="1016">
        <f>DB24+(DB24*3/100)</f>
        <v>615.92870311754916</v>
      </c>
      <c r="DG24" s="956"/>
      <c r="DH24" s="956" t="s">
        <v>376</v>
      </c>
      <c r="DI24" s="956"/>
      <c r="DJ24" s="1016">
        <f>DF24+(DF24*3/100)</f>
        <v>634.40656421107565</v>
      </c>
      <c r="DK24" s="956"/>
      <c r="DL24" s="956" t="s">
        <v>376</v>
      </c>
      <c r="DM24" s="956"/>
      <c r="DN24" s="1016">
        <f>DJ24+(DJ24*3/100)</f>
        <v>653.43876113740794</v>
      </c>
      <c r="DO24" s="956"/>
      <c r="DP24" s="956" t="s">
        <v>376</v>
      </c>
      <c r="DQ24" s="956"/>
      <c r="DR24" s="1016">
        <f>DN24+(DN24*3/100)</f>
        <v>673.0419239715302</v>
      </c>
      <c r="DS24" s="1017"/>
      <c r="DT24" s="956" t="s">
        <v>376</v>
      </c>
      <c r="DU24" s="956"/>
      <c r="DV24" s="1018">
        <f t="shared" si="3"/>
        <v>8707.7727230225391</v>
      </c>
      <c r="DW24" s="1019" t="s">
        <v>288</v>
      </c>
      <c r="DX24" s="1019" t="s">
        <v>21</v>
      </c>
      <c r="DY24" s="1019" t="s">
        <v>377</v>
      </c>
      <c r="DZ24" s="1019" t="s">
        <v>378</v>
      </c>
      <c r="EA24" s="1019">
        <v>3779595</v>
      </c>
      <c r="EB24" s="1150" t="s">
        <v>379</v>
      </c>
      <c r="EC24" s="1020" t="s">
        <v>387</v>
      </c>
      <c r="ED24" s="965" t="s">
        <v>388</v>
      </c>
      <c r="EE24" s="960"/>
      <c r="EF24" s="960"/>
      <c r="EG24" s="960"/>
      <c r="EH24" s="960"/>
      <c r="EI24" s="1"/>
      <c r="EJ24" s="1"/>
      <c r="EK24" s="1"/>
      <c r="EL24" s="1"/>
      <c r="EM24" s="1"/>
      <c r="EN24" s="990"/>
      <c r="EO24" s="990"/>
      <c r="EP24" s="990"/>
      <c r="EQ24" s="990"/>
      <c r="ER24" s="990"/>
    </row>
    <row r="25" spans="1:148" s="962" customFormat="1" ht="408" customHeight="1">
      <c r="A25" s="1173" t="s">
        <v>273</v>
      </c>
      <c r="B25" s="997" t="s">
        <v>274</v>
      </c>
      <c r="C25" s="986" t="s">
        <v>389</v>
      </c>
      <c r="D25" s="1008">
        <v>1.2200000000000001E-2</v>
      </c>
      <c r="E25" s="956" t="s">
        <v>390</v>
      </c>
      <c r="F25" s="956" t="s">
        <v>391</v>
      </c>
      <c r="G25" s="1185" t="s">
        <v>312</v>
      </c>
      <c r="H25" s="956" t="s">
        <v>26</v>
      </c>
      <c r="I25" s="1014" t="s">
        <v>392</v>
      </c>
      <c r="J25" s="956">
        <v>2021</v>
      </c>
      <c r="K25" s="1172">
        <v>45078</v>
      </c>
      <c r="L25" s="1009">
        <v>50770</v>
      </c>
      <c r="M25" s="1014" t="s">
        <v>393</v>
      </c>
      <c r="N25" s="1014" t="s">
        <v>394</v>
      </c>
      <c r="O25" s="1014" t="s">
        <v>395</v>
      </c>
      <c r="P25" s="1014" t="s">
        <v>396</v>
      </c>
      <c r="Q25" s="1014" t="s">
        <v>397</v>
      </c>
      <c r="R25" s="1014" t="s">
        <v>398</v>
      </c>
      <c r="S25" s="1014" t="s">
        <v>399</v>
      </c>
      <c r="T25" s="1014" t="s">
        <v>400</v>
      </c>
      <c r="U25" s="1014" t="s">
        <v>401</v>
      </c>
      <c r="V25" s="1014" t="s">
        <v>402</v>
      </c>
      <c r="W25" s="1014" t="s">
        <v>403</v>
      </c>
      <c r="X25" s="1014" t="s">
        <v>404</v>
      </c>
      <c r="Y25" s="1014" t="s">
        <v>405</v>
      </c>
      <c r="Z25" s="1014" t="s">
        <v>406</v>
      </c>
      <c r="AA25" s="1014" t="s">
        <v>407</v>
      </c>
      <c r="AB25" s="1014" t="s">
        <v>408</v>
      </c>
      <c r="AC25" s="1014" t="s">
        <v>409</v>
      </c>
      <c r="AD25" s="956" t="s">
        <v>410</v>
      </c>
      <c r="AE25" s="1005" t="s">
        <v>411</v>
      </c>
      <c r="AF25" s="1189">
        <v>8.8000000000000005E-3</v>
      </c>
      <c r="AG25" s="956" t="s">
        <v>412</v>
      </c>
      <c r="AH25" s="956" t="s">
        <v>413</v>
      </c>
      <c r="AI25" s="956" t="s">
        <v>283</v>
      </c>
      <c r="AJ25" s="968" t="s">
        <v>375</v>
      </c>
      <c r="AK25" s="960" t="s">
        <v>312</v>
      </c>
      <c r="AL25" s="956" t="s">
        <v>26</v>
      </c>
      <c r="AM25" s="956" t="str">
        <f t="shared" si="0"/>
        <v>SI</v>
      </c>
      <c r="AN25" s="960">
        <v>363</v>
      </c>
      <c r="AO25" s="956">
        <v>17</v>
      </c>
      <c r="AP25" s="956">
        <v>2022</v>
      </c>
      <c r="AQ25" s="1172">
        <v>45078</v>
      </c>
      <c r="AR25" s="1035">
        <v>46752</v>
      </c>
      <c r="AS25" s="1033">
        <v>2</v>
      </c>
      <c r="AT25" s="1033">
        <v>2</v>
      </c>
      <c r="AU25" s="1033">
        <v>2</v>
      </c>
      <c r="AV25" s="1036">
        <v>2</v>
      </c>
      <c r="AW25" s="1032">
        <v>2</v>
      </c>
      <c r="AX25" s="1032">
        <v>2</v>
      </c>
      <c r="AY25" s="1032">
        <v>2</v>
      </c>
      <c r="AZ25" s="1032">
        <v>2</v>
      </c>
      <c r="BA25" s="1032">
        <v>2</v>
      </c>
      <c r="BB25" s="1032">
        <v>2</v>
      </c>
      <c r="BC25" s="1032">
        <v>2</v>
      </c>
      <c r="BD25" s="1032">
        <v>2</v>
      </c>
      <c r="BE25" s="1032">
        <v>2</v>
      </c>
      <c r="BF25" s="1032">
        <v>2</v>
      </c>
      <c r="BG25" s="1032">
        <v>2</v>
      </c>
      <c r="BH25" s="1032">
        <v>2</v>
      </c>
      <c r="BI25" s="1037">
        <f>SUM(AS25:BH25)</f>
        <v>32</v>
      </c>
      <c r="BJ25" s="1016">
        <v>1400</v>
      </c>
      <c r="BK25" s="1017" t="s">
        <v>414</v>
      </c>
      <c r="BL25" s="956" t="s">
        <v>415</v>
      </c>
      <c r="BM25" s="956">
        <v>7767</v>
      </c>
      <c r="BN25" s="1016">
        <v>1469</v>
      </c>
      <c r="BO25" s="956" t="s">
        <v>414</v>
      </c>
      <c r="BP25" s="956" t="s">
        <v>415</v>
      </c>
      <c r="BQ25" s="956">
        <v>7767</v>
      </c>
      <c r="BR25" s="1016">
        <v>1600</v>
      </c>
      <c r="BS25" s="956" t="s">
        <v>414</v>
      </c>
      <c r="BT25" s="956" t="s">
        <v>415</v>
      </c>
      <c r="BU25" s="956"/>
      <c r="BV25" s="1016">
        <v>1700</v>
      </c>
      <c r="BW25" s="956" t="s">
        <v>414</v>
      </c>
      <c r="BX25" s="956" t="s">
        <v>415</v>
      </c>
      <c r="BY25" s="956"/>
      <c r="BZ25" s="1016">
        <v>1800</v>
      </c>
      <c r="CA25" s="956" t="s">
        <v>414</v>
      </c>
      <c r="CB25" s="956" t="s">
        <v>415</v>
      </c>
      <c r="CC25" s="956"/>
      <c r="CD25" s="1016">
        <v>2000</v>
      </c>
      <c r="CE25" s="956" t="s">
        <v>414</v>
      </c>
      <c r="CF25" s="956" t="s">
        <v>415</v>
      </c>
      <c r="CG25" s="956"/>
      <c r="CH25" s="1016">
        <v>2000</v>
      </c>
      <c r="CI25" s="956" t="s">
        <v>414</v>
      </c>
      <c r="CJ25" s="956" t="s">
        <v>415</v>
      </c>
      <c r="CK25" s="956"/>
      <c r="CL25" s="1016">
        <v>2100</v>
      </c>
      <c r="CM25" s="956" t="s">
        <v>414</v>
      </c>
      <c r="CN25" s="956" t="s">
        <v>415</v>
      </c>
      <c r="CO25" s="956"/>
      <c r="CP25" s="1016">
        <v>2100</v>
      </c>
      <c r="CQ25" s="956" t="s">
        <v>414</v>
      </c>
      <c r="CR25" s="956" t="s">
        <v>415</v>
      </c>
      <c r="CS25" s="956"/>
      <c r="CT25" s="1016">
        <v>2200</v>
      </c>
      <c r="CU25" s="956" t="s">
        <v>414</v>
      </c>
      <c r="CV25" s="956" t="s">
        <v>415</v>
      </c>
      <c r="CW25" s="956"/>
      <c r="CX25" s="1016">
        <v>2300</v>
      </c>
      <c r="CY25" s="956" t="s">
        <v>414</v>
      </c>
      <c r="CZ25" s="956" t="s">
        <v>415</v>
      </c>
      <c r="DA25" s="956"/>
      <c r="DB25" s="1016">
        <v>2300</v>
      </c>
      <c r="DC25" s="956" t="s">
        <v>414</v>
      </c>
      <c r="DD25" s="956" t="s">
        <v>415</v>
      </c>
      <c r="DE25" s="956"/>
      <c r="DF25" s="1016">
        <v>2400</v>
      </c>
      <c r="DG25" s="956" t="s">
        <v>414</v>
      </c>
      <c r="DH25" s="956" t="s">
        <v>415</v>
      </c>
      <c r="DI25" s="956"/>
      <c r="DJ25" s="1016">
        <v>2500</v>
      </c>
      <c r="DK25" s="956" t="s">
        <v>414</v>
      </c>
      <c r="DL25" s="956" t="s">
        <v>415</v>
      </c>
      <c r="DM25" s="956"/>
      <c r="DN25" s="1016">
        <v>2550</v>
      </c>
      <c r="DO25" s="956" t="s">
        <v>414</v>
      </c>
      <c r="DP25" s="956" t="s">
        <v>415</v>
      </c>
      <c r="DQ25" s="956"/>
      <c r="DR25" s="1016">
        <v>2600</v>
      </c>
      <c r="DS25" s="1017" t="s">
        <v>414</v>
      </c>
      <c r="DT25" s="956" t="s">
        <v>415</v>
      </c>
      <c r="DU25" s="956"/>
      <c r="DV25" s="1018">
        <f t="shared" si="3"/>
        <v>33019</v>
      </c>
      <c r="DW25" s="1019" t="s">
        <v>288</v>
      </c>
      <c r="DX25" s="1019" t="s">
        <v>21</v>
      </c>
      <c r="DY25" s="1019" t="s">
        <v>377</v>
      </c>
      <c r="DZ25" s="1019" t="s">
        <v>378</v>
      </c>
      <c r="EA25" s="1019">
        <v>3779595</v>
      </c>
      <c r="EB25" s="1150" t="s">
        <v>379</v>
      </c>
      <c r="EC25" s="1306" t="s">
        <v>343</v>
      </c>
      <c r="ED25" s="960"/>
      <c r="EE25" s="960"/>
      <c r="EF25" s="968"/>
      <c r="EG25" s="968"/>
      <c r="EH25" s="968"/>
      <c r="EI25" s="990"/>
      <c r="EJ25" s="990"/>
      <c r="EK25" s="990"/>
      <c r="EL25" s="990"/>
      <c r="EM25" s="990"/>
      <c r="EN25" s="990"/>
      <c r="EO25" s="990"/>
      <c r="EP25" s="990"/>
      <c r="EQ25" s="990"/>
      <c r="ER25" s="990"/>
    </row>
    <row r="26" spans="1:148" s="962" customFormat="1" ht="409.5">
      <c r="A26" s="1173" t="s">
        <v>273</v>
      </c>
      <c r="B26" s="997" t="s">
        <v>274</v>
      </c>
      <c r="C26" s="986" t="s">
        <v>389</v>
      </c>
      <c r="D26" s="1008">
        <v>1.2200000000000001E-2</v>
      </c>
      <c r="E26" s="956" t="s">
        <v>416</v>
      </c>
      <c r="F26" s="956" t="s">
        <v>417</v>
      </c>
      <c r="G26" s="1185" t="s">
        <v>312</v>
      </c>
      <c r="H26" s="956" t="s">
        <v>26</v>
      </c>
      <c r="I26" s="1014" t="s">
        <v>392</v>
      </c>
      <c r="J26" s="956">
        <v>2021</v>
      </c>
      <c r="K26" s="1172">
        <v>45078</v>
      </c>
      <c r="L26" s="1009">
        <v>50770</v>
      </c>
      <c r="M26" s="1014" t="s">
        <v>393</v>
      </c>
      <c r="N26" s="1014" t="s">
        <v>394</v>
      </c>
      <c r="O26" s="1014" t="s">
        <v>395</v>
      </c>
      <c r="P26" s="1014" t="s">
        <v>396</v>
      </c>
      <c r="Q26" s="1014" t="s">
        <v>397</v>
      </c>
      <c r="R26" s="1014" t="s">
        <v>398</v>
      </c>
      <c r="S26" s="1014" t="s">
        <v>399</v>
      </c>
      <c r="T26" s="1014" t="s">
        <v>400</v>
      </c>
      <c r="U26" s="1014" t="s">
        <v>401</v>
      </c>
      <c r="V26" s="1014" t="s">
        <v>402</v>
      </c>
      <c r="W26" s="1014" t="s">
        <v>403</v>
      </c>
      <c r="X26" s="1014" t="s">
        <v>404</v>
      </c>
      <c r="Y26" s="1014" t="s">
        <v>405</v>
      </c>
      <c r="Z26" s="1014" t="s">
        <v>406</v>
      </c>
      <c r="AA26" s="1014" t="s">
        <v>407</v>
      </c>
      <c r="AB26" s="1014" t="s">
        <v>408</v>
      </c>
      <c r="AC26" s="1014" t="s">
        <v>409</v>
      </c>
      <c r="AD26" s="956" t="s">
        <v>410</v>
      </c>
      <c r="AE26" s="1005" t="s">
        <v>418</v>
      </c>
      <c r="AF26" s="1189">
        <v>8.8000000000000005E-3</v>
      </c>
      <c r="AG26" s="956" t="s">
        <v>419</v>
      </c>
      <c r="AH26" s="956" t="s">
        <v>420</v>
      </c>
      <c r="AI26" s="956" t="s">
        <v>283</v>
      </c>
      <c r="AJ26" s="968" t="s">
        <v>375</v>
      </c>
      <c r="AK26" s="1176" t="s">
        <v>312</v>
      </c>
      <c r="AL26" s="956" t="s">
        <v>26</v>
      </c>
      <c r="AM26" s="956" t="str">
        <f t="shared" si="0"/>
        <v>SI</v>
      </c>
      <c r="AN26" s="960">
        <v>363</v>
      </c>
      <c r="AO26" s="956">
        <v>50</v>
      </c>
      <c r="AP26" s="956">
        <v>2021</v>
      </c>
      <c r="AQ26" s="1172">
        <v>45078</v>
      </c>
      <c r="AR26" s="1013">
        <v>50769</v>
      </c>
      <c r="AS26" s="1036">
        <v>70</v>
      </c>
      <c r="AT26" s="1036">
        <v>70</v>
      </c>
      <c r="AU26" s="1036">
        <v>70</v>
      </c>
      <c r="AV26" s="1036">
        <v>70</v>
      </c>
      <c r="AW26" s="1036">
        <v>70</v>
      </c>
      <c r="AX26" s="1036">
        <v>70</v>
      </c>
      <c r="AY26" s="1036">
        <v>70</v>
      </c>
      <c r="AZ26" s="1036">
        <v>70</v>
      </c>
      <c r="BA26" s="1036">
        <v>70</v>
      </c>
      <c r="BB26" s="1036">
        <v>70</v>
      </c>
      <c r="BC26" s="1036">
        <v>70</v>
      </c>
      <c r="BD26" s="1036">
        <v>70</v>
      </c>
      <c r="BE26" s="1036">
        <v>70</v>
      </c>
      <c r="BF26" s="1036">
        <v>70</v>
      </c>
      <c r="BG26" s="1036">
        <v>70</v>
      </c>
      <c r="BH26" s="1038">
        <v>70</v>
      </c>
      <c r="BI26" s="956">
        <f>SUM(AS26:BH26)</f>
        <v>1120</v>
      </c>
      <c r="BJ26" s="1039">
        <v>14</v>
      </c>
      <c r="BK26" s="1039">
        <v>14</v>
      </c>
      <c r="BL26" s="956" t="s">
        <v>415</v>
      </c>
      <c r="BM26" s="956">
        <v>7767</v>
      </c>
      <c r="BN26" s="1016">
        <v>16</v>
      </c>
      <c r="BO26" s="1016">
        <v>16</v>
      </c>
      <c r="BP26" s="956" t="s">
        <v>415</v>
      </c>
      <c r="BQ26" s="956">
        <v>7767</v>
      </c>
      <c r="BR26" s="1016">
        <v>17</v>
      </c>
      <c r="BS26" s="956"/>
      <c r="BT26" s="956" t="s">
        <v>415</v>
      </c>
      <c r="BU26" s="956"/>
      <c r="BV26" s="1016">
        <v>19</v>
      </c>
      <c r="BW26" s="956"/>
      <c r="BX26" s="956" t="s">
        <v>415</v>
      </c>
      <c r="BY26" s="956"/>
      <c r="BZ26" s="1016">
        <v>20</v>
      </c>
      <c r="CA26" s="956"/>
      <c r="CB26" s="956" t="s">
        <v>415</v>
      </c>
      <c r="CC26" s="956"/>
      <c r="CD26" s="1016">
        <v>22</v>
      </c>
      <c r="CE26" s="956"/>
      <c r="CF26" s="956" t="s">
        <v>415</v>
      </c>
      <c r="CG26" s="956"/>
      <c r="CH26" s="1016">
        <v>23</v>
      </c>
      <c r="CI26" s="956"/>
      <c r="CJ26" s="956" t="s">
        <v>415</v>
      </c>
      <c r="CK26" s="956"/>
      <c r="CL26" s="1016">
        <v>25</v>
      </c>
      <c r="CM26" s="956"/>
      <c r="CN26" s="956" t="s">
        <v>415</v>
      </c>
      <c r="CO26" s="956"/>
      <c r="CP26" s="1016">
        <v>26</v>
      </c>
      <c r="CQ26" s="956"/>
      <c r="CR26" s="956" t="s">
        <v>415</v>
      </c>
      <c r="CS26" s="956"/>
      <c r="CT26" s="1016">
        <v>27</v>
      </c>
      <c r="CU26" s="956" t="s">
        <v>414</v>
      </c>
      <c r="CV26" s="956" t="s">
        <v>415</v>
      </c>
      <c r="CW26" s="956"/>
      <c r="CX26" s="1016">
        <v>28</v>
      </c>
      <c r="CY26" s="956" t="s">
        <v>414</v>
      </c>
      <c r="CZ26" s="956" t="s">
        <v>415</v>
      </c>
      <c r="DA26" s="956"/>
      <c r="DB26" s="1016">
        <v>29</v>
      </c>
      <c r="DC26" s="956" t="s">
        <v>414</v>
      </c>
      <c r="DD26" s="956" t="s">
        <v>415</v>
      </c>
      <c r="DE26" s="956"/>
      <c r="DF26" s="1016">
        <v>30</v>
      </c>
      <c r="DG26" s="956" t="s">
        <v>414</v>
      </c>
      <c r="DH26" s="956" t="s">
        <v>415</v>
      </c>
      <c r="DI26" s="956"/>
      <c r="DJ26" s="1016">
        <v>31</v>
      </c>
      <c r="DK26" s="956" t="s">
        <v>414</v>
      </c>
      <c r="DL26" s="956" t="s">
        <v>415</v>
      </c>
      <c r="DM26" s="956"/>
      <c r="DN26" s="1016">
        <v>32</v>
      </c>
      <c r="DO26" s="956" t="s">
        <v>414</v>
      </c>
      <c r="DP26" s="956" t="s">
        <v>415</v>
      </c>
      <c r="DQ26" s="956"/>
      <c r="DR26" s="1016">
        <v>32</v>
      </c>
      <c r="DS26" s="1017" t="s">
        <v>414</v>
      </c>
      <c r="DT26" s="956" t="s">
        <v>415</v>
      </c>
      <c r="DU26" s="956"/>
      <c r="DV26" s="1018">
        <f>SUM(DR26,DN26,DJ26,DF26,DB26,CX26,CT26,CP26,CL26,CH26,CD26,BZ26,BV26,BR26,BN26,BJ26)</f>
        <v>391</v>
      </c>
      <c r="DW26" s="1019" t="s">
        <v>288</v>
      </c>
      <c r="DX26" s="1019" t="s">
        <v>21</v>
      </c>
      <c r="DY26" s="1019" t="s">
        <v>377</v>
      </c>
      <c r="DZ26" s="1019" t="s">
        <v>378</v>
      </c>
      <c r="EA26" s="1019">
        <v>3779595</v>
      </c>
      <c r="EB26" s="1150" t="s">
        <v>379</v>
      </c>
      <c r="EC26" s="1165" t="s">
        <v>343</v>
      </c>
      <c r="ED26" s="960"/>
      <c r="EE26" s="960"/>
      <c r="EF26" s="968"/>
      <c r="EG26" s="968"/>
      <c r="EH26" s="968"/>
      <c r="EI26" s="990"/>
      <c r="EJ26" s="990"/>
      <c r="EK26" s="990"/>
      <c r="EL26" s="990"/>
      <c r="EM26" s="990"/>
      <c r="EN26" s="990"/>
      <c r="EO26" s="990"/>
      <c r="EP26" s="990"/>
      <c r="EQ26" s="990"/>
      <c r="ER26" s="990"/>
    </row>
    <row r="27" spans="1:148" s="963" customFormat="1" ht="255">
      <c r="A27" s="1173" t="s">
        <v>273</v>
      </c>
      <c r="B27" s="997" t="s">
        <v>274</v>
      </c>
      <c r="C27" s="982" t="s">
        <v>421</v>
      </c>
      <c r="D27" s="1008">
        <v>4.0000000000000001E-3</v>
      </c>
      <c r="E27" s="964" t="s">
        <v>422</v>
      </c>
      <c r="F27" s="965" t="s">
        <v>423</v>
      </c>
      <c r="G27" s="1185" t="s">
        <v>312</v>
      </c>
      <c r="H27" s="960" t="s">
        <v>26</v>
      </c>
      <c r="I27" s="956">
        <v>6.5</v>
      </c>
      <c r="J27" s="956">
        <v>2021</v>
      </c>
      <c r="K27" s="1172">
        <v>45078</v>
      </c>
      <c r="L27" s="1009">
        <v>50770</v>
      </c>
      <c r="M27" s="956"/>
      <c r="N27" s="956">
        <v>6.9</v>
      </c>
      <c r="O27" s="956"/>
      <c r="P27" s="956"/>
      <c r="Q27" s="956">
        <v>7.3</v>
      </c>
      <c r="R27" s="956"/>
      <c r="S27" s="956"/>
      <c r="T27" s="956">
        <v>7.7</v>
      </c>
      <c r="U27" s="956"/>
      <c r="V27" s="956"/>
      <c r="W27" s="956">
        <v>7.9</v>
      </c>
      <c r="X27" s="956"/>
      <c r="Y27" s="956"/>
      <c r="Z27" s="956">
        <v>8.1999999999999993</v>
      </c>
      <c r="AA27" s="956"/>
      <c r="AB27" s="956"/>
      <c r="AC27" s="956">
        <v>8.4</v>
      </c>
      <c r="AD27" s="956"/>
      <c r="AE27" s="1005" t="s">
        <v>424</v>
      </c>
      <c r="AF27" s="1012">
        <v>8.8000000000000005E-3</v>
      </c>
      <c r="AG27" s="956" t="s">
        <v>425</v>
      </c>
      <c r="AH27" s="956" t="s">
        <v>426</v>
      </c>
      <c r="AI27" s="956" t="s">
        <v>283</v>
      </c>
      <c r="AJ27" s="972" t="s">
        <v>284</v>
      </c>
      <c r="AK27" s="956" t="s">
        <v>427</v>
      </c>
      <c r="AL27" s="986" t="s">
        <v>20</v>
      </c>
      <c r="AM27" s="956" t="str">
        <f t="shared" si="0"/>
        <v>SI</v>
      </c>
      <c r="AN27" s="1307">
        <v>319</v>
      </c>
      <c r="AO27" s="956">
        <v>800</v>
      </c>
      <c r="AP27" s="956">
        <v>2022</v>
      </c>
      <c r="AQ27" s="1172">
        <v>45078</v>
      </c>
      <c r="AR27" s="1013">
        <v>50769</v>
      </c>
      <c r="AS27" s="956">
        <v>300</v>
      </c>
      <c r="AT27" s="956">
        <v>300</v>
      </c>
      <c r="AU27" s="956">
        <v>300</v>
      </c>
      <c r="AV27" s="956">
        <v>300</v>
      </c>
      <c r="AW27" s="956">
        <v>300</v>
      </c>
      <c r="AX27" s="956">
        <v>300</v>
      </c>
      <c r="AY27" s="956">
        <v>300</v>
      </c>
      <c r="AZ27" s="956">
        <v>300</v>
      </c>
      <c r="BA27" s="956">
        <v>300</v>
      </c>
      <c r="BB27" s="956">
        <v>300</v>
      </c>
      <c r="BC27" s="956">
        <v>300</v>
      </c>
      <c r="BD27" s="956">
        <v>300</v>
      </c>
      <c r="BE27" s="956">
        <v>300</v>
      </c>
      <c r="BF27" s="956">
        <v>300</v>
      </c>
      <c r="BG27" s="956">
        <v>300</v>
      </c>
      <c r="BH27" s="964">
        <v>300</v>
      </c>
      <c r="BI27" s="956">
        <f>SUM(AS27:BH27)</f>
        <v>4800</v>
      </c>
      <c r="BJ27" s="1039">
        <v>797</v>
      </c>
      <c r="BK27" s="1039">
        <v>797</v>
      </c>
      <c r="BL27" s="956" t="s">
        <v>287</v>
      </c>
      <c r="BM27" s="972">
        <v>7692</v>
      </c>
      <c r="BN27" s="1016">
        <v>861</v>
      </c>
      <c r="BO27" s="1016">
        <v>861</v>
      </c>
      <c r="BP27" s="956" t="s">
        <v>287</v>
      </c>
      <c r="BQ27" s="1207"/>
      <c r="BR27" s="1016">
        <v>934</v>
      </c>
      <c r="BS27" s="956"/>
      <c r="BT27" s="956" t="s">
        <v>287</v>
      </c>
      <c r="BU27" s="956"/>
      <c r="BV27" s="1016">
        <v>1018</v>
      </c>
      <c r="BW27" s="956"/>
      <c r="BX27" s="956" t="s">
        <v>287</v>
      </c>
      <c r="BY27" s="956"/>
      <c r="BZ27" s="1016">
        <v>1114</v>
      </c>
      <c r="CA27" s="956"/>
      <c r="CB27" s="956" t="s">
        <v>287</v>
      </c>
      <c r="CC27" s="956"/>
      <c r="CD27" s="1016">
        <v>1226</v>
      </c>
      <c r="CE27" s="956"/>
      <c r="CF27" s="956" t="s">
        <v>287</v>
      </c>
      <c r="CG27" s="956"/>
      <c r="CH27" s="1016">
        <v>1355</v>
      </c>
      <c r="CI27" s="956"/>
      <c r="CJ27" s="956" t="s">
        <v>287</v>
      </c>
      <c r="CK27" s="956"/>
      <c r="CL27" s="1016">
        <v>1504</v>
      </c>
      <c r="CM27" s="956"/>
      <c r="CN27" s="956" t="s">
        <v>287</v>
      </c>
      <c r="CO27" s="956"/>
      <c r="CP27" s="1016">
        <v>1677</v>
      </c>
      <c r="CQ27" s="956"/>
      <c r="CR27" s="956" t="s">
        <v>287</v>
      </c>
      <c r="CS27" s="956"/>
      <c r="CT27" s="1016">
        <v>1878</v>
      </c>
      <c r="CU27" s="956"/>
      <c r="CV27" s="956" t="s">
        <v>287</v>
      </c>
      <c r="CW27" s="956"/>
      <c r="CX27" s="1016">
        <v>2113</v>
      </c>
      <c r="CY27" s="956"/>
      <c r="CZ27" s="956" t="s">
        <v>287</v>
      </c>
      <c r="DA27" s="956"/>
      <c r="DB27" s="1016">
        <v>2387</v>
      </c>
      <c r="DC27" s="956"/>
      <c r="DD27" s="956" t="s">
        <v>287</v>
      </c>
      <c r="DE27" s="956"/>
      <c r="DF27" s="1016">
        <v>2711</v>
      </c>
      <c r="DG27" s="956"/>
      <c r="DH27" s="956" t="s">
        <v>287</v>
      </c>
      <c r="DI27" s="956"/>
      <c r="DJ27" s="1016">
        <v>3090</v>
      </c>
      <c r="DK27" s="956"/>
      <c r="DL27" s="956" t="s">
        <v>287</v>
      </c>
      <c r="DM27" s="956"/>
      <c r="DN27" s="1016">
        <v>3537</v>
      </c>
      <c r="DO27" s="956"/>
      <c r="DP27" s="956" t="s">
        <v>286</v>
      </c>
      <c r="DQ27" s="956"/>
      <c r="DR27" s="1016">
        <v>4069</v>
      </c>
      <c r="DS27" s="1017"/>
      <c r="DT27" s="956" t="s">
        <v>286</v>
      </c>
      <c r="DU27" s="956"/>
      <c r="DV27" s="1018">
        <f>SUM(CH27,BJ27,BN27,BR27,BV27,BZ27,CD27,CL27,CP27,CT27,CX27,DB27,DF27,DJ27,DN27,DR27)</f>
        <v>30271</v>
      </c>
      <c r="DW27" s="1019" t="s">
        <v>288</v>
      </c>
      <c r="DX27" s="1019" t="s">
        <v>289</v>
      </c>
      <c r="DY27" s="1019" t="s">
        <v>290</v>
      </c>
      <c r="DZ27" s="1019" t="s">
        <v>291</v>
      </c>
      <c r="EA27" s="1019">
        <v>3779595</v>
      </c>
      <c r="EB27" s="1150" t="s">
        <v>292</v>
      </c>
      <c r="EC27" s="1023" t="s">
        <v>10</v>
      </c>
      <c r="ED27" s="960" t="s">
        <v>428</v>
      </c>
      <c r="EE27" s="1026"/>
      <c r="EF27" s="1026"/>
      <c r="EG27" s="1026"/>
      <c r="EH27" s="1026"/>
      <c r="EI27" s="5366"/>
      <c r="EJ27" s="5366"/>
      <c r="EK27" s="1"/>
      <c r="EL27" s="1"/>
      <c r="EM27" s="1"/>
      <c r="EN27" s="1"/>
      <c r="EO27" s="1"/>
      <c r="EP27" s="1"/>
      <c r="EQ27" s="1"/>
      <c r="ER27" s="1034"/>
    </row>
    <row r="28" spans="1:148" s="963" customFormat="1" ht="345">
      <c r="A28" s="1173" t="s">
        <v>273</v>
      </c>
      <c r="B28" s="997" t="s">
        <v>274</v>
      </c>
      <c r="C28" s="983" t="s">
        <v>429</v>
      </c>
      <c r="D28" s="1182">
        <v>4.0000000000000001E-3</v>
      </c>
      <c r="E28" s="960" t="s">
        <v>430</v>
      </c>
      <c r="F28" s="965" t="s">
        <v>423</v>
      </c>
      <c r="G28" s="1185" t="s">
        <v>312</v>
      </c>
      <c r="H28" s="960" t="s">
        <v>431</v>
      </c>
      <c r="I28" s="956">
        <v>6.5</v>
      </c>
      <c r="J28" s="956">
        <v>2021</v>
      </c>
      <c r="K28" s="1172">
        <v>45078</v>
      </c>
      <c r="L28" s="1009">
        <v>50770</v>
      </c>
      <c r="M28" s="956"/>
      <c r="N28" s="956">
        <v>6.9</v>
      </c>
      <c r="O28" s="956"/>
      <c r="P28" s="956"/>
      <c r="Q28" s="956">
        <v>7.3</v>
      </c>
      <c r="R28" s="956"/>
      <c r="S28" s="956"/>
      <c r="T28" s="956">
        <v>7.7</v>
      </c>
      <c r="U28" s="956"/>
      <c r="V28" s="956"/>
      <c r="W28" s="956">
        <v>7.9</v>
      </c>
      <c r="X28" s="956"/>
      <c r="Y28" s="956"/>
      <c r="Z28" s="956">
        <v>8.1999999999999993</v>
      </c>
      <c r="AA28" s="956"/>
      <c r="AB28" s="956"/>
      <c r="AC28" s="956">
        <v>8.4</v>
      </c>
      <c r="AD28" s="1040"/>
      <c r="AE28" s="965" t="s">
        <v>432</v>
      </c>
      <c r="AF28" s="1012">
        <v>8.8000000000000005E-3</v>
      </c>
      <c r="AG28" s="960" t="s">
        <v>433</v>
      </c>
      <c r="AH28" s="960" t="s">
        <v>434</v>
      </c>
      <c r="AI28" s="960" t="s">
        <v>435</v>
      </c>
      <c r="AJ28" s="968" t="s">
        <v>436</v>
      </c>
      <c r="AK28" s="960" t="s">
        <v>2</v>
      </c>
      <c r="AL28" s="960" t="s">
        <v>20</v>
      </c>
      <c r="AM28" s="956" t="str">
        <f t="shared" si="0"/>
        <v>NO</v>
      </c>
      <c r="AN28" s="960" t="s">
        <v>437</v>
      </c>
      <c r="AO28" s="960">
        <v>4</v>
      </c>
      <c r="AP28" s="960">
        <v>2022</v>
      </c>
      <c r="AQ28" s="1172">
        <v>45078</v>
      </c>
      <c r="AR28" s="1013">
        <v>50769</v>
      </c>
      <c r="AS28" s="960">
        <v>6</v>
      </c>
      <c r="AT28" s="960">
        <v>6</v>
      </c>
      <c r="AU28" s="960">
        <v>6</v>
      </c>
      <c r="AV28" s="960">
        <v>6</v>
      </c>
      <c r="AW28" s="960">
        <v>6</v>
      </c>
      <c r="AX28" s="960">
        <v>6</v>
      </c>
      <c r="AY28" s="960">
        <v>6</v>
      </c>
      <c r="AZ28" s="960">
        <v>6</v>
      </c>
      <c r="BA28" s="960">
        <v>6</v>
      </c>
      <c r="BB28" s="960">
        <v>6</v>
      </c>
      <c r="BC28" s="960">
        <v>6</v>
      </c>
      <c r="BD28" s="960">
        <v>6</v>
      </c>
      <c r="BE28" s="960">
        <v>6</v>
      </c>
      <c r="BF28" s="960">
        <v>6</v>
      </c>
      <c r="BG28" s="960">
        <v>6</v>
      </c>
      <c r="BH28" s="960">
        <v>6</v>
      </c>
      <c r="BI28" s="960">
        <f>SUM(AS28:BH28)</f>
        <v>96</v>
      </c>
      <c r="BJ28" s="1041" t="s">
        <v>438</v>
      </c>
      <c r="BK28" s="1041" t="s">
        <v>438</v>
      </c>
      <c r="BL28" s="960" t="s">
        <v>76</v>
      </c>
      <c r="BM28" s="960">
        <v>7738</v>
      </c>
      <c r="BN28" s="1042">
        <v>295</v>
      </c>
      <c r="BO28" s="1042">
        <v>295</v>
      </c>
      <c r="BP28" s="960" t="s">
        <v>76</v>
      </c>
      <c r="BQ28" s="960">
        <v>7738</v>
      </c>
      <c r="BR28" s="1042">
        <v>294</v>
      </c>
      <c r="BS28" s="960"/>
      <c r="BT28" s="960" t="s">
        <v>76</v>
      </c>
      <c r="BU28" s="960"/>
      <c r="BV28" s="1043">
        <v>303</v>
      </c>
      <c r="BW28" s="960"/>
      <c r="BX28" s="960" t="s">
        <v>76</v>
      </c>
      <c r="BY28" s="960"/>
      <c r="BZ28" s="1019" t="s">
        <v>439</v>
      </c>
      <c r="CA28" s="1019"/>
      <c r="CB28" s="1019" t="s">
        <v>76</v>
      </c>
      <c r="CC28" s="1019"/>
      <c r="CD28" s="1019" t="s">
        <v>440</v>
      </c>
      <c r="CE28" s="1019"/>
      <c r="CF28" s="1019" t="s">
        <v>76</v>
      </c>
      <c r="CG28" s="1019"/>
      <c r="CH28" s="1019" t="s">
        <v>441</v>
      </c>
      <c r="CI28" s="1019"/>
      <c r="CJ28" s="1019" t="s">
        <v>76</v>
      </c>
      <c r="CK28" s="1019"/>
      <c r="CL28" s="1019" t="s">
        <v>442</v>
      </c>
      <c r="CM28" s="1019"/>
      <c r="CN28" s="1019" t="s">
        <v>76</v>
      </c>
      <c r="CO28" s="1019"/>
      <c r="CP28" s="1019" t="s">
        <v>443</v>
      </c>
      <c r="CQ28" s="1019"/>
      <c r="CR28" s="1019" t="s">
        <v>76</v>
      </c>
      <c r="CS28" s="1019"/>
      <c r="CT28" s="1019" t="s">
        <v>444</v>
      </c>
      <c r="CU28" s="1019"/>
      <c r="CV28" s="1019" t="s">
        <v>76</v>
      </c>
      <c r="CW28" s="1019"/>
      <c r="CX28" s="1019" t="s">
        <v>445</v>
      </c>
      <c r="CY28" s="1019"/>
      <c r="CZ28" s="1019" t="s">
        <v>76</v>
      </c>
      <c r="DA28" s="1019"/>
      <c r="DB28" s="1019" t="s">
        <v>446</v>
      </c>
      <c r="DC28" s="1019"/>
      <c r="DD28" s="1019" t="s">
        <v>76</v>
      </c>
      <c r="DE28" s="1019"/>
      <c r="DF28" s="1019" t="s">
        <v>447</v>
      </c>
      <c r="DG28" s="1019"/>
      <c r="DH28" s="1019" t="s">
        <v>76</v>
      </c>
      <c r="DI28" s="1019"/>
      <c r="DJ28" s="1019" t="s">
        <v>448</v>
      </c>
      <c r="DK28" s="1019"/>
      <c r="DL28" s="1019" t="s">
        <v>76</v>
      </c>
      <c r="DM28" s="1019"/>
      <c r="DN28" s="1019" t="s">
        <v>449</v>
      </c>
      <c r="DO28" s="1019"/>
      <c r="DP28" s="1019" t="s">
        <v>76</v>
      </c>
      <c r="DQ28" s="1019"/>
      <c r="DR28" s="1019" t="s">
        <v>450</v>
      </c>
      <c r="DS28" s="1019"/>
      <c r="DT28" s="1019" t="s">
        <v>76</v>
      </c>
      <c r="DU28" s="1019"/>
      <c r="DV28" s="1208">
        <f t="shared" ref="DV28:DV32" si="4">SUM(BJ28,BN28,BR28,BV28,BZ28,CD28,CH28,CL28,CP28,CT28,CX28,DB28,DF28,DJ28,DN28,DR28)</f>
        <v>892</v>
      </c>
      <c r="DW28" s="1019" t="s">
        <v>43</v>
      </c>
      <c r="DX28" s="1019" t="s">
        <v>107</v>
      </c>
      <c r="DY28" s="1019" t="s">
        <v>451</v>
      </c>
      <c r="DZ28" s="1019" t="s">
        <v>452</v>
      </c>
      <c r="EA28" s="1019">
        <v>3169001</v>
      </c>
      <c r="EB28" s="1150" t="s">
        <v>453</v>
      </c>
      <c r="EC28" s="1329" t="s">
        <v>343</v>
      </c>
      <c r="ED28" s="1023"/>
      <c r="EE28" s="960"/>
      <c r="EF28" s="960"/>
      <c r="EG28" s="960"/>
      <c r="EH28" s="960"/>
      <c r="EI28" s="1"/>
      <c r="EJ28" s="1"/>
      <c r="EK28" s="1"/>
      <c r="EL28" s="1034"/>
      <c r="EM28" s="1034"/>
      <c r="EN28" s="1034"/>
      <c r="EO28" s="1034"/>
      <c r="EP28" s="1034"/>
      <c r="EQ28" s="1034"/>
      <c r="ER28" s="1034"/>
    </row>
    <row r="29" spans="1:148" s="963" customFormat="1" ht="300">
      <c r="A29" s="1173" t="s">
        <v>273</v>
      </c>
      <c r="B29" s="997" t="s">
        <v>274</v>
      </c>
      <c r="C29" s="983" t="s">
        <v>429</v>
      </c>
      <c r="D29" s="1182">
        <v>4.0000000000000001E-3</v>
      </c>
      <c r="E29" s="966" t="s">
        <v>430</v>
      </c>
      <c r="F29" s="966" t="s">
        <v>423</v>
      </c>
      <c r="G29" s="1185" t="s">
        <v>312</v>
      </c>
      <c r="H29" s="960" t="s">
        <v>431</v>
      </c>
      <c r="I29" s="956">
        <v>6.5</v>
      </c>
      <c r="J29" s="956">
        <v>2021</v>
      </c>
      <c r="K29" s="1172">
        <v>45078</v>
      </c>
      <c r="L29" s="1009">
        <v>50770</v>
      </c>
      <c r="M29" s="956"/>
      <c r="N29" s="956">
        <v>6.9</v>
      </c>
      <c r="O29" s="956"/>
      <c r="P29" s="956"/>
      <c r="Q29" s="956">
        <v>7.3</v>
      </c>
      <c r="R29" s="956"/>
      <c r="S29" s="956"/>
      <c r="T29" s="956">
        <v>7.7</v>
      </c>
      <c r="U29" s="956"/>
      <c r="V29" s="956"/>
      <c r="W29" s="956">
        <v>7.9</v>
      </c>
      <c r="X29" s="956"/>
      <c r="Y29" s="956"/>
      <c r="Z29" s="956">
        <v>8.1999999999999993</v>
      </c>
      <c r="AA29" s="956"/>
      <c r="AB29" s="956"/>
      <c r="AC29" s="956">
        <v>8.4</v>
      </c>
      <c r="AD29" s="1040"/>
      <c r="AE29" s="965" t="s">
        <v>454</v>
      </c>
      <c r="AF29" s="1189">
        <v>8.8000000000000005E-3</v>
      </c>
      <c r="AG29" s="960" t="s">
        <v>455</v>
      </c>
      <c r="AH29" s="964" t="s">
        <v>456</v>
      </c>
      <c r="AI29" s="956" t="s">
        <v>283</v>
      </c>
      <c r="AJ29" s="972" t="s">
        <v>284</v>
      </c>
      <c r="AK29" s="960" t="s">
        <v>457</v>
      </c>
      <c r="AL29" s="987" t="s">
        <v>23</v>
      </c>
      <c r="AM29" s="956" t="str">
        <f t="shared" si="0"/>
        <v>SI</v>
      </c>
      <c r="AN29" s="1154"/>
      <c r="AO29" s="1044">
        <v>2190</v>
      </c>
      <c r="AP29" s="960">
        <v>2021</v>
      </c>
      <c r="AQ29" s="1172">
        <v>45078</v>
      </c>
      <c r="AR29" s="1013">
        <v>50769</v>
      </c>
      <c r="AS29" s="1045">
        <v>1</v>
      </c>
      <c r="AT29" s="1045">
        <v>1</v>
      </c>
      <c r="AU29" s="1045">
        <v>1</v>
      </c>
      <c r="AV29" s="1045">
        <v>1</v>
      </c>
      <c r="AW29" s="1045">
        <v>1</v>
      </c>
      <c r="AX29" s="1045">
        <v>1</v>
      </c>
      <c r="AY29" s="1045">
        <v>1</v>
      </c>
      <c r="AZ29" s="1045">
        <v>1</v>
      </c>
      <c r="BA29" s="1045">
        <v>1</v>
      </c>
      <c r="BB29" s="1045">
        <v>1</v>
      </c>
      <c r="BC29" s="1045">
        <v>1</v>
      </c>
      <c r="BD29" s="1045">
        <v>1</v>
      </c>
      <c r="BE29" s="1045">
        <v>1</v>
      </c>
      <c r="BF29" s="1045">
        <v>1</v>
      </c>
      <c r="BG29" s="1045">
        <v>1</v>
      </c>
      <c r="BH29" s="1045">
        <v>1</v>
      </c>
      <c r="BI29" s="1045">
        <v>1</v>
      </c>
      <c r="BJ29" s="1046">
        <v>135</v>
      </c>
      <c r="BK29" s="1046">
        <v>135</v>
      </c>
      <c r="BL29" s="960" t="s">
        <v>458</v>
      </c>
      <c r="BM29" s="960">
        <v>7787</v>
      </c>
      <c r="BN29" s="1047">
        <v>141</v>
      </c>
      <c r="BO29" s="1046">
        <v>140.74100000000001</v>
      </c>
      <c r="BP29" s="960" t="s">
        <v>458</v>
      </c>
      <c r="BQ29" s="960">
        <v>7787</v>
      </c>
      <c r="BR29" s="1046">
        <v>146.37</v>
      </c>
      <c r="BS29" s="1046"/>
      <c r="BT29" s="960" t="s">
        <v>458</v>
      </c>
      <c r="BU29" s="960" t="s">
        <v>359</v>
      </c>
      <c r="BV29" s="1046">
        <v>152</v>
      </c>
      <c r="BW29" s="1046"/>
      <c r="BX29" s="960" t="s">
        <v>458</v>
      </c>
      <c r="BY29" s="960" t="s">
        <v>359</v>
      </c>
      <c r="BZ29" s="1046">
        <v>158</v>
      </c>
      <c r="CA29" s="1046"/>
      <c r="CB29" s="960" t="s">
        <v>458</v>
      </c>
      <c r="CC29" s="960" t="s">
        <v>359</v>
      </c>
      <c r="CD29" s="1046">
        <v>165</v>
      </c>
      <c r="CE29" s="1046"/>
      <c r="CF29" s="960" t="s">
        <v>458</v>
      </c>
      <c r="CG29" s="960" t="s">
        <v>359</v>
      </c>
      <c r="CH29" s="1046">
        <v>171</v>
      </c>
      <c r="CI29" s="1046"/>
      <c r="CJ29" s="960" t="s">
        <v>458</v>
      </c>
      <c r="CK29" s="960" t="s">
        <v>359</v>
      </c>
      <c r="CL29" s="1046">
        <v>178</v>
      </c>
      <c r="CM29" s="1046"/>
      <c r="CN29" s="960" t="s">
        <v>458</v>
      </c>
      <c r="CO29" s="960" t="s">
        <v>359</v>
      </c>
      <c r="CP29" s="1046">
        <v>185</v>
      </c>
      <c r="CQ29" s="1046"/>
      <c r="CR29" s="960" t="s">
        <v>458</v>
      </c>
      <c r="CS29" s="960" t="s">
        <v>359</v>
      </c>
      <c r="CT29" s="1046">
        <v>192</v>
      </c>
      <c r="CU29" s="1046"/>
      <c r="CV29" s="960" t="s">
        <v>458</v>
      </c>
      <c r="CW29" s="960" t="s">
        <v>359</v>
      </c>
      <c r="CX29" s="1046">
        <v>200</v>
      </c>
      <c r="CY29" s="1046"/>
      <c r="CZ29" s="960" t="s">
        <v>458</v>
      </c>
      <c r="DA29" s="960" t="s">
        <v>359</v>
      </c>
      <c r="DB29" s="1046">
        <v>208</v>
      </c>
      <c r="DC29" s="1046"/>
      <c r="DD29" s="960" t="s">
        <v>458</v>
      </c>
      <c r="DE29" s="960" t="s">
        <v>359</v>
      </c>
      <c r="DF29" s="1046">
        <v>217</v>
      </c>
      <c r="DG29" s="1046"/>
      <c r="DH29" s="960" t="s">
        <v>458</v>
      </c>
      <c r="DI29" s="960" t="s">
        <v>359</v>
      </c>
      <c r="DJ29" s="1046">
        <v>225</v>
      </c>
      <c r="DK29" s="1046"/>
      <c r="DL29" s="960" t="s">
        <v>458</v>
      </c>
      <c r="DM29" s="960" t="s">
        <v>359</v>
      </c>
      <c r="DN29" s="1046">
        <v>234</v>
      </c>
      <c r="DO29" s="1046"/>
      <c r="DP29" s="960" t="s">
        <v>458</v>
      </c>
      <c r="DQ29" s="960" t="s">
        <v>359</v>
      </c>
      <c r="DR29" s="1046">
        <v>244</v>
      </c>
      <c r="DS29" s="1046"/>
      <c r="DT29" s="960" t="s">
        <v>458</v>
      </c>
      <c r="DU29" s="960" t="s">
        <v>359</v>
      </c>
      <c r="DV29" s="1018">
        <f t="shared" si="4"/>
        <v>2951.37</v>
      </c>
      <c r="DW29" s="1019" t="s">
        <v>10</v>
      </c>
      <c r="DX29" s="1019" t="s">
        <v>459</v>
      </c>
      <c r="DY29" s="1019" t="s">
        <v>460</v>
      </c>
      <c r="DZ29" s="1019" t="s">
        <v>461</v>
      </c>
      <c r="EA29" s="1019" t="s">
        <v>462</v>
      </c>
      <c r="EB29" s="1150" t="s">
        <v>463</v>
      </c>
      <c r="EC29" s="1329" t="s">
        <v>343</v>
      </c>
      <c r="ED29" s="960"/>
      <c r="EE29" s="960"/>
      <c r="EF29" s="1026"/>
      <c r="EG29" s="1026"/>
      <c r="EH29" s="1026"/>
      <c r="EI29" s="1034"/>
      <c r="EJ29" s="1034"/>
      <c r="EK29" s="1034"/>
      <c r="EL29" s="1034"/>
      <c r="EM29" s="1034"/>
      <c r="EN29" s="1034"/>
      <c r="EO29" s="1034"/>
      <c r="EP29" s="1034"/>
      <c r="EQ29" s="1034"/>
      <c r="ER29" s="1034"/>
    </row>
    <row r="30" spans="1:148" s="963" customFormat="1" ht="255">
      <c r="A30" s="1173" t="s">
        <v>273</v>
      </c>
      <c r="B30" s="997" t="s">
        <v>274</v>
      </c>
      <c r="C30" s="983" t="s">
        <v>464</v>
      </c>
      <c r="D30" s="1008">
        <v>4.0000000000000001E-3</v>
      </c>
      <c r="E30" s="960" t="s">
        <v>430</v>
      </c>
      <c r="F30" s="965" t="s">
        <v>423</v>
      </c>
      <c r="G30" s="1185" t="s">
        <v>312</v>
      </c>
      <c r="H30" s="960" t="s">
        <v>431</v>
      </c>
      <c r="I30" s="956">
        <v>6.5</v>
      </c>
      <c r="J30" s="956">
        <v>2021</v>
      </c>
      <c r="K30" s="1172">
        <v>45078</v>
      </c>
      <c r="L30" s="1009">
        <v>50770</v>
      </c>
      <c r="M30" s="956"/>
      <c r="N30" s="956">
        <v>6.9</v>
      </c>
      <c r="O30" s="956"/>
      <c r="P30" s="956"/>
      <c r="Q30" s="956">
        <v>7.3</v>
      </c>
      <c r="R30" s="956"/>
      <c r="S30" s="956"/>
      <c r="T30" s="956">
        <v>7.7</v>
      </c>
      <c r="U30" s="956"/>
      <c r="V30" s="956"/>
      <c r="W30" s="956">
        <v>7.9</v>
      </c>
      <c r="X30" s="956"/>
      <c r="Y30" s="956"/>
      <c r="Z30" s="956">
        <v>8.1999999999999993</v>
      </c>
      <c r="AA30" s="956"/>
      <c r="AB30" s="956"/>
      <c r="AC30" s="956">
        <v>8.4</v>
      </c>
      <c r="AD30" s="1040"/>
      <c r="AE30" s="965" t="s">
        <v>465</v>
      </c>
      <c r="AF30" s="1012">
        <v>8.8000000000000005E-3</v>
      </c>
      <c r="AG30" s="964" t="s">
        <v>466</v>
      </c>
      <c r="AH30" s="960" t="s">
        <v>467</v>
      </c>
      <c r="AI30" s="956" t="s">
        <v>283</v>
      </c>
      <c r="AJ30" s="972" t="s">
        <v>284</v>
      </c>
      <c r="AK30" s="960" t="s">
        <v>468</v>
      </c>
      <c r="AL30" s="960" t="s">
        <v>20</v>
      </c>
      <c r="AM30" s="956" t="str">
        <f t="shared" si="0"/>
        <v>SI</v>
      </c>
      <c r="AN30" s="987">
        <v>326</v>
      </c>
      <c r="AO30" s="966">
        <v>2</v>
      </c>
      <c r="AP30" s="960">
        <v>2020</v>
      </c>
      <c r="AQ30" s="1172">
        <v>45078</v>
      </c>
      <c r="AR30" s="1013">
        <v>50769</v>
      </c>
      <c r="AS30" s="1022">
        <v>2</v>
      </c>
      <c r="AT30" s="1022">
        <v>0</v>
      </c>
      <c r="AU30" s="1022">
        <v>1</v>
      </c>
      <c r="AV30" s="1022">
        <v>1</v>
      </c>
      <c r="AW30" s="1022">
        <v>1</v>
      </c>
      <c r="AX30" s="1022">
        <v>1</v>
      </c>
      <c r="AY30" s="1022">
        <v>1</v>
      </c>
      <c r="AZ30" s="1022">
        <v>1</v>
      </c>
      <c r="BA30" s="1022">
        <v>1</v>
      </c>
      <c r="BB30" s="1022">
        <v>1</v>
      </c>
      <c r="BC30" s="1022">
        <v>1</v>
      </c>
      <c r="BD30" s="1022">
        <v>1</v>
      </c>
      <c r="BE30" s="1022">
        <v>1</v>
      </c>
      <c r="BF30" s="1022">
        <v>1</v>
      </c>
      <c r="BG30" s="1022">
        <v>1</v>
      </c>
      <c r="BH30" s="1022">
        <v>1</v>
      </c>
      <c r="BI30" s="1048">
        <f>SUM(AS30:BH30)</f>
        <v>16</v>
      </c>
      <c r="BJ30" s="1047">
        <v>762</v>
      </c>
      <c r="BK30" s="1049" t="s">
        <v>469</v>
      </c>
      <c r="BL30" s="960" t="s">
        <v>458</v>
      </c>
      <c r="BM30" s="960">
        <v>7793</v>
      </c>
      <c r="BN30" s="1047">
        <v>488</v>
      </c>
      <c r="BO30" s="1047">
        <v>488</v>
      </c>
      <c r="BP30" s="960" t="s">
        <v>286</v>
      </c>
      <c r="BQ30" s="960">
        <v>7793</v>
      </c>
      <c r="BR30" s="1047">
        <v>500</v>
      </c>
      <c r="BS30" s="1047">
        <v>500</v>
      </c>
      <c r="BT30" s="1050"/>
      <c r="BU30" s="1046"/>
      <c r="BV30" s="1047">
        <v>520</v>
      </c>
      <c r="BW30" s="1047"/>
      <c r="BX30" s="960" t="s">
        <v>458</v>
      </c>
      <c r="BY30" s="960" t="s">
        <v>359</v>
      </c>
      <c r="BZ30" s="1047">
        <v>541</v>
      </c>
      <c r="CA30" s="1046"/>
      <c r="CB30" s="960" t="s">
        <v>458</v>
      </c>
      <c r="CC30" s="960" t="s">
        <v>359</v>
      </c>
      <c r="CD30" s="1047">
        <v>562</v>
      </c>
      <c r="CE30" s="1046"/>
      <c r="CF30" s="960" t="s">
        <v>458</v>
      </c>
      <c r="CG30" s="960" t="s">
        <v>359</v>
      </c>
      <c r="CH30" s="1046">
        <v>584</v>
      </c>
      <c r="CI30" s="1046"/>
      <c r="CJ30" s="960" t="s">
        <v>458</v>
      </c>
      <c r="CK30" s="960" t="s">
        <v>359</v>
      </c>
      <c r="CL30" s="1046">
        <v>608</v>
      </c>
      <c r="CM30" s="1046"/>
      <c r="CN30" s="960" t="s">
        <v>458</v>
      </c>
      <c r="CO30" s="960" t="s">
        <v>359</v>
      </c>
      <c r="CP30" s="1046">
        <v>633</v>
      </c>
      <c r="CQ30" s="1046"/>
      <c r="CR30" s="960" t="s">
        <v>458</v>
      </c>
      <c r="CS30" s="960" t="s">
        <v>359</v>
      </c>
      <c r="CT30" s="1046">
        <v>658</v>
      </c>
      <c r="CU30" s="1046"/>
      <c r="CV30" s="960" t="s">
        <v>458</v>
      </c>
      <c r="CW30" s="960" t="s">
        <v>359</v>
      </c>
      <c r="CX30" s="1046">
        <v>684</v>
      </c>
      <c r="CY30" s="1046"/>
      <c r="CZ30" s="960" t="s">
        <v>458</v>
      </c>
      <c r="DA30" s="960" t="s">
        <v>359</v>
      </c>
      <c r="DB30" s="1046">
        <v>712</v>
      </c>
      <c r="DC30" s="1046"/>
      <c r="DD30" s="960" t="s">
        <v>458</v>
      </c>
      <c r="DE30" s="960" t="s">
        <v>359</v>
      </c>
      <c r="DF30" s="1046">
        <v>740</v>
      </c>
      <c r="DG30" s="1046"/>
      <c r="DH30" s="960" t="s">
        <v>458</v>
      </c>
      <c r="DI30" s="960" t="s">
        <v>359</v>
      </c>
      <c r="DJ30" s="1046">
        <v>770</v>
      </c>
      <c r="DK30" s="1046"/>
      <c r="DL30" s="960" t="s">
        <v>458</v>
      </c>
      <c r="DM30" s="960" t="s">
        <v>359</v>
      </c>
      <c r="DN30" s="1046">
        <v>801</v>
      </c>
      <c r="DO30" s="1046"/>
      <c r="DP30" s="960" t="s">
        <v>458</v>
      </c>
      <c r="DQ30" s="960" t="s">
        <v>359</v>
      </c>
      <c r="DR30" s="1046">
        <v>833</v>
      </c>
      <c r="DS30" s="1046"/>
      <c r="DT30" s="960" t="s">
        <v>458</v>
      </c>
      <c r="DU30" s="960" t="s">
        <v>359</v>
      </c>
      <c r="DV30" s="1018">
        <f t="shared" si="4"/>
        <v>10396</v>
      </c>
      <c r="DW30" s="1019" t="s">
        <v>10</v>
      </c>
      <c r="DX30" s="1019" t="s">
        <v>459</v>
      </c>
      <c r="DY30" s="1019" t="s">
        <v>470</v>
      </c>
      <c r="DZ30" s="1019" t="s">
        <v>471</v>
      </c>
      <c r="EA30" s="1019">
        <v>3502524472</v>
      </c>
      <c r="EB30" s="1150" t="s">
        <v>472</v>
      </c>
      <c r="EC30" s="1023" t="s">
        <v>10</v>
      </c>
      <c r="ED30" s="1209" t="s">
        <v>473</v>
      </c>
      <c r="EE30" s="1026"/>
      <c r="EF30" s="1026"/>
      <c r="EG30" s="960"/>
      <c r="EH30" s="960"/>
      <c r="EI30" s="1"/>
      <c r="EJ30" s="1"/>
      <c r="EK30" s="1"/>
      <c r="EL30" s="1"/>
      <c r="EM30" s="1"/>
      <c r="EN30" s="1"/>
      <c r="EO30" s="1"/>
      <c r="EP30" s="1034"/>
      <c r="EQ30" s="1034"/>
      <c r="ER30" s="1034"/>
    </row>
    <row r="31" spans="1:148" s="963" customFormat="1" ht="330">
      <c r="A31" s="1173" t="s">
        <v>273</v>
      </c>
      <c r="B31" s="997" t="s">
        <v>274</v>
      </c>
      <c r="C31" s="983" t="s">
        <v>429</v>
      </c>
      <c r="D31" s="1182">
        <v>4.0000000000000001E-3</v>
      </c>
      <c r="E31" s="966" t="s">
        <v>430</v>
      </c>
      <c r="F31" s="966" t="s">
        <v>423</v>
      </c>
      <c r="G31" s="1185" t="s">
        <v>312</v>
      </c>
      <c r="H31" s="967" t="s">
        <v>20</v>
      </c>
      <c r="I31" s="956">
        <v>6.5</v>
      </c>
      <c r="J31" s="956">
        <v>2021</v>
      </c>
      <c r="K31" s="1172">
        <v>45078</v>
      </c>
      <c r="L31" s="1009">
        <v>50770</v>
      </c>
      <c r="M31" s="956"/>
      <c r="N31" s="956">
        <v>6.9</v>
      </c>
      <c r="O31" s="956"/>
      <c r="P31" s="956"/>
      <c r="Q31" s="956">
        <v>7.3</v>
      </c>
      <c r="R31" s="956"/>
      <c r="S31" s="956"/>
      <c r="T31" s="956">
        <v>7.7</v>
      </c>
      <c r="U31" s="956"/>
      <c r="V31" s="956"/>
      <c r="W31" s="956">
        <v>7.9</v>
      </c>
      <c r="X31" s="956"/>
      <c r="Y31" s="956"/>
      <c r="Z31" s="956">
        <v>8.1999999999999993</v>
      </c>
      <c r="AA31" s="956"/>
      <c r="AB31" s="956"/>
      <c r="AC31" s="1051">
        <v>8.4</v>
      </c>
      <c r="AD31" s="1040"/>
      <c r="AE31" s="965" t="s">
        <v>474</v>
      </c>
      <c r="AF31" s="1012">
        <v>8.8000000000000005E-3</v>
      </c>
      <c r="AG31" s="960" t="s">
        <v>475</v>
      </c>
      <c r="AH31" s="960" t="s">
        <v>476</v>
      </c>
      <c r="AI31" s="956" t="s">
        <v>283</v>
      </c>
      <c r="AJ31" s="972" t="s">
        <v>284</v>
      </c>
      <c r="AK31" s="960" t="s">
        <v>468</v>
      </c>
      <c r="AL31" s="968" t="s">
        <v>23</v>
      </c>
      <c r="AM31" s="956" t="str">
        <f t="shared" si="0"/>
        <v>SI</v>
      </c>
      <c r="AN31" s="966">
        <v>323</v>
      </c>
      <c r="AO31" s="1045">
        <v>1</v>
      </c>
      <c r="AP31" s="960">
        <v>2020</v>
      </c>
      <c r="AQ31" s="1172">
        <v>45078</v>
      </c>
      <c r="AR31" s="1013">
        <v>50769</v>
      </c>
      <c r="AS31" s="1045">
        <v>1</v>
      </c>
      <c r="AT31" s="1045">
        <v>1</v>
      </c>
      <c r="AU31" s="1045">
        <v>1</v>
      </c>
      <c r="AV31" s="1045">
        <v>1</v>
      </c>
      <c r="AW31" s="1045">
        <v>1</v>
      </c>
      <c r="AX31" s="1045">
        <v>1</v>
      </c>
      <c r="AY31" s="1045">
        <v>1</v>
      </c>
      <c r="AZ31" s="1045">
        <v>1</v>
      </c>
      <c r="BA31" s="1045">
        <v>1</v>
      </c>
      <c r="BB31" s="1045">
        <v>1</v>
      </c>
      <c r="BC31" s="1045">
        <v>1</v>
      </c>
      <c r="BD31" s="1045">
        <v>1</v>
      </c>
      <c r="BE31" s="1045">
        <v>1</v>
      </c>
      <c r="BF31" s="1045">
        <v>1</v>
      </c>
      <c r="BG31" s="1045">
        <v>1</v>
      </c>
      <c r="BH31" s="1045">
        <v>1</v>
      </c>
      <c r="BI31" s="1045">
        <v>1</v>
      </c>
      <c r="BJ31" s="1052">
        <v>1</v>
      </c>
      <c r="BK31" s="1047">
        <v>1</v>
      </c>
      <c r="BL31" s="1050" t="s">
        <v>76</v>
      </c>
      <c r="BM31" s="960">
        <v>7793</v>
      </c>
      <c r="BN31" s="1047">
        <v>1000</v>
      </c>
      <c r="BO31" s="1047">
        <v>1000</v>
      </c>
      <c r="BP31" s="1050" t="s">
        <v>76</v>
      </c>
      <c r="BQ31" s="960">
        <v>7793</v>
      </c>
      <c r="BR31" s="1047">
        <v>1000</v>
      </c>
      <c r="BS31" s="1047"/>
      <c r="BT31" s="1050" t="s">
        <v>76</v>
      </c>
      <c r="BU31" s="1050" t="s">
        <v>359</v>
      </c>
      <c r="BV31" s="1047">
        <v>1040</v>
      </c>
      <c r="BW31" s="1047"/>
      <c r="BX31" s="1050" t="s">
        <v>458</v>
      </c>
      <c r="BY31" s="1050" t="s">
        <v>359</v>
      </c>
      <c r="BZ31" s="1047">
        <v>1082</v>
      </c>
      <c r="CA31" s="1047"/>
      <c r="CB31" s="1050" t="s">
        <v>458</v>
      </c>
      <c r="CC31" s="1050" t="s">
        <v>359</v>
      </c>
      <c r="CD31" s="1053"/>
      <c r="CE31" s="1054"/>
      <c r="CF31" s="1050" t="s">
        <v>458</v>
      </c>
      <c r="CG31" s="1050" t="s">
        <v>359</v>
      </c>
      <c r="CH31" s="1047">
        <v>1170</v>
      </c>
      <c r="CI31" s="1054"/>
      <c r="CJ31" s="1050" t="s">
        <v>458</v>
      </c>
      <c r="CK31" s="1050" t="s">
        <v>359</v>
      </c>
      <c r="CL31" s="1047">
        <v>1217</v>
      </c>
      <c r="CM31" s="1047"/>
      <c r="CN31" s="1050" t="s">
        <v>458</v>
      </c>
      <c r="CO31" s="1050" t="s">
        <v>359</v>
      </c>
      <c r="CP31" s="1047">
        <v>1265</v>
      </c>
      <c r="CQ31" s="1050"/>
      <c r="CR31" s="1050" t="s">
        <v>458</v>
      </c>
      <c r="CS31" s="1050" t="s">
        <v>359</v>
      </c>
      <c r="CT31" s="1053"/>
      <c r="CU31" s="1050"/>
      <c r="CV31" s="1050" t="s">
        <v>458</v>
      </c>
      <c r="CW31" s="1050" t="s">
        <v>359</v>
      </c>
      <c r="CX31" s="1053"/>
      <c r="CY31" s="1050"/>
      <c r="CZ31" s="1050" t="s">
        <v>458</v>
      </c>
      <c r="DA31" s="1050" t="s">
        <v>359</v>
      </c>
      <c r="DB31" s="1053"/>
      <c r="DC31" s="1050"/>
      <c r="DD31" s="1050" t="s">
        <v>458</v>
      </c>
      <c r="DE31" s="1050" t="s">
        <v>359</v>
      </c>
      <c r="DF31" s="1047">
        <v>1480</v>
      </c>
      <c r="DG31" s="1050"/>
      <c r="DH31" s="1050" t="s">
        <v>458</v>
      </c>
      <c r="DI31" s="1050" t="s">
        <v>359</v>
      </c>
      <c r="DJ31" s="1047">
        <v>1539</v>
      </c>
      <c r="DK31" s="1050"/>
      <c r="DL31" s="1050" t="s">
        <v>458</v>
      </c>
      <c r="DM31" s="1050" t="s">
        <v>359</v>
      </c>
      <c r="DN31" s="1047">
        <v>1601</v>
      </c>
      <c r="DO31" s="1050"/>
      <c r="DP31" s="1050" t="s">
        <v>458</v>
      </c>
      <c r="DQ31" s="1050" t="s">
        <v>359</v>
      </c>
      <c r="DR31" s="1047">
        <v>1665</v>
      </c>
      <c r="DS31" s="1050"/>
      <c r="DT31" s="1050" t="s">
        <v>458</v>
      </c>
      <c r="DU31" s="1050" t="s">
        <v>359</v>
      </c>
      <c r="DV31" s="1018">
        <f t="shared" si="4"/>
        <v>14060</v>
      </c>
      <c r="DW31" s="1019" t="s">
        <v>10</v>
      </c>
      <c r="DX31" s="1019" t="s">
        <v>459</v>
      </c>
      <c r="DY31" s="1019" t="s">
        <v>470</v>
      </c>
      <c r="DZ31" s="1019" t="s">
        <v>471</v>
      </c>
      <c r="EA31" s="1019">
        <v>3502524472</v>
      </c>
      <c r="EB31" s="1150" t="s">
        <v>472</v>
      </c>
      <c r="EC31" s="1329" t="s">
        <v>343</v>
      </c>
      <c r="ED31" s="960"/>
      <c r="EE31" s="960"/>
      <c r="EF31" s="1026"/>
      <c r="EG31" s="1026"/>
      <c r="EH31" s="1026"/>
      <c r="EI31" s="1034"/>
      <c r="EJ31" s="1034"/>
      <c r="EK31" s="1034"/>
      <c r="EL31" s="1034"/>
      <c r="EM31" s="1034"/>
      <c r="EN31" s="1034"/>
      <c r="EO31" s="1034"/>
      <c r="EP31" s="1034"/>
      <c r="EQ31" s="1034"/>
      <c r="ER31" s="1034"/>
    </row>
    <row r="32" spans="1:148" s="963" customFormat="1" ht="390">
      <c r="A32" s="1173" t="s">
        <v>273</v>
      </c>
      <c r="B32" s="997" t="s">
        <v>274</v>
      </c>
      <c r="C32" s="983" t="s">
        <v>429</v>
      </c>
      <c r="D32" s="1008">
        <v>4.0000000000000001E-3</v>
      </c>
      <c r="E32" s="960" t="s">
        <v>430</v>
      </c>
      <c r="F32" s="965" t="s">
        <v>423</v>
      </c>
      <c r="G32" s="1185" t="s">
        <v>312</v>
      </c>
      <c r="H32" s="960" t="s">
        <v>431</v>
      </c>
      <c r="I32" s="956">
        <v>6.5</v>
      </c>
      <c r="J32" s="956">
        <v>2021</v>
      </c>
      <c r="K32" s="1172">
        <v>45078</v>
      </c>
      <c r="L32" s="1009">
        <v>50770</v>
      </c>
      <c r="M32" s="956"/>
      <c r="N32" s="956">
        <v>6.9</v>
      </c>
      <c r="O32" s="956"/>
      <c r="P32" s="956"/>
      <c r="Q32" s="956">
        <v>7.3</v>
      </c>
      <c r="R32" s="956"/>
      <c r="S32" s="956"/>
      <c r="T32" s="956">
        <v>7.7</v>
      </c>
      <c r="U32" s="956"/>
      <c r="V32" s="956"/>
      <c r="W32" s="956">
        <v>7.9</v>
      </c>
      <c r="X32" s="956"/>
      <c r="Y32" s="956"/>
      <c r="Z32" s="956">
        <v>8.1999999999999993</v>
      </c>
      <c r="AA32" s="956"/>
      <c r="AB32" s="956"/>
      <c r="AC32" s="956">
        <v>8.4</v>
      </c>
      <c r="AD32" s="1040"/>
      <c r="AE32" s="1055" t="s">
        <v>477</v>
      </c>
      <c r="AF32" s="1012">
        <v>8.8000000000000005E-3</v>
      </c>
      <c r="AG32" s="966" t="s">
        <v>478</v>
      </c>
      <c r="AH32" s="966" t="s">
        <v>479</v>
      </c>
      <c r="AI32" s="956" t="s">
        <v>283</v>
      </c>
      <c r="AJ32" s="972" t="s">
        <v>284</v>
      </c>
      <c r="AK32" s="960" t="s">
        <v>1</v>
      </c>
      <c r="AL32" s="960" t="s">
        <v>480</v>
      </c>
      <c r="AM32" s="956" t="str">
        <f t="shared" si="0"/>
        <v>NO</v>
      </c>
      <c r="AN32" s="960" t="s">
        <v>437</v>
      </c>
      <c r="AO32" s="960">
        <v>0</v>
      </c>
      <c r="AP32" s="960">
        <v>2022</v>
      </c>
      <c r="AQ32" s="1172">
        <v>45078</v>
      </c>
      <c r="AR32" s="1013">
        <v>50769</v>
      </c>
      <c r="AS32" s="960">
        <v>400</v>
      </c>
      <c r="AT32" s="960">
        <v>400</v>
      </c>
      <c r="AU32" s="960">
        <v>400</v>
      </c>
      <c r="AV32" s="960">
        <v>400</v>
      </c>
      <c r="AW32" s="960">
        <v>400</v>
      </c>
      <c r="AX32" s="960">
        <v>400</v>
      </c>
      <c r="AY32" s="960">
        <v>400</v>
      </c>
      <c r="AZ32" s="960">
        <v>400</v>
      </c>
      <c r="BA32" s="960">
        <v>400</v>
      </c>
      <c r="BB32" s="960">
        <v>400</v>
      </c>
      <c r="BC32" s="960">
        <v>400</v>
      </c>
      <c r="BD32" s="960">
        <v>400</v>
      </c>
      <c r="BE32" s="960">
        <v>400</v>
      </c>
      <c r="BF32" s="960">
        <v>400</v>
      </c>
      <c r="BG32" s="960">
        <v>400</v>
      </c>
      <c r="BH32" s="960">
        <v>400</v>
      </c>
      <c r="BI32" s="960">
        <f>SUM(AS32:BH32)</f>
        <v>6400</v>
      </c>
      <c r="BJ32" s="1056">
        <v>15.5</v>
      </c>
      <c r="BK32" s="1047">
        <v>16</v>
      </c>
      <c r="BL32" s="960" t="s">
        <v>481</v>
      </c>
      <c r="BM32" s="960">
        <v>7835</v>
      </c>
      <c r="BN32" s="1047">
        <v>23</v>
      </c>
      <c r="BO32" s="1047">
        <v>23</v>
      </c>
      <c r="BP32" s="960" t="s">
        <v>481</v>
      </c>
      <c r="BQ32" s="960">
        <v>7835</v>
      </c>
      <c r="BR32" s="1047">
        <v>24</v>
      </c>
      <c r="BS32" s="1047">
        <v>24</v>
      </c>
      <c r="BT32" s="960" t="s">
        <v>481</v>
      </c>
      <c r="BU32" s="960">
        <v>7835</v>
      </c>
      <c r="BV32" s="1047">
        <v>26</v>
      </c>
      <c r="BW32" s="1047">
        <v>26</v>
      </c>
      <c r="BX32" s="960" t="s">
        <v>482</v>
      </c>
      <c r="BY32" s="960">
        <v>7835</v>
      </c>
      <c r="BZ32" s="1047">
        <v>27</v>
      </c>
      <c r="CA32" s="1047">
        <v>27</v>
      </c>
      <c r="CB32" s="960" t="s">
        <v>481</v>
      </c>
      <c r="CC32" s="960">
        <v>7835</v>
      </c>
      <c r="CD32" s="1047">
        <v>28</v>
      </c>
      <c r="CE32" s="1047">
        <v>28</v>
      </c>
      <c r="CF32" s="960" t="s">
        <v>482</v>
      </c>
      <c r="CG32" s="960">
        <v>7835</v>
      </c>
      <c r="CH32" s="1047">
        <v>30</v>
      </c>
      <c r="CI32" s="1047">
        <v>30</v>
      </c>
      <c r="CJ32" s="960" t="s">
        <v>482</v>
      </c>
      <c r="CK32" s="960">
        <v>7835</v>
      </c>
      <c r="CL32" s="1047">
        <v>31</v>
      </c>
      <c r="CM32" s="1047">
        <v>31</v>
      </c>
      <c r="CN32" s="960" t="s">
        <v>482</v>
      </c>
      <c r="CO32" s="960">
        <v>7835</v>
      </c>
      <c r="CP32" s="1047">
        <v>33</v>
      </c>
      <c r="CQ32" s="1047">
        <v>33</v>
      </c>
      <c r="CR32" s="960" t="s">
        <v>482</v>
      </c>
      <c r="CS32" s="960">
        <v>7835</v>
      </c>
      <c r="CT32" s="1047">
        <v>34</v>
      </c>
      <c r="CU32" s="1047">
        <v>34</v>
      </c>
      <c r="CV32" s="960" t="s">
        <v>482</v>
      </c>
      <c r="CW32" s="960">
        <v>7835</v>
      </c>
      <c r="CX32" s="1047">
        <v>36</v>
      </c>
      <c r="CY32" s="1047">
        <v>36</v>
      </c>
      <c r="CZ32" s="960" t="s">
        <v>482</v>
      </c>
      <c r="DA32" s="960">
        <v>7835</v>
      </c>
      <c r="DB32" s="1047">
        <v>38</v>
      </c>
      <c r="DC32" s="1047">
        <v>38</v>
      </c>
      <c r="DD32" s="960" t="s">
        <v>482</v>
      </c>
      <c r="DE32" s="960">
        <v>7835</v>
      </c>
      <c r="DF32" s="1047">
        <v>40</v>
      </c>
      <c r="DG32" s="1047">
        <v>40</v>
      </c>
      <c r="DH32" s="960" t="s">
        <v>482</v>
      </c>
      <c r="DI32" s="960">
        <v>7835</v>
      </c>
      <c r="DJ32" s="1047">
        <v>42</v>
      </c>
      <c r="DK32" s="1047">
        <v>42</v>
      </c>
      <c r="DL32" s="960" t="s">
        <v>482</v>
      </c>
      <c r="DM32" s="960">
        <v>7835</v>
      </c>
      <c r="DN32" s="1047">
        <v>44</v>
      </c>
      <c r="DO32" s="1047">
        <v>44</v>
      </c>
      <c r="DP32" s="960" t="s">
        <v>482</v>
      </c>
      <c r="DQ32" s="960">
        <v>7835</v>
      </c>
      <c r="DR32" s="1047">
        <v>46</v>
      </c>
      <c r="DS32" s="1047">
        <v>46</v>
      </c>
      <c r="DT32" s="960" t="s">
        <v>482</v>
      </c>
      <c r="DU32" s="960">
        <v>7835</v>
      </c>
      <c r="DV32" s="1018">
        <f t="shared" si="4"/>
        <v>517.5</v>
      </c>
      <c r="DW32" s="1019" t="s">
        <v>483</v>
      </c>
      <c r="DX32" s="1019" t="s">
        <v>484</v>
      </c>
      <c r="DY32" s="1019" t="s">
        <v>485</v>
      </c>
      <c r="DZ32" s="1019" t="s">
        <v>486</v>
      </c>
      <c r="EA32" s="1019">
        <v>3103214992</v>
      </c>
      <c r="EB32" s="1206" t="s">
        <v>487</v>
      </c>
      <c r="EC32" s="1329" t="s">
        <v>343</v>
      </c>
      <c r="ED32" s="960"/>
      <c r="EE32" s="1019"/>
      <c r="EF32" s="1019"/>
      <c r="EG32" s="1210"/>
      <c r="EH32" s="1150"/>
      <c r="EI32" s="1034"/>
      <c r="EJ32" s="1034"/>
      <c r="EK32" s="1034"/>
      <c r="EL32" s="1034"/>
      <c r="EM32" s="1034"/>
      <c r="EN32" s="1034"/>
      <c r="EO32" s="1034"/>
      <c r="EP32" s="1034"/>
      <c r="EQ32" s="1034"/>
      <c r="ER32" s="1034"/>
    </row>
    <row r="33" spans="1:148" s="963" customFormat="1" ht="409.5">
      <c r="A33" s="1173" t="s">
        <v>273</v>
      </c>
      <c r="B33" s="997" t="s">
        <v>274</v>
      </c>
      <c r="C33" s="953" t="s">
        <v>488</v>
      </c>
      <c r="D33" s="1182">
        <v>2.4500000000000001E-2</v>
      </c>
      <c r="E33" s="965" t="s">
        <v>489</v>
      </c>
      <c r="F33" s="965" t="s">
        <v>490</v>
      </c>
      <c r="G33" s="965" t="s">
        <v>491</v>
      </c>
      <c r="H33" s="953" t="s">
        <v>29</v>
      </c>
      <c r="I33" s="965">
        <v>63.1</v>
      </c>
      <c r="J33" s="965">
        <v>2022</v>
      </c>
      <c r="K33" s="1172">
        <v>45078</v>
      </c>
      <c r="L33" s="1009">
        <v>50770</v>
      </c>
      <c r="M33" s="1057">
        <v>61.36956</v>
      </c>
      <c r="N33" s="1057">
        <v>60.1421688</v>
      </c>
      <c r="O33" s="1057">
        <v>58.939325424000003</v>
      </c>
      <c r="P33" s="1057">
        <v>57.760538915520002</v>
      </c>
      <c r="Q33" s="1057">
        <v>56.605328137209604</v>
      </c>
      <c r="R33" s="1057">
        <v>55.473221574465413</v>
      </c>
      <c r="S33" s="1057">
        <v>54.363757142976105</v>
      </c>
      <c r="T33" s="1057">
        <v>53.27648200011658</v>
      </c>
      <c r="U33" s="1057">
        <v>52.210952360114248</v>
      </c>
      <c r="V33" s="1057">
        <v>51.166733312911965</v>
      </c>
      <c r="W33" s="1057">
        <v>50.143398646653729</v>
      </c>
      <c r="X33" s="1057">
        <v>49.140530673720654</v>
      </c>
      <c r="Y33" s="1057">
        <v>48.157720060246241</v>
      </c>
      <c r="Z33" s="1057">
        <v>47.194565659041317</v>
      </c>
      <c r="AA33" s="1057">
        <v>46.250674345860489</v>
      </c>
      <c r="AB33" s="1057">
        <v>45.32566085894328</v>
      </c>
      <c r="AC33" s="1057">
        <v>45.32566085894328</v>
      </c>
      <c r="AD33" s="960" t="s">
        <v>359</v>
      </c>
      <c r="AE33" s="965" t="s">
        <v>492</v>
      </c>
      <c r="AF33" s="1189">
        <v>8.8000000000000005E-3</v>
      </c>
      <c r="AG33" s="987" t="s">
        <v>493</v>
      </c>
      <c r="AH33" s="987" t="s">
        <v>494</v>
      </c>
      <c r="AI33" s="960" t="s">
        <v>495</v>
      </c>
      <c r="AJ33" s="968" t="s">
        <v>496</v>
      </c>
      <c r="AK33" s="1177"/>
      <c r="AL33" s="987" t="s">
        <v>23</v>
      </c>
      <c r="AM33" s="956" t="str">
        <f t="shared" si="0"/>
        <v>SI</v>
      </c>
      <c r="AN33" s="987">
        <v>335</v>
      </c>
      <c r="AO33" s="1045">
        <v>1</v>
      </c>
      <c r="AP33" s="960">
        <v>2021</v>
      </c>
      <c r="AQ33" s="1172">
        <v>45078</v>
      </c>
      <c r="AR33" s="1013">
        <v>50769</v>
      </c>
      <c r="AS33" s="1045">
        <v>1</v>
      </c>
      <c r="AT33" s="1045">
        <v>1</v>
      </c>
      <c r="AU33" s="1045">
        <v>1</v>
      </c>
      <c r="AV33" s="1045">
        <v>1</v>
      </c>
      <c r="AW33" s="1045">
        <v>1</v>
      </c>
      <c r="AX33" s="1045">
        <v>1</v>
      </c>
      <c r="AY33" s="1045">
        <v>1</v>
      </c>
      <c r="AZ33" s="1045">
        <v>1</v>
      </c>
      <c r="BA33" s="1045">
        <v>1</v>
      </c>
      <c r="BB33" s="1045">
        <v>1</v>
      </c>
      <c r="BC33" s="1045">
        <v>1</v>
      </c>
      <c r="BD33" s="1045">
        <v>1</v>
      </c>
      <c r="BE33" s="1045">
        <v>1</v>
      </c>
      <c r="BF33" s="1045">
        <v>1</v>
      </c>
      <c r="BG33" s="1045">
        <v>1</v>
      </c>
      <c r="BH33" s="1045">
        <v>1</v>
      </c>
      <c r="BI33" s="1045">
        <v>1</v>
      </c>
      <c r="BJ33" s="1046">
        <v>5363</v>
      </c>
      <c r="BK33" s="1046">
        <v>5363</v>
      </c>
      <c r="BL33" s="960" t="s">
        <v>76</v>
      </c>
      <c r="BM33" s="960">
        <v>7652</v>
      </c>
      <c r="BN33" s="1046">
        <v>4560</v>
      </c>
      <c r="BO33" s="1046">
        <v>4560</v>
      </c>
      <c r="BP33" s="960" t="s">
        <v>76</v>
      </c>
      <c r="BQ33" s="960">
        <v>7652</v>
      </c>
      <c r="BR33" s="1046">
        <v>4697</v>
      </c>
      <c r="BS33" s="1046"/>
      <c r="BT33" s="960" t="s">
        <v>76</v>
      </c>
      <c r="BU33" s="960" t="s">
        <v>359</v>
      </c>
      <c r="BV33" s="1046">
        <v>4838</v>
      </c>
      <c r="BW33" s="960" t="s">
        <v>359</v>
      </c>
      <c r="BX33" s="960" t="s">
        <v>76</v>
      </c>
      <c r="BY33" s="960" t="s">
        <v>359</v>
      </c>
      <c r="BZ33" s="1046">
        <v>4983</v>
      </c>
      <c r="CA33" s="960" t="s">
        <v>359</v>
      </c>
      <c r="CB33" s="960" t="s">
        <v>76</v>
      </c>
      <c r="CC33" s="960" t="s">
        <v>359</v>
      </c>
      <c r="CD33" s="1046">
        <v>5132</v>
      </c>
      <c r="CE33" s="960" t="s">
        <v>359</v>
      </c>
      <c r="CF33" s="960" t="s">
        <v>76</v>
      </c>
      <c r="CG33" s="960" t="s">
        <v>359</v>
      </c>
      <c r="CH33" s="1046">
        <v>5287</v>
      </c>
      <c r="CI33" s="960" t="s">
        <v>359</v>
      </c>
      <c r="CJ33" s="960" t="s">
        <v>76</v>
      </c>
      <c r="CK33" s="960" t="s">
        <v>359</v>
      </c>
      <c r="CL33" s="1046">
        <v>5445</v>
      </c>
      <c r="CM33" s="960" t="s">
        <v>359</v>
      </c>
      <c r="CN33" s="960" t="s">
        <v>76</v>
      </c>
      <c r="CO33" s="960" t="s">
        <v>359</v>
      </c>
      <c r="CP33" s="1046">
        <v>5609</v>
      </c>
      <c r="CQ33" s="960" t="s">
        <v>359</v>
      </c>
      <c r="CR33" s="960" t="s">
        <v>76</v>
      </c>
      <c r="CS33" s="960" t="s">
        <v>359</v>
      </c>
      <c r="CT33" s="1046">
        <v>5777</v>
      </c>
      <c r="CU33" s="960" t="s">
        <v>359</v>
      </c>
      <c r="CV33" s="960" t="s">
        <v>76</v>
      </c>
      <c r="CW33" s="960" t="s">
        <v>359</v>
      </c>
      <c r="CX33" s="1046">
        <v>5950</v>
      </c>
      <c r="CY33" s="960" t="s">
        <v>359</v>
      </c>
      <c r="CZ33" s="960" t="s">
        <v>76</v>
      </c>
      <c r="DA33" s="960" t="s">
        <v>359</v>
      </c>
      <c r="DB33" s="1046">
        <v>6129</v>
      </c>
      <c r="DC33" s="960" t="s">
        <v>359</v>
      </c>
      <c r="DD33" s="960" t="s">
        <v>76</v>
      </c>
      <c r="DE33" s="960" t="s">
        <v>359</v>
      </c>
      <c r="DF33" s="1046">
        <v>6312</v>
      </c>
      <c r="DG33" s="960" t="s">
        <v>359</v>
      </c>
      <c r="DH33" s="960" t="s">
        <v>76</v>
      </c>
      <c r="DI33" s="960" t="s">
        <v>359</v>
      </c>
      <c r="DJ33" s="1046">
        <v>6501</v>
      </c>
      <c r="DK33" s="960" t="s">
        <v>359</v>
      </c>
      <c r="DL33" s="960" t="s">
        <v>76</v>
      </c>
      <c r="DM33" s="960" t="s">
        <v>359</v>
      </c>
      <c r="DN33" s="1046">
        <v>6697</v>
      </c>
      <c r="DO33" s="960" t="s">
        <v>359</v>
      </c>
      <c r="DP33" s="960" t="s">
        <v>76</v>
      </c>
      <c r="DQ33" s="960" t="s">
        <v>359</v>
      </c>
      <c r="DR33" s="1046">
        <v>6898</v>
      </c>
      <c r="DS33" s="960" t="s">
        <v>359</v>
      </c>
      <c r="DT33" s="960" t="s">
        <v>76</v>
      </c>
      <c r="DU33" s="960" t="s">
        <v>359</v>
      </c>
      <c r="DV33" s="1018">
        <f t="shared" ref="DV33:DV38" si="5">SUM(BJ33,BN33,BR33,BV33,BZ33,CD33,CH33,CL33,CP33,CT33,CX33,DB33,DF33,DJ33,DN33,DR33)</f>
        <v>90178</v>
      </c>
      <c r="DW33" s="1019" t="s">
        <v>41</v>
      </c>
      <c r="DX33" s="1019" t="s">
        <v>497</v>
      </c>
      <c r="DY33" s="1019" t="s">
        <v>498</v>
      </c>
      <c r="DZ33" s="1019" t="s">
        <v>499</v>
      </c>
      <c r="EA33" s="1019" t="s">
        <v>500</v>
      </c>
      <c r="EB33" s="1150" t="s">
        <v>501</v>
      </c>
      <c r="EC33" s="1329" t="s">
        <v>343</v>
      </c>
      <c r="ED33" s="1023"/>
      <c r="EE33" s="1019"/>
      <c r="EF33" s="1019"/>
      <c r="EG33" s="1019"/>
      <c r="EH33" s="1150"/>
      <c r="EI33" s="1"/>
      <c r="EJ33" s="1"/>
      <c r="EK33" s="1"/>
      <c r="EL33" s="1"/>
      <c r="EM33" s="1"/>
      <c r="EN33" s="1034"/>
      <c r="EO33" s="1034"/>
      <c r="EP33" s="1034"/>
      <c r="EQ33" s="1034"/>
      <c r="ER33" s="1034"/>
    </row>
    <row r="34" spans="1:148" s="963" customFormat="1" ht="409.5">
      <c r="A34" s="1173" t="s">
        <v>273</v>
      </c>
      <c r="B34" s="997" t="s">
        <v>274</v>
      </c>
      <c r="C34" s="987" t="s">
        <v>502</v>
      </c>
      <c r="D34" s="1182">
        <v>2.4500000000000001E-2</v>
      </c>
      <c r="E34" s="965" t="s">
        <v>503</v>
      </c>
      <c r="F34" s="965" t="s">
        <v>490</v>
      </c>
      <c r="G34" s="965" t="s">
        <v>491</v>
      </c>
      <c r="H34" s="965" t="s">
        <v>29</v>
      </c>
      <c r="I34" s="965" t="s">
        <v>504</v>
      </c>
      <c r="J34" s="965">
        <v>2021</v>
      </c>
      <c r="K34" s="1172">
        <v>45078</v>
      </c>
      <c r="L34" s="1009">
        <v>50770</v>
      </c>
      <c r="M34" s="1057">
        <v>47.25168</v>
      </c>
      <c r="N34" s="1057">
        <v>46.306646399999998</v>
      </c>
      <c r="O34" s="1057">
        <v>45.380513471999997</v>
      </c>
      <c r="P34" s="1057">
        <v>44.472903202559998</v>
      </c>
      <c r="Q34" s="1057">
        <v>43.5834451385088</v>
      </c>
      <c r="R34" s="1057">
        <v>42.711776235738625</v>
      </c>
      <c r="S34" s="1057">
        <v>41.857540711023852</v>
      </c>
      <c r="T34" s="1057">
        <v>41.020389896803373</v>
      </c>
      <c r="U34" s="1057">
        <v>40.199982098867302</v>
      </c>
      <c r="V34" s="1057">
        <v>39.395982456889953</v>
      </c>
      <c r="W34" s="1057">
        <v>38.608062807752155</v>
      </c>
      <c r="X34" s="1057">
        <v>37.835901551597111</v>
      </c>
      <c r="Y34" s="1057">
        <v>37.079183520565167</v>
      </c>
      <c r="Z34" s="1057">
        <v>36.337599850153865</v>
      </c>
      <c r="AA34" s="1057">
        <v>35.610847853150787</v>
      </c>
      <c r="AB34" s="1057">
        <v>34.898630896087774</v>
      </c>
      <c r="AC34" s="1057">
        <v>34.898630896087774</v>
      </c>
      <c r="AD34" s="960" t="s">
        <v>359</v>
      </c>
      <c r="AE34" s="965" t="s">
        <v>505</v>
      </c>
      <c r="AF34" s="1189">
        <v>8.8000000000000005E-3</v>
      </c>
      <c r="AG34" s="960" t="s">
        <v>506</v>
      </c>
      <c r="AH34" s="987" t="s">
        <v>507</v>
      </c>
      <c r="AI34" s="960" t="s">
        <v>508</v>
      </c>
      <c r="AJ34" s="968" t="s">
        <v>509</v>
      </c>
      <c r="AK34" s="1178"/>
      <c r="AL34" s="960" t="s">
        <v>23</v>
      </c>
      <c r="AM34" s="956" t="str">
        <f t="shared" si="0"/>
        <v>SI</v>
      </c>
      <c r="AN34" s="987">
        <v>293</v>
      </c>
      <c r="AO34" s="960" t="s">
        <v>437</v>
      </c>
      <c r="AP34" s="1022">
        <v>2021</v>
      </c>
      <c r="AQ34" s="1172">
        <v>45078</v>
      </c>
      <c r="AR34" s="991">
        <v>46054</v>
      </c>
      <c r="AS34" s="1045">
        <v>1</v>
      </c>
      <c r="AT34" s="1045">
        <v>1</v>
      </c>
      <c r="AU34" s="1045">
        <v>1</v>
      </c>
      <c r="AV34" s="1045">
        <v>1</v>
      </c>
      <c r="AW34" s="1058"/>
      <c r="AX34" s="966" t="s">
        <v>359</v>
      </c>
      <c r="AY34" s="966" t="s">
        <v>359</v>
      </c>
      <c r="AZ34" s="966" t="s">
        <v>359</v>
      </c>
      <c r="BA34" s="966" t="s">
        <v>359</v>
      </c>
      <c r="BB34" s="966" t="s">
        <v>359</v>
      </c>
      <c r="BC34" s="966" t="s">
        <v>359</v>
      </c>
      <c r="BD34" s="966" t="s">
        <v>359</v>
      </c>
      <c r="BE34" s="966" t="s">
        <v>359</v>
      </c>
      <c r="BF34" s="966" t="s">
        <v>359</v>
      </c>
      <c r="BG34" s="966" t="s">
        <v>359</v>
      </c>
      <c r="BH34" s="966" t="s">
        <v>359</v>
      </c>
      <c r="BI34" s="1045">
        <v>1</v>
      </c>
      <c r="BJ34" s="1047">
        <v>431</v>
      </c>
      <c r="BK34" s="1047">
        <v>431</v>
      </c>
      <c r="BL34" s="966" t="s">
        <v>359</v>
      </c>
      <c r="BM34" s="960">
        <v>7569</v>
      </c>
      <c r="BN34" s="966" t="s">
        <v>359</v>
      </c>
      <c r="BO34" s="966" t="s">
        <v>359</v>
      </c>
      <c r="BP34" s="966" t="s">
        <v>359</v>
      </c>
      <c r="BQ34" s="966" t="s">
        <v>359</v>
      </c>
      <c r="BR34" s="966" t="s">
        <v>359</v>
      </c>
      <c r="BS34" s="966" t="s">
        <v>359</v>
      </c>
      <c r="BT34" s="966" t="s">
        <v>359</v>
      </c>
      <c r="BU34" s="966" t="s">
        <v>359</v>
      </c>
      <c r="BV34" s="966" t="s">
        <v>359</v>
      </c>
      <c r="BW34" s="966" t="s">
        <v>359</v>
      </c>
      <c r="BX34" s="966" t="s">
        <v>359</v>
      </c>
      <c r="BY34" s="966" t="s">
        <v>359</v>
      </c>
      <c r="BZ34" s="966" t="s">
        <v>359</v>
      </c>
      <c r="CA34" s="966" t="s">
        <v>359</v>
      </c>
      <c r="CB34" s="966" t="s">
        <v>359</v>
      </c>
      <c r="CC34" s="966" t="s">
        <v>359</v>
      </c>
      <c r="CD34" s="966" t="s">
        <v>359</v>
      </c>
      <c r="CE34" s="966" t="s">
        <v>359</v>
      </c>
      <c r="CF34" s="966" t="s">
        <v>359</v>
      </c>
      <c r="CG34" s="966" t="s">
        <v>359</v>
      </c>
      <c r="CH34" s="966" t="s">
        <v>359</v>
      </c>
      <c r="CI34" s="966" t="s">
        <v>359</v>
      </c>
      <c r="CJ34" s="966" t="s">
        <v>359</v>
      </c>
      <c r="CK34" s="966" t="s">
        <v>359</v>
      </c>
      <c r="CL34" s="966" t="s">
        <v>359</v>
      </c>
      <c r="CM34" s="966" t="s">
        <v>359</v>
      </c>
      <c r="CN34" s="966" t="s">
        <v>359</v>
      </c>
      <c r="CO34" s="966" t="s">
        <v>359</v>
      </c>
      <c r="CP34" s="966" t="s">
        <v>359</v>
      </c>
      <c r="CQ34" s="966" t="s">
        <v>359</v>
      </c>
      <c r="CR34" s="966" t="s">
        <v>359</v>
      </c>
      <c r="CS34" s="966" t="s">
        <v>359</v>
      </c>
      <c r="CT34" s="966" t="s">
        <v>359</v>
      </c>
      <c r="CU34" s="966" t="s">
        <v>359</v>
      </c>
      <c r="CV34" s="966" t="s">
        <v>359</v>
      </c>
      <c r="CW34" s="966" t="s">
        <v>359</v>
      </c>
      <c r="CX34" s="966" t="s">
        <v>359</v>
      </c>
      <c r="CY34" s="966" t="s">
        <v>359</v>
      </c>
      <c r="CZ34" s="966" t="s">
        <v>359</v>
      </c>
      <c r="DA34" s="966" t="s">
        <v>359</v>
      </c>
      <c r="DB34" s="966" t="s">
        <v>359</v>
      </c>
      <c r="DC34" s="966" t="s">
        <v>359</v>
      </c>
      <c r="DD34" s="966" t="s">
        <v>359</v>
      </c>
      <c r="DE34" s="966" t="s">
        <v>359</v>
      </c>
      <c r="DF34" s="966" t="s">
        <v>359</v>
      </c>
      <c r="DG34" s="966" t="s">
        <v>359</v>
      </c>
      <c r="DH34" s="966" t="s">
        <v>359</v>
      </c>
      <c r="DI34" s="966" t="s">
        <v>359</v>
      </c>
      <c r="DJ34" s="966" t="s">
        <v>359</v>
      </c>
      <c r="DK34" s="966" t="s">
        <v>359</v>
      </c>
      <c r="DL34" s="966" t="s">
        <v>359</v>
      </c>
      <c r="DM34" s="966" t="s">
        <v>359</v>
      </c>
      <c r="DN34" s="966" t="s">
        <v>359</v>
      </c>
      <c r="DO34" s="966" t="s">
        <v>359</v>
      </c>
      <c r="DP34" s="966" t="s">
        <v>359</v>
      </c>
      <c r="DQ34" s="966" t="s">
        <v>359</v>
      </c>
      <c r="DR34" s="966" t="s">
        <v>359</v>
      </c>
      <c r="DS34" s="966" t="s">
        <v>359</v>
      </c>
      <c r="DT34" s="966" t="s">
        <v>359</v>
      </c>
      <c r="DU34" s="966" t="s">
        <v>359</v>
      </c>
      <c r="DV34" s="1018">
        <f t="shared" si="5"/>
        <v>431</v>
      </c>
      <c r="DW34" s="1019" t="s">
        <v>41</v>
      </c>
      <c r="DX34" s="1019" t="s">
        <v>497</v>
      </c>
      <c r="DY34" s="1019" t="s">
        <v>510</v>
      </c>
      <c r="DZ34" s="1019" t="s">
        <v>511</v>
      </c>
      <c r="EA34" s="1019" t="s">
        <v>500</v>
      </c>
      <c r="EB34" s="1150" t="s">
        <v>501</v>
      </c>
      <c r="EC34" s="1329" t="s">
        <v>343</v>
      </c>
      <c r="ED34" s="960"/>
      <c r="EE34" s="1019"/>
      <c r="EF34" s="1019"/>
      <c r="EG34" s="1019"/>
      <c r="EH34" s="1150"/>
      <c r="EI34" s="1"/>
      <c r="EJ34" s="1"/>
      <c r="EK34" s="1"/>
      <c r="EL34" s="1"/>
      <c r="EM34" s="1"/>
      <c r="EN34" s="1034"/>
      <c r="EO34" s="1034"/>
      <c r="EP34" s="1034"/>
      <c r="EQ34" s="1034"/>
      <c r="ER34" s="1034"/>
    </row>
    <row r="35" spans="1:148" s="963" customFormat="1" ht="345">
      <c r="A35" s="1173" t="s">
        <v>273</v>
      </c>
      <c r="B35" s="997" t="s">
        <v>274</v>
      </c>
      <c r="C35" s="987" t="s">
        <v>512</v>
      </c>
      <c r="D35" s="1008">
        <v>3.5000000000000001E-3</v>
      </c>
      <c r="E35" s="968" t="s">
        <v>513</v>
      </c>
      <c r="F35" s="965" t="s">
        <v>514</v>
      </c>
      <c r="G35" s="1186" t="s">
        <v>491</v>
      </c>
      <c r="H35" s="960" t="s">
        <v>29</v>
      </c>
      <c r="I35" s="1045">
        <v>0.77</v>
      </c>
      <c r="J35" s="960">
        <v>2022</v>
      </c>
      <c r="K35" s="1172">
        <v>45078</v>
      </c>
      <c r="L35" s="1009">
        <v>50770</v>
      </c>
      <c r="M35" s="1059">
        <v>0.75460000000000005</v>
      </c>
      <c r="N35" s="1059">
        <v>0.73950800000000005</v>
      </c>
      <c r="O35" s="1059">
        <v>0.72471784000000006</v>
      </c>
      <c r="P35" s="1059">
        <v>0.71022348320000006</v>
      </c>
      <c r="Q35" s="1059">
        <v>0.69601901353600004</v>
      </c>
      <c r="R35" s="1059">
        <v>0.68209863326528009</v>
      </c>
      <c r="S35" s="1059">
        <v>0.66845666059997444</v>
      </c>
      <c r="T35" s="1059">
        <v>0.65508752738797493</v>
      </c>
      <c r="U35" s="1059">
        <v>0.64198577684021541</v>
      </c>
      <c r="V35" s="1059">
        <v>0.62914606130341111</v>
      </c>
      <c r="W35" s="1059">
        <v>0.61656314007734292</v>
      </c>
      <c r="X35" s="1059">
        <v>0.60423187727579608</v>
      </c>
      <c r="Y35" s="1059">
        <v>0.59214723973028016</v>
      </c>
      <c r="Z35" s="1059">
        <v>0.58030429493567459</v>
      </c>
      <c r="AA35" s="1059">
        <v>0.56869820903696111</v>
      </c>
      <c r="AB35" s="1059">
        <v>0.5573242448562219</v>
      </c>
      <c r="AC35" s="1059">
        <v>0.5573242448562219</v>
      </c>
      <c r="AD35" s="960" t="s">
        <v>359</v>
      </c>
      <c r="AE35" s="965" t="s">
        <v>515</v>
      </c>
      <c r="AF35" s="1189">
        <v>8.8000000000000005E-3</v>
      </c>
      <c r="AG35" s="960" t="s">
        <v>516</v>
      </c>
      <c r="AH35" s="960" t="s">
        <v>517</v>
      </c>
      <c r="AI35" s="960" t="s">
        <v>518</v>
      </c>
      <c r="AJ35" s="968" t="s">
        <v>519</v>
      </c>
      <c r="AK35" s="1178"/>
      <c r="AL35" s="960" t="s">
        <v>23</v>
      </c>
      <c r="AM35" s="956" t="str">
        <f t="shared" si="0"/>
        <v>SI</v>
      </c>
      <c r="AN35" s="987">
        <v>292</v>
      </c>
      <c r="AO35" s="1045">
        <v>1</v>
      </c>
      <c r="AP35" s="1022">
        <v>2021</v>
      </c>
      <c r="AQ35" s="1172">
        <v>45078</v>
      </c>
      <c r="AR35" s="1060">
        <v>48366</v>
      </c>
      <c r="AS35" s="1045">
        <v>1</v>
      </c>
      <c r="AT35" s="1045">
        <v>1</v>
      </c>
      <c r="AU35" s="1045">
        <v>1</v>
      </c>
      <c r="AV35" s="1045">
        <v>1</v>
      </c>
      <c r="AW35" s="1045">
        <v>1</v>
      </c>
      <c r="AX35" s="1045">
        <v>1</v>
      </c>
      <c r="AY35" s="1045">
        <v>1</v>
      </c>
      <c r="AZ35" s="1045">
        <v>1</v>
      </c>
      <c r="BA35" s="1045">
        <v>1</v>
      </c>
      <c r="BB35" s="1045">
        <v>1</v>
      </c>
      <c r="BC35" s="1045">
        <v>1</v>
      </c>
      <c r="BD35" s="1045">
        <v>1</v>
      </c>
      <c r="BE35" s="1045">
        <v>1</v>
      </c>
      <c r="BF35" s="1045">
        <v>1</v>
      </c>
      <c r="BG35" s="1045">
        <v>1</v>
      </c>
      <c r="BH35" s="1045">
        <v>1</v>
      </c>
      <c r="BI35" s="1045">
        <v>1</v>
      </c>
      <c r="BJ35" s="1046">
        <v>234</v>
      </c>
      <c r="BK35" s="1046">
        <v>234</v>
      </c>
      <c r="BL35" s="960" t="s">
        <v>76</v>
      </c>
      <c r="BM35" s="1131">
        <v>7569</v>
      </c>
      <c r="BN35" s="1046">
        <v>242</v>
      </c>
      <c r="BO35" s="1046">
        <v>242</v>
      </c>
      <c r="BP35" s="960" t="s">
        <v>76</v>
      </c>
      <c r="BQ35" s="1166">
        <v>7569</v>
      </c>
      <c r="BR35" s="1047">
        <v>250</v>
      </c>
      <c r="BS35" s="960"/>
      <c r="BT35" s="960"/>
      <c r="BU35" s="960"/>
      <c r="BV35" s="1046">
        <v>257</v>
      </c>
      <c r="BW35" s="1046"/>
      <c r="BX35" s="960"/>
      <c r="BY35" s="960"/>
      <c r="BZ35" s="1046">
        <v>265</v>
      </c>
      <c r="CA35" s="1046"/>
      <c r="CB35" s="960"/>
      <c r="CC35" s="960"/>
      <c r="CD35" s="1046">
        <v>273</v>
      </c>
      <c r="CE35" s="1046"/>
      <c r="CF35" s="960"/>
      <c r="CG35" s="960"/>
      <c r="CH35" s="1046">
        <v>282</v>
      </c>
      <c r="CI35" s="1046"/>
      <c r="CJ35" s="960"/>
      <c r="CK35" s="960"/>
      <c r="CL35" s="1046">
        <v>290</v>
      </c>
      <c r="CM35" s="1046"/>
      <c r="CN35" s="960"/>
      <c r="CO35" s="960"/>
      <c r="CP35" s="1046">
        <v>299</v>
      </c>
      <c r="CQ35" s="1046"/>
      <c r="CR35" s="960"/>
      <c r="CS35" s="960"/>
      <c r="CT35" s="1046">
        <v>308</v>
      </c>
      <c r="CU35" s="1046"/>
      <c r="CV35" s="960"/>
      <c r="CW35" s="960"/>
      <c r="CX35" s="1046">
        <f>(CT35*3%)+CT35</f>
        <v>317.24</v>
      </c>
      <c r="CY35" s="960" t="s">
        <v>359</v>
      </c>
      <c r="CZ35" s="960" t="s">
        <v>359</v>
      </c>
      <c r="DA35" s="960" t="s">
        <v>359</v>
      </c>
      <c r="DB35" s="1046">
        <f>(CX35*3%)+CX35</f>
        <v>326.75720000000001</v>
      </c>
      <c r="DC35" s="960" t="s">
        <v>359</v>
      </c>
      <c r="DD35" s="960" t="s">
        <v>359</v>
      </c>
      <c r="DE35" s="960" t="s">
        <v>359</v>
      </c>
      <c r="DF35" s="1046">
        <f>(DB35*3%)+DB35</f>
        <v>336.55991599999999</v>
      </c>
      <c r="DG35" s="960" t="s">
        <v>359</v>
      </c>
      <c r="DH35" s="960" t="s">
        <v>359</v>
      </c>
      <c r="DI35" s="960" t="s">
        <v>359</v>
      </c>
      <c r="DJ35" s="1046">
        <f>(DF35*3%)+DF35</f>
        <v>346.65671348000001</v>
      </c>
      <c r="DK35" s="960" t="s">
        <v>359</v>
      </c>
      <c r="DL35" s="960" t="s">
        <v>359</v>
      </c>
      <c r="DM35" s="960" t="s">
        <v>359</v>
      </c>
      <c r="DN35" s="1046">
        <f>(DJ35*3%)+DJ35</f>
        <v>357.0564148844</v>
      </c>
      <c r="DO35" s="960" t="s">
        <v>359</v>
      </c>
      <c r="DP35" s="960" t="s">
        <v>359</v>
      </c>
      <c r="DQ35" s="960" t="s">
        <v>359</v>
      </c>
      <c r="DR35" s="1046">
        <f>(DN35*3%)+DN35</f>
        <v>367.76810733093203</v>
      </c>
      <c r="DS35" s="960" t="s">
        <v>359</v>
      </c>
      <c r="DT35" s="960" t="s">
        <v>359</v>
      </c>
      <c r="DU35" s="960" t="s">
        <v>359</v>
      </c>
      <c r="DV35" s="1018">
        <f t="shared" si="5"/>
        <v>4752.0383516953316</v>
      </c>
      <c r="DW35" s="1019" t="s">
        <v>41</v>
      </c>
      <c r="DX35" s="1019" t="s">
        <v>497</v>
      </c>
      <c r="DY35" s="1019" t="s">
        <v>520</v>
      </c>
      <c r="DZ35" s="1019" t="s">
        <v>521</v>
      </c>
      <c r="EA35" s="1019" t="s">
        <v>500</v>
      </c>
      <c r="EB35" s="1150" t="s">
        <v>501</v>
      </c>
      <c r="EC35" s="1329" t="s">
        <v>343</v>
      </c>
      <c r="ED35" s="960"/>
      <c r="EE35" s="1019"/>
      <c r="EF35" s="1019"/>
      <c r="EG35" s="1019"/>
      <c r="EH35" s="1150"/>
      <c r="EI35" s="1"/>
      <c r="EJ35" s="1"/>
      <c r="EK35" s="1"/>
      <c r="EL35" s="1"/>
      <c r="EM35" s="1"/>
      <c r="EN35" s="1"/>
      <c r="EO35" s="1"/>
      <c r="EP35" s="1"/>
      <c r="EQ35" s="1"/>
      <c r="ER35" s="1034"/>
    </row>
    <row r="36" spans="1:148" s="962" customFormat="1" ht="409.5">
      <c r="A36" s="1173" t="s">
        <v>273</v>
      </c>
      <c r="B36" s="997" t="s">
        <v>274</v>
      </c>
      <c r="C36" s="987" t="s">
        <v>522</v>
      </c>
      <c r="D36" s="1008">
        <v>3.5000000000000001E-3</v>
      </c>
      <c r="E36" s="968" t="s">
        <v>513</v>
      </c>
      <c r="F36" s="965" t="s">
        <v>514</v>
      </c>
      <c r="G36" s="1186" t="s">
        <v>491</v>
      </c>
      <c r="H36" s="960" t="s">
        <v>29</v>
      </c>
      <c r="I36" s="1045">
        <v>0.77</v>
      </c>
      <c r="J36" s="960">
        <v>2022</v>
      </c>
      <c r="K36" s="1172">
        <v>45078</v>
      </c>
      <c r="L36" s="1009">
        <v>50770</v>
      </c>
      <c r="M36" s="1059">
        <v>0.75460000000000005</v>
      </c>
      <c r="N36" s="1059">
        <v>0.73950800000000005</v>
      </c>
      <c r="O36" s="1059">
        <v>0.72471784000000006</v>
      </c>
      <c r="P36" s="1059">
        <v>0.71022348320000006</v>
      </c>
      <c r="Q36" s="1059">
        <v>0.69601901353600004</v>
      </c>
      <c r="R36" s="1059">
        <v>0.68209863326528009</v>
      </c>
      <c r="S36" s="1059">
        <v>0.66845666059997444</v>
      </c>
      <c r="T36" s="1059">
        <v>0.65508752738797493</v>
      </c>
      <c r="U36" s="1059">
        <v>0.64198577684021541</v>
      </c>
      <c r="V36" s="1059">
        <v>0.62914606130341111</v>
      </c>
      <c r="W36" s="1059">
        <v>0.61656314007734292</v>
      </c>
      <c r="X36" s="1059">
        <v>0.60423187727579608</v>
      </c>
      <c r="Y36" s="1059">
        <v>0.59214723973028016</v>
      </c>
      <c r="Z36" s="1059">
        <v>0.58030429493567459</v>
      </c>
      <c r="AA36" s="1059">
        <v>0.56869820903696111</v>
      </c>
      <c r="AB36" s="1059">
        <v>0.5573242448562219</v>
      </c>
      <c r="AC36" s="1059">
        <v>0.5573242448562219</v>
      </c>
      <c r="AD36" s="960" t="s">
        <v>359</v>
      </c>
      <c r="AE36" s="965" t="s">
        <v>523</v>
      </c>
      <c r="AF36" s="1189">
        <v>8.8000000000000005E-3</v>
      </c>
      <c r="AG36" s="964" t="s">
        <v>524</v>
      </c>
      <c r="AH36" s="964" t="s">
        <v>525</v>
      </c>
      <c r="AI36" s="964" t="s">
        <v>72</v>
      </c>
      <c r="AJ36" s="964" t="s">
        <v>526</v>
      </c>
      <c r="AK36" s="964" t="s">
        <v>11</v>
      </c>
      <c r="AL36" s="964" t="s">
        <v>23</v>
      </c>
      <c r="AM36" s="956" t="str">
        <f t="shared" si="0"/>
        <v>NO</v>
      </c>
      <c r="AN36" s="953" t="s">
        <v>437</v>
      </c>
      <c r="AO36" s="964" t="s">
        <v>437</v>
      </c>
      <c r="AP36" s="964" t="s">
        <v>437</v>
      </c>
      <c r="AQ36" s="1172">
        <v>45078</v>
      </c>
      <c r="AR36" s="1119">
        <v>50769</v>
      </c>
      <c r="AS36" s="1211">
        <v>1</v>
      </c>
      <c r="AT36" s="1211">
        <v>1</v>
      </c>
      <c r="AU36" s="1211">
        <v>1</v>
      </c>
      <c r="AV36" s="1211">
        <v>1</v>
      </c>
      <c r="AW36" s="1211">
        <v>1</v>
      </c>
      <c r="AX36" s="1211">
        <v>1</v>
      </c>
      <c r="AY36" s="1211">
        <v>1</v>
      </c>
      <c r="AZ36" s="1211">
        <v>1</v>
      </c>
      <c r="BA36" s="1211">
        <v>1</v>
      </c>
      <c r="BB36" s="1211">
        <v>1</v>
      </c>
      <c r="BC36" s="1211">
        <v>1</v>
      </c>
      <c r="BD36" s="1211">
        <v>1</v>
      </c>
      <c r="BE36" s="1211">
        <v>1</v>
      </c>
      <c r="BF36" s="1211">
        <v>1</v>
      </c>
      <c r="BG36" s="1211">
        <v>1</v>
      </c>
      <c r="BH36" s="1211">
        <v>1</v>
      </c>
      <c r="BI36" s="1211">
        <v>1</v>
      </c>
      <c r="BJ36" s="1212" t="s">
        <v>527</v>
      </c>
      <c r="BK36" s="1213" t="s">
        <v>527</v>
      </c>
      <c r="BL36" s="964" t="s">
        <v>359</v>
      </c>
      <c r="BM36" s="964">
        <v>7573</v>
      </c>
      <c r="BN36" s="1213">
        <v>1996</v>
      </c>
      <c r="BO36" s="1213">
        <v>1996</v>
      </c>
      <c r="BP36" s="964" t="s">
        <v>359</v>
      </c>
      <c r="BQ36" s="964">
        <v>7573</v>
      </c>
      <c r="BR36" s="1213">
        <v>2056</v>
      </c>
      <c r="BS36" s="964" t="s">
        <v>359</v>
      </c>
      <c r="BT36" s="964" t="s">
        <v>359</v>
      </c>
      <c r="BU36" s="964" t="s">
        <v>359</v>
      </c>
      <c r="BV36" s="1213">
        <v>2118</v>
      </c>
      <c r="BW36" s="964" t="s">
        <v>359</v>
      </c>
      <c r="BX36" s="964" t="s">
        <v>359</v>
      </c>
      <c r="BY36" s="964" t="s">
        <v>359</v>
      </c>
      <c r="BZ36" s="1213">
        <v>2180</v>
      </c>
      <c r="CA36" s="964" t="s">
        <v>359</v>
      </c>
      <c r="CB36" s="964" t="s">
        <v>359</v>
      </c>
      <c r="CC36" s="964" t="s">
        <v>359</v>
      </c>
      <c r="CD36" s="1213">
        <v>2247</v>
      </c>
      <c r="CE36" s="964" t="s">
        <v>359</v>
      </c>
      <c r="CF36" s="964" t="s">
        <v>359</v>
      </c>
      <c r="CG36" s="964" t="s">
        <v>359</v>
      </c>
      <c r="CH36" s="1213">
        <v>2313</v>
      </c>
      <c r="CI36" s="964" t="s">
        <v>359</v>
      </c>
      <c r="CJ36" s="964" t="s">
        <v>359</v>
      </c>
      <c r="CK36" s="964" t="s">
        <v>359</v>
      </c>
      <c r="CL36" s="1213">
        <v>2383</v>
      </c>
      <c r="CM36" s="964" t="s">
        <v>359</v>
      </c>
      <c r="CN36" s="964" t="s">
        <v>359</v>
      </c>
      <c r="CO36" s="964" t="s">
        <v>359</v>
      </c>
      <c r="CP36" s="1213">
        <v>2454</v>
      </c>
      <c r="CQ36" s="964" t="s">
        <v>359</v>
      </c>
      <c r="CR36" s="964" t="s">
        <v>359</v>
      </c>
      <c r="CS36" s="964" t="s">
        <v>359</v>
      </c>
      <c r="CT36" s="1213">
        <v>2529</v>
      </c>
      <c r="CU36" s="964" t="s">
        <v>359</v>
      </c>
      <c r="CV36" s="964" t="s">
        <v>359</v>
      </c>
      <c r="CW36" s="964" t="s">
        <v>359</v>
      </c>
      <c r="CX36" s="1213">
        <v>2604</v>
      </c>
      <c r="CY36" s="964" t="s">
        <v>359</v>
      </c>
      <c r="CZ36" s="964" t="s">
        <v>359</v>
      </c>
      <c r="DA36" s="964" t="s">
        <v>359</v>
      </c>
      <c r="DB36" s="1213">
        <v>2682</v>
      </c>
      <c r="DC36" s="964" t="s">
        <v>359</v>
      </c>
      <c r="DD36" s="964" t="s">
        <v>359</v>
      </c>
      <c r="DE36" s="964" t="s">
        <v>359</v>
      </c>
      <c r="DF36" s="1213">
        <v>2762</v>
      </c>
      <c r="DG36" s="964" t="s">
        <v>359</v>
      </c>
      <c r="DH36" s="964" t="s">
        <v>359</v>
      </c>
      <c r="DI36" s="964" t="s">
        <v>359</v>
      </c>
      <c r="DJ36" s="1213">
        <v>2845</v>
      </c>
      <c r="DK36" s="964" t="s">
        <v>359</v>
      </c>
      <c r="DL36" s="964" t="s">
        <v>359</v>
      </c>
      <c r="DM36" s="964" t="s">
        <v>359</v>
      </c>
      <c r="DN36" s="1213">
        <v>2931</v>
      </c>
      <c r="DO36" s="964" t="s">
        <v>359</v>
      </c>
      <c r="DP36" s="964" t="s">
        <v>359</v>
      </c>
      <c r="DQ36" s="964" t="s">
        <v>359</v>
      </c>
      <c r="DR36" s="1213">
        <v>3018</v>
      </c>
      <c r="DS36" s="964" t="s">
        <v>359</v>
      </c>
      <c r="DT36" s="964" t="s">
        <v>359</v>
      </c>
      <c r="DU36" s="964" t="s">
        <v>359</v>
      </c>
      <c r="DV36" s="1018">
        <f t="shared" si="5"/>
        <v>37118</v>
      </c>
      <c r="DW36" s="964" t="s">
        <v>39</v>
      </c>
      <c r="DX36" s="964" t="s">
        <v>87</v>
      </c>
      <c r="DY36" s="964" t="s">
        <v>528</v>
      </c>
      <c r="DZ36" s="964" t="s">
        <v>529</v>
      </c>
      <c r="EA36" s="964" t="s">
        <v>530</v>
      </c>
      <c r="EB36" s="1214" t="s">
        <v>531</v>
      </c>
      <c r="EC36" s="1306" t="s">
        <v>343</v>
      </c>
      <c r="ED36" s="964" t="s">
        <v>359</v>
      </c>
      <c r="EE36" s="964" t="s">
        <v>359</v>
      </c>
      <c r="EF36" s="964" t="s">
        <v>359</v>
      </c>
      <c r="EG36" s="964" t="s">
        <v>359</v>
      </c>
      <c r="EH36" s="964" t="s">
        <v>359</v>
      </c>
      <c r="EI36" s="1"/>
      <c r="EJ36" s="1"/>
      <c r="EK36" s="1"/>
      <c r="EL36" s="1"/>
      <c r="EM36" s="1"/>
      <c r="EN36" s="990"/>
      <c r="EO36" s="990"/>
      <c r="EP36" s="990"/>
      <c r="EQ36" s="990"/>
      <c r="ER36" s="990"/>
    </row>
    <row r="37" spans="1:148" s="962" customFormat="1" ht="90">
      <c r="A37" s="1173" t="s">
        <v>273</v>
      </c>
      <c r="B37" s="997" t="s">
        <v>274</v>
      </c>
      <c r="C37" s="987" t="s">
        <v>522</v>
      </c>
      <c r="D37" s="1008">
        <v>3.5000000000000001E-3</v>
      </c>
      <c r="E37" s="968" t="s">
        <v>513</v>
      </c>
      <c r="F37" s="965" t="s">
        <v>514</v>
      </c>
      <c r="G37" s="1186" t="s">
        <v>491</v>
      </c>
      <c r="H37" s="960" t="s">
        <v>29</v>
      </c>
      <c r="I37" s="1045">
        <v>0.77</v>
      </c>
      <c r="J37" s="960">
        <v>2022</v>
      </c>
      <c r="K37" s="1172">
        <v>45078</v>
      </c>
      <c r="L37" s="1009">
        <v>50770</v>
      </c>
      <c r="M37" s="1059">
        <v>0.75460000000000005</v>
      </c>
      <c r="N37" s="1059">
        <v>0.73950800000000005</v>
      </c>
      <c r="O37" s="1059">
        <v>0.72471784000000006</v>
      </c>
      <c r="P37" s="1059">
        <v>0.71022348320000006</v>
      </c>
      <c r="Q37" s="1059">
        <v>0.69601901353600004</v>
      </c>
      <c r="R37" s="1059">
        <v>0.68209863326528009</v>
      </c>
      <c r="S37" s="1059">
        <v>0.66845666059997444</v>
      </c>
      <c r="T37" s="1059">
        <v>0.65508752738797493</v>
      </c>
      <c r="U37" s="1059">
        <v>0.64198577684021541</v>
      </c>
      <c r="V37" s="1059">
        <v>0.62914606130341111</v>
      </c>
      <c r="W37" s="1059">
        <v>0.61656314007734292</v>
      </c>
      <c r="X37" s="1059">
        <v>0.60423187727579608</v>
      </c>
      <c r="Y37" s="1059">
        <v>0.59214723973028016</v>
      </c>
      <c r="Z37" s="1059">
        <v>0.58030429493567459</v>
      </c>
      <c r="AA37" s="1059">
        <v>0.56869820903696111</v>
      </c>
      <c r="AB37" s="1059">
        <v>0.5573242448562219</v>
      </c>
      <c r="AC37" s="1059">
        <v>0.5573242448562219</v>
      </c>
      <c r="AD37" s="956"/>
      <c r="AE37" s="987" t="s">
        <v>532</v>
      </c>
      <c r="AF37" s="1189">
        <v>8.8000000000000005E-3</v>
      </c>
      <c r="AG37" s="953" t="s">
        <v>533</v>
      </c>
      <c r="AH37" s="988" t="s">
        <v>534</v>
      </c>
      <c r="AI37" s="953">
        <v>16</v>
      </c>
      <c r="AJ37" s="953" t="s">
        <v>359</v>
      </c>
      <c r="AK37" s="1178"/>
      <c r="AL37" s="953" t="s">
        <v>23</v>
      </c>
      <c r="AM37" s="956" t="str">
        <f t="shared" si="0"/>
        <v>SI</v>
      </c>
      <c r="AN37" s="953">
        <v>353</v>
      </c>
      <c r="AO37" s="1124">
        <v>1</v>
      </c>
      <c r="AP37" s="1162">
        <v>2022</v>
      </c>
      <c r="AQ37" s="1172">
        <v>45078</v>
      </c>
      <c r="AR37" s="1134">
        <v>50770</v>
      </c>
      <c r="AS37" s="1124">
        <v>1</v>
      </c>
      <c r="AT37" s="1124">
        <v>1</v>
      </c>
      <c r="AU37" s="1124">
        <v>1</v>
      </c>
      <c r="AV37" s="1124">
        <v>1</v>
      </c>
      <c r="AW37" s="1124">
        <v>1</v>
      </c>
      <c r="AX37" s="1124">
        <v>1</v>
      </c>
      <c r="AY37" s="1124">
        <v>1</v>
      </c>
      <c r="AZ37" s="1124">
        <v>1</v>
      </c>
      <c r="BA37" s="1124">
        <v>1</v>
      </c>
      <c r="BB37" s="1124">
        <v>1</v>
      </c>
      <c r="BC37" s="1124">
        <v>1</v>
      </c>
      <c r="BD37" s="1124">
        <v>1</v>
      </c>
      <c r="BE37" s="1124">
        <v>1</v>
      </c>
      <c r="BF37" s="1124">
        <v>1</v>
      </c>
      <c r="BG37" s="1124">
        <v>1</v>
      </c>
      <c r="BH37" s="1124">
        <v>1</v>
      </c>
      <c r="BI37" s="1124">
        <v>1</v>
      </c>
      <c r="BJ37" s="1141">
        <v>61</v>
      </c>
      <c r="BK37" s="1135">
        <v>61</v>
      </c>
      <c r="BL37" s="953" t="s">
        <v>287</v>
      </c>
      <c r="BM37" s="953">
        <v>7515</v>
      </c>
      <c r="BN37" s="1135">
        <v>63</v>
      </c>
      <c r="BO37" s="1135">
        <v>63</v>
      </c>
      <c r="BP37" s="953" t="s">
        <v>287</v>
      </c>
      <c r="BQ37" s="953">
        <v>7515</v>
      </c>
      <c r="BR37" s="1135">
        <v>65</v>
      </c>
      <c r="BS37" s="953"/>
      <c r="BT37" s="953" t="s">
        <v>287</v>
      </c>
      <c r="BU37" s="953" t="s">
        <v>359</v>
      </c>
      <c r="BV37" s="1135">
        <v>67</v>
      </c>
      <c r="BW37" s="953"/>
      <c r="BX37" s="953" t="s">
        <v>287</v>
      </c>
      <c r="BY37" s="953" t="s">
        <v>359</v>
      </c>
      <c r="BZ37" s="1135">
        <v>69</v>
      </c>
      <c r="CA37" s="953"/>
      <c r="CB37" s="953" t="s">
        <v>287</v>
      </c>
      <c r="CC37" s="953" t="s">
        <v>359</v>
      </c>
      <c r="CD37" s="1135">
        <v>71</v>
      </c>
      <c r="CE37" s="953"/>
      <c r="CF37" s="953" t="s">
        <v>287</v>
      </c>
      <c r="CG37" s="953" t="s">
        <v>359</v>
      </c>
      <c r="CH37" s="1135">
        <v>73</v>
      </c>
      <c r="CI37" s="953"/>
      <c r="CJ37" s="953" t="s">
        <v>287</v>
      </c>
      <c r="CK37" s="953" t="s">
        <v>359</v>
      </c>
      <c r="CL37" s="1135">
        <v>76</v>
      </c>
      <c r="CM37" s="953"/>
      <c r="CN37" s="953" t="s">
        <v>287</v>
      </c>
      <c r="CO37" s="953" t="s">
        <v>359</v>
      </c>
      <c r="CP37" s="1135">
        <v>78</v>
      </c>
      <c r="CQ37" s="953"/>
      <c r="CR37" s="953" t="s">
        <v>287</v>
      </c>
      <c r="CS37" s="953" t="s">
        <v>359</v>
      </c>
      <c r="CT37" s="1135">
        <v>80</v>
      </c>
      <c r="CU37" s="953"/>
      <c r="CV37" s="953" t="s">
        <v>287</v>
      </c>
      <c r="CW37" s="953" t="s">
        <v>359</v>
      </c>
      <c r="CX37" s="1135">
        <v>83</v>
      </c>
      <c r="CY37" s="953"/>
      <c r="CZ37" s="953" t="s">
        <v>287</v>
      </c>
      <c r="DA37" s="953" t="s">
        <v>359</v>
      </c>
      <c r="DB37" s="1135">
        <v>85</v>
      </c>
      <c r="DC37" s="953"/>
      <c r="DD37" s="953" t="s">
        <v>287</v>
      </c>
      <c r="DE37" s="953" t="s">
        <v>359</v>
      </c>
      <c r="DF37" s="1135">
        <v>88</v>
      </c>
      <c r="DG37" s="953"/>
      <c r="DH37" s="953" t="s">
        <v>287</v>
      </c>
      <c r="DI37" s="953" t="s">
        <v>359</v>
      </c>
      <c r="DJ37" s="1135">
        <v>90</v>
      </c>
      <c r="DK37" s="1135"/>
      <c r="DL37" s="953" t="s">
        <v>287</v>
      </c>
      <c r="DM37" s="953" t="s">
        <v>359</v>
      </c>
      <c r="DN37" s="1135">
        <v>93</v>
      </c>
      <c r="DO37" s="953"/>
      <c r="DP37" s="953" t="s">
        <v>287</v>
      </c>
      <c r="DQ37" s="953" t="s">
        <v>359</v>
      </c>
      <c r="DR37" s="1135">
        <v>96</v>
      </c>
      <c r="DS37" s="953"/>
      <c r="DT37" s="953" t="s">
        <v>287</v>
      </c>
      <c r="DU37" s="953" t="s">
        <v>359</v>
      </c>
      <c r="DV37" s="1018">
        <f t="shared" si="5"/>
        <v>1238</v>
      </c>
      <c r="DW37" s="953" t="s">
        <v>39</v>
      </c>
      <c r="DX37" s="953" t="s">
        <v>535</v>
      </c>
      <c r="DY37" s="953" t="s">
        <v>536</v>
      </c>
      <c r="DZ37" s="953" t="s">
        <v>537</v>
      </c>
      <c r="EA37" s="953" t="s">
        <v>538</v>
      </c>
      <c r="EB37" s="1106" t="s">
        <v>539</v>
      </c>
      <c r="EC37" s="1020" t="s">
        <v>540</v>
      </c>
      <c r="ED37" s="987" t="s">
        <v>541</v>
      </c>
      <c r="EE37" s="953" t="s">
        <v>359</v>
      </c>
      <c r="EF37" s="953" t="s">
        <v>359</v>
      </c>
      <c r="EG37" s="953" t="s">
        <v>359</v>
      </c>
      <c r="EH37" s="1136" t="s">
        <v>359</v>
      </c>
      <c r="EI37" s="1"/>
      <c r="EJ37" s="1"/>
      <c r="EK37" s="1"/>
      <c r="EL37" s="1"/>
      <c r="EM37" s="1"/>
      <c r="EN37" s="1"/>
      <c r="EO37" s="1"/>
      <c r="EP37" s="1"/>
      <c r="EQ37" s="1"/>
      <c r="ER37" s="990"/>
    </row>
    <row r="38" spans="1:148" s="962" customFormat="1" ht="315">
      <c r="A38" s="1173" t="s">
        <v>273</v>
      </c>
      <c r="B38" s="997" t="s">
        <v>274</v>
      </c>
      <c r="C38" s="987" t="s">
        <v>522</v>
      </c>
      <c r="D38" s="1008">
        <v>3.5000000000000001E-3</v>
      </c>
      <c r="E38" s="968" t="s">
        <v>513</v>
      </c>
      <c r="F38" s="965" t="s">
        <v>514</v>
      </c>
      <c r="G38" s="1186" t="s">
        <v>491</v>
      </c>
      <c r="H38" s="960" t="s">
        <v>29</v>
      </c>
      <c r="I38" s="1045">
        <v>0.77</v>
      </c>
      <c r="J38" s="960">
        <v>2022</v>
      </c>
      <c r="K38" s="1172">
        <v>45078</v>
      </c>
      <c r="L38" s="1009">
        <v>50770</v>
      </c>
      <c r="M38" s="1059">
        <v>0.75460000000000005</v>
      </c>
      <c r="N38" s="1059">
        <v>0.73950800000000005</v>
      </c>
      <c r="O38" s="1059">
        <v>0.72471784000000006</v>
      </c>
      <c r="P38" s="1059">
        <v>0.71022348320000006</v>
      </c>
      <c r="Q38" s="1059">
        <v>0.69601901353600004</v>
      </c>
      <c r="R38" s="1059">
        <v>0.68209863326528009</v>
      </c>
      <c r="S38" s="1059">
        <v>0.66845666059997444</v>
      </c>
      <c r="T38" s="1059">
        <v>0.65508752738797493</v>
      </c>
      <c r="U38" s="1059">
        <v>0.64198577684021541</v>
      </c>
      <c r="V38" s="1059">
        <v>0.62914606130341111</v>
      </c>
      <c r="W38" s="1059">
        <v>0.61656314007734292</v>
      </c>
      <c r="X38" s="1059">
        <v>0.60423187727579608</v>
      </c>
      <c r="Y38" s="1059">
        <v>0.59214723973028016</v>
      </c>
      <c r="Z38" s="1059">
        <v>0.58030429493567459</v>
      </c>
      <c r="AA38" s="1059">
        <v>0.56869820903696111</v>
      </c>
      <c r="AB38" s="1059">
        <v>0.5573242448562219</v>
      </c>
      <c r="AC38" s="1059">
        <v>0.5573242448562219</v>
      </c>
      <c r="AD38" s="956"/>
      <c r="AE38" s="1323" t="s">
        <v>542</v>
      </c>
      <c r="AF38" s="1189">
        <v>8.8000000000000005E-3</v>
      </c>
      <c r="AG38" s="1215" t="s">
        <v>543</v>
      </c>
      <c r="AH38" s="1215" t="s">
        <v>544</v>
      </c>
      <c r="AI38" s="1215" t="s">
        <v>59</v>
      </c>
      <c r="AJ38" s="1215" t="s">
        <v>375</v>
      </c>
      <c r="AK38" s="1215" t="s">
        <v>312</v>
      </c>
      <c r="AL38" s="1215" t="s">
        <v>26</v>
      </c>
      <c r="AM38" s="956" t="str">
        <f t="shared" si="0"/>
        <v>NO</v>
      </c>
      <c r="AN38" s="1215" t="s">
        <v>437</v>
      </c>
      <c r="AO38" s="1215" t="s">
        <v>437</v>
      </c>
      <c r="AP38" s="1215">
        <v>2019</v>
      </c>
      <c r="AQ38" s="1172">
        <v>45078</v>
      </c>
      <c r="AR38" s="1216">
        <v>50769</v>
      </c>
      <c r="AS38" s="1217">
        <v>20000</v>
      </c>
      <c r="AT38" s="1217">
        <v>20400</v>
      </c>
      <c r="AU38" s="1217">
        <v>20808</v>
      </c>
      <c r="AV38" s="1217">
        <v>21224</v>
      </c>
      <c r="AW38" s="1217">
        <v>21649</v>
      </c>
      <c r="AX38" s="1217">
        <v>22082</v>
      </c>
      <c r="AY38" s="1217">
        <v>22523</v>
      </c>
      <c r="AZ38" s="1215">
        <v>22974</v>
      </c>
      <c r="BA38" s="1217">
        <v>23433</v>
      </c>
      <c r="BB38" s="1217">
        <v>23902</v>
      </c>
      <c r="BC38" s="1217">
        <v>24380</v>
      </c>
      <c r="BD38" s="1217">
        <v>24867</v>
      </c>
      <c r="BE38" s="1217">
        <v>25365</v>
      </c>
      <c r="BF38" s="1217">
        <v>25872</v>
      </c>
      <c r="BG38" s="1217">
        <v>26390</v>
      </c>
      <c r="BH38" s="1218">
        <v>26917</v>
      </c>
      <c r="BI38" s="1218">
        <f>SUM(AS38:BH38)</f>
        <v>372786</v>
      </c>
      <c r="BJ38" s="1219">
        <v>717</v>
      </c>
      <c r="BK38" s="1219">
        <v>717</v>
      </c>
      <c r="BL38" s="1073" t="s">
        <v>545</v>
      </c>
      <c r="BM38" s="1073">
        <v>7521</v>
      </c>
      <c r="BN38" s="1219">
        <v>3000</v>
      </c>
      <c r="BO38" s="1219">
        <v>3000</v>
      </c>
      <c r="BP38" s="1073" t="s">
        <v>545</v>
      </c>
      <c r="BQ38" s="1073">
        <v>7521</v>
      </c>
      <c r="BR38" s="1219">
        <v>3000</v>
      </c>
      <c r="BS38" s="1073"/>
      <c r="BT38" s="1073" t="s">
        <v>545</v>
      </c>
      <c r="BU38" s="1073" t="s">
        <v>546</v>
      </c>
      <c r="BV38" s="1219">
        <v>3000</v>
      </c>
      <c r="BW38" s="1073"/>
      <c r="BX38" s="1073" t="s">
        <v>545</v>
      </c>
      <c r="BY38" s="1073" t="s">
        <v>546</v>
      </c>
      <c r="BZ38" s="1219">
        <v>3000</v>
      </c>
      <c r="CA38" s="1073"/>
      <c r="CB38" s="1073" t="s">
        <v>545</v>
      </c>
      <c r="CC38" s="1073" t="s">
        <v>546</v>
      </c>
      <c r="CD38" s="1219">
        <v>3000</v>
      </c>
      <c r="CE38" s="1073"/>
      <c r="CF38" s="1073" t="s">
        <v>545</v>
      </c>
      <c r="CG38" s="1074" t="s">
        <v>546</v>
      </c>
      <c r="CH38" s="1220">
        <v>3000</v>
      </c>
      <c r="CI38" s="1074"/>
      <c r="CJ38" s="1074" t="s">
        <v>545</v>
      </c>
      <c r="CK38" s="1074" t="s">
        <v>546</v>
      </c>
      <c r="CL38" s="1220">
        <v>3000</v>
      </c>
      <c r="CM38" s="1074"/>
      <c r="CN38" s="1074" t="s">
        <v>545</v>
      </c>
      <c r="CO38" s="1074" t="s">
        <v>546</v>
      </c>
      <c r="CP38" s="1220">
        <v>3000</v>
      </c>
      <c r="CQ38" s="1074"/>
      <c r="CR38" s="1074" t="s">
        <v>545</v>
      </c>
      <c r="CS38" s="1074" t="s">
        <v>546</v>
      </c>
      <c r="CT38" s="1220">
        <v>3000</v>
      </c>
      <c r="CU38" s="1074"/>
      <c r="CV38" s="1074" t="s">
        <v>545</v>
      </c>
      <c r="CW38" s="1074" t="s">
        <v>546</v>
      </c>
      <c r="CX38" s="1220">
        <v>3000</v>
      </c>
      <c r="CY38" s="1074"/>
      <c r="CZ38" s="1074" t="s">
        <v>545</v>
      </c>
      <c r="DA38" s="1074" t="s">
        <v>546</v>
      </c>
      <c r="DB38" s="1220">
        <v>3000</v>
      </c>
      <c r="DC38" s="1074"/>
      <c r="DD38" s="1074" t="s">
        <v>545</v>
      </c>
      <c r="DE38" s="1074" t="s">
        <v>546</v>
      </c>
      <c r="DF38" s="1220">
        <v>3000</v>
      </c>
      <c r="DG38" s="1074"/>
      <c r="DH38" s="1074" t="s">
        <v>545</v>
      </c>
      <c r="DI38" s="1074" t="s">
        <v>546</v>
      </c>
      <c r="DJ38" s="1220">
        <v>3000</v>
      </c>
      <c r="DK38" s="1074"/>
      <c r="DL38" s="1074" t="s">
        <v>545</v>
      </c>
      <c r="DM38" s="1074" t="s">
        <v>546</v>
      </c>
      <c r="DN38" s="1220">
        <v>3000</v>
      </c>
      <c r="DO38" s="1074"/>
      <c r="DP38" s="1074" t="s">
        <v>545</v>
      </c>
      <c r="DQ38" s="1074" t="s">
        <v>546</v>
      </c>
      <c r="DR38" s="1220">
        <v>3000</v>
      </c>
      <c r="DS38" s="1074"/>
      <c r="DT38" s="1074" t="s">
        <v>545</v>
      </c>
      <c r="DU38" s="1074" t="s">
        <v>546</v>
      </c>
      <c r="DV38" s="1018">
        <f t="shared" si="5"/>
        <v>45717</v>
      </c>
      <c r="DW38" s="1074" t="s">
        <v>547</v>
      </c>
      <c r="DX38" s="1074" t="s">
        <v>89</v>
      </c>
      <c r="DY38" s="1074" t="s">
        <v>548</v>
      </c>
      <c r="DZ38" s="1074" t="s">
        <v>549</v>
      </c>
      <c r="EA38" s="1221">
        <v>3002666728</v>
      </c>
      <c r="EB38" s="1106" t="s">
        <v>550</v>
      </c>
      <c r="EC38" s="1020" t="s">
        <v>39</v>
      </c>
      <c r="ED38" s="987" t="s">
        <v>551</v>
      </c>
      <c r="EE38" s="1074"/>
      <c r="EF38" s="1074"/>
      <c r="EG38" s="1074"/>
      <c r="EH38" s="1074"/>
      <c r="EI38" s="1"/>
      <c r="EJ38" s="1"/>
      <c r="EK38" s="1"/>
      <c r="EL38" s="1"/>
      <c r="EM38" s="1"/>
      <c r="EN38" s="1"/>
      <c r="EO38" s="1"/>
      <c r="EP38" s="1"/>
      <c r="EQ38" s="1"/>
      <c r="ER38" s="990"/>
    </row>
    <row r="39" spans="1:148" s="962" customFormat="1" ht="409.5">
      <c r="A39" s="1173" t="s">
        <v>273</v>
      </c>
      <c r="B39" s="997" t="s">
        <v>274</v>
      </c>
      <c r="C39" s="987" t="s">
        <v>522</v>
      </c>
      <c r="D39" s="1008">
        <v>3.5000000000000001E-3</v>
      </c>
      <c r="E39" s="968" t="s">
        <v>513</v>
      </c>
      <c r="F39" s="965" t="s">
        <v>514</v>
      </c>
      <c r="G39" s="1186" t="s">
        <v>491</v>
      </c>
      <c r="H39" s="960" t="s">
        <v>29</v>
      </c>
      <c r="I39" s="1045">
        <v>0.77</v>
      </c>
      <c r="J39" s="960">
        <v>2022</v>
      </c>
      <c r="K39" s="1172">
        <v>45078</v>
      </c>
      <c r="L39" s="1009">
        <v>50770</v>
      </c>
      <c r="M39" s="1059">
        <v>0.75460000000000005</v>
      </c>
      <c r="N39" s="1059">
        <v>0.73950800000000005</v>
      </c>
      <c r="O39" s="1059">
        <v>0.72471784000000006</v>
      </c>
      <c r="P39" s="1059">
        <v>0.71022348320000006</v>
      </c>
      <c r="Q39" s="1059">
        <v>0.69601901353600004</v>
      </c>
      <c r="R39" s="1059">
        <v>0.68209863326528009</v>
      </c>
      <c r="S39" s="1059">
        <v>0.66845666059997444</v>
      </c>
      <c r="T39" s="1059">
        <v>0.65508752738797493</v>
      </c>
      <c r="U39" s="1059">
        <v>0.64198577684021541</v>
      </c>
      <c r="V39" s="1059">
        <v>0.62914606130341111</v>
      </c>
      <c r="W39" s="1059">
        <v>0.61656314007734292</v>
      </c>
      <c r="X39" s="1059">
        <v>0.60423187727579608</v>
      </c>
      <c r="Y39" s="1059">
        <v>0.59214723973028016</v>
      </c>
      <c r="Z39" s="1059">
        <v>0.58030429493567459</v>
      </c>
      <c r="AA39" s="1059">
        <v>0.56869820903696111</v>
      </c>
      <c r="AB39" s="1059">
        <v>0.5573242448562219</v>
      </c>
      <c r="AC39" s="1059">
        <v>0.5573242448562219</v>
      </c>
      <c r="AD39" s="956"/>
      <c r="AE39" s="965" t="s">
        <v>552</v>
      </c>
      <c r="AF39" s="1189">
        <v>8.8000000000000005E-3</v>
      </c>
      <c r="AG39" s="960" t="s">
        <v>553</v>
      </c>
      <c r="AH39" s="960" t="s">
        <v>554</v>
      </c>
      <c r="AI39" s="960" t="s">
        <v>495</v>
      </c>
      <c r="AJ39" s="968" t="s">
        <v>496</v>
      </c>
      <c r="AK39" s="960" t="s">
        <v>11</v>
      </c>
      <c r="AL39" s="960" t="s">
        <v>23</v>
      </c>
      <c r="AM39" s="956" t="str">
        <f t="shared" si="0"/>
        <v>NO</v>
      </c>
      <c r="AN39" s="1167" t="s">
        <v>437</v>
      </c>
      <c r="AO39" s="960" t="s">
        <v>437</v>
      </c>
      <c r="AP39" s="960" t="s">
        <v>555</v>
      </c>
      <c r="AQ39" s="1172">
        <v>45078</v>
      </c>
      <c r="AR39" s="1013">
        <v>50770</v>
      </c>
      <c r="AS39" s="1045">
        <v>1</v>
      </c>
      <c r="AT39" s="1045">
        <v>1</v>
      </c>
      <c r="AU39" s="1045">
        <v>1</v>
      </c>
      <c r="AV39" s="1045">
        <v>1</v>
      </c>
      <c r="AW39" s="1045">
        <v>1</v>
      </c>
      <c r="AX39" s="1045">
        <v>1</v>
      </c>
      <c r="AY39" s="1045">
        <v>1</v>
      </c>
      <c r="AZ39" s="1045">
        <v>1</v>
      </c>
      <c r="BA39" s="1045">
        <v>1</v>
      </c>
      <c r="BB39" s="1045">
        <v>1</v>
      </c>
      <c r="BC39" s="1045">
        <v>1</v>
      </c>
      <c r="BD39" s="1045">
        <v>1</v>
      </c>
      <c r="BE39" s="1045">
        <v>1</v>
      </c>
      <c r="BF39" s="1045">
        <v>1</v>
      </c>
      <c r="BG39" s="1045">
        <v>1</v>
      </c>
      <c r="BH39" s="1045">
        <v>1</v>
      </c>
      <c r="BI39" s="1045">
        <v>1</v>
      </c>
      <c r="BJ39" s="1047">
        <v>34</v>
      </c>
      <c r="BK39" s="1046">
        <v>34</v>
      </c>
      <c r="BL39" s="960" t="s">
        <v>76</v>
      </c>
      <c r="BM39" s="960" t="s">
        <v>556</v>
      </c>
      <c r="BN39" s="1046">
        <v>36</v>
      </c>
      <c r="BO39" s="960">
        <v>36</v>
      </c>
      <c r="BP39" s="960" t="s">
        <v>76</v>
      </c>
      <c r="BQ39" s="960" t="s">
        <v>556</v>
      </c>
      <c r="BR39" s="1046">
        <v>37</v>
      </c>
      <c r="BS39" s="960" t="s">
        <v>359</v>
      </c>
      <c r="BT39" s="960" t="s">
        <v>76</v>
      </c>
      <c r="BU39" s="960" t="s">
        <v>359</v>
      </c>
      <c r="BV39" s="1046">
        <v>38</v>
      </c>
      <c r="BW39" s="960" t="s">
        <v>359</v>
      </c>
      <c r="BX39" s="960" t="s">
        <v>76</v>
      </c>
      <c r="BY39" s="960" t="s">
        <v>359</v>
      </c>
      <c r="BZ39" s="1046">
        <v>40</v>
      </c>
      <c r="CA39" s="960" t="s">
        <v>359</v>
      </c>
      <c r="CB39" s="960" t="s">
        <v>76</v>
      </c>
      <c r="CC39" s="960" t="s">
        <v>359</v>
      </c>
      <c r="CD39" s="1046">
        <v>41</v>
      </c>
      <c r="CE39" s="960" t="s">
        <v>359</v>
      </c>
      <c r="CF39" s="960" t="s">
        <v>76</v>
      </c>
      <c r="CG39" s="960"/>
      <c r="CH39" s="1046">
        <v>43</v>
      </c>
      <c r="CI39" s="960" t="s">
        <v>359</v>
      </c>
      <c r="CJ39" s="960" t="s">
        <v>76</v>
      </c>
      <c r="CK39" s="960"/>
      <c r="CL39" s="1046">
        <v>44</v>
      </c>
      <c r="CM39" s="960" t="s">
        <v>359</v>
      </c>
      <c r="CN39" s="960" t="s">
        <v>76</v>
      </c>
      <c r="CO39" s="960"/>
      <c r="CP39" s="1046">
        <v>46</v>
      </c>
      <c r="CQ39" s="960" t="s">
        <v>359</v>
      </c>
      <c r="CR39" s="960" t="s">
        <v>76</v>
      </c>
      <c r="CS39" s="960"/>
      <c r="CT39" s="1046">
        <v>47</v>
      </c>
      <c r="CU39" s="960" t="s">
        <v>359</v>
      </c>
      <c r="CV39" s="960" t="s">
        <v>76</v>
      </c>
      <c r="CW39" s="960"/>
      <c r="CX39" s="1046">
        <v>49</v>
      </c>
      <c r="CY39" s="960" t="s">
        <v>359</v>
      </c>
      <c r="CZ39" s="960" t="s">
        <v>76</v>
      </c>
      <c r="DA39" s="960"/>
      <c r="DB39" s="1046">
        <v>51</v>
      </c>
      <c r="DC39" s="960" t="s">
        <v>359</v>
      </c>
      <c r="DD39" s="960" t="s">
        <v>76</v>
      </c>
      <c r="DE39" s="960"/>
      <c r="DF39" s="1046">
        <v>52</v>
      </c>
      <c r="DG39" s="960" t="s">
        <v>359</v>
      </c>
      <c r="DH39" s="960" t="s">
        <v>76</v>
      </c>
      <c r="DI39" s="960"/>
      <c r="DJ39" s="1046">
        <v>54</v>
      </c>
      <c r="DK39" s="960" t="s">
        <v>359</v>
      </c>
      <c r="DL39" s="960" t="s">
        <v>76</v>
      </c>
      <c r="DM39" s="960"/>
      <c r="DN39" s="1046">
        <v>56</v>
      </c>
      <c r="DO39" s="960" t="s">
        <v>359</v>
      </c>
      <c r="DP39" s="960" t="s">
        <v>76</v>
      </c>
      <c r="DQ39" s="960"/>
      <c r="DR39" s="1046">
        <v>58</v>
      </c>
      <c r="DS39" s="960" t="s">
        <v>359</v>
      </c>
      <c r="DT39" s="960" t="s">
        <v>76</v>
      </c>
      <c r="DU39" s="960" t="s">
        <v>359</v>
      </c>
      <c r="DV39" s="1018">
        <f>SUM(DR39,DN39,DJ39,DF39,DB39,CX39,CT39,CP39,CL39,CH39,CD39,BZ39,BV39,BR39,BN39,BJ39)</f>
        <v>726</v>
      </c>
      <c r="DW39" s="1019" t="s">
        <v>288</v>
      </c>
      <c r="DX39" s="1019" t="s">
        <v>289</v>
      </c>
      <c r="DY39" s="1019" t="s">
        <v>290</v>
      </c>
      <c r="DZ39" s="1019" t="s">
        <v>291</v>
      </c>
      <c r="EA39" s="1019">
        <v>3779595</v>
      </c>
      <c r="EB39" s="1150" t="s">
        <v>292</v>
      </c>
      <c r="EC39" s="1308" t="s">
        <v>557</v>
      </c>
      <c r="ED39" s="1019" t="s">
        <v>558</v>
      </c>
      <c r="EE39" s="1019" t="s">
        <v>559</v>
      </c>
      <c r="EF39" s="1019" t="s">
        <v>560</v>
      </c>
      <c r="EG39" s="1019">
        <v>3581600</v>
      </c>
      <c r="EH39" s="1222" t="s">
        <v>561</v>
      </c>
      <c r="EI39" s="1"/>
      <c r="EJ39" s="1"/>
      <c r="EK39" s="1"/>
      <c r="EL39" s="1"/>
      <c r="EM39" s="1"/>
      <c r="EN39" s="990"/>
      <c r="EO39" s="990"/>
      <c r="EP39" s="990"/>
      <c r="EQ39" s="990"/>
      <c r="ER39" s="990"/>
    </row>
    <row r="40" spans="1:148" s="962" customFormat="1" ht="255">
      <c r="A40" s="1173" t="s">
        <v>273</v>
      </c>
      <c r="B40" s="997" t="s">
        <v>274</v>
      </c>
      <c r="C40" s="987" t="s">
        <v>522</v>
      </c>
      <c r="D40" s="1008">
        <v>3.5000000000000001E-3</v>
      </c>
      <c r="E40" s="968" t="s">
        <v>513</v>
      </c>
      <c r="F40" s="965" t="s">
        <v>514</v>
      </c>
      <c r="G40" s="1186" t="s">
        <v>491</v>
      </c>
      <c r="H40" s="960" t="s">
        <v>29</v>
      </c>
      <c r="I40" s="1045">
        <v>0.77</v>
      </c>
      <c r="J40" s="960">
        <v>2022</v>
      </c>
      <c r="K40" s="1172">
        <v>45078</v>
      </c>
      <c r="L40" s="1009">
        <v>50770</v>
      </c>
      <c r="M40" s="1059">
        <v>0.75460000000000005</v>
      </c>
      <c r="N40" s="1059">
        <v>0.73950800000000005</v>
      </c>
      <c r="O40" s="1059">
        <v>0.72471784000000006</v>
      </c>
      <c r="P40" s="1059">
        <v>0.71022348320000006</v>
      </c>
      <c r="Q40" s="1059">
        <v>0.69601901353600004</v>
      </c>
      <c r="R40" s="1059">
        <v>0.68209863326528009</v>
      </c>
      <c r="S40" s="1059">
        <v>0.66845666059997444</v>
      </c>
      <c r="T40" s="1059">
        <v>0.65508752738797493</v>
      </c>
      <c r="U40" s="1059">
        <v>0.64198577684021541</v>
      </c>
      <c r="V40" s="1059">
        <v>0.62914606130341111</v>
      </c>
      <c r="W40" s="1059">
        <v>0.61656314007734292</v>
      </c>
      <c r="X40" s="1059">
        <v>0.60423187727579608</v>
      </c>
      <c r="Y40" s="1059">
        <v>0.59214723973028016</v>
      </c>
      <c r="Z40" s="1059">
        <v>0.58030429493567459</v>
      </c>
      <c r="AA40" s="1059">
        <v>0.56869820903696111</v>
      </c>
      <c r="AB40" s="1059">
        <v>0.5573242448562219</v>
      </c>
      <c r="AC40" s="1059">
        <v>0.5573242448562219</v>
      </c>
      <c r="AD40" s="956"/>
      <c r="AE40" s="983" t="s">
        <v>562</v>
      </c>
      <c r="AF40" s="1189">
        <v>8.8000000000000005E-3</v>
      </c>
      <c r="AG40" s="956" t="s">
        <v>563</v>
      </c>
      <c r="AH40" s="956" t="s">
        <v>564</v>
      </c>
      <c r="AI40" s="956" t="s">
        <v>283</v>
      </c>
      <c r="AJ40" s="972" t="s">
        <v>284</v>
      </c>
      <c r="AK40" s="960" t="s">
        <v>1</v>
      </c>
      <c r="AL40" s="966" t="s">
        <v>26</v>
      </c>
      <c r="AM40" s="1168" t="str">
        <f t="shared" si="0"/>
        <v>NO</v>
      </c>
      <c r="AN40" s="1169" t="s">
        <v>437</v>
      </c>
      <c r="AO40" s="960" t="s">
        <v>437</v>
      </c>
      <c r="AP40" s="991"/>
      <c r="AQ40" s="1172">
        <v>45078</v>
      </c>
      <c r="AR40" s="991">
        <v>50769</v>
      </c>
      <c r="AS40" s="1062">
        <v>0.25</v>
      </c>
      <c r="AT40" s="1062">
        <v>0.25</v>
      </c>
      <c r="AU40" s="1062">
        <v>0.05</v>
      </c>
      <c r="AV40" s="1063">
        <v>3.1E-2</v>
      </c>
      <c r="AW40" s="1063">
        <v>3.1E-2</v>
      </c>
      <c r="AX40" s="1063">
        <v>3.1E-2</v>
      </c>
      <c r="AY40" s="1063">
        <v>3.1E-2</v>
      </c>
      <c r="AZ40" s="1063">
        <v>3.1E-2</v>
      </c>
      <c r="BA40" s="1063">
        <v>3.1E-2</v>
      </c>
      <c r="BB40" s="1063">
        <v>3.1E-2</v>
      </c>
      <c r="BC40" s="1063">
        <v>3.1E-2</v>
      </c>
      <c r="BD40" s="1063">
        <v>3.1E-2</v>
      </c>
      <c r="BE40" s="1063">
        <v>3.1E-2</v>
      </c>
      <c r="BF40" s="1063">
        <v>3.9E-2</v>
      </c>
      <c r="BG40" s="1063">
        <v>0.05</v>
      </c>
      <c r="BH40" s="1062">
        <v>0.05</v>
      </c>
      <c r="BI40" s="1064">
        <f>SUM(AS40:BH40)</f>
        <v>0.99900000000000044</v>
      </c>
      <c r="BJ40" s="1065">
        <v>6</v>
      </c>
      <c r="BK40" s="1065">
        <v>6</v>
      </c>
      <c r="BL40" s="960" t="s">
        <v>565</v>
      </c>
      <c r="BM40" s="960">
        <v>7692</v>
      </c>
      <c r="BN40" s="1065">
        <v>6</v>
      </c>
      <c r="BO40" s="1065">
        <v>6</v>
      </c>
      <c r="BP40" s="960" t="s">
        <v>565</v>
      </c>
      <c r="BQ40" s="960">
        <v>7692</v>
      </c>
      <c r="BR40" s="1065">
        <v>5</v>
      </c>
      <c r="BS40" s="960"/>
      <c r="BT40" s="960" t="s">
        <v>565</v>
      </c>
      <c r="BU40" s="960" t="s">
        <v>359</v>
      </c>
      <c r="BV40" s="1066">
        <v>4</v>
      </c>
      <c r="BW40" s="960"/>
      <c r="BX40" s="960" t="s">
        <v>565</v>
      </c>
      <c r="BY40" s="960" t="s">
        <v>359</v>
      </c>
      <c r="BZ40" s="1066">
        <v>4</v>
      </c>
      <c r="CA40" s="960"/>
      <c r="CB40" s="960" t="s">
        <v>565</v>
      </c>
      <c r="CC40" s="960" t="s">
        <v>359</v>
      </c>
      <c r="CD40" s="1066">
        <v>4</v>
      </c>
      <c r="CE40" s="960"/>
      <c r="CF40" s="960" t="s">
        <v>565</v>
      </c>
      <c r="CG40" s="960" t="s">
        <v>359</v>
      </c>
      <c r="CH40" s="1066">
        <v>4</v>
      </c>
      <c r="CI40" s="960"/>
      <c r="CJ40" s="960" t="s">
        <v>565</v>
      </c>
      <c r="CK40" s="960" t="s">
        <v>359</v>
      </c>
      <c r="CL40" s="1066">
        <v>4</v>
      </c>
      <c r="CM40" s="960"/>
      <c r="CN40" s="960" t="s">
        <v>565</v>
      </c>
      <c r="CO40" s="960" t="s">
        <v>359</v>
      </c>
      <c r="CP40" s="1066">
        <v>4</v>
      </c>
      <c r="CQ40" s="960"/>
      <c r="CR40" s="960" t="s">
        <v>565</v>
      </c>
      <c r="CS40" s="960" t="s">
        <v>359</v>
      </c>
      <c r="CT40" s="1066">
        <v>4</v>
      </c>
      <c r="CU40" s="960"/>
      <c r="CV40" s="960" t="s">
        <v>565</v>
      </c>
      <c r="CW40" s="960" t="s">
        <v>359</v>
      </c>
      <c r="CX40" s="1066">
        <v>4</v>
      </c>
      <c r="CY40" s="960"/>
      <c r="CZ40" s="960" t="s">
        <v>565</v>
      </c>
      <c r="DA40" s="960" t="s">
        <v>359</v>
      </c>
      <c r="DB40" s="1066">
        <v>4</v>
      </c>
      <c r="DC40" s="960"/>
      <c r="DD40" s="960" t="s">
        <v>565</v>
      </c>
      <c r="DE40" s="960" t="s">
        <v>359</v>
      </c>
      <c r="DF40" s="1066">
        <v>4</v>
      </c>
      <c r="DG40" s="960"/>
      <c r="DH40" s="960" t="s">
        <v>565</v>
      </c>
      <c r="DI40" s="960" t="s">
        <v>359</v>
      </c>
      <c r="DJ40" s="1066">
        <v>4</v>
      </c>
      <c r="DK40" s="960"/>
      <c r="DL40" s="960" t="s">
        <v>565</v>
      </c>
      <c r="DM40" s="960" t="s">
        <v>359</v>
      </c>
      <c r="DN40" s="1066">
        <v>4</v>
      </c>
      <c r="DO40" s="1065"/>
      <c r="DP40" s="960" t="s">
        <v>565</v>
      </c>
      <c r="DQ40" s="960" t="s">
        <v>359</v>
      </c>
      <c r="DR40" s="1066">
        <v>4</v>
      </c>
      <c r="DS40" s="1065"/>
      <c r="DT40" s="960" t="s">
        <v>565</v>
      </c>
      <c r="DU40" s="960" t="s">
        <v>359</v>
      </c>
      <c r="DV40" s="1067">
        <f>SUM(BJ40,BN40,BR40,BV40,BZ40,CD40,CH40,CL40,CP40,CT40,CX40,DB40,DF40,DJ40,DN40,DR40)</f>
        <v>69</v>
      </c>
      <c r="DW40" s="1019" t="s">
        <v>288</v>
      </c>
      <c r="DX40" s="1019" t="s">
        <v>289</v>
      </c>
      <c r="DY40" s="1019" t="s">
        <v>290</v>
      </c>
      <c r="DZ40" s="1019" t="s">
        <v>291</v>
      </c>
      <c r="EA40" s="1019">
        <v>3779595</v>
      </c>
      <c r="EB40" s="1150" t="s">
        <v>292</v>
      </c>
      <c r="EC40" s="1329" t="s">
        <v>343</v>
      </c>
      <c r="ED40" s="968"/>
      <c r="EE40" s="960"/>
      <c r="EF40" s="960"/>
      <c r="EG40" s="960"/>
      <c r="EH40" s="960"/>
      <c r="EI40" s="1"/>
      <c r="EJ40" s="1"/>
      <c r="EK40" s="1"/>
      <c r="EL40" s="1"/>
      <c r="EM40" s="1"/>
      <c r="EN40" s="990"/>
      <c r="EO40" s="990"/>
      <c r="EP40" s="990"/>
      <c r="EQ40" s="990"/>
      <c r="ER40" s="990"/>
    </row>
    <row r="41" spans="1:148" s="962" customFormat="1" ht="255">
      <c r="A41" s="1173" t="s">
        <v>273</v>
      </c>
      <c r="B41" s="997" t="s">
        <v>274</v>
      </c>
      <c r="C41" s="1334" t="s">
        <v>566</v>
      </c>
      <c r="D41" s="1008">
        <v>2.4500000000000001E-2</v>
      </c>
      <c r="E41" s="965" t="s">
        <v>567</v>
      </c>
      <c r="F41" s="960" t="s">
        <v>568</v>
      </c>
      <c r="G41" s="1133"/>
      <c r="H41" s="956" t="s">
        <v>29</v>
      </c>
      <c r="I41" s="960">
        <v>14.6</v>
      </c>
      <c r="J41" s="960">
        <v>2021</v>
      </c>
      <c r="K41" s="1172">
        <v>45078</v>
      </c>
      <c r="L41" s="1009">
        <v>50770</v>
      </c>
      <c r="M41" s="1057">
        <v>13.485127875608899</v>
      </c>
      <c r="N41" s="1057">
        <v>12.972222756712799</v>
      </c>
      <c r="O41" s="1057">
        <v>12.4793602525091</v>
      </c>
      <c r="P41" s="1057">
        <v>12.0056771969687</v>
      </c>
      <c r="Q41" s="1057">
        <v>11.550636191519301</v>
      </c>
      <c r="R41" s="1057">
        <v>11.113795299504099</v>
      </c>
      <c r="S41" s="1057">
        <v>10.694754534821399</v>
      </c>
      <c r="T41" s="1057">
        <v>10.2930023472502</v>
      </c>
      <c r="U41" s="1057">
        <v>9.9090068772036606</v>
      </c>
      <c r="V41" s="1057">
        <v>9.5429875848059194</v>
      </c>
      <c r="W41" s="1057">
        <v>9.1939968369329392</v>
      </c>
      <c r="X41" s="1057">
        <v>8.8611287154873093</v>
      </c>
      <c r="Y41" s="1057">
        <v>8.5434870965148502</v>
      </c>
      <c r="Z41" s="1057">
        <v>8.2403188912778695</v>
      </c>
      <c r="AA41" s="1057">
        <v>7.9509267942224104</v>
      </c>
      <c r="AB41" s="1057">
        <v>7.67455765276015</v>
      </c>
      <c r="AC41" s="960">
        <v>7.7</v>
      </c>
      <c r="AD41" s="960" t="s">
        <v>279</v>
      </c>
      <c r="AE41" s="1005" t="s">
        <v>569</v>
      </c>
      <c r="AF41" s="1189">
        <v>8.8000000000000005E-3</v>
      </c>
      <c r="AG41" s="960" t="s">
        <v>570</v>
      </c>
      <c r="AH41" s="960" t="s">
        <v>571</v>
      </c>
      <c r="AI41" s="956" t="s">
        <v>283</v>
      </c>
      <c r="AJ41" s="972" t="s">
        <v>284</v>
      </c>
      <c r="AK41" s="960" t="s">
        <v>572</v>
      </c>
      <c r="AL41" s="960" t="s">
        <v>20</v>
      </c>
      <c r="AM41" s="1168" t="str">
        <f t="shared" si="0"/>
        <v>NO</v>
      </c>
      <c r="AN41" s="1169" t="s">
        <v>437</v>
      </c>
      <c r="AO41" s="960">
        <v>2000</v>
      </c>
      <c r="AP41" s="960">
        <v>2022</v>
      </c>
      <c r="AQ41" s="1172">
        <v>45078</v>
      </c>
      <c r="AR41" s="991">
        <v>50769</v>
      </c>
      <c r="AS41" s="960">
        <v>2000</v>
      </c>
      <c r="AT41" s="960">
        <v>2000</v>
      </c>
      <c r="AU41" s="960">
        <v>2000</v>
      </c>
      <c r="AV41" s="960">
        <v>2000</v>
      </c>
      <c r="AW41" s="960">
        <v>2000</v>
      </c>
      <c r="AX41" s="960">
        <v>2000</v>
      </c>
      <c r="AY41" s="960">
        <v>2000</v>
      </c>
      <c r="AZ41" s="960">
        <v>2000</v>
      </c>
      <c r="BA41" s="960">
        <v>2000</v>
      </c>
      <c r="BB41" s="960">
        <v>2000</v>
      </c>
      <c r="BC41" s="960">
        <v>2000</v>
      </c>
      <c r="BD41" s="960">
        <v>2000</v>
      </c>
      <c r="BE41" s="960">
        <v>2000</v>
      </c>
      <c r="BF41" s="960">
        <v>2000</v>
      </c>
      <c r="BG41" s="960">
        <v>2000</v>
      </c>
      <c r="BH41" s="960">
        <v>2000</v>
      </c>
      <c r="BI41" s="956">
        <f t="shared" ref="BI41:BI56" si="6">SUM(AS41:BH41)</f>
        <v>32000</v>
      </c>
      <c r="BJ41" s="1069">
        <v>328</v>
      </c>
      <c r="BK41" s="966" t="s">
        <v>573</v>
      </c>
      <c r="BL41" s="960" t="s">
        <v>574</v>
      </c>
      <c r="BM41" s="960">
        <v>7695</v>
      </c>
      <c r="BN41" s="1017">
        <v>354</v>
      </c>
      <c r="BO41" s="960"/>
      <c r="BP41" s="960" t="s">
        <v>286</v>
      </c>
      <c r="BQ41" s="960">
        <v>7695</v>
      </c>
      <c r="BR41" s="1017">
        <v>384</v>
      </c>
      <c r="BS41" s="960"/>
      <c r="BT41" s="960" t="s">
        <v>287</v>
      </c>
      <c r="BU41" s="960" t="s">
        <v>359</v>
      </c>
      <c r="BV41" s="1017">
        <v>419</v>
      </c>
      <c r="BW41" s="960"/>
      <c r="BX41" s="960" t="s">
        <v>286</v>
      </c>
      <c r="BY41" s="960" t="s">
        <v>359</v>
      </c>
      <c r="BZ41" s="1017">
        <v>459</v>
      </c>
      <c r="CA41" s="960"/>
      <c r="CB41" s="960" t="s">
        <v>286</v>
      </c>
      <c r="CC41" s="960" t="s">
        <v>359</v>
      </c>
      <c r="CD41" s="1017">
        <v>504</v>
      </c>
      <c r="CE41" s="960"/>
      <c r="CF41" s="960" t="s">
        <v>286</v>
      </c>
      <c r="CG41" s="960" t="s">
        <v>359</v>
      </c>
      <c r="CH41" s="1017">
        <v>558</v>
      </c>
      <c r="CI41" s="960"/>
      <c r="CJ41" s="960" t="s">
        <v>286</v>
      </c>
      <c r="CK41" s="960" t="s">
        <v>359</v>
      </c>
      <c r="CL41" s="1017">
        <v>618</v>
      </c>
      <c r="CM41" s="960"/>
      <c r="CN41" s="960" t="s">
        <v>286</v>
      </c>
      <c r="CO41" s="960" t="s">
        <v>359</v>
      </c>
      <c r="CP41" s="1017">
        <v>690</v>
      </c>
      <c r="CQ41" s="960"/>
      <c r="CR41" s="960" t="s">
        <v>286</v>
      </c>
      <c r="CS41" s="960" t="s">
        <v>359</v>
      </c>
      <c r="CT41" s="1017">
        <v>773</v>
      </c>
      <c r="CU41" s="960"/>
      <c r="CV41" s="960" t="s">
        <v>286</v>
      </c>
      <c r="CW41" s="960" t="s">
        <v>359</v>
      </c>
      <c r="CX41" s="1017">
        <v>869</v>
      </c>
      <c r="CY41" s="960"/>
      <c r="CZ41" s="960" t="s">
        <v>286</v>
      </c>
      <c r="DA41" s="960" t="s">
        <v>359</v>
      </c>
      <c r="DB41" s="1017">
        <v>982</v>
      </c>
      <c r="DC41" s="960"/>
      <c r="DD41" s="960" t="s">
        <v>286</v>
      </c>
      <c r="DE41" s="960" t="s">
        <v>359</v>
      </c>
      <c r="DF41" s="1017">
        <v>1115</v>
      </c>
      <c r="DG41" s="960"/>
      <c r="DH41" s="960" t="s">
        <v>286</v>
      </c>
      <c r="DI41" s="960" t="s">
        <v>359</v>
      </c>
      <c r="DJ41" s="1017">
        <v>1271</v>
      </c>
      <c r="DK41" s="960"/>
      <c r="DL41" s="960" t="s">
        <v>286</v>
      </c>
      <c r="DM41" s="960" t="s">
        <v>359</v>
      </c>
      <c r="DN41" s="1017">
        <v>1455</v>
      </c>
      <c r="DO41" s="960"/>
      <c r="DP41" s="960" t="s">
        <v>286</v>
      </c>
      <c r="DQ41" s="960" t="s">
        <v>359</v>
      </c>
      <c r="DR41" s="1017">
        <v>1673</v>
      </c>
      <c r="DS41" s="960"/>
      <c r="DT41" s="960" t="s">
        <v>286</v>
      </c>
      <c r="DU41" s="960" t="s">
        <v>359</v>
      </c>
      <c r="DV41" s="1018">
        <f t="shared" ref="DV41:DV49" si="7">SUM(BJ41,BN41,BR41,BV41,BZ41,CD41,CH41,CL41,CP41,CT41,CX41,DB41,DF41,DJ41,DN41,DR41)</f>
        <v>12452</v>
      </c>
      <c r="DW41" s="1019" t="s">
        <v>288</v>
      </c>
      <c r="DX41" s="1019" t="s">
        <v>289</v>
      </c>
      <c r="DY41" s="1019" t="s">
        <v>290</v>
      </c>
      <c r="DZ41" s="1019" t="s">
        <v>291</v>
      </c>
      <c r="EA41" s="1019">
        <v>3779595</v>
      </c>
      <c r="EB41" s="1150" t="s">
        <v>292</v>
      </c>
      <c r="EC41" s="1020" t="s">
        <v>10</v>
      </c>
      <c r="ED41" s="960" t="s">
        <v>575</v>
      </c>
      <c r="EE41" s="968"/>
      <c r="EF41" s="968"/>
      <c r="EG41" s="968"/>
      <c r="EH41" s="968"/>
      <c r="EI41" s="1"/>
      <c r="EJ41" s="1"/>
      <c r="EK41" s="1"/>
      <c r="EL41" s="1"/>
      <c r="EM41" s="1"/>
      <c r="EN41" s="1"/>
      <c r="EO41" s="1"/>
      <c r="EP41" s="1"/>
      <c r="EQ41" s="1"/>
      <c r="ER41" s="990"/>
    </row>
    <row r="42" spans="1:148" s="962" customFormat="1" ht="255">
      <c r="A42" s="1173" t="s">
        <v>273</v>
      </c>
      <c r="B42" s="997" t="s">
        <v>274</v>
      </c>
      <c r="C42" s="1334" t="s">
        <v>576</v>
      </c>
      <c r="D42" s="1008">
        <v>2.4500000000000001E-2</v>
      </c>
      <c r="E42" s="960" t="s">
        <v>577</v>
      </c>
      <c r="F42" s="960" t="s">
        <v>578</v>
      </c>
      <c r="G42" s="956" t="s">
        <v>572</v>
      </c>
      <c r="H42" s="960" t="s">
        <v>29</v>
      </c>
      <c r="I42" s="960">
        <v>291.7</v>
      </c>
      <c r="J42" s="960">
        <v>2021</v>
      </c>
      <c r="K42" s="1172">
        <v>45078</v>
      </c>
      <c r="L42" s="1009">
        <v>50770</v>
      </c>
      <c r="M42" s="1057">
        <v>275.460842271584</v>
      </c>
      <c r="N42" s="1057">
        <v>267.71551523905998</v>
      </c>
      <c r="O42" s="1057">
        <v>260.19911008895701</v>
      </c>
      <c r="P42" s="1057">
        <v>252.90329538679799</v>
      </c>
      <c r="Q42" s="1057">
        <v>245.82614623433099</v>
      </c>
      <c r="R42" s="1057">
        <v>238.96753433291701</v>
      </c>
      <c r="S42" s="1057">
        <v>232.328063053384</v>
      </c>
      <c r="T42" s="1057">
        <v>225.90573886116201</v>
      </c>
      <c r="U42" s="1057">
        <v>219.720036869193</v>
      </c>
      <c r="V42" s="1057">
        <v>213.785493990915</v>
      </c>
      <c r="W42" s="1057">
        <v>208.09064974544501</v>
      </c>
      <c r="X42" s="1057">
        <v>202.62433511467901</v>
      </c>
      <c r="Y42" s="1057">
        <v>197.37496542638499</v>
      </c>
      <c r="Z42" s="1057">
        <v>192.33364370743999</v>
      </c>
      <c r="AA42" s="1057">
        <v>187.49225688171899</v>
      </c>
      <c r="AB42" s="1057">
        <v>182.84086883254199</v>
      </c>
      <c r="AC42" s="960">
        <v>182.8</v>
      </c>
      <c r="AD42" s="960" t="s">
        <v>279</v>
      </c>
      <c r="AE42" s="965" t="s">
        <v>579</v>
      </c>
      <c r="AF42" s="1189">
        <v>8.8000000000000005E-3</v>
      </c>
      <c r="AG42" s="960" t="s">
        <v>580</v>
      </c>
      <c r="AH42" s="960" t="s">
        <v>581</v>
      </c>
      <c r="AI42" s="956" t="s">
        <v>283</v>
      </c>
      <c r="AJ42" s="972" t="s">
        <v>284</v>
      </c>
      <c r="AK42" s="960" t="s">
        <v>572</v>
      </c>
      <c r="AL42" s="960" t="s">
        <v>20</v>
      </c>
      <c r="AM42" s="1168" t="str">
        <f t="shared" si="0"/>
        <v>NO</v>
      </c>
      <c r="AN42" s="1169" t="s">
        <v>437</v>
      </c>
      <c r="AO42" s="960">
        <v>40</v>
      </c>
      <c r="AP42" s="960">
        <v>2022</v>
      </c>
      <c r="AQ42" s="1172">
        <v>45078</v>
      </c>
      <c r="AR42" s="991">
        <v>50769</v>
      </c>
      <c r="AS42" s="960">
        <v>40</v>
      </c>
      <c r="AT42" s="960">
        <v>40</v>
      </c>
      <c r="AU42" s="960">
        <v>40</v>
      </c>
      <c r="AV42" s="960">
        <v>40</v>
      </c>
      <c r="AW42" s="960">
        <v>40</v>
      </c>
      <c r="AX42" s="960">
        <v>40</v>
      </c>
      <c r="AY42" s="960">
        <v>40</v>
      </c>
      <c r="AZ42" s="960">
        <v>40</v>
      </c>
      <c r="BA42" s="960">
        <v>40</v>
      </c>
      <c r="BB42" s="960">
        <v>40</v>
      </c>
      <c r="BC42" s="960">
        <v>40</v>
      </c>
      <c r="BD42" s="960">
        <v>40</v>
      </c>
      <c r="BE42" s="960">
        <v>40</v>
      </c>
      <c r="BF42" s="960">
        <v>40</v>
      </c>
      <c r="BG42" s="960">
        <v>40</v>
      </c>
      <c r="BH42" s="960">
        <v>40</v>
      </c>
      <c r="BI42" s="960">
        <f t="shared" si="6"/>
        <v>640</v>
      </c>
      <c r="BJ42" s="1017">
        <v>70</v>
      </c>
      <c r="BK42" s="1017">
        <v>70</v>
      </c>
      <c r="BL42" s="960" t="s">
        <v>574</v>
      </c>
      <c r="BM42" s="960">
        <v>7695</v>
      </c>
      <c r="BN42" s="1017">
        <v>77</v>
      </c>
      <c r="BO42" s="1017">
        <v>77</v>
      </c>
      <c r="BP42" s="960" t="s">
        <v>286</v>
      </c>
      <c r="BQ42" s="960">
        <v>7695</v>
      </c>
      <c r="BR42" s="1017">
        <v>83</v>
      </c>
      <c r="BS42" s="960"/>
      <c r="BT42" s="960" t="s">
        <v>287</v>
      </c>
      <c r="BU42" s="960" t="s">
        <v>359</v>
      </c>
      <c r="BV42" s="1017">
        <v>90</v>
      </c>
      <c r="BW42" s="960"/>
      <c r="BX42" s="960" t="s">
        <v>286</v>
      </c>
      <c r="BY42" s="960" t="s">
        <v>359</v>
      </c>
      <c r="BZ42" s="1017">
        <v>99</v>
      </c>
      <c r="CA42" s="960"/>
      <c r="CB42" s="960" t="s">
        <v>286</v>
      </c>
      <c r="CC42" s="960" t="s">
        <v>359</v>
      </c>
      <c r="CD42" s="1017">
        <v>108</v>
      </c>
      <c r="CE42" s="960"/>
      <c r="CF42" s="960" t="s">
        <v>286</v>
      </c>
      <c r="CG42" s="960" t="s">
        <v>359</v>
      </c>
      <c r="CH42" s="1017">
        <v>120</v>
      </c>
      <c r="CI42" s="960"/>
      <c r="CJ42" s="960" t="s">
        <v>286</v>
      </c>
      <c r="CK42" s="960" t="s">
        <v>359</v>
      </c>
      <c r="CL42" s="1017">
        <v>133</v>
      </c>
      <c r="CM42" s="960"/>
      <c r="CN42" s="960" t="s">
        <v>286</v>
      </c>
      <c r="CO42" s="960" t="s">
        <v>359</v>
      </c>
      <c r="CP42" s="1017">
        <v>148</v>
      </c>
      <c r="CQ42" s="960"/>
      <c r="CR42" s="960" t="s">
        <v>286</v>
      </c>
      <c r="CS42" s="960" t="s">
        <v>359</v>
      </c>
      <c r="CT42" s="1017">
        <v>166</v>
      </c>
      <c r="CU42" s="960"/>
      <c r="CV42" s="960" t="s">
        <v>286</v>
      </c>
      <c r="CW42" s="960" t="s">
        <v>359</v>
      </c>
      <c r="CX42" s="1017">
        <v>187</v>
      </c>
      <c r="CY42" s="960"/>
      <c r="CZ42" s="960" t="s">
        <v>286</v>
      </c>
      <c r="DA42" s="960" t="s">
        <v>359</v>
      </c>
      <c r="DB42" s="1017">
        <v>211</v>
      </c>
      <c r="DC42" s="960"/>
      <c r="DD42" s="960" t="s">
        <v>286</v>
      </c>
      <c r="DE42" s="960" t="s">
        <v>359</v>
      </c>
      <c r="DF42" s="1017">
        <v>240</v>
      </c>
      <c r="DG42" s="960"/>
      <c r="DH42" s="960" t="s">
        <v>286</v>
      </c>
      <c r="DI42" s="960" t="s">
        <v>359</v>
      </c>
      <c r="DJ42" s="1017">
        <v>274</v>
      </c>
      <c r="DK42" s="960"/>
      <c r="DL42" s="960" t="s">
        <v>286</v>
      </c>
      <c r="DM42" s="960" t="s">
        <v>359</v>
      </c>
      <c r="DN42" s="1017">
        <v>313</v>
      </c>
      <c r="DO42" s="960"/>
      <c r="DP42" s="960" t="s">
        <v>286</v>
      </c>
      <c r="DQ42" s="960" t="s">
        <v>359</v>
      </c>
      <c r="DR42" s="1017">
        <v>360</v>
      </c>
      <c r="DS42" s="960"/>
      <c r="DT42" s="960" t="s">
        <v>286</v>
      </c>
      <c r="DU42" s="960" t="s">
        <v>359</v>
      </c>
      <c r="DV42" s="1018">
        <f t="shared" si="7"/>
        <v>2679</v>
      </c>
      <c r="DW42" s="1019" t="s">
        <v>288</v>
      </c>
      <c r="DX42" s="1019" t="s">
        <v>289</v>
      </c>
      <c r="DY42" s="1019" t="s">
        <v>290</v>
      </c>
      <c r="DZ42" s="1019" t="s">
        <v>291</v>
      </c>
      <c r="EA42" s="1019">
        <v>3779595</v>
      </c>
      <c r="EB42" s="1150" t="s">
        <v>292</v>
      </c>
      <c r="EC42" s="1020" t="s">
        <v>10</v>
      </c>
      <c r="ED42" s="960" t="s">
        <v>575</v>
      </c>
      <c r="EE42" s="968"/>
      <c r="EF42" s="968"/>
      <c r="EG42" s="968"/>
      <c r="EH42" s="968"/>
      <c r="EI42" s="1"/>
      <c r="EJ42" s="1"/>
      <c r="EK42" s="1"/>
      <c r="EL42" s="1"/>
      <c r="EM42" s="1"/>
      <c r="EN42" s="1"/>
      <c r="EO42" s="1"/>
      <c r="EP42" s="1"/>
      <c r="EQ42" s="1"/>
      <c r="ER42" s="990"/>
    </row>
    <row r="43" spans="1:148" s="962" customFormat="1" ht="255">
      <c r="A43" s="1173" t="s">
        <v>273</v>
      </c>
      <c r="B43" s="997" t="s">
        <v>274</v>
      </c>
      <c r="C43" s="1082" t="s">
        <v>582</v>
      </c>
      <c r="D43" s="1008">
        <v>2.4500000000000001E-2</v>
      </c>
      <c r="E43" s="965" t="s">
        <v>583</v>
      </c>
      <c r="F43" s="960" t="s">
        <v>584</v>
      </c>
      <c r="G43" s="956" t="s">
        <v>572</v>
      </c>
      <c r="H43" s="960" t="s">
        <v>29</v>
      </c>
      <c r="I43" s="960">
        <v>1388.6</v>
      </c>
      <c r="J43" s="960">
        <v>2021</v>
      </c>
      <c r="K43" s="1172">
        <v>45078</v>
      </c>
      <c r="L43" s="1009">
        <v>50770</v>
      </c>
      <c r="M43" s="1022">
        <v>1324.3117708812499</v>
      </c>
      <c r="N43" s="1022">
        <v>1273.9417415745199</v>
      </c>
      <c r="O43" s="1022">
        <v>1225.5400043597299</v>
      </c>
      <c r="P43" s="1022">
        <v>1179.0217917105399</v>
      </c>
      <c r="Q43" s="1022">
        <v>1134.3343282093499</v>
      </c>
      <c r="R43" s="1022">
        <v>1091.4342133098501</v>
      </c>
      <c r="S43" s="1022">
        <v>1050.2821662349299</v>
      </c>
      <c r="T43" s="1022">
        <v>1010.82795001351</v>
      </c>
      <c r="U43" s="1022">
        <v>973.11753854106303</v>
      </c>
      <c r="V43" s="1022">
        <v>937.17248397701405</v>
      </c>
      <c r="W43" s="1022">
        <v>902.89972367395399</v>
      </c>
      <c r="X43" s="1022">
        <v>870.21029162348702</v>
      </c>
      <c r="Y43" s="1022">
        <v>839.016183654526</v>
      </c>
      <c r="Z43" s="1022">
        <v>809.24344242020197</v>
      </c>
      <c r="AA43" s="1022">
        <v>780.82358878101297</v>
      </c>
      <c r="AB43" s="1022">
        <v>753.68265911961805</v>
      </c>
      <c r="AC43" s="960">
        <v>754</v>
      </c>
      <c r="AD43" s="960" t="s">
        <v>279</v>
      </c>
      <c r="AE43" s="965" t="s">
        <v>585</v>
      </c>
      <c r="AF43" s="1189">
        <v>8.8000000000000005E-3</v>
      </c>
      <c r="AG43" s="960" t="s">
        <v>586</v>
      </c>
      <c r="AH43" s="960" t="s">
        <v>587</v>
      </c>
      <c r="AI43" s="956" t="s">
        <v>283</v>
      </c>
      <c r="AJ43" s="972" t="s">
        <v>284</v>
      </c>
      <c r="AK43" s="960" t="s">
        <v>572</v>
      </c>
      <c r="AL43" s="960" t="s">
        <v>20</v>
      </c>
      <c r="AM43" s="1168" t="str">
        <f t="shared" si="0"/>
        <v>NO</v>
      </c>
      <c r="AN43" s="1169" t="s">
        <v>437</v>
      </c>
      <c r="AO43" s="960">
        <v>5000</v>
      </c>
      <c r="AP43" s="960">
        <v>2022</v>
      </c>
      <c r="AQ43" s="1172">
        <v>45078</v>
      </c>
      <c r="AR43" s="991">
        <v>50769</v>
      </c>
      <c r="AS43" s="960">
        <v>5000</v>
      </c>
      <c r="AT43" s="960">
        <v>5000</v>
      </c>
      <c r="AU43" s="960">
        <v>5000</v>
      </c>
      <c r="AV43" s="960">
        <v>5000</v>
      </c>
      <c r="AW43" s="960">
        <v>5000</v>
      </c>
      <c r="AX43" s="960">
        <v>5000</v>
      </c>
      <c r="AY43" s="960">
        <v>5000</v>
      </c>
      <c r="AZ43" s="960">
        <v>5000</v>
      </c>
      <c r="BA43" s="960">
        <v>5000</v>
      </c>
      <c r="BB43" s="960">
        <v>5000</v>
      </c>
      <c r="BC43" s="960">
        <v>5000</v>
      </c>
      <c r="BD43" s="960">
        <v>5000</v>
      </c>
      <c r="BE43" s="960">
        <v>5000</v>
      </c>
      <c r="BF43" s="960">
        <v>5000</v>
      </c>
      <c r="BG43" s="960">
        <v>5000</v>
      </c>
      <c r="BH43" s="960">
        <v>5000</v>
      </c>
      <c r="BI43" s="960">
        <f t="shared" si="6"/>
        <v>80000</v>
      </c>
      <c r="BJ43" s="1017">
        <v>786</v>
      </c>
      <c r="BK43" s="1017">
        <v>786</v>
      </c>
      <c r="BL43" s="960" t="s">
        <v>574</v>
      </c>
      <c r="BM43" s="960">
        <v>7695</v>
      </c>
      <c r="BN43" s="1017">
        <v>849</v>
      </c>
      <c r="BO43" s="1017">
        <v>849</v>
      </c>
      <c r="BP43" s="960" t="s">
        <v>286</v>
      </c>
      <c r="BQ43" s="960">
        <v>7695</v>
      </c>
      <c r="BR43" s="1017">
        <v>922</v>
      </c>
      <c r="BS43" s="960"/>
      <c r="BT43" s="960" t="s">
        <v>287</v>
      </c>
      <c r="BU43" s="960" t="s">
        <v>359</v>
      </c>
      <c r="BV43" s="1017">
        <v>1005</v>
      </c>
      <c r="BW43" s="960"/>
      <c r="BX43" s="960" t="s">
        <v>286</v>
      </c>
      <c r="BY43" s="960" t="s">
        <v>359</v>
      </c>
      <c r="BZ43" s="1017">
        <v>1100</v>
      </c>
      <c r="CA43" s="960"/>
      <c r="CB43" s="960" t="s">
        <v>286</v>
      </c>
      <c r="CC43" s="960" t="s">
        <v>359</v>
      </c>
      <c r="CD43" s="1017">
        <v>1211</v>
      </c>
      <c r="CE43" s="960"/>
      <c r="CF43" s="960" t="s">
        <v>286</v>
      </c>
      <c r="CG43" s="960" t="s">
        <v>359</v>
      </c>
      <c r="CH43" s="1017">
        <v>1338</v>
      </c>
      <c r="CI43" s="960"/>
      <c r="CJ43" s="960" t="s">
        <v>286</v>
      </c>
      <c r="CK43" s="960" t="s">
        <v>359</v>
      </c>
      <c r="CL43" s="1017">
        <v>1485</v>
      </c>
      <c r="CM43" s="960"/>
      <c r="CN43" s="960" t="s">
        <v>286</v>
      </c>
      <c r="CO43" s="960" t="s">
        <v>359</v>
      </c>
      <c r="CP43" s="1017">
        <v>1656</v>
      </c>
      <c r="CQ43" s="960"/>
      <c r="CR43" s="960" t="s">
        <v>286</v>
      </c>
      <c r="CS43" s="960" t="s">
        <v>359</v>
      </c>
      <c r="CT43" s="1017">
        <v>1854</v>
      </c>
      <c r="CU43" s="960"/>
      <c r="CV43" s="960" t="s">
        <v>286</v>
      </c>
      <c r="CW43" s="960" t="s">
        <v>359</v>
      </c>
      <c r="CX43" s="1017">
        <v>2085</v>
      </c>
      <c r="CY43" s="960"/>
      <c r="CZ43" s="960" t="s">
        <v>286</v>
      </c>
      <c r="DA43" s="960" t="s">
        <v>359</v>
      </c>
      <c r="DB43" s="1017">
        <v>2357</v>
      </c>
      <c r="DC43" s="960"/>
      <c r="DD43" s="960" t="s">
        <v>286</v>
      </c>
      <c r="DE43" s="960" t="s">
        <v>359</v>
      </c>
      <c r="DF43" s="1017">
        <v>2675</v>
      </c>
      <c r="DG43" s="960"/>
      <c r="DH43" s="960" t="s">
        <v>286</v>
      </c>
      <c r="DI43" s="960" t="s">
        <v>359</v>
      </c>
      <c r="DJ43" s="1017">
        <v>3049</v>
      </c>
      <c r="DK43" s="960"/>
      <c r="DL43" s="960" t="s">
        <v>286</v>
      </c>
      <c r="DM43" s="960" t="s">
        <v>359</v>
      </c>
      <c r="DN43" s="1017">
        <v>3492</v>
      </c>
      <c r="DO43" s="960"/>
      <c r="DP43" s="960" t="s">
        <v>286</v>
      </c>
      <c r="DQ43" s="960" t="s">
        <v>359</v>
      </c>
      <c r="DR43" s="1017">
        <v>4015</v>
      </c>
      <c r="DS43" s="960"/>
      <c r="DT43" s="960" t="s">
        <v>286</v>
      </c>
      <c r="DU43" s="960" t="s">
        <v>359</v>
      </c>
      <c r="DV43" s="1018">
        <f t="shared" si="7"/>
        <v>29879</v>
      </c>
      <c r="DW43" s="1019" t="s">
        <v>288</v>
      </c>
      <c r="DX43" s="1019" t="s">
        <v>289</v>
      </c>
      <c r="DY43" s="1019" t="s">
        <v>290</v>
      </c>
      <c r="DZ43" s="1019" t="s">
        <v>291</v>
      </c>
      <c r="EA43" s="1019">
        <v>3779595</v>
      </c>
      <c r="EB43" s="1150" t="s">
        <v>292</v>
      </c>
      <c r="EC43" s="1020" t="s">
        <v>10</v>
      </c>
      <c r="ED43" s="960" t="s">
        <v>575</v>
      </c>
      <c r="EE43" s="968"/>
      <c r="EF43" s="968"/>
      <c r="EG43" s="968"/>
      <c r="EH43" s="968"/>
      <c r="EI43" s="1"/>
      <c r="EJ43" s="1"/>
      <c r="EK43" s="1"/>
      <c r="EL43" s="1"/>
      <c r="EM43" s="1"/>
      <c r="EN43" s="1"/>
      <c r="EO43" s="1"/>
      <c r="EP43" s="1"/>
      <c r="EQ43" s="1"/>
      <c r="ER43" s="990"/>
    </row>
    <row r="44" spans="1:148" s="962" customFormat="1" ht="255">
      <c r="A44" s="1173" t="s">
        <v>273</v>
      </c>
      <c r="B44" s="997" t="s">
        <v>274</v>
      </c>
      <c r="C44" s="1335" t="s">
        <v>588</v>
      </c>
      <c r="D44" s="1008">
        <v>2.4500000000000001E-2</v>
      </c>
      <c r="E44" s="960" t="s">
        <v>589</v>
      </c>
      <c r="F44" s="969" t="s">
        <v>590</v>
      </c>
      <c r="G44" s="956" t="s">
        <v>572</v>
      </c>
      <c r="H44" s="960" t="s">
        <v>29</v>
      </c>
      <c r="I44" s="960">
        <v>3880</v>
      </c>
      <c r="J44" s="960">
        <v>2021</v>
      </c>
      <c r="K44" s="1172">
        <v>45078</v>
      </c>
      <c r="L44" s="1009">
        <v>50770</v>
      </c>
      <c r="M44" s="1022">
        <v>3726.3519999999999</v>
      </c>
      <c r="N44" s="1022">
        <v>3651.8249599999999</v>
      </c>
      <c r="O44" s="1022">
        <v>3578.7884607999999</v>
      </c>
      <c r="P44" s="1022">
        <v>3507.2126915839999</v>
      </c>
      <c r="Q44" s="1022">
        <v>3437.0684377523198</v>
      </c>
      <c r="R44" s="1022">
        <v>3368.3270689972701</v>
      </c>
      <c r="S44" s="1022">
        <v>3300.9605276173302</v>
      </c>
      <c r="T44" s="1022">
        <v>3234.94131706498</v>
      </c>
      <c r="U44" s="1022">
        <v>3170.24249072368</v>
      </c>
      <c r="V44" s="1022">
        <v>3106.8376409092102</v>
      </c>
      <c r="W44" s="1022">
        <v>3044.7008880910198</v>
      </c>
      <c r="X44" s="1022">
        <v>2983.8068703292001</v>
      </c>
      <c r="Y44" s="1022">
        <v>2924.1307329226202</v>
      </c>
      <c r="Z44" s="1022">
        <v>2865.6481182641701</v>
      </c>
      <c r="AA44" s="1022">
        <v>2808.3351558988802</v>
      </c>
      <c r="AB44" s="1022">
        <v>2752.1684527809098</v>
      </c>
      <c r="AC44" s="960">
        <v>2752</v>
      </c>
      <c r="AD44" s="960" t="s">
        <v>279</v>
      </c>
      <c r="AE44" s="965" t="s">
        <v>591</v>
      </c>
      <c r="AF44" s="1189">
        <v>8.8000000000000005E-3</v>
      </c>
      <c r="AG44" s="960" t="s">
        <v>592</v>
      </c>
      <c r="AH44" s="960" t="s">
        <v>593</v>
      </c>
      <c r="AI44" s="956" t="s">
        <v>283</v>
      </c>
      <c r="AJ44" s="972" t="s">
        <v>284</v>
      </c>
      <c r="AK44" s="960" t="s">
        <v>572</v>
      </c>
      <c r="AL44" s="960" t="s">
        <v>20</v>
      </c>
      <c r="AM44" s="1168" t="str">
        <f t="shared" si="0"/>
        <v>NO</v>
      </c>
      <c r="AN44" s="1169" t="s">
        <v>437</v>
      </c>
      <c r="AO44" s="960">
        <v>1500</v>
      </c>
      <c r="AP44" s="960">
        <v>2022</v>
      </c>
      <c r="AQ44" s="1172">
        <v>45078</v>
      </c>
      <c r="AR44" s="991">
        <v>50769</v>
      </c>
      <c r="AS44" s="960">
        <v>1500</v>
      </c>
      <c r="AT44" s="960">
        <v>1500</v>
      </c>
      <c r="AU44" s="960">
        <v>1500</v>
      </c>
      <c r="AV44" s="960">
        <v>1500</v>
      </c>
      <c r="AW44" s="960">
        <v>1500</v>
      </c>
      <c r="AX44" s="960">
        <v>1500</v>
      </c>
      <c r="AY44" s="960">
        <v>1500</v>
      </c>
      <c r="AZ44" s="960">
        <v>1500</v>
      </c>
      <c r="BA44" s="960">
        <v>1500</v>
      </c>
      <c r="BB44" s="960">
        <v>1500</v>
      </c>
      <c r="BC44" s="960">
        <v>1500</v>
      </c>
      <c r="BD44" s="960">
        <v>1500</v>
      </c>
      <c r="BE44" s="960">
        <v>1500</v>
      </c>
      <c r="BF44" s="960">
        <v>1500</v>
      </c>
      <c r="BG44" s="960">
        <v>1500</v>
      </c>
      <c r="BH44" s="960">
        <v>1500</v>
      </c>
      <c r="BI44" s="960">
        <f t="shared" si="6"/>
        <v>24000</v>
      </c>
      <c r="BJ44" s="1017">
        <v>238</v>
      </c>
      <c r="BK44" s="1017">
        <v>238</v>
      </c>
      <c r="BL44" s="1017" t="s">
        <v>574</v>
      </c>
      <c r="BM44" s="1017"/>
      <c r="BN44" s="1017">
        <v>257</v>
      </c>
      <c r="BO44" s="1017">
        <v>257</v>
      </c>
      <c r="BP44" s="1017" t="s">
        <v>286</v>
      </c>
      <c r="BQ44" s="1017"/>
      <c r="BR44" s="1017">
        <v>279</v>
      </c>
      <c r="BS44" s="1017"/>
      <c r="BT44" s="1017" t="s">
        <v>287</v>
      </c>
      <c r="BU44" s="1017" t="s">
        <v>359</v>
      </c>
      <c r="BV44" s="1017">
        <v>305</v>
      </c>
      <c r="BW44" s="1017"/>
      <c r="BX44" s="1017" t="s">
        <v>286</v>
      </c>
      <c r="BY44" s="1017" t="s">
        <v>359</v>
      </c>
      <c r="BZ44" s="1017">
        <v>334</v>
      </c>
      <c r="CA44" s="1017"/>
      <c r="CB44" s="1017" t="s">
        <v>286</v>
      </c>
      <c r="CC44" s="1017" t="s">
        <v>359</v>
      </c>
      <c r="CD44" s="1017">
        <v>366</v>
      </c>
      <c r="CE44" s="1017"/>
      <c r="CF44" s="1017" t="s">
        <v>286</v>
      </c>
      <c r="CG44" s="1017" t="s">
        <v>359</v>
      </c>
      <c r="CH44" s="1017">
        <v>405</v>
      </c>
      <c r="CI44" s="1017"/>
      <c r="CJ44" s="1017" t="s">
        <v>286</v>
      </c>
      <c r="CK44" s="1017" t="s">
        <v>359</v>
      </c>
      <c r="CL44" s="1017">
        <v>450</v>
      </c>
      <c r="CM44" s="1017"/>
      <c r="CN44" s="1017" t="s">
        <v>286</v>
      </c>
      <c r="CO44" s="1017" t="s">
        <v>359</v>
      </c>
      <c r="CP44" s="1017">
        <v>502</v>
      </c>
      <c r="CQ44" s="1017"/>
      <c r="CR44" s="1017" t="s">
        <v>286</v>
      </c>
      <c r="CS44" s="1017" t="s">
        <v>359</v>
      </c>
      <c r="CT44" s="1017">
        <v>562</v>
      </c>
      <c r="CU44" s="1017"/>
      <c r="CV44" s="1017" t="s">
        <v>286</v>
      </c>
      <c r="CW44" s="1017" t="s">
        <v>359</v>
      </c>
      <c r="CX44" s="1017">
        <v>632</v>
      </c>
      <c r="CY44" s="1017"/>
      <c r="CZ44" s="1017" t="s">
        <v>286</v>
      </c>
      <c r="DA44" s="1017" t="s">
        <v>359</v>
      </c>
      <c r="DB44" s="1017">
        <v>714</v>
      </c>
      <c r="DC44" s="1017"/>
      <c r="DD44" s="1017" t="s">
        <v>286</v>
      </c>
      <c r="DE44" s="1017" t="s">
        <v>359</v>
      </c>
      <c r="DF44" s="1017">
        <v>811</v>
      </c>
      <c r="DG44" s="1017"/>
      <c r="DH44" s="1017" t="s">
        <v>286</v>
      </c>
      <c r="DI44" s="1017" t="s">
        <v>359</v>
      </c>
      <c r="DJ44" s="1017">
        <v>924</v>
      </c>
      <c r="DK44" s="1017"/>
      <c r="DL44" s="1017" t="s">
        <v>286</v>
      </c>
      <c r="DM44" s="1017" t="s">
        <v>359</v>
      </c>
      <c r="DN44" s="1017">
        <v>1058</v>
      </c>
      <c r="DO44" s="1017"/>
      <c r="DP44" s="1017" t="s">
        <v>286</v>
      </c>
      <c r="DQ44" s="1017" t="s">
        <v>359</v>
      </c>
      <c r="DR44" s="1017">
        <v>1217</v>
      </c>
      <c r="DS44" s="968"/>
      <c r="DT44" s="1017" t="s">
        <v>286</v>
      </c>
      <c r="DU44" s="1017" t="s">
        <v>359</v>
      </c>
      <c r="DV44" s="1018">
        <f t="shared" si="7"/>
        <v>9054</v>
      </c>
      <c r="DW44" s="1019" t="s">
        <v>288</v>
      </c>
      <c r="DX44" s="1019" t="s">
        <v>289</v>
      </c>
      <c r="DY44" s="1019" t="s">
        <v>290</v>
      </c>
      <c r="DZ44" s="1019" t="s">
        <v>291</v>
      </c>
      <c r="EA44" s="1019">
        <v>3779595</v>
      </c>
      <c r="EB44" s="1150" t="s">
        <v>292</v>
      </c>
      <c r="EC44" s="1020" t="s">
        <v>10</v>
      </c>
      <c r="ED44" s="960" t="s">
        <v>575</v>
      </c>
      <c r="EE44" s="968"/>
      <c r="EF44" s="968"/>
      <c r="EG44" s="968"/>
      <c r="EH44" s="968"/>
      <c r="EI44" s="1"/>
      <c r="EJ44" s="1"/>
      <c r="EK44" s="1"/>
      <c r="EL44" s="1"/>
      <c r="EM44" s="1"/>
      <c r="EN44" s="1"/>
      <c r="EO44" s="1"/>
      <c r="EP44" s="1"/>
      <c r="EQ44" s="1"/>
      <c r="ER44" s="990"/>
    </row>
    <row r="45" spans="1:148" s="962" customFormat="1" ht="255">
      <c r="A45" s="1173" t="s">
        <v>273</v>
      </c>
      <c r="B45" s="997" t="s">
        <v>274</v>
      </c>
      <c r="C45" s="1335" t="s">
        <v>594</v>
      </c>
      <c r="D45" s="1008">
        <v>2.4500000000000001E-2</v>
      </c>
      <c r="E45" s="960" t="s">
        <v>595</v>
      </c>
      <c r="F45" s="969" t="s">
        <v>596</v>
      </c>
      <c r="G45" s="956" t="s">
        <v>572</v>
      </c>
      <c r="H45" s="960" t="s">
        <v>29</v>
      </c>
      <c r="I45" s="960">
        <v>7784</v>
      </c>
      <c r="J45" s="960">
        <v>2021</v>
      </c>
      <c r="K45" s="1172">
        <v>45078</v>
      </c>
      <c r="L45" s="1009">
        <v>50770</v>
      </c>
      <c r="M45" s="1022">
        <v>7025.06</v>
      </c>
      <c r="N45" s="1022">
        <v>6673.8069999999998</v>
      </c>
      <c r="O45" s="1022">
        <v>6340.1166499999999</v>
      </c>
      <c r="P45" s="1022">
        <v>6023.1108174999999</v>
      </c>
      <c r="Q45" s="1022">
        <v>5721.9552766249999</v>
      </c>
      <c r="R45" s="1022">
        <v>5435.8575127937502</v>
      </c>
      <c r="S45" s="1022">
        <v>5164.0646371540597</v>
      </c>
      <c r="T45" s="1022">
        <v>4905.8614052963603</v>
      </c>
      <c r="U45" s="1022">
        <v>4660.5683350315403</v>
      </c>
      <c r="V45" s="1022">
        <v>4427.5399182799601</v>
      </c>
      <c r="W45" s="1022">
        <v>4206.1629223659702</v>
      </c>
      <c r="X45" s="1022">
        <v>3995.8547762476701</v>
      </c>
      <c r="Y45" s="1022">
        <v>3796.0620374352802</v>
      </c>
      <c r="Z45" s="1022">
        <v>3606.25893556352</v>
      </c>
      <c r="AA45" s="1022">
        <v>3425.94598878534</v>
      </c>
      <c r="AB45" s="1022">
        <v>3254.6486893460801</v>
      </c>
      <c r="AC45" s="1022">
        <v>3255</v>
      </c>
      <c r="AD45" s="960" t="s">
        <v>279</v>
      </c>
      <c r="AE45" s="965" t="s">
        <v>597</v>
      </c>
      <c r="AF45" s="1189">
        <v>8.8000000000000005E-3</v>
      </c>
      <c r="AG45" s="960" t="s">
        <v>598</v>
      </c>
      <c r="AH45" s="960" t="s">
        <v>599</v>
      </c>
      <c r="AI45" s="956" t="s">
        <v>283</v>
      </c>
      <c r="AJ45" s="972" t="s">
        <v>284</v>
      </c>
      <c r="AK45" s="960" t="s">
        <v>572</v>
      </c>
      <c r="AL45" s="960" t="s">
        <v>20</v>
      </c>
      <c r="AM45" s="1168" t="str">
        <f t="shared" si="0"/>
        <v>NO</v>
      </c>
      <c r="AN45" s="1169" t="s">
        <v>437</v>
      </c>
      <c r="AO45" s="960">
        <v>300</v>
      </c>
      <c r="AP45" s="987">
        <v>2022</v>
      </c>
      <c r="AQ45" s="1172">
        <v>45078</v>
      </c>
      <c r="AR45" s="991">
        <v>50769</v>
      </c>
      <c r="AS45" s="960">
        <v>300</v>
      </c>
      <c r="AT45" s="960">
        <v>300</v>
      </c>
      <c r="AU45" s="960">
        <v>300</v>
      </c>
      <c r="AV45" s="960">
        <v>300</v>
      </c>
      <c r="AW45" s="960">
        <v>300</v>
      </c>
      <c r="AX45" s="960">
        <v>300</v>
      </c>
      <c r="AY45" s="960">
        <v>300</v>
      </c>
      <c r="AZ45" s="960">
        <v>300</v>
      </c>
      <c r="BA45" s="960">
        <v>300</v>
      </c>
      <c r="BB45" s="960">
        <v>300</v>
      </c>
      <c r="BC45" s="960">
        <v>300</v>
      </c>
      <c r="BD45" s="960">
        <v>300</v>
      </c>
      <c r="BE45" s="960">
        <v>300</v>
      </c>
      <c r="BF45" s="960">
        <v>300</v>
      </c>
      <c r="BG45" s="960">
        <v>300</v>
      </c>
      <c r="BH45" s="960">
        <v>300</v>
      </c>
      <c r="BI45" s="960">
        <f t="shared" si="6"/>
        <v>4800</v>
      </c>
      <c r="BJ45" s="1017">
        <v>44</v>
      </c>
      <c r="BK45" s="1017">
        <v>44</v>
      </c>
      <c r="BL45" s="1017" t="s">
        <v>574</v>
      </c>
      <c r="BM45" s="1017"/>
      <c r="BN45" s="1017">
        <v>47</v>
      </c>
      <c r="BO45" s="1017">
        <v>47</v>
      </c>
      <c r="BP45" s="1017" t="s">
        <v>286</v>
      </c>
      <c r="BQ45" s="1017"/>
      <c r="BR45" s="1017">
        <v>51</v>
      </c>
      <c r="BS45" s="1017"/>
      <c r="BT45" s="1017" t="s">
        <v>287</v>
      </c>
      <c r="BU45" s="1017" t="s">
        <v>359</v>
      </c>
      <c r="BV45" s="1017">
        <v>56</v>
      </c>
      <c r="BW45" s="1017"/>
      <c r="BX45" s="1017" t="s">
        <v>286</v>
      </c>
      <c r="BY45" s="1017" t="s">
        <v>359</v>
      </c>
      <c r="BZ45" s="1017">
        <v>62</v>
      </c>
      <c r="CA45" s="1017"/>
      <c r="CB45" s="1017" t="s">
        <v>286</v>
      </c>
      <c r="CC45" s="1017" t="s">
        <v>359</v>
      </c>
      <c r="CD45" s="1017">
        <v>67</v>
      </c>
      <c r="CE45" s="1017"/>
      <c r="CF45" s="1017" t="s">
        <v>286</v>
      </c>
      <c r="CG45" s="1017" t="s">
        <v>359</v>
      </c>
      <c r="CH45" s="1017">
        <v>75</v>
      </c>
      <c r="CI45" s="1017"/>
      <c r="CJ45" s="1017" t="s">
        <v>286</v>
      </c>
      <c r="CK45" s="1017" t="s">
        <v>359</v>
      </c>
      <c r="CL45" s="1017">
        <v>83</v>
      </c>
      <c r="CM45" s="1017"/>
      <c r="CN45" s="1017" t="s">
        <v>286</v>
      </c>
      <c r="CO45" s="1017" t="s">
        <v>359</v>
      </c>
      <c r="CP45" s="1017">
        <v>92</v>
      </c>
      <c r="CQ45" s="1017"/>
      <c r="CR45" s="1017" t="s">
        <v>286</v>
      </c>
      <c r="CS45" s="1017" t="s">
        <v>359</v>
      </c>
      <c r="CT45" s="1017">
        <v>104</v>
      </c>
      <c r="CU45" s="1017"/>
      <c r="CV45" s="1017" t="s">
        <v>286</v>
      </c>
      <c r="CW45" s="1017" t="s">
        <v>359</v>
      </c>
      <c r="CX45" s="1017">
        <v>117</v>
      </c>
      <c r="CY45" s="1017"/>
      <c r="CZ45" s="1017" t="s">
        <v>286</v>
      </c>
      <c r="DA45" s="1017" t="s">
        <v>359</v>
      </c>
      <c r="DB45" s="1017">
        <v>131</v>
      </c>
      <c r="DC45" s="1017"/>
      <c r="DD45" s="1017" t="s">
        <v>286</v>
      </c>
      <c r="DE45" s="1017" t="s">
        <v>359</v>
      </c>
      <c r="DF45" s="1017">
        <v>149</v>
      </c>
      <c r="DG45" s="1017"/>
      <c r="DH45" s="1017" t="s">
        <v>286</v>
      </c>
      <c r="DI45" s="1017" t="s">
        <v>359</v>
      </c>
      <c r="DJ45" s="1017">
        <v>170</v>
      </c>
      <c r="DK45" s="1017"/>
      <c r="DL45" s="1017" t="s">
        <v>286</v>
      </c>
      <c r="DM45" s="1017" t="s">
        <v>359</v>
      </c>
      <c r="DN45" s="1017">
        <v>195</v>
      </c>
      <c r="DO45" s="1017"/>
      <c r="DP45" s="1017" t="s">
        <v>286</v>
      </c>
      <c r="DQ45" s="1017" t="s">
        <v>359</v>
      </c>
      <c r="DR45" s="1017">
        <v>225</v>
      </c>
      <c r="DS45" s="1017"/>
      <c r="DT45" s="1017" t="s">
        <v>286</v>
      </c>
      <c r="DU45" s="1017" t="s">
        <v>359</v>
      </c>
      <c r="DV45" s="1018">
        <f t="shared" si="7"/>
        <v>1668</v>
      </c>
      <c r="DW45" s="1019" t="s">
        <v>288</v>
      </c>
      <c r="DX45" s="1019" t="s">
        <v>289</v>
      </c>
      <c r="DY45" s="1019" t="s">
        <v>290</v>
      </c>
      <c r="DZ45" s="1019" t="s">
        <v>291</v>
      </c>
      <c r="EA45" s="1019">
        <v>3779595</v>
      </c>
      <c r="EB45" s="1150" t="s">
        <v>292</v>
      </c>
      <c r="EC45" s="1020" t="s">
        <v>10</v>
      </c>
      <c r="ED45" s="960" t="s">
        <v>575</v>
      </c>
      <c r="EE45" s="968"/>
      <c r="EF45" s="968"/>
      <c r="EG45" s="968"/>
      <c r="EH45" s="968"/>
      <c r="EI45" s="1"/>
      <c r="EJ45" s="1"/>
      <c r="EK45" s="1"/>
      <c r="EL45" s="1"/>
      <c r="EM45" s="1"/>
      <c r="EN45" s="1"/>
      <c r="EO45" s="1"/>
      <c r="EP45" s="1"/>
      <c r="EQ45" s="1"/>
      <c r="ER45" s="990"/>
    </row>
    <row r="46" spans="1:148" s="962" customFormat="1" ht="255">
      <c r="A46" s="1173" t="s">
        <v>273</v>
      </c>
      <c r="B46" s="997" t="s">
        <v>274</v>
      </c>
      <c r="C46" s="1335" t="s">
        <v>600</v>
      </c>
      <c r="D46" s="1008">
        <v>2.4500000000000001E-2</v>
      </c>
      <c r="E46" s="960" t="s">
        <v>601</v>
      </c>
      <c r="F46" s="969" t="s">
        <v>602</v>
      </c>
      <c r="G46" s="956" t="s">
        <v>572</v>
      </c>
      <c r="H46" s="960" t="s">
        <v>29</v>
      </c>
      <c r="I46" s="960">
        <v>9623</v>
      </c>
      <c r="J46" s="960">
        <v>2020</v>
      </c>
      <c r="K46" s="1172">
        <v>45078</v>
      </c>
      <c r="L46" s="1009">
        <v>50770</v>
      </c>
      <c r="M46" s="1022">
        <v>9241.9292000000005</v>
      </c>
      <c r="N46" s="1022">
        <v>9057.0906159999995</v>
      </c>
      <c r="O46" s="1022">
        <v>8875.9488036799994</v>
      </c>
      <c r="P46" s="1022">
        <v>8698.4298276064001</v>
      </c>
      <c r="Q46" s="1022">
        <v>8524.4612310542798</v>
      </c>
      <c r="R46" s="1022">
        <v>8353.9720064331905</v>
      </c>
      <c r="S46" s="1022">
        <v>8186.8925663045302</v>
      </c>
      <c r="T46" s="1022">
        <v>8023.1547149784401</v>
      </c>
      <c r="U46" s="1022">
        <v>7862.6916206788701</v>
      </c>
      <c r="V46" s="1022">
        <v>7705.4377882652898</v>
      </c>
      <c r="W46" s="1022">
        <v>7551.3290324999798</v>
      </c>
      <c r="X46" s="1022">
        <v>7400.3024518499797</v>
      </c>
      <c r="Y46" s="1022">
        <v>7252.29640281298</v>
      </c>
      <c r="Z46" s="1022">
        <v>7107.25047475672</v>
      </c>
      <c r="AA46" s="1022">
        <v>6965.1054652615903</v>
      </c>
      <c r="AB46" s="1022">
        <v>6825.8033559563601</v>
      </c>
      <c r="AC46" s="960">
        <v>6826</v>
      </c>
      <c r="AD46" s="956" t="s">
        <v>279</v>
      </c>
      <c r="AE46" s="965" t="s">
        <v>603</v>
      </c>
      <c r="AF46" s="1189">
        <v>8.8000000000000005E-3</v>
      </c>
      <c r="AG46" s="960" t="s">
        <v>604</v>
      </c>
      <c r="AH46" s="960" t="s">
        <v>605</v>
      </c>
      <c r="AI46" s="956" t="s">
        <v>283</v>
      </c>
      <c r="AJ46" s="972" t="s">
        <v>284</v>
      </c>
      <c r="AK46" s="960" t="s">
        <v>572</v>
      </c>
      <c r="AL46" s="960" t="s">
        <v>480</v>
      </c>
      <c r="AM46" s="1168" t="str">
        <f t="shared" si="0"/>
        <v>NO</v>
      </c>
      <c r="AN46" s="1169" t="s">
        <v>437</v>
      </c>
      <c r="AO46" s="960">
        <v>2300</v>
      </c>
      <c r="AP46" s="987">
        <v>2022</v>
      </c>
      <c r="AQ46" s="1172">
        <v>45078</v>
      </c>
      <c r="AR46" s="991">
        <v>50769</v>
      </c>
      <c r="AS46" s="960">
        <v>2300</v>
      </c>
      <c r="AT46" s="960">
        <v>2300</v>
      </c>
      <c r="AU46" s="960">
        <v>2300</v>
      </c>
      <c r="AV46" s="960">
        <v>2300</v>
      </c>
      <c r="AW46" s="960">
        <v>2300</v>
      </c>
      <c r="AX46" s="960">
        <v>2300</v>
      </c>
      <c r="AY46" s="960">
        <v>2300</v>
      </c>
      <c r="AZ46" s="960">
        <v>2300</v>
      </c>
      <c r="BA46" s="960">
        <v>2300</v>
      </c>
      <c r="BB46" s="960">
        <v>2300</v>
      </c>
      <c r="BC46" s="960">
        <v>2300</v>
      </c>
      <c r="BD46" s="960">
        <v>2300</v>
      </c>
      <c r="BE46" s="960">
        <v>2300</v>
      </c>
      <c r="BF46" s="960">
        <v>2300</v>
      </c>
      <c r="BG46" s="960">
        <v>2300</v>
      </c>
      <c r="BH46" s="960">
        <v>2300</v>
      </c>
      <c r="BI46" s="960">
        <f t="shared" si="6"/>
        <v>36800</v>
      </c>
      <c r="BJ46" s="1017">
        <v>362</v>
      </c>
      <c r="BK46" s="1017">
        <v>362</v>
      </c>
      <c r="BL46" s="960" t="s">
        <v>606</v>
      </c>
      <c r="BM46" s="960">
        <v>7695</v>
      </c>
      <c r="BN46" s="1017">
        <v>392</v>
      </c>
      <c r="BO46" s="1017">
        <v>392</v>
      </c>
      <c r="BP46" s="960" t="s">
        <v>286</v>
      </c>
      <c r="BQ46" s="960">
        <v>7695</v>
      </c>
      <c r="BR46" s="1017">
        <v>424</v>
      </c>
      <c r="BS46" s="960"/>
      <c r="BT46" s="960" t="s">
        <v>287</v>
      </c>
      <c r="BU46" s="960" t="s">
        <v>359</v>
      </c>
      <c r="BV46" s="1017">
        <v>463</v>
      </c>
      <c r="BW46" s="1017"/>
      <c r="BX46" s="1017" t="s">
        <v>286</v>
      </c>
      <c r="BY46" s="1017" t="s">
        <v>359</v>
      </c>
      <c r="BZ46" s="1017">
        <v>507</v>
      </c>
      <c r="CA46" s="1017"/>
      <c r="CB46" s="1017" t="s">
        <v>286</v>
      </c>
      <c r="CC46" s="1017" t="s">
        <v>359</v>
      </c>
      <c r="CD46" s="1017">
        <v>558</v>
      </c>
      <c r="CE46" s="1017"/>
      <c r="CF46" s="1017" t="s">
        <v>286</v>
      </c>
      <c r="CG46" s="1017" t="s">
        <v>359</v>
      </c>
      <c r="CH46" s="1017">
        <v>616</v>
      </c>
      <c r="CI46" s="1017"/>
      <c r="CJ46" s="1017" t="s">
        <v>286</v>
      </c>
      <c r="CK46" s="1017" t="s">
        <v>359</v>
      </c>
      <c r="CL46" s="1017">
        <v>684</v>
      </c>
      <c r="CM46" s="1017"/>
      <c r="CN46" s="1017" t="s">
        <v>286</v>
      </c>
      <c r="CO46" s="1017" t="s">
        <v>359</v>
      </c>
      <c r="CP46" s="1017">
        <v>762</v>
      </c>
      <c r="CQ46" s="1017"/>
      <c r="CR46" s="1017" t="s">
        <v>286</v>
      </c>
      <c r="CS46" s="1017" t="s">
        <v>359</v>
      </c>
      <c r="CT46" s="1017">
        <v>854</v>
      </c>
      <c r="CU46" s="1017"/>
      <c r="CV46" s="1017" t="s">
        <v>286</v>
      </c>
      <c r="CW46" s="1017" t="s">
        <v>359</v>
      </c>
      <c r="CX46" s="1017">
        <v>961</v>
      </c>
      <c r="CY46" s="1017"/>
      <c r="CZ46" s="1017" t="s">
        <v>286</v>
      </c>
      <c r="DA46" s="1017" t="s">
        <v>359</v>
      </c>
      <c r="DB46" s="1017">
        <v>1086</v>
      </c>
      <c r="DC46" s="1017"/>
      <c r="DD46" s="1017" t="s">
        <v>286</v>
      </c>
      <c r="DE46" s="1017" t="s">
        <v>359</v>
      </c>
      <c r="DF46" s="1017">
        <v>1233</v>
      </c>
      <c r="DG46" s="1017"/>
      <c r="DH46" s="1017" t="s">
        <v>286</v>
      </c>
      <c r="DI46" s="1017" t="s">
        <v>359</v>
      </c>
      <c r="DJ46" s="1017">
        <v>1405</v>
      </c>
      <c r="DK46" s="1017"/>
      <c r="DL46" s="1017" t="s">
        <v>286</v>
      </c>
      <c r="DM46" s="1017" t="s">
        <v>359</v>
      </c>
      <c r="DN46" s="1017">
        <v>1609</v>
      </c>
      <c r="DO46" s="1017"/>
      <c r="DP46" s="1017" t="s">
        <v>286</v>
      </c>
      <c r="DQ46" s="1017" t="s">
        <v>359</v>
      </c>
      <c r="DR46" s="1017">
        <v>1850</v>
      </c>
      <c r="DS46" s="1017"/>
      <c r="DT46" s="1017" t="s">
        <v>286</v>
      </c>
      <c r="DU46" s="1017" t="s">
        <v>359</v>
      </c>
      <c r="DV46" s="1018">
        <f t="shared" si="7"/>
        <v>13766</v>
      </c>
      <c r="DW46" s="1019" t="s">
        <v>288</v>
      </c>
      <c r="DX46" s="1019" t="s">
        <v>289</v>
      </c>
      <c r="DY46" s="1019" t="s">
        <v>290</v>
      </c>
      <c r="DZ46" s="1019" t="s">
        <v>291</v>
      </c>
      <c r="EA46" s="1019">
        <v>3779595</v>
      </c>
      <c r="EB46" s="1150" t="s">
        <v>292</v>
      </c>
      <c r="EC46" s="1020" t="s">
        <v>10</v>
      </c>
      <c r="ED46" s="960" t="s">
        <v>575</v>
      </c>
      <c r="EE46" s="968"/>
      <c r="EF46" s="968"/>
      <c r="EG46" s="968"/>
      <c r="EH46" s="968"/>
      <c r="EI46" s="1"/>
      <c r="EJ46" s="1"/>
      <c r="EK46" s="1"/>
      <c r="EL46" s="1"/>
      <c r="EM46" s="1"/>
      <c r="EN46" s="1"/>
      <c r="EO46" s="1"/>
      <c r="EP46" s="1"/>
      <c r="EQ46" s="1"/>
      <c r="ER46" s="990"/>
    </row>
    <row r="47" spans="1:148" s="971" customFormat="1" ht="255">
      <c r="A47" s="1173" t="s">
        <v>273</v>
      </c>
      <c r="B47" s="997" t="s">
        <v>274</v>
      </c>
      <c r="C47" s="1335" t="s">
        <v>607</v>
      </c>
      <c r="D47" s="1008">
        <v>2.4500000000000001E-2</v>
      </c>
      <c r="E47" s="970" t="s">
        <v>608</v>
      </c>
      <c r="F47" s="969" t="s">
        <v>609</v>
      </c>
      <c r="G47" s="1071" t="s">
        <v>572</v>
      </c>
      <c r="H47" s="970" t="s">
        <v>29</v>
      </c>
      <c r="I47" s="970">
        <v>11126</v>
      </c>
      <c r="J47" s="970">
        <v>2021</v>
      </c>
      <c r="K47" s="1172">
        <v>45078</v>
      </c>
      <c r="L47" s="1009">
        <v>50770</v>
      </c>
      <c r="M47" s="1072">
        <v>10041.215</v>
      </c>
      <c r="N47" s="1072">
        <v>9539.1542499999996</v>
      </c>
      <c r="O47" s="1072">
        <v>9062.1965375</v>
      </c>
      <c r="P47" s="1072">
        <v>8609.0867106250007</v>
      </c>
      <c r="Q47" s="1072">
        <v>8178.6323750937499</v>
      </c>
      <c r="R47" s="1072">
        <v>7769.7007563390598</v>
      </c>
      <c r="S47" s="1072">
        <v>7381.2157185221104</v>
      </c>
      <c r="T47" s="1072">
        <v>7012.1549325960004</v>
      </c>
      <c r="U47" s="1072">
        <v>6661.5471859662102</v>
      </c>
      <c r="V47" s="1072">
        <v>6328.4698266678897</v>
      </c>
      <c r="W47" s="1072">
        <v>6012.0463353345003</v>
      </c>
      <c r="X47" s="1072">
        <v>5711.4440185677704</v>
      </c>
      <c r="Y47" s="1072">
        <v>5425.8718176393804</v>
      </c>
      <c r="Z47" s="1072">
        <v>5154.5782267574205</v>
      </c>
      <c r="AA47" s="1072">
        <v>4896.8493154195503</v>
      </c>
      <c r="AB47" s="1072">
        <v>4652.0068496485701</v>
      </c>
      <c r="AC47" s="970">
        <v>4652</v>
      </c>
      <c r="AD47" s="1071" t="s">
        <v>279</v>
      </c>
      <c r="AE47" s="965" t="s">
        <v>610</v>
      </c>
      <c r="AF47" s="1189">
        <v>8.8000000000000005E-3</v>
      </c>
      <c r="AG47" s="970" t="s">
        <v>611</v>
      </c>
      <c r="AH47" s="970" t="s">
        <v>612</v>
      </c>
      <c r="AI47" s="956" t="s">
        <v>283</v>
      </c>
      <c r="AJ47" s="972" t="s">
        <v>284</v>
      </c>
      <c r="AK47" s="1176" t="s">
        <v>572</v>
      </c>
      <c r="AL47" s="970" t="s">
        <v>480</v>
      </c>
      <c r="AM47" s="1168" t="str">
        <f t="shared" si="0"/>
        <v>NO</v>
      </c>
      <c r="AN47" s="1170" t="s">
        <v>437</v>
      </c>
      <c r="AO47" s="970">
        <v>1300</v>
      </c>
      <c r="AP47" s="1074">
        <v>2022</v>
      </c>
      <c r="AQ47" s="1172">
        <v>45078</v>
      </c>
      <c r="AR47" s="991">
        <v>50769</v>
      </c>
      <c r="AS47" s="970">
        <v>1300</v>
      </c>
      <c r="AT47" s="970">
        <v>1300</v>
      </c>
      <c r="AU47" s="970">
        <v>1300</v>
      </c>
      <c r="AV47" s="970">
        <v>1300</v>
      </c>
      <c r="AW47" s="970">
        <v>1300</v>
      </c>
      <c r="AX47" s="970">
        <v>1300</v>
      </c>
      <c r="AY47" s="970">
        <v>1300</v>
      </c>
      <c r="AZ47" s="970">
        <v>1300</v>
      </c>
      <c r="BA47" s="970">
        <v>1300</v>
      </c>
      <c r="BB47" s="970">
        <v>1300</v>
      </c>
      <c r="BC47" s="970">
        <v>1300</v>
      </c>
      <c r="BD47" s="970">
        <v>1300</v>
      </c>
      <c r="BE47" s="970">
        <v>1300</v>
      </c>
      <c r="BF47" s="970">
        <v>1300</v>
      </c>
      <c r="BG47" s="970">
        <v>1300</v>
      </c>
      <c r="BH47" s="970">
        <v>1300</v>
      </c>
      <c r="BI47" s="960">
        <f t="shared" si="6"/>
        <v>20800</v>
      </c>
      <c r="BJ47" s="1075">
        <v>201</v>
      </c>
      <c r="BK47" s="1075">
        <v>201</v>
      </c>
      <c r="BL47" s="1075" t="s">
        <v>606</v>
      </c>
      <c r="BM47" s="970">
        <v>7695</v>
      </c>
      <c r="BN47" s="1075">
        <v>217</v>
      </c>
      <c r="BO47" s="1075">
        <v>217</v>
      </c>
      <c r="BP47" s="1075" t="s">
        <v>286</v>
      </c>
      <c r="BQ47" s="970">
        <v>7695</v>
      </c>
      <c r="BR47" s="1075">
        <v>235</v>
      </c>
      <c r="BS47" s="1075"/>
      <c r="BT47" s="1075" t="s">
        <v>287</v>
      </c>
      <c r="BU47" s="1075" t="s">
        <v>359</v>
      </c>
      <c r="BV47" s="1075">
        <v>257</v>
      </c>
      <c r="BW47" s="1075"/>
      <c r="BX47" s="1075"/>
      <c r="BY47" s="1075" t="s">
        <v>359</v>
      </c>
      <c r="BZ47" s="1075">
        <v>281</v>
      </c>
      <c r="CA47" s="1075"/>
      <c r="CB47" s="1075" t="s">
        <v>286</v>
      </c>
      <c r="CC47" s="1075" t="s">
        <v>359</v>
      </c>
      <c r="CD47" s="1075">
        <v>310</v>
      </c>
      <c r="CE47" s="1075"/>
      <c r="CF47" s="1075" t="s">
        <v>286</v>
      </c>
      <c r="CG47" s="1075" t="s">
        <v>359</v>
      </c>
      <c r="CH47" s="1075">
        <v>341</v>
      </c>
      <c r="CI47" s="1075"/>
      <c r="CJ47" s="1075" t="s">
        <v>286</v>
      </c>
      <c r="CK47" s="1075" t="s">
        <v>359</v>
      </c>
      <c r="CL47" s="1075">
        <v>379</v>
      </c>
      <c r="CM47" s="1075"/>
      <c r="CN47" s="1075" t="s">
        <v>286</v>
      </c>
      <c r="CO47" s="1075" t="s">
        <v>359</v>
      </c>
      <c r="CP47" s="1075">
        <v>423</v>
      </c>
      <c r="CQ47" s="1075"/>
      <c r="CR47" s="1075" t="s">
        <v>286</v>
      </c>
      <c r="CS47" s="1075" t="s">
        <v>359</v>
      </c>
      <c r="CT47" s="1075">
        <v>474</v>
      </c>
      <c r="CU47" s="1075"/>
      <c r="CV47" s="1075" t="s">
        <v>286</v>
      </c>
      <c r="CW47" s="1075"/>
      <c r="CX47" s="1075">
        <v>533</v>
      </c>
      <c r="CY47" s="1075"/>
      <c r="CZ47" s="1075" t="s">
        <v>286</v>
      </c>
      <c r="DA47" s="1075" t="s">
        <v>359</v>
      </c>
      <c r="DB47" s="1075">
        <v>603</v>
      </c>
      <c r="DC47" s="1075"/>
      <c r="DD47" s="1075" t="s">
        <v>286</v>
      </c>
      <c r="DE47" s="1075" t="s">
        <v>359</v>
      </c>
      <c r="DF47" s="1075">
        <v>684</v>
      </c>
      <c r="DG47" s="970"/>
      <c r="DH47" s="1075" t="s">
        <v>286</v>
      </c>
      <c r="DI47" s="1075" t="s">
        <v>359</v>
      </c>
      <c r="DJ47" s="1075">
        <v>779</v>
      </c>
      <c r="DK47" s="1075"/>
      <c r="DL47" s="1075" t="s">
        <v>286</v>
      </c>
      <c r="DM47" s="1075" t="s">
        <v>359</v>
      </c>
      <c r="DN47" s="1075">
        <v>893</v>
      </c>
      <c r="DO47" s="1075"/>
      <c r="DP47" s="1075" t="s">
        <v>286</v>
      </c>
      <c r="DQ47" s="1075" t="s">
        <v>359</v>
      </c>
      <c r="DR47" s="1075">
        <v>1026</v>
      </c>
      <c r="DS47" s="1075"/>
      <c r="DT47" s="1075" t="s">
        <v>286</v>
      </c>
      <c r="DU47" s="1075" t="s">
        <v>359</v>
      </c>
      <c r="DV47" s="1018">
        <f t="shared" si="7"/>
        <v>7636</v>
      </c>
      <c r="DW47" s="1019" t="s">
        <v>288</v>
      </c>
      <c r="DX47" s="1019" t="s">
        <v>289</v>
      </c>
      <c r="DY47" s="1019" t="s">
        <v>290</v>
      </c>
      <c r="DZ47" s="1019" t="s">
        <v>291</v>
      </c>
      <c r="EA47" s="1019">
        <v>3779595</v>
      </c>
      <c r="EB47" s="1150" t="s">
        <v>292</v>
      </c>
      <c r="EC47" s="1223" t="s">
        <v>10</v>
      </c>
      <c r="ED47" s="960" t="s">
        <v>575</v>
      </c>
      <c r="EE47" s="970"/>
      <c r="EF47" s="970"/>
      <c r="EG47" s="970"/>
      <c r="EH47" s="970"/>
      <c r="EI47" s="1076"/>
      <c r="EJ47" s="1076"/>
      <c r="EK47" s="1076"/>
      <c r="EL47" s="1076"/>
      <c r="EM47" s="1076"/>
      <c r="EN47" s="1076"/>
      <c r="EO47" s="1076"/>
      <c r="EP47" s="1076"/>
      <c r="EQ47" s="1076"/>
      <c r="ER47" s="1076"/>
    </row>
    <row r="48" spans="1:148" s="962" customFormat="1" ht="255">
      <c r="A48" s="1173" t="s">
        <v>273</v>
      </c>
      <c r="B48" s="997" t="s">
        <v>274</v>
      </c>
      <c r="C48" s="1082" t="s">
        <v>613</v>
      </c>
      <c r="D48" s="1008">
        <v>2.4500000000000001E-2</v>
      </c>
      <c r="E48" s="960" t="s">
        <v>614</v>
      </c>
      <c r="F48" s="960" t="s">
        <v>615</v>
      </c>
      <c r="G48" s="956" t="s">
        <v>572</v>
      </c>
      <c r="H48" s="960" t="s">
        <v>29</v>
      </c>
      <c r="I48" s="960">
        <v>172.4</v>
      </c>
      <c r="J48" s="960">
        <v>2021</v>
      </c>
      <c r="K48" s="1172">
        <v>45078</v>
      </c>
      <c r="L48" s="1009">
        <v>50770</v>
      </c>
      <c r="M48" s="1057">
        <v>162.59123722004804</v>
      </c>
      <c r="N48" s="1057">
        <v>157.91814913344606</v>
      </c>
      <c r="O48" s="1057">
        <v>153.37937180453633</v>
      </c>
      <c r="P48" s="1057">
        <v>148.97104496377167</v>
      </c>
      <c r="Q48" s="1057">
        <v>144.68941929087839</v>
      </c>
      <c r="R48" s="1057">
        <v>140.53085322602661</v>
      </c>
      <c r="S48" s="1057">
        <v>136.49180987265223</v>
      </c>
      <c r="T48" s="1057">
        <v>132.56885398929552</v>
      </c>
      <c r="U48" s="1057">
        <v>128.75864906789855</v>
      </c>
      <c r="V48" s="1057">
        <v>125.05795449607588</v>
      </c>
      <c r="W48" s="1057">
        <v>121.46362280094586</v>
      </c>
      <c r="X48" s="1057">
        <v>117.97259697217736</v>
      </c>
      <c r="Y48" s="1057">
        <v>114.58190786197605</v>
      </c>
      <c r="Z48" s="1057">
        <v>111.28867165979834</v>
      </c>
      <c r="AA48" s="1057">
        <v>108.09008743964559</v>
      </c>
      <c r="AB48" s="1057">
        <v>104.98343477785201</v>
      </c>
      <c r="AC48" s="1057">
        <v>104.98343477785201</v>
      </c>
      <c r="AD48" s="956" t="s">
        <v>616</v>
      </c>
      <c r="AE48" s="965" t="s">
        <v>617</v>
      </c>
      <c r="AF48" s="1189">
        <v>8.8000000000000005E-3</v>
      </c>
      <c r="AG48" s="960" t="s">
        <v>618</v>
      </c>
      <c r="AH48" s="960" t="s">
        <v>612</v>
      </c>
      <c r="AI48" s="956" t="s">
        <v>283</v>
      </c>
      <c r="AJ48" s="972" t="s">
        <v>284</v>
      </c>
      <c r="AK48" s="960" t="s">
        <v>572</v>
      </c>
      <c r="AL48" s="960" t="s">
        <v>20</v>
      </c>
      <c r="AM48" s="1168" t="str">
        <f t="shared" si="0"/>
        <v>NO</v>
      </c>
      <c r="AN48" s="1169" t="s">
        <v>437</v>
      </c>
      <c r="AO48" s="960">
        <v>1600</v>
      </c>
      <c r="AP48" s="987">
        <v>2022</v>
      </c>
      <c r="AQ48" s="1172">
        <v>45078</v>
      </c>
      <c r="AR48" s="991">
        <v>50769</v>
      </c>
      <c r="AS48" s="960">
        <v>1600</v>
      </c>
      <c r="AT48" s="960">
        <v>1600</v>
      </c>
      <c r="AU48" s="960">
        <v>1600</v>
      </c>
      <c r="AV48" s="960">
        <v>1600</v>
      </c>
      <c r="AW48" s="960">
        <v>1600</v>
      </c>
      <c r="AX48" s="960">
        <v>1600</v>
      </c>
      <c r="AY48" s="960">
        <v>1600</v>
      </c>
      <c r="AZ48" s="960">
        <v>1600</v>
      </c>
      <c r="BA48" s="960">
        <v>1600</v>
      </c>
      <c r="BB48" s="960">
        <v>1600</v>
      </c>
      <c r="BC48" s="960">
        <v>1600</v>
      </c>
      <c r="BD48" s="960">
        <v>1600</v>
      </c>
      <c r="BE48" s="960">
        <v>1600</v>
      </c>
      <c r="BF48" s="960">
        <v>1600</v>
      </c>
      <c r="BG48" s="960">
        <v>1600</v>
      </c>
      <c r="BH48" s="960">
        <v>1600</v>
      </c>
      <c r="BI48" s="960">
        <f t="shared" si="6"/>
        <v>25600</v>
      </c>
      <c r="BJ48" s="1017">
        <v>249</v>
      </c>
      <c r="BK48" s="1017">
        <v>249</v>
      </c>
      <c r="BL48" s="1017" t="s">
        <v>606</v>
      </c>
      <c r="BM48" s="1017"/>
      <c r="BN48" s="1017">
        <v>269</v>
      </c>
      <c r="BO48" s="1017">
        <v>269</v>
      </c>
      <c r="BP48" s="1017" t="s">
        <v>286</v>
      </c>
      <c r="BQ48" s="1017"/>
      <c r="BR48" s="1017">
        <v>291</v>
      </c>
      <c r="BS48" s="1017"/>
      <c r="BT48" s="1017" t="s">
        <v>287</v>
      </c>
      <c r="BU48" s="1017" t="s">
        <v>359</v>
      </c>
      <c r="BV48" s="1017">
        <v>317</v>
      </c>
      <c r="BW48" s="1017"/>
      <c r="BX48" s="1017" t="s">
        <v>286</v>
      </c>
      <c r="BY48" s="1017" t="s">
        <v>359</v>
      </c>
      <c r="BZ48" s="1017">
        <v>348</v>
      </c>
      <c r="CA48" s="1017"/>
      <c r="CB48" s="1017" t="s">
        <v>286</v>
      </c>
      <c r="CC48" s="1017" t="s">
        <v>359</v>
      </c>
      <c r="CD48" s="1017">
        <v>382</v>
      </c>
      <c r="CE48" s="1017"/>
      <c r="CF48" s="1017" t="s">
        <v>286</v>
      </c>
      <c r="CG48" s="1017" t="s">
        <v>359</v>
      </c>
      <c r="CH48" s="1017">
        <v>422</v>
      </c>
      <c r="CI48" s="1017"/>
      <c r="CJ48" s="1017" t="s">
        <v>286</v>
      </c>
      <c r="CK48" s="1017" t="s">
        <v>359</v>
      </c>
      <c r="CL48" s="1017">
        <v>469</v>
      </c>
      <c r="CM48" s="1017"/>
      <c r="CN48" s="1017" t="s">
        <v>286</v>
      </c>
      <c r="CO48" s="1017" t="s">
        <v>359</v>
      </c>
      <c r="CP48" s="1017">
        <v>523</v>
      </c>
      <c r="CQ48" s="1017"/>
      <c r="CR48" s="1017" t="s">
        <v>286</v>
      </c>
      <c r="CS48" s="1017" t="s">
        <v>359</v>
      </c>
      <c r="CT48" s="1017">
        <v>586</v>
      </c>
      <c r="CU48" s="1017"/>
      <c r="CV48" s="1017"/>
      <c r="CW48" s="1017" t="s">
        <v>359</v>
      </c>
      <c r="CX48" s="1017">
        <v>659</v>
      </c>
      <c r="CY48" s="1017"/>
      <c r="CZ48" s="1017" t="s">
        <v>286</v>
      </c>
      <c r="DA48" s="1017" t="s">
        <v>359</v>
      </c>
      <c r="DB48" s="1017">
        <v>744</v>
      </c>
      <c r="DC48" s="1017"/>
      <c r="DD48" s="1017" t="s">
        <v>286</v>
      </c>
      <c r="DE48" s="1017" t="s">
        <v>359</v>
      </c>
      <c r="DF48" s="1017">
        <v>845</v>
      </c>
      <c r="DG48" s="1017"/>
      <c r="DH48" s="1017" t="s">
        <v>286</v>
      </c>
      <c r="DI48" s="1017" t="s">
        <v>359</v>
      </c>
      <c r="DJ48" s="1017">
        <v>964</v>
      </c>
      <c r="DK48" s="1017"/>
      <c r="DL48" s="1017" t="s">
        <v>286</v>
      </c>
      <c r="DM48" s="1017" t="s">
        <v>359</v>
      </c>
      <c r="DN48" s="1017">
        <v>1104</v>
      </c>
      <c r="DO48" s="1017"/>
      <c r="DP48" s="1017" t="s">
        <v>286</v>
      </c>
      <c r="DQ48" s="1017" t="s">
        <v>359</v>
      </c>
      <c r="DR48" s="1017">
        <v>1268</v>
      </c>
      <c r="DS48" s="1017"/>
      <c r="DT48" s="1017" t="s">
        <v>286</v>
      </c>
      <c r="DU48" s="1017" t="s">
        <v>359</v>
      </c>
      <c r="DV48" s="1018">
        <f t="shared" si="7"/>
        <v>9440</v>
      </c>
      <c r="DW48" s="1019" t="s">
        <v>288</v>
      </c>
      <c r="DX48" s="1019" t="s">
        <v>289</v>
      </c>
      <c r="DY48" s="1019" t="s">
        <v>290</v>
      </c>
      <c r="DZ48" s="1019" t="s">
        <v>291</v>
      </c>
      <c r="EA48" s="1019">
        <v>3779595</v>
      </c>
      <c r="EB48" s="1150" t="s">
        <v>292</v>
      </c>
      <c r="EC48" s="1020" t="s">
        <v>10</v>
      </c>
      <c r="ED48" s="960" t="s">
        <v>575</v>
      </c>
      <c r="EE48" s="968"/>
      <c r="EF48" s="968"/>
      <c r="EG48" s="968"/>
      <c r="EH48" s="968"/>
      <c r="EI48" s="1"/>
      <c r="EJ48" s="1"/>
      <c r="EK48" s="1"/>
      <c r="EL48" s="1"/>
      <c r="EM48" s="1"/>
      <c r="EN48" s="1"/>
      <c r="EO48" s="1"/>
      <c r="EP48" s="1"/>
      <c r="EQ48" s="1"/>
      <c r="ER48" s="990"/>
    </row>
    <row r="49" spans="1:1007" s="962" customFormat="1" ht="255">
      <c r="A49" s="1173" t="s">
        <v>273</v>
      </c>
      <c r="B49" s="997" t="s">
        <v>274</v>
      </c>
      <c r="C49" s="1070" t="s">
        <v>619</v>
      </c>
      <c r="D49" s="1008">
        <v>2.4500000000000001E-2</v>
      </c>
      <c r="E49" s="960" t="s">
        <v>620</v>
      </c>
      <c r="F49" s="969" t="s">
        <v>621</v>
      </c>
      <c r="G49" s="956" t="s">
        <v>572</v>
      </c>
      <c r="H49" s="960" t="s">
        <v>29</v>
      </c>
      <c r="I49" s="960">
        <v>16049</v>
      </c>
      <c r="J49" s="960">
        <v>2021</v>
      </c>
      <c r="K49" s="1172">
        <v>45078</v>
      </c>
      <c r="L49" s="1009">
        <v>50770</v>
      </c>
      <c r="M49" s="1022">
        <v>15729.624900000001</v>
      </c>
      <c r="N49" s="1022">
        <v>15572.328651</v>
      </c>
      <c r="O49" s="1022">
        <v>15416.60536449</v>
      </c>
      <c r="P49" s="1022">
        <v>15262.4393108451</v>
      </c>
      <c r="Q49" s="1022">
        <v>15109.814917736599</v>
      </c>
      <c r="R49" s="1022">
        <v>14958.716768559299</v>
      </c>
      <c r="S49" s="1022">
        <v>14809.129600873701</v>
      </c>
      <c r="T49" s="1022">
        <v>14661.038304865</v>
      </c>
      <c r="U49" s="1022">
        <v>14514.427921816299</v>
      </c>
      <c r="V49" s="1022">
        <v>14369.2836425981</v>
      </c>
      <c r="W49" s="1022">
        <v>14225.5908061722</v>
      </c>
      <c r="X49" s="1022">
        <v>14083.334898110401</v>
      </c>
      <c r="Y49" s="1022">
        <v>13942.5015491293</v>
      </c>
      <c r="Z49" s="1022">
        <v>13803.076533637999</v>
      </c>
      <c r="AA49" s="1022">
        <v>13665.045768301699</v>
      </c>
      <c r="AB49" s="1022">
        <v>13528.3953106186</v>
      </c>
      <c r="AC49" s="960">
        <v>13528</v>
      </c>
      <c r="AD49" s="956" t="s">
        <v>279</v>
      </c>
      <c r="AE49" s="965" t="s">
        <v>622</v>
      </c>
      <c r="AF49" s="1189">
        <v>8.8000000000000005E-3</v>
      </c>
      <c r="AG49" s="960" t="s">
        <v>623</v>
      </c>
      <c r="AH49" s="960" t="s">
        <v>624</v>
      </c>
      <c r="AI49" s="956" t="s">
        <v>283</v>
      </c>
      <c r="AJ49" s="972" t="s">
        <v>284</v>
      </c>
      <c r="AK49" s="960" t="s">
        <v>572</v>
      </c>
      <c r="AL49" s="960" t="s">
        <v>20</v>
      </c>
      <c r="AM49" s="1168" t="str">
        <f t="shared" si="0"/>
        <v>NO</v>
      </c>
      <c r="AN49" s="1169" t="s">
        <v>437</v>
      </c>
      <c r="AO49" s="1061" t="s">
        <v>625</v>
      </c>
      <c r="AP49" s="1061" t="s">
        <v>625</v>
      </c>
      <c r="AQ49" s="1172">
        <v>45078</v>
      </c>
      <c r="AR49" s="991">
        <v>50769</v>
      </c>
      <c r="AS49" s="960">
        <v>4</v>
      </c>
      <c r="AT49" s="960">
        <v>4</v>
      </c>
      <c r="AU49" s="960">
        <v>4</v>
      </c>
      <c r="AV49" s="960">
        <v>4</v>
      </c>
      <c r="AW49" s="960">
        <v>4</v>
      </c>
      <c r="AX49" s="960">
        <v>4</v>
      </c>
      <c r="AY49" s="960">
        <v>4</v>
      </c>
      <c r="AZ49" s="960">
        <v>4</v>
      </c>
      <c r="BA49" s="960">
        <v>4</v>
      </c>
      <c r="BB49" s="960">
        <v>4</v>
      </c>
      <c r="BC49" s="960">
        <v>4</v>
      </c>
      <c r="BD49" s="960">
        <v>4</v>
      </c>
      <c r="BE49" s="960">
        <v>4</v>
      </c>
      <c r="BF49" s="960">
        <v>4</v>
      </c>
      <c r="BG49" s="960">
        <v>4</v>
      </c>
      <c r="BH49" s="960">
        <v>4</v>
      </c>
      <c r="BI49" s="960">
        <f t="shared" si="6"/>
        <v>64</v>
      </c>
      <c r="BJ49" s="1017">
        <v>183</v>
      </c>
      <c r="BK49" s="1017"/>
      <c r="BL49" s="1017" t="s">
        <v>606</v>
      </c>
      <c r="BM49" s="1017"/>
      <c r="BN49" s="1017">
        <v>197</v>
      </c>
      <c r="BO49" s="1017"/>
      <c r="BP49" s="1017" t="s">
        <v>286</v>
      </c>
      <c r="BQ49" s="1017"/>
      <c r="BR49" s="1017">
        <v>214</v>
      </c>
      <c r="BS49" s="1017"/>
      <c r="BT49" s="1017" t="s">
        <v>287</v>
      </c>
      <c r="BU49" s="1017" t="s">
        <v>359</v>
      </c>
      <c r="BV49" s="1017">
        <v>234</v>
      </c>
      <c r="BW49" s="1017"/>
      <c r="BX49" s="1017" t="s">
        <v>286</v>
      </c>
      <c r="BY49" s="1017" t="s">
        <v>359</v>
      </c>
      <c r="BZ49" s="1017">
        <v>256</v>
      </c>
      <c r="CA49" s="1017"/>
      <c r="CB49" s="1017" t="s">
        <v>286</v>
      </c>
      <c r="CC49" s="1017" t="s">
        <v>359</v>
      </c>
      <c r="CD49" s="1017">
        <v>281</v>
      </c>
      <c r="CE49" s="1017"/>
      <c r="CF49" s="1017" t="s">
        <v>286</v>
      </c>
      <c r="CG49" s="1017" t="s">
        <v>359</v>
      </c>
      <c r="CH49" s="1017">
        <v>312</v>
      </c>
      <c r="CI49" s="1017"/>
      <c r="CJ49" s="1017" t="s">
        <v>286</v>
      </c>
      <c r="CK49" s="1017" t="s">
        <v>359</v>
      </c>
      <c r="CL49" s="1017">
        <v>345</v>
      </c>
      <c r="CM49" s="1017"/>
      <c r="CN49" s="1017" t="s">
        <v>286</v>
      </c>
      <c r="CO49" s="1017" t="s">
        <v>359</v>
      </c>
      <c r="CP49" s="1017">
        <v>385</v>
      </c>
      <c r="CQ49" s="1017"/>
      <c r="CR49" s="1017" t="s">
        <v>286</v>
      </c>
      <c r="CS49" s="1017" t="s">
        <v>359</v>
      </c>
      <c r="CT49" s="1017">
        <v>432</v>
      </c>
      <c r="CU49" s="1017"/>
      <c r="CV49" s="1017" t="s">
        <v>286</v>
      </c>
      <c r="CW49" s="1017" t="s">
        <v>359</v>
      </c>
      <c r="CX49" s="1017">
        <v>486</v>
      </c>
      <c r="CY49" s="1017"/>
      <c r="CZ49" s="1017" t="s">
        <v>286</v>
      </c>
      <c r="DA49" s="1017" t="s">
        <v>359</v>
      </c>
      <c r="DB49" s="1017">
        <v>549</v>
      </c>
      <c r="DC49" s="1017"/>
      <c r="DD49" s="1017" t="s">
        <v>286</v>
      </c>
      <c r="DE49" s="1017" t="s">
        <v>359</v>
      </c>
      <c r="DF49" s="1017">
        <v>623</v>
      </c>
      <c r="DG49" s="1017"/>
      <c r="DH49" s="1017" t="s">
        <v>286</v>
      </c>
      <c r="DI49" s="1017" t="s">
        <v>359</v>
      </c>
      <c r="DJ49" s="1017">
        <v>710</v>
      </c>
      <c r="DK49" s="1017"/>
      <c r="DL49" s="1017" t="s">
        <v>286</v>
      </c>
      <c r="DM49" s="1017" t="s">
        <v>359</v>
      </c>
      <c r="DN49" s="1017">
        <v>813</v>
      </c>
      <c r="DO49" s="1017"/>
      <c r="DP49" s="1017" t="s">
        <v>286</v>
      </c>
      <c r="DQ49" s="1017" t="s">
        <v>359</v>
      </c>
      <c r="DR49" s="1017">
        <v>935</v>
      </c>
      <c r="DS49" s="1017"/>
      <c r="DT49" s="1017" t="s">
        <v>286</v>
      </c>
      <c r="DU49" s="1017" t="s">
        <v>359</v>
      </c>
      <c r="DV49" s="1018">
        <f t="shared" si="7"/>
        <v>6955</v>
      </c>
      <c r="DW49" s="1019" t="s">
        <v>288</v>
      </c>
      <c r="DX49" s="1019" t="s">
        <v>289</v>
      </c>
      <c r="DY49" s="1019" t="s">
        <v>290</v>
      </c>
      <c r="DZ49" s="1019" t="s">
        <v>291</v>
      </c>
      <c r="EA49" s="1019">
        <v>3779595</v>
      </c>
      <c r="EB49" s="1150" t="s">
        <v>292</v>
      </c>
      <c r="EC49" s="1020" t="s">
        <v>10</v>
      </c>
      <c r="ED49" s="960" t="s">
        <v>575</v>
      </c>
      <c r="EE49" s="968"/>
      <c r="EF49" s="968"/>
      <c r="EG49" s="968"/>
      <c r="EH49" s="968"/>
      <c r="EI49" s="1"/>
      <c r="EJ49" s="1"/>
      <c r="EK49" s="1"/>
      <c r="EL49" s="1"/>
      <c r="EM49" s="1"/>
      <c r="EN49" s="1"/>
      <c r="EO49" s="1"/>
      <c r="EP49" s="1"/>
      <c r="EQ49" s="1"/>
      <c r="ER49" s="990"/>
    </row>
    <row r="50" spans="1:1007" s="962" customFormat="1" ht="255">
      <c r="A50" s="1077" t="s">
        <v>626</v>
      </c>
      <c r="B50" s="997" t="s">
        <v>627</v>
      </c>
      <c r="C50" s="953" t="s">
        <v>628</v>
      </c>
      <c r="D50" s="997">
        <v>1.2500000000000001E-2</v>
      </c>
      <c r="E50" s="956" t="s">
        <v>629</v>
      </c>
      <c r="F50" s="972" t="s">
        <v>630</v>
      </c>
      <c r="G50" s="986" t="s">
        <v>11</v>
      </c>
      <c r="H50" s="964" t="s">
        <v>26</v>
      </c>
      <c r="I50" s="1161">
        <v>7.7</v>
      </c>
      <c r="J50" s="1078">
        <v>2021</v>
      </c>
      <c r="K50" s="1172">
        <v>45078</v>
      </c>
      <c r="L50" s="1009">
        <v>50770</v>
      </c>
      <c r="M50" s="1079"/>
      <c r="N50" s="1160">
        <v>0.04</v>
      </c>
      <c r="O50" s="1160"/>
      <c r="P50" s="1160"/>
      <c r="Q50" s="1160">
        <v>0.05</v>
      </c>
      <c r="R50" s="1160"/>
      <c r="S50" s="1160"/>
      <c r="T50" s="1160">
        <v>0.08</v>
      </c>
      <c r="U50" s="1160"/>
      <c r="V50" s="1160"/>
      <c r="W50" s="1160" t="s">
        <v>631</v>
      </c>
      <c r="X50" s="1160"/>
      <c r="Y50" s="1160"/>
      <c r="Z50" s="1160">
        <v>0.14000000000000001</v>
      </c>
      <c r="AA50" s="1160"/>
      <c r="AB50" s="1160"/>
      <c r="AC50" s="1160">
        <v>0.14000000000000001</v>
      </c>
      <c r="AD50" s="1025"/>
      <c r="AE50" s="1005" t="s">
        <v>632</v>
      </c>
      <c r="AF50" s="1189">
        <v>8.8000000000000005E-3</v>
      </c>
      <c r="AG50" s="1026" t="s">
        <v>633</v>
      </c>
      <c r="AH50" s="1026" t="s">
        <v>634</v>
      </c>
      <c r="AI50" s="956" t="s">
        <v>283</v>
      </c>
      <c r="AJ50" s="972" t="s">
        <v>284</v>
      </c>
      <c r="AK50" s="960" t="s">
        <v>635</v>
      </c>
      <c r="AL50" s="965" t="s">
        <v>23</v>
      </c>
      <c r="AM50" s="1168" t="str">
        <f t="shared" si="0"/>
        <v>NO</v>
      </c>
      <c r="AN50" s="1169" t="s">
        <v>437</v>
      </c>
      <c r="AO50" s="1045">
        <v>1</v>
      </c>
      <c r="AP50" s="965">
        <v>2022</v>
      </c>
      <c r="AQ50" s="1172">
        <v>45078</v>
      </c>
      <c r="AR50" s="991">
        <v>50769</v>
      </c>
      <c r="AS50" s="1188">
        <v>1</v>
      </c>
      <c r="AT50" s="1188">
        <v>1</v>
      </c>
      <c r="AU50" s="1188">
        <v>1</v>
      </c>
      <c r="AV50" s="1188">
        <v>1</v>
      </c>
      <c r="AW50" s="1188">
        <v>1</v>
      </c>
      <c r="AX50" s="1188">
        <v>1</v>
      </c>
      <c r="AY50" s="1188">
        <v>1</v>
      </c>
      <c r="AZ50" s="1188">
        <v>1</v>
      </c>
      <c r="BA50" s="1188">
        <v>1</v>
      </c>
      <c r="BB50" s="1188">
        <v>1</v>
      </c>
      <c r="BC50" s="1188">
        <v>1</v>
      </c>
      <c r="BD50" s="1188">
        <v>1</v>
      </c>
      <c r="BE50" s="1188">
        <v>1</v>
      </c>
      <c r="BF50" s="1188">
        <v>1</v>
      </c>
      <c r="BG50" s="1188">
        <v>1</v>
      </c>
      <c r="BH50" s="1188">
        <v>1</v>
      </c>
      <c r="BI50" s="1319">
        <v>1</v>
      </c>
      <c r="BJ50" s="1017">
        <v>13</v>
      </c>
      <c r="BK50" s="1069"/>
      <c r="BL50" s="1017" t="s">
        <v>574</v>
      </c>
      <c r="BM50" s="1069"/>
      <c r="BN50" s="1017">
        <v>14</v>
      </c>
      <c r="BO50" s="1069"/>
      <c r="BP50" s="1017" t="s">
        <v>286</v>
      </c>
      <c r="BQ50" s="1069"/>
      <c r="BR50" s="1017">
        <v>16</v>
      </c>
      <c r="BS50" s="1017"/>
      <c r="BT50" s="1017" t="s">
        <v>287</v>
      </c>
      <c r="BU50" s="1017" t="s">
        <v>359</v>
      </c>
      <c r="BV50" s="1017">
        <v>17</v>
      </c>
      <c r="BW50" s="1017"/>
      <c r="BX50" s="1017" t="s">
        <v>286</v>
      </c>
      <c r="BY50" s="1017" t="s">
        <v>359</v>
      </c>
      <c r="BZ50" s="1017">
        <v>18</v>
      </c>
      <c r="CA50" s="1017"/>
      <c r="CB50" s="1017" t="s">
        <v>286</v>
      </c>
      <c r="CC50" s="1017" t="s">
        <v>359</v>
      </c>
      <c r="CD50" s="1017">
        <v>20</v>
      </c>
      <c r="CE50" s="1017"/>
      <c r="CF50" s="1017" t="s">
        <v>286</v>
      </c>
      <c r="CG50" s="1017" t="s">
        <v>359</v>
      </c>
      <c r="CH50" s="1017">
        <v>22</v>
      </c>
      <c r="CI50" s="1017"/>
      <c r="CJ50" s="1017" t="s">
        <v>286</v>
      </c>
      <c r="CK50" s="1017" t="s">
        <v>359</v>
      </c>
      <c r="CL50" s="1017">
        <v>25</v>
      </c>
      <c r="CM50" s="1017"/>
      <c r="CN50" s="1017" t="s">
        <v>286</v>
      </c>
      <c r="CO50" s="1017" t="s">
        <v>359</v>
      </c>
      <c r="CP50" s="1017">
        <v>27</v>
      </c>
      <c r="CQ50" s="1017"/>
      <c r="CR50" s="1017" t="s">
        <v>286</v>
      </c>
      <c r="CS50" s="1017" t="s">
        <v>359</v>
      </c>
      <c r="CT50" s="1017">
        <v>30</v>
      </c>
      <c r="CU50" s="1017"/>
      <c r="CV50" s="1017" t="s">
        <v>286</v>
      </c>
      <c r="CW50" s="1017" t="s">
        <v>359</v>
      </c>
      <c r="CX50" s="1017">
        <v>35</v>
      </c>
      <c r="CY50" s="1017"/>
      <c r="CZ50" s="1017" t="s">
        <v>286</v>
      </c>
      <c r="DA50" s="1017" t="s">
        <v>359</v>
      </c>
      <c r="DB50" s="1017">
        <v>39</v>
      </c>
      <c r="DC50" s="1017"/>
      <c r="DD50" s="1017" t="s">
        <v>286</v>
      </c>
      <c r="DE50" s="1017" t="s">
        <v>359</v>
      </c>
      <c r="DF50" s="1017">
        <v>44</v>
      </c>
      <c r="DG50" s="1017"/>
      <c r="DH50" s="1017" t="s">
        <v>286</v>
      </c>
      <c r="DI50" s="1017" t="s">
        <v>359</v>
      </c>
      <c r="DJ50" s="1017">
        <v>50</v>
      </c>
      <c r="DK50" s="1017"/>
      <c r="DL50" s="1017" t="s">
        <v>286</v>
      </c>
      <c r="DM50" s="1017" t="s">
        <v>359</v>
      </c>
      <c r="DN50" s="1017">
        <v>58</v>
      </c>
      <c r="DO50" s="1017"/>
      <c r="DP50" s="1017" t="s">
        <v>286</v>
      </c>
      <c r="DQ50" s="1017" t="s">
        <v>359</v>
      </c>
      <c r="DR50" s="1017">
        <v>67</v>
      </c>
      <c r="DS50" s="1017"/>
      <c r="DT50" s="1017" t="s">
        <v>286</v>
      </c>
      <c r="DU50" s="1017" t="s">
        <v>359</v>
      </c>
      <c r="DV50" s="994">
        <f t="shared" ref="DV50:DV72" si="8">SUM(DR50+DN50+DJ50+DF50+DB50+CX50+CT50+CP50+CL50+CH50+CD50+BZ50+BV50+BR50+BN50+BJ50)</f>
        <v>495</v>
      </c>
      <c r="DW50" s="1019" t="s">
        <v>288</v>
      </c>
      <c r="DX50" s="1019" t="s">
        <v>289</v>
      </c>
      <c r="DY50" s="1019" t="s">
        <v>290</v>
      </c>
      <c r="DZ50" s="1019" t="s">
        <v>291</v>
      </c>
      <c r="EA50" s="1019">
        <v>3779595</v>
      </c>
      <c r="EB50" s="1150" t="s">
        <v>292</v>
      </c>
      <c r="EC50" s="1020"/>
      <c r="ED50" s="1020"/>
      <c r="EE50" s="968"/>
      <c r="EF50" s="968"/>
      <c r="EG50" s="968"/>
      <c r="EH50" s="968"/>
      <c r="EI50" s="1"/>
      <c r="EJ50" s="1"/>
      <c r="EK50" s="1"/>
      <c r="EL50" s="1"/>
      <c r="EM50" s="1"/>
      <c r="EN50" s="1"/>
      <c r="EO50" s="1"/>
      <c r="EP50" s="1" t="s">
        <v>636</v>
      </c>
      <c r="EQ50" s="1"/>
      <c r="ER50" s="990"/>
    </row>
    <row r="51" spans="1:1007" s="962" customFormat="1" ht="255">
      <c r="A51" s="1080" t="s">
        <v>637</v>
      </c>
      <c r="B51" s="997" t="s">
        <v>627</v>
      </c>
      <c r="C51" s="953" t="s">
        <v>638</v>
      </c>
      <c r="D51" s="997">
        <v>1.2500000000000001E-2</v>
      </c>
      <c r="E51" s="956" t="s">
        <v>629</v>
      </c>
      <c r="F51" s="972" t="s">
        <v>630</v>
      </c>
      <c r="G51" s="986" t="s">
        <v>11</v>
      </c>
      <c r="H51" s="964" t="s">
        <v>26</v>
      </c>
      <c r="I51" s="1161">
        <v>7.7</v>
      </c>
      <c r="J51" s="1078">
        <v>2021</v>
      </c>
      <c r="K51" s="1172">
        <v>45078</v>
      </c>
      <c r="L51" s="1009">
        <v>50770</v>
      </c>
      <c r="M51" s="1079"/>
      <c r="N51" s="1160">
        <v>0.04</v>
      </c>
      <c r="O51" s="1160"/>
      <c r="P51" s="1160"/>
      <c r="Q51" s="1160">
        <v>0.05</v>
      </c>
      <c r="R51" s="1160"/>
      <c r="S51" s="1160"/>
      <c r="T51" s="1160">
        <v>0.08</v>
      </c>
      <c r="U51" s="1160"/>
      <c r="V51" s="1160"/>
      <c r="W51" s="1160" t="s">
        <v>631</v>
      </c>
      <c r="X51" s="1160"/>
      <c r="Y51" s="1160"/>
      <c r="Z51" s="1160">
        <v>0.14000000000000001</v>
      </c>
      <c r="AA51" s="1160"/>
      <c r="AB51" s="1160"/>
      <c r="AC51" s="1160">
        <v>0.14000000000000001</v>
      </c>
      <c r="AD51" s="956" t="s">
        <v>639</v>
      </c>
      <c r="AE51" s="965" t="s">
        <v>640</v>
      </c>
      <c r="AF51" s="1189">
        <v>8.8000000000000005E-3</v>
      </c>
      <c r="AG51" s="964" t="s">
        <v>641</v>
      </c>
      <c r="AH51" s="964" t="s">
        <v>642</v>
      </c>
      <c r="AI51" s="956" t="s">
        <v>283</v>
      </c>
      <c r="AJ51" s="972" t="s">
        <v>284</v>
      </c>
      <c r="AK51" s="960" t="s">
        <v>5</v>
      </c>
      <c r="AL51" s="960" t="s">
        <v>23</v>
      </c>
      <c r="AM51" s="956" t="str">
        <f t="shared" si="0"/>
        <v>SI</v>
      </c>
      <c r="AN51" s="960">
        <v>351</v>
      </c>
      <c r="AO51" s="960" t="s">
        <v>437</v>
      </c>
      <c r="AP51" s="960" t="s">
        <v>437</v>
      </c>
      <c r="AQ51" s="1172">
        <v>45078</v>
      </c>
      <c r="AR51" s="991">
        <v>50769</v>
      </c>
      <c r="AS51" s="960">
        <v>5</v>
      </c>
      <c r="AT51" s="960">
        <v>5</v>
      </c>
      <c r="AU51" s="960">
        <v>5</v>
      </c>
      <c r="AV51" s="960">
        <v>5</v>
      </c>
      <c r="AW51" s="960">
        <v>5</v>
      </c>
      <c r="AX51" s="960">
        <v>5</v>
      </c>
      <c r="AY51" s="960">
        <v>5</v>
      </c>
      <c r="AZ51" s="960">
        <v>5</v>
      </c>
      <c r="BA51" s="960">
        <v>5</v>
      </c>
      <c r="BB51" s="960">
        <v>5</v>
      </c>
      <c r="BC51" s="960">
        <v>5</v>
      </c>
      <c r="BD51" s="960">
        <v>5</v>
      </c>
      <c r="BE51" s="960">
        <v>5</v>
      </c>
      <c r="BF51" s="960">
        <v>5</v>
      </c>
      <c r="BG51" s="960">
        <v>5</v>
      </c>
      <c r="BH51" s="960">
        <v>5</v>
      </c>
      <c r="BI51" s="960">
        <f>SUM(AS51:BH51)</f>
        <v>80</v>
      </c>
      <c r="BJ51" s="1081">
        <v>780</v>
      </c>
      <c r="BK51" s="1082" t="s">
        <v>643</v>
      </c>
      <c r="BL51" s="1082" t="s">
        <v>359</v>
      </c>
      <c r="BM51" s="987">
        <v>7797</v>
      </c>
      <c r="BN51" s="1081">
        <v>780</v>
      </c>
      <c r="BO51" s="1082" t="s">
        <v>643</v>
      </c>
      <c r="BP51" s="1082" t="s">
        <v>359</v>
      </c>
      <c r="BQ51" s="987">
        <v>7797</v>
      </c>
      <c r="BR51" s="1082"/>
      <c r="BS51" s="1082" t="s">
        <v>359</v>
      </c>
      <c r="BT51" s="1082" t="s">
        <v>359</v>
      </c>
      <c r="BU51" s="1082" t="s">
        <v>359</v>
      </c>
      <c r="BV51" s="1082"/>
      <c r="BW51" s="1082" t="s">
        <v>359</v>
      </c>
      <c r="BX51" s="1082" t="s">
        <v>359</v>
      </c>
      <c r="BY51" s="1082" t="s">
        <v>359</v>
      </c>
      <c r="BZ51" s="1082"/>
      <c r="CA51" s="1082" t="s">
        <v>359</v>
      </c>
      <c r="CB51" s="1082" t="s">
        <v>359</v>
      </c>
      <c r="CC51" s="1082" t="s">
        <v>359</v>
      </c>
      <c r="CD51" s="1082"/>
      <c r="CE51" s="1082" t="s">
        <v>359</v>
      </c>
      <c r="CF51" s="1082" t="s">
        <v>359</v>
      </c>
      <c r="CG51" s="1082" t="s">
        <v>359</v>
      </c>
      <c r="CH51" s="1082"/>
      <c r="CI51" s="1082" t="s">
        <v>359</v>
      </c>
      <c r="CJ51" s="1082" t="s">
        <v>359</v>
      </c>
      <c r="CK51" s="1082" t="s">
        <v>359</v>
      </c>
      <c r="CL51" s="1082"/>
      <c r="CM51" s="1082" t="s">
        <v>359</v>
      </c>
      <c r="CN51" s="1082" t="s">
        <v>359</v>
      </c>
      <c r="CO51" s="1082" t="s">
        <v>359</v>
      </c>
      <c r="CP51" s="1082"/>
      <c r="CQ51" s="1082" t="s">
        <v>359</v>
      </c>
      <c r="CR51" s="1082" t="s">
        <v>359</v>
      </c>
      <c r="CS51" s="1082" t="s">
        <v>359</v>
      </c>
      <c r="CT51" s="1082"/>
      <c r="CU51" s="1082" t="s">
        <v>359</v>
      </c>
      <c r="CV51" s="1082" t="s">
        <v>359</v>
      </c>
      <c r="CW51" s="1082" t="s">
        <v>359</v>
      </c>
      <c r="CX51" s="1082"/>
      <c r="CY51" s="1082" t="s">
        <v>359</v>
      </c>
      <c r="CZ51" s="1082" t="s">
        <v>359</v>
      </c>
      <c r="DA51" s="1082" t="s">
        <v>359</v>
      </c>
      <c r="DB51" s="1082"/>
      <c r="DC51" s="1082" t="s">
        <v>359</v>
      </c>
      <c r="DD51" s="1082" t="s">
        <v>359</v>
      </c>
      <c r="DE51" s="1082" t="s">
        <v>359</v>
      </c>
      <c r="DF51" s="1082"/>
      <c r="DG51" s="1082" t="s">
        <v>359</v>
      </c>
      <c r="DH51" s="1082" t="s">
        <v>359</v>
      </c>
      <c r="DI51" s="1082" t="s">
        <v>359</v>
      </c>
      <c r="DJ51" s="1082"/>
      <c r="DK51" s="1082" t="s">
        <v>359</v>
      </c>
      <c r="DL51" s="1082" t="s">
        <v>359</v>
      </c>
      <c r="DM51" s="1082" t="s">
        <v>359</v>
      </c>
      <c r="DN51" s="1083">
        <v>14825</v>
      </c>
      <c r="DO51" s="1084"/>
      <c r="DP51" s="1085"/>
      <c r="DQ51" s="1085"/>
      <c r="DR51" s="1084"/>
      <c r="DS51" s="1084"/>
      <c r="DT51" s="1085"/>
      <c r="DU51" s="1085"/>
      <c r="DV51" s="994">
        <f t="shared" si="8"/>
        <v>16385</v>
      </c>
      <c r="DW51" s="968" t="s">
        <v>644</v>
      </c>
      <c r="DX51" s="968" t="s">
        <v>289</v>
      </c>
      <c r="DY51" s="1086" t="s">
        <v>645</v>
      </c>
      <c r="DZ51" s="968" t="s">
        <v>646</v>
      </c>
      <c r="EA51" s="968">
        <v>3779595</v>
      </c>
      <c r="EB51" s="1087" t="s">
        <v>647</v>
      </c>
      <c r="EC51" s="1020"/>
      <c r="ED51" s="1020"/>
      <c r="EE51" s="968"/>
      <c r="EF51" s="968"/>
      <c r="EG51" s="968"/>
      <c r="EH51" s="968"/>
      <c r="EI51" s="1"/>
      <c r="EJ51" s="1"/>
      <c r="EK51" s="1"/>
      <c r="EL51" s="1"/>
      <c r="EM51" s="1"/>
      <c r="EN51" s="1"/>
      <c r="EO51" s="1"/>
      <c r="EP51" s="1" t="s">
        <v>648</v>
      </c>
      <c r="EQ51" s="1" t="s">
        <v>649</v>
      </c>
      <c r="ER51" s="990"/>
    </row>
    <row r="52" spans="1:1007" s="962" customFormat="1" ht="255">
      <c r="A52" s="1080" t="s">
        <v>637</v>
      </c>
      <c r="B52" s="997" t="s">
        <v>627</v>
      </c>
      <c r="C52" s="953" t="s">
        <v>650</v>
      </c>
      <c r="D52" s="1008">
        <v>5.0000000000000001E-3</v>
      </c>
      <c r="E52" s="972" t="s">
        <v>651</v>
      </c>
      <c r="F52" s="972" t="s">
        <v>652</v>
      </c>
      <c r="G52" s="956" t="s">
        <v>572</v>
      </c>
      <c r="H52" s="986" t="s">
        <v>26</v>
      </c>
      <c r="I52" s="1029">
        <v>0.65</v>
      </c>
      <c r="J52" s="1025">
        <v>2022</v>
      </c>
      <c r="K52" s="1172">
        <v>45078</v>
      </c>
      <c r="L52" s="1009">
        <v>50770</v>
      </c>
      <c r="M52" s="1029">
        <v>0.7</v>
      </c>
      <c r="N52" s="1029">
        <v>0.7</v>
      </c>
      <c r="O52" s="1029">
        <v>0.7</v>
      </c>
      <c r="P52" s="1029">
        <v>0.75</v>
      </c>
      <c r="Q52" s="1029">
        <v>0.75</v>
      </c>
      <c r="R52" s="1029">
        <v>0.75</v>
      </c>
      <c r="S52" s="1029">
        <v>0.75</v>
      </c>
      <c r="T52" s="1029">
        <v>0.75</v>
      </c>
      <c r="U52" s="1029">
        <v>0.8</v>
      </c>
      <c r="V52" s="1029">
        <v>0.8</v>
      </c>
      <c r="W52" s="1029">
        <v>0.8</v>
      </c>
      <c r="X52" s="1029">
        <v>0.8</v>
      </c>
      <c r="Y52" s="1029">
        <v>0.8</v>
      </c>
      <c r="Z52" s="1029">
        <v>0.85</v>
      </c>
      <c r="AA52" s="1029">
        <v>0.85</v>
      </c>
      <c r="AB52" s="1029">
        <v>0.85</v>
      </c>
      <c r="AC52" s="1027">
        <v>0.85</v>
      </c>
      <c r="AD52" s="956" t="s">
        <v>639</v>
      </c>
      <c r="AE52" s="965" t="s">
        <v>653</v>
      </c>
      <c r="AF52" s="1189">
        <v>8.8000000000000005E-3</v>
      </c>
      <c r="AG52" s="964" t="s">
        <v>654</v>
      </c>
      <c r="AH52" s="964" t="s">
        <v>655</v>
      </c>
      <c r="AI52" s="956" t="s">
        <v>283</v>
      </c>
      <c r="AJ52" s="972" t="s">
        <v>284</v>
      </c>
      <c r="AK52" s="1088" t="s">
        <v>11</v>
      </c>
      <c r="AL52" s="956" t="s">
        <v>23</v>
      </c>
      <c r="AM52" s="956" t="str">
        <f t="shared" si="0"/>
        <v>SI</v>
      </c>
      <c r="AN52" s="956">
        <v>358</v>
      </c>
      <c r="AO52" s="956">
        <v>1</v>
      </c>
      <c r="AP52" s="956">
        <v>2022</v>
      </c>
      <c r="AQ52" s="1172">
        <v>45078</v>
      </c>
      <c r="AR52" s="991">
        <v>50769</v>
      </c>
      <c r="AS52" s="1320">
        <v>1</v>
      </c>
      <c r="AT52" s="1320">
        <v>1</v>
      </c>
      <c r="AU52" s="1320">
        <v>1</v>
      </c>
      <c r="AV52" s="1320">
        <v>1</v>
      </c>
      <c r="AW52" s="1320">
        <v>1</v>
      </c>
      <c r="AX52" s="1320">
        <v>1</v>
      </c>
      <c r="AY52" s="1320">
        <v>1</v>
      </c>
      <c r="AZ52" s="1320">
        <v>1</v>
      </c>
      <c r="BA52" s="1320">
        <v>1</v>
      </c>
      <c r="BB52" s="1320">
        <v>1</v>
      </c>
      <c r="BC52" s="1320">
        <v>1</v>
      </c>
      <c r="BD52" s="1320">
        <v>1</v>
      </c>
      <c r="BE52" s="1320">
        <v>1</v>
      </c>
      <c r="BF52" s="1320">
        <v>1</v>
      </c>
      <c r="BG52" s="1320">
        <v>1</v>
      </c>
      <c r="BH52" s="1320">
        <v>1</v>
      </c>
      <c r="BI52" s="956">
        <f t="shared" si="6"/>
        <v>16</v>
      </c>
      <c r="BJ52" s="1017">
        <v>68</v>
      </c>
      <c r="BK52" s="1017">
        <v>68</v>
      </c>
      <c r="BL52" s="1017" t="s">
        <v>574</v>
      </c>
      <c r="BM52" s="1089">
        <v>7695</v>
      </c>
      <c r="BN52" s="1090">
        <v>73</v>
      </c>
      <c r="BO52" s="1090">
        <v>73</v>
      </c>
      <c r="BP52" s="1090" t="s">
        <v>286</v>
      </c>
      <c r="BQ52" s="1089">
        <v>7695</v>
      </c>
      <c r="BR52" s="1017">
        <v>79</v>
      </c>
      <c r="BS52" s="1017"/>
      <c r="BT52" s="1017" t="s">
        <v>287</v>
      </c>
      <c r="BU52" s="1017" t="s">
        <v>359</v>
      </c>
      <c r="BV52" s="1017">
        <v>86</v>
      </c>
      <c r="BW52" s="1017"/>
      <c r="BX52" s="1017" t="s">
        <v>286</v>
      </c>
      <c r="BY52" s="1017" t="s">
        <v>359</v>
      </c>
      <c r="BZ52" s="1017">
        <v>94</v>
      </c>
      <c r="CA52" s="1017"/>
      <c r="CB52" s="1017" t="s">
        <v>286</v>
      </c>
      <c r="CC52" s="1017" t="s">
        <v>359</v>
      </c>
      <c r="CD52" s="1017">
        <v>104</v>
      </c>
      <c r="CE52" s="1017"/>
      <c r="CF52" s="1017" t="s">
        <v>286</v>
      </c>
      <c r="CG52" s="1017" t="s">
        <v>359</v>
      </c>
      <c r="CH52" s="1017">
        <v>115</v>
      </c>
      <c r="CI52" s="1017"/>
      <c r="CJ52" s="1017" t="s">
        <v>286</v>
      </c>
      <c r="CK52" s="1017" t="s">
        <v>359</v>
      </c>
      <c r="CL52" s="1017">
        <v>127</v>
      </c>
      <c r="CM52" s="1017"/>
      <c r="CN52" s="1017" t="s">
        <v>286</v>
      </c>
      <c r="CO52" s="1017" t="s">
        <v>359</v>
      </c>
      <c r="CP52" s="1017">
        <v>143</v>
      </c>
      <c r="CQ52" s="1017"/>
      <c r="CR52" s="1017" t="s">
        <v>286</v>
      </c>
      <c r="CS52" s="1017" t="s">
        <v>359</v>
      </c>
      <c r="CT52" s="1017">
        <v>159</v>
      </c>
      <c r="CU52" s="1017"/>
      <c r="CV52" s="1017" t="s">
        <v>286</v>
      </c>
      <c r="CW52" s="1017" t="s">
        <v>359</v>
      </c>
      <c r="CX52" s="1017">
        <v>179</v>
      </c>
      <c r="CY52" s="1017"/>
      <c r="CZ52" s="1017" t="s">
        <v>286</v>
      </c>
      <c r="DA52" s="1017" t="s">
        <v>359</v>
      </c>
      <c r="DB52" s="1017">
        <v>203</v>
      </c>
      <c r="DC52" s="1017"/>
      <c r="DD52" s="1017" t="s">
        <v>286</v>
      </c>
      <c r="DE52" s="1017" t="s">
        <v>359</v>
      </c>
      <c r="DF52" s="1017">
        <v>229</v>
      </c>
      <c r="DG52" s="1017"/>
      <c r="DH52" s="1017" t="s">
        <v>286</v>
      </c>
      <c r="DI52" s="1017" t="s">
        <v>359</v>
      </c>
      <c r="DJ52" s="1017">
        <v>261</v>
      </c>
      <c r="DK52" s="1017"/>
      <c r="DL52" s="1017" t="s">
        <v>286</v>
      </c>
      <c r="DM52" s="1017" t="s">
        <v>359</v>
      </c>
      <c r="DN52" s="1017">
        <v>300</v>
      </c>
      <c r="DO52" s="1017"/>
      <c r="DP52" s="1017" t="s">
        <v>286</v>
      </c>
      <c r="DQ52" s="1017" t="s">
        <v>359</v>
      </c>
      <c r="DR52" s="1017">
        <v>345</v>
      </c>
      <c r="DS52" s="1017"/>
      <c r="DT52" s="1017" t="s">
        <v>286</v>
      </c>
      <c r="DU52" s="1017" t="s">
        <v>359</v>
      </c>
      <c r="DV52" s="994">
        <f t="shared" si="8"/>
        <v>2565</v>
      </c>
      <c r="DW52" s="968" t="s">
        <v>644</v>
      </c>
      <c r="DX52" s="968" t="s">
        <v>289</v>
      </c>
      <c r="DY52" s="968" t="s">
        <v>656</v>
      </c>
      <c r="DZ52" s="968" t="s">
        <v>291</v>
      </c>
      <c r="EA52" s="968">
        <v>3779595</v>
      </c>
      <c r="EB52" s="1087" t="s">
        <v>292</v>
      </c>
      <c r="EC52" s="1020"/>
      <c r="ED52" s="1020"/>
      <c r="EE52" s="968"/>
      <c r="EF52" s="968"/>
      <c r="EG52" s="968"/>
      <c r="EH52" s="968"/>
      <c r="EI52" s="1"/>
      <c r="EJ52" s="1"/>
      <c r="EK52" s="1"/>
      <c r="EL52" s="1"/>
      <c r="EM52" s="1"/>
      <c r="EN52" s="1"/>
      <c r="EO52" s="1"/>
      <c r="EP52" s="1" t="s">
        <v>657</v>
      </c>
      <c r="EQ52" s="1" t="s">
        <v>658</v>
      </c>
      <c r="ER52" s="990" t="s">
        <v>659</v>
      </c>
    </row>
    <row r="53" spans="1:1007" s="962" customFormat="1" ht="255">
      <c r="A53" s="1080" t="s">
        <v>637</v>
      </c>
      <c r="B53" s="997" t="s">
        <v>627</v>
      </c>
      <c r="C53" s="953" t="s">
        <v>650</v>
      </c>
      <c r="D53" s="1008">
        <v>5.0000000000000001E-3</v>
      </c>
      <c r="E53" s="972" t="s">
        <v>651</v>
      </c>
      <c r="F53" s="972" t="s">
        <v>660</v>
      </c>
      <c r="G53" s="956" t="s">
        <v>572</v>
      </c>
      <c r="H53" s="986" t="s">
        <v>26</v>
      </c>
      <c r="I53" s="1029">
        <v>0.65</v>
      </c>
      <c r="J53" s="1025">
        <v>2022</v>
      </c>
      <c r="K53" s="1172">
        <v>45078</v>
      </c>
      <c r="L53" s="1009">
        <v>50770</v>
      </c>
      <c r="M53" s="1029">
        <v>0.7</v>
      </c>
      <c r="N53" s="1029">
        <v>0.7</v>
      </c>
      <c r="O53" s="1029">
        <v>0.7</v>
      </c>
      <c r="P53" s="1029">
        <v>0.75</v>
      </c>
      <c r="Q53" s="1029">
        <v>0.75</v>
      </c>
      <c r="R53" s="1029">
        <v>0.75</v>
      </c>
      <c r="S53" s="1029">
        <v>0.75</v>
      </c>
      <c r="T53" s="1029">
        <v>0.75</v>
      </c>
      <c r="U53" s="1029">
        <v>0.8</v>
      </c>
      <c r="V53" s="1029">
        <v>0.8</v>
      </c>
      <c r="W53" s="1029">
        <v>0.8</v>
      </c>
      <c r="X53" s="1029">
        <v>0.8</v>
      </c>
      <c r="Y53" s="1029">
        <v>0.8</v>
      </c>
      <c r="Z53" s="1029">
        <v>0.85</v>
      </c>
      <c r="AA53" s="1029">
        <v>0.85</v>
      </c>
      <c r="AB53" s="1029">
        <v>0.85</v>
      </c>
      <c r="AC53" s="1027">
        <v>0.85</v>
      </c>
      <c r="AD53" s="956" t="s">
        <v>639</v>
      </c>
      <c r="AE53" s="965" t="s">
        <v>661</v>
      </c>
      <c r="AF53" s="1189">
        <v>8.8000000000000005E-3</v>
      </c>
      <c r="AG53" s="960" t="s">
        <v>662</v>
      </c>
      <c r="AH53" s="960" t="s">
        <v>663</v>
      </c>
      <c r="AI53" s="956" t="s">
        <v>283</v>
      </c>
      <c r="AJ53" s="972" t="s">
        <v>284</v>
      </c>
      <c r="AK53" s="1176" t="s">
        <v>572</v>
      </c>
      <c r="AL53" s="956" t="s">
        <v>20</v>
      </c>
      <c r="AM53" s="956" t="str">
        <f t="shared" si="0"/>
        <v>NO</v>
      </c>
      <c r="AN53" s="1061" t="s">
        <v>437</v>
      </c>
      <c r="AO53" s="960">
        <v>36</v>
      </c>
      <c r="AP53" s="960">
        <v>2022</v>
      </c>
      <c r="AQ53" s="1172">
        <v>45078</v>
      </c>
      <c r="AR53" s="991">
        <v>50769</v>
      </c>
      <c r="AS53" s="960">
        <v>36</v>
      </c>
      <c r="AT53" s="960">
        <v>36</v>
      </c>
      <c r="AU53" s="960">
        <v>36</v>
      </c>
      <c r="AV53" s="960">
        <v>36</v>
      </c>
      <c r="AW53" s="960">
        <v>36</v>
      </c>
      <c r="AX53" s="960">
        <v>36</v>
      </c>
      <c r="AY53" s="960">
        <v>36</v>
      </c>
      <c r="AZ53" s="960">
        <v>36</v>
      </c>
      <c r="BA53" s="960">
        <v>36</v>
      </c>
      <c r="BB53" s="960">
        <v>36</v>
      </c>
      <c r="BC53" s="960">
        <v>36</v>
      </c>
      <c r="BD53" s="960">
        <v>36</v>
      </c>
      <c r="BE53" s="960">
        <v>36</v>
      </c>
      <c r="BF53" s="960">
        <v>36</v>
      </c>
      <c r="BG53" s="960">
        <v>36</v>
      </c>
      <c r="BH53" s="960">
        <v>36</v>
      </c>
      <c r="BI53" s="960">
        <f t="shared" si="6"/>
        <v>576</v>
      </c>
      <c r="BJ53" s="1017">
        <v>370</v>
      </c>
      <c r="BK53" s="1017"/>
      <c r="BL53" s="1017" t="s">
        <v>574</v>
      </c>
      <c r="BM53" s="956">
        <v>7695</v>
      </c>
      <c r="BN53" s="1017">
        <v>399</v>
      </c>
      <c r="BO53" s="1017"/>
      <c r="BP53" s="1017" t="s">
        <v>286</v>
      </c>
      <c r="BQ53" s="956">
        <v>7695</v>
      </c>
      <c r="BR53" s="1017">
        <v>434</v>
      </c>
      <c r="BS53" s="1017"/>
      <c r="BT53" s="1017" t="s">
        <v>287</v>
      </c>
      <c r="BU53" s="1017" t="s">
        <v>359</v>
      </c>
      <c r="BV53" s="1017">
        <v>473</v>
      </c>
      <c r="BW53" s="1017"/>
      <c r="BX53" s="1017" t="s">
        <v>286</v>
      </c>
      <c r="BY53" s="1017" t="s">
        <v>359</v>
      </c>
      <c r="BZ53" s="1017">
        <v>518</v>
      </c>
      <c r="CA53" s="1017"/>
      <c r="CB53" s="1017" t="s">
        <v>286</v>
      </c>
      <c r="CC53" s="1017" t="s">
        <v>359</v>
      </c>
      <c r="CD53" s="1017">
        <v>569</v>
      </c>
      <c r="CE53" s="1017"/>
      <c r="CF53" s="1017" t="s">
        <v>286</v>
      </c>
      <c r="CG53" s="1017" t="s">
        <v>359</v>
      </c>
      <c r="CH53" s="1017">
        <v>629</v>
      </c>
      <c r="CI53" s="1017"/>
      <c r="CJ53" s="1017" t="s">
        <v>286</v>
      </c>
      <c r="CK53" s="1017" t="s">
        <v>359</v>
      </c>
      <c r="CL53" s="1017">
        <v>698</v>
      </c>
      <c r="CM53" s="1017"/>
      <c r="CN53" s="1017" t="s">
        <v>286</v>
      </c>
      <c r="CO53" s="1017" t="s">
        <v>359</v>
      </c>
      <c r="CP53" s="1017">
        <v>778</v>
      </c>
      <c r="CQ53" s="1017"/>
      <c r="CR53" s="1017" t="s">
        <v>286</v>
      </c>
      <c r="CS53" s="1017" t="s">
        <v>359</v>
      </c>
      <c r="CT53" s="1017">
        <v>872</v>
      </c>
      <c r="CU53" s="1017"/>
      <c r="CV53" s="1017" t="s">
        <v>286</v>
      </c>
      <c r="CW53" s="1017" t="s">
        <v>359</v>
      </c>
      <c r="CX53" s="1017">
        <v>981</v>
      </c>
      <c r="CY53" s="1017"/>
      <c r="CZ53" s="1017" t="s">
        <v>286</v>
      </c>
      <c r="DA53" s="1017" t="s">
        <v>359</v>
      </c>
      <c r="DB53" s="1017">
        <v>1108</v>
      </c>
      <c r="DC53" s="1017"/>
      <c r="DD53" s="1017" t="s">
        <v>286</v>
      </c>
      <c r="DE53" s="1017" t="s">
        <v>359</v>
      </c>
      <c r="DF53" s="1017">
        <v>1258</v>
      </c>
      <c r="DG53" s="1017"/>
      <c r="DH53" s="1017" t="s">
        <v>286</v>
      </c>
      <c r="DI53" s="1017" t="s">
        <v>359</v>
      </c>
      <c r="DJ53" s="1017">
        <v>1434</v>
      </c>
      <c r="DK53" s="1017"/>
      <c r="DL53" s="1017" t="s">
        <v>286</v>
      </c>
      <c r="DM53" s="1017" t="s">
        <v>359</v>
      </c>
      <c r="DN53" s="1017">
        <v>1642</v>
      </c>
      <c r="DO53" s="1017"/>
      <c r="DP53" s="1017" t="s">
        <v>286</v>
      </c>
      <c r="DQ53" s="1017" t="s">
        <v>359</v>
      </c>
      <c r="DR53" s="1017">
        <v>1888</v>
      </c>
      <c r="DS53" s="1017"/>
      <c r="DT53" s="1017" t="s">
        <v>286</v>
      </c>
      <c r="DU53" s="1017" t="s">
        <v>359</v>
      </c>
      <c r="DV53" s="994">
        <f t="shared" si="8"/>
        <v>14051</v>
      </c>
      <c r="DW53" s="968" t="s">
        <v>644</v>
      </c>
      <c r="DX53" s="968" t="s">
        <v>289</v>
      </c>
      <c r="DY53" s="968" t="s">
        <v>656</v>
      </c>
      <c r="DZ53" s="968" t="s">
        <v>291</v>
      </c>
      <c r="EA53" s="968">
        <v>3779595</v>
      </c>
      <c r="EB53" s="1087" t="s">
        <v>292</v>
      </c>
      <c r="EC53" s="1309" t="s">
        <v>343</v>
      </c>
      <c r="ED53" s="1017"/>
      <c r="EE53" s="1017"/>
      <c r="EF53" s="1017"/>
      <c r="EG53" s="1017"/>
      <c r="EH53" s="1039"/>
      <c r="EI53" s="1"/>
      <c r="EJ53" s="1"/>
      <c r="EK53" s="1"/>
      <c r="EL53" s="1"/>
      <c r="EM53" s="1"/>
      <c r="EN53" s="1"/>
      <c r="EO53" s="1"/>
      <c r="EP53" s="1"/>
      <c r="EQ53" s="1"/>
      <c r="ER53" s="990"/>
    </row>
    <row r="54" spans="1:1007" s="962" customFormat="1" ht="255">
      <c r="A54" s="1080" t="s">
        <v>637</v>
      </c>
      <c r="B54" s="997" t="s">
        <v>627</v>
      </c>
      <c r="C54" s="953" t="s">
        <v>650</v>
      </c>
      <c r="D54" s="1008">
        <v>5.0000000000000001E-3</v>
      </c>
      <c r="E54" s="972" t="s">
        <v>651</v>
      </c>
      <c r="F54" s="972" t="s">
        <v>660</v>
      </c>
      <c r="G54" s="956" t="s">
        <v>572</v>
      </c>
      <c r="H54" s="986" t="s">
        <v>26</v>
      </c>
      <c r="I54" s="1029">
        <v>0.65</v>
      </c>
      <c r="J54" s="1025">
        <v>2022</v>
      </c>
      <c r="K54" s="1172">
        <v>45078</v>
      </c>
      <c r="L54" s="1009">
        <v>50770</v>
      </c>
      <c r="M54" s="1029">
        <v>0.7</v>
      </c>
      <c r="N54" s="1029">
        <v>0.7</v>
      </c>
      <c r="O54" s="1029">
        <v>0.7</v>
      </c>
      <c r="P54" s="1029">
        <v>0.75</v>
      </c>
      <c r="Q54" s="1029">
        <v>0.75</v>
      </c>
      <c r="R54" s="1029">
        <v>0.75</v>
      </c>
      <c r="S54" s="1029">
        <v>0.75</v>
      </c>
      <c r="T54" s="1029">
        <v>0.75</v>
      </c>
      <c r="U54" s="1029">
        <v>0.8</v>
      </c>
      <c r="V54" s="1029">
        <v>0.8</v>
      </c>
      <c r="W54" s="1029">
        <v>0.8</v>
      </c>
      <c r="X54" s="1029">
        <v>0.8</v>
      </c>
      <c r="Y54" s="1029">
        <v>0.8</v>
      </c>
      <c r="Z54" s="1029">
        <v>0.85</v>
      </c>
      <c r="AA54" s="1029">
        <v>0.85</v>
      </c>
      <c r="AB54" s="1029">
        <v>0.85</v>
      </c>
      <c r="AC54" s="1027">
        <v>0.85</v>
      </c>
      <c r="AD54" s="956" t="s">
        <v>639</v>
      </c>
      <c r="AE54" s="965" t="s">
        <v>664</v>
      </c>
      <c r="AF54" s="1189">
        <v>8.8000000000000005E-3</v>
      </c>
      <c r="AG54" s="964" t="s">
        <v>665</v>
      </c>
      <c r="AH54" s="1026" t="s">
        <v>666</v>
      </c>
      <c r="AI54" s="956" t="s">
        <v>283</v>
      </c>
      <c r="AJ54" s="972" t="s">
        <v>284</v>
      </c>
      <c r="AK54" s="956" t="s">
        <v>11</v>
      </c>
      <c r="AL54" s="1091" t="s">
        <v>20</v>
      </c>
      <c r="AM54" s="956" t="str">
        <f t="shared" si="0"/>
        <v>NO</v>
      </c>
      <c r="AN54" s="1061" t="s">
        <v>437</v>
      </c>
      <c r="AO54" s="956">
        <v>1</v>
      </c>
      <c r="AP54" s="956">
        <v>2022</v>
      </c>
      <c r="AQ54" s="1172">
        <v>45078</v>
      </c>
      <c r="AR54" s="991">
        <v>50769</v>
      </c>
      <c r="AS54" s="1033">
        <v>1</v>
      </c>
      <c r="AT54" s="1033">
        <v>1</v>
      </c>
      <c r="AU54" s="1033">
        <v>1</v>
      </c>
      <c r="AV54" s="1033">
        <v>1</v>
      </c>
      <c r="AW54" s="1033">
        <v>1</v>
      </c>
      <c r="AX54" s="1033">
        <v>1</v>
      </c>
      <c r="AY54" s="1033">
        <v>1</v>
      </c>
      <c r="AZ54" s="1033">
        <v>1</v>
      </c>
      <c r="BA54" s="1033">
        <v>1</v>
      </c>
      <c r="BB54" s="1033">
        <v>1</v>
      </c>
      <c r="BC54" s="1033">
        <v>1</v>
      </c>
      <c r="BD54" s="1033">
        <v>1</v>
      </c>
      <c r="BE54" s="1033">
        <v>1</v>
      </c>
      <c r="BF54" s="1033">
        <v>1</v>
      </c>
      <c r="BG54" s="1033">
        <v>1</v>
      </c>
      <c r="BH54" s="1033">
        <v>1</v>
      </c>
      <c r="BI54" s="956">
        <f t="shared" si="6"/>
        <v>16</v>
      </c>
      <c r="BJ54" s="1017">
        <v>45</v>
      </c>
      <c r="BK54" s="1017"/>
      <c r="BL54" s="1017" t="s">
        <v>574</v>
      </c>
      <c r="BM54" s="956">
        <v>7695</v>
      </c>
      <c r="BN54" s="1017">
        <v>49</v>
      </c>
      <c r="BO54" s="1017"/>
      <c r="BP54" s="1017" t="s">
        <v>286</v>
      </c>
      <c r="BQ54" s="956">
        <v>7695</v>
      </c>
      <c r="BR54" s="1017">
        <v>54</v>
      </c>
      <c r="BS54" s="1017"/>
      <c r="BT54" s="1017" t="s">
        <v>287</v>
      </c>
      <c r="BU54" s="1017" t="s">
        <v>359</v>
      </c>
      <c r="BV54" s="1017">
        <v>59</v>
      </c>
      <c r="BW54" s="1017"/>
      <c r="BX54" s="1017" t="s">
        <v>286</v>
      </c>
      <c r="BY54" s="1017" t="s">
        <v>359</v>
      </c>
      <c r="BZ54" s="1017">
        <v>64</v>
      </c>
      <c r="CA54" s="1017"/>
      <c r="CB54" s="1017" t="s">
        <v>286</v>
      </c>
      <c r="CC54" s="1017" t="s">
        <v>359</v>
      </c>
      <c r="CD54" s="1017">
        <v>70</v>
      </c>
      <c r="CE54" s="1017"/>
      <c r="CF54" s="1017" t="s">
        <v>286</v>
      </c>
      <c r="CG54" s="1017" t="s">
        <v>359</v>
      </c>
      <c r="CH54" s="1017">
        <v>78</v>
      </c>
      <c r="CI54" s="1017"/>
      <c r="CJ54" s="1017" t="s">
        <v>286</v>
      </c>
      <c r="CK54" s="1017" t="s">
        <v>359</v>
      </c>
      <c r="CL54" s="1017">
        <v>86</v>
      </c>
      <c r="CM54" s="1017"/>
      <c r="CN54" s="1017" t="s">
        <v>286</v>
      </c>
      <c r="CO54" s="1017" t="s">
        <v>359</v>
      </c>
      <c r="CP54" s="1017">
        <v>96</v>
      </c>
      <c r="CQ54" s="1017"/>
      <c r="CR54" s="1017" t="s">
        <v>286</v>
      </c>
      <c r="CS54" s="1017" t="s">
        <v>359</v>
      </c>
      <c r="CT54" s="1017">
        <v>107</v>
      </c>
      <c r="CU54" s="1017"/>
      <c r="CV54" s="1017" t="s">
        <v>286</v>
      </c>
      <c r="CW54" s="1017" t="s">
        <v>359</v>
      </c>
      <c r="CX54" s="1017">
        <v>121</v>
      </c>
      <c r="CY54" s="1017"/>
      <c r="CZ54" s="1017" t="s">
        <v>286</v>
      </c>
      <c r="DA54" s="1017" t="s">
        <v>359</v>
      </c>
      <c r="DB54" s="1017">
        <v>197</v>
      </c>
      <c r="DC54" s="1017"/>
      <c r="DD54" s="1017" t="s">
        <v>286</v>
      </c>
      <c r="DE54" s="1017" t="s">
        <v>359</v>
      </c>
      <c r="DF54" s="1017">
        <v>155</v>
      </c>
      <c r="DG54" s="1017"/>
      <c r="DH54" s="1017" t="s">
        <v>286</v>
      </c>
      <c r="DI54" s="1017" t="s">
        <v>359</v>
      </c>
      <c r="DJ54" s="1017">
        <v>176</v>
      </c>
      <c r="DK54" s="1017"/>
      <c r="DL54" s="1017" t="s">
        <v>286</v>
      </c>
      <c r="DM54" s="1017" t="s">
        <v>359</v>
      </c>
      <c r="DN54" s="1017">
        <v>203</v>
      </c>
      <c r="DO54" s="1017"/>
      <c r="DP54" s="1017" t="s">
        <v>286</v>
      </c>
      <c r="DQ54" s="1017" t="s">
        <v>359</v>
      </c>
      <c r="DR54" s="1017">
        <v>233</v>
      </c>
      <c r="DS54" s="1017"/>
      <c r="DT54" s="1017" t="s">
        <v>286</v>
      </c>
      <c r="DU54" s="1017" t="s">
        <v>359</v>
      </c>
      <c r="DV54" s="994">
        <f t="shared" si="8"/>
        <v>1793</v>
      </c>
      <c r="DW54" s="968" t="s">
        <v>644</v>
      </c>
      <c r="DX54" s="968" t="s">
        <v>289</v>
      </c>
      <c r="DY54" s="968" t="s">
        <v>656</v>
      </c>
      <c r="DZ54" s="968" t="s">
        <v>291</v>
      </c>
      <c r="EA54" s="968">
        <v>3779595</v>
      </c>
      <c r="EB54" s="1087" t="s">
        <v>292</v>
      </c>
      <c r="EC54" s="1165" t="s">
        <v>343</v>
      </c>
      <c r="ED54" s="968"/>
      <c r="EE54" s="968"/>
      <c r="EF54" s="968"/>
      <c r="EG54" s="968"/>
      <c r="EH54" s="968"/>
      <c r="EI54" s="1"/>
      <c r="EJ54" s="1"/>
      <c r="EK54" s="1"/>
      <c r="EL54" s="1"/>
      <c r="EM54" s="1"/>
      <c r="EN54" s="1"/>
      <c r="EO54" s="1"/>
      <c r="EP54" s="1" t="s">
        <v>667</v>
      </c>
      <c r="EQ54" s="1"/>
      <c r="ER54" s="990"/>
    </row>
    <row r="55" spans="1:1007" s="962" customFormat="1" ht="255">
      <c r="A55" s="1080" t="s">
        <v>637</v>
      </c>
      <c r="B55" s="997">
        <v>0.1</v>
      </c>
      <c r="C55" s="953" t="s">
        <v>650</v>
      </c>
      <c r="D55" s="1008">
        <v>5.0000000000000001E-3</v>
      </c>
      <c r="E55" s="972" t="s">
        <v>651</v>
      </c>
      <c r="F55" s="972" t="s">
        <v>660</v>
      </c>
      <c r="G55" s="956" t="s">
        <v>572</v>
      </c>
      <c r="H55" s="986" t="s">
        <v>26</v>
      </c>
      <c r="I55" s="1029">
        <v>0.65</v>
      </c>
      <c r="J55" s="1025">
        <v>2022</v>
      </c>
      <c r="K55" s="1172">
        <v>45078</v>
      </c>
      <c r="L55" s="1009">
        <v>50770</v>
      </c>
      <c r="M55" s="1029">
        <v>0.7</v>
      </c>
      <c r="N55" s="1029">
        <v>0.7</v>
      </c>
      <c r="O55" s="1029">
        <v>0.7</v>
      </c>
      <c r="P55" s="1029">
        <v>0.75</v>
      </c>
      <c r="Q55" s="1029">
        <v>0.75</v>
      </c>
      <c r="R55" s="1029">
        <v>0.75</v>
      </c>
      <c r="S55" s="1029">
        <v>0.75</v>
      </c>
      <c r="T55" s="1029">
        <v>0.75</v>
      </c>
      <c r="U55" s="1029">
        <v>0.8</v>
      </c>
      <c r="V55" s="1029">
        <v>0.8</v>
      </c>
      <c r="W55" s="1029">
        <v>0.8</v>
      </c>
      <c r="X55" s="1029">
        <v>0.8</v>
      </c>
      <c r="Y55" s="1029">
        <v>0.8</v>
      </c>
      <c r="Z55" s="1029">
        <v>0.85</v>
      </c>
      <c r="AA55" s="1029">
        <v>0.85</v>
      </c>
      <c r="AB55" s="1029">
        <v>0.85</v>
      </c>
      <c r="AC55" s="1027">
        <v>0.85</v>
      </c>
      <c r="AD55" s="956" t="s">
        <v>639</v>
      </c>
      <c r="AE55" s="965" t="s">
        <v>668</v>
      </c>
      <c r="AF55" s="1189">
        <v>8.8000000000000005E-3</v>
      </c>
      <c r="AG55" s="960" t="s">
        <v>669</v>
      </c>
      <c r="AH55" s="960" t="s">
        <v>670</v>
      </c>
      <c r="AI55" s="956" t="s">
        <v>283</v>
      </c>
      <c r="AJ55" s="972" t="s">
        <v>284</v>
      </c>
      <c r="AK55" s="956" t="s">
        <v>11</v>
      </c>
      <c r="AL55" s="968" t="s">
        <v>20</v>
      </c>
      <c r="AM55" s="956" t="str">
        <f t="shared" si="0"/>
        <v>NO</v>
      </c>
      <c r="AN55" s="1061" t="s">
        <v>437</v>
      </c>
      <c r="AO55" s="960">
        <v>504</v>
      </c>
      <c r="AP55" s="960">
        <v>2022</v>
      </c>
      <c r="AQ55" s="1172">
        <v>45078</v>
      </c>
      <c r="AR55" s="991">
        <v>50769</v>
      </c>
      <c r="AS55" s="960">
        <v>504</v>
      </c>
      <c r="AT55" s="960">
        <v>504</v>
      </c>
      <c r="AU55" s="960">
        <v>504</v>
      </c>
      <c r="AV55" s="960">
        <v>504</v>
      </c>
      <c r="AW55" s="960">
        <v>504</v>
      </c>
      <c r="AX55" s="960">
        <v>504</v>
      </c>
      <c r="AY55" s="960">
        <v>504</v>
      </c>
      <c r="AZ55" s="960">
        <v>504</v>
      </c>
      <c r="BA55" s="960">
        <v>504</v>
      </c>
      <c r="BB55" s="960">
        <v>504</v>
      </c>
      <c r="BC55" s="960">
        <v>504</v>
      </c>
      <c r="BD55" s="960">
        <v>504</v>
      </c>
      <c r="BE55" s="960">
        <v>504</v>
      </c>
      <c r="BF55" s="960">
        <v>504</v>
      </c>
      <c r="BG55" s="960">
        <v>504</v>
      </c>
      <c r="BH55" s="960">
        <v>504</v>
      </c>
      <c r="BI55" s="960">
        <f t="shared" si="6"/>
        <v>8064</v>
      </c>
      <c r="BJ55" s="1017">
        <v>163</v>
      </c>
      <c r="BK55" s="1017">
        <v>163</v>
      </c>
      <c r="BL55" s="1017" t="s">
        <v>574</v>
      </c>
      <c r="BM55" s="986">
        <v>7695</v>
      </c>
      <c r="BN55" s="1017">
        <v>176</v>
      </c>
      <c r="BO55" s="1017">
        <v>163</v>
      </c>
      <c r="BP55" s="1017" t="s">
        <v>286</v>
      </c>
      <c r="BQ55" s="986">
        <v>7695</v>
      </c>
      <c r="BR55" s="1017">
        <v>191</v>
      </c>
      <c r="BS55" s="1017"/>
      <c r="BT55" s="1017" t="s">
        <v>287</v>
      </c>
      <c r="BU55" s="1017" t="s">
        <v>359</v>
      </c>
      <c r="BV55" s="1017">
        <v>209</v>
      </c>
      <c r="BW55" s="1017"/>
      <c r="BX55" s="1017" t="s">
        <v>286</v>
      </c>
      <c r="BY55" s="1017" t="s">
        <v>359</v>
      </c>
      <c r="BZ55" s="1017">
        <v>228</v>
      </c>
      <c r="CA55" s="1017"/>
      <c r="CB55" s="1017" t="s">
        <v>286</v>
      </c>
      <c r="CC55" s="1017"/>
      <c r="CD55" s="1017">
        <v>251</v>
      </c>
      <c r="CE55" s="1017"/>
      <c r="CF55" s="1017" t="s">
        <v>286</v>
      </c>
      <c r="CG55" s="1017" t="s">
        <v>359</v>
      </c>
      <c r="CH55" s="1017">
        <v>277</v>
      </c>
      <c r="CI55" s="1017"/>
      <c r="CJ55" s="1017" t="s">
        <v>286</v>
      </c>
      <c r="CK55" s="1017" t="s">
        <v>359</v>
      </c>
      <c r="CL55" s="1017">
        <v>308</v>
      </c>
      <c r="CM55" s="1017"/>
      <c r="CN55" s="1017" t="s">
        <v>286</v>
      </c>
      <c r="CO55" s="1017" t="s">
        <v>359</v>
      </c>
      <c r="CP55" s="1017">
        <v>343</v>
      </c>
      <c r="CQ55" s="1017"/>
      <c r="CR55" s="1017" t="s">
        <v>286</v>
      </c>
      <c r="CS55" s="1017" t="s">
        <v>359</v>
      </c>
      <c r="CT55" s="1017">
        <v>384</v>
      </c>
      <c r="CU55" s="1017"/>
      <c r="CV55" s="1017" t="s">
        <v>286</v>
      </c>
      <c r="CW55" s="1017" t="s">
        <v>359</v>
      </c>
      <c r="CX55" s="1017">
        <v>433</v>
      </c>
      <c r="CY55" s="1017"/>
      <c r="CZ55" s="1017" t="s">
        <v>286</v>
      </c>
      <c r="DA55" s="1017"/>
      <c r="DB55" s="1017">
        <v>489</v>
      </c>
      <c r="DC55" s="1017"/>
      <c r="DD55" s="1017" t="s">
        <v>286</v>
      </c>
      <c r="DE55" s="1017" t="s">
        <v>359</v>
      </c>
      <c r="DF55" s="1017">
        <v>554</v>
      </c>
      <c r="DG55" s="1017"/>
      <c r="DH55" s="1017" t="s">
        <v>286</v>
      </c>
      <c r="DI55" s="1017" t="s">
        <v>359</v>
      </c>
      <c r="DJ55" s="1017">
        <v>632</v>
      </c>
      <c r="DK55" s="1017"/>
      <c r="DL55" s="1017" t="s">
        <v>286</v>
      </c>
      <c r="DM55" s="1017" t="s">
        <v>359</v>
      </c>
      <c r="DN55" s="1017">
        <v>725</v>
      </c>
      <c r="DO55" s="1017"/>
      <c r="DP55" s="1017" t="s">
        <v>286</v>
      </c>
      <c r="DQ55" s="1017" t="s">
        <v>359</v>
      </c>
      <c r="DR55" s="1017">
        <v>833</v>
      </c>
      <c r="DS55" s="1017"/>
      <c r="DT55" s="1017" t="s">
        <v>286</v>
      </c>
      <c r="DU55" s="1017" t="s">
        <v>359</v>
      </c>
      <c r="DV55" s="994">
        <f t="shared" si="8"/>
        <v>6196</v>
      </c>
      <c r="DW55" s="968" t="s">
        <v>644</v>
      </c>
      <c r="DX55" s="968" t="s">
        <v>289</v>
      </c>
      <c r="DY55" s="968" t="s">
        <v>656</v>
      </c>
      <c r="DZ55" s="968" t="s">
        <v>291</v>
      </c>
      <c r="EA55" s="968">
        <v>3779595</v>
      </c>
      <c r="EB55" s="1087" t="s">
        <v>292</v>
      </c>
      <c r="EC55" s="1020" t="s">
        <v>10</v>
      </c>
      <c r="ED55" s="987" t="s">
        <v>671</v>
      </c>
      <c r="EE55" s="968"/>
      <c r="EF55" s="968"/>
      <c r="EG55" s="968"/>
      <c r="EH55" s="968"/>
      <c r="EI55" s="1"/>
      <c r="EJ55" s="1"/>
      <c r="EK55" s="1"/>
      <c r="EL55" s="1"/>
      <c r="EM55" s="1"/>
      <c r="EN55" s="1"/>
      <c r="EO55" s="1"/>
      <c r="EP55" s="1"/>
      <c r="EQ55" s="1"/>
      <c r="ER55" s="990"/>
    </row>
    <row r="56" spans="1:1007" s="962" customFormat="1" ht="255">
      <c r="A56" s="1080" t="s">
        <v>637</v>
      </c>
      <c r="B56" s="997" t="s">
        <v>627</v>
      </c>
      <c r="C56" s="953" t="s">
        <v>650</v>
      </c>
      <c r="D56" s="1008">
        <v>5.0000000000000001E-3</v>
      </c>
      <c r="E56" s="972" t="s">
        <v>651</v>
      </c>
      <c r="F56" s="972" t="s">
        <v>660</v>
      </c>
      <c r="G56" s="956" t="s">
        <v>572</v>
      </c>
      <c r="H56" s="986" t="s">
        <v>26</v>
      </c>
      <c r="I56" s="1029">
        <v>0.65</v>
      </c>
      <c r="J56" s="1025">
        <v>2022</v>
      </c>
      <c r="K56" s="1172">
        <v>45078</v>
      </c>
      <c r="L56" s="1009">
        <v>50770</v>
      </c>
      <c r="M56" s="1029">
        <v>0.7</v>
      </c>
      <c r="N56" s="1029">
        <v>0.7</v>
      </c>
      <c r="O56" s="1029">
        <v>0.7</v>
      </c>
      <c r="P56" s="1029">
        <v>0.75</v>
      </c>
      <c r="Q56" s="1029">
        <v>0.75</v>
      </c>
      <c r="R56" s="1029">
        <v>0.75</v>
      </c>
      <c r="S56" s="1029">
        <v>0.75</v>
      </c>
      <c r="T56" s="1029">
        <v>0.75</v>
      </c>
      <c r="U56" s="1029">
        <v>0.8</v>
      </c>
      <c r="V56" s="1029">
        <v>0.8</v>
      </c>
      <c r="W56" s="1029">
        <v>0.8</v>
      </c>
      <c r="X56" s="1029">
        <v>0.8</v>
      </c>
      <c r="Y56" s="1029">
        <v>0.8</v>
      </c>
      <c r="Z56" s="1029">
        <v>0.85</v>
      </c>
      <c r="AA56" s="1029">
        <v>0.85</v>
      </c>
      <c r="AB56" s="1029">
        <v>0.85</v>
      </c>
      <c r="AC56" s="1027">
        <v>0.85</v>
      </c>
      <c r="AD56" s="956" t="s">
        <v>639</v>
      </c>
      <c r="AE56" s="965" t="s">
        <v>672</v>
      </c>
      <c r="AF56" s="1189">
        <v>8.8000000000000005E-3</v>
      </c>
      <c r="AG56" s="960" t="s">
        <v>673</v>
      </c>
      <c r="AH56" s="960" t="s">
        <v>674</v>
      </c>
      <c r="AI56" s="956" t="s">
        <v>283</v>
      </c>
      <c r="AJ56" s="972" t="s">
        <v>284</v>
      </c>
      <c r="AK56" s="956" t="s">
        <v>11</v>
      </c>
      <c r="AL56" s="968" t="s">
        <v>20</v>
      </c>
      <c r="AM56" s="956" t="str">
        <f t="shared" si="0"/>
        <v>NO</v>
      </c>
      <c r="AN56" s="1061" t="s">
        <v>437</v>
      </c>
      <c r="AO56" s="960">
        <v>36</v>
      </c>
      <c r="AP56" s="960">
        <v>2022</v>
      </c>
      <c r="AQ56" s="1172">
        <v>45078</v>
      </c>
      <c r="AR56" s="991">
        <v>50769</v>
      </c>
      <c r="AS56" s="960">
        <v>36</v>
      </c>
      <c r="AT56" s="960">
        <v>36</v>
      </c>
      <c r="AU56" s="960">
        <v>36</v>
      </c>
      <c r="AV56" s="960">
        <v>36</v>
      </c>
      <c r="AW56" s="960">
        <v>36</v>
      </c>
      <c r="AX56" s="960">
        <v>36</v>
      </c>
      <c r="AY56" s="960">
        <v>36</v>
      </c>
      <c r="AZ56" s="960">
        <v>36</v>
      </c>
      <c r="BA56" s="960">
        <v>36</v>
      </c>
      <c r="BB56" s="960">
        <v>36</v>
      </c>
      <c r="BC56" s="960">
        <v>36</v>
      </c>
      <c r="BD56" s="960">
        <v>36</v>
      </c>
      <c r="BE56" s="960">
        <v>36</v>
      </c>
      <c r="BF56" s="960">
        <v>36</v>
      </c>
      <c r="BG56" s="960">
        <v>36</v>
      </c>
      <c r="BH56" s="960">
        <v>36</v>
      </c>
      <c r="BI56" s="960">
        <f t="shared" si="6"/>
        <v>576</v>
      </c>
      <c r="BJ56" s="1017">
        <v>208</v>
      </c>
      <c r="BK56" s="1017"/>
      <c r="BL56" s="1017" t="s">
        <v>574</v>
      </c>
      <c r="BM56" s="1069"/>
      <c r="BN56" s="1017">
        <v>225</v>
      </c>
      <c r="BO56" s="1092" t="s">
        <v>675</v>
      </c>
      <c r="BP56" s="1017" t="s">
        <v>286</v>
      </c>
      <c r="BQ56" s="1069"/>
      <c r="BR56" s="1017">
        <v>244</v>
      </c>
      <c r="BS56" s="1017"/>
      <c r="BT56" s="1017" t="s">
        <v>287</v>
      </c>
      <c r="BU56" s="1017" t="s">
        <v>359</v>
      </c>
      <c r="BV56" s="1017">
        <v>266</v>
      </c>
      <c r="BW56" s="1017"/>
      <c r="BX56" s="1017" t="s">
        <v>286</v>
      </c>
      <c r="BY56" s="1017" t="s">
        <v>359</v>
      </c>
      <c r="BZ56" s="1017">
        <v>291</v>
      </c>
      <c r="CA56" s="1017"/>
      <c r="CB56" s="1017" t="s">
        <v>286</v>
      </c>
      <c r="CC56" s="1017" t="s">
        <v>359</v>
      </c>
      <c r="CD56" s="1017">
        <v>320</v>
      </c>
      <c r="CE56" s="1017"/>
      <c r="CF56" s="1017" t="s">
        <v>286</v>
      </c>
      <c r="CG56" s="1017" t="s">
        <v>359</v>
      </c>
      <c r="CH56" s="1017">
        <v>354</v>
      </c>
      <c r="CI56" s="1017"/>
      <c r="CJ56" s="1017" t="s">
        <v>286</v>
      </c>
      <c r="CK56" s="1017" t="s">
        <v>359</v>
      </c>
      <c r="CL56" s="1092">
        <v>2848</v>
      </c>
      <c r="CM56" s="1017"/>
      <c r="CN56" s="1017" t="s">
        <v>286</v>
      </c>
      <c r="CO56" s="1017" t="s">
        <v>359</v>
      </c>
      <c r="CP56" s="1017">
        <v>438</v>
      </c>
      <c r="CQ56" s="1017"/>
      <c r="CR56" s="1017" t="s">
        <v>286</v>
      </c>
      <c r="CS56" s="1017" t="s">
        <v>359</v>
      </c>
      <c r="CT56" s="1017">
        <v>490</v>
      </c>
      <c r="CU56" s="1017"/>
      <c r="CV56" s="1017" t="s">
        <v>286</v>
      </c>
      <c r="CW56" s="1017" t="s">
        <v>359</v>
      </c>
      <c r="CX56" s="1017">
        <v>551</v>
      </c>
      <c r="CY56" s="1017"/>
      <c r="CZ56" s="1017" t="s">
        <v>286</v>
      </c>
      <c r="DA56" s="1017" t="s">
        <v>359</v>
      </c>
      <c r="DB56" s="1017">
        <v>623</v>
      </c>
      <c r="DC56" s="1017"/>
      <c r="DD56" s="1017" t="s">
        <v>286</v>
      </c>
      <c r="DE56" s="1017" t="s">
        <v>359</v>
      </c>
      <c r="DF56" s="1017">
        <v>707</v>
      </c>
      <c r="DG56" s="1017"/>
      <c r="DH56" s="1017" t="s">
        <v>286</v>
      </c>
      <c r="DI56" s="1017" t="s">
        <v>359</v>
      </c>
      <c r="DJ56" s="1017">
        <v>806</v>
      </c>
      <c r="DK56" s="1017"/>
      <c r="DL56" s="1017" t="s">
        <v>286</v>
      </c>
      <c r="DM56" s="1017" t="s">
        <v>359</v>
      </c>
      <c r="DN56" s="1017">
        <v>923</v>
      </c>
      <c r="DO56" s="1017"/>
      <c r="DP56" s="1017" t="s">
        <v>286</v>
      </c>
      <c r="DQ56" s="1017" t="s">
        <v>359</v>
      </c>
      <c r="DR56" s="1017">
        <v>1062</v>
      </c>
      <c r="DS56" s="1017"/>
      <c r="DT56" s="1017" t="s">
        <v>286</v>
      </c>
      <c r="DU56" s="1017" t="s">
        <v>359</v>
      </c>
      <c r="DV56" s="994">
        <f t="shared" si="8"/>
        <v>10356</v>
      </c>
      <c r="DW56" s="968" t="s">
        <v>644</v>
      </c>
      <c r="DX56" s="968" t="s">
        <v>289</v>
      </c>
      <c r="DY56" s="968" t="s">
        <v>656</v>
      </c>
      <c r="DZ56" s="968" t="s">
        <v>291</v>
      </c>
      <c r="EA56" s="968">
        <v>3779595</v>
      </c>
      <c r="EB56" s="1087" t="s">
        <v>292</v>
      </c>
      <c r="EC56" s="1020"/>
      <c r="ED56" s="1020"/>
      <c r="EE56" s="968"/>
      <c r="EF56" s="968"/>
      <c r="EG56" s="968"/>
      <c r="EH56" s="968"/>
      <c r="EI56" s="1"/>
      <c r="EJ56" s="1"/>
      <c r="EK56" s="1"/>
      <c r="EL56" s="1"/>
      <c r="EM56" s="1"/>
      <c r="EN56" s="1" t="s">
        <v>676</v>
      </c>
      <c r="EO56" s="1"/>
      <c r="EP56" s="1"/>
      <c r="EQ56" s="1"/>
      <c r="ER56" s="990"/>
    </row>
    <row r="57" spans="1:1007" s="962" customFormat="1" ht="408" customHeight="1">
      <c r="A57" s="1080" t="s">
        <v>637</v>
      </c>
      <c r="B57" s="997" t="s">
        <v>627</v>
      </c>
      <c r="C57" s="986" t="s">
        <v>677</v>
      </c>
      <c r="D57" s="1182">
        <v>1.2500000000000001E-2</v>
      </c>
      <c r="E57" s="956" t="s">
        <v>678</v>
      </c>
      <c r="F57" s="956" t="s">
        <v>679</v>
      </c>
      <c r="G57" s="1174" t="s">
        <v>572</v>
      </c>
      <c r="H57" s="956" t="s">
        <v>26</v>
      </c>
      <c r="I57" s="1094" t="s">
        <v>437</v>
      </c>
      <c r="J57" s="1094" t="s">
        <v>437</v>
      </c>
      <c r="K57" s="1172">
        <v>45078</v>
      </c>
      <c r="L57" s="1009">
        <v>50770</v>
      </c>
      <c r="M57" s="1095" t="s">
        <v>680</v>
      </c>
      <c r="N57" s="1096"/>
      <c r="O57" s="1096"/>
      <c r="P57" s="1096"/>
      <c r="Q57" s="1096"/>
      <c r="R57" s="1096"/>
      <c r="S57" s="1096"/>
      <c r="T57" s="1096"/>
      <c r="U57" s="1096"/>
      <c r="V57" s="1096"/>
      <c r="W57" s="1096"/>
      <c r="X57" s="1096"/>
      <c r="Y57" s="1096"/>
      <c r="Z57" s="1096"/>
      <c r="AA57" s="1096"/>
      <c r="AB57" s="1096"/>
      <c r="AC57" s="1096"/>
      <c r="AD57" s="1025"/>
      <c r="AE57" s="987" t="s">
        <v>681</v>
      </c>
      <c r="AF57" s="1189">
        <v>8.8000000000000005E-3</v>
      </c>
      <c r="AG57" s="960" t="s">
        <v>682</v>
      </c>
      <c r="AH57" s="960" t="s">
        <v>683</v>
      </c>
      <c r="AI57" s="956" t="s">
        <v>283</v>
      </c>
      <c r="AJ57" s="972" t="s">
        <v>684</v>
      </c>
      <c r="AK57" s="956" t="s">
        <v>685</v>
      </c>
      <c r="AL57" s="960" t="s">
        <v>359</v>
      </c>
      <c r="AM57" s="956" t="str">
        <f t="shared" si="0"/>
        <v>NO</v>
      </c>
      <c r="AN57" s="1061" t="s">
        <v>437</v>
      </c>
      <c r="AO57" s="960">
        <v>0</v>
      </c>
      <c r="AP57" s="960">
        <v>2020</v>
      </c>
      <c r="AQ57" s="1172">
        <v>45078</v>
      </c>
      <c r="AR57" s="991">
        <v>50769</v>
      </c>
      <c r="AS57" s="960">
        <v>5.88</v>
      </c>
      <c r="AT57" s="960">
        <v>5.88</v>
      </c>
      <c r="AU57" s="960">
        <v>5.88</v>
      </c>
      <c r="AV57" s="960">
        <v>5.88</v>
      </c>
      <c r="AW57" s="960">
        <v>5.88</v>
      </c>
      <c r="AX57" s="960">
        <v>5.88</v>
      </c>
      <c r="AY57" s="960">
        <v>5.88</v>
      </c>
      <c r="AZ57" s="960">
        <v>5.88</v>
      </c>
      <c r="BA57" s="960">
        <v>5.88</v>
      </c>
      <c r="BB57" s="960">
        <v>5.88</v>
      </c>
      <c r="BC57" s="960">
        <v>5.88</v>
      </c>
      <c r="BD57" s="960">
        <v>5.88</v>
      </c>
      <c r="BE57" s="960">
        <v>5.88</v>
      </c>
      <c r="BF57" s="960">
        <v>5.88</v>
      </c>
      <c r="BG57" s="960">
        <v>5.88</v>
      </c>
      <c r="BH57" s="960">
        <v>5.88</v>
      </c>
      <c r="BI57" s="1097">
        <v>1</v>
      </c>
      <c r="BJ57" s="960">
        <v>172</v>
      </c>
      <c r="BK57" s="960">
        <v>172</v>
      </c>
      <c r="BL57" s="960" t="s">
        <v>574</v>
      </c>
      <c r="BM57" s="960"/>
      <c r="BN57" s="960">
        <v>186</v>
      </c>
      <c r="BO57" s="960">
        <v>186</v>
      </c>
      <c r="BP57" s="960" t="s">
        <v>286</v>
      </c>
      <c r="BQ57" s="960"/>
      <c r="BR57" s="960">
        <v>202</v>
      </c>
      <c r="BS57" s="960">
        <v>202</v>
      </c>
      <c r="BT57" s="960" t="s">
        <v>287</v>
      </c>
      <c r="BU57" s="960" t="s">
        <v>359</v>
      </c>
      <c r="BV57" s="956">
        <v>220</v>
      </c>
      <c r="BW57" s="956">
        <v>220</v>
      </c>
      <c r="BX57" s="956" t="s">
        <v>286</v>
      </c>
      <c r="BY57" s="956" t="s">
        <v>359</v>
      </c>
      <c r="BZ57" s="956">
        <v>241</v>
      </c>
      <c r="CA57" s="956">
        <v>241</v>
      </c>
      <c r="CB57" s="956" t="s">
        <v>286</v>
      </c>
      <c r="CC57" s="956" t="s">
        <v>359</v>
      </c>
      <c r="CD57" s="956">
        <v>265</v>
      </c>
      <c r="CE57" s="956">
        <v>265</v>
      </c>
      <c r="CF57" s="956" t="s">
        <v>286</v>
      </c>
      <c r="CG57" s="956" t="s">
        <v>359</v>
      </c>
      <c r="CH57" s="956">
        <v>293</v>
      </c>
      <c r="CI57" s="956">
        <v>293</v>
      </c>
      <c r="CJ57" s="956" t="s">
        <v>286</v>
      </c>
      <c r="CK57" s="956" t="s">
        <v>359</v>
      </c>
      <c r="CL57" s="956">
        <v>325</v>
      </c>
      <c r="CM57" s="956">
        <v>325</v>
      </c>
      <c r="CN57" s="956" t="s">
        <v>286</v>
      </c>
      <c r="CO57" s="956" t="s">
        <v>359</v>
      </c>
      <c r="CP57" s="956">
        <v>362</v>
      </c>
      <c r="CQ57" s="956">
        <v>362</v>
      </c>
      <c r="CR57" s="956" t="s">
        <v>286</v>
      </c>
      <c r="CS57" s="956" t="s">
        <v>359</v>
      </c>
      <c r="CT57" s="956">
        <v>406</v>
      </c>
      <c r="CU57" s="956">
        <v>406</v>
      </c>
      <c r="CV57" s="956" t="s">
        <v>286</v>
      </c>
      <c r="CW57" s="956" t="s">
        <v>359</v>
      </c>
      <c r="CX57" s="956">
        <v>456</v>
      </c>
      <c r="CY57" s="956">
        <v>456</v>
      </c>
      <c r="CZ57" s="956" t="s">
        <v>286</v>
      </c>
      <c r="DA57" s="956" t="s">
        <v>359</v>
      </c>
      <c r="DB57" s="956">
        <v>516</v>
      </c>
      <c r="DC57" s="956">
        <v>516</v>
      </c>
      <c r="DD57" s="956" t="s">
        <v>286</v>
      </c>
      <c r="DE57" s="956" t="s">
        <v>359</v>
      </c>
      <c r="DF57" s="956">
        <v>585</v>
      </c>
      <c r="DG57" s="956">
        <v>585</v>
      </c>
      <c r="DH57" s="956" t="s">
        <v>286</v>
      </c>
      <c r="DI57" s="956" t="s">
        <v>359</v>
      </c>
      <c r="DJ57" s="956">
        <v>667</v>
      </c>
      <c r="DK57" s="956">
        <v>667</v>
      </c>
      <c r="DL57" s="956" t="s">
        <v>286</v>
      </c>
      <c r="DM57" s="956" t="s">
        <v>359</v>
      </c>
      <c r="DN57" s="956">
        <v>764</v>
      </c>
      <c r="DO57" s="956">
        <v>764</v>
      </c>
      <c r="DP57" s="956" t="s">
        <v>286</v>
      </c>
      <c r="DQ57" s="956" t="s">
        <v>359</v>
      </c>
      <c r="DR57" s="956">
        <v>878</v>
      </c>
      <c r="DS57" s="956">
        <v>878</v>
      </c>
      <c r="DT57" s="956" t="s">
        <v>286</v>
      </c>
      <c r="DU57" s="956" t="s">
        <v>359</v>
      </c>
      <c r="DV57" s="994">
        <f t="shared" si="8"/>
        <v>6538</v>
      </c>
      <c r="DW57" s="968" t="s">
        <v>644</v>
      </c>
      <c r="DX57" s="968" t="s">
        <v>289</v>
      </c>
      <c r="DY57" s="968" t="s">
        <v>656</v>
      </c>
      <c r="DZ57" s="968" t="s">
        <v>291</v>
      </c>
      <c r="EA57" s="968">
        <v>3779595</v>
      </c>
      <c r="EB57" s="1087" t="s">
        <v>292</v>
      </c>
      <c r="EC57" s="956"/>
      <c r="ED57" s="956"/>
      <c r="EE57" s="956"/>
      <c r="EF57" s="956"/>
      <c r="EG57" s="956"/>
      <c r="EH57" s="1098"/>
      <c r="EI57" s="1"/>
      <c r="EJ57" s="1"/>
      <c r="EK57" s="1"/>
      <c r="EL57" s="1"/>
      <c r="EM57" s="1"/>
      <c r="EN57" s="1"/>
      <c r="EO57" s="1" t="s">
        <v>686</v>
      </c>
      <c r="EP57" s="1" t="s">
        <v>687</v>
      </c>
      <c r="EQ57" s="1"/>
      <c r="ER57" s="990"/>
    </row>
    <row r="58" spans="1:1007" s="962" customFormat="1" ht="409.5">
      <c r="A58" s="1080" t="s">
        <v>637</v>
      </c>
      <c r="B58" s="997" t="s">
        <v>627</v>
      </c>
      <c r="C58" s="986" t="s">
        <v>677</v>
      </c>
      <c r="D58" s="1182">
        <v>1.2500000000000001E-2</v>
      </c>
      <c r="E58" s="986" t="s">
        <v>688</v>
      </c>
      <c r="F58" s="986" t="s">
        <v>689</v>
      </c>
      <c r="G58" s="1174" t="s">
        <v>572</v>
      </c>
      <c r="H58" s="1093" t="s">
        <v>26</v>
      </c>
      <c r="I58" s="1094" t="s">
        <v>437</v>
      </c>
      <c r="J58" s="1094" t="s">
        <v>437</v>
      </c>
      <c r="K58" s="1172">
        <v>45078</v>
      </c>
      <c r="L58" s="1028">
        <v>50770</v>
      </c>
      <c r="M58" s="1089" t="s">
        <v>680</v>
      </c>
      <c r="N58" s="1089"/>
      <c r="O58" s="1089"/>
      <c r="P58" s="1089"/>
      <c r="Q58" s="1089"/>
      <c r="R58" s="1089"/>
      <c r="S58" s="1089"/>
      <c r="T58" s="1089"/>
      <c r="U58" s="1089"/>
      <c r="V58" s="1089"/>
      <c r="W58" s="1089"/>
      <c r="X58" s="1089"/>
      <c r="Y58" s="1089"/>
      <c r="Z58" s="1089"/>
      <c r="AA58" s="1089"/>
      <c r="AB58" s="1089"/>
      <c r="AC58" s="1089"/>
      <c r="AD58" s="1089"/>
      <c r="AE58" s="987" t="s">
        <v>690</v>
      </c>
      <c r="AF58" s="1189">
        <v>8.8000000000000005E-3</v>
      </c>
      <c r="AG58" s="960" t="s">
        <v>691</v>
      </c>
      <c r="AH58" s="960" t="s">
        <v>692</v>
      </c>
      <c r="AI58" s="956" t="s">
        <v>283</v>
      </c>
      <c r="AJ58" s="972" t="s">
        <v>684</v>
      </c>
      <c r="AK58" s="956" t="s">
        <v>685</v>
      </c>
      <c r="AL58" s="960" t="s">
        <v>23</v>
      </c>
      <c r="AM58" s="956" t="str">
        <f t="shared" si="0"/>
        <v>NO</v>
      </c>
      <c r="AN58" s="1061" t="s">
        <v>437</v>
      </c>
      <c r="AO58" s="987" t="s">
        <v>437</v>
      </c>
      <c r="AP58" s="987" t="s">
        <v>335</v>
      </c>
      <c r="AQ58" s="1172">
        <v>45078</v>
      </c>
      <c r="AR58" s="991">
        <v>50769</v>
      </c>
      <c r="AS58" s="1045">
        <v>1</v>
      </c>
      <c r="AT58" s="1045">
        <v>1</v>
      </c>
      <c r="AU58" s="1045">
        <v>1</v>
      </c>
      <c r="AV58" s="1045">
        <v>1</v>
      </c>
      <c r="AW58" s="1045">
        <v>1</v>
      </c>
      <c r="AX58" s="1045">
        <v>1</v>
      </c>
      <c r="AY58" s="1045">
        <v>1</v>
      </c>
      <c r="AZ58" s="1045">
        <v>1</v>
      </c>
      <c r="BA58" s="1045">
        <v>1</v>
      </c>
      <c r="BB58" s="1045">
        <v>1</v>
      </c>
      <c r="BC58" s="1045">
        <v>1</v>
      </c>
      <c r="BD58" s="1045">
        <v>1</v>
      </c>
      <c r="BE58" s="1045">
        <v>1</v>
      </c>
      <c r="BF58" s="1045">
        <v>1</v>
      </c>
      <c r="BG58" s="1045">
        <v>1</v>
      </c>
      <c r="BH58" s="1045">
        <v>1</v>
      </c>
      <c r="BI58" s="1097">
        <v>1</v>
      </c>
      <c r="BJ58" s="1046">
        <v>51</v>
      </c>
      <c r="BK58" s="1046">
        <v>51</v>
      </c>
      <c r="BL58" s="960" t="s">
        <v>574</v>
      </c>
      <c r="BM58" s="960">
        <v>7695</v>
      </c>
      <c r="BN58" s="1046">
        <v>55</v>
      </c>
      <c r="BO58" s="1046">
        <v>55</v>
      </c>
      <c r="BP58" s="960" t="s">
        <v>286</v>
      </c>
      <c r="BQ58" s="960">
        <v>7695</v>
      </c>
      <c r="BR58" s="1046">
        <v>60</v>
      </c>
      <c r="BS58" s="1046">
        <v>60</v>
      </c>
      <c r="BT58" s="960" t="s">
        <v>287</v>
      </c>
      <c r="BU58" s="960" t="s">
        <v>359</v>
      </c>
      <c r="BV58" s="1099">
        <v>65</v>
      </c>
      <c r="BW58" s="1099">
        <v>65</v>
      </c>
      <c r="BX58" s="956" t="s">
        <v>286</v>
      </c>
      <c r="BY58" s="956" t="s">
        <v>359</v>
      </c>
      <c r="BZ58" s="1099">
        <v>71</v>
      </c>
      <c r="CA58" s="1099">
        <v>71</v>
      </c>
      <c r="CB58" s="956" t="s">
        <v>286</v>
      </c>
      <c r="CC58" s="956" t="s">
        <v>359</v>
      </c>
      <c r="CD58" s="1099">
        <v>78</v>
      </c>
      <c r="CE58" s="1099">
        <v>78</v>
      </c>
      <c r="CF58" s="956" t="s">
        <v>286</v>
      </c>
      <c r="CG58" s="956" t="s">
        <v>359</v>
      </c>
      <c r="CH58" s="1099">
        <v>86</v>
      </c>
      <c r="CI58" s="1099">
        <v>86</v>
      </c>
      <c r="CJ58" s="956" t="s">
        <v>286</v>
      </c>
      <c r="CK58" s="956" t="s">
        <v>359</v>
      </c>
      <c r="CL58" s="1099">
        <v>96</v>
      </c>
      <c r="CM58" s="1099">
        <v>96</v>
      </c>
      <c r="CN58" s="956" t="s">
        <v>286</v>
      </c>
      <c r="CO58" s="956" t="s">
        <v>359</v>
      </c>
      <c r="CP58" s="1099">
        <v>107</v>
      </c>
      <c r="CQ58" s="1099">
        <v>107</v>
      </c>
      <c r="CR58" s="956" t="s">
        <v>286</v>
      </c>
      <c r="CS58" s="956" t="s">
        <v>359</v>
      </c>
      <c r="CT58" s="1099">
        <v>120</v>
      </c>
      <c r="CU58" s="1099">
        <v>120</v>
      </c>
      <c r="CV58" s="956" t="s">
        <v>286</v>
      </c>
      <c r="CW58" s="956" t="s">
        <v>359</v>
      </c>
      <c r="CX58" s="1099">
        <v>135</v>
      </c>
      <c r="CY58" s="1099">
        <v>135</v>
      </c>
      <c r="CZ58" s="956" t="s">
        <v>286</v>
      </c>
      <c r="DA58" s="956" t="s">
        <v>359</v>
      </c>
      <c r="DB58" s="1099">
        <v>152</v>
      </c>
      <c r="DC58" s="1099">
        <v>152</v>
      </c>
      <c r="DD58" s="956" t="s">
        <v>286</v>
      </c>
      <c r="DE58" s="956" t="s">
        <v>359</v>
      </c>
      <c r="DF58" s="1099">
        <v>173</v>
      </c>
      <c r="DG58" s="1099">
        <v>173</v>
      </c>
      <c r="DH58" s="956" t="s">
        <v>286</v>
      </c>
      <c r="DI58" s="956" t="s">
        <v>359</v>
      </c>
      <c r="DJ58" s="1099">
        <v>197</v>
      </c>
      <c r="DK58" s="1099">
        <v>197</v>
      </c>
      <c r="DL58" s="956" t="s">
        <v>286</v>
      </c>
      <c r="DM58" s="956" t="s">
        <v>359</v>
      </c>
      <c r="DN58" s="1099">
        <v>226</v>
      </c>
      <c r="DO58" s="1099">
        <v>226</v>
      </c>
      <c r="DP58" s="956" t="s">
        <v>286</v>
      </c>
      <c r="DQ58" s="956" t="s">
        <v>359</v>
      </c>
      <c r="DR58" s="1099">
        <v>259</v>
      </c>
      <c r="DS58" s="1099">
        <v>259</v>
      </c>
      <c r="DT58" s="956" t="s">
        <v>286</v>
      </c>
      <c r="DU58" s="956" t="s">
        <v>359</v>
      </c>
      <c r="DV58" s="994">
        <f t="shared" si="8"/>
        <v>1931</v>
      </c>
      <c r="DW58" s="968" t="s">
        <v>644</v>
      </c>
      <c r="DX58" s="968" t="s">
        <v>289</v>
      </c>
      <c r="DY58" s="968" t="s">
        <v>656</v>
      </c>
      <c r="DZ58" s="968" t="s">
        <v>291</v>
      </c>
      <c r="EA58" s="968">
        <v>3779595</v>
      </c>
      <c r="EB58" s="1087" t="s">
        <v>292</v>
      </c>
      <c r="EC58" s="1020" t="s">
        <v>693</v>
      </c>
      <c r="ED58" s="956" t="s">
        <v>694</v>
      </c>
      <c r="EE58" s="956"/>
      <c r="EF58" s="956"/>
      <c r="EG58" s="956"/>
      <c r="EH58" s="1098"/>
      <c r="EI58" s="1"/>
      <c r="EJ58" s="1"/>
      <c r="EK58" s="1"/>
      <c r="EL58" s="1"/>
      <c r="EM58" s="1"/>
      <c r="EN58" s="1"/>
      <c r="EO58" s="1"/>
      <c r="EP58" s="1"/>
      <c r="EQ58" s="1"/>
      <c r="ER58" s="990"/>
    </row>
    <row r="59" spans="1:1007" s="974" customFormat="1" ht="270">
      <c r="A59" s="1080" t="s">
        <v>637</v>
      </c>
      <c r="B59" s="997" t="s">
        <v>627</v>
      </c>
      <c r="C59" s="987" t="s">
        <v>695</v>
      </c>
      <c r="D59" s="1183">
        <v>2.5000000000000001E-2</v>
      </c>
      <c r="E59" s="960" t="s">
        <v>696</v>
      </c>
      <c r="F59" s="960" t="s">
        <v>697</v>
      </c>
      <c r="G59" s="966"/>
      <c r="H59" s="960" t="s">
        <v>29</v>
      </c>
      <c r="I59" s="1094" t="s">
        <v>437</v>
      </c>
      <c r="J59" s="1094" t="s">
        <v>437</v>
      </c>
      <c r="K59" s="1172">
        <v>45078</v>
      </c>
      <c r="L59" s="1009">
        <v>50770</v>
      </c>
      <c r="M59" s="960">
        <v>1620</v>
      </c>
      <c r="N59" s="960">
        <v>1610</v>
      </c>
      <c r="O59" s="966">
        <v>1600</v>
      </c>
      <c r="P59" s="966">
        <v>1590</v>
      </c>
      <c r="Q59" s="966">
        <v>1580</v>
      </c>
      <c r="R59" s="966">
        <v>1570</v>
      </c>
      <c r="S59" s="966">
        <v>1560</v>
      </c>
      <c r="T59" s="966">
        <v>1550</v>
      </c>
      <c r="U59" s="960">
        <v>1540</v>
      </c>
      <c r="V59" s="960">
        <v>1530</v>
      </c>
      <c r="W59" s="960">
        <v>1520</v>
      </c>
      <c r="X59" s="960">
        <v>1510</v>
      </c>
      <c r="Y59" s="960">
        <v>1500</v>
      </c>
      <c r="Z59" s="960">
        <v>1490</v>
      </c>
      <c r="AA59" s="960">
        <v>1480</v>
      </c>
      <c r="AB59" s="960">
        <v>1470</v>
      </c>
      <c r="AC59" s="960">
        <v>1470</v>
      </c>
      <c r="AD59" s="960" t="s">
        <v>698</v>
      </c>
      <c r="AE59" s="987" t="s">
        <v>699</v>
      </c>
      <c r="AF59" s="1189">
        <v>8.8000000000000005E-3</v>
      </c>
      <c r="AG59" s="1100" t="s">
        <v>700</v>
      </c>
      <c r="AH59" s="1100" t="s">
        <v>701</v>
      </c>
      <c r="AI59" s="1100" t="s">
        <v>702</v>
      </c>
      <c r="AJ59" s="1101" t="s">
        <v>703</v>
      </c>
      <c r="AK59" s="1179"/>
      <c r="AL59" s="1100" t="s">
        <v>20</v>
      </c>
      <c r="AM59" s="956" t="str">
        <f t="shared" si="0"/>
        <v>SI</v>
      </c>
      <c r="AN59" s="1100">
        <v>349</v>
      </c>
      <c r="AO59" s="1100">
        <v>3896</v>
      </c>
      <c r="AP59" s="1101">
        <v>2022</v>
      </c>
      <c r="AQ59" s="1172">
        <v>45078</v>
      </c>
      <c r="AR59" s="991">
        <v>50769</v>
      </c>
      <c r="AS59" s="1100">
        <v>307</v>
      </c>
      <c r="AT59" s="1100">
        <v>0</v>
      </c>
      <c r="AU59" s="1100">
        <v>0</v>
      </c>
      <c r="AV59" s="1100">
        <v>0</v>
      </c>
      <c r="AW59" s="1100">
        <v>0</v>
      </c>
      <c r="AX59" s="1100">
        <v>0</v>
      </c>
      <c r="AY59" s="1100">
        <v>0</v>
      </c>
      <c r="AZ59" s="1102">
        <v>7800</v>
      </c>
      <c r="BA59" s="1102">
        <v>0</v>
      </c>
      <c r="BB59" s="1102">
        <v>0</v>
      </c>
      <c r="BC59" s="1102">
        <v>0</v>
      </c>
      <c r="BD59" s="1102">
        <v>0</v>
      </c>
      <c r="BE59" s="1102">
        <v>0</v>
      </c>
      <c r="BF59" s="1102">
        <v>0</v>
      </c>
      <c r="BG59" s="1102">
        <v>0</v>
      </c>
      <c r="BH59" s="1102">
        <v>0</v>
      </c>
      <c r="BI59" s="1103">
        <f t="shared" ref="BI59:BI61" si="9">SUM(AS59:BH59)</f>
        <v>8107</v>
      </c>
      <c r="BJ59" s="1039">
        <v>3700</v>
      </c>
      <c r="BK59" s="1039">
        <f>BJ59</f>
        <v>3700</v>
      </c>
      <c r="BL59" s="1100" t="s">
        <v>82</v>
      </c>
      <c r="BM59" s="1100">
        <v>7797</v>
      </c>
      <c r="BN59" s="1104">
        <v>0</v>
      </c>
      <c r="BO59" s="1104">
        <v>0</v>
      </c>
      <c r="BP59" s="1100"/>
      <c r="BQ59" s="1100">
        <v>7797</v>
      </c>
      <c r="BR59" s="1104">
        <v>0</v>
      </c>
      <c r="BS59" s="1104">
        <v>0</v>
      </c>
      <c r="BT59" s="1100"/>
      <c r="BU59" s="1100"/>
      <c r="BV59" s="1104">
        <v>0</v>
      </c>
      <c r="BW59" s="1104">
        <v>0</v>
      </c>
      <c r="BX59" s="1100"/>
      <c r="BY59" s="1100"/>
      <c r="BZ59" s="1104">
        <v>0</v>
      </c>
      <c r="CA59" s="1104">
        <v>0</v>
      </c>
      <c r="CB59" s="1100"/>
      <c r="CC59" s="1100"/>
      <c r="CD59" s="1104">
        <v>0</v>
      </c>
      <c r="CE59" s="1104">
        <v>0</v>
      </c>
      <c r="CF59" s="1100"/>
      <c r="CG59" s="1100"/>
      <c r="CH59" s="1104">
        <v>0</v>
      </c>
      <c r="CI59" s="1104">
        <v>0</v>
      </c>
      <c r="CJ59" s="1100"/>
      <c r="CK59" s="1100"/>
      <c r="CL59" s="1104">
        <f>BJ59*1.2*7800/307</f>
        <v>112807.81758957655</v>
      </c>
      <c r="CM59" s="1104"/>
      <c r="CN59" s="1100" t="s">
        <v>704</v>
      </c>
      <c r="CO59" s="1100"/>
      <c r="CP59" s="1104">
        <v>0</v>
      </c>
      <c r="CQ59" s="1104">
        <v>0</v>
      </c>
      <c r="CR59" s="1100"/>
      <c r="CS59" s="1100"/>
      <c r="CT59" s="1104">
        <v>0</v>
      </c>
      <c r="CU59" s="1104">
        <v>0</v>
      </c>
      <c r="CV59" s="1100"/>
      <c r="CW59" s="1100"/>
      <c r="CX59" s="1104">
        <v>0</v>
      </c>
      <c r="CY59" s="1104">
        <v>0</v>
      </c>
      <c r="CZ59" s="1100"/>
      <c r="DA59" s="1100"/>
      <c r="DB59" s="1104">
        <v>0</v>
      </c>
      <c r="DC59" s="1104">
        <v>0</v>
      </c>
      <c r="DD59" s="1100"/>
      <c r="DE59" s="1100"/>
      <c r="DF59" s="1104">
        <v>0</v>
      </c>
      <c r="DG59" s="1104">
        <v>0</v>
      </c>
      <c r="DH59" s="1100"/>
      <c r="DI59" s="1100"/>
      <c r="DJ59" s="1104">
        <v>0</v>
      </c>
      <c r="DK59" s="1104">
        <v>0</v>
      </c>
      <c r="DL59" s="1100"/>
      <c r="DM59" s="1100"/>
      <c r="DN59" s="1104">
        <v>0</v>
      </c>
      <c r="DO59" s="1104">
        <v>0</v>
      </c>
      <c r="DP59" s="1100"/>
      <c r="DQ59" s="1100"/>
      <c r="DR59" s="1104">
        <v>0</v>
      </c>
      <c r="DS59" s="1104">
        <v>0</v>
      </c>
      <c r="DT59" s="1100"/>
      <c r="DU59" s="1100"/>
      <c r="DV59" s="994">
        <f t="shared" si="8"/>
        <v>116507.81758957655</v>
      </c>
      <c r="DW59" s="1105" t="s">
        <v>644</v>
      </c>
      <c r="DX59" s="1086" t="s">
        <v>289</v>
      </c>
      <c r="DY59" s="1086" t="s">
        <v>645</v>
      </c>
      <c r="DZ59" s="1105" t="s">
        <v>705</v>
      </c>
      <c r="EA59" s="1086">
        <v>3779595</v>
      </c>
      <c r="EB59" s="1106" t="s">
        <v>647</v>
      </c>
      <c r="EC59" s="1310" t="s">
        <v>343</v>
      </c>
      <c r="ED59" s="1104"/>
      <c r="EE59" s="1104"/>
      <c r="EF59" s="1100"/>
      <c r="EG59" s="1100"/>
      <c r="EH59" s="1039"/>
      <c r="EI59" s="995"/>
      <c r="EJ59" s="995"/>
      <c r="EK59" s="995"/>
      <c r="EL59" s="995"/>
      <c r="EM59" s="995"/>
      <c r="EN59" s="995"/>
      <c r="EO59" s="995"/>
      <c r="EP59" s="995"/>
      <c r="EQ59" s="995"/>
      <c r="ER59" s="996"/>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row>
    <row r="60" spans="1:1007" ht="270">
      <c r="A60" s="1080" t="s">
        <v>637</v>
      </c>
      <c r="B60" s="1181" t="s">
        <v>627</v>
      </c>
      <c r="C60" s="1107" t="s">
        <v>706</v>
      </c>
      <c r="D60" s="1183">
        <v>1.2500000000000001E-2</v>
      </c>
      <c r="E60" s="975" t="s">
        <v>707</v>
      </c>
      <c r="F60" s="975" t="s">
        <v>708</v>
      </c>
      <c r="G60" s="1187"/>
      <c r="H60" s="975" t="s">
        <v>26</v>
      </c>
      <c r="I60" s="1094" t="s">
        <v>437</v>
      </c>
      <c r="J60" s="1094" t="s">
        <v>437</v>
      </c>
      <c r="K60" s="1172">
        <v>45078</v>
      </c>
      <c r="L60" s="1109">
        <v>50770</v>
      </c>
      <c r="M60" s="1110">
        <v>0.02</v>
      </c>
      <c r="N60" s="1111">
        <v>0.04</v>
      </c>
      <c r="O60" s="1111">
        <v>0.06</v>
      </c>
      <c r="P60" s="1111">
        <v>0.08</v>
      </c>
      <c r="Q60" s="1112">
        <v>0.1</v>
      </c>
      <c r="R60" s="1110">
        <v>0.12</v>
      </c>
      <c r="S60" s="1110">
        <v>0.14000000000000001</v>
      </c>
      <c r="T60" s="1110">
        <v>0.16</v>
      </c>
      <c r="U60" s="1110">
        <v>0.18</v>
      </c>
      <c r="V60" s="1110">
        <v>0.2</v>
      </c>
      <c r="W60" s="1112">
        <v>0.22</v>
      </c>
      <c r="X60" s="1112">
        <v>0.24</v>
      </c>
      <c r="Y60" s="1112">
        <v>0.26</v>
      </c>
      <c r="Z60" s="1110">
        <v>0.28000000000000003</v>
      </c>
      <c r="AA60" s="1110">
        <v>0.3</v>
      </c>
      <c r="AB60" s="1110">
        <v>0.32</v>
      </c>
      <c r="AC60" s="1110">
        <v>0.32</v>
      </c>
      <c r="AD60" s="965" t="s">
        <v>698</v>
      </c>
      <c r="AE60" s="1330" t="s">
        <v>709</v>
      </c>
      <c r="AF60" s="1189">
        <v>8.8000000000000005E-3</v>
      </c>
      <c r="AG60" s="953" t="s">
        <v>710</v>
      </c>
      <c r="AH60" s="1102" t="s">
        <v>711</v>
      </c>
      <c r="AI60" s="1102" t="s">
        <v>702</v>
      </c>
      <c r="AJ60" s="1102" t="s">
        <v>703</v>
      </c>
      <c r="AK60" s="1102" t="s">
        <v>11</v>
      </c>
      <c r="AL60" s="1102" t="s">
        <v>20</v>
      </c>
      <c r="AM60" s="956" t="str">
        <f t="shared" si="0"/>
        <v>SI</v>
      </c>
      <c r="AN60" s="1102">
        <v>351</v>
      </c>
      <c r="AO60" s="1086" t="s">
        <v>437</v>
      </c>
      <c r="AP60" s="1086">
        <v>2021</v>
      </c>
      <c r="AQ60" s="1172">
        <v>45078</v>
      </c>
      <c r="AR60" s="1114">
        <v>50769</v>
      </c>
      <c r="AS60" s="1100">
        <v>0</v>
      </c>
      <c r="AT60" s="1100">
        <v>2</v>
      </c>
      <c r="AU60" s="1100">
        <v>2</v>
      </c>
      <c r="AV60" s="1100">
        <v>2</v>
      </c>
      <c r="AW60" s="1100">
        <v>0</v>
      </c>
      <c r="AX60" s="1100">
        <v>0</v>
      </c>
      <c r="AY60" s="1100">
        <v>0</v>
      </c>
      <c r="AZ60" s="1100">
        <v>0</v>
      </c>
      <c r="BA60" s="1100">
        <v>0</v>
      </c>
      <c r="BB60" s="1100">
        <v>0</v>
      </c>
      <c r="BC60" s="1100">
        <v>0</v>
      </c>
      <c r="BD60" s="1100">
        <v>0</v>
      </c>
      <c r="BE60" s="1100">
        <v>0</v>
      </c>
      <c r="BF60" s="1100">
        <v>0</v>
      </c>
      <c r="BG60" s="1100">
        <v>0</v>
      </c>
      <c r="BH60" s="1100">
        <v>0</v>
      </c>
      <c r="BI60" s="1100">
        <f>SUM(AS60:BH60)</f>
        <v>6</v>
      </c>
      <c r="BJ60" s="1039">
        <v>0</v>
      </c>
      <c r="BK60" s="1115"/>
      <c r="BL60" s="965"/>
      <c r="BM60" s="965">
        <v>7797</v>
      </c>
      <c r="BN60" s="1039">
        <v>5000</v>
      </c>
      <c r="BO60" s="1115">
        <v>5000</v>
      </c>
      <c r="BP60" s="965" t="s">
        <v>82</v>
      </c>
      <c r="BQ60" s="965">
        <v>7797</v>
      </c>
      <c r="BR60" s="1039">
        <v>5000</v>
      </c>
      <c r="BS60" s="1115">
        <v>5000</v>
      </c>
      <c r="BT60" s="1113" t="s">
        <v>82</v>
      </c>
      <c r="BU60" s="1113"/>
      <c r="BV60" s="1039">
        <v>5000</v>
      </c>
      <c r="BW60" s="1115">
        <v>5000</v>
      </c>
      <c r="BX60" s="1113" t="s">
        <v>82</v>
      </c>
      <c r="BY60" s="1113"/>
      <c r="BZ60" s="1116">
        <v>0</v>
      </c>
      <c r="CA60" s="1104"/>
      <c r="CB60" s="1113"/>
      <c r="CC60" s="1113"/>
      <c r="CD60" s="1116">
        <v>0</v>
      </c>
      <c r="CE60" s="1104"/>
      <c r="CF60" s="1113"/>
      <c r="CG60" s="1113"/>
      <c r="CH60" s="1116">
        <v>0</v>
      </c>
      <c r="CI60" s="1104"/>
      <c r="CJ60" s="1113"/>
      <c r="CK60" s="1113"/>
      <c r="CL60" s="1116">
        <v>0</v>
      </c>
      <c r="CM60" s="1116"/>
      <c r="CN60" s="1113"/>
      <c r="CO60" s="1113"/>
      <c r="CP60" s="1116">
        <v>0</v>
      </c>
      <c r="CQ60" s="1104"/>
      <c r="CR60" s="1116"/>
      <c r="CS60" s="1116"/>
      <c r="CT60" s="1116">
        <v>0</v>
      </c>
      <c r="CU60" s="1104"/>
      <c r="CV60" s="1116"/>
      <c r="CW60" s="1116"/>
      <c r="CX60" s="1116">
        <v>0</v>
      </c>
      <c r="CY60" s="1104"/>
      <c r="CZ60" s="1116"/>
      <c r="DA60" s="1116"/>
      <c r="DB60" s="1116">
        <v>0</v>
      </c>
      <c r="DC60" s="1104"/>
      <c r="DD60" s="1116"/>
      <c r="DE60" s="1116"/>
      <c r="DF60" s="1116">
        <v>0</v>
      </c>
      <c r="DG60" s="1104"/>
      <c r="DH60" s="1116"/>
      <c r="DI60" s="1116"/>
      <c r="DJ60" s="1116">
        <v>0</v>
      </c>
      <c r="DK60" s="1104"/>
      <c r="DL60" s="1116"/>
      <c r="DM60" s="1116"/>
      <c r="DN60" s="1116">
        <v>0</v>
      </c>
      <c r="DO60" s="1104">
        <v>0</v>
      </c>
      <c r="DP60" s="1116"/>
      <c r="DQ60" s="1116"/>
      <c r="DR60" s="1116">
        <v>0</v>
      </c>
      <c r="DS60" s="1104">
        <v>0</v>
      </c>
      <c r="DT60" s="1116"/>
      <c r="DU60" s="1116"/>
      <c r="DV60" s="994">
        <f t="shared" si="8"/>
        <v>15000</v>
      </c>
      <c r="DW60" s="1105" t="s">
        <v>644</v>
      </c>
      <c r="DX60" s="1086" t="s">
        <v>289</v>
      </c>
      <c r="DY60" s="1086" t="s">
        <v>645</v>
      </c>
      <c r="DZ60" s="1105" t="s">
        <v>705</v>
      </c>
      <c r="EA60" s="1086">
        <v>3779595</v>
      </c>
      <c r="EB60" s="1106" t="s">
        <v>647</v>
      </c>
      <c r="EC60" s="1306" t="s">
        <v>343</v>
      </c>
      <c r="ED60" s="964"/>
      <c r="EE60" s="964"/>
      <c r="EF60" s="964"/>
      <c r="EG60" s="964"/>
      <c r="EH60" s="964"/>
      <c r="EI60" s="1117"/>
      <c r="EJ60" s="1117"/>
      <c r="EK60" s="1117"/>
      <c r="EL60" s="1117"/>
      <c r="EM60" s="1117"/>
      <c r="EN60" s="1117" t="s">
        <v>712</v>
      </c>
      <c r="EO60" s="1117"/>
      <c r="EP60" s="1117"/>
      <c r="EQ60" s="1117"/>
      <c r="ER60" s="1118"/>
      <c r="ES60" s="1311"/>
      <c r="ET60" s="1311"/>
      <c r="EU60" s="1311"/>
      <c r="EV60" s="1311"/>
      <c r="EW60" s="1311"/>
      <c r="EX60" s="1311"/>
      <c r="EY60" s="1311"/>
      <c r="EZ60" s="1311"/>
      <c r="FA60" s="1311"/>
      <c r="FB60" s="1311"/>
      <c r="FC60" s="1311"/>
      <c r="FD60" s="1311"/>
      <c r="FE60" s="1311"/>
      <c r="FF60" s="1311"/>
      <c r="FG60" s="1311"/>
      <c r="FH60" s="1311"/>
      <c r="FI60" s="1311"/>
      <c r="FJ60" s="1311"/>
      <c r="FK60" s="1311"/>
      <c r="FL60" s="1311"/>
      <c r="FM60" s="1311"/>
      <c r="FN60" s="1311"/>
      <c r="FO60" s="1311"/>
      <c r="FP60" s="1311"/>
      <c r="FQ60" s="1311"/>
      <c r="FR60" s="1311"/>
      <c r="FS60" s="1311"/>
      <c r="FT60" s="1311"/>
      <c r="FU60" s="1311"/>
      <c r="FV60" s="1311"/>
      <c r="FW60" s="1311"/>
      <c r="FX60" s="1311"/>
      <c r="FY60" s="1311"/>
      <c r="FZ60" s="1311"/>
      <c r="GA60" s="1311"/>
      <c r="GB60" s="1311"/>
      <c r="GC60" s="1311"/>
      <c r="GD60" s="1311"/>
      <c r="GE60" s="1311"/>
      <c r="GF60" s="1311"/>
      <c r="GG60" s="1311"/>
      <c r="GH60" s="1311"/>
      <c r="GI60" s="1311"/>
      <c r="GJ60" s="1311"/>
      <c r="GK60" s="1311"/>
      <c r="GL60" s="1311"/>
      <c r="GM60" s="1311"/>
      <c r="GN60" s="1311"/>
      <c r="GO60" s="1311"/>
      <c r="GP60" s="1311"/>
      <c r="GQ60" s="1311"/>
      <c r="GR60" s="1311"/>
      <c r="GS60" s="1311"/>
      <c r="GT60" s="1311"/>
      <c r="GU60" s="1311"/>
      <c r="GV60" s="1311"/>
      <c r="GW60" s="1311"/>
      <c r="GX60" s="1311"/>
      <c r="GY60" s="1311"/>
      <c r="GZ60" s="1311"/>
      <c r="HA60" s="1311"/>
      <c r="HB60" s="1311"/>
      <c r="HC60" s="1311"/>
      <c r="HD60" s="1311"/>
      <c r="HE60" s="1311"/>
      <c r="HF60" s="1311"/>
      <c r="HG60" s="1311"/>
      <c r="HH60" s="1311"/>
      <c r="HI60" s="1311"/>
      <c r="HJ60" s="1311"/>
      <c r="HK60" s="1311"/>
      <c r="HL60" s="1311"/>
      <c r="HM60" s="1311"/>
      <c r="HN60" s="1311"/>
      <c r="HO60" s="1311"/>
      <c r="HP60" s="1311"/>
      <c r="HQ60" s="1311"/>
      <c r="HR60" s="1311"/>
      <c r="HS60" s="1311"/>
      <c r="HT60" s="1311"/>
      <c r="HU60" s="1311"/>
      <c r="HV60" s="1311"/>
      <c r="HW60" s="1311"/>
      <c r="HX60" s="1311"/>
      <c r="HY60" s="1311"/>
      <c r="HZ60" s="1311"/>
      <c r="IA60" s="1311"/>
      <c r="IB60" s="1311"/>
      <c r="IC60" s="1311"/>
      <c r="ID60" s="1311"/>
      <c r="IE60" s="1311"/>
      <c r="IF60" s="1311"/>
      <c r="IG60" s="1311"/>
      <c r="IH60" s="1311"/>
      <c r="II60" s="1311"/>
      <c r="IJ60" s="1311"/>
      <c r="IK60" s="1311"/>
      <c r="IL60" s="1311"/>
      <c r="IM60" s="1311"/>
      <c r="IN60" s="1311"/>
      <c r="IO60" s="1311"/>
      <c r="IP60" s="1311"/>
      <c r="IQ60" s="1311"/>
      <c r="IR60" s="1311"/>
      <c r="IS60" s="1311"/>
      <c r="IT60" s="1311"/>
      <c r="IU60" s="1311"/>
      <c r="IV60" s="1311"/>
      <c r="IW60" s="1311"/>
      <c r="IX60" s="1311"/>
      <c r="IY60" s="1311"/>
      <c r="IZ60" s="1311"/>
      <c r="JA60" s="1311"/>
      <c r="JB60" s="1311"/>
      <c r="JC60" s="1311"/>
      <c r="JD60" s="1311"/>
      <c r="JE60" s="1311"/>
      <c r="JF60" s="1311"/>
      <c r="JG60" s="1311"/>
      <c r="JH60" s="1311"/>
      <c r="JI60" s="1311"/>
      <c r="JJ60" s="1311"/>
      <c r="JK60" s="1311"/>
      <c r="JL60" s="1311"/>
      <c r="JM60" s="1311"/>
      <c r="JN60" s="1311"/>
      <c r="JO60" s="1311"/>
      <c r="JP60" s="1311"/>
      <c r="JQ60" s="1311"/>
      <c r="JR60" s="1311"/>
      <c r="JS60" s="1311"/>
      <c r="JT60" s="1311"/>
      <c r="JU60" s="1311"/>
      <c r="JV60" s="1311"/>
      <c r="JW60" s="1311"/>
      <c r="JX60" s="1311"/>
      <c r="JY60" s="1311"/>
      <c r="JZ60" s="1311"/>
      <c r="KA60" s="1311"/>
      <c r="KB60" s="1311"/>
      <c r="KC60" s="1311"/>
      <c r="KD60" s="1311"/>
      <c r="KE60" s="1311"/>
      <c r="KF60" s="1311"/>
      <c r="KG60" s="1311"/>
      <c r="KH60" s="1311"/>
      <c r="KI60" s="1311"/>
      <c r="KJ60" s="1311"/>
      <c r="KK60" s="1311"/>
      <c r="KL60" s="1311"/>
      <c r="KM60" s="1311"/>
      <c r="KN60" s="1311"/>
      <c r="KO60" s="1311"/>
      <c r="KP60" s="1311"/>
      <c r="KQ60" s="1311"/>
      <c r="KR60" s="1311"/>
      <c r="KS60" s="1311"/>
      <c r="KT60" s="1311"/>
      <c r="KU60" s="1311"/>
      <c r="KV60" s="1311"/>
      <c r="KW60" s="1311"/>
      <c r="KX60" s="1311"/>
      <c r="KY60" s="1311"/>
      <c r="KZ60" s="1311"/>
      <c r="LA60" s="1311"/>
      <c r="LB60" s="1311"/>
      <c r="LC60" s="1311"/>
      <c r="LD60" s="1311"/>
      <c r="LE60" s="1311"/>
      <c r="LF60" s="1311"/>
      <c r="LG60" s="1311"/>
      <c r="LH60" s="1311"/>
      <c r="LI60" s="1311"/>
      <c r="LJ60" s="1311"/>
      <c r="LK60" s="1311"/>
      <c r="LL60" s="1311"/>
      <c r="LM60" s="1311"/>
      <c r="LN60" s="1311"/>
      <c r="LO60" s="1311"/>
      <c r="LP60" s="1311"/>
      <c r="LQ60" s="1311"/>
      <c r="LR60" s="1311"/>
      <c r="LS60" s="1311"/>
      <c r="LT60" s="1311"/>
      <c r="LU60" s="1311"/>
      <c r="LV60" s="1311"/>
      <c r="LW60" s="1311"/>
      <c r="LX60" s="1311"/>
      <c r="LY60" s="1311"/>
      <c r="LZ60" s="1311"/>
      <c r="MA60" s="1311"/>
      <c r="MB60" s="1311"/>
      <c r="MC60" s="1311"/>
      <c r="MD60" s="1311"/>
      <c r="ME60" s="1311"/>
      <c r="MF60" s="1311"/>
      <c r="MG60" s="1311"/>
      <c r="MH60" s="1311"/>
      <c r="MI60" s="1311"/>
      <c r="MJ60" s="1311"/>
      <c r="MK60" s="1311"/>
      <c r="ML60" s="1311"/>
      <c r="MM60" s="1311"/>
      <c r="MN60" s="1311"/>
      <c r="MO60" s="1311"/>
      <c r="MP60" s="1311"/>
      <c r="MQ60" s="1311"/>
      <c r="MR60" s="1311"/>
      <c r="MS60" s="1311"/>
      <c r="MT60" s="1311"/>
      <c r="MU60" s="1311"/>
      <c r="MV60" s="1311"/>
      <c r="MW60" s="1311"/>
      <c r="MX60" s="1311"/>
      <c r="MY60" s="1311"/>
      <c r="MZ60" s="1311"/>
      <c r="NA60" s="1311"/>
      <c r="NB60" s="1311"/>
      <c r="NC60" s="1311"/>
      <c r="ND60" s="1311"/>
      <c r="NE60" s="1311"/>
      <c r="NF60" s="1311"/>
      <c r="NG60" s="1311"/>
      <c r="NH60" s="1311"/>
      <c r="NI60" s="1311"/>
      <c r="NJ60" s="1311"/>
      <c r="NK60" s="1311"/>
      <c r="NL60" s="1311"/>
      <c r="NM60" s="1311"/>
      <c r="NN60" s="1311"/>
      <c r="NO60" s="1311"/>
      <c r="NP60" s="1311"/>
      <c r="NQ60" s="1311"/>
      <c r="NR60" s="1311"/>
      <c r="NS60" s="1311"/>
      <c r="NT60" s="1311"/>
      <c r="NU60" s="1311"/>
      <c r="NV60" s="1311"/>
      <c r="NW60" s="1311"/>
      <c r="NX60" s="1311"/>
      <c r="NY60" s="1311"/>
      <c r="NZ60" s="1311"/>
      <c r="OA60" s="1311"/>
      <c r="OB60" s="1311"/>
      <c r="OC60" s="1311"/>
      <c r="OD60" s="1311"/>
      <c r="OE60" s="1311"/>
      <c r="OF60" s="1311"/>
      <c r="OG60" s="1311"/>
      <c r="OH60" s="1311"/>
      <c r="OI60" s="1311"/>
      <c r="OJ60" s="1311"/>
      <c r="OK60" s="1311"/>
      <c r="OL60" s="1311"/>
      <c r="OM60" s="1311"/>
      <c r="ON60" s="1311"/>
      <c r="OO60" s="1311"/>
      <c r="OP60" s="1311"/>
      <c r="OQ60" s="1311"/>
      <c r="OR60" s="1311"/>
      <c r="OS60" s="1311"/>
      <c r="OT60" s="1311"/>
      <c r="OU60" s="1311"/>
      <c r="OV60" s="1311"/>
      <c r="OW60" s="1311"/>
      <c r="OX60" s="1311"/>
      <c r="OY60" s="1311"/>
      <c r="OZ60" s="1311"/>
      <c r="PA60" s="1311"/>
      <c r="PB60" s="1311"/>
      <c r="PC60" s="1311"/>
      <c r="PD60" s="1311"/>
      <c r="PE60" s="1311"/>
      <c r="PF60" s="1311"/>
      <c r="PG60" s="1311"/>
      <c r="PH60" s="1311"/>
      <c r="PI60" s="1311"/>
      <c r="PJ60" s="1311"/>
      <c r="PK60" s="1311"/>
      <c r="PL60" s="1311"/>
      <c r="PM60" s="1311"/>
      <c r="PN60" s="1311"/>
      <c r="PO60" s="1311"/>
      <c r="PP60" s="1311"/>
      <c r="PQ60" s="1311"/>
      <c r="PR60" s="1311"/>
      <c r="PS60" s="1311"/>
      <c r="PT60" s="1311"/>
      <c r="PU60" s="1311"/>
      <c r="PV60" s="1311"/>
      <c r="PW60" s="1311"/>
      <c r="PX60" s="1311"/>
      <c r="PY60" s="1311"/>
      <c r="PZ60" s="1311"/>
      <c r="QA60" s="1311"/>
      <c r="QB60" s="1311"/>
      <c r="QC60" s="1311"/>
      <c r="QD60" s="1311"/>
      <c r="QE60" s="1311"/>
      <c r="QF60" s="1311"/>
      <c r="QG60" s="1311"/>
      <c r="QH60" s="1311"/>
      <c r="QI60" s="1311"/>
      <c r="QJ60" s="1311"/>
      <c r="QK60" s="1311"/>
      <c r="QL60" s="1311"/>
      <c r="QM60" s="1311"/>
      <c r="QN60" s="1311"/>
      <c r="QO60" s="1311"/>
      <c r="QP60" s="1311"/>
      <c r="QQ60" s="1311"/>
      <c r="QR60" s="1311"/>
      <c r="QS60" s="1311"/>
      <c r="QT60" s="1311"/>
      <c r="QU60" s="1311"/>
      <c r="QV60" s="1311"/>
      <c r="QW60" s="1311"/>
      <c r="QX60" s="1311"/>
      <c r="QY60" s="1311"/>
      <c r="QZ60" s="1311"/>
      <c r="RA60" s="1311"/>
      <c r="RB60" s="1311"/>
      <c r="RC60" s="1311"/>
      <c r="RD60" s="1311"/>
      <c r="RE60" s="1311"/>
      <c r="RF60" s="1311"/>
      <c r="RG60" s="1311"/>
      <c r="RH60" s="1311"/>
      <c r="RI60" s="1311"/>
      <c r="RJ60" s="1311"/>
      <c r="RK60" s="1311"/>
      <c r="RL60" s="1311"/>
      <c r="RM60" s="1311"/>
      <c r="RN60" s="1311"/>
      <c r="RO60" s="1311"/>
      <c r="RP60" s="1311"/>
      <c r="RQ60" s="1311"/>
      <c r="RR60" s="1311"/>
      <c r="RS60" s="1311"/>
      <c r="RT60" s="1311"/>
      <c r="RU60" s="1311"/>
      <c r="RV60" s="1311"/>
      <c r="RW60" s="1311"/>
      <c r="RX60" s="1311"/>
      <c r="RY60" s="1311"/>
      <c r="RZ60" s="1311"/>
      <c r="SA60" s="1311"/>
      <c r="SB60" s="1311"/>
      <c r="SC60" s="1311"/>
      <c r="SD60" s="1311"/>
      <c r="SE60" s="1311"/>
      <c r="SF60" s="1311"/>
      <c r="SG60" s="1311"/>
      <c r="SH60" s="1311"/>
      <c r="SI60" s="1311"/>
      <c r="SJ60" s="1311"/>
      <c r="SK60" s="1311"/>
      <c r="SL60" s="1311"/>
      <c r="SM60" s="1311"/>
      <c r="SN60" s="1311"/>
      <c r="SO60" s="1311"/>
      <c r="SP60" s="1311"/>
      <c r="SQ60" s="1311"/>
      <c r="SR60" s="1311"/>
      <c r="SS60" s="1311"/>
      <c r="ST60" s="1311"/>
      <c r="SU60" s="1311"/>
      <c r="SV60" s="1311"/>
      <c r="SW60" s="1311"/>
      <c r="SX60" s="1311"/>
      <c r="SY60" s="1311"/>
      <c r="SZ60" s="1311"/>
      <c r="TA60" s="1311"/>
      <c r="TB60" s="1311"/>
      <c r="TC60" s="1311"/>
      <c r="TD60" s="1311"/>
      <c r="TE60" s="1311"/>
      <c r="TF60" s="1311"/>
      <c r="TG60" s="1311"/>
      <c r="TH60" s="1311"/>
      <c r="TI60" s="1311"/>
      <c r="TJ60" s="1311"/>
      <c r="TK60" s="1311"/>
      <c r="TL60" s="1311"/>
      <c r="TM60" s="1311"/>
      <c r="TN60" s="1311"/>
      <c r="TO60" s="1311"/>
      <c r="TP60" s="1311"/>
      <c r="TQ60" s="1311"/>
      <c r="TR60" s="1311"/>
      <c r="TS60" s="1311"/>
      <c r="TT60" s="1311"/>
      <c r="TU60" s="1311"/>
      <c r="TV60" s="1311"/>
      <c r="TW60" s="1311"/>
      <c r="TX60" s="1311"/>
      <c r="TY60" s="1311"/>
      <c r="TZ60" s="1311"/>
      <c r="UA60" s="1311"/>
      <c r="UB60" s="1311"/>
      <c r="UC60" s="1311"/>
      <c r="UD60" s="1311"/>
      <c r="UE60" s="1311"/>
      <c r="UF60" s="1311"/>
      <c r="UG60" s="1311"/>
      <c r="UH60" s="1311"/>
      <c r="UI60" s="1311"/>
      <c r="UJ60" s="1311"/>
      <c r="UK60" s="1311"/>
      <c r="UL60" s="1311"/>
      <c r="UM60" s="1311"/>
      <c r="UN60" s="1311"/>
      <c r="UO60" s="1311"/>
      <c r="UP60" s="1311"/>
      <c r="UQ60" s="1311"/>
      <c r="UR60" s="1311"/>
      <c r="US60" s="1311"/>
      <c r="UT60" s="1311"/>
      <c r="UU60" s="1311"/>
      <c r="UV60" s="1311"/>
      <c r="UW60" s="1311"/>
      <c r="UX60" s="1311"/>
      <c r="UY60" s="1311"/>
      <c r="UZ60" s="1311"/>
      <c r="VA60" s="1311"/>
      <c r="VB60" s="1311"/>
      <c r="VC60" s="1311"/>
      <c r="VD60" s="1311"/>
      <c r="VE60" s="1311"/>
      <c r="VF60" s="1311"/>
      <c r="VG60" s="1311"/>
      <c r="VH60" s="1311"/>
      <c r="VI60" s="1311"/>
      <c r="VJ60" s="1311"/>
      <c r="VK60" s="1311"/>
      <c r="VL60" s="1311"/>
      <c r="VM60" s="1311"/>
      <c r="VN60" s="1311"/>
      <c r="VO60" s="1311"/>
      <c r="VP60" s="1311"/>
      <c r="VQ60" s="1311"/>
      <c r="VR60" s="1311"/>
      <c r="VS60" s="1311"/>
      <c r="VT60" s="1311"/>
      <c r="VU60" s="1311"/>
      <c r="VV60" s="1311"/>
      <c r="VW60" s="1311"/>
      <c r="VX60" s="1311"/>
      <c r="VY60" s="1311"/>
      <c r="VZ60" s="1311"/>
      <c r="WA60" s="1311"/>
      <c r="WB60" s="1311"/>
      <c r="WC60" s="1311"/>
      <c r="WD60" s="1311"/>
      <c r="WE60" s="1311"/>
      <c r="WF60" s="1311"/>
      <c r="WG60" s="1311"/>
      <c r="WH60" s="1311"/>
      <c r="WI60" s="1311"/>
      <c r="WJ60" s="1311"/>
      <c r="WK60" s="1311"/>
      <c r="WL60" s="1311"/>
      <c r="WM60" s="1311"/>
      <c r="WN60" s="1311"/>
      <c r="WO60" s="1311"/>
      <c r="WP60" s="1311"/>
      <c r="WQ60" s="1311"/>
      <c r="WR60" s="1311"/>
      <c r="WS60" s="1311"/>
      <c r="WT60" s="1311"/>
      <c r="WU60" s="1311"/>
      <c r="WV60" s="1311"/>
      <c r="WW60" s="1311"/>
      <c r="WX60" s="1311"/>
      <c r="WY60" s="1311"/>
      <c r="WZ60" s="1311"/>
      <c r="XA60" s="1311"/>
      <c r="XB60" s="1311"/>
      <c r="XC60" s="1311"/>
      <c r="XD60" s="1311"/>
      <c r="XE60" s="1311"/>
      <c r="XF60" s="1311"/>
      <c r="XG60" s="1311"/>
      <c r="XH60" s="1311"/>
      <c r="XI60" s="1311"/>
      <c r="XJ60" s="1311"/>
      <c r="XK60" s="1311"/>
      <c r="XL60" s="1311"/>
      <c r="XM60" s="1311"/>
      <c r="XN60" s="1311"/>
      <c r="XO60" s="1311"/>
      <c r="XP60" s="1311"/>
      <c r="XQ60" s="1311"/>
      <c r="XR60" s="1311"/>
      <c r="XS60" s="1311"/>
      <c r="XT60" s="1311"/>
      <c r="XU60" s="1311"/>
      <c r="XV60" s="1311"/>
      <c r="XW60" s="1311"/>
      <c r="XX60" s="1311"/>
      <c r="XY60" s="1311"/>
      <c r="XZ60" s="1311"/>
      <c r="YA60" s="1311"/>
      <c r="YB60" s="1311"/>
      <c r="YC60" s="1311"/>
      <c r="YD60" s="1311"/>
      <c r="YE60" s="1311"/>
      <c r="YF60" s="1311"/>
      <c r="YG60" s="1311"/>
      <c r="YH60" s="1311"/>
      <c r="YI60" s="1311"/>
      <c r="YJ60" s="1311"/>
      <c r="YK60" s="1311"/>
      <c r="YL60" s="1311"/>
      <c r="YM60" s="1311"/>
      <c r="YN60" s="1311"/>
      <c r="YO60" s="1311"/>
      <c r="YP60" s="1311"/>
      <c r="YQ60" s="1311"/>
      <c r="YR60" s="1311"/>
      <c r="YS60" s="1311"/>
      <c r="YT60" s="1311"/>
      <c r="YU60" s="1311"/>
      <c r="YV60" s="1311"/>
      <c r="YW60" s="1311"/>
      <c r="YX60" s="1311"/>
      <c r="YY60" s="1311"/>
      <c r="YZ60" s="1311"/>
      <c r="ZA60" s="1311"/>
      <c r="ZB60" s="1311"/>
      <c r="ZC60" s="1311"/>
      <c r="ZD60" s="1311"/>
      <c r="ZE60" s="1311"/>
      <c r="ZF60" s="1311"/>
      <c r="ZG60" s="1311"/>
      <c r="ZH60" s="1311"/>
      <c r="ZI60" s="1311"/>
      <c r="ZJ60" s="1311"/>
      <c r="ZK60" s="1311"/>
      <c r="ZL60" s="1311"/>
      <c r="ZM60" s="1311"/>
      <c r="ZN60" s="1311"/>
      <c r="ZO60" s="1311"/>
      <c r="ZP60" s="1311"/>
      <c r="ZQ60" s="1311"/>
      <c r="ZR60" s="1311"/>
      <c r="ZS60" s="1311"/>
      <c r="ZT60" s="1311"/>
      <c r="ZU60" s="1311"/>
      <c r="ZV60" s="1311"/>
      <c r="ZW60" s="1311"/>
      <c r="ZX60" s="1311"/>
      <c r="ZY60" s="1311"/>
      <c r="ZZ60" s="1311"/>
      <c r="AAA60" s="1311"/>
      <c r="AAB60" s="1311"/>
      <c r="AAC60" s="1311"/>
      <c r="AAD60" s="1311"/>
      <c r="AAE60" s="1311"/>
      <c r="AAF60" s="1311"/>
      <c r="AAG60" s="1311"/>
      <c r="AAH60" s="1311"/>
      <c r="AAI60" s="1311"/>
      <c r="AAJ60" s="1311"/>
      <c r="AAK60" s="1311"/>
      <c r="AAL60" s="1311"/>
      <c r="AAM60" s="1311"/>
      <c r="AAN60" s="1311"/>
      <c r="AAO60" s="1311"/>
      <c r="AAP60" s="1311"/>
      <c r="AAQ60" s="1311"/>
      <c r="AAR60" s="1311"/>
      <c r="AAS60" s="1311"/>
      <c r="AAT60" s="1311"/>
      <c r="AAU60" s="1311"/>
      <c r="AAV60" s="1311"/>
      <c r="AAW60" s="1311"/>
      <c r="AAX60" s="1311"/>
      <c r="AAY60" s="1311"/>
      <c r="AAZ60" s="1311"/>
      <c r="ABA60" s="1311"/>
      <c r="ABB60" s="1311"/>
      <c r="ABC60" s="1311"/>
      <c r="ABD60" s="1311"/>
      <c r="ABE60" s="1311"/>
      <c r="ABF60" s="1311"/>
      <c r="ABG60" s="1311"/>
      <c r="ABH60" s="1311"/>
      <c r="ABI60" s="1311"/>
      <c r="ABJ60" s="1311"/>
      <c r="ABK60" s="1311"/>
      <c r="ABL60" s="1311"/>
      <c r="ABM60" s="1311"/>
      <c r="ABN60" s="1311"/>
      <c r="ABO60" s="1311"/>
      <c r="ABP60" s="1311"/>
      <c r="ABQ60" s="1311"/>
      <c r="ABR60" s="1311"/>
      <c r="ABS60" s="1311"/>
      <c r="ABT60" s="1311"/>
      <c r="ABU60" s="1311"/>
      <c r="ABV60" s="1311"/>
      <c r="ABW60" s="1311"/>
      <c r="ABX60" s="1311"/>
      <c r="ABY60" s="1311"/>
      <c r="ABZ60" s="1311"/>
      <c r="ACA60" s="1311"/>
      <c r="ACB60" s="1311"/>
      <c r="ACC60" s="1311"/>
      <c r="ACD60" s="1311"/>
      <c r="ACE60" s="1311"/>
      <c r="ACF60" s="1311"/>
      <c r="ACG60" s="1311"/>
      <c r="ACH60" s="1311"/>
      <c r="ACI60" s="1311"/>
      <c r="ACJ60" s="1311"/>
      <c r="ACK60" s="1311"/>
      <c r="ACL60" s="1311"/>
      <c r="ACM60" s="1311"/>
      <c r="ACN60" s="1311"/>
      <c r="ACO60" s="1311"/>
      <c r="ACP60" s="1311"/>
      <c r="ACQ60" s="1311"/>
      <c r="ACR60" s="1311"/>
      <c r="ACS60" s="1311"/>
      <c r="ACT60" s="1311"/>
      <c r="ACU60" s="1311"/>
      <c r="ACV60" s="1311"/>
      <c r="ACW60" s="1311"/>
      <c r="ACX60" s="1311"/>
      <c r="ACY60" s="1311"/>
      <c r="ACZ60" s="1311"/>
      <c r="ADA60" s="1311"/>
      <c r="ADB60" s="1311"/>
      <c r="ADC60" s="1311"/>
      <c r="ADD60" s="1311"/>
      <c r="ADE60" s="1311"/>
      <c r="ADF60" s="1311"/>
      <c r="ADG60" s="1311"/>
      <c r="ADH60" s="1311"/>
      <c r="ADI60" s="1311"/>
      <c r="ADJ60" s="1311"/>
      <c r="ADK60" s="1311"/>
      <c r="ADL60" s="1311"/>
      <c r="ADM60" s="1311"/>
      <c r="ADN60" s="1311"/>
      <c r="ADO60" s="1311"/>
      <c r="ADP60" s="1311"/>
      <c r="ADQ60" s="1311"/>
      <c r="ADR60" s="1311"/>
      <c r="ADS60" s="1311"/>
      <c r="ADT60" s="1311"/>
      <c r="ADU60" s="1311"/>
      <c r="ADV60" s="1311"/>
      <c r="ADW60" s="1311"/>
      <c r="ADX60" s="1311"/>
      <c r="ADY60" s="1311"/>
      <c r="ADZ60" s="1311"/>
      <c r="AEA60" s="1311"/>
      <c r="AEB60" s="1311"/>
      <c r="AEC60" s="1311"/>
      <c r="AED60" s="1311"/>
      <c r="AEE60" s="1311"/>
      <c r="AEF60" s="1311"/>
      <c r="AEG60" s="1311"/>
      <c r="AEH60" s="1311"/>
      <c r="AEI60" s="1311"/>
      <c r="AEJ60" s="1311"/>
      <c r="AEK60" s="1311"/>
      <c r="AEL60" s="1311"/>
      <c r="AEM60" s="1311"/>
      <c r="AEN60" s="1311"/>
      <c r="AEO60" s="1311"/>
      <c r="AEP60" s="1311"/>
      <c r="AEQ60" s="1311"/>
      <c r="AER60" s="1311"/>
      <c r="AES60" s="1311"/>
      <c r="AET60" s="1311"/>
      <c r="AEU60" s="1311"/>
      <c r="AEV60" s="1311"/>
      <c r="AEW60" s="1311"/>
      <c r="AEX60" s="1311"/>
      <c r="AEY60" s="1311"/>
      <c r="AEZ60" s="1311"/>
      <c r="AFA60" s="1311"/>
      <c r="AFB60" s="1311"/>
      <c r="AFC60" s="1311"/>
      <c r="AFD60" s="1311"/>
      <c r="AFE60" s="1311"/>
      <c r="AFF60" s="1311"/>
      <c r="AFG60" s="1311"/>
      <c r="AFH60" s="1311"/>
      <c r="AFI60" s="1311"/>
      <c r="AFJ60" s="1311"/>
      <c r="AFK60" s="1311"/>
      <c r="AFL60" s="1311"/>
      <c r="AFM60" s="1311"/>
      <c r="AFN60" s="1311"/>
      <c r="AFO60" s="1311"/>
      <c r="AFP60" s="1311"/>
      <c r="AFQ60" s="1311"/>
      <c r="AFR60" s="1311"/>
      <c r="AFS60" s="1311"/>
      <c r="AFT60" s="1311"/>
      <c r="AFU60" s="1311"/>
      <c r="AFV60" s="1311"/>
      <c r="AFW60" s="1311"/>
      <c r="AFX60" s="1311"/>
      <c r="AFY60" s="1311"/>
      <c r="AFZ60" s="1311"/>
      <c r="AGA60" s="1311"/>
      <c r="AGB60" s="1311"/>
      <c r="AGC60" s="1311"/>
      <c r="AGD60" s="1311"/>
      <c r="AGE60" s="1311"/>
      <c r="AGF60" s="1311"/>
      <c r="AGG60" s="1311"/>
      <c r="AGH60" s="1311"/>
      <c r="AGI60" s="1311"/>
      <c r="AGJ60" s="1311"/>
      <c r="AGK60" s="1311"/>
      <c r="AGL60" s="1311"/>
      <c r="AGM60" s="1311"/>
      <c r="AGN60" s="1311"/>
      <c r="AGO60" s="1311"/>
      <c r="AGP60" s="1311"/>
      <c r="AGQ60" s="1311"/>
      <c r="AGR60" s="1311"/>
      <c r="AGS60" s="1311"/>
      <c r="AGT60" s="1311"/>
      <c r="AGU60" s="1311"/>
      <c r="AGV60" s="1311"/>
      <c r="AGW60" s="1311"/>
      <c r="AGX60" s="1311"/>
      <c r="AGY60" s="1311"/>
      <c r="AGZ60" s="1311"/>
      <c r="AHA60" s="1311"/>
      <c r="AHB60" s="1311"/>
      <c r="AHC60" s="1311"/>
      <c r="AHD60" s="1311"/>
      <c r="AHE60" s="1311"/>
      <c r="AHF60" s="1311"/>
      <c r="AHG60" s="1311"/>
      <c r="AHH60" s="1311"/>
      <c r="AHI60" s="1311"/>
      <c r="AHJ60" s="1311"/>
      <c r="AHK60" s="1311"/>
      <c r="AHL60" s="1311"/>
      <c r="AHM60" s="1311"/>
      <c r="AHN60" s="1311"/>
      <c r="AHO60" s="1311"/>
      <c r="AHP60" s="1311"/>
      <c r="AHQ60" s="1311"/>
      <c r="AHR60" s="1311"/>
      <c r="AHS60" s="1311"/>
      <c r="AHT60" s="1311"/>
      <c r="AHU60" s="1311"/>
      <c r="AHV60" s="1311"/>
      <c r="AHW60" s="1311"/>
      <c r="AHX60" s="1311"/>
      <c r="AHY60" s="1311"/>
      <c r="AHZ60" s="1311"/>
      <c r="AIA60" s="1311"/>
      <c r="AIB60" s="1311"/>
      <c r="AIC60" s="1311"/>
      <c r="AID60" s="1311"/>
      <c r="AIE60" s="1311"/>
      <c r="AIF60" s="1311"/>
      <c r="AIG60" s="1311"/>
      <c r="AIH60" s="1311"/>
      <c r="AII60" s="1311"/>
      <c r="AIJ60" s="1311"/>
      <c r="AIK60" s="1311"/>
      <c r="AIL60" s="1311"/>
      <c r="AIM60" s="1311"/>
      <c r="AIN60" s="1311"/>
      <c r="AIO60" s="1311"/>
      <c r="AIP60" s="1311"/>
      <c r="AIQ60" s="1311"/>
      <c r="AIR60" s="1311"/>
      <c r="AIS60" s="1311"/>
      <c r="AIT60" s="1311"/>
      <c r="AIU60" s="1311"/>
      <c r="AIV60" s="1311"/>
      <c r="AIW60" s="1311"/>
      <c r="AIX60" s="1311"/>
      <c r="AIY60" s="1311"/>
      <c r="AIZ60" s="1311"/>
      <c r="AJA60" s="1311"/>
      <c r="AJB60" s="1311"/>
      <c r="AJC60" s="1311"/>
      <c r="AJD60" s="1311"/>
      <c r="AJE60" s="1311"/>
      <c r="AJF60" s="1311"/>
      <c r="AJG60" s="1311"/>
      <c r="AJH60" s="1311"/>
      <c r="AJI60" s="1311"/>
      <c r="AJJ60" s="1311"/>
      <c r="AJK60" s="1311"/>
      <c r="AJL60" s="1311"/>
      <c r="AJM60" s="1311"/>
      <c r="AJN60" s="1311"/>
      <c r="AJO60" s="1311"/>
      <c r="AJP60" s="1311"/>
      <c r="AJQ60" s="1311"/>
      <c r="AJR60" s="1311"/>
      <c r="AJS60" s="1311"/>
      <c r="AJT60" s="1311"/>
      <c r="AJU60" s="1311"/>
      <c r="AJV60" s="1311"/>
      <c r="AJW60" s="1311"/>
      <c r="AJX60" s="1311"/>
      <c r="AJY60" s="1311"/>
      <c r="AJZ60" s="1311"/>
      <c r="AKA60" s="1311"/>
      <c r="AKB60" s="1311"/>
      <c r="AKC60" s="1311"/>
      <c r="AKD60" s="1311"/>
      <c r="AKE60" s="1311"/>
      <c r="AKF60" s="1311"/>
      <c r="AKG60" s="1311"/>
      <c r="AKH60" s="1311"/>
      <c r="AKI60" s="1311"/>
      <c r="AKJ60" s="1311"/>
      <c r="AKK60" s="1311"/>
      <c r="AKL60" s="1311"/>
      <c r="AKM60" s="1311"/>
      <c r="AKN60" s="1311"/>
      <c r="AKO60" s="1311"/>
      <c r="AKP60" s="1311"/>
      <c r="AKQ60" s="1311"/>
      <c r="AKR60" s="1311"/>
      <c r="AKS60" s="1311"/>
      <c r="AKT60" s="1311"/>
      <c r="AKU60" s="1311"/>
      <c r="AKV60" s="1311"/>
      <c r="AKW60" s="1311"/>
      <c r="AKX60" s="1311"/>
      <c r="AKY60" s="1311"/>
      <c r="AKZ60" s="1311"/>
      <c r="ALA60" s="1311"/>
      <c r="ALB60" s="1311"/>
      <c r="ALC60" s="1311"/>
      <c r="ALD60" s="1311"/>
      <c r="ALE60" s="1311"/>
      <c r="ALF60" s="1311"/>
      <c r="ALG60" s="1311"/>
      <c r="ALH60" s="1311"/>
      <c r="ALI60" s="1311"/>
      <c r="ALJ60" s="1311"/>
      <c r="ALK60" s="1311"/>
      <c r="ALL60" s="1311"/>
      <c r="ALM60" s="1311"/>
      <c r="ALN60" s="1311"/>
      <c r="ALO60" s="1311"/>
      <c r="ALP60" s="1311"/>
      <c r="ALQ60" s="1311"/>
      <c r="ALR60" s="1311"/>
      <c r="ALS60" s="1311"/>
    </row>
    <row r="61" spans="1:1007" ht="270">
      <c r="A61" s="1080" t="s">
        <v>637</v>
      </c>
      <c r="B61" s="1181" t="s">
        <v>627</v>
      </c>
      <c r="C61" s="1107" t="s">
        <v>706</v>
      </c>
      <c r="D61" s="1184">
        <v>1.2500000000000001E-2</v>
      </c>
      <c r="E61" s="975" t="s">
        <v>713</v>
      </c>
      <c r="F61" s="975" t="s">
        <v>708</v>
      </c>
      <c r="G61" s="1187"/>
      <c r="H61" s="975" t="s">
        <v>26</v>
      </c>
      <c r="I61" s="1094" t="s">
        <v>437</v>
      </c>
      <c r="J61" s="1094" t="s">
        <v>437</v>
      </c>
      <c r="K61" s="1172">
        <v>45078</v>
      </c>
      <c r="L61" s="1109">
        <v>50770</v>
      </c>
      <c r="M61" s="1111">
        <v>0.02</v>
      </c>
      <c r="N61" s="1111">
        <v>0.04</v>
      </c>
      <c r="O61" s="1111">
        <v>0.06</v>
      </c>
      <c r="P61" s="1111">
        <v>0.08</v>
      </c>
      <c r="Q61" s="1112">
        <v>0.1</v>
      </c>
      <c r="R61" s="1110">
        <v>0.12</v>
      </c>
      <c r="S61" s="1110">
        <v>0.14000000000000001</v>
      </c>
      <c r="T61" s="1110">
        <v>0.16</v>
      </c>
      <c r="U61" s="1110">
        <v>0.18</v>
      </c>
      <c r="V61" s="1110">
        <v>0.2</v>
      </c>
      <c r="W61" s="1112">
        <v>0.22</v>
      </c>
      <c r="X61" s="1112">
        <v>0.24</v>
      </c>
      <c r="Y61" s="1112">
        <v>0.26</v>
      </c>
      <c r="Z61" s="1110">
        <v>0.28000000000000003</v>
      </c>
      <c r="AA61" s="1110">
        <v>0.3</v>
      </c>
      <c r="AB61" s="1110">
        <v>0.32</v>
      </c>
      <c r="AC61" s="1110">
        <v>0.32</v>
      </c>
      <c r="AD61" s="965" t="s">
        <v>698</v>
      </c>
      <c r="AE61" s="987" t="s">
        <v>714</v>
      </c>
      <c r="AF61" s="1189">
        <v>8.8000000000000005E-3</v>
      </c>
      <c r="AG61" s="953" t="s">
        <v>715</v>
      </c>
      <c r="AH61" s="1102" t="s">
        <v>716</v>
      </c>
      <c r="AI61" s="1102" t="s">
        <v>702</v>
      </c>
      <c r="AJ61" s="1102" t="s">
        <v>703</v>
      </c>
      <c r="AK61" s="1102" t="s">
        <v>11</v>
      </c>
      <c r="AL61" s="1102" t="s">
        <v>20</v>
      </c>
      <c r="AM61" s="956" t="str">
        <f t="shared" si="0"/>
        <v>SI</v>
      </c>
      <c r="AN61" s="1102">
        <v>352</v>
      </c>
      <c r="AO61" s="1102" t="s">
        <v>437</v>
      </c>
      <c r="AP61" s="1102">
        <v>2021</v>
      </c>
      <c r="AQ61" s="1172">
        <v>45078</v>
      </c>
      <c r="AR61" s="1119">
        <v>50769</v>
      </c>
      <c r="AS61" s="1120">
        <v>200</v>
      </c>
      <c r="AT61" s="1120">
        <v>0</v>
      </c>
      <c r="AU61" s="1120">
        <v>675</v>
      </c>
      <c r="AV61" s="1120">
        <v>0</v>
      </c>
      <c r="AW61" s="1120">
        <v>0</v>
      </c>
      <c r="AX61" s="1120">
        <v>0</v>
      </c>
      <c r="AY61" s="1120">
        <v>0</v>
      </c>
      <c r="AZ61" s="1120">
        <v>0</v>
      </c>
      <c r="BA61" s="1120">
        <v>0</v>
      </c>
      <c r="BB61" s="1120">
        <v>0</v>
      </c>
      <c r="BC61" s="1120">
        <v>875</v>
      </c>
      <c r="BD61" s="1120">
        <v>0</v>
      </c>
      <c r="BE61" s="1120">
        <v>0</v>
      </c>
      <c r="BF61" s="1120">
        <v>0</v>
      </c>
      <c r="BG61" s="1120">
        <v>0</v>
      </c>
      <c r="BH61" s="1120">
        <v>0</v>
      </c>
      <c r="BI61" s="1120">
        <f t="shared" si="9"/>
        <v>1750</v>
      </c>
      <c r="BJ61" s="1039">
        <v>17000</v>
      </c>
      <c r="BK61" s="1039">
        <v>17000</v>
      </c>
      <c r="BL61" s="965" t="s">
        <v>717</v>
      </c>
      <c r="BM61" s="965">
        <v>7797</v>
      </c>
      <c r="BN61" s="1116">
        <v>0</v>
      </c>
      <c r="BO61" s="965" t="s">
        <v>359</v>
      </c>
      <c r="BP61" s="965" t="s">
        <v>359</v>
      </c>
      <c r="BQ61" s="965">
        <v>7797</v>
      </c>
      <c r="BR61" s="1116">
        <v>30793</v>
      </c>
      <c r="BS61" s="965" t="s">
        <v>359</v>
      </c>
      <c r="BT61" s="965" t="s">
        <v>359</v>
      </c>
      <c r="BU61" s="964"/>
      <c r="BV61" s="1116">
        <v>0</v>
      </c>
      <c r="BW61" s="1116"/>
      <c r="BX61" s="1102"/>
      <c r="BY61" s="1102"/>
      <c r="BZ61" s="1116">
        <v>0</v>
      </c>
      <c r="CA61" s="1121"/>
      <c r="CB61" s="1121"/>
      <c r="CC61" s="1121"/>
      <c r="CD61" s="1116">
        <v>0</v>
      </c>
      <c r="CE61" s="1121"/>
      <c r="CF61" s="1121"/>
      <c r="CG61" s="1121"/>
      <c r="CH61" s="1116">
        <v>0</v>
      </c>
      <c r="CI61" s="1121"/>
      <c r="CJ61" s="1102"/>
      <c r="CK61" s="1121"/>
      <c r="CL61" s="1039">
        <v>0</v>
      </c>
      <c r="CM61" s="1039">
        <v>0</v>
      </c>
      <c r="CN61" s="1121"/>
      <c r="CO61" s="964"/>
      <c r="CP61" s="1116">
        <v>0</v>
      </c>
      <c r="CQ61" s="1121"/>
      <c r="CR61" s="1121"/>
      <c r="CS61" s="1121"/>
      <c r="CT61" s="1116">
        <v>0</v>
      </c>
      <c r="CU61" s="1121"/>
      <c r="CV61" s="1121"/>
      <c r="CW61" s="1121"/>
      <c r="CX61" s="1116">
        <v>50800</v>
      </c>
      <c r="CY61" s="1121"/>
      <c r="CZ61" s="1122" t="s">
        <v>704</v>
      </c>
      <c r="DA61" s="1121"/>
      <c r="DB61" s="1116">
        <v>0</v>
      </c>
      <c r="DC61" s="1121"/>
      <c r="DD61" s="1121"/>
      <c r="DE61" s="1121"/>
      <c r="DF61" s="1116">
        <v>0</v>
      </c>
      <c r="DG61" s="1121"/>
      <c r="DH61" s="1121"/>
      <c r="DI61" s="1121"/>
      <c r="DJ61" s="1116">
        <v>0</v>
      </c>
      <c r="DK61" s="1121"/>
      <c r="DL61" s="1121"/>
      <c r="DM61" s="1121"/>
      <c r="DN61" s="1116">
        <v>0</v>
      </c>
      <c r="DO61" s="1121"/>
      <c r="DP61" s="1121"/>
      <c r="DQ61" s="1121"/>
      <c r="DR61" s="1116">
        <v>0</v>
      </c>
      <c r="DS61" s="1121"/>
      <c r="DT61" s="1121"/>
      <c r="DU61" s="1121"/>
      <c r="DV61" s="994">
        <f t="shared" si="8"/>
        <v>98593</v>
      </c>
      <c r="DW61" s="1105" t="s">
        <v>644</v>
      </c>
      <c r="DX61" s="1086" t="s">
        <v>289</v>
      </c>
      <c r="DY61" s="1086" t="s">
        <v>645</v>
      </c>
      <c r="DZ61" s="1105" t="s">
        <v>705</v>
      </c>
      <c r="EA61" s="1086">
        <v>3779595</v>
      </c>
      <c r="EB61" s="1106" t="s">
        <v>647</v>
      </c>
      <c r="EC61" s="1306" t="s">
        <v>343</v>
      </c>
      <c r="ED61" s="964"/>
      <c r="EE61" s="964"/>
      <c r="EF61" s="964"/>
      <c r="EG61" s="964"/>
      <c r="EH61" s="964"/>
      <c r="EI61" s="1118"/>
      <c r="EJ61" s="1118"/>
      <c r="EK61" s="1118"/>
      <c r="EL61" s="1118"/>
      <c r="EM61" s="1118"/>
      <c r="EN61" s="1118" t="s">
        <v>718</v>
      </c>
      <c r="EO61" s="1118"/>
      <c r="EP61" s="1118"/>
      <c r="EQ61" s="1118"/>
      <c r="ER61" s="1118"/>
      <c r="ES61" s="1311"/>
      <c r="ET61" s="1311"/>
      <c r="EU61" s="1311"/>
      <c r="EV61" s="1311"/>
      <c r="EW61" s="1311"/>
      <c r="EX61" s="1311"/>
      <c r="EY61" s="1311"/>
      <c r="EZ61" s="1311"/>
      <c r="FA61" s="1311"/>
      <c r="FB61" s="1311"/>
      <c r="FC61" s="1311"/>
      <c r="FD61" s="1311"/>
      <c r="FE61" s="1311"/>
      <c r="FF61" s="1311"/>
      <c r="FG61" s="1311"/>
      <c r="FH61" s="1311"/>
      <c r="FI61" s="1311"/>
      <c r="FJ61" s="1311"/>
      <c r="FK61" s="1311"/>
      <c r="FL61" s="1311"/>
      <c r="FM61" s="1311"/>
      <c r="FN61" s="1311"/>
      <c r="FO61" s="1311"/>
      <c r="FP61" s="1311"/>
      <c r="FQ61" s="1311"/>
      <c r="FR61" s="1311"/>
      <c r="FS61" s="1311"/>
      <c r="FT61" s="1311"/>
      <c r="FU61" s="1311"/>
      <c r="FV61" s="1311"/>
      <c r="FW61" s="1311"/>
      <c r="FX61" s="1311"/>
      <c r="FY61" s="1311"/>
      <c r="FZ61" s="1311"/>
      <c r="GA61" s="1311"/>
      <c r="GB61" s="1311"/>
      <c r="GC61" s="1311"/>
      <c r="GD61" s="1311"/>
      <c r="GE61" s="1311"/>
      <c r="GF61" s="1311"/>
      <c r="GG61" s="1311"/>
      <c r="GH61" s="1311"/>
      <c r="GI61" s="1311"/>
      <c r="GJ61" s="1311"/>
      <c r="GK61" s="1311"/>
      <c r="GL61" s="1311"/>
      <c r="GM61" s="1311"/>
      <c r="GN61" s="1311"/>
      <c r="GO61" s="1311"/>
      <c r="GP61" s="1311"/>
      <c r="GQ61" s="1311"/>
      <c r="GR61" s="1311"/>
      <c r="GS61" s="1311"/>
      <c r="GT61" s="1311"/>
      <c r="GU61" s="1311"/>
      <c r="GV61" s="1311"/>
      <c r="GW61" s="1311"/>
      <c r="GX61" s="1311"/>
      <c r="GY61" s="1311"/>
      <c r="GZ61" s="1311"/>
      <c r="HA61" s="1311"/>
      <c r="HB61" s="1311"/>
      <c r="HC61" s="1311"/>
      <c r="HD61" s="1311"/>
      <c r="HE61" s="1311"/>
      <c r="HF61" s="1311"/>
      <c r="HG61" s="1311"/>
      <c r="HH61" s="1311"/>
      <c r="HI61" s="1311"/>
      <c r="HJ61" s="1311"/>
      <c r="HK61" s="1311"/>
      <c r="HL61" s="1311"/>
      <c r="HM61" s="1311"/>
      <c r="HN61" s="1311"/>
      <c r="HO61" s="1311"/>
      <c r="HP61" s="1311"/>
      <c r="HQ61" s="1311"/>
      <c r="HR61" s="1311"/>
      <c r="HS61" s="1311"/>
      <c r="HT61" s="1311"/>
      <c r="HU61" s="1311"/>
      <c r="HV61" s="1311"/>
      <c r="HW61" s="1311"/>
      <c r="HX61" s="1311"/>
      <c r="HY61" s="1311"/>
      <c r="HZ61" s="1311"/>
      <c r="IA61" s="1311"/>
      <c r="IB61" s="1311"/>
      <c r="IC61" s="1311"/>
      <c r="ID61" s="1311"/>
      <c r="IE61" s="1311"/>
      <c r="IF61" s="1311"/>
      <c r="IG61" s="1311"/>
      <c r="IH61" s="1311"/>
      <c r="II61" s="1311"/>
      <c r="IJ61" s="1311"/>
      <c r="IK61" s="1311"/>
      <c r="IL61" s="1311"/>
      <c r="IM61" s="1311"/>
      <c r="IN61" s="1311"/>
      <c r="IO61" s="1311"/>
      <c r="IP61" s="1311"/>
      <c r="IQ61" s="1311"/>
      <c r="IR61" s="1311"/>
      <c r="IS61" s="1311"/>
      <c r="IT61" s="1311"/>
      <c r="IU61" s="1311"/>
      <c r="IV61" s="1311"/>
      <c r="IW61" s="1311"/>
      <c r="IX61" s="1311"/>
      <c r="IY61" s="1311"/>
      <c r="IZ61" s="1311"/>
      <c r="JA61" s="1311"/>
      <c r="JB61" s="1311"/>
      <c r="JC61" s="1311"/>
      <c r="JD61" s="1311"/>
      <c r="JE61" s="1311"/>
      <c r="JF61" s="1311"/>
      <c r="JG61" s="1311"/>
      <c r="JH61" s="1311"/>
      <c r="JI61" s="1311"/>
      <c r="JJ61" s="1311"/>
      <c r="JK61" s="1311"/>
      <c r="JL61" s="1311"/>
      <c r="JM61" s="1311"/>
      <c r="JN61" s="1311"/>
      <c r="JO61" s="1311"/>
      <c r="JP61" s="1311"/>
      <c r="JQ61" s="1311"/>
      <c r="JR61" s="1311"/>
      <c r="JS61" s="1311"/>
      <c r="JT61" s="1311"/>
      <c r="JU61" s="1311"/>
      <c r="JV61" s="1311"/>
      <c r="JW61" s="1311"/>
      <c r="JX61" s="1311"/>
      <c r="JY61" s="1311"/>
      <c r="JZ61" s="1311"/>
      <c r="KA61" s="1311"/>
      <c r="KB61" s="1311"/>
      <c r="KC61" s="1311"/>
      <c r="KD61" s="1311"/>
      <c r="KE61" s="1311"/>
      <c r="KF61" s="1311"/>
      <c r="KG61" s="1311"/>
      <c r="KH61" s="1311"/>
      <c r="KI61" s="1311"/>
      <c r="KJ61" s="1311"/>
      <c r="KK61" s="1311"/>
      <c r="KL61" s="1311"/>
      <c r="KM61" s="1311"/>
      <c r="KN61" s="1311"/>
      <c r="KO61" s="1311"/>
      <c r="KP61" s="1311"/>
      <c r="KQ61" s="1311"/>
      <c r="KR61" s="1311"/>
      <c r="KS61" s="1311"/>
      <c r="KT61" s="1311"/>
      <c r="KU61" s="1311"/>
      <c r="KV61" s="1311"/>
      <c r="KW61" s="1311"/>
      <c r="KX61" s="1311"/>
      <c r="KY61" s="1311"/>
      <c r="KZ61" s="1311"/>
      <c r="LA61" s="1311"/>
      <c r="LB61" s="1311"/>
      <c r="LC61" s="1311"/>
      <c r="LD61" s="1311"/>
      <c r="LE61" s="1311"/>
      <c r="LF61" s="1311"/>
      <c r="LG61" s="1311"/>
      <c r="LH61" s="1311"/>
      <c r="LI61" s="1311"/>
      <c r="LJ61" s="1311"/>
      <c r="LK61" s="1311"/>
      <c r="LL61" s="1311"/>
      <c r="LM61" s="1311"/>
      <c r="LN61" s="1311"/>
      <c r="LO61" s="1311"/>
      <c r="LP61" s="1311"/>
      <c r="LQ61" s="1311"/>
      <c r="LR61" s="1311"/>
      <c r="LS61" s="1311"/>
      <c r="LT61" s="1311"/>
      <c r="LU61" s="1311"/>
      <c r="LV61" s="1311"/>
      <c r="LW61" s="1311"/>
      <c r="LX61" s="1311"/>
      <c r="LY61" s="1311"/>
      <c r="LZ61" s="1311"/>
      <c r="MA61" s="1311"/>
      <c r="MB61" s="1311"/>
      <c r="MC61" s="1311"/>
      <c r="MD61" s="1311"/>
      <c r="ME61" s="1311"/>
      <c r="MF61" s="1311"/>
      <c r="MG61" s="1311"/>
      <c r="MH61" s="1311"/>
      <c r="MI61" s="1311"/>
      <c r="MJ61" s="1311"/>
      <c r="MK61" s="1311"/>
      <c r="ML61" s="1311"/>
      <c r="MM61" s="1311"/>
      <c r="MN61" s="1311"/>
      <c r="MO61" s="1311"/>
      <c r="MP61" s="1311"/>
      <c r="MQ61" s="1311"/>
      <c r="MR61" s="1311"/>
      <c r="MS61" s="1311"/>
      <c r="MT61" s="1311"/>
      <c r="MU61" s="1311"/>
      <c r="MV61" s="1311"/>
      <c r="MW61" s="1311"/>
      <c r="MX61" s="1311"/>
      <c r="MY61" s="1311"/>
      <c r="MZ61" s="1311"/>
      <c r="NA61" s="1311"/>
      <c r="NB61" s="1311"/>
      <c r="NC61" s="1311"/>
      <c r="ND61" s="1311"/>
      <c r="NE61" s="1311"/>
      <c r="NF61" s="1311"/>
      <c r="NG61" s="1311"/>
      <c r="NH61" s="1311"/>
      <c r="NI61" s="1311"/>
      <c r="NJ61" s="1311"/>
      <c r="NK61" s="1311"/>
      <c r="NL61" s="1311"/>
      <c r="NM61" s="1311"/>
      <c r="NN61" s="1311"/>
      <c r="NO61" s="1311"/>
      <c r="NP61" s="1311"/>
      <c r="NQ61" s="1311"/>
      <c r="NR61" s="1311"/>
      <c r="NS61" s="1311"/>
      <c r="NT61" s="1311"/>
      <c r="NU61" s="1311"/>
      <c r="NV61" s="1311"/>
      <c r="NW61" s="1311"/>
      <c r="NX61" s="1311"/>
      <c r="NY61" s="1311"/>
      <c r="NZ61" s="1311"/>
      <c r="OA61" s="1311"/>
      <c r="OB61" s="1311"/>
      <c r="OC61" s="1311"/>
      <c r="OD61" s="1311"/>
      <c r="OE61" s="1311"/>
      <c r="OF61" s="1311"/>
      <c r="OG61" s="1311"/>
      <c r="OH61" s="1311"/>
      <c r="OI61" s="1311"/>
      <c r="OJ61" s="1311"/>
      <c r="OK61" s="1311"/>
      <c r="OL61" s="1311"/>
      <c r="OM61" s="1311"/>
      <c r="ON61" s="1311"/>
      <c r="OO61" s="1311"/>
      <c r="OP61" s="1311"/>
      <c r="OQ61" s="1311"/>
      <c r="OR61" s="1311"/>
      <c r="OS61" s="1311"/>
      <c r="OT61" s="1311"/>
      <c r="OU61" s="1311"/>
      <c r="OV61" s="1311"/>
      <c r="OW61" s="1311"/>
      <c r="OX61" s="1311"/>
      <c r="OY61" s="1311"/>
      <c r="OZ61" s="1311"/>
      <c r="PA61" s="1311"/>
      <c r="PB61" s="1311"/>
      <c r="PC61" s="1311"/>
      <c r="PD61" s="1311"/>
      <c r="PE61" s="1311"/>
      <c r="PF61" s="1311"/>
      <c r="PG61" s="1311"/>
      <c r="PH61" s="1311"/>
      <c r="PI61" s="1311"/>
      <c r="PJ61" s="1311"/>
      <c r="PK61" s="1311"/>
      <c r="PL61" s="1311"/>
      <c r="PM61" s="1311"/>
      <c r="PN61" s="1311"/>
      <c r="PO61" s="1311"/>
      <c r="PP61" s="1311"/>
      <c r="PQ61" s="1311"/>
      <c r="PR61" s="1311"/>
      <c r="PS61" s="1311"/>
      <c r="PT61" s="1311"/>
      <c r="PU61" s="1311"/>
      <c r="PV61" s="1311"/>
      <c r="PW61" s="1311"/>
      <c r="PX61" s="1311"/>
      <c r="PY61" s="1311"/>
      <c r="PZ61" s="1311"/>
      <c r="QA61" s="1311"/>
      <c r="QB61" s="1311"/>
      <c r="QC61" s="1311"/>
      <c r="QD61" s="1311"/>
      <c r="QE61" s="1311"/>
      <c r="QF61" s="1311"/>
      <c r="QG61" s="1311"/>
      <c r="QH61" s="1311"/>
      <c r="QI61" s="1311"/>
      <c r="QJ61" s="1311"/>
      <c r="QK61" s="1311"/>
      <c r="QL61" s="1311"/>
      <c r="QM61" s="1311"/>
      <c r="QN61" s="1311"/>
      <c r="QO61" s="1311"/>
      <c r="QP61" s="1311"/>
      <c r="QQ61" s="1311"/>
      <c r="QR61" s="1311"/>
      <c r="QS61" s="1311"/>
      <c r="QT61" s="1311"/>
      <c r="QU61" s="1311"/>
      <c r="QV61" s="1311"/>
      <c r="QW61" s="1311"/>
      <c r="QX61" s="1311"/>
      <c r="QY61" s="1311"/>
      <c r="QZ61" s="1311"/>
      <c r="RA61" s="1311"/>
      <c r="RB61" s="1311"/>
      <c r="RC61" s="1311"/>
      <c r="RD61" s="1311"/>
      <c r="RE61" s="1311"/>
      <c r="RF61" s="1311"/>
      <c r="RG61" s="1311"/>
      <c r="RH61" s="1311"/>
      <c r="RI61" s="1311"/>
      <c r="RJ61" s="1311"/>
      <c r="RK61" s="1311"/>
      <c r="RL61" s="1311"/>
      <c r="RM61" s="1311"/>
      <c r="RN61" s="1311"/>
      <c r="RO61" s="1311"/>
      <c r="RP61" s="1311"/>
      <c r="RQ61" s="1311"/>
      <c r="RR61" s="1311"/>
      <c r="RS61" s="1311"/>
      <c r="RT61" s="1311"/>
      <c r="RU61" s="1311"/>
      <c r="RV61" s="1311"/>
      <c r="RW61" s="1311"/>
      <c r="RX61" s="1311"/>
      <c r="RY61" s="1311"/>
      <c r="RZ61" s="1311"/>
      <c r="SA61" s="1311"/>
      <c r="SB61" s="1311"/>
      <c r="SC61" s="1311"/>
      <c r="SD61" s="1311"/>
      <c r="SE61" s="1311"/>
      <c r="SF61" s="1311"/>
      <c r="SG61" s="1311"/>
      <c r="SH61" s="1311"/>
      <c r="SI61" s="1311"/>
      <c r="SJ61" s="1311"/>
      <c r="SK61" s="1311"/>
      <c r="SL61" s="1311"/>
      <c r="SM61" s="1311"/>
      <c r="SN61" s="1311"/>
      <c r="SO61" s="1311"/>
      <c r="SP61" s="1311"/>
      <c r="SQ61" s="1311"/>
      <c r="SR61" s="1311"/>
      <c r="SS61" s="1311"/>
      <c r="ST61" s="1311"/>
      <c r="SU61" s="1311"/>
      <c r="SV61" s="1311"/>
      <c r="SW61" s="1311"/>
      <c r="SX61" s="1311"/>
      <c r="SY61" s="1311"/>
      <c r="SZ61" s="1311"/>
      <c r="TA61" s="1311"/>
      <c r="TB61" s="1311"/>
      <c r="TC61" s="1311"/>
      <c r="TD61" s="1311"/>
      <c r="TE61" s="1311"/>
      <c r="TF61" s="1311"/>
      <c r="TG61" s="1311"/>
      <c r="TH61" s="1311"/>
      <c r="TI61" s="1311"/>
      <c r="TJ61" s="1311"/>
      <c r="TK61" s="1311"/>
      <c r="TL61" s="1311"/>
      <c r="TM61" s="1311"/>
      <c r="TN61" s="1311"/>
      <c r="TO61" s="1311"/>
      <c r="TP61" s="1311"/>
      <c r="TQ61" s="1311"/>
      <c r="TR61" s="1311"/>
      <c r="TS61" s="1311"/>
      <c r="TT61" s="1311"/>
      <c r="TU61" s="1311"/>
      <c r="TV61" s="1311"/>
      <c r="TW61" s="1311"/>
      <c r="TX61" s="1311"/>
      <c r="TY61" s="1311"/>
      <c r="TZ61" s="1311"/>
      <c r="UA61" s="1311"/>
      <c r="UB61" s="1311"/>
      <c r="UC61" s="1311"/>
      <c r="UD61" s="1311"/>
      <c r="UE61" s="1311"/>
      <c r="UF61" s="1311"/>
      <c r="UG61" s="1311"/>
      <c r="UH61" s="1311"/>
      <c r="UI61" s="1311"/>
      <c r="UJ61" s="1311"/>
      <c r="UK61" s="1311"/>
      <c r="UL61" s="1311"/>
      <c r="UM61" s="1311"/>
      <c r="UN61" s="1311"/>
      <c r="UO61" s="1311"/>
      <c r="UP61" s="1311"/>
      <c r="UQ61" s="1311"/>
      <c r="UR61" s="1311"/>
      <c r="US61" s="1311"/>
      <c r="UT61" s="1311"/>
      <c r="UU61" s="1311"/>
      <c r="UV61" s="1311"/>
      <c r="UW61" s="1311"/>
      <c r="UX61" s="1311"/>
      <c r="UY61" s="1311"/>
      <c r="UZ61" s="1311"/>
      <c r="VA61" s="1311"/>
      <c r="VB61" s="1311"/>
      <c r="VC61" s="1311"/>
      <c r="VD61" s="1311"/>
      <c r="VE61" s="1311"/>
      <c r="VF61" s="1311"/>
      <c r="VG61" s="1311"/>
      <c r="VH61" s="1311"/>
      <c r="VI61" s="1311"/>
      <c r="VJ61" s="1311"/>
      <c r="VK61" s="1311"/>
      <c r="VL61" s="1311"/>
      <c r="VM61" s="1311"/>
      <c r="VN61" s="1311"/>
      <c r="VO61" s="1311"/>
      <c r="VP61" s="1311"/>
      <c r="VQ61" s="1311"/>
      <c r="VR61" s="1311"/>
      <c r="VS61" s="1311"/>
      <c r="VT61" s="1311"/>
      <c r="VU61" s="1311"/>
      <c r="VV61" s="1311"/>
      <c r="VW61" s="1311"/>
      <c r="VX61" s="1311"/>
      <c r="VY61" s="1311"/>
      <c r="VZ61" s="1311"/>
      <c r="WA61" s="1311"/>
      <c r="WB61" s="1311"/>
      <c r="WC61" s="1311"/>
      <c r="WD61" s="1311"/>
      <c r="WE61" s="1311"/>
      <c r="WF61" s="1311"/>
      <c r="WG61" s="1311"/>
      <c r="WH61" s="1311"/>
      <c r="WI61" s="1311"/>
      <c r="WJ61" s="1311"/>
      <c r="WK61" s="1311"/>
      <c r="WL61" s="1311"/>
      <c r="WM61" s="1311"/>
      <c r="WN61" s="1311"/>
      <c r="WO61" s="1311"/>
      <c r="WP61" s="1311"/>
      <c r="WQ61" s="1311"/>
      <c r="WR61" s="1311"/>
      <c r="WS61" s="1311"/>
      <c r="WT61" s="1311"/>
      <c r="WU61" s="1311"/>
      <c r="WV61" s="1311"/>
      <c r="WW61" s="1311"/>
      <c r="WX61" s="1311"/>
      <c r="WY61" s="1311"/>
      <c r="WZ61" s="1311"/>
      <c r="XA61" s="1311"/>
      <c r="XB61" s="1311"/>
      <c r="XC61" s="1311"/>
      <c r="XD61" s="1311"/>
      <c r="XE61" s="1311"/>
      <c r="XF61" s="1311"/>
      <c r="XG61" s="1311"/>
      <c r="XH61" s="1311"/>
      <c r="XI61" s="1311"/>
      <c r="XJ61" s="1311"/>
      <c r="XK61" s="1311"/>
      <c r="XL61" s="1311"/>
      <c r="XM61" s="1311"/>
      <c r="XN61" s="1311"/>
      <c r="XO61" s="1311"/>
      <c r="XP61" s="1311"/>
      <c r="XQ61" s="1311"/>
      <c r="XR61" s="1311"/>
      <c r="XS61" s="1311"/>
      <c r="XT61" s="1311"/>
      <c r="XU61" s="1311"/>
      <c r="XV61" s="1311"/>
      <c r="XW61" s="1311"/>
      <c r="XX61" s="1311"/>
      <c r="XY61" s="1311"/>
      <c r="XZ61" s="1311"/>
      <c r="YA61" s="1311"/>
      <c r="YB61" s="1311"/>
      <c r="YC61" s="1311"/>
      <c r="YD61" s="1311"/>
      <c r="YE61" s="1311"/>
      <c r="YF61" s="1311"/>
      <c r="YG61" s="1311"/>
      <c r="YH61" s="1311"/>
      <c r="YI61" s="1311"/>
      <c r="YJ61" s="1311"/>
      <c r="YK61" s="1311"/>
      <c r="YL61" s="1311"/>
      <c r="YM61" s="1311"/>
      <c r="YN61" s="1311"/>
      <c r="YO61" s="1311"/>
      <c r="YP61" s="1311"/>
      <c r="YQ61" s="1311"/>
      <c r="YR61" s="1311"/>
      <c r="YS61" s="1311"/>
      <c r="YT61" s="1311"/>
      <c r="YU61" s="1311"/>
      <c r="YV61" s="1311"/>
      <c r="YW61" s="1311"/>
      <c r="YX61" s="1311"/>
      <c r="YY61" s="1311"/>
      <c r="YZ61" s="1311"/>
      <c r="ZA61" s="1311"/>
      <c r="ZB61" s="1311"/>
      <c r="ZC61" s="1311"/>
      <c r="ZD61" s="1311"/>
      <c r="ZE61" s="1311"/>
      <c r="ZF61" s="1311"/>
      <c r="ZG61" s="1311"/>
      <c r="ZH61" s="1311"/>
      <c r="ZI61" s="1311"/>
      <c r="ZJ61" s="1311"/>
      <c r="ZK61" s="1311"/>
      <c r="ZL61" s="1311"/>
      <c r="ZM61" s="1311"/>
      <c r="ZN61" s="1311"/>
      <c r="ZO61" s="1311"/>
      <c r="ZP61" s="1311"/>
      <c r="ZQ61" s="1311"/>
      <c r="ZR61" s="1311"/>
      <c r="ZS61" s="1311"/>
      <c r="ZT61" s="1311"/>
      <c r="ZU61" s="1311"/>
      <c r="ZV61" s="1311"/>
      <c r="ZW61" s="1311"/>
      <c r="ZX61" s="1311"/>
      <c r="ZY61" s="1311"/>
      <c r="ZZ61" s="1311"/>
      <c r="AAA61" s="1311"/>
      <c r="AAB61" s="1311"/>
      <c r="AAC61" s="1311"/>
      <c r="AAD61" s="1311"/>
      <c r="AAE61" s="1311"/>
      <c r="AAF61" s="1311"/>
      <c r="AAG61" s="1311"/>
      <c r="AAH61" s="1311"/>
      <c r="AAI61" s="1311"/>
      <c r="AAJ61" s="1311"/>
      <c r="AAK61" s="1311"/>
      <c r="AAL61" s="1311"/>
      <c r="AAM61" s="1311"/>
      <c r="AAN61" s="1311"/>
      <c r="AAO61" s="1311"/>
      <c r="AAP61" s="1311"/>
      <c r="AAQ61" s="1311"/>
      <c r="AAR61" s="1311"/>
      <c r="AAS61" s="1311"/>
      <c r="AAT61" s="1311"/>
      <c r="AAU61" s="1311"/>
      <c r="AAV61" s="1311"/>
      <c r="AAW61" s="1311"/>
      <c r="AAX61" s="1311"/>
      <c r="AAY61" s="1311"/>
      <c r="AAZ61" s="1311"/>
      <c r="ABA61" s="1311"/>
      <c r="ABB61" s="1311"/>
      <c r="ABC61" s="1311"/>
      <c r="ABD61" s="1311"/>
      <c r="ABE61" s="1311"/>
      <c r="ABF61" s="1311"/>
      <c r="ABG61" s="1311"/>
      <c r="ABH61" s="1311"/>
      <c r="ABI61" s="1311"/>
      <c r="ABJ61" s="1311"/>
      <c r="ABK61" s="1311"/>
      <c r="ABL61" s="1311"/>
      <c r="ABM61" s="1311"/>
      <c r="ABN61" s="1311"/>
      <c r="ABO61" s="1311"/>
      <c r="ABP61" s="1311"/>
      <c r="ABQ61" s="1311"/>
      <c r="ABR61" s="1311"/>
      <c r="ABS61" s="1311"/>
      <c r="ABT61" s="1311"/>
      <c r="ABU61" s="1311"/>
      <c r="ABV61" s="1311"/>
      <c r="ABW61" s="1311"/>
      <c r="ABX61" s="1311"/>
      <c r="ABY61" s="1311"/>
      <c r="ABZ61" s="1311"/>
      <c r="ACA61" s="1311"/>
      <c r="ACB61" s="1311"/>
      <c r="ACC61" s="1311"/>
      <c r="ACD61" s="1311"/>
      <c r="ACE61" s="1311"/>
      <c r="ACF61" s="1311"/>
      <c r="ACG61" s="1311"/>
      <c r="ACH61" s="1311"/>
      <c r="ACI61" s="1311"/>
      <c r="ACJ61" s="1311"/>
      <c r="ACK61" s="1311"/>
      <c r="ACL61" s="1311"/>
      <c r="ACM61" s="1311"/>
      <c r="ACN61" s="1311"/>
      <c r="ACO61" s="1311"/>
      <c r="ACP61" s="1311"/>
      <c r="ACQ61" s="1311"/>
      <c r="ACR61" s="1311"/>
      <c r="ACS61" s="1311"/>
      <c r="ACT61" s="1311"/>
      <c r="ACU61" s="1311"/>
      <c r="ACV61" s="1311"/>
      <c r="ACW61" s="1311"/>
      <c r="ACX61" s="1311"/>
      <c r="ACY61" s="1311"/>
      <c r="ACZ61" s="1311"/>
      <c r="ADA61" s="1311"/>
      <c r="ADB61" s="1311"/>
      <c r="ADC61" s="1311"/>
      <c r="ADD61" s="1311"/>
      <c r="ADE61" s="1311"/>
      <c r="ADF61" s="1311"/>
      <c r="ADG61" s="1311"/>
      <c r="ADH61" s="1311"/>
      <c r="ADI61" s="1311"/>
      <c r="ADJ61" s="1311"/>
      <c r="ADK61" s="1311"/>
      <c r="ADL61" s="1311"/>
      <c r="ADM61" s="1311"/>
      <c r="ADN61" s="1311"/>
      <c r="ADO61" s="1311"/>
      <c r="ADP61" s="1311"/>
      <c r="ADQ61" s="1311"/>
      <c r="ADR61" s="1311"/>
      <c r="ADS61" s="1311"/>
      <c r="ADT61" s="1311"/>
      <c r="ADU61" s="1311"/>
      <c r="ADV61" s="1311"/>
      <c r="ADW61" s="1311"/>
      <c r="ADX61" s="1311"/>
      <c r="ADY61" s="1311"/>
      <c r="ADZ61" s="1311"/>
      <c r="AEA61" s="1311"/>
      <c r="AEB61" s="1311"/>
      <c r="AEC61" s="1311"/>
      <c r="AED61" s="1311"/>
      <c r="AEE61" s="1311"/>
      <c r="AEF61" s="1311"/>
      <c r="AEG61" s="1311"/>
      <c r="AEH61" s="1311"/>
      <c r="AEI61" s="1311"/>
      <c r="AEJ61" s="1311"/>
      <c r="AEK61" s="1311"/>
      <c r="AEL61" s="1311"/>
      <c r="AEM61" s="1311"/>
      <c r="AEN61" s="1311"/>
      <c r="AEO61" s="1311"/>
      <c r="AEP61" s="1311"/>
      <c r="AEQ61" s="1311"/>
      <c r="AER61" s="1311"/>
      <c r="AES61" s="1311"/>
      <c r="AET61" s="1311"/>
      <c r="AEU61" s="1311"/>
      <c r="AEV61" s="1311"/>
      <c r="AEW61" s="1311"/>
      <c r="AEX61" s="1311"/>
      <c r="AEY61" s="1311"/>
      <c r="AEZ61" s="1311"/>
      <c r="AFA61" s="1311"/>
      <c r="AFB61" s="1311"/>
      <c r="AFC61" s="1311"/>
      <c r="AFD61" s="1311"/>
      <c r="AFE61" s="1311"/>
      <c r="AFF61" s="1311"/>
      <c r="AFG61" s="1311"/>
      <c r="AFH61" s="1311"/>
      <c r="AFI61" s="1311"/>
      <c r="AFJ61" s="1311"/>
      <c r="AFK61" s="1311"/>
      <c r="AFL61" s="1311"/>
      <c r="AFM61" s="1311"/>
      <c r="AFN61" s="1311"/>
      <c r="AFO61" s="1311"/>
      <c r="AFP61" s="1311"/>
      <c r="AFQ61" s="1311"/>
      <c r="AFR61" s="1311"/>
      <c r="AFS61" s="1311"/>
      <c r="AFT61" s="1311"/>
      <c r="AFU61" s="1311"/>
      <c r="AFV61" s="1311"/>
      <c r="AFW61" s="1311"/>
      <c r="AFX61" s="1311"/>
      <c r="AFY61" s="1311"/>
      <c r="AFZ61" s="1311"/>
      <c r="AGA61" s="1311"/>
      <c r="AGB61" s="1311"/>
      <c r="AGC61" s="1311"/>
      <c r="AGD61" s="1311"/>
      <c r="AGE61" s="1311"/>
      <c r="AGF61" s="1311"/>
      <c r="AGG61" s="1311"/>
      <c r="AGH61" s="1311"/>
      <c r="AGI61" s="1311"/>
      <c r="AGJ61" s="1311"/>
      <c r="AGK61" s="1311"/>
      <c r="AGL61" s="1311"/>
      <c r="AGM61" s="1311"/>
      <c r="AGN61" s="1311"/>
      <c r="AGO61" s="1311"/>
      <c r="AGP61" s="1311"/>
      <c r="AGQ61" s="1311"/>
      <c r="AGR61" s="1311"/>
      <c r="AGS61" s="1311"/>
      <c r="AGT61" s="1311"/>
      <c r="AGU61" s="1311"/>
      <c r="AGV61" s="1311"/>
      <c r="AGW61" s="1311"/>
      <c r="AGX61" s="1311"/>
      <c r="AGY61" s="1311"/>
      <c r="AGZ61" s="1311"/>
      <c r="AHA61" s="1311"/>
      <c r="AHB61" s="1311"/>
      <c r="AHC61" s="1311"/>
      <c r="AHD61" s="1311"/>
      <c r="AHE61" s="1311"/>
      <c r="AHF61" s="1311"/>
      <c r="AHG61" s="1311"/>
      <c r="AHH61" s="1311"/>
      <c r="AHI61" s="1311"/>
      <c r="AHJ61" s="1311"/>
      <c r="AHK61" s="1311"/>
      <c r="AHL61" s="1311"/>
      <c r="AHM61" s="1311"/>
      <c r="AHN61" s="1311"/>
      <c r="AHO61" s="1311"/>
      <c r="AHP61" s="1311"/>
      <c r="AHQ61" s="1311"/>
      <c r="AHR61" s="1311"/>
      <c r="AHS61" s="1311"/>
      <c r="AHT61" s="1311"/>
      <c r="AHU61" s="1311"/>
      <c r="AHV61" s="1311"/>
      <c r="AHW61" s="1311"/>
      <c r="AHX61" s="1311"/>
      <c r="AHY61" s="1311"/>
      <c r="AHZ61" s="1311"/>
      <c r="AIA61" s="1311"/>
      <c r="AIB61" s="1311"/>
      <c r="AIC61" s="1311"/>
      <c r="AID61" s="1311"/>
      <c r="AIE61" s="1311"/>
      <c r="AIF61" s="1311"/>
      <c r="AIG61" s="1311"/>
      <c r="AIH61" s="1311"/>
      <c r="AII61" s="1311"/>
      <c r="AIJ61" s="1311"/>
      <c r="AIK61" s="1311"/>
      <c r="AIL61" s="1311"/>
      <c r="AIM61" s="1311"/>
      <c r="AIN61" s="1311"/>
      <c r="AIO61" s="1311"/>
      <c r="AIP61" s="1311"/>
      <c r="AIQ61" s="1311"/>
      <c r="AIR61" s="1311"/>
      <c r="AIS61" s="1311"/>
      <c r="AIT61" s="1311"/>
      <c r="AIU61" s="1311"/>
      <c r="AIV61" s="1311"/>
      <c r="AIW61" s="1311"/>
      <c r="AIX61" s="1311"/>
      <c r="AIY61" s="1311"/>
      <c r="AIZ61" s="1311"/>
      <c r="AJA61" s="1311"/>
      <c r="AJB61" s="1311"/>
      <c r="AJC61" s="1311"/>
      <c r="AJD61" s="1311"/>
      <c r="AJE61" s="1311"/>
      <c r="AJF61" s="1311"/>
      <c r="AJG61" s="1311"/>
      <c r="AJH61" s="1311"/>
      <c r="AJI61" s="1311"/>
      <c r="AJJ61" s="1311"/>
      <c r="AJK61" s="1311"/>
      <c r="AJL61" s="1311"/>
      <c r="AJM61" s="1311"/>
      <c r="AJN61" s="1311"/>
      <c r="AJO61" s="1311"/>
      <c r="AJP61" s="1311"/>
      <c r="AJQ61" s="1311"/>
      <c r="AJR61" s="1311"/>
      <c r="AJS61" s="1311"/>
      <c r="AJT61" s="1311"/>
      <c r="AJU61" s="1311"/>
      <c r="AJV61" s="1311"/>
      <c r="AJW61" s="1311"/>
      <c r="AJX61" s="1311"/>
      <c r="AJY61" s="1311"/>
      <c r="AJZ61" s="1311"/>
      <c r="AKA61" s="1311"/>
      <c r="AKB61" s="1311"/>
      <c r="AKC61" s="1311"/>
      <c r="AKD61" s="1311"/>
      <c r="AKE61" s="1311"/>
      <c r="AKF61" s="1311"/>
      <c r="AKG61" s="1311"/>
      <c r="AKH61" s="1311"/>
      <c r="AKI61" s="1311"/>
      <c r="AKJ61" s="1311"/>
      <c r="AKK61" s="1311"/>
      <c r="AKL61" s="1311"/>
      <c r="AKM61" s="1311"/>
      <c r="AKN61" s="1311"/>
      <c r="AKO61" s="1311"/>
      <c r="AKP61" s="1311"/>
      <c r="AKQ61" s="1311"/>
      <c r="AKR61" s="1311"/>
      <c r="AKS61" s="1311"/>
      <c r="AKT61" s="1311"/>
      <c r="AKU61" s="1311"/>
      <c r="AKV61" s="1311"/>
      <c r="AKW61" s="1311"/>
      <c r="AKX61" s="1311"/>
      <c r="AKY61" s="1311"/>
      <c r="AKZ61" s="1311"/>
      <c r="ALA61" s="1311"/>
      <c r="ALB61" s="1311"/>
      <c r="ALC61" s="1311"/>
      <c r="ALD61" s="1311"/>
      <c r="ALE61" s="1311"/>
      <c r="ALF61" s="1311"/>
      <c r="ALG61" s="1311"/>
      <c r="ALH61" s="1311"/>
      <c r="ALI61" s="1311"/>
      <c r="ALJ61" s="1311"/>
      <c r="ALK61" s="1311"/>
      <c r="ALL61" s="1311"/>
      <c r="ALM61" s="1311"/>
      <c r="ALN61" s="1311"/>
      <c r="ALO61" s="1311"/>
      <c r="ALP61" s="1311"/>
      <c r="ALQ61" s="1311"/>
      <c r="ALR61" s="1311"/>
      <c r="ALS61" s="1311"/>
    </row>
    <row r="62" spans="1:1007" ht="270">
      <c r="A62" s="1080" t="s">
        <v>637</v>
      </c>
      <c r="B62" s="1181" t="s">
        <v>627</v>
      </c>
      <c r="C62" s="953" t="s">
        <v>719</v>
      </c>
      <c r="D62" s="1184">
        <v>1.2500000000000001E-2</v>
      </c>
      <c r="E62" s="964" t="s">
        <v>720</v>
      </c>
      <c r="F62" s="964" t="s">
        <v>721</v>
      </c>
      <c r="G62" s="1187"/>
      <c r="H62" s="975" t="s">
        <v>29</v>
      </c>
      <c r="I62" s="1108">
        <v>6.6199999999999995E-2</v>
      </c>
      <c r="J62" s="975">
        <v>2022</v>
      </c>
      <c r="K62" s="1172">
        <v>45078</v>
      </c>
      <c r="L62" s="1109">
        <v>50770</v>
      </c>
      <c r="M62" s="1123">
        <v>5.8799999999999998E-2</v>
      </c>
      <c r="N62" s="1123">
        <v>5.7599999999999998E-2</v>
      </c>
      <c r="O62" s="1123">
        <v>5.6500000000000002E-2</v>
      </c>
      <c r="P62" s="1123">
        <v>5.5300000000000002E-2</v>
      </c>
      <c r="Q62" s="1123">
        <v>5.4199999999999998E-2</v>
      </c>
      <c r="R62" s="1123">
        <v>5.3199999999999997E-2</v>
      </c>
      <c r="S62" s="1123">
        <v>5.21E-2</v>
      </c>
      <c r="T62" s="1123">
        <v>5.0999999999999997E-2</v>
      </c>
      <c r="U62" s="1123">
        <v>0.05</v>
      </c>
      <c r="V62" s="1123">
        <v>4.9000000000000002E-2</v>
      </c>
      <c r="W62" s="1123">
        <v>4.8000000000000001E-2</v>
      </c>
      <c r="X62" s="1123">
        <v>4.7100000000000003E-2</v>
      </c>
      <c r="Y62" s="1123">
        <v>4.6100000000000002E-2</v>
      </c>
      <c r="Z62" s="1123">
        <v>4.5199999999999997E-2</v>
      </c>
      <c r="AA62" s="1123">
        <v>4.4299999999999999E-2</v>
      </c>
      <c r="AB62" s="1123">
        <v>4.3400000000000001E-2</v>
      </c>
      <c r="AC62" s="1123">
        <v>4.3400000000000001E-2</v>
      </c>
      <c r="AD62" s="965" t="s">
        <v>698</v>
      </c>
      <c r="AE62" s="1330" t="s">
        <v>722</v>
      </c>
      <c r="AF62" s="1331">
        <v>8.8000000000000005E-3</v>
      </c>
      <c r="AG62" s="1332" t="s">
        <v>723</v>
      </c>
      <c r="AH62" s="1102" t="s">
        <v>724</v>
      </c>
      <c r="AI62" s="1102" t="s">
        <v>725</v>
      </c>
      <c r="AJ62" s="1102" t="s">
        <v>703</v>
      </c>
      <c r="AK62" s="1102" t="s">
        <v>11</v>
      </c>
      <c r="AL62" s="1086" t="s">
        <v>26</v>
      </c>
      <c r="AM62" s="956" t="str">
        <f t="shared" si="0"/>
        <v>SI</v>
      </c>
      <c r="AN62" s="1102">
        <v>371</v>
      </c>
      <c r="AO62" s="1102" t="s">
        <v>437</v>
      </c>
      <c r="AP62" s="1086">
        <v>2021</v>
      </c>
      <c r="AQ62" s="1172">
        <v>45078</v>
      </c>
      <c r="AR62" s="1114">
        <v>50769</v>
      </c>
      <c r="AS62" s="1126">
        <v>0.25</v>
      </c>
      <c r="AT62" s="1126">
        <v>0.5</v>
      </c>
      <c r="AU62" s="1126">
        <v>0.75</v>
      </c>
      <c r="AV62" s="1126">
        <v>1</v>
      </c>
      <c r="AW62" s="1126">
        <v>1</v>
      </c>
      <c r="AX62" s="1126">
        <v>1</v>
      </c>
      <c r="AY62" s="1126">
        <v>1</v>
      </c>
      <c r="AZ62" s="1126">
        <v>1</v>
      </c>
      <c r="BA62" s="1126">
        <v>1</v>
      </c>
      <c r="BB62" s="1126">
        <v>1</v>
      </c>
      <c r="BC62" s="1126">
        <v>1</v>
      </c>
      <c r="BD62" s="1126">
        <v>1</v>
      </c>
      <c r="BE62" s="1126">
        <v>1</v>
      </c>
      <c r="BF62" s="1126">
        <v>1</v>
      </c>
      <c r="BG62" s="1126">
        <v>1</v>
      </c>
      <c r="BH62" s="1126">
        <v>1</v>
      </c>
      <c r="BI62" s="1126">
        <v>1</v>
      </c>
      <c r="BJ62" s="1039">
        <v>18000</v>
      </c>
      <c r="BK62" s="1039">
        <v>18000</v>
      </c>
      <c r="BL62" s="965" t="s">
        <v>726</v>
      </c>
      <c r="BM62" s="965">
        <v>7797</v>
      </c>
      <c r="BN62" s="1039">
        <v>3000</v>
      </c>
      <c r="BO62" s="1039">
        <v>3000</v>
      </c>
      <c r="BP62" s="965" t="s">
        <v>726</v>
      </c>
      <c r="BQ62" s="965">
        <v>7797</v>
      </c>
      <c r="BR62" s="1039">
        <v>3000</v>
      </c>
      <c r="BS62" s="1039"/>
      <c r="BT62" s="965" t="s">
        <v>726</v>
      </c>
      <c r="BU62" s="1039"/>
      <c r="BV62" s="1039">
        <v>3000</v>
      </c>
      <c r="BW62" s="1039"/>
      <c r="BX62" s="965" t="s">
        <v>726</v>
      </c>
      <c r="BY62" s="1039"/>
      <c r="BZ62" s="1039">
        <v>3000</v>
      </c>
      <c r="CA62" s="1039"/>
      <c r="CB62" s="965" t="s">
        <v>726</v>
      </c>
      <c r="CC62" s="1039"/>
      <c r="CD62" s="1039">
        <v>3000</v>
      </c>
      <c r="CE62" s="1039"/>
      <c r="CF62" s="965" t="s">
        <v>726</v>
      </c>
      <c r="CG62" s="1116"/>
      <c r="CH62" s="1039">
        <v>3000</v>
      </c>
      <c r="CI62" s="1039"/>
      <c r="CJ62" s="965" t="s">
        <v>726</v>
      </c>
      <c r="CK62" s="1116"/>
      <c r="CL62" s="1039">
        <v>3000</v>
      </c>
      <c r="CM62" s="1039"/>
      <c r="CN62" s="965" t="s">
        <v>726</v>
      </c>
      <c r="CO62" s="1116"/>
      <c r="CP62" s="1039">
        <v>3000</v>
      </c>
      <c r="CQ62" s="1039"/>
      <c r="CR62" s="965" t="s">
        <v>726</v>
      </c>
      <c r="CS62" s="1116"/>
      <c r="CT62" s="1039">
        <v>3000</v>
      </c>
      <c r="CU62" s="1039"/>
      <c r="CV62" s="965" t="s">
        <v>726</v>
      </c>
      <c r="CW62" s="1116"/>
      <c r="CX62" s="1039">
        <v>3000</v>
      </c>
      <c r="CY62" s="1039"/>
      <c r="CZ62" s="965" t="s">
        <v>726</v>
      </c>
      <c r="DA62" s="1116"/>
      <c r="DB62" s="1039">
        <v>3000</v>
      </c>
      <c r="DC62" s="1039"/>
      <c r="DD62" s="965" t="s">
        <v>726</v>
      </c>
      <c r="DE62" s="1116"/>
      <c r="DF62" s="1039">
        <v>3000</v>
      </c>
      <c r="DG62" s="1039"/>
      <c r="DH62" s="965" t="s">
        <v>726</v>
      </c>
      <c r="DI62" s="1116"/>
      <c r="DJ62" s="1039">
        <v>3000</v>
      </c>
      <c r="DK62" s="1039"/>
      <c r="DL62" s="965" t="s">
        <v>726</v>
      </c>
      <c r="DM62" s="1116"/>
      <c r="DN62" s="1039">
        <v>3000</v>
      </c>
      <c r="DO62" s="1039"/>
      <c r="DP62" s="965" t="s">
        <v>726</v>
      </c>
      <c r="DQ62" s="1116"/>
      <c r="DR62" s="1039">
        <v>3000</v>
      </c>
      <c r="DS62" s="1039"/>
      <c r="DT62" s="965" t="s">
        <v>726</v>
      </c>
      <c r="DU62" s="1116"/>
      <c r="DV62" s="994">
        <f t="shared" si="8"/>
        <v>63000</v>
      </c>
      <c r="DW62" s="1105" t="s">
        <v>644</v>
      </c>
      <c r="DX62" s="1086" t="s">
        <v>289</v>
      </c>
      <c r="DY62" s="1086" t="s">
        <v>645</v>
      </c>
      <c r="DZ62" s="1105" t="s">
        <v>705</v>
      </c>
      <c r="EA62" s="1086">
        <v>3779595</v>
      </c>
      <c r="EB62" s="1106" t="s">
        <v>647</v>
      </c>
      <c r="EC62" s="1312" t="s">
        <v>343</v>
      </c>
      <c r="ED62" s="1116"/>
      <c r="EE62" s="1116"/>
      <c r="EF62" s="1116"/>
      <c r="EG62" s="1116"/>
      <c r="EH62" s="964"/>
      <c r="EI62" s="1117"/>
      <c r="EJ62" s="1117"/>
      <c r="EK62" s="1117"/>
      <c r="EL62" s="1117"/>
      <c r="EM62" s="1117"/>
      <c r="EN62" s="1117" t="s">
        <v>718</v>
      </c>
      <c r="EO62" s="1117"/>
      <c r="EP62" s="1117"/>
      <c r="EQ62" s="1117"/>
      <c r="ER62" s="1118"/>
      <c r="ES62" s="1311"/>
      <c r="ET62" s="1311"/>
      <c r="EU62" s="1311"/>
      <c r="EV62" s="1311"/>
      <c r="EW62" s="1311"/>
      <c r="EX62" s="1311"/>
      <c r="EY62" s="1311"/>
      <c r="EZ62" s="1311"/>
      <c r="FA62" s="1311"/>
      <c r="FB62" s="1311"/>
      <c r="FC62" s="1311"/>
      <c r="FD62" s="1311"/>
      <c r="FE62" s="1311"/>
      <c r="FF62" s="1311"/>
      <c r="FG62" s="1311"/>
      <c r="FH62" s="1311"/>
      <c r="FI62" s="1311"/>
      <c r="FJ62" s="1311"/>
      <c r="FK62" s="1311"/>
      <c r="FL62" s="1311"/>
      <c r="FM62" s="1311"/>
      <c r="FN62" s="1311"/>
      <c r="FO62" s="1311"/>
      <c r="FP62" s="1311"/>
      <c r="FQ62" s="1311"/>
      <c r="FR62" s="1311"/>
      <c r="FS62" s="1311"/>
      <c r="FT62" s="1311"/>
      <c r="FU62" s="1311"/>
      <c r="FV62" s="1311"/>
      <c r="FW62" s="1311"/>
      <c r="FX62" s="1311"/>
      <c r="FY62" s="1311"/>
      <c r="FZ62" s="1311"/>
      <c r="GA62" s="1311"/>
      <c r="GB62" s="1311"/>
      <c r="GC62" s="1311"/>
      <c r="GD62" s="1311"/>
      <c r="GE62" s="1311"/>
      <c r="GF62" s="1311"/>
      <c r="GG62" s="1311"/>
      <c r="GH62" s="1311"/>
      <c r="GI62" s="1311"/>
      <c r="GJ62" s="1311"/>
      <c r="GK62" s="1311"/>
      <c r="GL62" s="1311"/>
      <c r="GM62" s="1311"/>
      <c r="GN62" s="1311"/>
      <c r="GO62" s="1311"/>
      <c r="GP62" s="1311"/>
      <c r="GQ62" s="1311"/>
      <c r="GR62" s="1311"/>
      <c r="GS62" s="1311"/>
      <c r="GT62" s="1311"/>
      <c r="GU62" s="1311"/>
      <c r="GV62" s="1311"/>
      <c r="GW62" s="1311"/>
      <c r="GX62" s="1311"/>
      <c r="GY62" s="1311"/>
      <c r="GZ62" s="1311"/>
      <c r="HA62" s="1311"/>
      <c r="HB62" s="1311"/>
      <c r="HC62" s="1311"/>
      <c r="HD62" s="1311"/>
      <c r="HE62" s="1311"/>
      <c r="HF62" s="1311"/>
      <c r="HG62" s="1311"/>
      <c r="HH62" s="1311"/>
      <c r="HI62" s="1311"/>
      <c r="HJ62" s="1311"/>
      <c r="HK62" s="1311"/>
      <c r="HL62" s="1311"/>
      <c r="HM62" s="1311"/>
      <c r="HN62" s="1311"/>
      <c r="HO62" s="1311"/>
      <c r="HP62" s="1311"/>
      <c r="HQ62" s="1311"/>
      <c r="HR62" s="1311"/>
      <c r="HS62" s="1311"/>
      <c r="HT62" s="1311"/>
      <c r="HU62" s="1311"/>
      <c r="HV62" s="1311"/>
      <c r="HW62" s="1311"/>
      <c r="HX62" s="1311"/>
      <c r="HY62" s="1311"/>
      <c r="HZ62" s="1311"/>
      <c r="IA62" s="1311"/>
      <c r="IB62" s="1311"/>
      <c r="IC62" s="1311"/>
      <c r="ID62" s="1311"/>
      <c r="IE62" s="1311"/>
      <c r="IF62" s="1311"/>
      <c r="IG62" s="1311"/>
      <c r="IH62" s="1311"/>
      <c r="II62" s="1311"/>
      <c r="IJ62" s="1311"/>
      <c r="IK62" s="1311"/>
      <c r="IL62" s="1311"/>
      <c r="IM62" s="1311"/>
      <c r="IN62" s="1311"/>
      <c r="IO62" s="1311"/>
      <c r="IP62" s="1311"/>
      <c r="IQ62" s="1311"/>
      <c r="IR62" s="1311"/>
      <c r="IS62" s="1311"/>
      <c r="IT62" s="1311"/>
      <c r="IU62" s="1311"/>
      <c r="IV62" s="1311"/>
      <c r="IW62" s="1311"/>
      <c r="IX62" s="1311"/>
      <c r="IY62" s="1311"/>
      <c r="IZ62" s="1311"/>
      <c r="JA62" s="1311"/>
      <c r="JB62" s="1311"/>
      <c r="JC62" s="1311"/>
      <c r="JD62" s="1311"/>
      <c r="JE62" s="1311"/>
      <c r="JF62" s="1311"/>
      <c r="JG62" s="1311"/>
      <c r="JH62" s="1311"/>
      <c r="JI62" s="1311"/>
      <c r="JJ62" s="1311"/>
      <c r="JK62" s="1311"/>
      <c r="JL62" s="1311"/>
      <c r="JM62" s="1311"/>
      <c r="JN62" s="1311"/>
      <c r="JO62" s="1311"/>
      <c r="JP62" s="1311"/>
      <c r="JQ62" s="1311"/>
      <c r="JR62" s="1311"/>
      <c r="JS62" s="1311"/>
      <c r="JT62" s="1311"/>
      <c r="JU62" s="1311"/>
      <c r="JV62" s="1311"/>
      <c r="JW62" s="1311"/>
      <c r="JX62" s="1311"/>
      <c r="JY62" s="1311"/>
      <c r="JZ62" s="1311"/>
      <c r="KA62" s="1311"/>
      <c r="KB62" s="1311"/>
      <c r="KC62" s="1311"/>
      <c r="KD62" s="1311"/>
      <c r="KE62" s="1311"/>
      <c r="KF62" s="1311"/>
      <c r="KG62" s="1311"/>
      <c r="KH62" s="1311"/>
      <c r="KI62" s="1311"/>
      <c r="KJ62" s="1311"/>
      <c r="KK62" s="1311"/>
      <c r="KL62" s="1311"/>
      <c r="KM62" s="1311"/>
      <c r="KN62" s="1311"/>
      <c r="KO62" s="1311"/>
      <c r="KP62" s="1311"/>
      <c r="KQ62" s="1311"/>
      <c r="KR62" s="1311"/>
      <c r="KS62" s="1311"/>
      <c r="KT62" s="1311"/>
      <c r="KU62" s="1311"/>
      <c r="KV62" s="1311"/>
      <c r="KW62" s="1311"/>
      <c r="KX62" s="1311"/>
      <c r="KY62" s="1311"/>
      <c r="KZ62" s="1311"/>
      <c r="LA62" s="1311"/>
      <c r="LB62" s="1311"/>
      <c r="LC62" s="1311"/>
      <c r="LD62" s="1311"/>
      <c r="LE62" s="1311"/>
      <c r="LF62" s="1311"/>
      <c r="LG62" s="1311"/>
      <c r="LH62" s="1311"/>
      <c r="LI62" s="1311"/>
      <c r="LJ62" s="1311"/>
      <c r="LK62" s="1311"/>
      <c r="LL62" s="1311"/>
      <c r="LM62" s="1311"/>
      <c r="LN62" s="1311"/>
      <c r="LO62" s="1311"/>
      <c r="LP62" s="1311"/>
      <c r="LQ62" s="1311"/>
      <c r="LR62" s="1311"/>
      <c r="LS62" s="1311"/>
      <c r="LT62" s="1311"/>
      <c r="LU62" s="1311"/>
      <c r="LV62" s="1311"/>
      <c r="LW62" s="1311"/>
      <c r="LX62" s="1311"/>
      <c r="LY62" s="1311"/>
      <c r="LZ62" s="1311"/>
      <c r="MA62" s="1311"/>
      <c r="MB62" s="1311"/>
      <c r="MC62" s="1311"/>
      <c r="MD62" s="1311"/>
      <c r="ME62" s="1311"/>
      <c r="MF62" s="1311"/>
      <c r="MG62" s="1311"/>
      <c r="MH62" s="1311"/>
      <c r="MI62" s="1311"/>
      <c r="MJ62" s="1311"/>
      <c r="MK62" s="1311"/>
      <c r="ML62" s="1311"/>
      <c r="MM62" s="1311"/>
      <c r="MN62" s="1311"/>
      <c r="MO62" s="1311"/>
      <c r="MP62" s="1311"/>
      <c r="MQ62" s="1311"/>
      <c r="MR62" s="1311"/>
      <c r="MS62" s="1311"/>
      <c r="MT62" s="1311"/>
      <c r="MU62" s="1311"/>
      <c r="MV62" s="1311"/>
      <c r="MW62" s="1311"/>
      <c r="MX62" s="1311"/>
      <c r="MY62" s="1311"/>
      <c r="MZ62" s="1311"/>
      <c r="NA62" s="1311"/>
      <c r="NB62" s="1311"/>
      <c r="NC62" s="1311"/>
      <c r="ND62" s="1311"/>
      <c r="NE62" s="1311"/>
      <c r="NF62" s="1311"/>
      <c r="NG62" s="1311"/>
      <c r="NH62" s="1311"/>
      <c r="NI62" s="1311"/>
      <c r="NJ62" s="1311"/>
      <c r="NK62" s="1311"/>
      <c r="NL62" s="1311"/>
      <c r="NM62" s="1311"/>
      <c r="NN62" s="1311"/>
      <c r="NO62" s="1311"/>
      <c r="NP62" s="1311"/>
      <c r="NQ62" s="1311"/>
      <c r="NR62" s="1311"/>
      <c r="NS62" s="1311"/>
      <c r="NT62" s="1311"/>
      <c r="NU62" s="1311"/>
      <c r="NV62" s="1311"/>
      <c r="NW62" s="1311"/>
      <c r="NX62" s="1311"/>
      <c r="NY62" s="1311"/>
      <c r="NZ62" s="1311"/>
      <c r="OA62" s="1311"/>
      <c r="OB62" s="1311"/>
      <c r="OC62" s="1311"/>
      <c r="OD62" s="1311"/>
      <c r="OE62" s="1311"/>
      <c r="OF62" s="1311"/>
      <c r="OG62" s="1311"/>
      <c r="OH62" s="1311"/>
      <c r="OI62" s="1311"/>
      <c r="OJ62" s="1311"/>
      <c r="OK62" s="1311"/>
      <c r="OL62" s="1311"/>
      <c r="OM62" s="1311"/>
      <c r="ON62" s="1311"/>
      <c r="OO62" s="1311"/>
      <c r="OP62" s="1311"/>
      <c r="OQ62" s="1311"/>
      <c r="OR62" s="1311"/>
      <c r="OS62" s="1311"/>
      <c r="OT62" s="1311"/>
      <c r="OU62" s="1311"/>
      <c r="OV62" s="1311"/>
      <c r="OW62" s="1311"/>
      <c r="OX62" s="1311"/>
      <c r="OY62" s="1311"/>
      <c r="OZ62" s="1311"/>
      <c r="PA62" s="1311"/>
      <c r="PB62" s="1311"/>
      <c r="PC62" s="1311"/>
      <c r="PD62" s="1311"/>
      <c r="PE62" s="1311"/>
      <c r="PF62" s="1311"/>
      <c r="PG62" s="1311"/>
      <c r="PH62" s="1311"/>
      <c r="PI62" s="1311"/>
      <c r="PJ62" s="1311"/>
      <c r="PK62" s="1311"/>
      <c r="PL62" s="1311"/>
      <c r="PM62" s="1311"/>
      <c r="PN62" s="1311"/>
      <c r="PO62" s="1311"/>
      <c r="PP62" s="1311"/>
      <c r="PQ62" s="1311"/>
      <c r="PR62" s="1311"/>
      <c r="PS62" s="1311"/>
      <c r="PT62" s="1311"/>
      <c r="PU62" s="1311"/>
      <c r="PV62" s="1311"/>
      <c r="PW62" s="1311"/>
      <c r="PX62" s="1311"/>
      <c r="PY62" s="1311"/>
      <c r="PZ62" s="1311"/>
      <c r="QA62" s="1311"/>
      <c r="QB62" s="1311"/>
      <c r="QC62" s="1311"/>
      <c r="QD62" s="1311"/>
      <c r="QE62" s="1311"/>
      <c r="QF62" s="1311"/>
      <c r="QG62" s="1311"/>
      <c r="QH62" s="1311"/>
      <c r="QI62" s="1311"/>
      <c r="QJ62" s="1311"/>
      <c r="QK62" s="1311"/>
      <c r="QL62" s="1311"/>
      <c r="QM62" s="1311"/>
      <c r="QN62" s="1311"/>
      <c r="QO62" s="1311"/>
      <c r="QP62" s="1311"/>
      <c r="QQ62" s="1311"/>
      <c r="QR62" s="1311"/>
      <c r="QS62" s="1311"/>
      <c r="QT62" s="1311"/>
      <c r="QU62" s="1311"/>
      <c r="QV62" s="1311"/>
      <c r="QW62" s="1311"/>
      <c r="QX62" s="1311"/>
      <c r="QY62" s="1311"/>
      <c r="QZ62" s="1311"/>
      <c r="RA62" s="1311"/>
      <c r="RB62" s="1311"/>
      <c r="RC62" s="1311"/>
      <c r="RD62" s="1311"/>
      <c r="RE62" s="1311"/>
      <c r="RF62" s="1311"/>
      <c r="RG62" s="1311"/>
      <c r="RH62" s="1311"/>
      <c r="RI62" s="1311"/>
      <c r="RJ62" s="1311"/>
      <c r="RK62" s="1311"/>
      <c r="RL62" s="1311"/>
      <c r="RM62" s="1311"/>
      <c r="RN62" s="1311"/>
      <c r="RO62" s="1311"/>
      <c r="RP62" s="1311"/>
      <c r="RQ62" s="1311"/>
      <c r="RR62" s="1311"/>
      <c r="RS62" s="1311"/>
      <c r="RT62" s="1311"/>
      <c r="RU62" s="1311"/>
      <c r="RV62" s="1311"/>
      <c r="RW62" s="1311"/>
      <c r="RX62" s="1311"/>
      <c r="RY62" s="1311"/>
      <c r="RZ62" s="1311"/>
      <c r="SA62" s="1311"/>
      <c r="SB62" s="1311"/>
      <c r="SC62" s="1311"/>
      <c r="SD62" s="1311"/>
      <c r="SE62" s="1311"/>
      <c r="SF62" s="1311"/>
      <c r="SG62" s="1311"/>
      <c r="SH62" s="1311"/>
      <c r="SI62" s="1311"/>
      <c r="SJ62" s="1311"/>
      <c r="SK62" s="1311"/>
      <c r="SL62" s="1311"/>
      <c r="SM62" s="1311"/>
      <c r="SN62" s="1311"/>
      <c r="SO62" s="1311"/>
      <c r="SP62" s="1311"/>
      <c r="SQ62" s="1311"/>
      <c r="SR62" s="1311"/>
      <c r="SS62" s="1311"/>
      <c r="ST62" s="1311"/>
      <c r="SU62" s="1311"/>
      <c r="SV62" s="1311"/>
      <c r="SW62" s="1311"/>
      <c r="SX62" s="1311"/>
      <c r="SY62" s="1311"/>
      <c r="SZ62" s="1311"/>
      <c r="TA62" s="1311"/>
      <c r="TB62" s="1311"/>
      <c r="TC62" s="1311"/>
      <c r="TD62" s="1311"/>
      <c r="TE62" s="1311"/>
      <c r="TF62" s="1311"/>
      <c r="TG62" s="1311"/>
      <c r="TH62" s="1311"/>
      <c r="TI62" s="1311"/>
      <c r="TJ62" s="1311"/>
      <c r="TK62" s="1311"/>
      <c r="TL62" s="1311"/>
      <c r="TM62" s="1311"/>
      <c r="TN62" s="1311"/>
      <c r="TO62" s="1311"/>
      <c r="TP62" s="1311"/>
      <c r="TQ62" s="1311"/>
      <c r="TR62" s="1311"/>
      <c r="TS62" s="1311"/>
      <c r="TT62" s="1311"/>
      <c r="TU62" s="1311"/>
      <c r="TV62" s="1311"/>
      <c r="TW62" s="1311"/>
      <c r="TX62" s="1311"/>
      <c r="TY62" s="1311"/>
      <c r="TZ62" s="1311"/>
      <c r="UA62" s="1311"/>
      <c r="UB62" s="1311"/>
      <c r="UC62" s="1311"/>
      <c r="UD62" s="1311"/>
      <c r="UE62" s="1311"/>
      <c r="UF62" s="1311"/>
      <c r="UG62" s="1311"/>
      <c r="UH62" s="1311"/>
      <c r="UI62" s="1311"/>
      <c r="UJ62" s="1311"/>
      <c r="UK62" s="1311"/>
      <c r="UL62" s="1311"/>
      <c r="UM62" s="1311"/>
      <c r="UN62" s="1311"/>
      <c r="UO62" s="1311"/>
      <c r="UP62" s="1311"/>
      <c r="UQ62" s="1311"/>
      <c r="UR62" s="1311"/>
      <c r="US62" s="1311"/>
      <c r="UT62" s="1311"/>
      <c r="UU62" s="1311"/>
      <c r="UV62" s="1311"/>
      <c r="UW62" s="1311"/>
      <c r="UX62" s="1311"/>
      <c r="UY62" s="1311"/>
      <c r="UZ62" s="1311"/>
      <c r="VA62" s="1311"/>
      <c r="VB62" s="1311"/>
      <c r="VC62" s="1311"/>
      <c r="VD62" s="1311"/>
      <c r="VE62" s="1311"/>
      <c r="VF62" s="1311"/>
      <c r="VG62" s="1311"/>
      <c r="VH62" s="1311"/>
      <c r="VI62" s="1311"/>
      <c r="VJ62" s="1311"/>
      <c r="VK62" s="1311"/>
      <c r="VL62" s="1311"/>
      <c r="VM62" s="1311"/>
      <c r="VN62" s="1311"/>
      <c r="VO62" s="1311"/>
      <c r="VP62" s="1311"/>
      <c r="VQ62" s="1311"/>
      <c r="VR62" s="1311"/>
      <c r="VS62" s="1311"/>
      <c r="VT62" s="1311"/>
      <c r="VU62" s="1311"/>
      <c r="VV62" s="1311"/>
      <c r="VW62" s="1311"/>
      <c r="VX62" s="1311"/>
      <c r="VY62" s="1311"/>
      <c r="VZ62" s="1311"/>
      <c r="WA62" s="1311"/>
      <c r="WB62" s="1311"/>
      <c r="WC62" s="1311"/>
      <c r="WD62" s="1311"/>
      <c r="WE62" s="1311"/>
      <c r="WF62" s="1311"/>
      <c r="WG62" s="1311"/>
      <c r="WH62" s="1311"/>
      <c r="WI62" s="1311"/>
      <c r="WJ62" s="1311"/>
      <c r="WK62" s="1311"/>
      <c r="WL62" s="1311"/>
      <c r="WM62" s="1311"/>
      <c r="WN62" s="1311"/>
      <c r="WO62" s="1311"/>
      <c r="WP62" s="1311"/>
      <c r="WQ62" s="1311"/>
      <c r="WR62" s="1311"/>
      <c r="WS62" s="1311"/>
      <c r="WT62" s="1311"/>
      <c r="WU62" s="1311"/>
      <c r="WV62" s="1311"/>
      <c r="WW62" s="1311"/>
      <c r="WX62" s="1311"/>
      <c r="WY62" s="1311"/>
      <c r="WZ62" s="1311"/>
      <c r="XA62" s="1311"/>
      <c r="XB62" s="1311"/>
      <c r="XC62" s="1311"/>
      <c r="XD62" s="1311"/>
      <c r="XE62" s="1311"/>
      <c r="XF62" s="1311"/>
      <c r="XG62" s="1311"/>
      <c r="XH62" s="1311"/>
      <c r="XI62" s="1311"/>
      <c r="XJ62" s="1311"/>
      <c r="XK62" s="1311"/>
      <c r="XL62" s="1311"/>
      <c r="XM62" s="1311"/>
      <c r="XN62" s="1311"/>
      <c r="XO62" s="1311"/>
      <c r="XP62" s="1311"/>
      <c r="XQ62" s="1311"/>
      <c r="XR62" s="1311"/>
      <c r="XS62" s="1311"/>
      <c r="XT62" s="1311"/>
      <c r="XU62" s="1311"/>
      <c r="XV62" s="1311"/>
      <c r="XW62" s="1311"/>
      <c r="XX62" s="1311"/>
      <c r="XY62" s="1311"/>
      <c r="XZ62" s="1311"/>
      <c r="YA62" s="1311"/>
      <c r="YB62" s="1311"/>
      <c r="YC62" s="1311"/>
      <c r="YD62" s="1311"/>
      <c r="YE62" s="1311"/>
      <c r="YF62" s="1311"/>
      <c r="YG62" s="1311"/>
      <c r="YH62" s="1311"/>
      <c r="YI62" s="1311"/>
      <c r="YJ62" s="1311"/>
      <c r="YK62" s="1311"/>
      <c r="YL62" s="1311"/>
      <c r="YM62" s="1311"/>
      <c r="YN62" s="1311"/>
      <c r="YO62" s="1311"/>
      <c r="YP62" s="1311"/>
      <c r="YQ62" s="1311"/>
      <c r="YR62" s="1311"/>
      <c r="YS62" s="1311"/>
      <c r="YT62" s="1311"/>
      <c r="YU62" s="1311"/>
      <c r="YV62" s="1311"/>
      <c r="YW62" s="1311"/>
      <c r="YX62" s="1311"/>
      <c r="YY62" s="1311"/>
      <c r="YZ62" s="1311"/>
      <c r="ZA62" s="1311"/>
      <c r="ZB62" s="1311"/>
      <c r="ZC62" s="1311"/>
      <c r="ZD62" s="1311"/>
      <c r="ZE62" s="1311"/>
      <c r="ZF62" s="1311"/>
      <c r="ZG62" s="1311"/>
      <c r="ZH62" s="1311"/>
      <c r="ZI62" s="1311"/>
      <c r="ZJ62" s="1311"/>
      <c r="ZK62" s="1311"/>
      <c r="ZL62" s="1311"/>
      <c r="ZM62" s="1311"/>
      <c r="ZN62" s="1311"/>
      <c r="ZO62" s="1311"/>
      <c r="ZP62" s="1311"/>
      <c r="ZQ62" s="1311"/>
      <c r="ZR62" s="1311"/>
      <c r="ZS62" s="1311"/>
      <c r="ZT62" s="1311"/>
      <c r="ZU62" s="1311"/>
      <c r="ZV62" s="1311"/>
      <c r="ZW62" s="1311"/>
      <c r="ZX62" s="1311"/>
      <c r="ZY62" s="1311"/>
      <c r="ZZ62" s="1311"/>
      <c r="AAA62" s="1311"/>
      <c r="AAB62" s="1311"/>
      <c r="AAC62" s="1311"/>
      <c r="AAD62" s="1311"/>
      <c r="AAE62" s="1311"/>
      <c r="AAF62" s="1311"/>
      <c r="AAG62" s="1311"/>
      <c r="AAH62" s="1311"/>
      <c r="AAI62" s="1311"/>
      <c r="AAJ62" s="1311"/>
      <c r="AAK62" s="1311"/>
      <c r="AAL62" s="1311"/>
      <c r="AAM62" s="1311"/>
      <c r="AAN62" s="1311"/>
      <c r="AAO62" s="1311"/>
      <c r="AAP62" s="1311"/>
      <c r="AAQ62" s="1311"/>
      <c r="AAR62" s="1311"/>
      <c r="AAS62" s="1311"/>
      <c r="AAT62" s="1311"/>
      <c r="AAU62" s="1311"/>
      <c r="AAV62" s="1311"/>
      <c r="AAW62" s="1311"/>
      <c r="AAX62" s="1311"/>
      <c r="AAY62" s="1311"/>
      <c r="AAZ62" s="1311"/>
      <c r="ABA62" s="1311"/>
      <c r="ABB62" s="1311"/>
      <c r="ABC62" s="1311"/>
      <c r="ABD62" s="1311"/>
      <c r="ABE62" s="1311"/>
      <c r="ABF62" s="1311"/>
      <c r="ABG62" s="1311"/>
      <c r="ABH62" s="1311"/>
      <c r="ABI62" s="1311"/>
      <c r="ABJ62" s="1311"/>
      <c r="ABK62" s="1311"/>
      <c r="ABL62" s="1311"/>
      <c r="ABM62" s="1311"/>
      <c r="ABN62" s="1311"/>
      <c r="ABO62" s="1311"/>
      <c r="ABP62" s="1311"/>
      <c r="ABQ62" s="1311"/>
      <c r="ABR62" s="1311"/>
      <c r="ABS62" s="1311"/>
      <c r="ABT62" s="1311"/>
      <c r="ABU62" s="1311"/>
      <c r="ABV62" s="1311"/>
      <c r="ABW62" s="1311"/>
      <c r="ABX62" s="1311"/>
      <c r="ABY62" s="1311"/>
      <c r="ABZ62" s="1311"/>
      <c r="ACA62" s="1311"/>
      <c r="ACB62" s="1311"/>
      <c r="ACC62" s="1311"/>
      <c r="ACD62" s="1311"/>
      <c r="ACE62" s="1311"/>
      <c r="ACF62" s="1311"/>
      <c r="ACG62" s="1311"/>
      <c r="ACH62" s="1311"/>
      <c r="ACI62" s="1311"/>
      <c r="ACJ62" s="1311"/>
      <c r="ACK62" s="1311"/>
      <c r="ACL62" s="1311"/>
      <c r="ACM62" s="1311"/>
      <c r="ACN62" s="1311"/>
      <c r="ACO62" s="1311"/>
      <c r="ACP62" s="1311"/>
      <c r="ACQ62" s="1311"/>
      <c r="ACR62" s="1311"/>
      <c r="ACS62" s="1311"/>
      <c r="ACT62" s="1311"/>
      <c r="ACU62" s="1311"/>
      <c r="ACV62" s="1311"/>
      <c r="ACW62" s="1311"/>
      <c r="ACX62" s="1311"/>
      <c r="ACY62" s="1311"/>
      <c r="ACZ62" s="1311"/>
      <c r="ADA62" s="1311"/>
      <c r="ADB62" s="1311"/>
      <c r="ADC62" s="1311"/>
      <c r="ADD62" s="1311"/>
      <c r="ADE62" s="1311"/>
      <c r="ADF62" s="1311"/>
      <c r="ADG62" s="1311"/>
      <c r="ADH62" s="1311"/>
      <c r="ADI62" s="1311"/>
      <c r="ADJ62" s="1311"/>
      <c r="ADK62" s="1311"/>
      <c r="ADL62" s="1311"/>
      <c r="ADM62" s="1311"/>
      <c r="ADN62" s="1311"/>
      <c r="ADO62" s="1311"/>
      <c r="ADP62" s="1311"/>
      <c r="ADQ62" s="1311"/>
      <c r="ADR62" s="1311"/>
      <c r="ADS62" s="1311"/>
      <c r="ADT62" s="1311"/>
      <c r="ADU62" s="1311"/>
      <c r="ADV62" s="1311"/>
      <c r="ADW62" s="1311"/>
      <c r="ADX62" s="1311"/>
      <c r="ADY62" s="1311"/>
      <c r="ADZ62" s="1311"/>
      <c r="AEA62" s="1311"/>
      <c r="AEB62" s="1311"/>
      <c r="AEC62" s="1311"/>
      <c r="AED62" s="1311"/>
      <c r="AEE62" s="1311"/>
      <c r="AEF62" s="1311"/>
      <c r="AEG62" s="1311"/>
      <c r="AEH62" s="1311"/>
      <c r="AEI62" s="1311"/>
      <c r="AEJ62" s="1311"/>
      <c r="AEK62" s="1311"/>
      <c r="AEL62" s="1311"/>
      <c r="AEM62" s="1311"/>
      <c r="AEN62" s="1311"/>
      <c r="AEO62" s="1311"/>
      <c r="AEP62" s="1311"/>
      <c r="AEQ62" s="1311"/>
      <c r="AER62" s="1311"/>
      <c r="AES62" s="1311"/>
      <c r="AET62" s="1311"/>
      <c r="AEU62" s="1311"/>
      <c r="AEV62" s="1311"/>
      <c r="AEW62" s="1311"/>
      <c r="AEX62" s="1311"/>
      <c r="AEY62" s="1311"/>
      <c r="AEZ62" s="1311"/>
      <c r="AFA62" s="1311"/>
      <c r="AFB62" s="1311"/>
      <c r="AFC62" s="1311"/>
      <c r="AFD62" s="1311"/>
      <c r="AFE62" s="1311"/>
      <c r="AFF62" s="1311"/>
      <c r="AFG62" s="1311"/>
      <c r="AFH62" s="1311"/>
      <c r="AFI62" s="1311"/>
      <c r="AFJ62" s="1311"/>
      <c r="AFK62" s="1311"/>
      <c r="AFL62" s="1311"/>
      <c r="AFM62" s="1311"/>
      <c r="AFN62" s="1311"/>
      <c r="AFO62" s="1311"/>
      <c r="AFP62" s="1311"/>
      <c r="AFQ62" s="1311"/>
      <c r="AFR62" s="1311"/>
      <c r="AFS62" s="1311"/>
      <c r="AFT62" s="1311"/>
      <c r="AFU62" s="1311"/>
      <c r="AFV62" s="1311"/>
      <c r="AFW62" s="1311"/>
      <c r="AFX62" s="1311"/>
      <c r="AFY62" s="1311"/>
      <c r="AFZ62" s="1311"/>
      <c r="AGA62" s="1311"/>
      <c r="AGB62" s="1311"/>
      <c r="AGC62" s="1311"/>
      <c r="AGD62" s="1311"/>
      <c r="AGE62" s="1311"/>
      <c r="AGF62" s="1311"/>
      <c r="AGG62" s="1311"/>
      <c r="AGH62" s="1311"/>
      <c r="AGI62" s="1311"/>
      <c r="AGJ62" s="1311"/>
      <c r="AGK62" s="1311"/>
      <c r="AGL62" s="1311"/>
      <c r="AGM62" s="1311"/>
      <c r="AGN62" s="1311"/>
      <c r="AGO62" s="1311"/>
      <c r="AGP62" s="1311"/>
      <c r="AGQ62" s="1311"/>
      <c r="AGR62" s="1311"/>
      <c r="AGS62" s="1311"/>
      <c r="AGT62" s="1311"/>
      <c r="AGU62" s="1311"/>
      <c r="AGV62" s="1311"/>
      <c r="AGW62" s="1311"/>
      <c r="AGX62" s="1311"/>
      <c r="AGY62" s="1311"/>
      <c r="AGZ62" s="1311"/>
      <c r="AHA62" s="1311"/>
      <c r="AHB62" s="1311"/>
      <c r="AHC62" s="1311"/>
      <c r="AHD62" s="1311"/>
      <c r="AHE62" s="1311"/>
      <c r="AHF62" s="1311"/>
      <c r="AHG62" s="1311"/>
      <c r="AHH62" s="1311"/>
      <c r="AHI62" s="1311"/>
      <c r="AHJ62" s="1311"/>
      <c r="AHK62" s="1311"/>
      <c r="AHL62" s="1311"/>
      <c r="AHM62" s="1311"/>
      <c r="AHN62" s="1311"/>
      <c r="AHO62" s="1311"/>
      <c r="AHP62" s="1311"/>
      <c r="AHQ62" s="1311"/>
      <c r="AHR62" s="1311"/>
      <c r="AHS62" s="1311"/>
      <c r="AHT62" s="1311"/>
      <c r="AHU62" s="1311"/>
      <c r="AHV62" s="1311"/>
      <c r="AHW62" s="1311"/>
      <c r="AHX62" s="1311"/>
      <c r="AHY62" s="1311"/>
      <c r="AHZ62" s="1311"/>
      <c r="AIA62" s="1311"/>
      <c r="AIB62" s="1311"/>
      <c r="AIC62" s="1311"/>
      <c r="AID62" s="1311"/>
      <c r="AIE62" s="1311"/>
      <c r="AIF62" s="1311"/>
      <c r="AIG62" s="1311"/>
      <c r="AIH62" s="1311"/>
      <c r="AII62" s="1311"/>
      <c r="AIJ62" s="1311"/>
      <c r="AIK62" s="1311"/>
      <c r="AIL62" s="1311"/>
      <c r="AIM62" s="1311"/>
      <c r="AIN62" s="1311"/>
      <c r="AIO62" s="1311"/>
      <c r="AIP62" s="1311"/>
      <c r="AIQ62" s="1311"/>
      <c r="AIR62" s="1311"/>
      <c r="AIS62" s="1311"/>
      <c r="AIT62" s="1311"/>
      <c r="AIU62" s="1311"/>
      <c r="AIV62" s="1311"/>
      <c r="AIW62" s="1311"/>
      <c r="AIX62" s="1311"/>
      <c r="AIY62" s="1311"/>
      <c r="AIZ62" s="1311"/>
      <c r="AJA62" s="1311"/>
      <c r="AJB62" s="1311"/>
      <c r="AJC62" s="1311"/>
      <c r="AJD62" s="1311"/>
      <c r="AJE62" s="1311"/>
      <c r="AJF62" s="1311"/>
      <c r="AJG62" s="1311"/>
      <c r="AJH62" s="1311"/>
      <c r="AJI62" s="1311"/>
      <c r="AJJ62" s="1311"/>
      <c r="AJK62" s="1311"/>
      <c r="AJL62" s="1311"/>
      <c r="AJM62" s="1311"/>
      <c r="AJN62" s="1311"/>
      <c r="AJO62" s="1311"/>
      <c r="AJP62" s="1311"/>
      <c r="AJQ62" s="1311"/>
      <c r="AJR62" s="1311"/>
      <c r="AJS62" s="1311"/>
      <c r="AJT62" s="1311"/>
      <c r="AJU62" s="1311"/>
      <c r="AJV62" s="1311"/>
      <c r="AJW62" s="1311"/>
      <c r="AJX62" s="1311"/>
      <c r="AJY62" s="1311"/>
      <c r="AJZ62" s="1311"/>
      <c r="AKA62" s="1311"/>
      <c r="AKB62" s="1311"/>
      <c r="AKC62" s="1311"/>
      <c r="AKD62" s="1311"/>
      <c r="AKE62" s="1311"/>
      <c r="AKF62" s="1311"/>
      <c r="AKG62" s="1311"/>
      <c r="AKH62" s="1311"/>
      <c r="AKI62" s="1311"/>
      <c r="AKJ62" s="1311"/>
      <c r="AKK62" s="1311"/>
      <c r="AKL62" s="1311"/>
      <c r="AKM62" s="1311"/>
      <c r="AKN62" s="1311"/>
      <c r="AKO62" s="1311"/>
      <c r="AKP62" s="1311"/>
      <c r="AKQ62" s="1311"/>
      <c r="AKR62" s="1311"/>
      <c r="AKS62" s="1311"/>
      <c r="AKT62" s="1311"/>
      <c r="AKU62" s="1311"/>
      <c r="AKV62" s="1311"/>
      <c r="AKW62" s="1311"/>
      <c r="AKX62" s="1311"/>
      <c r="AKY62" s="1311"/>
      <c r="AKZ62" s="1311"/>
      <c r="ALA62" s="1311"/>
      <c r="ALB62" s="1311"/>
      <c r="ALC62" s="1311"/>
      <c r="ALD62" s="1311"/>
      <c r="ALE62" s="1311"/>
      <c r="ALF62" s="1311"/>
      <c r="ALG62" s="1311"/>
      <c r="ALH62" s="1311"/>
      <c r="ALI62" s="1311"/>
      <c r="ALJ62" s="1311"/>
      <c r="ALK62" s="1311"/>
      <c r="ALL62" s="1311"/>
      <c r="ALM62" s="1311"/>
      <c r="ALN62" s="1311"/>
      <c r="ALO62" s="1311"/>
      <c r="ALP62" s="1311"/>
      <c r="ALQ62" s="1311"/>
      <c r="ALR62" s="1311"/>
      <c r="ALS62" s="1311"/>
    </row>
    <row r="63" spans="1:1007" ht="315">
      <c r="A63" s="1080" t="s">
        <v>637</v>
      </c>
      <c r="B63" s="1181" t="s">
        <v>627</v>
      </c>
      <c r="C63" s="1107" t="s">
        <v>719</v>
      </c>
      <c r="D63" s="1184">
        <v>1.2500000000000001E-2</v>
      </c>
      <c r="E63" s="975" t="s">
        <v>720</v>
      </c>
      <c r="F63" s="975" t="s">
        <v>727</v>
      </c>
      <c r="G63" s="1187"/>
      <c r="H63" s="975" t="s">
        <v>29</v>
      </c>
      <c r="I63" s="1108">
        <v>6.6199999999999995E-2</v>
      </c>
      <c r="J63" s="975">
        <v>2022</v>
      </c>
      <c r="K63" s="1172">
        <v>45078</v>
      </c>
      <c r="L63" s="1109">
        <v>50770</v>
      </c>
      <c r="M63" s="1123">
        <v>5.8799999999999998E-2</v>
      </c>
      <c r="N63" s="1123">
        <v>5.7599999999999998E-2</v>
      </c>
      <c r="O63" s="1123">
        <v>5.6500000000000002E-2</v>
      </c>
      <c r="P63" s="1123">
        <v>5.5300000000000002E-2</v>
      </c>
      <c r="Q63" s="1123">
        <v>5.4199999999999998E-2</v>
      </c>
      <c r="R63" s="1127">
        <v>5.3199999999999997E-2</v>
      </c>
      <c r="S63" s="1127">
        <v>5.21E-2</v>
      </c>
      <c r="T63" s="1127">
        <v>5.0999999999999997E-2</v>
      </c>
      <c r="U63" s="1127">
        <v>0.05</v>
      </c>
      <c r="V63" s="1127">
        <v>4.9000000000000002E-2</v>
      </c>
      <c r="W63" s="1127">
        <v>4.8000000000000001E-2</v>
      </c>
      <c r="X63" s="1127">
        <v>4.7100000000000003E-2</v>
      </c>
      <c r="Y63" s="1127">
        <v>4.6100000000000002E-2</v>
      </c>
      <c r="Z63" s="1127">
        <v>4.5199999999999997E-2</v>
      </c>
      <c r="AA63" s="1127">
        <v>4.4299999999999999E-2</v>
      </c>
      <c r="AB63" s="1127">
        <v>4.3400000000000001E-2</v>
      </c>
      <c r="AC63" s="1127">
        <v>4.3400000000000001E-2</v>
      </c>
      <c r="AD63" s="965" t="s">
        <v>698</v>
      </c>
      <c r="AE63" s="965" t="s">
        <v>728</v>
      </c>
      <c r="AF63" s="1189">
        <v>8.8000000000000005E-3</v>
      </c>
      <c r="AG63" s="1125" t="s">
        <v>729</v>
      </c>
      <c r="AH63" s="1113" t="s">
        <v>730</v>
      </c>
      <c r="AI63" s="1113" t="s">
        <v>702</v>
      </c>
      <c r="AJ63" s="1102" t="s">
        <v>703</v>
      </c>
      <c r="AK63" s="1180"/>
      <c r="AL63" s="1113" t="s">
        <v>26</v>
      </c>
      <c r="AM63" s="956" t="str">
        <f t="shared" si="0"/>
        <v>SI</v>
      </c>
      <c r="AN63" s="1102">
        <v>351</v>
      </c>
      <c r="AO63" s="1102" t="s">
        <v>437</v>
      </c>
      <c r="AP63" s="1086">
        <v>2021</v>
      </c>
      <c r="AQ63" s="1172">
        <v>45078</v>
      </c>
      <c r="AR63" s="1128">
        <v>50769</v>
      </c>
      <c r="AS63" s="1126">
        <v>0</v>
      </c>
      <c r="AT63" s="1126">
        <v>0.1</v>
      </c>
      <c r="AU63" s="1126">
        <v>0.2</v>
      </c>
      <c r="AV63" s="1126">
        <v>0.2</v>
      </c>
      <c r="AW63" s="1126">
        <v>1</v>
      </c>
      <c r="AX63" s="1126"/>
      <c r="AY63" s="1126"/>
      <c r="AZ63" s="1126"/>
      <c r="BA63" s="1126"/>
      <c r="BB63" s="1126"/>
      <c r="BC63" s="1126"/>
      <c r="BD63" s="1126"/>
      <c r="BE63" s="1126"/>
      <c r="BF63" s="1126"/>
      <c r="BG63" s="1126"/>
      <c r="BH63" s="1126"/>
      <c r="BI63" s="1126">
        <v>1</v>
      </c>
      <c r="BJ63" s="1129">
        <v>0</v>
      </c>
      <c r="BK63" s="1129">
        <v>0</v>
      </c>
      <c r="BL63" s="1129"/>
      <c r="BM63" s="1129">
        <v>7797</v>
      </c>
      <c r="BN63" s="1039">
        <v>5000</v>
      </c>
      <c r="BO63" s="1039">
        <v>5000</v>
      </c>
      <c r="BP63" s="965" t="s">
        <v>726</v>
      </c>
      <c r="BQ63" s="965">
        <v>7797</v>
      </c>
      <c r="BR63" s="1039">
        <v>70000</v>
      </c>
      <c r="BS63" s="1039">
        <v>70000</v>
      </c>
      <c r="BT63" s="965" t="s">
        <v>731</v>
      </c>
      <c r="BU63" s="964"/>
      <c r="BV63" s="1039">
        <v>0</v>
      </c>
      <c r="BW63" s="1039">
        <v>0</v>
      </c>
      <c r="BX63" s="1113"/>
      <c r="BY63" s="1113"/>
      <c r="BZ63" s="1039">
        <v>30000</v>
      </c>
      <c r="CA63" s="1039">
        <v>30000</v>
      </c>
      <c r="CB63" s="965" t="s">
        <v>731</v>
      </c>
      <c r="CC63" s="964"/>
      <c r="CD63" s="1116">
        <v>0</v>
      </c>
      <c r="CE63" s="1130"/>
      <c r="CF63" s="1113"/>
      <c r="CG63" s="1113"/>
      <c r="CH63" s="1116">
        <v>0</v>
      </c>
      <c r="CI63" s="1116"/>
      <c r="CJ63" s="1113"/>
      <c r="CK63" s="1113"/>
      <c r="CL63" s="1116">
        <v>0</v>
      </c>
      <c r="CM63" s="1116"/>
      <c r="CN63" s="1113"/>
      <c r="CO63" s="1113"/>
      <c r="CP63" s="1116">
        <v>0</v>
      </c>
      <c r="CQ63" s="1116"/>
      <c r="CR63" s="1113"/>
      <c r="CS63" s="1113"/>
      <c r="CT63" s="1116">
        <v>0</v>
      </c>
      <c r="CU63" s="1116"/>
      <c r="CV63" s="1113"/>
      <c r="CW63" s="1113"/>
      <c r="CX63" s="1116">
        <v>0</v>
      </c>
      <c r="CY63" s="1116"/>
      <c r="CZ63" s="1116"/>
      <c r="DA63" s="1116"/>
      <c r="DB63" s="1116">
        <v>0</v>
      </c>
      <c r="DC63" s="1116"/>
      <c r="DD63" s="1116"/>
      <c r="DE63" s="1116"/>
      <c r="DF63" s="1116">
        <v>0</v>
      </c>
      <c r="DG63" s="1116"/>
      <c r="DH63" s="1116"/>
      <c r="DI63" s="1116"/>
      <c r="DJ63" s="1116">
        <v>0</v>
      </c>
      <c r="DK63" s="1116"/>
      <c r="DL63" s="1116"/>
      <c r="DM63" s="1116"/>
      <c r="DN63" s="1116">
        <v>0</v>
      </c>
      <c r="DO63" s="1116"/>
      <c r="DP63" s="1116"/>
      <c r="DQ63" s="1116"/>
      <c r="DR63" s="1116">
        <v>0</v>
      </c>
      <c r="DS63" s="1116"/>
      <c r="DT63" s="1116"/>
      <c r="DU63" s="1116"/>
      <c r="DV63" s="994">
        <f t="shared" si="8"/>
        <v>105000</v>
      </c>
      <c r="DW63" s="1105" t="s">
        <v>644</v>
      </c>
      <c r="DX63" s="1086" t="s">
        <v>289</v>
      </c>
      <c r="DY63" s="1086" t="s">
        <v>645</v>
      </c>
      <c r="DZ63" s="1105" t="s">
        <v>705</v>
      </c>
      <c r="EA63" s="1086">
        <v>3779595</v>
      </c>
      <c r="EB63" s="1106" t="s">
        <v>647</v>
      </c>
      <c r="EC63" s="1312" t="s">
        <v>343</v>
      </c>
      <c r="ED63" s="1116"/>
      <c r="EE63" s="1116"/>
      <c r="EF63" s="1116"/>
      <c r="EG63" s="1116"/>
      <c r="EH63" s="1116"/>
      <c r="EI63" s="1117"/>
      <c r="EJ63" s="1117"/>
      <c r="EK63" s="1117"/>
      <c r="EL63" s="1117"/>
      <c r="EM63" s="1117"/>
      <c r="EN63" s="1117" t="s">
        <v>732</v>
      </c>
      <c r="EO63" s="1117"/>
      <c r="EP63" s="1117"/>
      <c r="EQ63" s="1117"/>
      <c r="ER63" s="1118"/>
    </row>
    <row r="64" spans="1:1007" s="962" customFormat="1" ht="315">
      <c r="A64" s="1077" t="s">
        <v>733</v>
      </c>
      <c r="B64" s="997">
        <v>0.23</v>
      </c>
      <c r="C64" s="989" t="s">
        <v>734</v>
      </c>
      <c r="D64" s="998">
        <v>1.2E-2</v>
      </c>
      <c r="E64" s="1131" t="s">
        <v>735</v>
      </c>
      <c r="F64" s="960" t="s">
        <v>736</v>
      </c>
      <c r="G64" s="960" t="s">
        <v>737</v>
      </c>
      <c r="H64" s="960" t="s">
        <v>26</v>
      </c>
      <c r="I64" s="1045">
        <v>0.8</v>
      </c>
      <c r="J64" s="1132">
        <v>2020</v>
      </c>
      <c r="K64" s="1172">
        <v>45078</v>
      </c>
      <c r="L64" s="1109">
        <v>50770</v>
      </c>
      <c r="M64" s="1068">
        <v>0.8</v>
      </c>
      <c r="N64" s="1068">
        <v>0.8</v>
      </c>
      <c r="O64" s="1068">
        <v>0.8</v>
      </c>
      <c r="P64" s="1068">
        <v>0.81</v>
      </c>
      <c r="Q64" s="1068">
        <v>0.82</v>
      </c>
      <c r="R64" s="1068">
        <v>0.82</v>
      </c>
      <c r="S64" s="1068">
        <v>0.82</v>
      </c>
      <c r="T64" s="1068">
        <v>0.83</v>
      </c>
      <c r="U64" s="1068">
        <v>0.84</v>
      </c>
      <c r="V64" s="1068">
        <v>0.84</v>
      </c>
      <c r="W64" s="1068">
        <v>0.84</v>
      </c>
      <c r="X64" s="1068">
        <v>0.85</v>
      </c>
      <c r="Y64" s="1068">
        <v>0.86</v>
      </c>
      <c r="Z64" s="1068">
        <v>0.86</v>
      </c>
      <c r="AA64" s="1068">
        <v>0.86</v>
      </c>
      <c r="AB64" s="1068">
        <v>0.87</v>
      </c>
      <c r="AC64" s="1068">
        <v>0.87</v>
      </c>
      <c r="AD64" s="960" t="s">
        <v>738</v>
      </c>
      <c r="AE64" s="965" t="s">
        <v>739</v>
      </c>
      <c r="AF64" s="1189">
        <v>8.8000000000000005E-3</v>
      </c>
      <c r="AG64" s="953" t="s">
        <v>740</v>
      </c>
      <c r="AH64" s="953" t="s">
        <v>741</v>
      </c>
      <c r="AI64" s="953" t="s">
        <v>702</v>
      </c>
      <c r="AJ64" s="953" t="s">
        <v>375</v>
      </c>
      <c r="AK64" s="953" t="s">
        <v>737</v>
      </c>
      <c r="AL64" s="953" t="s">
        <v>26</v>
      </c>
      <c r="AM64" s="956" t="str">
        <f t="shared" si="0"/>
        <v>NO</v>
      </c>
      <c r="AN64" s="953" t="s">
        <v>437</v>
      </c>
      <c r="AO64" s="953">
        <v>3</v>
      </c>
      <c r="AP64" s="953">
        <v>2021</v>
      </c>
      <c r="AQ64" s="1172">
        <v>45078</v>
      </c>
      <c r="AR64" s="991">
        <v>50769</v>
      </c>
      <c r="AS64" s="953">
        <v>3</v>
      </c>
      <c r="AT64" s="953">
        <v>4</v>
      </c>
      <c r="AU64" s="953">
        <v>4</v>
      </c>
      <c r="AV64" s="953">
        <v>5</v>
      </c>
      <c r="AW64" s="953">
        <v>5</v>
      </c>
      <c r="AX64" s="953">
        <v>5</v>
      </c>
      <c r="AY64" s="953">
        <v>6</v>
      </c>
      <c r="AZ64" s="953">
        <v>6</v>
      </c>
      <c r="BA64" s="953">
        <v>6</v>
      </c>
      <c r="BB64" s="953">
        <v>6</v>
      </c>
      <c r="BC64" s="953">
        <v>6</v>
      </c>
      <c r="BD64" s="953">
        <v>7</v>
      </c>
      <c r="BE64" s="953">
        <v>7</v>
      </c>
      <c r="BF64" s="953">
        <v>7</v>
      </c>
      <c r="BG64" s="953">
        <v>7</v>
      </c>
      <c r="BH64" s="953">
        <v>8</v>
      </c>
      <c r="BI64" s="953">
        <v>8</v>
      </c>
      <c r="BJ64" s="1135">
        <v>1174</v>
      </c>
      <c r="BK64" s="953" t="s">
        <v>742</v>
      </c>
      <c r="BL64" s="953" t="s">
        <v>743</v>
      </c>
      <c r="BM64" s="953">
        <v>7783</v>
      </c>
      <c r="BN64" s="1135">
        <v>1721</v>
      </c>
      <c r="BO64" s="953" t="s">
        <v>359</v>
      </c>
      <c r="BP64" s="953" t="s">
        <v>742</v>
      </c>
      <c r="BQ64" s="953" t="s">
        <v>546</v>
      </c>
      <c r="BR64" s="1135">
        <v>1894</v>
      </c>
      <c r="BS64" s="953" t="s">
        <v>359</v>
      </c>
      <c r="BT64" s="953" t="s">
        <v>742</v>
      </c>
      <c r="BU64" s="953" t="s">
        <v>546</v>
      </c>
      <c r="BV64" s="1135">
        <v>2604</v>
      </c>
      <c r="BW64" s="953" t="s">
        <v>359</v>
      </c>
      <c r="BX64" s="953" t="s">
        <v>742</v>
      </c>
      <c r="BY64" s="953" t="s">
        <v>546</v>
      </c>
      <c r="BZ64" s="1135">
        <v>2865</v>
      </c>
      <c r="CA64" s="953" t="s">
        <v>359</v>
      </c>
      <c r="CB64" s="953" t="s">
        <v>742</v>
      </c>
      <c r="CC64" s="953" t="s">
        <v>546</v>
      </c>
      <c r="CD64" s="1135">
        <v>3151</v>
      </c>
      <c r="CE64" s="953" t="s">
        <v>359</v>
      </c>
      <c r="CF64" s="953" t="s">
        <v>742</v>
      </c>
      <c r="CG64" s="953" t="s">
        <v>546</v>
      </c>
      <c r="CH64" s="1135">
        <v>3500</v>
      </c>
      <c r="CI64" s="953" t="s">
        <v>359</v>
      </c>
      <c r="CJ64" s="953" t="s">
        <v>742</v>
      </c>
      <c r="CK64" s="953" t="s">
        <v>546</v>
      </c>
      <c r="CL64" s="1135">
        <v>4600</v>
      </c>
      <c r="CM64" s="953" t="s">
        <v>359</v>
      </c>
      <c r="CN64" s="953" t="s">
        <v>742</v>
      </c>
      <c r="CO64" s="953" t="s">
        <v>546</v>
      </c>
      <c r="CP64" s="1135">
        <v>5000</v>
      </c>
      <c r="CQ64" s="953" t="s">
        <v>359</v>
      </c>
      <c r="CR64" s="953" t="s">
        <v>742</v>
      </c>
      <c r="CS64" s="953" t="s">
        <v>546</v>
      </c>
      <c r="CT64" s="1135">
        <v>5500</v>
      </c>
      <c r="CU64" s="953" t="s">
        <v>359</v>
      </c>
      <c r="CV64" s="953" t="s">
        <v>742</v>
      </c>
      <c r="CW64" s="953" t="s">
        <v>546</v>
      </c>
      <c r="CX64" s="1135">
        <v>6100</v>
      </c>
      <c r="CY64" s="953" t="s">
        <v>359</v>
      </c>
      <c r="CZ64" s="953" t="s">
        <v>742</v>
      </c>
      <c r="DA64" s="953" t="s">
        <v>546</v>
      </c>
      <c r="DB64" s="1135">
        <v>7800</v>
      </c>
      <c r="DC64" s="953" t="s">
        <v>359</v>
      </c>
      <c r="DD64" s="953" t="s">
        <v>742</v>
      </c>
      <c r="DE64" s="953" t="s">
        <v>546</v>
      </c>
      <c r="DF64" s="1135">
        <v>8600</v>
      </c>
      <c r="DG64" s="953" t="s">
        <v>359</v>
      </c>
      <c r="DH64" s="953" t="s">
        <v>742</v>
      </c>
      <c r="DI64" s="953" t="s">
        <v>546</v>
      </c>
      <c r="DJ64" s="1135">
        <v>9500</v>
      </c>
      <c r="DK64" s="953" t="s">
        <v>359</v>
      </c>
      <c r="DL64" s="953" t="s">
        <v>742</v>
      </c>
      <c r="DM64" s="953" t="s">
        <v>546</v>
      </c>
      <c r="DN64" s="1135">
        <v>10403</v>
      </c>
      <c r="DO64" s="953" t="s">
        <v>359</v>
      </c>
      <c r="DP64" s="953" t="s">
        <v>742</v>
      </c>
      <c r="DQ64" s="953" t="s">
        <v>546</v>
      </c>
      <c r="DR64" s="1135">
        <v>13078</v>
      </c>
      <c r="DS64" s="953" t="s">
        <v>359</v>
      </c>
      <c r="DT64" s="953" t="s">
        <v>742</v>
      </c>
      <c r="DU64" s="953" t="s">
        <v>546</v>
      </c>
      <c r="DV64" s="994">
        <f t="shared" si="8"/>
        <v>87490</v>
      </c>
      <c r="DW64" s="953" t="s">
        <v>644</v>
      </c>
      <c r="DX64" s="953" t="s">
        <v>289</v>
      </c>
      <c r="DY64" s="953" t="s">
        <v>744</v>
      </c>
      <c r="DZ64" s="953" t="s">
        <v>745</v>
      </c>
      <c r="EA64" s="953" t="s">
        <v>746</v>
      </c>
      <c r="EB64" s="1106" t="s">
        <v>747</v>
      </c>
      <c r="EC64" s="1020" t="s">
        <v>748</v>
      </c>
      <c r="ED64" s="987" t="s">
        <v>749</v>
      </c>
      <c r="EE64" s="953" t="s">
        <v>359</v>
      </c>
      <c r="EF64" s="953" t="s">
        <v>359</v>
      </c>
      <c r="EG64" s="953" t="s">
        <v>359</v>
      </c>
      <c r="EH64" s="1136" t="s">
        <v>359</v>
      </c>
      <c r="EI64" s="1"/>
      <c r="EJ64" s="1"/>
      <c r="EK64" s="1"/>
      <c r="EL64" s="1"/>
      <c r="EM64" s="1"/>
      <c r="EN64" s="1"/>
      <c r="EO64" s="1"/>
      <c r="EP64" s="1"/>
      <c r="EQ64" s="1"/>
      <c r="ER64" s="990"/>
    </row>
    <row r="65" spans="1:148" s="962" customFormat="1" ht="315">
      <c r="A65" s="1077" t="s">
        <v>733</v>
      </c>
      <c r="B65" s="997">
        <v>0.23</v>
      </c>
      <c r="C65" s="989" t="s">
        <v>750</v>
      </c>
      <c r="D65" s="998">
        <v>1.2E-2</v>
      </c>
      <c r="E65" s="989" t="s">
        <v>751</v>
      </c>
      <c r="F65" s="953" t="s">
        <v>736</v>
      </c>
      <c r="G65" s="953" t="s">
        <v>737</v>
      </c>
      <c r="H65" s="953" t="s">
        <v>26</v>
      </c>
      <c r="I65" s="1124">
        <v>0.8</v>
      </c>
      <c r="J65" s="1137">
        <v>2020</v>
      </c>
      <c r="K65" s="1172">
        <v>45078</v>
      </c>
      <c r="L65" s="1109">
        <v>50770</v>
      </c>
      <c r="M65" s="1138">
        <v>0.8</v>
      </c>
      <c r="N65" s="1138">
        <v>0.8</v>
      </c>
      <c r="O65" s="1138">
        <v>0.8</v>
      </c>
      <c r="P65" s="1138">
        <v>0.81</v>
      </c>
      <c r="Q65" s="1138">
        <v>0.82</v>
      </c>
      <c r="R65" s="1138">
        <v>0.82</v>
      </c>
      <c r="S65" s="1138">
        <v>0.82</v>
      </c>
      <c r="T65" s="1138">
        <v>0.83</v>
      </c>
      <c r="U65" s="1138">
        <v>0.84</v>
      </c>
      <c r="V65" s="1138">
        <v>0.84</v>
      </c>
      <c r="W65" s="1138">
        <v>0.84</v>
      </c>
      <c r="X65" s="1138">
        <v>0.85</v>
      </c>
      <c r="Y65" s="1138">
        <v>0.86</v>
      </c>
      <c r="Z65" s="1138">
        <v>0.86</v>
      </c>
      <c r="AA65" s="1138">
        <v>0.86</v>
      </c>
      <c r="AB65" s="1138">
        <v>0.87</v>
      </c>
      <c r="AC65" s="1138">
        <v>0.87</v>
      </c>
      <c r="AD65" s="953" t="s">
        <v>752</v>
      </c>
      <c r="AE65" s="965" t="s">
        <v>753</v>
      </c>
      <c r="AF65" s="1189">
        <v>8.8000000000000005E-3</v>
      </c>
      <c r="AG65" s="953" t="s">
        <v>754</v>
      </c>
      <c r="AH65" s="953" t="s">
        <v>755</v>
      </c>
      <c r="AI65" s="953" t="s">
        <v>702</v>
      </c>
      <c r="AJ65" s="953" t="s">
        <v>375</v>
      </c>
      <c r="AK65" s="953" t="s">
        <v>737</v>
      </c>
      <c r="AL65" s="953" t="s">
        <v>26</v>
      </c>
      <c r="AM65" s="956" t="str">
        <f t="shared" si="0"/>
        <v>NO</v>
      </c>
      <c r="AN65" s="953" t="s">
        <v>437</v>
      </c>
      <c r="AO65" s="953" t="s">
        <v>437</v>
      </c>
      <c r="AP65" s="953">
        <v>2021</v>
      </c>
      <c r="AQ65" s="1172">
        <v>45078</v>
      </c>
      <c r="AR65" s="991">
        <v>50769</v>
      </c>
      <c r="AS65" s="953">
        <v>0</v>
      </c>
      <c r="AT65" s="953">
        <v>1</v>
      </c>
      <c r="AU65" s="953">
        <v>1</v>
      </c>
      <c r="AV65" s="953">
        <v>2</v>
      </c>
      <c r="AW65" s="953">
        <v>2</v>
      </c>
      <c r="AX65" s="953">
        <v>2</v>
      </c>
      <c r="AY65" s="953">
        <v>3</v>
      </c>
      <c r="AZ65" s="953">
        <v>3</v>
      </c>
      <c r="BA65" s="953">
        <v>3</v>
      </c>
      <c r="BB65" s="953">
        <v>3</v>
      </c>
      <c r="BC65" s="953">
        <v>3</v>
      </c>
      <c r="BD65" s="953">
        <v>3</v>
      </c>
      <c r="BE65" s="953">
        <v>3</v>
      </c>
      <c r="BF65" s="953">
        <v>3</v>
      </c>
      <c r="BG65" s="953">
        <v>3</v>
      </c>
      <c r="BH65" s="953">
        <v>3</v>
      </c>
      <c r="BI65" s="953">
        <v>3</v>
      </c>
      <c r="BJ65" s="1135">
        <v>800</v>
      </c>
      <c r="BK65" s="953" t="s">
        <v>359</v>
      </c>
      <c r="BL65" s="953" t="s">
        <v>743</v>
      </c>
      <c r="BM65" s="953">
        <v>7640</v>
      </c>
      <c r="BN65" s="1135">
        <v>828</v>
      </c>
      <c r="BO65" s="953" t="s">
        <v>359</v>
      </c>
      <c r="BP65" s="953" t="s">
        <v>743</v>
      </c>
      <c r="BQ65" s="953" t="s">
        <v>546</v>
      </c>
      <c r="BR65" s="1135">
        <v>857</v>
      </c>
      <c r="BS65" s="953" t="s">
        <v>359</v>
      </c>
      <c r="BT65" s="953" t="s">
        <v>743</v>
      </c>
      <c r="BU65" s="953" t="s">
        <v>546</v>
      </c>
      <c r="BV65" s="1135">
        <v>887</v>
      </c>
      <c r="BW65" s="953" t="s">
        <v>359</v>
      </c>
      <c r="BX65" s="953" t="s">
        <v>743</v>
      </c>
      <c r="BY65" s="953" t="s">
        <v>546</v>
      </c>
      <c r="BZ65" s="1135">
        <v>918</v>
      </c>
      <c r="CA65" s="1135" t="s">
        <v>359</v>
      </c>
      <c r="CB65" s="953" t="s">
        <v>743</v>
      </c>
      <c r="CC65" s="953" t="s">
        <v>546</v>
      </c>
      <c r="CD65" s="1135">
        <v>950</v>
      </c>
      <c r="CE65" s="953" t="s">
        <v>359</v>
      </c>
      <c r="CF65" s="953" t="s">
        <v>743</v>
      </c>
      <c r="CG65" s="953" t="s">
        <v>546</v>
      </c>
      <c r="CH65" s="1135">
        <v>983</v>
      </c>
      <c r="CI65" s="953" t="s">
        <v>359</v>
      </c>
      <c r="CJ65" s="953" t="s">
        <v>743</v>
      </c>
      <c r="CK65" s="953" t="s">
        <v>546</v>
      </c>
      <c r="CL65" s="1135">
        <v>1018</v>
      </c>
      <c r="CM65" s="953" t="s">
        <v>359</v>
      </c>
      <c r="CN65" s="953" t="s">
        <v>743</v>
      </c>
      <c r="CO65" s="953" t="s">
        <v>546</v>
      </c>
      <c r="CP65" s="1135">
        <v>1053</v>
      </c>
      <c r="CQ65" s="953" t="s">
        <v>359</v>
      </c>
      <c r="CR65" s="953" t="s">
        <v>743</v>
      </c>
      <c r="CS65" s="953" t="s">
        <v>546</v>
      </c>
      <c r="CT65" s="1135">
        <v>1090</v>
      </c>
      <c r="CU65" s="953" t="s">
        <v>359</v>
      </c>
      <c r="CV65" s="953" t="s">
        <v>743</v>
      </c>
      <c r="CW65" s="953" t="s">
        <v>546</v>
      </c>
      <c r="CX65" s="1135">
        <v>1128</v>
      </c>
      <c r="CY65" s="953" t="s">
        <v>359</v>
      </c>
      <c r="CZ65" s="953" t="s">
        <v>743</v>
      </c>
      <c r="DA65" s="953" t="s">
        <v>546</v>
      </c>
      <c r="DB65" s="1135">
        <v>1168</v>
      </c>
      <c r="DC65" s="953" t="s">
        <v>359</v>
      </c>
      <c r="DD65" s="953" t="s">
        <v>743</v>
      </c>
      <c r="DE65" s="953" t="s">
        <v>546</v>
      </c>
      <c r="DF65" s="1135">
        <v>1209</v>
      </c>
      <c r="DG65" s="953" t="s">
        <v>359</v>
      </c>
      <c r="DH65" s="953" t="s">
        <v>743</v>
      </c>
      <c r="DI65" s="953" t="s">
        <v>546</v>
      </c>
      <c r="DJ65" s="1135">
        <v>1251</v>
      </c>
      <c r="DK65" s="953" t="s">
        <v>359</v>
      </c>
      <c r="DL65" s="953" t="s">
        <v>743</v>
      </c>
      <c r="DM65" s="953" t="s">
        <v>546</v>
      </c>
      <c r="DN65" s="1135">
        <v>1295</v>
      </c>
      <c r="DO65" s="953" t="s">
        <v>359</v>
      </c>
      <c r="DP65" s="953" t="s">
        <v>743</v>
      </c>
      <c r="DQ65" s="953" t="s">
        <v>546</v>
      </c>
      <c r="DR65" s="1135">
        <v>1340</v>
      </c>
      <c r="DS65" s="953" t="s">
        <v>359</v>
      </c>
      <c r="DT65" s="953" t="s">
        <v>743</v>
      </c>
      <c r="DU65" s="953" t="s">
        <v>546</v>
      </c>
      <c r="DV65" s="994">
        <f t="shared" si="8"/>
        <v>16775</v>
      </c>
      <c r="DW65" s="953" t="s">
        <v>644</v>
      </c>
      <c r="DX65" s="953" t="s">
        <v>289</v>
      </c>
      <c r="DY65" s="953" t="s">
        <v>744</v>
      </c>
      <c r="DZ65" s="953" t="s">
        <v>745</v>
      </c>
      <c r="EA65" s="953" t="s">
        <v>746</v>
      </c>
      <c r="EB65" s="1106" t="s">
        <v>747</v>
      </c>
      <c r="EC65" s="1020"/>
      <c r="ED65" s="1020"/>
      <c r="EE65" s="953" t="s">
        <v>359</v>
      </c>
      <c r="EF65" s="953" t="s">
        <v>359</v>
      </c>
      <c r="EG65" s="953" t="s">
        <v>359</v>
      </c>
      <c r="EH65" s="1136" t="s">
        <v>359</v>
      </c>
      <c r="EI65" s="1"/>
      <c r="EJ65" s="1"/>
      <c r="EK65" s="1"/>
      <c r="EL65" s="1"/>
      <c r="EM65" s="1"/>
      <c r="EN65" s="1"/>
      <c r="EO65" s="1"/>
      <c r="EP65" s="1"/>
      <c r="EQ65" s="1"/>
      <c r="ER65" s="990"/>
    </row>
    <row r="66" spans="1:148" s="962" customFormat="1" ht="315">
      <c r="A66" s="1077" t="s">
        <v>733</v>
      </c>
      <c r="B66" s="997">
        <v>0.23</v>
      </c>
      <c r="C66" s="989" t="s">
        <v>756</v>
      </c>
      <c r="D66" s="998">
        <v>1.2E-2</v>
      </c>
      <c r="E66" s="989" t="s">
        <v>757</v>
      </c>
      <c r="F66" s="953" t="s">
        <v>758</v>
      </c>
      <c r="G66" s="953" t="s">
        <v>737</v>
      </c>
      <c r="H66" s="953" t="s">
        <v>26</v>
      </c>
      <c r="I66" s="953" t="s">
        <v>437</v>
      </c>
      <c r="J66" s="953" t="s">
        <v>437</v>
      </c>
      <c r="K66" s="1172">
        <v>45078</v>
      </c>
      <c r="L66" s="1109">
        <v>50770</v>
      </c>
      <c r="M66" s="1138">
        <v>0.63</v>
      </c>
      <c r="N66" s="1138">
        <v>0.63</v>
      </c>
      <c r="O66" s="1138">
        <v>0.63</v>
      </c>
      <c r="P66" s="1138">
        <v>0.64</v>
      </c>
      <c r="Q66" s="1138">
        <v>0.65</v>
      </c>
      <c r="R66" s="1138">
        <v>0.65</v>
      </c>
      <c r="S66" s="1138">
        <v>0.65</v>
      </c>
      <c r="T66" s="1138">
        <v>0.66</v>
      </c>
      <c r="U66" s="1138">
        <v>0.67</v>
      </c>
      <c r="V66" s="1138">
        <v>0.67</v>
      </c>
      <c r="W66" s="1138">
        <v>0.67</v>
      </c>
      <c r="X66" s="1138">
        <v>0.68</v>
      </c>
      <c r="Y66" s="1138">
        <v>0.69</v>
      </c>
      <c r="Z66" s="1138">
        <v>0.69</v>
      </c>
      <c r="AA66" s="1138">
        <v>0.69</v>
      </c>
      <c r="AB66" s="1138">
        <v>0.7</v>
      </c>
      <c r="AC66" s="1138">
        <v>0.7</v>
      </c>
      <c r="AD66" s="960" t="s">
        <v>359</v>
      </c>
      <c r="AE66" s="965" t="s">
        <v>759</v>
      </c>
      <c r="AF66" s="1189">
        <v>8.8000000000000005E-3</v>
      </c>
      <c r="AG66" s="953" t="s">
        <v>760</v>
      </c>
      <c r="AH66" s="953" t="s">
        <v>761</v>
      </c>
      <c r="AI66" s="953" t="s">
        <v>702</v>
      </c>
      <c r="AJ66" s="953" t="s">
        <v>762</v>
      </c>
      <c r="AK66" s="953" t="s">
        <v>737</v>
      </c>
      <c r="AL66" s="953" t="s">
        <v>26</v>
      </c>
      <c r="AM66" s="956" t="str">
        <f t="shared" si="0"/>
        <v>NO</v>
      </c>
      <c r="AN66" s="953" t="s">
        <v>437</v>
      </c>
      <c r="AO66" s="953" t="s">
        <v>437</v>
      </c>
      <c r="AP66" s="953" t="s">
        <v>437</v>
      </c>
      <c r="AQ66" s="1172">
        <v>45078</v>
      </c>
      <c r="AR66" s="991">
        <v>50769</v>
      </c>
      <c r="AS66" s="1124">
        <v>0.2</v>
      </c>
      <c r="AT66" s="1124">
        <v>0.23</v>
      </c>
      <c r="AU66" s="1124">
        <v>0.26</v>
      </c>
      <c r="AV66" s="1124">
        <v>0.28999999999999998</v>
      </c>
      <c r="AW66" s="1124">
        <v>0.32</v>
      </c>
      <c r="AX66" s="1124">
        <v>0.35</v>
      </c>
      <c r="AY66" s="1124">
        <v>0.38</v>
      </c>
      <c r="AZ66" s="1124">
        <v>0.41</v>
      </c>
      <c r="BA66" s="1124">
        <v>0.44</v>
      </c>
      <c r="BB66" s="1124">
        <v>0.47</v>
      </c>
      <c r="BC66" s="1124">
        <v>0.5</v>
      </c>
      <c r="BD66" s="1124">
        <v>0.53</v>
      </c>
      <c r="BE66" s="1124">
        <v>0.56000000000000005</v>
      </c>
      <c r="BF66" s="1124">
        <v>0.59</v>
      </c>
      <c r="BG66" s="1124">
        <v>0.62</v>
      </c>
      <c r="BH66" s="1124">
        <v>0.65</v>
      </c>
      <c r="BI66" s="1124">
        <v>0.65</v>
      </c>
      <c r="BJ66" s="1135">
        <v>1009</v>
      </c>
      <c r="BK66" s="953" t="s">
        <v>359</v>
      </c>
      <c r="BL66" s="953" t="s">
        <v>743</v>
      </c>
      <c r="BM66" s="953">
        <v>7640</v>
      </c>
      <c r="BN66" s="1135">
        <v>1044</v>
      </c>
      <c r="BO66" s="953" t="s">
        <v>359</v>
      </c>
      <c r="BP66" s="953" t="s">
        <v>743</v>
      </c>
      <c r="BQ66" s="953" t="s">
        <v>546</v>
      </c>
      <c r="BR66" s="1135">
        <v>1081</v>
      </c>
      <c r="BS66" s="953" t="s">
        <v>359</v>
      </c>
      <c r="BT66" s="953" t="s">
        <v>743</v>
      </c>
      <c r="BU66" s="953" t="s">
        <v>546</v>
      </c>
      <c r="BV66" s="1135">
        <v>1119</v>
      </c>
      <c r="BW66" s="953" t="s">
        <v>359</v>
      </c>
      <c r="BX66" s="953" t="s">
        <v>743</v>
      </c>
      <c r="BY66" s="953" t="s">
        <v>546</v>
      </c>
      <c r="BZ66" s="1135">
        <v>1158</v>
      </c>
      <c r="CA66" s="953" t="s">
        <v>359</v>
      </c>
      <c r="CB66" s="953" t="s">
        <v>743</v>
      </c>
      <c r="CC66" s="953" t="s">
        <v>546</v>
      </c>
      <c r="CD66" s="1135">
        <v>1199</v>
      </c>
      <c r="CE66" s="953" t="s">
        <v>359</v>
      </c>
      <c r="CF66" s="953" t="s">
        <v>743</v>
      </c>
      <c r="CG66" s="953" t="s">
        <v>546</v>
      </c>
      <c r="CH66" s="1135">
        <v>1240</v>
      </c>
      <c r="CI66" s="953" t="s">
        <v>359</v>
      </c>
      <c r="CJ66" s="953" t="s">
        <v>743</v>
      </c>
      <c r="CK66" s="953" t="s">
        <v>546</v>
      </c>
      <c r="CL66" s="1135">
        <v>1284</v>
      </c>
      <c r="CM66" s="953" t="s">
        <v>359</v>
      </c>
      <c r="CN66" s="953" t="s">
        <v>743</v>
      </c>
      <c r="CO66" s="953" t="s">
        <v>546</v>
      </c>
      <c r="CP66" s="1135">
        <v>1329</v>
      </c>
      <c r="CQ66" s="953" t="s">
        <v>359</v>
      </c>
      <c r="CR66" s="953" t="s">
        <v>743</v>
      </c>
      <c r="CS66" s="953" t="s">
        <v>546</v>
      </c>
      <c r="CT66" s="1135">
        <v>1375</v>
      </c>
      <c r="CU66" s="953" t="s">
        <v>359</v>
      </c>
      <c r="CV66" s="953" t="s">
        <v>743</v>
      </c>
      <c r="CW66" s="953" t="s">
        <v>546</v>
      </c>
      <c r="CX66" s="1135">
        <v>1423</v>
      </c>
      <c r="CY66" s="953" t="s">
        <v>359</v>
      </c>
      <c r="CZ66" s="953" t="s">
        <v>743</v>
      </c>
      <c r="DA66" s="953" t="s">
        <v>546</v>
      </c>
      <c r="DB66" s="1135">
        <v>1473</v>
      </c>
      <c r="DC66" s="953" t="s">
        <v>359</v>
      </c>
      <c r="DD66" s="953" t="s">
        <v>743</v>
      </c>
      <c r="DE66" s="953" t="s">
        <v>546</v>
      </c>
      <c r="DF66" s="1135">
        <v>1525</v>
      </c>
      <c r="DG66" s="953" t="s">
        <v>359</v>
      </c>
      <c r="DH66" s="1135" t="s">
        <v>743</v>
      </c>
      <c r="DI66" s="953" t="s">
        <v>546</v>
      </c>
      <c r="DJ66" s="953">
        <v>1578</v>
      </c>
      <c r="DK66" s="953" t="s">
        <v>359</v>
      </c>
      <c r="DL66" s="953" t="s">
        <v>743</v>
      </c>
      <c r="DM66" s="953" t="s">
        <v>546</v>
      </c>
      <c r="DN66" s="1135">
        <v>1633</v>
      </c>
      <c r="DO66" s="953" t="s">
        <v>359</v>
      </c>
      <c r="DP66" s="953" t="s">
        <v>743</v>
      </c>
      <c r="DQ66" s="953" t="s">
        <v>546</v>
      </c>
      <c r="DR66" s="1135">
        <v>1691</v>
      </c>
      <c r="DS66" s="953" t="s">
        <v>359</v>
      </c>
      <c r="DT66" s="953" t="s">
        <v>743</v>
      </c>
      <c r="DU66" s="953" t="s">
        <v>546</v>
      </c>
      <c r="DV66" s="994">
        <f t="shared" si="8"/>
        <v>21161</v>
      </c>
      <c r="DW66" s="953" t="s">
        <v>644</v>
      </c>
      <c r="DX66" s="953" t="s">
        <v>289</v>
      </c>
      <c r="DY66" s="953" t="s">
        <v>744</v>
      </c>
      <c r="DZ66" s="953" t="s">
        <v>745</v>
      </c>
      <c r="EA66" s="953" t="s">
        <v>746</v>
      </c>
      <c r="EB66" s="1106" t="s">
        <v>747</v>
      </c>
      <c r="EC66" s="1020" t="s">
        <v>31</v>
      </c>
      <c r="ED66" s="987" t="s">
        <v>50</v>
      </c>
      <c r="EE66" s="953" t="s">
        <v>359</v>
      </c>
      <c r="EF66" s="953" t="s">
        <v>359</v>
      </c>
      <c r="EG66" s="953" t="s">
        <v>359</v>
      </c>
      <c r="EH66" s="953" t="s">
        <v>359</v>
      </c>
      <c r="EI66" s="1"/>
      <c r="EJ66" s="1"/>
      <c r="EK66" s="1"/>
      <c r="EL66" s="1"/>
      <c r="EM66" s="1"/>
      <c r="EN66" s="1"/>
      <c r="EO66" s="1"/>
      <c r="EP66" s="1"/>
      <c r="EQ66" s="1"/>
      <c r="ER66" s="990"/>
    </row>
    <row r="67" spans="1:148" s="962" customFormat="1" ht="315">
      <c r="A67" s="1077" t="s">
        <v>733</v>
      </c>
      <c r="B67" s="997">
        <v>0.23</v>
      </c>
      <c r="C67" s="987" t="s">
        <v>763</v>
      </c>
      <c r="D67" s="998">
        <v>2.4E-2</v>
      </c>
      <c r="E67" s="953" t="s">
        <v>764</v>
      </c>
      <c r="F67" s="953" t="s">
        <v>765</v>
      </c>
      <c r="G67" s="953" t="s">
        <v>737</v>
      </c>
      <c r="H67" s="953" t="s">
        <v>26</v>
      </c>
      <c r="I67" s="953" t="s">
        <v>437</v>
      </c>
      <c r="J67" s="953" t="s">
        <v>437</v>
      </c>
      <c r="K67" s="1172">
        <v>45078</v>
      </c>
      <c r="L67" s="1109">
        <v>50770</v>
      </c>
      <c r="M67" s="1138">
        <v>0.63</v>
      </c>
      <c r="N67" s="1138">
        <v>0.63</v>
      </c>
      <c r="O67" s="1138">
        <v>0.63</v>
      </c>
      <c r="P67" s="1138">
        <v>0.64</v>
      </c>
      <c r="Q67" s="1138">
        <v>0.65</v>
      </c>
      <c r="R67" s="1138">
        <v>0.65</v>
      </c>
      <c r="S67" s="1138">
        <v>0.65</v>
      </c>
      <c r="T67" s="1138">
        <v>0.66</v>
      </c>
      <c r="U67" s="1138">
        <v>0.67</v>
      </c>
      <c r="V67" s="1138">
        <v>0.67</v>
      </c>
      <c r="W67" s="1138">
        <v>0.67</v>
      </c>
      <c r="X67" s="1138">
        <v>0.68</v>
      </c>
      <c r="Y67" s="1138">
        <v>0.69</v>
      </c>
      <c r="Z67" s="1138">
        <v>0.69</v>
      </c>
      <c r="AA67" s="1138">
        <v>0.69</v>
      </c>
      <c r="AB67" s="1138">
        <v>0.7</v>
      </c>
      <c r="AC67" s="1138">
        <v>0.7</v>
      </c>
      <c r="AD67" s="960" t="s">
        <v>359</v>
      </c>
      <c r="AE67" s="965" t="s">
        <v>766</v>
      </c>
      <c r="AF67" s="1189">
        <v>8.8000000000000005E-3</v>
      </c>
      <c r="AG67" s="953" t="s">
        <v>767</v>
      </c>
      <c r="AH67" s="953" t="s">
        <v>768</v>
      </c>
      <c r="AI67" s="953" t="s">
        <v>702</v>
      </c>
      <c r="AJ67" s="953" t="s">
        <v>762</v>
      </c>
      <c r="AK67" s="953" t="s">
        <v>737</v>
      </c>
      <c r="AL67" s="953" t="s">
        <v>26</v>
      </c>
      <c r="AM67" s="956" t="str">
        <f t="shared" si="0"/>
        <v>NO</v>
      </c>
      <c r="AN67" s="953" t="s">
        <v>437</v>
      </c>
      <c r="AO67" s="953">
        <v>0</v>
      </c>
      <c r="AP67" s="953">
        <v>2020</v>
      </c>
      <c r="AQ67" s="1172">
        <v>45078</v>
      </c>
      <c r="AR67" s="991">
        <v>50769</v>
      </c>
      <c r="AS67" s="953">
        <v>3</v>
      </c>
      <c r="AT67" s="953">
        <v>3</v>
      </c>
      <c r="AU67" s="953">
        <v>3</v>
      </c>
      <c r="AV67" s="953">
        <v>4</v>
      </c>
      <c r="AW67" s="953">
        <v>4</v>
      </c>
      <c r="AX67" s="953">
        <v>4</v>
      </c>
      <c r="AY67" s="953">
        <v>4</v>
      </c>
      <c r="AZ67" s="953">
        <v>4</v>
      </c>
      <c r="BA67" s="953">
        <v>4</v>
      </c>
      <c r="BB67" s="953">
        <v>4</v>
      </c>
      <c r="BC67" s="953">
        <v>4</v>
      </c>
      <c r="BD67" s="953">
        <v>4</v>
      </c>
      <c r="BE67" s="953">
        <v>4</v>
      </c>
      <c r="BF67" s="953">
        <v>4</v>
      </c>
      <c r="BG67" s="953">
        <v>4</v>
      </c>
      <c r="BH67" s="953">
        <v>4</v>
      </c>
      <c r="BI67" s="953">
        <v>4</v>
      </c>
      <c r="BJ67" s="1135">
        <v>1635</v>
      </c>
      <c r="BK67" s="953" t="s">
        <v>359</v>
      </c>
      <c r="BL67" s="953" t="s">
        <v>743</v>
      </c>
      <c r="BM67" s="953">
        <v>7640</v>
      </c>
      <c r="BN67" s="1135">
        <v>1692</v>
      </c>
      <c r="BO67" s="953" t="s">
        <v>359</v>
      </c>
      <c r="BP67" s="953" t="s">
        <v>743</v>
      </c>
      <c r="BQ67" s="953" t="s">
        <v>546</v>
      </c>
      <c r="BR67" s="1135">
        <v>1751</v>
      </c>
      <c r="BS67" s="953" t="s">
        <v>359</v>
      </c>
      <c r="BT67" s="953" t="s">
        <v>743</v>
      </c>
      <c r="BU67" s="953" t="s">
        <v>546</v>
      </c>
      <c r="BV67" s="1135">
        <v>1813</v>
      </c>
      <c r="BW67" s="953" t="s">
        <v>359</v>
      </c>
      <c r="BX67" s="953" t="s">
        <v>743</v>
      </c>
      <c r="BY67" s="953" t="s">
        <v>546</v>
      </c>
      <c r="BZ67" s="1135">
        <v>1876</v>
      </c>
      <c r="CA67" s="953" t="s">
        <v>359</v>
      </c>
      <c r="CB67" s="953" t="s">
        <v>743</v>
      </c>
      <c r="CC67" s="953" t="s">
        <v>546</v>
      </c>
      <c r="CD67" s="1135">
        <v>1942</v>
      </c>
      <c r="CE67" s="953" t="s">
        <v>359</v>
      </c>
      <c r="CF67" s="953" t="s">
        <v>743</v>
      </c>
      <c r="CG67" s="953" t="s">
        <v>546</v>
      </c>
      <c r="CH67" s="1135">
        <v>2010</v>
      </c>
      <c r="CI67" s="953" t="s">
        <v>359</v>
      </c>
      <c r="CJ67" s="953" t="s">
        <v>743</v>
      </c>
      <c r="CK67" s="953" t="s">
        <v>546</v>
      </c>
      <c r="CL67" s="1135">
        <v>2081</v>
      </c>
      <c r="CM67" s="953" t="s">
        <v>359</v>
      </c>
      <c r="CN67" s="953" t="s">
        <v>743</v>
      </c>
      <c r="CO67" s="953" t="s">
        <v>546</v>
      </c>
      <c r="CP67" s="1135">
        <v>2154</v>
      </c>
      <c r="CQ67" s="953" t="s">
        <v>359</v>
      </c>
      <c r="CR67" s="953" t="s">
        <v>743</v>
      </c>
      <c r="CS67" s="953" t="s">
        <v>546</v>
      </c>
      <c r="CT67" s="1135">
        <v>2229</v>
      </c>
      <c r="CU67" s="953" t="s">
        <v>359</v>
      </c>
      <c r="CV67" s="953" t="s">
        <v>743</v>
      </c>
      <c r="CW67" s="953" t="s">
        <v>546</v>
      </c>
      <c r="CX67" s="1135">
        <v>2307</v>
      </c>
      <c r="CY67" s="953" t="s">
        <v>359</v>
      </c>
      <c r="CZ67" s="953" t="s">
        <v>743</v>
      </c>
      <c r="DA67" s="953" t="s">
        <v>546</v>
      </c>
      <c r="DB67" s="1135">
        <v>2388</v>
      </c>
      <c r="DC67" s="953" t="s">
        <v>359</v>
      </c>
      <c r="DD67" s="953" t="s">
        <v>743</v>
      </c>
      <c r="DE67" s="953" t="s">
        <v>546</v>
      </c>
      <c r="DF67" s="1135">
        <v>2471</v>
      </c>
      <c r="DG67" s="953" t="s">
        <v>359</v>
      </c>
      <c r="DH67" s="1135" t="s">
        <v>743</v>
      </c>
      <c r="DI67" s="953" t="s">
        <v>546</v>
      </c>
      <c r="DJ67" s="1135">
        <v>2558</v>
      </c>
      <c r="DK67" s="953" t="s">
        <v>359</v>
      </c>
      <c r="DL67" s="953" t="s">
        <v>743</v>
      </c>
      <c r="DM67" s="953" t="s">
        <v>546</v>
      </c>
      <c r="DN67" s="1135">
        <v>2647</v>
      </c>
      <c r="DO67" s="953" t="s">
        <v>359</v>
      </c>
      <c r="DP67" s="953" t="s">
        <v>743</v>
      </c>
      <c r="DQ67" s="953" t="s">
        <v>546</v>
      </c>
      <c r="DR67" s="1135">
        <v>2740</v>
      </c>
      <c r="DS67" s="953" t="s">
        <v>359</v>
      </c>
      <c r="DT67" s="953" t="s">
        <v>743</v>
      </c>
      <c r="DU67" s="953" t="s">
        <v>546</v>
      </c>
      <c r="DV67" s="994">
        <f t="shared" si="8"/>
        <v>34294</v>
      </c>
      <c r="DW67" s="953" t="s">
        <v>644</v>
      </c>
      <c r="DX67" s="953" t="s">
        <v>289</v>
      </c>
      <c r="DY67" s="953" t="s">
        <v>744</v>
      </c>
      <c r="DZ67" s="953" t="s">
        <v>745</v>
      </c>
      <c r="EA67" s="953" t="s">
        <v>746</v>
      </c>
      <c r="EB67" s="1106" t="s">
        <v>747</v>
      </c>
      <c r="EC67" s="1020" t="s">
        <v>205</v>
      </c>
      <c r="ED67" s="987" t="s">
        <v>769</v>
      </c>
      <c r="EE67" s="953" t="s">
        <v>359</v>
      </c>
      <c r="EF67" s="953" t="s">
        <v>359</v>
      </c>
      <c r="EG67" s="953" t="s">
        <v>359</v>
      </c>
      <c r="EH67" s="953" t="s">
        <v>359</v>
      </c>
      <c r="EI67" s="1"/>
      <c r="EJ67" s="1"/>
      <c r="EK67" s="1"/>
      <c r="EL67" s="1"/>
      <c r="EM67" s="1"/>
      <c r="EN67" s="1"/>
      <c r="EO67" s="1"/>
      <c r="EP67" s="1"/>
      <c r="EQ67" s="1"/>
      <c r="ER67" s="990"/>
    </row>
    <row r="68" spans="1:148" s="962" customFormat="1" ht="255">
      <c r="A68" s="1077" t="s">
        <v>733</v>
      </c>
      <c r="B68" s="997">
        <v>0.23</v>
      </c>
      <c r="C68" s="987" t="s">
        <v>763</v>
      </c>
      <c r="D68" s="998">
        <v>1.2E-2</v>
      </c>
      <c r="E68" s="953" t="s">
        <v>764</v>
      </c>
      <c r="F68" s="953" t="s">
        <v>765</v>
      </c>
      <c r="G68" s="953" t="s">
        <v>737</v>
      </c>
      <c r="H68" s="953" t="s">
        <v>26</v>
      </c>
      <c r="I68" s="953" t="s">
        <v>437</v>
      </c>
      <c r="J68" s="953" t="s">
        <v>437</v>
      </c>
      <c r="K68" s="1172">
        <v>45078</v>
      </c>
      <c r="L68" s="1109">
        <v>50770</v>
      </c>
      <c r="M68" s="1138">
        <v>0.63</v>
      </c>
      <c r="N68" s="1138">
        <v>0.63</v>
      </c>
      <c r="O68" s="1138">
        <v>0.63</v>
      </c>
      <c r="P68" s="1138">
        <v>0.64</v>
      </c>
      <c r="Q68" s="1138">
        <v>0.65</v>
      </c>
      <c r="R68" s="1138">
        <v>0.65</v>
      </c>
      <c r="S68" s="1138">
        <v>0.65</v>
      </c>
      <c r="T68" s="1138">
        <v>0.66</v>
      </c>
      <c r="U68" s="1138">
        <v>0.67</v>
      </c>
      <c r="V68" s="1138">
        <v>0.67</v>
      </c>
      <c r="W68" s="1138">
        <v>0.67</v>
      </c>
      <c r="X68" s="1138">
        <v>0.68</v>
      </c>
      <c r="Y68" s="1138">
        <v>0.69</v>
      </c>
      <c r="Z68" s="1138">
        <v>0.69</v>
      </c>
      <c r="AA68" s="1138">
        <v>0.69</v>
      </c>
      <c r="AB68" s="1138">
        <v>0.7</v>
      </c>
      <c r="AC68" s="1138">
        <v>0.7</v>
      </c>
      <c r="AD68" s="960" t="s">
        <v>359</v>
      </c>
      <c r="AE68" s="965" t="s">
        <v>770</v>
      </c>
      <c r="AF68" s="1189">
        <v>8.8000000000000005E-3</v>
      </c>
      <c r="AG68" s="953" t="s">
        <v>771</v>
      </c>
      <c r="AH68" s="953" t="s">
        <v>772</v>
      </c>
      <c r="AI68" s="953" t="s">
        <v>702</v>
      </c>
      <c r="AJ68" s="953" t="s">
        <v>284</v>
      </c>
      <c r="AK68" s="953" t="s">
        <v>737</v>
      </c>
      <c r="AL68" s="953" t="s">
        <v>26</v>
      </c>
      <c r="AM68" s="956" t="str">
        <f t="shared" si="0"/>
        <v>NO</v>
      </c>
      <c r="AN68" s="953" t="s">
        <v>437</v>
      </c>
      <c r="AO68" s="953" t="s">
        <v>437</v>
      </c>
      <c r="AP68" s="953" t="s">
        <v>437</v>
      </c>
      <c r="AQ68" s="1172">
        <v>45078</v>
      </c>
      <c r="AR68" s="991">
        <v>50769</v>
      </c>
      <c r="AS68" s="953">
        <v>0</v>
      </c>
      <c r="AT68" s="953">
        <v>1</v>
      </c>
      <c r="AU68" s="953">
        <v>1</v>
      </c>
      <c r="AV68" s="953">
        <v>2</v>
      </c>
      <c r="AW68" s="953">
        <v>3</v>
      </c>
      <c r="AX68" s="953">
        <v>3</v>
      </c>
      <c r="AY68" s="953">
        <v>3</v>
      </c>
      <c r="AZ68" s="953">
        <v>4</v>
      </c>
      <c r="BA68" s="953">
        <v>4</v>
      </c>
      <c r="BB68" s="953">
        <v>4</v>
      </c>
      <c r="BC68" s="953">
        <v>4</v>
      </c>
      <c r="BD68" s="953">
        <v>4</v>
      </c>
      <c r="BE68" s="953">
        <v>4</v>
      </c>
      <c r="BF68" s="953">
        <v>4</v>
      </c>
      <c r="BG68" s="953">
        <v>4</v>
      </c>
      <c r="BH68" s="953">
        <v>4</v>
      </c>
      <c r="BI68" s="953">
        <v>4</v>
      </c>
      <c r="BJ68" s="1135">
        <v>150</v>
      </c>
      <c r="BK68" s="953" t="s">
        <v>359</v>
      </c>
      <c r="BL68" s="953" t="s">
        <v>743</v>
      </c>
      <c r="BM68" s="953">
        <v>7640</v>
      </c>
      <c r="BN68" s="1135">
        <v>165</v>
      </c>
      <c r="BO68" s="953" t="s">
        <v>359</v>
      </c>
      <c r="BP68" s="953" t="s">
        <v>743</v>
      </c>
      <c r="BQ68" s="953" t="s">
        <v>546</v>
      </c>
      <c r="BR68" s="1135">
        <v>181</v>
      </c>
      <c r="BS68" s="953" t="s">
        <v>359</v>
      </c>
      <c r="BT68" s="953" t="s">
        <v>743</v>
      </c>
      <c r="BU68" s="953" t="s">
        <v>546</v>
      </c>
      <c r="BV68" s="1135">
        <v>350</v>
      </c>
      <c r="BW68" s="953" t="s">
        <v>359</v>
      </c>
      <c r="BX68" s="953" t="s">
        <v>743</v>
      </c>
      <c r="BY68" s="953" t="s">
        <v>546</v>
      </c>
      <c r="BZ68" s="1135">
        <v>385</v>
      </c>
      <c r="CA68" s="953" t="s">
        <v>359</v>
      </c>
      <c r="CB68" s="953" t="s">
        <v>743</v>
      </c>
      <c r="CC68" s="953" t="s">
        <v>546</v>
      </c>
      <c r="CD68" s="1135">
        <v>423</v>
      </c>
      <c r="CE68" s="953" t="s">
        <v>359</v>
      </c>
      <c r="CF68" s="953" t="s">
        <v>743</v>
      </c>
      <c r="CG68" s="953" t="s">
        <v>546</v>
      </c>
      <c r="CH68" s="1139">
        <v>150</v>
      </c>
      <c r="CI68" s="953" t="s">
        <v>359</v>
      </c>
      <c r="CJ68" s="953" t="s">
        <v>743</v>
      </c>
      <c r="CK68" s="953" t="s">
        <v>546</v>
      </c>
      <c r="CL68" s="1135">
        <v>400</v>
      </c>
      <c r="CM68" s="953" t="s">
        <v>359</v>
      </c>
      <c r="CN68" s="953" t="s">
        <v>743</v>
      </c>
      <c r="CO68" s="953" t="s">
        <v>546</v>
      </c>
      <c r="CP68" s="1135"/>
      <c r="CQ68" s="953" t="s">
        <v>359</v>
      </c>
      <c r="CR68" s="953" t="s">
        <v>743</v>
      </c>
      <c r="CS68" s="953" t="s">
        <v>546</v>
      </c>
      <c r="CT68" s="1135"/>
      <c r="CU68" s="953" t="s">
        <v>359</v>
      </c>
      <c r="CV68" s="953" t="s">
        <v>743</v>
      </c>
      <c r="CW68" s="953" t="s">
        <v>546</v>
      </c>
      <c r="CX68" s="1135"/>
      <c r="CY68" s="953" t="s">
        <v>359</v>
      </c>
      <c r="CZ68" s="953" t="s">
        <v>743</v>
      </c>
      <c r="DA68" s="953" t="s">
        <v>546</v>
      </c>
      <c r="DB68" s="1135"/>
      <c r="DC68" s="953" t="s">
        <v>359</v>
      </c>
      <c r="DD68" s="953" t="s">
        <v>743</v>
      </c>
      <c r="DE68" s="953" t="s">
        <v>546</v>
      </c>
      <c r="DF68" s="1135"/>
      <c r="DG68" s="953" t="s">
        <v>359</v>
      </c>
      <c r="DH68" s="1135" t="s">
        <v>743</v>
      </c>
      <c r="DI68" s="953" t="s">
        <v>546</v>
      </c>
      <c r="DJ68" s="1135"/>
      <c r="DK68" s="953" t="s">
        <v>359</v>
      </c>
      <c r="DL68" s="953" t="s">
        <v>743</v>
      </c>
      <c r="DM68" s="953" t="s">
        <v>546</v>
      </c>
      <c r="DN68" s="1135"/>
      <c r="DO68" s="953" t="s">
        <v>359</v>
      </c>
      <c r="DP68" s="953" t="s">
        <v>743</v>
      </c>
      <c r="DQ68" s="953" t="s">
        <v>546</v>
      </c>
      <c r="DR68" s="1135"/>
      <c r="DS68" s="953" t="s">
        <v>359</v>
      </c>
      <c r="DT68" s="953" t="s">
        <v>743</v>
      </c>
      <c r="DU68" s="953" t="s">
        <v>546</v>
      </c>
      <c r="DV68" s="994">
        <f t="shared" si="8"/>
        <v>2204</v>
      </c>
      <c r="DW68" s="953" t="s">
        <v>644</v>
      </c>
      <c r="DX68" s="953" t="s">
        <v>289</v>
      </c>
      <c r="DY68" s="953" t="s">
        <v>744</v>
      </c>
      <c r="DZ68" s="953" t="s">
        <v>745</v>
      </c>
      <c r="EA68" s="953" t="s">
        <v>746</v>
      </c>
      <c r="EB68" s="1136" t="s">
        <v>747</v>
      </c>
      <c r="EC68" s="1020" t="s">
        <v>205</v>
      </c>
      <c r="ED68" s="987" t="s">
        <v>773</v>
      </c>
      <c r="EE68" s="953" t="s">
        <v>359</v>
      </c>
      <c r="EF68" s="953" t="s">
        <v>359</v>
      </c>
      <c r="EG68" s="953" t="s">
        <v>359</v>
      </c>
      <c r="EH68" s="1136" t="s">
        <v>359</v>
      </c>
      <c r="EI68" s="1"/>
      <c r="EJ68" s="1"/>
      <c r="EK68" s="1"/>
      <c r="EL68" s="1"/>
      <c r="EM68" s="1"/>
      <c r="EN68" s="1"/>
      <c r="EO68" s="1"/>
      <c r="EP68" s="1"/>
      <c r="EQ68" s="1"/>
      <c r="ER68" s="990"/>
    </row>
    <row r="69" spans="1:148" s="962" customFormat="1" ht="315">
      <c r="A69" s="1077" t="s">
        <v>733</v>
      </c>
      <c r="B69" s="997">
        <v>0.23</v>
      </c>
      <c r="C69" s="987" t="s">
        <v>774</v>
      </c>
      <c r="D69" s="998">
        <v>1.2E-2</v>
      </c>
      <c r="E69" s="953" t="s">
        <v>775</v>
      </c>
      <c r="F69" s="953" t="s">
        <v>776</v>
      </c>
      <c r="G69" s="953" t="s">
        <v>737</v>
      </c>
      <c r="H69" s="953" t="s">
        <v>26</v>
      </c>
      <c r="I69" s="953" t="s">
        <v>437</v>
      </c>
      <c r="J69" s="953" t="s">
        <v>437</v>
      </c>
      <c r="K69" s="1172">
        <v>45078</v>
      </c>
      <c r="L69" s="1109">
        <v>50770</v>
      </c>
      <c r="M69" s="1138">
        <v>0.63</v>
      </c>
      <c r="N69" s="1138">
        <v>0.63</v>
      </c>
      <c r="O69" s="1138">
        <v>0.63</v>
      </c>
      <c r="P69" s="1138">
        <v>0.64</v>
      </c>
      <c r="Q69" s="1138">
        <v>0.65</v>
      </c>
      <c r="R69" s="1138">
        <v>0.65</v>
      </c>
      <c r="S69" s="1138">
        <v>0.65</v>
      </c>
      <c r="T69" s="1138">
        <v>0.66</v>
      </c>
      <c r="U69" s="1138">
        <v>0.67</v>
      </c>
      <c r="V69" s="1138">
        <v>0.67</v>
      </c>
      <c r="W69" s="1138">
        <v>0.67</v>
      </c>
      <c r="X69" s="1138">
        <v>0.68</v>
      </c>
      <c r="Y69" s="1138">
        <v>0.69</v>
      </c>
      <c r="Z69" s="1138">
        <v>0.69</v>
      </c>
      <c r="AA69" s="1138">
        <v>0.69</v>
      </c>
      <c r="AB69" s="1138">
        <v>0.7</v>
      </c>
      <c r="AC69" s="1138">
        <v>0.7</v>
      </c>
      <c r="AD69" s="960" t="s">
        <v>359</v>
      </c>
      <c r="AE69" s="965" t="s">
        <v>777</v>
      </c>
      <c r="AF69" s="1189">
        <v>8.8000000000000005E-3</v>
      </c>
      <c r="AG69" s="953" t="s">
        <v>778</v>
      </c>
      <c r="AH69" s="953" t="s">
        <v>779</v>
      </c>
      <c r="AI69" s="953" t="s">
        <v>702</v>
      </c>
      <c r="AJ69" s="953" t="s">
        <v>762</v>
      </c>
      <c r="AK69" s="953" t="s">
        <v>737</v>
      </c>
      <c r="AL69" s="953" t="s">
        <v>26</v>
      </c>
      <c r="AM69" s="956" t="str">
        <f t="shared" si="0"/>
        <v>NO</v>
      </c>
      <c r="AN69" s="953" t="s">
        <v>437</v>
      </c>
      <c r="AO69" s="953" t="s">
        <v>437</v>
      </c>
      <c r="AP69" s="953" t="s">
        <v>437</v>
      </c>
      <c r="AQ69" s="1172">
        <v>45078</v>
      </c>
      <c r="AR69" s="991">
        <v>50769</v>
      </c>
      <c r="AS69" s="1124">
        <v>0.1</v>
      </c>
      <c r="AT69" s="1124">
        <v>0.15</v>
      </c>
      <c r="AU69" s="1124">
        <v>0.23</v>
      </c>
      <c r="AV69" s="1124">
        <v>0.28000000000000003</v>
      </c>
      <c r="AW69" s="1124">
        <v>0.33</v>
      </c>
      <c r="AX69" s="1124">
        <v>0.42</v>
      </c>
      <c r="AY69" s="1124">
        <v>0.47</v>
      </c>
      <c r="AZ69" s="1124">
        <v>0.52</v>
      </c>
      <c r="BA69" s="1124">
        <v>0.56999999999999995</v>
      </c>
      <c r="BB69" s="1124">
        <v>0.66</v>
      </c>
      <c r="BC69" s="1124">
        <v>0.71</v>
      </c>
      <c r="BD69" s="1124">
        <v>0.76</v>
      </c>
      <c r="BE69" s="1124">
        <v>0.81</v>
      </c>
      <c r="BF69" s="1124">
        <v>0.9</v>
      </c>
      <c r="BG69" s="1124">
        <v>0.95</v>
      </c>
      <c r="BH69" s="1124">
        <v>1</v>
      </c>
      <c r="BI69" s="1140">
        <v>1</v>
      </c>
      <c r="BJ69" s="1135">
        <v>600</v>
      </c>
      <c r="BK69" s="953" t="s">
        <v>359</v>
      </c>
      <c r="BL69" s="953" t="s">
        <v>743</v>
      </c>
      <c r="BM69" s="953">
        <v>7640</v>
      </c>
      <c r="BN69" s="1135">
        <v>660</v>
      </c>
      <c r="BO69" s="953" t="s">
        <v>359</v>
      </c>
      <c r="BP69" s="953" t="s">
        <v>743</v>
      </c>
      <c r="BQ69" s="953" t="s">
        <v>546</v>
      </c>
      <c r="BR69" s="1135">
        <v>726</v>
      </c>
      <c r="BS69" s="953" t="s">
        <v>359</v>
      </c>
      <c r="BT69" s="953" t="s">
        <v>743</v>
      </c>
      <c r="BU69" s="953" t="s">
        <v>546</v>
      </c>
      <c r="BV69" s="1135">
        <v>798</v>
      </c>
      <c r="BW69" s="953" t="s">
        <v>359</v>
      </c>
      <c r="BX69" s="953" t="s">
        <v>743</v>
      </c>
      <c r="BY69" s="953" t="s">
        <v>546</v>
      </c>
      <c r="BZ69" s="1135">
        <v>878</v>
      </c>
      <c r="CA69" s="953" t="s">
        <v>359</v>
      </c>
      <c r="CB69" s="953" t="s">
        <v>743</v>
      </c>
      <c r="CC69" s="953" t="s">
        <v>546</v>
      </c>
      <c r="CD69" s="1135">
        <v>966</v>
      </c>
      <c r="CE69" s="953" t="s">
        <v>359</v>
      </c>
      <c r="CF69" s="953" t="s">
        <v>743</v>
      </c>
      <c r="CG69" s="953" t="s">
        <v>546</v>
      </c>
      <c r="CH69" s="1135">
        <v>1062</v>
      </c>
      <c r="CI69" s="953" t="s">
        <v>359</v>
      </c>
      <c r="CJ69" s="953" t="s">
        <v>743</v>
      </c>
      <c r="CK69" s="953" t="s">
        <v>546</v>
      </c>
      <c r="CL69" s="1135">
        <v>1169</v>
      </c>
      <c r="CM69" s="953" t="s">
        <v>359</v>
      </c>
      <c r="CN69" s="953" t="s">
        <v>743</v>
      </c>
      <c r="CO69" s="953" t="s">
        <v>546</v>
      </c>
      <c r="CP69" s="1135">
        <v>1286</v>
      </c>
      <c r="CQ69" s="953" t="s">
        <v>359</v>
      </c>
      <c r="CR69" s="953" t="s">
        <v>743</v>
      </c>
      <c r="CS69" s="953" t="s">
        <v>546</v>
      </c>
      <c r="CT69" s="1135">
        <v>1414</v>
      </c>
      <c r="CU69" s="953" t="s">
        <v>359</v>
      </c>
      <c r="CV69" s="953" t="s">
        <v>743</v>
      </c>
      <c r="CW69" s="953" t="s">
        <v>546</v>
      </c>
      <c r="CX69" s="1135">
        <v>1556</v>
      </c>
      <c r="CY69" s="953" t="s">
        <v>359</v>
      </c>
      <c r="CZ69" s="953" t="s">
        <v>743</v>
      </c>
      <c r="DA69" s="953" t="s">
        <v>546</v>
      </c>
      <c r="DB69" s="1135">
        <v>1711</v>
      </c>
      <c r="DC69" s="953" t="s">
        <v>359</v>
      </c>
      <c r="DD69" s="953" t="s">
        <v>743</v>
      </c>
      <c r="DE69" s="953" t="s">
        <v>546</v>
      </c>
      <c r="DF69" s="1135">
        <v>1883</v>
      </c>
      <c r="DG69" s="953" t="s">
        <v>359</v>
      </c>
      <c r="DH69" s="1135" t="s">
        <v>743</v>
      </c>
      <c r="DI69" s="953" t="s">
        <v>546</v>
      </c>
      <c r="DJ69" s="1135">
        <v>2071</v>
      </c>
      <c r="DK69" s="953" t="s">
        <v>359</v>
      </c>
      <c r="DL69" s="953" t="s">
        <v>743</v>
      </c>
      <c r="DM69" s="953" t="s">
        <v>546</v>
      </c>
      <c r="DN69" s="1135">
        <v>2278</v>
      </c>
      <c r="DO69" s="953" t="s">
        <v>359</v>
      </c>
      <c r="DP69" s="953" t="s">
        <v>743</v>
      </c>
      <c r="DQ69" s="953" t="s">
        <v>546</v>
      </c>
      <c r="DR69" s="1135">
        <v>2506</v>
      </c>
      <c r="DS69" s="953" t="s">
        <v>359</v>
      </c>
      <c r="DT69" s="953" t="s">
        <v>743</v>
      </c>
      <c r="DU69" s="953" t="s">
        <v>546</v>
      </c>
      <c r="DV69" s="994">
        <f t="shared" si="8"/>
        <v>21564</v>
      </c>
      <c r="DW69" s="953" t="s">
        <v>644</v>
      </c>
      <c r="DX69" s="953" t="s">
        <v>289</v>
      </c>
      <c r="DY69" s="953" t="s">
        <v>744</v>
      </c>
      <c r="DZ69" s="953" t="s">
        <v>745</v>
      </c>
      <c r="EA69" s="953" t="s">
        <v>746</v>
      </c>
      <c r="EB69" s="1136" t="s">
        <v>747</v>
      </c>
      <c r="EC69" s="1020" t="s">
        <v>205</v>
      </c>
      <c r="ED69" s="987" t="s">
        <v>780</v>
      </c>
      <c r="EE69" s="953" t="s">
        <v>359</v>
      </c>
      <c r="EF69" s="953" t="s">
        <v>359</v>
      </c>
      <c r="EG69" s="953" t="s">
        <v>359</v>
      </c>
      <c r="EH69" s="1136" t="s">
        <v>359</v>
      </c>
      <c r="EI69" s="1"/>
      <c r="EJ69" s="1"/>
      <c r="EK69" s="1"/>
      <c r="EL69" s="1"/>
      <c r="EM69" s="1"/>
      <c r="EN69" s="1"/>
      <c r="EO69" s="1"/>
      <c r="EP69" s="1"/>
      <c r="EQ69" s="1"/>
      <c r="ER69" s="990"/>
    </row>
    <row r="70" spans="1:148" s="962" customFormat="1" ht="315">
      <c r="A70" s="1077" t="s">
        <v>733</v>
      </c>
      <c r="B70" s="997">
        <v>0.23</v>
      </c>
      <c r="C70" s="987" t="s">
        <v>774</v>
      </c>
      <c r="D70" s="998">
        <v>6.0000000000000001E-3</v>
      </c>
      <c r="E70" s="953" t="s">
        <v>775</v>
      </c>
      <c r="F70" s="953" t="s">
        <v>776</v>
      </c>
      <c r="G70" s="953" t="s">
        <v>737</v>
      </c>
      <c r="H70" s="953" t="s">
        <v>26</v>
      </c>
      <c r="I70" s="953" t="s">
        <v>437</v>
      </c>
      <c r="J70" s="953" t="s">
        <v>437</v>
      </c>
      <c r="K70" s="1172">
        <v>45078</v>
      </c>
      <c r="L70" s="1109">
        <v>50770</v>
      </c>
      <c r="M70" s="1138">
        <v>0.63</v>
      </c>
      <c r="N70" s="1138">
        <v>0.63</v>
      </c>
      <c r="O70" s="1138">
        <v>0.63</v>
      </c>
      <c r="P70" s="1138">
        <v>0.64</v>
      </c>
      <c r="Q70" s="1138">
        <v>0.65</v>
      </c>
      <c r="R70" s="1138">
        <v>0.65</v>
      </c>
      <c r="S70" s="1138">
        <v>0.65</v>
      </c>
      <c r="T70" s="1138">
        <v>0.66</v>
      </c>
      <c r="U70" s="1138">
        <v>0.67</v>
      </c>
      <c r="V70" s="1138">
        <v>0.67</v>
      </c>
      <c r="W70" s="1138">
        <v>0.67</v>
      </c>
      <c r="X70" s="1138">
        <v>0.68</v>
      </c>
      <c r="Y70" s="1138">
        <v>0.69</v>
      </c>
      <c r="Z70" s="1138">
        <v>0.69</v>
      </c>
      <c r="AA70" s="1138">
        <v>0.69</v>
      </c>
      <c r="AB70" s="1138">
        <v>0.7</v>
      </c>
      <c r="AC70" s="1138">
        <v>0.7</v>
      </c>
      <c r="AD70" s="960" t="s">
        <v>359</v>
      </c>
      <c r="AE70" s="965" t="s">
        <v>781</v>
      </c>
      <c r="AF70" s="1189">
        <v>8.8000000000000005E-3</v>
      </c>
      <c r="AG70" s="953" t="s">
        <v>782</v>
      </c>
      <c r="AH70" s="953" t="s">
        <v>783</v>
      </c>
      <c r="AI70" s="953" t="s">
        <v>702</v>
      </c>
      <c r="AJ70" s="953" t="s">
        <v>762</v>
      </c>
      <c r="AK70" s="953" t="s">
        <v>737</v>
      </c>
      <c r="AL70" s="953" t="s">
        <v>26</v>
      </c>
      <c r="AM70" s="956" t="str">
        <f t="shared" si="0"/>
        <v>NO</v>
      </c>
      <c r="AN70" s="953" t="s">
        <v>437</v>
      </c>
      <c r="AO70" s="953" t="s">
        <v>437</v>
      </c>
      <c r="AP70" s="953" t="s">
        <v>437</v>
      </c>
      <c r="AQ70" s="1172">
        <v>45078</v>
      </c>
      <c r="AR70" s="991">
        <v>50769</v>
      </c>
      <c r="AS70" s="1124">
        <v>0.7</v>
      </c>
      <c r="AT70" s="1124">
        <v>0.7</v>
      </c>
      <c r="AU70" s="1124">
        <v>0.7</v>
      </c>
      <c r="AV70" s="1124">
        <v>0.75</v>
      </c>
      <c r="AW70" s="1124">
        <v>0.75</v>
      </c>
      <c r="AX70" s="1124">
        <v>0.75</v>
      </c>
      <c r="AY70" s="1124">
        <v>0.75</v>
      </c>
      <c r="AZ70" s="1124">
        <v>0.8</v>
      </c>
      <c r="BA70" s="1124">
        <v>0.8</v>
      </c>
      <c r="BB70" s="1124">
        <v>0.8</v>
      </c>
      <c r="BC70" s="1124">
        <v>0.8</v>
      </c>
      <c r="BD70" s="1124">
        <v>0.85</v>
      </c>
      <c r="BE70" s="1124">
        <v>0.85</v>
      </c>
      <c r="BF70" s="1124">
        <v>0.85</v>
      </c>
      <c r="BG70" s="1124">
        <v>0.9</v>
      </c>
      <c r="BH70" s="1124">
        <v>0.9</v>
      </c>
      <c r="BI70" s="1140">
        <v>0.9</v>
      </c>
      <c r="BJ70" s="1135">
        <v>549</v>
      </c>
      <c r="BK70" s="953" t="s">
        <v>359</v>
      </c>
      <c r="BL70" s="953" t="s">
        <v>743</v>
      </c>
      <c r="BM70" s="953">
        <v>7640</v>
      </c>
      <c r="BN70" s="1135">
        <v>568</v>
      </c>
      <c r="BO70" s="953" t="s">
        <v>359</v>
      </c>
      <c r="BP70" s="953" t="s">
        <v>743</v>
      </c>
      <c r="BQ70" s="953" t="s">
        <v>546</v>
      </c>
      <c r="BR70" s="1135">
        <v>588</v>
      </c>
      <c r="BS70" s="953" t="s">
        <v>359</v>
      </c>
      <c r="BT70" s="953" t="s">
        <v>743</v>
      </c>
      <c r="BU70" s="953" t="s">
        <v>546</v>
      </c>
      <c r="BV70" s="1135">
        <v>609</v>
      </c>
      <c r="BW70" s="953" t="s">
        <v>359</v>
      </c>
      <c r="BX70" s="953" t="s">
        <v>743</v>
      </c>
      <c r="BY70" s="953" t="s">
        <v>546</v>
      </c>
      <c r="BZ70" s="1135">
        <v>630</v>
      </c>
      <c r="CA70" s="953" t="s">
        <v>359</v>
      </c>
      <c r="CB70" s="953" t="s">
        <v>743</v>
      </c>
      <c r="CC70" s="953" t="s">
        <v>546</v>
      </c>
      <c r="CD70" s="1135">
        <v>652</v>
      </c>
      <c r="CE70" s="953" t="s">
        <v>359</v>
      </c>
      <c r="CF70" s="953" t="s">
        <v>743</v>
      </c>
      <c r="CG70" s="953" t="s">
        <v>546</v>
      </c>
      <c r="CH70" s="1135">
        <v>675</v>
      </c>
      <c r="CI70" s="953" t="s">
        <v>359</v>
      </c>
      <c r="CJ70" s="953" t="s">
        <v>743</v>
      </c>
      <c r="CK70" s="953" t="s">
        <v>546</v>
      </c>
      <c r="CL70" s="1135">
        <v>699</v>
      </c>
      <c r="CM70" s="953" t="s">
        <v>359</v>
      </c>
      <c r="CN70" s="953" t="s">
        <v>743</v>
      </c>
      <c r="CO70" s="953" t="s">
        <v>546</v>
      </c>
      <c r="CP70" s="1135">
        <v>723</v>
      </c>
      <c r="CQ70" s="953" t="s">
        <v>359</v>
      </c>
      <c r="CR70" s="953" t="s">
        <v>743</v>
      </c>
      <c r="CS70" s="953" t="s">
        <v>546</v>
      </c>
      <c r="CT70" s="1135">
        <v>749</v>
      </c>
      <c r="CU70" s="953" t="s">
        <v>359</v>
      </c>
      <c r="CV70" s="953" t="s">
        <v>743</v>
      </c>
      <c r="CW70" s="953" t="s">
        <v>546</v>
      </c>
      <c r="CX70" s="1135">
        <v>775</v>
      </c>
      <c r="CY70" s="953" t="s">
        <v>359</v>
      </c>
      <c r="CZ70" s="953" t="s">
        <v>743</v>
      </c>
      <c r="DA70" s="953" t="s">
        <v>546</v>
      </c>
      <c r="DB70" s="1135">
        <v>802</v>
      </c>
      <c r="DC70" s="953" t="s">
        <v>359</v>
      </c>
      <c r="DD70" s="953" t="s">
        <v>743</v>
      </c>
      <c r="DE70" s="953" t="s">
        <v>546</v>
      </c>
      <c r="DF70" s="1135">
        <v>830</v>
      </c>
      <c r="DG70" s="953" t="s">
        <v>359</v>
      </c>
      <c r="DH70" s="1135" t="s">
        <v>743</v>
      </c>
      <c r="DI70" s="953" t="s">
        <v>546</v>
      </c>
      <c r="DJ70" s="1135">
        <v>859</v>
      </c>
      <c r="DK70" s="953" t="s">
        <v>359</v>
      </c>
      <c r="DL70" s="953" t="s">
        <v>743</v>
      </c>
      <c r="DM70" s="953" t="s">
        <v>546</v>
      </c>
      <c r="DN70" s="1135">
        <v>889</v>
      </c>
      <c r="DO70" s="953" t="s">
        <v>359</v>
      </c>
      <c r="DP70" s="953" t="s">
        <v>743</v>
      </c>
      <c r="DQ70" s="953" t="s">
        <v>546</v>
      </c>
      <c r="DR70" s="1135">
        <v>920</v>
      </c>
      <c r="DS70" s="953" t="s">
        <v>359</v>
      </c>
      <c r="DT70" s="953" t="s">
        <v>743</v>
      </c>
      <c r="DU70" s="953" t="s">
        <v>546</v>
      </c>
      <c r="DV70" s="994">
        <f t="shared" si="8"/>
        <v>11517</v>
      </c>
      <c r="DW70" s="953" t="s">
        <v>644</v>
      </c>
      <c r="DX70" s="953" t="s">
        <v>289</v>
      </c>
      <c r="DY70" s="953" t="s">
        <v>744</v>
      </c>
      <c r="DZ70" s="953" t="s">
        <v>745</v>
      </c>
      <c r="EA70" s="953" t="s">
        <v>746</v>
      </c>
      <c r="EB70" s="1136" t="s">
        <v>747</v>
      </c>
      <c r="EC70" s="1020" t="s">
        <v>205</v>
      </c>
      <c r="ED70" s="987" t="s">
        <v>784</v>
      </c>
      <c r="EE70" s="953" t="s">
        <v>359</v>
      </c>
      <c r="EF70" s="953" t="s">
        <v>359</v>
      </c>
      <c r="EG70" s="953" t="s">
        <v>359</v>
      </c>
      <c r="EH70" s="953" t="s">
        <v>359</v>
      </c>
      <c r="EI70" s="1"/>
      <c r="EJ70" s="1"/>
      <c r="EK70" s="1"/>
      <c r="EL70" s="1"/>
      <c r="EM70" s="1"/>
      <c r="EN70" s="1"/>
      <c r="EO70" s="1"/>
      <c r="EP70" s="1"/>
      <c r="EQ70" s="1"/>
      <c r="ER70" s="990"/>
    </row>
    <row r="71" spans="1:148" s="962" customFormat="1" ht="195">
      <c r="A71" s="1077" t="s">
        <v>733</v>
      </c>
      <c r="B71" s="997">
        <v>0.23</v>
      </c>
      <c r="C71" s="965" t="s">
        <v>785</v>
      </c>
      <c r="D71" s="998">
        <v>6.0000000000000001E-3</v>
      </c>
      <c r="E71" s="953" t="s">
        <v>786</v>
      </c>
      <c r="F71" s="953" t="s">
        <v>787</v>
      </c>
      <c r="G71" s="1133"/>
      <c r="H71" s="953" t="s">
        <v>26</v>
      </c>
      <c r="I71" s="953" t="s">
        <v>437</v>
      </c>
      <c r="J71" s="953" t="s">
        <v>437</v>
      </c>
      <c r="K71" s="1172">
        <v>45078</v>
      </c>
      <c r="L71" s="1109">
        <v>50770</v>
      </c>
      <c r="M71" s="1124">
        <v>0.35</v>
      </c>
      <c r="N71" s="1124">
        <v>0.35</v>
      </c>
      <c r="O71" s="1124">
        <v>0.35</v>
      </c>
      <c r="P71" s="1124">
        <v>0.4</v>
      </c>
      <c r="Q71" s="1124">
        <v>0.4</v>
      </c>
      <c r="R71" s="1124">
        <v>0.4</v>
      </c>
      <c r="S71" s="1124">
        <v>0.45</v>
      </c>
      <c r="T71" s="1124">
        <v>0.5</v>
      </c>
      <c r="U71" s="1124">
        <v>0.5</v>
      </c>
      <c r="V71" s="1124">
        <v>0.55000000000000004</v>
      </c>
      <c r="W71" s="1124">
        <v>0.55000000000000004</v>
      </c>
      <c r="X71" s="1124">
        <v>0.6</v>
      </c>
      <c r="Y71" s="1124">
        <v>0.6</v>
      </c>
      <c r="Z71" s="1124">
        <v>0.65</v>
      </c>
      <c r="AA71" s="1124">
        <v>0.65</v>
      </c>
      <c r="AB71" s="1124">
        <v>0.7</v>
      </c>
      <c r="AC71" s="1124">
        <v>0.7</v>
      </c>
      <c r="AD71" s="960" t="s">
        <v>359</v>
      </c>
      <c r="AE71" s="1324" t="s">
        <v>788</v>
      </c>
      <c r="AF71" s="1189">
        <v>8.8000000000000005E-3</v>
      </c>
      <c r="AG71" s="953" t="s">
        <v>789</v>
      </c>
      <c r="AH71" s="953" t="s">
        <v>790</v>
      </c>
      <c r="AI71" s="1171"/>
      <c r="AJ71" s="1171"/>
      <c r="AK71" s="953" t="s">
        <v>1</v>
      </c>
      <c r="AL71" s="1134" t="s">
        <v>480</v>
      </c>
      <c r="AM71" s="956" t="str">
        <f t="shared" si="0"/>
        <v>SI</v>
      </c>
      <c r="AN71" s="1133"/>
      <c r="AO71" s="953">
        <v>1</v>
      </c>
      <c r="AP71" s="953">
        <v>2022</v>
      </c>
      <c r="AQ71" s="1172">
        <v>45078</v>
      </c>
      <c r="AR71" s="991">
        <v>50770</v>
      </c>
      <c r="AS71" s="1162">
        <v>1</v>
      </c>
      <c r="AT71" s="1162">
        <v>0</v>
      </c>
      <c r="AU71" s="1162">
        <v>1</v>
      </c>
      <c r="AV71" s="1162">
        <v>0</v>
      </c>
      <c r="AW71" s="1162">
        <v>1</v>
      </c>
      <c r="AX71" s="1162">
        <v>0</v>
      </c>
      <c r="AY71" s="1162">
        <v>1</v>
      </c>
      <c r="AZ71" s="1162">
        <v>0</v>
      </c>
      <c r="BA71" s="1162">
        <v>1</v>
      </c>
      <c r="BB71" s="1162">
        <v>0</v>
      </c>
      <c r="BC71" s="1162">
        <v>0</v>
      </c>
      <c r="BD71" s="1162">
        <v>0</v>
      </c>
      <c r="BE71" s="1162">
        <v>0</v>
      </c>
      <c r="BF71" s="1162">
        <v>0</v>
      </c>
      <c r="BG71" s="1162">
        <v>0</v>
      </c>
      <c r="BH71" s="1162">
        <v>0</v>
      </c>
      <c r="BI71" s="1163">
        <v>5</v>
      </c>
      <c r="BJ71" s="1135">
        <v>446</v>
      </c>
      <c r="BK71" s="953" t="s">
        <v>359</v>
      </c>
      <c r="BL71" s="953" t="s">
        <v>743</v>
      </c>
      <c r="BM71" s="1137">
        <v>7765</v>
      </c>
      <c r="BN71" s="1135">
        <v>491</v>
      </c>
      <c r="BO71" s="953" t="s">
        <v>359</v>
      </c>
      <c r="BP71" s="953" t="s">
        <v>743</v>
      </c>
      <c r="BQ71" s="1137" t="s">
        <v>546</v>
      </c>
      <c r="BR71" s="1135">
        <v>540</v>
      </c>
      <c r="BS71" s="953" t="s">
        <v>359</v>
      </c>
      <c r="BT71" s="953" t="s">
        <v>743</v>
      </c>
      <c r="BU71" s="1137" t="s">
        <v>546</v>
      </c>
      <c r="BV71" s="1135">
        <v>594</v>
      </c>
      <c r="BW71" s="953" t="s">
        <v>359</v>
      </c>
      <c r="BX71" s="953" t="s">
        <v>743</v>
      </c>
      <c r="BY71" s="1137" t="s">
        <v>546</v>
      </c>
      <c r="BZ71" s="1135">
        <v>653</v>
      </c>
      <c r="CA71" s="953" t="s">
        <v>359</v>
      </c>
      <c r="CB71" s="953" t="s">
        <v>743</v>
      </c>
      <c r="CC71" s="1137" t="s">
        <v>546</v>
      </c>
      <c r="CD71" s="1135">
        <v>718</v>
      </c>
      <c r="CE71" s="953" t="s">
        <v>359</v>
      </c>
      <c r="CF71" s="953" t="s">
        <v>743</v>
      </c>
      <c r="CG71" s="1137" t="s">
        <v>546</v>
      </c>
      <c r="CH71" s="1135">
        <v>790</v>
      </c>
      <c r="CI71" s="953" t="s">
        <v>359</v>
      </c>
      <c r="CJ71" s="953" t="s">
        <v>743</v>
      </c>
      <c r="CK71" s="1137" t="s">
        <v>546</v>
      </c>
      <c r="CL71" s="1135">
        <v>869</v>
      </c>
      <c r="CM71" s="953" t="s">
        <v>359</v>
      </c>
      <c r="CN71" s="953" t="s">
        <v>743</v>
      </c>
      <c r="CO71" s="1137" t="s">
        <v>546</v>
      </c>
      <c r="CP71" s="1135">
        <v>956</v>
      </c>
      <c r="CQ71" s="953" t="s">
        <v>359</v>
      </c>
      <c r="CR71" s="953" t="s">
        <v>743</v>
      </c>
      <c r="CS71" s="1137" t="s">
        <v>546</v>
      </c>
      <c r="CT71" s="1135">
        <v>1051</v>
      </c>
      <c r="CU71" s="953" t="s">
        <v>359</v>
      </c>
      <c r="CV71" s="953" t="s">
        <v>743</v>
      </c>
      <c r="CW71" s="1137" t="s">
        <v>546</v>
      </c>
      <c r="CX71" s="1135">
        <v>1157</v>
      </c>
      <c r="CY71" s="953" t="s">
        <v>359</v>
      </c>
      <c r="CZ71" s="953" t="s">
        <v>743</v>
      </c>
      <c r="DA71" s="1137" t="s">
        <v>546</v>
      </c>
      <c r="DB71" s="1135">
        <v>1272</v>
      </c>
      <c r="DC71" s="953" t="s">
        <v>359</v>
      </c>
      <c r="DD71" s="953" t="s">
        <v>743</v>
      </c>
      <c r="DE71" s="1137" t="s">
        <v>546</v>
      </c>
      <c r="DF71" s="1135">
        <v>1399</v>
      </c>
      <c r="DG71" s="953" t="s">
        <v>359</v>
      </c>
      <c r="DH71" s="1135" t="s">
        <v>743</v>
      </c>
      <c r="DI71" s="953" t="s">
        <v>546</v>
      </c>
      <c r="DJ71" s="1135">
        <v>1539</v>
      </c>
      <c r="DK71" s="953" t="s">
        <v>359</v>
      </c>
      <c r="DL71" s="953" t="s">
        <v>743</v>
      </c>
      <c r="DM71" s="953" t="s">
        <v>546</v>
      </c>
      <c r="DN71" s="1135">
        <v>2240</v>
      </c>
      <c r="DO71" s="953" t="s">
        <v>359</v>
      </c>
      <c r="DP71" s="953" t="s">
        <v>743</v>
      </c>
      <c r="DQ71" s="1137" t="s">
        <v>546</v>
      </c>
      <c r="DR71" s="1135">
        <v>2319</v>
      </c>
      <c r="DS71" s="953" t="s">
        <v>359</v>
      </c>
      <c r="DT71" s="953" t="s">
        <v>743</v>
      </c>
      <c r="DU71" s="953" t="s">
        <v>546</v>
      </c>
      <c r="DV71" s="994">
        <f t="shared" si="8"/>
        <v>17034</v>
      </c>
      <c r="DW71" s="953" t="s">
        <v>644</v>
      </c>
      <c r="DX71" s="953" t="s">
        <v>289</v>
      </c>
      <c r="DY71" s="953" t="s">
        <v>744</v>
      </c>
      <c r="DZ71" s="953" t="s">
        <v>791</v>
      </c>
      <c r="EA71" s="953" t="s">
        <v>746</v>
      </c>
      <c r="EB71" s="1136" t="s">
        <v>747</v>
      </c>
      <c r="EC71" s="1020"/>
      <c r="ED71" s="1020"/>
      <c r="EE71" s="953" t="s">
        <v>359</v>
      </c>
      <c r="EF71" s="953" t="s">
        <v>359</v>
      </c>
      <c r="EG71" s="953" t="s">
        <v>359</v>
      </c>
      <c r="EH71" s="953" t="s">
        <v>359</v>
      </c>
      <c r="EI71" s="1"/>
      <c r="EJ71" s="1"/>
      <c r="EK71" s="1"/>
      <c r="EL71" s="1"/>
      <c r="EM71" s="1"/>
      <c r="EN71" s="1"/>
      <c r="EO71" s="1"/>
      <c r="EP71" s="1"/>
      <c r="EQ71" s="1"/>
      <c r="ER71" s="990"/>
    </row>
    <row r="72" spans="1:148" s="962" customFormat="1" ht="255">
      <c r="A72" s="1077" t="s">
        <v>733</v>
      </c>
      <c r="B72" s="997">
        <v>0.23</v>
      </c>
      <c r="C72" s="965" t="s">
        <v>785</v>
      </c>
      <c r="D72" s="998">
        <v>8.0000000000000002E-3</v>
      </c>
      <c r="E72" s="953" t="s">
        <v>786</v>
      </c>
      <c r="F72" s="953" t="s">
        <v>787</v>
      </c>
      <c r="G72" s="953" t="s">
        <v>1</v>
      </c>
      <c r="H72" s="953" t="s">
        <v>26</v>
      </c>
      <c r="I72" s="953" t="s">
        <v>437</v>
      </c>
      <c r="J72" s="953" t="s">
        <v>437</v>
      </c>
      <c r="K72" s="1172">
        <v>45078</v>
      </c>
      <c r="L72" s="1109">
        <v>50770</v>
      </c>
      <c r="M72" s="1124">
        <v>0.35</v>
      </c>
      <c r="N72" s="1124">
        <v>0.35</v>
      </c>
      <c r="O72" s="1124">
        <v>0.35</v>
      </c>
      <c r="P72" s="1124">
        <v>0.4</v>
      </c>
      <c r="Q72" s="1124">
        <v>0.4</v>
      </c>
      <c r="R72" s="1124">
        <v>0.4</v>
      </c>
      <c r="S72" s="1124">
        <v>0.45</v>
      </c>
      <c r="T72" s="1124">
        <v>0.5</v>
      </c>
      <c r="U72" s="1124">
        <v>0.5</v>
      </c>
      <c r="V72" s="1124">
        <v>0.55000000000000004</v>
      </c>
      <c r="W72" s="1124">
        <v>0.55000000000000004</v>
      </c>
      <c r="X72" s="1124">
        <v>0.6</v>
      </c>
      <c r="Y72" s="1124">
        <v>0.6</v>
      </c>
      <c r="Z72" s="1124">
        <v>0.65</v>
      </c>
      <c r="AA72" s="1124">
        <v>0.65</v>
      </c>
      <c r="AB72" s="1124">
        <v>0.7</v>
      </c>
      <c r="AC72" s="1124">
        <v>0.7</v>
      </c>
      <c r="AD72" s="960" t="s">
        <v>359</v>
      </c>
      <c r="AE72" s="965" t="s">
        <v>792</v>
      </c>
      <c r="AF72" s="1189">
        <v>8.8000000000000005E-3</v>
      </c>
      <c r="AG72" s="953" t="s">
        <v>793</v>
      </c>
      <c r="AH72" s="953" t="s">
        <v>794</v>
      </c>
      <c r="AI72" s="953" t="s">
        <v>702</v>
      </c>
      <c r="AJ72" s="953" t="s">
        <v>284</v>
      </c>
      <c r="AK72" s="1171" t="s">
        <v>1</v>
      </c>
      <c r="AL72" s="953" t="s">
        <v>26</v>
      </c>
      <c r="AM72" s="956" t="str">
        <f t="shared" si="0"/>
        <v>NO</v>
      </c>
      <c r="AN72" s="953" t="s">
        <v>437</v>
      </c>
      <c r="AO72" s="953" t="s">
        <v>437</v>
      </c>
      <c r="AP72" s="953" t="s">
        <v>437</v>
      </c>
      <c r="AQ72" s="1172">
        <v>45078</v>
      </c>
      <c r="AR72" s="991">
        <v>50770</v>
      </c>
      <c r="AS72" s="1124">
        <v>0.25</v>
      </c>
      <c r="AT72" s="1124">
        <v>0.3</v>
      </c>
      <c r="AU72" s="1124">
        <v>0.35</v>
      </c>
      <c r="AV72" s="1124">
        <v>0.4</v>
      </c>
      <c r="AW72" s="1124">
        <v>0.45</v>
      </c>
      <c r="AX72" s="1124">
        <v>0.5</v>
      </c>
      <c r="AY72" s="1124">
        <v>0.55000000000000004</v>
      </c>
      <c r="AZ72" s="1124">
        <v>0.6</v>
      </c>
      <c r="BA72" s="1124">
        <v>0.65</v>
      </c>
      <c r="BB72" s="1124">
        <v>0.7</v>
      </c>
      <c r="BC72" s="1124">
        <v>0.75</v>
      </c>
      <c r="BD72" s="1124">
        <v>0.8</v>
      </c>
      <c r="BE72" s="1124">
        <v>0.85</v>
      </c>
      <c r="BF72" s="1124">
        <v>0.9</v>
      </c>
      <c r="BG72" s="1124">
        <v>0.95</v>
      </c>
      <c r="BH72" s="1124">
        <v>1</v>
      </c>
      <c r="BI72" s="1140">
        <v>1</v>
      </c>
      <c r="BJ72" s="1135">
        <v>658</v>
      </c>
      <c r="BK72" s="953" t="s">
        <v>359</v>
      </c>
      <c r="BL72" s="953" t="s">
        <v>743</v>
      </c>
      <c r="BM72" s="953">
        <v>7765</v>
      </c>
      <c r="BN72" s="1135">
        <v>724</v>
      </c>
      <c r="BO72" s="953" t="s">
        <v>359</v>
      </c>
      <c r="BP72" s="953" t="s">
        <v>743</v>
      </c>
      <c r="BQ72" s="953" t="s">
        <v>546</v>
      </c>
      <c r="BR72" s="1135">
        <v>797</v>
      </c>
      <c r="BS72" s="953" t="s">
        <v>359</v>
      </c>
      <c r="BT72" s="953" t="s">
        <v>743</v>
      </c>
      <c r="BU72" s="953" t="s">
        <v>546</v>
      </c>
      <c r="BV72" s="1135">
        <v>876</v>
      </c>
      <c r="BW72" s="953" t="s">
        <v>359</v>
      </c>
      <c r="BX72" s="953" t="s">
        <v>743</v>
      </c>
      <c r="BY72" s="953" t="s">
        <v>546</v>
      </c>
      <c r="BZ72" s="1135">
        <v>964</v>
      </c>
      <c r="CA72" s="953" t="s">
        <v>359</v>
      </c>
      <c r="CB72" s="953" t="s">
        <v>743</v>
      </c>
      <c r="CC72" s="953" t="s">
        <v>546</v>
      </c>
      <c r="CD72" s="1135">
        <v>1060</v>
      </c>
      <c r="CE72" s="953" t="s">
        <v>359</v>
      </c>
      <c r="CF72" s="953" t="s">
        <v>743</v>
      </c>
      <c r="CG72" s="953" t="s">
        <v>546</v>
      </c>
      <c r="CH72" s="1135">
        <v>1166</v>
      </c>
      <c r="CI72" s="953" t="s">
        <v>359</v>
      </c>
      <c r="CJ72" s="953" t="s">
        <v>743</v>
      </c>
      <c r="CK72" s="953" t="s">
        <v>546</v>
      </c>
      <c r="CL72" s="1135">
        <v>1283</v>
      </c>
      <c r="CM72" s="953" t="s">
        <v>359</v>
      </c>
      <c r="CN72" s="953" t="s">
        <v>743</v>
      </c>
      <c r="CO72" s="953" t="s">
        <v>546</v>
      </c>
      <c r="CP72" s="1135">
        <v>1411</v>
      </c>
      <c r="CQ72" s="953" t="s">
        <v>359</v>
      </c>
      <c r="CR72" s="953" t="s">
        <v>743</v>
      </c>
      <c r="CS72" s="953" t="s">
        <v>546</v>
      </c>
      <c r="CT72" s="1135">
        <v>1552</v>
      </c>
      <c r="CU72" s="953" t="s">
        <v>359</v>
      </c>
      <c r="CV72" s="953" t="s">
        <v>743</v>
      </c>
      <c r="CW72" s="953" t="s">
        <v>546</v>
      </c>
      <c r="CX72" s="1135">
        <v>1708</v>
      </c>
      <c r="CY72" s="953" t="s">
        <v>359</v>
      </c>
      <c r="CZ72" s="953" t="s">
        <v>743</v>
      </c>
      <c r="DA72" s="953" t="s">
        <v>546</v>
      </c>
      <c r="DB72" s="1135">
        <v>1878</v>
      </c>
      <c r="DC72" s="953" t="s">
        <v>359</v>
      </c>
      <c r="DD72" s="953" t="s">
        <v>743</v>
      </c>
      <c r="DE72" s="953" t="s">
        <v>546</v>
      </c>
      <c r="DF72" s="1135">
        <v>2066</v>
      </c>
      <c r="DG72" s="953" t="s">
        <v>359</v>
      </c>
      <c r="DH72" s="1135" t="s">
        <v>743</v>
      </c>
      <c r="DI72" s="953" t="s">
        <v>546</v>
      </c>
      <c r="DJ72" s="1135">
        <v>2273</v>
      </c>
      <c r="DK72" s="953" t="s">
        <v>359</v>
      </c>
      <c r="DL72" s="953" t="s">
        <v>743</v>
      </c>
      <c r="DM72" s="953" t="s">
        <v>546</v>
      </c>
      <c r="DN72" s="1135">
        <v>690</v>
      </c>
      <c r="DO72" s="953" t="s">
        <v>359</v>
      </c>
      <c r="DP72" s="953" t="s">
        <v>743</v>
      </c>
      <c r="DQ72" s="953" t="s">
        <v>546</v>
      </c>
      <c r="DR72" s="1135">
        <v>714</v>
      </c>
      <c r="DS72" s="953" t="s">
        <v>359</v>
      </c>
      <c r="DT72" s="953" t="s">
        <v>743</v>
      </c>
      <c r="DU72" s="953" t="s">
        <v>546</v>
      </c>
      <c r="DV72" s="994">
        <f t="shared" si="8"/>
        <v>19820</v>
      </c>
      <c r="DW72" s="953" t="s">
        <v>644</v>
      </c>
      <c r="DX72" s="953" t="s">
        <v>289</v>
      </c>
      <c r="DY72" s="953" t="s">
        <v>744</v>
      </c>
      <c r="DZ72" s="953" t="s">
        <v>791</v>
      </c>
      <c r="EA72" s="953" t="s">
        <v>746</v>
      </c>
      <c r="EB72" s="1136" t="s">
        <v>747</v>
      </c>
      <c r="EC72" s="1020"/>
      <c r="ED72" s="1020"/>
      <c r="EE72" s="953" t="s">
        <v>359</v>
      </c>
      <c r="EF72" s="953" t="s">
        <v>359</v>
      </c>
      <c r="EG72" s="953" t="s">
        <v>359</v>
      </c>
      <c r="EH72" s="953" t="s">
        <v>359</v>
      </c>
      <c r="EI72" s="1"/>
      <c r="EJ72" s="1"/>
      <c r="EK72" s="1"/>
      <c r="EL72" s="1"/>
      <c r="EM72" s="1"/>
      <c r="EN72" s="1"/>
      <c r="EO72" s="1"/>
      <c r="EP72" s="1"/>
      <c r="EQ72" s="1"/>
      <c r="ER72" s="990"/>
    </row>
    <row r="73" spans="1:148" s="962" customFormat="1" ht="255">
      <c r="A73" s="1077" t="s">
        <v>733</v>
      </c>
      <c r="B73" s="997">
        <v>0.23</v>
      </c>
      <c r="C73" s="965" t="s">
        <v>785</v>
      </c>
      <c r="D73" s="998">
        <v>8.0000000000000002E-3</v>
      </c>
      <c r="E73" s="953" t="s">
        <v>786</v>
      </c>
      <c r="F73" s="953" t="s">
        <v>787</v>
      </c>
      <c r="G73" s="953" t="s">
        <v>1</v>
      </c>
      <c r="H73" s="953" t="s">
        <v>26</v>
      </c>
      <c r="I73" s="953" t="s">
        <v>437</v>
      </c>
      <c r="J73" s="953" t="s">
        <v>437</v>
      </c>
      <c r="K73" s="1172">
        <v>45078</v>
      </c>
      <c r="L73" s="1109">
        <v>50770</v>
      </c>
      <c r="M73" s="1124">
        <v>0.35</v>
      </c>
      <c r="N73" s="1124">
        <v>0.35</v>
      </c>
      <c r="O73" s="1124">
        <v>0.35</v>
      </c>
      <c r="P73" s="1124">
        <v>0.4</v>
      </c>
      <c r="Q73" s="1124">
        <v>0.4</v>
      </c>
      <c r="R73" s="1124">
        <v>0.4</v>
      </c>
      <c r="S73" s="1124">
        <v>0.45</v>
      </c>
      <c r="T73" s="1124">
        <v>0.5</v>
      </c>
      <c r="U73" s="1124">
        <v>0.5</v>
      </c>
      <c r="V73" s="1124">
        <v>0.55000000000000004</v>
      </c>
      <c r="W73" s="1124">
        <v>0.55000000000000004</v>
      </c>
      <c r="X73" s="1124">
        <v>0.6</v>
      </c>
      <c r="Y73" s="1124">
        <v>0.6</v>
      </c>
      <c r="Z73" s="1124">
        <v>0.65</v>
      </c>
      <c r="AA73" s="1124">
        <v>0.65</v>
      </c>
      <c r="AB73" s="1124">
        <v>0.7</v>
      </c>
      <c r="AC73" s="1124">
        <v>0.7</v>
      </c>
      <c r="AD73" s="960" t="s">
        <v>359</v>
      </c>
      <c r="AE73" s="965" t="s">
        <v>795</v>
      </c>
      <c r="AF73" s="1189">
        <v>8.8000000000000005E-3</v>
      </c>
      <c r="AG73" s="953" t="s">
        <v>796</v>
      </c>
      <c r="AH73" s="953" t="s">
        <v>797</v>
      </c>
      <c r="AI73" s="953" t="s">
        <v>702</v>
      </c>
      <c r="AJ73" s="953" t="s">
        <v>284</v>
      </c>
      <c r="AK73" s="953" t="s">
        <v>737</v>
      </c>
      <c r="AL73" s="953" t="s">
        <v>26</v>
      </c>
      <c r="AM73" s="956" t="str">
        <f t="shared" si="0"/>
        <v>NO</v>
      </c>
      <c r="AN73" s="953" t="s">
        <v>437</v>
      </c>
      <c r="AO73" s="953" t="s">
        <v>437</v>
      </c>
      <c r="AP73" s="953" t="s">
        <v>437</v>
      </c>
      <c r="AQ73" s="1172">
        <v>45078</v>
      </c>
      <c r="AR73" s="991">
        <v>50769</v>
      </c>
      <c r="AS73" s="1124">
        <v>0.25</v>
      </c>
      <c r="AT73" s="1124">
        <v>0.3</v>
      </c>
      <c r="AU73" s="1124">
        <v>0.35</v>
      </c>
      <c r="AV73" s="1124">
        <v>0.4</v>
      </c>
      <c r="AW73" s="1124">
        <v>0.45</v>
      </c>
      <c r="AX73" s="1124">
        <v>0.5</v>
      </c>
      <c r="AY73" s="1124">
        <v>0.55000000000000004</v>
      </c>
      <c r="AZ73" s="1124">
        <v>0.6</v>
      </c>
      <c r="BA73" s="1124">
        <v>0.65</v>
      </c>
      <c r="BB73" s="1124">
        <v>0.7</v>
      </c>
      <c r="BC73" s="1124">
        <v>0.75</v>
      </c>
      <c r="BD73" s="1124">
        <v>0.8</v>
      </c>
      <c r="BE73" s="1124">
        <v>0.85</v>
      </c>
      <c r="BF73" s="1124">
        <v>0.9</v>
      </c>
      <c r="BG73" s="1124">
        <v>0.95</v>
      </c>
      <c r="BH73" s="1124">
        <v>1</v>
      </c>
      <c r="BI73" s="1140">
        <v>1</v>
      </c>
      <c r="BJ73" s="1135">
        <v>658</v>
      </c>
      <c r="BK73" s="953" t="s">
        <v>359</v>
      </c>
      <c r="BL73" s="953" t="s">
        <v>743</v>
      </c>
      <c r="BM73" s="953">
        <v>7765</v>
      </c>
      <c r="BN73" s="1135">
        <v>724</v>
      </c>
      <c r="BO73" s="953" t="s">
        <v>359</v>
      </c>
      <c r="BP73" s="953" t="s">
        <v>743</v>
      </c>
      <c r="BQ73" s="953" t="s">
        <v>546</v>
      </c>
      <c r="BR73" s="1135">
        <v>797</v>
      </c>
      <c r="BS73" s="953" t="s">
        <v>359</v>
      </c>
      <c r="BT73" s="953" t="s">
        <v>743</v>
      </c>
      <c r="BU73" s="953" t="s">
        <v>546</v>
      </c>
      <c r="BV73" s="1135">
        <v>876</v>
      </c>
      <c r="BW73" s="953" t="s">
        <v>359</v>
      </c>
      <c r="BX73" s="953" t="s">
        <v>743</v>
      </c>
      <c r="BY73" s="953" t="s">
        <v>546</v>
      </c>
      <c r="BZ73" s="1135">
        <v>964</v>
      </c>
      <c r="CA73" s="953" t="s">
        <v>359</v>
      </c>
      <c r="CB73" s="953" t="s">
        <v>743</v>
      </c>
      <c r="CC73" s="953" t="s">
        <v>546</v>
      </c>
      <c r="CD73" s="1135">
        <v>1060</v>
      </c>
      <c r="CE73" s="953" t="s">
        <v>359</v>
      </c>
      <c r="CF73" s="953" t="s">
        <v>743</v>
      </c>
      <c r="CG73" s="953" t="s">
        <v>546</v>
      </c>
      <c r="CH73" s="1135">
        <v>1166</v>
      </c>
      <c r="CI73" s="953" t="s">
        <v>359</v>
      </c>
      <c r="CJ73" s="953" t="s">
        <v>743</v>
      </c>
      <c r="CK73" s="953" t="s">
        <v>546</v>
      </c>
      <c r="CL73" s="1135">
        <v>1283</v>
      </c>
      <c r="CM73" s="953" t="s">
        <v>359</v>
      </c>
      <c r="CN73" s="953" t="s">
        <v>743</v>
      </c>
      <c r="CO73" s="953" t="s">
        <v>546</v>
      </c>
      <c r="CP73" s="1135">
        <v>1411</v>
      </c>
      <c r="CQ73" s="953" t="s">
        <v>359</v>
      </c>
      <c r="CR73" s="953" t="s">
        <v>743</v>
      </c>
      <c r="CS73" s="953" t="s">
        <v>546</v>
      </c>
      <c r="CT73" s="1135">
        <v>1552</v>
      </c>
      <c r="CU73" s="953" t="s">
        <v>359</v>
      </c>
      <c r="CV73" s="953" t="s">
        <v>743</v>
      </c>
      <c r="CW73" s="953" t="s">
        <v>546</v>
      </c>
      <c r="CX73" s="1135">
        <v>1708</v>
      </c>
      <c r="CY73" s="953" t="s">
        <v>359</v>
      </c>
      <c r="CZ73" s="953" t="s">
        <v>743</v>
      </c>
      <c r="DA73" s="953" t="s">
        <v>546</v>
      </c>
      <c r="DB73" s="1135">
        <v>1878</v>
      </c>
      <c r="DC73" s="953" t="s">
        <v>359</v>
      </c>
      <c r="DD73" s="953" t="s">
        <v>743</v>
      </c>
      <c r="DE73" s="953" t="s">
        <v>546</v>
      </c>
      <c r="DF73" s="1135">
        <v>2066</v>
      </c>
      <c r="DG73" s="953" t="s">
        <v>359</v>
      </c>
      <c r="DH73" s="1135" t="s">
        <v>743</v>
      </c>
      <c r="DI73" s="953" t="s">
        <v>546</v>
      </c>
      <c r="DJ73" s="1135">
        <v>2273</v>
      </c>
      <c r="DK73" s="953" t="s">
        <v>359</v>
      </c>
      <c r="DL73" s="953" t="s">
        <v>743</v>
      </c>
      <c r="DM73" s="953" t="s">
        <v>546</v>
      </c>
      <c r="DN73" s="1135">
        <v>690</v>
      </c>
      <c r="DO73" s="953" t="s">
        <v>359</v>
      </c>
      <c r="DP73" s="953" t="s">
        <v>743</v>
      </c>
      <c r="DQ73" s="953" t="s">
        <v>546</v>
      </c>
      <c r="DR73" s="1135">
        <v>714</v>
      </c>
      <c r="DS73" s="953" t="s">
        <v>359</v>
      </c>
      <c r="DT73" s="953" t="s">
        <v>743</v>
      </c>
      <c r="DU73" s="953" t="s">
        <v>546</v>
      </c>
      <c r="DV73" s="994">
        <f t="shared" ref="DV73" si="10">SUM(DR73+DN73+DJ73+DF73+DB73+CX73+CT73+CP73+CL73+CH73+CD73+BZ73+BV73+BR73+BN73+BJ73)</f>
        <v>19820</v>
      </c>
      <c r="DW73" s="953" t="s">
        <v>644</v>
      </c>
      <c r="DX73" s="953" t="s">
        <v>289</v>
      </c>
      <c r="DY73" s="953" t="s">
        <v>744</v>
      </c>
      <c r="DZ73" s="953" t="s">
        <v>745</v>
      </c>
      <c r="EA73" s="953" t="s">
        <v>746</v>
      </c>
      <c r="EB73" s="1136" t="s">
        <v>747</v>
      </c>
      <c r="EC73" s="1020"/>
      <c r="ED73" s="1020"/>
      <c r="EE73" s="953" t="s">
        <v>359</v>
      </c>
      <c r="EF73" s="953" t="s">
        <v>359</v>
      </c>
      <c r="EG73" s="953" t="s">
        <v>359</v>
      </c>
      <c r="EH73" s="953" t="s">
        <v>359</v>
      </c>
      <c r="EI73" s="1"/>
      <c r="EJ73" s="1"/>
      <c r="EK73" s="1"/>
      <c r="EL73" s="1"/>
      <c r="EM73" s="1"/>
      <c r="EN73" s="1"/>
      <c r="EO73" s="1"/>
      <c r="EP73" s="1"/>
      <c r="EQ73" s="1"/>
      <c r="ER73" s="990"/>
    </row>
    <row r="74" spans="1:148" s="962" customFormat="1" ht="255">
      <c r="A74" s="1077" t="s">
        <v>733</v>
      </c>
      <c r="B74" s="997">
        <v>0.23</v>
      </c>
      <c r="C74" s="965" t="s">
        <v>785</v>
      </c>
      <c r="D74" s="998">
        <v>8.0000000000000002E-3</v>
      </c>
      <c r="E74" s="953" t="s">
        <v>786</v>
      </c>
      <c r="F74" s="953" t="s">
        <v>787</v>
      </c>
      <c r="G74" s="953" t="s">
        <v>1</v>
      </c>
      <c r="H74" s="953" t="s">
        <v>26</v>
      </c>
      <c r="I74" s="953" t="s">
        <v>437</v>
      </c>
      <c r="J74" s="953" t="s">
        <v>437</v>
      </c>
      <c r="K74" s="1172">
        <v>45078</v>
      </c>
      <c r="L74" s="1109">
        <v>50770</v>
      </c>
      <c r="M74" s="1124">
        <v>0.35</v>
      </c>
      <c r="N74" s="1124">
        <v>0.35</v>
      </c>
      <c r="O74" s="1124">
        <v>0.35</v>
      </c>
      <c r="P74" s="1124">
        <v>0.4</v>
      </c>
      <c r="Q74" s="1124">
        <v>0.4</v>
      </c>
      <c r="R74" s="1124">
        <v>0.4</v>
      </c>
      <c r="S74" s="1124">
        <v>0.45</v>
      </c>
      <c r="T74" s="1124">
        <v>0.5</v>
      </c>
      <c r="U74" s="1124">
        <v>0.5</v>
      </c>
      <c r="V74" s="1124">
        <v>0.55000000000000004</v>
      </c>
      <c r="W74" s="1124">
        <v>0.55000000000000004</v>
      </c>
      <c r="X74" s="1124">
        <v>0.6</v>
      </c>
      <c r="Y74" s="1124">
        <v>0.6</v>
      </c>
      <c r="Z74" s="1124">
        <v>0.65</v>
      </c>
      <c r="AA74" s="1124">
        <v>0.65</v>
      </c>
      <c r="AB74" s="1124">
        <v>0.7</v>
      </c>
      <c r="AC74" s="1124">
        <v>0.7</v>
      </c>
      <c r="AD74" s="960"/>
      <c r="AE74" s="965" t="s">
        <v>798</v>
      </c>
      <c r="AF74" s="1189">
        <v>8.8000000000000005E-3</v>
      </c>
      <c r="AG74" s="953" t="s">
        <v>799</v>
      </c>
      <c r="AH74" s="953" t="s">
        <v>800</v>
      </c>
      <c r="AI74" s="953" t="s">
        <v>702</v>
      </c>
      <c r="AJ74" s="953" t="s">
        <v>284</v>
      </c>
      <c r="AK74" s="953" t="s">
        <v>737</v>
      </c>
      <c r="AL74" s="953" t="s">
        <v>26</v>
      </c>
      <c r="AM74" s="956" t="str">
        <f t="shared" si="0"/>
        <v>NO</v>
      </c>
      <c r="AN74" s="953" t="s">
        <v>437</v>
      </c>
      <c r="AO74" s="953" t="s">
        <v>437</v>
      </c>
      <c r="AP74" s="953" t="s">
        <v>437</v>
      </c>
      <c r="AQ74" s="1172">
        <v>45078</v>
      </c>
      <c r="AR74" s="991">
        <v>50769</v>
      </c>
      <c r="AS74" s="1124">
        <v>0.25</v>
      </c>
      <c r="AT74" s="1124">
        <v>0.3</v>
      </c>
      <c r="AU74" s="1124">
        <v>0.35</v>
      </c>
      <c r="AV74" s="1124">
        <v>0.4</v>
      </c>
      <c r="AW74" s="1124">
        <v>0.45</v>
      </c>
      <c r="AX74" s="1124">
        <v>0.5</v>
      </c>
      <c r="AY74" s="1124">
        <v>0.55000000000000004</v>
      </c>
      <c r="AZ74" s="1124">
        <v>0.6</v>
      </c>
      <c r="BA74" s="1124">
        <v>0.65</v>
      </c>
      <c r="BB74" s="1124">
        <v>0.7</v>
      </c>
      <c r="BC74" s="1124">
        <v>0.75</v>
      </c>
      <c r="BD74" s="1124">
        <v>0.8</v>
      </c>
      <c r="BE74" s="1124">
        <v>0.85</v>
      </c>
      <c r="BF74" s="1124">
        <v>0.9</v>
      </c>
      <c r="BG74" s="1124">
        <v>0.95</v>
      </c>
      <c r="BH74" s="1124">
        <v>1</v>
      </c>
      <c r="BI74" s="1140">
        <v>1</v>
      </c>
      <c r="BJ74" s="1135"/>
      <c r="BK74" s="953"/>
      <c r="BL74" s="953"/>
      <c r="BM74" s="953"/>
      <c r="BN74" s="1135"/>
      <c r="BO74" s="953"/>
      <c r="BP74" s="953"/>
      <c r="BQ74" s="953"/>
      <c r="BR74" s="1135"/>
      <c r="BS74" s="953"/>
      <c r="BT74" s="953"/>
      <c r="BU74" s="953"/>
      <c r="BV74" s="1135"/>
      <c r="BW74" s="953"/>
      <c r="BX74" s="953"/>
      <c r="BY74" s="953"/>
      <c r="BZ74" s="1135"/>
      <c r="CA74" s="953"/>
      <c r="CB74" s="953"/>
      <c r="CC74" s="953"/>
      <c r="CD74" s="1135"/>
      <c r="CE74" s="953"/>
      <c r="CF74" s="953"/>
      <c r="CG74" s="953"/>
      <c r="CH74" s="1135"/>
      <c r="CI74" s="953"/>
      <c r="CJ74" s="953"/>
      <c r="CK74" s="953"/>
      <c r="CL74" s="1135"/>
      <c r="CM74" s="953"/>
      <c r="CN74" s="953"/>
      <c r="CO74" s="953"/>
      <c r="CP74" s="1135"/>
      <c r="CQ74" s="953"/>
      <c r="CR74" s="953"/>
      <c r="CS74" s="953"/>
      <c r="CT74" s="1135"/>
      <c r="CU74" s="953"/>
      <c r="CV74" s="953"/>
      <c r="CW74" s="953"/>
      <c r="CX74" s="1135"/>
      <c r="CY74" s="953"/>
      <c r="CZ74" s="953"/>
      <c r="DA74" s="953"/>
      <c r="DB74" s="1135"/>
      <c r="DC74" s="953"/>
      <c r="DD74" s="953"/>
      <c r="DE74" s="953"/>
      <c r="DF74" s="1135"/>
      <c r="DG74" s="953"/>
      <c r="DH74" s="1135"/>
      <c r="DI74" s="953"/>
      <c r="DJ74" s="1135"/>
      <c r="DK74" s="953"/>
      <c r="DL74" s="953"/>
      <c r="DM74" s="953"/>
      <c r="DN74" s="1135"/>
      <c r="DO74" s="953"/>
      <c r="DP74" s="953"/>
      <c r="DQ74" s="953"/>
      <c r="DR74" s="1135"/>
      <c r="DS74" s="953"/>
      <c r="DT74" s="953"/>
      <c r="DU74" s="953"/>
      <c r="DV74" s="994"/>
      <c r="DW74" s="953"/>
      <c r="DX74" s="953"/>
      <c r="DY74" s="953"/>
      <c r="DZ74" s="953"/>
      <c r="EA74" s="953"/>
      <c r="EB74" s="1136"/>
      <c r="EC74" s="1020"/>
      <c r="ED74" s="1020"/>
      <c r="EE74" s="953"/>
      <c r="EF74" s="953"/>
      <c r="EG74" s="953"/>
      <c r="EH74" s="953"/>
      <c r="EI74" s="1"/>
      <c r="EJ74" s="1"/>
      <c r="EK74" s="1"/>
      <c r="EL74" s="1"/>
      <c r="EM74" s="1"/>
      <c r="EN74" s="1"/>
      <c r="EO74" s="1"/>
      <c r="EP74" s="1"/>
      <c r="EQ74" s="1"/>
      <c r="ER74" s="990"/>
    </row>
    <row r="75" spans="1:148" s="962" customFormat="1" ht="315">
      <c r="A75" s="1077" t="s">
        <v>733</v>
      </c>
      <c r="B75" s="997">
        <v>0.23</v>
      </c>
      <c r="C75" s="953" t="s">
        <v>801</v>
      </c>
      <c r="D75" s="998">
        <v>2.4E-2</v>
      </c>
      <c r="E75" s="1224" t="s">
        <v>802</v>
      </c>
      <c r="F75" s="1224" t="s">
        <v>803</v>
      </c>
      <c r="G75" s="1225" t="s">
        <v>804</v>
      </c>
      <c r="H75" s="1224" t="s">
        <v>26</v>
      </c>
      <c r="I75" s="1226">
        <v>91690</v>
      </c>
      <c r="J75" s="1224">
        <v>2021</v>
      </c>
      <c r="K75" s="1172">
        <v>45078</v>
      </c>
      <c r="L75" s="1227">
        <v>50770</v>
      </c>
      <c r="M75" s="1226">
        <v>139843</v>
      </c>
      <c r="N75" s="1226">
        <v>140542</v>
      </c>
      <c r="O75" s="1226">
        <v>141245</v>
      </c>
      <c r="P75" s="1226">
        <v>141951</v>
      </c>
      <c r="Q75" s="1226">
        <v>142661</v>
      </c>
      <c r="R75" s="1226">
        <v>143374</v>
      </c>
      <c r="S75" s="1226">
        <v>144091</v>
      </c>
      <c r="T75" s="1226">
        <v>144811</v>
      </c>
      <c r="U75" s="1226">
        <v>145535</v>
      </c>
      <c r="V75" s="1226">
        <v>146263</v>
      </c>
      <c r="W75" s="1226">
        <v>146994</v>
      </c>
      <c r="X75" s="1226">
        <v>147729</v>
      </c>
      <c r="Y75" s="1226">
        <v>148468</v>
      </c>
      <c r="Z75" s="1226">
        <v>149210</v>
      </c>
      <c r="AA75" s="1226">
        <v>149956</v>
      </c>
      <c r="AB75" s="1226">
        <v>150706</v>
      </c>
      <c r="AC75" s="1226">
        <v>150706</v>
      </c>
      <c r="AD75" s="1224" t="s">
        <v>805</v>
      </c>
      <c r="AE75" s="1314" t="s">
        <v>806</v>
      </c>
      <c r="AF75" s="1189">
        <v>8.8000000000000005E-3</v>
      </c>
      <c r="AG75" s="1224" t="s">
        <v>807</v>
      </c>
      <c r="AH75" s="1224" t="s">
        <v>808</v>
      </c>
      <c r="AI75" s="1224" t="s">
        <v>702</v>
      </c>
      <c r="AJ75" s="1224" t="s">
        <v>375</v>
      </c>
      <c r="AK75" s="1224" t="s">
        <v>809</v>
      </c>
      <c r="AL75" s="1224" t="s">
        <v>23</v>
      </c>
      <c r="AM75" s="956" t="str">
        <f t="shared" si="0"/>
        <v>NO</v>
      </c>
      <c r="AN75" s="1228" t="s">
        <v>437</v>
      </c>
      <c r="AO75" s="1229">
        <v>1</v>
      </c>
      <c r="AP75" s="1224">
        <v>2022</v>
      </c>
      <c r="AQ75" s="1172">
        <v>45078</v>
      </c>
      <c r="AR75" s="1227">
        <v>50769</v>
      </c>
      <c r="AS75" s="1229">
        <v>1</v>
      </c>
      <c r="AT75" s="1229">
        <v>1</v>
      </c>
      <c r="AU75" s="1229">
        <v>1</v>
      </c>
      <c r="AV75" s="1229">
        <v>1</v>
      </c>
      <c r="AW75" s="1229">
        <v>1</v>
      </c>
      <c r="AX75" s="1229">
        <v>1</v>
      </c>
      <c r="AY75" s="1229">
        <v>1</v>
      </c>
      <c r="AZ75" s="1229">
        <v>1</v>
      </c>
      <c r="BA75" s="1229">
        <v>1</v>
      </c>
      <c r="BB75" s="1229">
        <v>1</v>
      </c>
      <c r="BC75" s="1229">
        <v>1</v>
      </c>
      <c r="BD75" s="1229">
        <v>1</v>
      </c>
      <c r="BE75" s="1229">
        <v>1</v>
      </c>
      <c r="BF75" s="1229">
        <v>1</v>
      </c>
      <c r="BG75" s="1229">
        <v>1</v>
      </c>
      <c r="BH75" s="1229">
        <v>1</v>
      </c>
      <c r="BI75" s="1229">
        <v>1</v>
      </c>
      <c r="BJ75" s="1224" t="s">
        <v>810</v>
      </c>
      <c r="BK75" s="1224" t="s">
        <v>742</v>
      </c>
      <c r="BL75" s="1224" t="s">
        <v>743</v>
      </c>
      <c r="BM75" s="1224">
        <v>7783</v>
      </c>
      <c r="BN75" s="1224" t="s">
        <v>811</v>
      </c>
      <c r="BO75" s="1224" t="s">
        <v>742</v>
      </c>
      <c r="BP75" s="1224" t="s">
        <v>743</v>
      </c>
      <c r="BQ75" s="1224">
        <v>7783</v>
      </c>
      <c r="BR75" s="1224" t="s">
        <v>359</v>
      </c>
      <c r="BS75" s="1224" t="s">
        <v>812</v>
      </c>
      <c r="BT75" s="1224" t="s">
        <v>743</v>
      </c>
      <c r="BU75" s="1224" t="s">
        <v>343</v>
      </c>
      <c r="BV75" s="1224" t="s">
        <v>813</v>
      </c>
      <c r="BW75" s="1224" t="s">
        <v>742</v>
      </c>
      <c r="BX75" s="1224" t="s">
        <v>743</v>
      </c>
      <c r="BY75" s="1224" t="s">
        <v>343</v>
      </c>
      <c r="BZ75" s="1224" t="s">
        <v>813</v>
      </c>
      <c r="CA75" s="1224" t="s">
        <v>812</v>
      </c>
      <c r="CB75" s="1224" t="s">
        <v>743</v>
      </c>
      <c r="CC75" s="1224" t="s">
        <v>343</v>
      </c>
      <c r="CD75" s="1224" t="s">
        <v>813</v>
      </c>
      <c r="CE75" s="1224" t="s">
        <v>359</v>
      </c>
      <c r="CF75" s="1224" t="s">
        <v>743</v>
      </c>
      <c r="CG75" s="1224" t="s">
        <v>343</v>
      </c>
      <c r="CH75" s="1224" t="s">
        <v>813</v>
      </c>
      <c r="CI75" s="1224" t="s">
        <v>812</v>
      </c>
      <c r="CJ75" s="1224" t="s">
        <v>743</v>
      </c>
      <c r="CK75" s="1224" t="s">
        <v>343</v>
      </c>
      <c r="CL75" s="1224" t="s">
        <v>813</v>
      </c>
      <c r="CM75" s="1224" t="s">
        <v>812</v>
      </c>
      <c r="CN75" s="1224" t="s">
        <v>743</v>
      </c>
      <c r="CO75" s="1224" t="s">
        <v>343</v>
      </c>
      <c r="CP75" s="1224" t="s">
        <v>813</v>
      </c>
      <c r="CQ75" s="1224" t="s">
        <v>812</v>
      </c>
      <c r="CR75" s="1224" t="s">
        <v>743</v>
      </c>
      <c r="CS75" s="1224" t="s">
        <v>343</v>
      </c>
      <c r="CT75" s="1224" t="s">
        <v>813</v>
      </c>
      <c r="CU75" s="1224" t="s">
        <v>812</v>
      </c>
      <c r="CV75" s="1224" t="s">
        <v>743</v>
      </c>
      <c r="CW75" s="1224" t="s">
        <v>343</v>
      </c>
      <c r="CX75" s="1224" t="s">
        <v>813</v>
      </c>
      <c r="CY75" s="1224" t="s">
        <v>812</v>
      </c>
      <c r="CZ75" s="1224" t="s">
        <v>743</v>
      </c>
      <c r="DA75" s="1224" t="s">
        <v>343</v>
      </c>
      <c r="DB75" s="1224" t="s">
        <v>813</v>
      </c>
      <c r="DC75" s="1224" t="s">
        <v>812</v>
      </c>
      <c r="DD75" s="1224" t="s">
        <v>743</v>
      </c>
      <c r="DE75" s="1224" t="s">
        <v>343</v>
      </c>
      <c r="DF75" s="1224" t="s">
        <v>813</v>
      </c>
      <c r="DG75" s="1224" t="s">
        <v>812</v>
      </c>
      <c r="DH75" s="1224" t="s">
        <v>814</v>
      </c>
      <c r="DI75" s="1224" t="s">
        <v>343</v>
      </c>
      <c r="DJ75" s="1224" t="s">
        <v>813</v>
      </c>
      <c r="DK75" s="1224" t="s">
        <v>812</v>
      </c>
      <c r="DL75" s="1224" t="s">
        <v>743</v>
      </c>
      <c r="DM75" s="1224" t="s">
        <v>343</v>
      </c>
      <c r="DN75" s="1224" t="s">
        <v>813</v>
      </c>
      <c r="DO75" s="1224" t="s">
        <v>812</v>
      </c>
      <c r="DP75" s="1224" t="s">
        <v>743</v>
      </c>
      <c r="DQ75" s="1224" t="s">
        <v>343</v>
      </c>
      <c r="DR75" s="1224" t="s">
        <v>813</v>
      </c>
      <c r="DS75" s="1224" t="s">
        <v>812</v>
      </c>
      <c r="DT75" s="1224" t="s">
        <v>743</v>
      </c>
      <c r="DU75" s="1224" t="s">
        <v>343</v>
      </c>
      <c r="DV75" s="1230" t="s">
        <v>815</v>
      </c>
      <c r="DW75" s="1224" t="s">
        <v>644</v>
      </c>
      <c r="DX75" s="1224" t="s">
        <v>289</v>
      </c>
      <c r="DY75" s="1224" t="s">
        <v>816</v>
      </c>
      <c r="DZ75" s="1224" t="s">
        <v>817</v>
      </c>
      <c r="EA75" s="1224" t="s">
        <v>818</v>
      </c>
      <c r="EB75" s="1231" t="s">
        <v>819</v>
      </c>
      <c r="EC75" s="1313" t="s">
        <v>343</v>
      </c>
      <c r="ED75" s="1224"/>
      <c r="EE75" s="1224"/>
      <c r="EF75" s="1224"/>
      <c r="EG75" s="1224"/>
      <c r="EH75" s="1224"/>
      <c r="EI75" s="1"/>
      <c r="EJ75" s="1"/>
      <c r="EK75" s="1"/>
      <c r="EL75" s="1"/>
      <c r="EM75" s="1"/>
      <c r="EN75" s="1"/>
      <c r="EO75" s="1"/>
      <c r="EP75" s="1"/>
      <c r="EQ75" s="1"/>
      <c r="ER75" s="990"/>
    </row>
    <row r="76" spans="1:148" s="962" customFormat="1" ht="120">
      <c r="A76" s="1077" t="s">
        <v>733</v>
      </c>
      <c r="B76" s="997">
        <v>0.23</v>
      </c>
      <c r="C76" s="1232" t="s">
        <v>820</v>
      </c>
      <c r="D76" s="1233">
        <v>3.3999999999999998E-3</v>
      </c>
      <c r="E76" s="1232" t="s">
        <v>821</v>
      </c>
      <c r="F76" s="1232" t="s">
        <v>822</v>
      </c>
      <c r="G76" s="1232" t="s">
        <v>1</v>
      </c>
      <c r="H76" s="1232" t="s">
        <v>26</v>
      </c>
      <c r="I76" s="953" t="s">
        <v>437</v>
      </c>
      <c r="J76" s="953" t="s">
        <v>437</v>
      </c>
      <c r="K76" s="1172">
        <v>45078</v>
      </c>
      <c r="L76" s="1235">
        <v>50770</v>
      </c>
      <c r="M76" s="1236">
        <v>0.15</v>
      </c>
      <c r="N76" s="1236">
        <v>0.25</v>
      </c>
      <c r="O76" s="1236">
        <v>0.35</v>
      </c>
      <c r="P76" s="1236">
        <v>0.43</v>
      </c>
      <c r="Q76" s="1236">
        <v>0.49</v>
      </c>
      <c r="R76" s="1236">
        <v>0.55000000000000004</v>
      </c>
      <c r="S76" s="1236">
        <v>0.61</v>
      </c>
      <c r="T76" s="1236">
        <v>0.67</v>
      </c>
      <c r="U76" s="1236">
        <v>0.73</v>
      </c>
      <c r="V76" s="1236">
        <v>0.79</v>
      </c>
      <c r="W76" s="1236">
        <v>0.84</v>
      </c>
      <c r="X76" s="1236">
        <v>0.89</v>
      </c>
      <c r="Y76" s="1236">
        <v>0.94</v>
      </c>
      <c r="Z76" s="1236">
        <v>0.96</v>
      </c>
      <c r="AA76" s="1236">
        <v>0.98</v>
      </c>
      <c r="AB76" s="1236">
        <v>1</v>
      </c>
      <c r="AC76" s="1236">
        <v>1</v>
      </c>
      <c r="AD76" s="1234" t="s">
        <v>359</v>
      </c>
      <c r="AE76" s="1325" t="s">
        <v>823</v>
      </c>
      <c r="AF76" s="1189">
        <v>8.8000000000000005E-3</v>
      </c>
      <c r="AG76" s="1232" t="s">
        <v>824</v>
      </c>
      <c r="AH76" s="1232" t="s">
        <v>825</v>
      </c>
      <c r="AI76" s="1237" t="s">
        <v>359</v>
      </c>
      <c r="AJ76" s="1237" t="s">
        <v>359</v>
      </c>
      <c r="AK76" s="1232" t="s">
        <v>1</v>
      </c>
      <c r="AL76" s="1232" t="s">
        <v>26</v>
      </c>
      <c r="AM76" s="956" t="str">
        <f t="shared" ref="AM76:AM110" si="11">IF(ISNUMBER(SEARCH("ND",AN76)),"NO","SI")</f>
        <v>SI</v>
      </c>
      <c r="AN76" s="1232" t="s">
        <v>826</v>
      </c>
      <c r="AO76" s="953" t="s">
        <v>437</v>
      </c>
      <c r="AP76" s="953" t="s">
        <v>437</v>
      </c>
      <c r="AQ76" s="1172">
        <v>45078</v>
      </c>
      <c r="AR76" s="1235">
        <v>50770</v>
      </c>
      <c r="AS76" s="1238">
        <v>0.15</v>
      </c>
      <c r="AT76" s="1238">
        <v>0.35</v>
      </c>
      <c r="AU76" s="1238">
        <v>0.5</v>
      </c>
      <c r="AV76" s="1238">
        <v>0.65</v>
      </c>
      <c r="AW76" s="1238">
        <v>0.8</v>
      </c>
      <c r="AX76" s="1238">
        <v>0.9</v>
      </c>
      <c r="AY76" s="1238">
        <v>1</v>
      </c>
      <c r="AZ76" s="1238">
        <v>1</v>
      </c>
      <c r="BA76" s="1238">
        <v>1</v>
      </c>
      <c r="BB76" s="1238">
        <v>1</v>
      </c>
      <c r="BC76" s="1238">
        <v>1</v>
      </c>
      <c r="BD76" s="1238">
        <v>1</v>
      </c>
      <c r="BE76" s="1238">
        <v>1</v>
      </c>
      <c r="BF76" s="1238">
        <v>1</v>
      </c>
      <c r="BG76" s="1238">
        <v>1</v>
      </c>
      <c r="BH76" s="1238">
        <v>1</v>
      </c>
      <c r="BI76" s="1239">
        <v>1</v>
      </c>
      <c r="BJ76" s="1232">
        <v>77170500</v>
      </c>
      <c r="BK76" s="1232" t="s">
        <v>359</v>
      </c>
      <c r="BL76" s="1232" t="s">
        <v>743</v>
      </c>
      <c r="BM76" s="1232">
        <v>7765</v>
      </c>
      <c r="BN76" s="1232" t="s">
        <v>827</v>
      </c>
      <c r="BO76" s="1232" t="s">
        <v>359</v>
      </c>
      <c r="BP76" s="1232" t="s">
        <v>743</v>
      </c>
      <c r="BQ76" s="1232" t="s">
        <v>546</v>
      </c>
      <c r="BR76" s="1232" t="s">
        <v>828</v>
      </c>
      <c r="BS76" s="1232" t="s">
        <v>359</v>
      </c>
      <c r="BT76" s="1232" t="s">
        <v>743</v>
      </c>
      <c r="BU76" s="1232" t="s">
        <v>546</v>
      </c>
      <c r="BV76" s="1232" t="s">
        <v>829</v>
      </c>
      <c r="BW76" s="1232" t="s">
        <v>359</v>
      </c>
      <c r="BX76" s="1232" t="s">
        <v>743</v>
      </c>
      <c r="BY76" s="1232" t="s">
        <v>546</v>
      </c>
      <c r="BZ76" s="1232" t="s">
        <v>830</v>
      </c>
      <c r="CA76" s="1232" t="s">
        <v>359</v>
      </c>
      <c r="CB76" s="1232" t="s">
        <v>743</v>
      </c>
      <c r="CC76" s="1232" t="s">
        <v>546</v>
      </c>
      <c r="CD76" s="1232" t="s">
        <v>831</v>
      </c>
      <c r="CE76" s="1232" t="s">
        <v>359</v>
      </c>
      <c r="CF76" s="1232" t="s">
        <v>743</v>
      </c>
      <c r="CG76" s="1232" t="s">
        <v>546</v>
      </c>
      <c r="CH76" s="1232" t="s">
        <v>832</v>
      </c>
      <c r="CI76" s="1232" t="s">
        <v>359</v>
      </c>
      <c r="CJ76" s="1232" t="s">
        <v>743</v>
      </c>
      <c r="CK76" s="1232" t="s">
        <v>546</v>
      </c>
      <c r="CL76" s="1232" t="s">
        <v>833</v>
      </c>
      <c r="CM76" s="1232" t="s">
        <v>359</v>
      </c>
      <c r="CN76" s="1232" t="s">
        <v>743</v>
      </c>
      <c r="CO76" s="1232" t="s">
        <v>546</v>
      </c>
      <c r="CP76" s="1232" t="s">
        <v>834</v>
      </c>
      <c r="CQ76" s="1232" t="s">
        <v>359</v>
      </c>
      <c r="CR76" s="1232" t="s">
        <v>743</v>
      </c>
      <c r="CS76" s="1232" t="s">
        <v>546</v>
      </c>
      <c r="CT76" s="1232" t="s">
        <v>835</v>
      </c>
      <c r="CU76" s="1232" t="s">
        <v>359</v>
      </c>
      <c r="CV76" s="1232" t="s">
        <v>743</v>
      </c>
      <c r="CW76" s="1232" t="s">
        <v>546</v>
      </c>
      <c r="CX76" s="1232" t="s">
        <v>836</v>
      </c>
      <c r="CY76" s="1232" t="s">
        <v>359</v>
      </c>
      <c r="CZ76" s="1232" t="s">
        <v>743</v>
      </c>
      <c r="DA76" s="1232" t="s">
        <v>546</v>
      </c>
      <c r="DB76" s="1232" t="s">
        <v>837</v>
      </c>
      <c r="DC76" s="1232" t="s">
        <v>359</v>
      </c>
      <c r="DD76" s="1232" t="s">
        <v>743</v>
      </c>
      <c r="DE76" s="1232" t="s">
        <v>546</v>
      </c>
      <c r="DF76" s="1232" t="s">
        <v>838</v>
      </c>
      <c r="DG76" s="1232" t="s">
        <v>359</v>
      </c>
      <c r="DH76" s="1232" t="s">
        <v>743</v>
      </c>
      <c r="DI76" s="1232" t="s">
        <v>546</v>
      </c>
      <c r="DJ76" s="1232" t="s">
        <v>839</v>
      </c>
      <c r="DK76" s="1232" t="s">
        <v>359</v>
      </c>
      <c r="DL76" s="1232" t="s">
        <v>743</v>
      </c>
      <c r="DM76" s="1232" t="s">
        <v>546</v>
      </c>
      <c r="DN76" s="1232" t="s">
        <v>840</v>
      </c>
      <c r="DO76" s="1232" t="s">
        <v>359</v>
      </c>
      <c r="DP76" s="1232" t="s">
        <v>743</v>
      </c>
      <c r="DQ76" s="1232" t="s">
        <v>546</v>
      </c>
      <c r="DR76" s="1232" t="s">
        <v>841</v>
      </c>
      <c r="DS76" s="1232" t="s">
        <v>359</v>
      </c>
      <c r="DT76" s="1232" t="s">
        <v>743</v>
      </c>
      <c r="DU76" s="1232" t="s">
        <v>546</v>
      </c>
      <c r="DV76" s="1232" t="s">
        <v>842</v>
      </c>
      <c r="DW76" s="1232" t="s">
        <v>644</v>
      </c>
      <c r="DX76" s="1232" t="s">
        <v>289</v>
      </c>
      <c r="DY76" s="1232" t="s">
        <v>843</v>
      </c>
      <c r="DZ76" s="1232" t="s">
        <v>844</v>
      </c>
      <c r="EA76" s="1232" t="s">
        <v>359</v>
      </c>
      <c r="EB76" s="1240" t="s">
        <v>845</v>
      </c>
      <c r="EC76" s="1313" t="s">
        <v>343</v>
      </c>
      <c r="ED76" s="1225"/>
      <c r="EE76" s="1225"/>
      <c r="EF76" s="1225"/>
      <c r="EG76" s="1225"/>
      <c r="EH76" s="1225"/>
      <c r="EI76" s="1"/>
      <c r="EJ76" s="1"/>
      <c r="EK76" s="1"/>
      <c r="EL76" s="1"/>
      <c r="EM76" s="1"/>
      <c r="EN76" s="1"/>
      <c r="EO76" s="1"/>
      <c r="EP76" s="1"/>
      <c r="EQ76" s="1"/>
      <c r="ER76" s="990"/>
    </row>
    <row r="77" spans="1:148" s="962" customFormat="1" ht="105">
      <c r="A77" s="1077" t="s">
        <v>733</v>
      </c>
      <c r="B77" s="997">
        <v>0.23</v>
      </c>
      <c r="C77" s="1232" t="s">
        <v>846</v>
      </c>
      <c r="D77" s="1233">
        <v>3.3999999999999998E-3</v>
      </c>
      <c r="E77" s="1232" t="s">
        <v>821</v>
      </c>
      <c r="F77" s="1232" t="s">
        <v>822</v>
      </c>
      <c r="G77" s="1232" t="s">
        <v>1</v>
      </c>
      <c r="H77" s="1232" t="s">
        <v>26</v>
      </c>
      <c r="I77" s="953" t="s">
        <v>437</v>
      </c>
      <c r="J77" s="953" t="s">
        <v>437</v>
      </c>
      <c r="K77" s="1172">
        <v>45078</v>
      </c>
      <c r="L77" s="1235">
        <v>50770</v>
      </c>
      <c r="M77" s="1236">
        <v>0.15</v>
      </c>
      <c r="N77" s="1236">
        <v>0.25</v>
      </c>
      <c r="O77" s="1236">
        <v>0.35</v>
      </c>
      <c r="P77" s="1236">
        <v>0.43</v>
      </c>
      <c r="Q77" s="1236">
        <v>0.49</v>
      </c>
      <c r="R77" s="1236">
        <v>0.55000000000000004</v>
      </c>
      <c r="S77" s="1236">
        <v>0.61</v>
      </c>
      <c r="T77" s="1236">
        <v>0.67</v>
      </c>
      <c r="U77" s="1236">
        <v>0.73</v>
      </c>
      <c r="V77" s="1236">
        <v>0.79</v>
      </c>
      <c r="W77" s="1236">
        <v>0.84</v>
      </c>
      <c r="X77" s="1236">
        <v>0.89</v>
      </c>
      <c r="Y77" s="1236">
        <v>0.94</v>
      </c>
      <c r="Z77" s="1236">
        <v>0.96</v>
      </c>
      <c r="AA77" s="1236">
        <v>0.98</v>
      </c>
      <c r="AB77" s="1236">
        <v>1</v>
      </c>
      <c r="AC77" s="1236">
        <v>1</v>
      </c>
      <c r="AD77" s="1234" t="s">
        <v>359</v>
      </c>
      <c r="AE77" s="1325" t="s">
        <v>847</v>
      </c>
      <c r="AF77" s="1189">
        <v>8.8000000000000005E-3</v>
      </c>
      <c r="AG77" s="1232" t="s">
        <v>848</v>
      </c>
      <c r="AH77" s="1232" t="s">
        <v>849</v>
      </c>
      <c r="AI77" s="1237" t="s">
        <v>359</v>
      </c>
      <c r="AJ77" s="1237" t="s">
        <v>359</v>
      </c>
      <c r="AK77" s="1232" t="s">
        <v>1</v>
      </c>
      <c r="AL77" s="1232" t="s">
        <v>26</v>
      </c>
      <c r="AM77" s="956" t="str">
        <f t="shared" si="11"/>
        <v>SI</v>
      </c>
      <c r="AN77" s="1232">
        <v>343</v>
      </c>
      <c r="AO77" s="953" t="s">
        <v>437</v>
      </c>
      <c r="AP77" s="953" t="s">
        <v>437</v>
      </c>
      <c r="AQ77" s="1172">
        <v>45078</v>
      </c>
      <c r="AR77" s="1235">
        <v>50770</v>
      </c>
      <c r="AS77" s="1238">
        <v>0.25</v>
      </c>
      <c r="AT77" s="1238">
        <v>0.55000000000000004</v>
      </c>
      <c r="AU77" s="1238">
        <v>0.92</v>
      </c>
      <c r="AV77" s="1238">
        <v>1</v>
      </c>
      <c r="AW77" s="1238">
        <v>1</v>
      </c>
      <c r="AX77" s="1238">
        <v>1</v>
      </c>
      <c r="AY77" s="1238">
        <v>1</v>
      </c>
      <c r="AZ77" s="1238">
        <v>1</v>
      </c>
      <c r="BA77" s="1238">
        <v>1</v>
      </c>
      <c r="BB77" s="1238">
        <v>1</v>
      </c>
      <c r="BC77" s="1238">
        <v>1</v>
      </c>
      <c r="BD77" s="1238">
        <v>1</v>
      </c>
      <c r="BE77" s="1238">
        <v>1</v>
      </c>
      <c r="BF77" s="1238">
        <v>1</v>
      </c>
      <c r="BG77" s="1238">
        <v>1</v>
      </c>
      <c r="BH77" s="1238">
        <v>1</v>
      </c>
      <c r="BI77" s="1239">
        <v>1</v>
      </c>
      <c r="BJ77" s="1232" t="s">
        <v>850</v>
      </c>
      <c r="BK77" s="1232" t="s">
        <v>359</v>
      </c>
      <c r="BL77" s="1232" t="s">
        <v>743</v>
      </c>
      <c r="BM77" s="1232">
        <v>7765</v>
      </c>
      <c r="BN77" s="1232" t="s">
        <v>851</v>
      </c>
      <c r="BO77" s="1232" t="s">
        <v>359</v>
      </c>
      <c r="BP77" s="1232" t="s">
        <v>743</v>
      </c>
      <c r="BQ77" s="1232" t="s">
        <v>546</v>
      </c>
      <c r="BR77" s="1232" t="s">
        <v>852</v>
      </c>
      <c r="BS77" s="1232" t="s">
        <v>359</v>
      </c>
      <c r="BT77" s="1232" t="s">
        <v>743</v>
      </c>
      <c r="BU77" s="1232" t="s">
        <v>546</v>
      </c>
      <c r="BV77" s="1232" t="s">
        <v>853</v>
      </c>
      <c r="BW77" s="1232" t="s">
        <v>359</v>
      </c>
      <c r="BX77" s="1232" t="s">
        <v>743</v>
      </c>
      <c r="BY77" s="1232" t="s">
        <v>546</v>
      </c>
      <c r="BZ77" s="1232" t="s">
        <v>854</v>
      </c>
      <c r="CA77" s="1232" t="s">
        <v>359</v>
      </c>
      <c r="CB77" s="1232" t="s">
        <v>743</v>
      </c>
      <c r="CC77" s="1232" t="s">
        <v>546</v>
      </c>
      <c r="CD77" s="1232" t="s">
        <v>855</v>
      </c>
      <c r="CE77" s="1232" t="s">
        <v>359</v>
      </c>
      <c r="CF77" s="1232" t="s">
        <v>743</v>
      </c>
      <c r="CG77" s="1232" t="s">
        <v>546</v>
      </c>
      <c r="CH77" s="1232" t="s">
        <v>856</v>
      </c>
      <c r="CI77" s="1232" t="s">
        <v>359</v>
      </c>
      <c r="CJ77" s="1232" t="s">
        <v>743</v>
      </c>
      <c r="CK77" s="1232" t="s">
        <v>546</v>
      </c>
      <c r="CL77" s="1232" t="s">
        <v>857</v>
      </c>
      <c r="CM77" s="1232" t="s">
        <v>359</v>
      </c>
      <c r="CN77" s="1232" t="s">
        <v>743</v>
      </c>
      <c r="CO77" s="1232" t="s">
        <v>546</v>
      </c>
      <c r="CP77" s="1232" t="s">
        <v>858</v>
      </c>
      <c r="CQ77" s="1232" t="s">
        <v>359</v>
      </c>
      <c r="CR77" s="1232" t="s">
        <v>743</v>
      </c>
      <c r="CS77" s="1232" t="s">
        <v>546</v>
      </c>
      <c r="CT77" s="1232" t="s">
        <v>859</v>
      </c>
      <c r="CU77" s="1232" t="s">
        <v>359</v>
      </c>
      <c r="CV77" s="1232" t="s">
        <v>743</v>
      </c>
      <c r="CW77" s="1232" t="s">
        <v>546</v>
      </c>
      <c r="CX77" s="1232" t="s">
        <v>860</v>
      </c>
      <c r="CY77" s="1232" t="s">
        <v>359</v>
      </c>
      <c r="CZ77" s="1232" t="s">
        <v>743</v>
      </c>
      <c r="DA77" s="1232" t="s">
        <v>546</v>
      </c>
      <c r="DB77" s="1232" t="s">
        <v>861</v>
      </c>
      <c r="DC77" s="1232" t="s">
        <v>359</v>
      </c>
      <c r="DD77" s="1232" t="s">
        <v>743</v>
      </c>
      <c r="DE77" s="1232" t="s">
        <v>546</v>
      </c>
      <c r="DF77" s="1232" t="s">
        <v>862</v>
      </c>
      <c r="DG77" s="1232" t="s">
        <v>359</v>
      </c>
      <c r="DH77" s="1232" t="s">
        <v>743</v>
      </c>
      <c r="DI77" s="1232" t="s">
        <v>546</v>
      </c>
      <c r="DJ77" s="1232" t="s">
        <v>863</v>
      </c>
      <c r="DK77" s="1232" t="s">
        <v>359</v>
      </c>
      <c r="DL77" s="1232" t="s">
        <v>743</v>
      </c>
      <c r="DM77" s="1232" t="s">
        <v>546</v>
      </c>
      <c r="DN77" s="1232" t="s">
        <v>864</v>
      </c>
      <c r="DO77" s="1232" t="s">
        <v>359</v>
      </c>
      <c r="DP77" s="1232" t="s">
        <v>743</v>
      </c>
      <c r="DQ77" s="1232" t="s">
        <v>546</v>
      </c>
      <c r="DR77" s="1232" t="s">
        <v>865</v>
      </c>
      <c r="DS77" s="1232" t="s">
        <v>359</v>
      </c>
      <c r="DT77" s="1232" t="s">
        <v>743</v>
      </c>
      <c r="DU77" s="1232" t="s">
        <v>546</v>
      </c>
      <c r="DV77" s="1232" t="s">
        <v>866</v>
      </c>
      <c r="DW77" s="1232" t="s">
        <v>644</v>
      </c>
      <c r="DX77" s="1232" t="s">
        <v>289</v>
      </c>
      <c r="DY77" s="1232" t="s">
        <v>843</v>
      </c>
      <c r="DZ77" s="1232" t="s">
        <v>844</v>
      </c>
      <c r="EA77" s="1232" t="s">
        <v>359</v>
      </c>
      <c r="EB77" s="1240" t="s">
        <v>845</v>
      </c>
      <c r="EC77" s="1313" t="s">
        <v>343</v>
      </c>
      <c r="ED77" s="1225"/>
      <c r="EE77" s="1225"/>
      <c r="EF77" s="1225"/>
      <c r="EG77" s="1225"/>
      <c r="EH77" s="1225"/>
      <c r="EI77" s="1164"/>
      <c r="EJ77" s="1164"/>
      <c r="EK77" s="1"/>
      <c r="EL77" s="1"/>
      <c r="EM77" s="1"/>
      <c r="EN77" s="1"/>
      <c r="EO77" s="1"/>
      <c r="EP77" s="1"/>
      <c r="EQ77" s="1"/>
      <c r="ER77" s="990"/>
    </row>
    <row r="78" spans="1:148" s="962" customFormat="1" ht="105">
      <c r="A78" s="1077" t="s">
        <v>733</v>
      </c>
      <c r="B78" s="997">
        <v>0.23</v>
      </c>
      <c r="C78" s="1232" t="s">
        <v>846</v>
      </c>
      <c r="D78" s="1233">
        <v>3.3999999999999998E-3</v>
      </c>
      <c r="E78" s="1232" t="s">
        <v>821</v>
      </c>
      <c r="F78" s="1232" t="s">
        <v>822</v>
      </c>
      <c r="G78" s="1232" t="s">
        <v>1</v>
      </c>
      <c r="H78" s="1232" t="s">
        <v>26</v>
      </c>
      <c r="I78" s="953" t="s">
        <v>437</v>
      </c>
      <c r="J78" s="953" t="s">
        <v>437</v>
      </c>
      <c r="K78" s="1172">
        <v>45078</v>
      </c>
      <c r="L78" s="1235">
        <v>50770</v>
      </c>
      <c r="M78" s="1236">
        <v>0.15</v>
      </c>
      <c r="N78" s="1236">
        <v>0.25</v>
      </c>
      <c r="O78" s="1236">
        <v>0.35</v>
      </c>
      <c r="P78" s="1236">
        <v>0.43</v>
      </c>
      <c r="Q78" s="1236">
        <v>0.49</v>
      </c>
      <c r="R78" s="1236">
        <v>0.55000000000000004</v>
      </c>
      <c r="S78" s="1236">
        <v>0.61</v>
      </c>
      <c r="T78" s="1236">
        <v>0.67</v>
      </c>
      <c r="U78" s="1236">
        <v>0.73</v>
      </c>
      <c r="V78" s="1236">
        <v>0.79</v>
      </c>
      <c r="W78" s="1236">
        <v>0.84</v>
      </c>
      <c r="X78" s="1236">
        <v>0.89</v>
      </c>
      <c r="Y78" s="1236">
        <v>0.94</v>
      </c>
      <c r="Z78" s="1236">
        <v>0.96</v>
      </c>
      <c r="AA78" s="1236">
        <v>0.98</v>
      </c>
      <c r="AB78" s="1236">
        <v>1</v>
      </c>
      <c r="AC78" s="1236">
        <v>1</v>
      </c>
      <c r="AD78" s="1234" t="s">
        <v>359</v>
      </c>
      <c r="AE78" s="1325" t="s">
        <v>867</v>
      </c>
      <c r="AF78" s="1189">
        <v>8.8000000000000005E-3</v>
      </c>
      <c r="AG78" s="1232" t="s">
        <v>868</v>
      </c>
      <c r="AH78" s="1232" t="s">
        <v>869</v>
      </c>
      <c r="AI78" s="1237" t="s">
        <v>359</v>
      </c>
      <c r="AJ78" s="1237" t="s">
        <v>359</v>
      </c>
      <c r="AK78" s="1232" t="s">
        <v>1</v>
      </c>
      <c r="AL78" s="1232" t="s">
        <v>26</v>
      </c>
      <c r="AM78" s="956" t="str">
        <f t="shared" si="11"/>
        <v>SI</v>
      </c>
      <c r="AN78" s="1232">
        <v>343</v>
      </c>
      <c r="AO78" s="953" t="s">
        <v>437</v>
      </c>
      <c r="AP78" s="953" t="s">
        <v>437</v>
      </c>
      <c r="AQ78" s="1172">
        <v>45078</v>
      </c>
      <c r="AR78" s="1235">
        <v>50770</v>
      </c>
      <c r="AS78" s="1238">
        <v>0.1</v>
      </c>
      <c r="AT78" s="1238">
        <v>0.2</v>
      </c>
      <c r="AU78" s="1238">
        <v>0.4</v>
      </c>
      <c r="AV78" s="1238">
        <v>0.5</v>
      </c>
      <c r="AW78" s="1238">
        <v>0.55000000000000004</v>
      </c>
      <c r="AX78" s="1238">
        <v>0.65</v>
      </c>
      <c r="AY78" s="1238">
        <v>0.7</v>
      </c>
      <c r="AZ78" s="1238">
        <v>0.8</v>
      </c>
      <c r="BA78" s="1238">
        <v>0.85</v>
      </c>
      <c r="BB78" s="1238">
        <v>0.95</v>
      </c>
      <c r="BC78" s="1238">
        <v>1</v>
      </c>
      <c r="BD78" s="1238">
        <v>1</v>
      </c>
      <c r="BE78" s="1238">
        <v>1</v>
      </c>
      <c r="BF78" s="1238">
        <v>1</v>
      </c>
      <c r="BG78" s="1238">
        <v>1</v>
      </c>
      <c r="BH78" s="1238">
        <v>1</v>
      </c>
      <c r="BI78" s="1239">
        <v>1</v>
      </c>
      <c r="BJ78" s="1232" t="s">
        <v>870</v>
      </c>
      <c r="BK78" s="1232" t="s">
        <v>359</v>
      </c>
      <c r="BL78" s="1232" t="s">
        <v>743</v>
      </c>
      <c r="BM78" s="1232">
        <v>7765</v>
      </c>
      <c r="BN78" s="1232" t="s">
        <v>871</v>
      </c>
      <c r="BO78" s="1232" t="s">
        <v>359</v>
      </c>
      <c r="BP78" s="1232" t="s">
        <v>743</v>
      </c>
      <c r="BQ78" s="1232" t="s">
        <v>546</v>
      </c>
      <c r="BR78" s="1232" t="s">
        <v>871</v>
      </c>
      <c r="BS78" s="1232" t="s">
        <v>359</v>
      </c>
      <c r="BT78" s="1232" t="s">
        <v>743</v>
      </c>
      <c r="BU78" s="1232" t="s">
        <v>546</v>
      </c>
      <c r="BV78" s="1232" t="s">
        <v>872</v>
      </c>
      <c r="BW78" s="1232" t="s">
        <v>359</v>
      </c>
      <c r="BX78" s="1232" t="s">
        <v>743</v>
      </c>
      <c r="BY78" s="1232" t="s">
        <v>546</v>
      </c>
      <c r="BZ78" s="1232" t="s">
        <v>873</v>
      </c>
      <c r="CA78" s="1232" t="s">
        <v>359</v>
      </c>
      <c r="CB78" s="1232" t="s">
        <v>743</v>
      </c>
      <c r="CC78" s="1232" t="s">
        <v>546</v>
      </c>
      <c r="CD78" s="1232" t="s">
        <v>874</v>
      </c>
      <c r="CE78" s="1232" t="s">
        <v>359</v>
      </c>
      <c r="CF78" s="1232" t="s">
        <v>743</v>
      </c>
      <c r="CG78" s="1232" t="s">
        <v>546</v>
      </c>
      <c r="CH78" s="1232" t="s">
        <v>874</v>
      </c>
      <c r="CI78" s="1232" t="s">
        <v>359</v>
      </c>
      <c r="CJ78" s="1232" t="s">
        <v>743</v>
      </c>
      <c r="CK78" s="1232" t="s">
        <v>546</v>
      </c>
      <c r="CL78" s="1232" t="s">
        <v>875</v>
      </c>
      <c r="CM78" s="1232" t="s">
        <v>359</v>
      </c>
      <c r="CN78" s="1232" t="s">
        <v>743</v>
      </c>
      <c r="CO78" s="1232" t="s">
        <v>546</v>
      </c>
      <c r="CP78" s="1232" t="s">
        <v>875</v>
      </c>
      <c r="CQ78" s="1232" t="s">
        <v>359</v>
      </c>
      <c r="CR78" s="1232" t="s">
        <v>743</v>
      </c>
      <c r="CS78" s="1232" t="s">
        <v>546</v>
      </c>
      <c r="CT78" s="1232" t="s">
        <v>876</v>
      </c>
      <c r="CU78" s="1232" t="s">
        <v>359</v>
      </c>
      <c r="CV78" s="1232" t="s">
        <v>743</v>
      </c>
      <c r="CW78" s="1232" t="s">
        <v>546</v>
      </c>
      <c r="CX78" s="1232" t="s">
        <v>876</v>
      </c>
      <c r="CY78" s="1232" t="s">
        <v>359</v>
      </c>
      <c r="CZ78" s="1232" t="s">
        <v>743</v>
      </c>
      <c r="DA78" s="1232" t="s">
        <v>546</v>
      </c>
      <c r="DB78" s="1232" t="s">
        <v>876</v>
      </c>
      <c r="DC78" s="1232" t="s">
        <v>359</v>
      </c>
      <c r="DD78" s="1232" t="s">
        <v>743</v>
      </c>
      <c r="DE78" s="1232" t="s">
        <v>546</v>
      </c>
      <c r="DF78" s="1232" t="s">
        <v>876</v>
      </c>
      <c r="DG78" s="1232" t="s">
        <v>359</v>
      </c>
      <c r="DH78" s="1232" t="s">
        <v>743</v>
      </c>
      <c r="DI78" s="1232" t="s">
        <v>546</v>
      </c>
      <c r="DJ78" s="1232" t="s">
        <v>876</v>
      </c>
      <c r="DK78" s="1232" t="s">
        <v>359</v>
      </c>
      <c r="DL78" s="1232" t="s">
        <v>743</v>
      </c>
      <c r="DM78" s="1232" t="s">
        <v>546</v>
      </c>
      <c r="DN78" s="1232" t="s">
        <v>876</v>
      </c>
      <c r="DO78" s="1232" t="s">
        <v>359</v>
      </c>
      <c r="DP78" s="1232" t="s">
        <v>743</v>
      </c>
      <c r="DQ78" s="1232" t="s">
        <v>546</v>
      </c>
      <c r="DR78" s="1232" t="s">
        <v>876</v>
      </c>
      <c r="DS78" s="1232" t="s">
        <v>359</v>
      </c>
      <c r="DT78" s="1232" t="s">
        <v>743</v>
      </c>
      <c r="DU78" s="1232" t="s">
        <v>546</v>
      </c>
      <c r="DV78" s="1232" t="s">
        <v>877</v>
      </c>
      <c r="DW78" s="1232" t="s">
        <v>644</v>
      </c>
      <c r="DX78" s="1232" t="s">
        <v>289</v>
      </c>
      <c r="DY78" s="1232" t="s">
        <v>843</v>
      </c>
      <c r="DZ78" s="1232" t="s">
        <v>844</v>
      </c>
      <c r="EA78" s="1232" t="s">
        <v>359</v>
      </c>
      <c r="EB78" s="1240" t="s">
        <v>845</v>
      </c>
      <c r="EC78" s="1313" t="s">
        <v>343</v>
      </c>
      <c r="ED78" s="1225"/>
      <c r="EE78" s="1225"/>
      <c r="EF78" s="1225"/>
      <c r="EG78" s="1225"/>
      <c r="EH78" s="1225"/>
      <c r="EI78" s="1164"/>
      <c r="EJ78" s="1164"/>
      <c r="EK78" s="1"/>
      <c r="EL78" s="1"/>
      <c r="EM78" s="1"/>
      <c r="EN78" s="1"/>
      <c r="EO78" s="1"/>
      <c r="EP78" s="1"/>
      <c r="EQ78" s="1"/>
      <c r="ER78" s="990"/>
    </row>
    <row r="79" spans="1:148" s="962" customFormat="1" ht="105">
      <c r="A79" s="1077" t="s">
        <v>733</v>
      </c>
      <c r="B79" s="997">
        <v>0.23</v>
      </c>
      <c r="C79" s="1232" t="s">
        <v>846</v>
      </c>
      <c r="D79" s="1233">
        <v>3.3999999999999998E-3</v>
      </c>
      <c r="E79" s="1232" t="s">
        <v>821</v>
      </c>
      <c r="F79" s="1232" t="s">
        <v>822</v>
      </c>
      <c r="G79" s="1232" t="s">
        <v>1</v>
      </c>
      <c r="H79" s="1232" t="s">
        <v>26</v>
      </c>
      <c r="I79" s="953" t="s">
        <v>437</v>
      </c>
      <c r="J79" s="953" t="s">
        <v>437</v>
      </c>
      <c r="K79" s="1172">
        <v>45078</v>
      </c>
      <c r="L79" s="1235">
        <v>50770</v>
      </c>
      <c r="M79" s="1236">
        <v>0.15</v>
      </c>
      <c r="N79" s="1236">
        <v>0.25</v>
      </c>
      <c r="O79" s="1236">
        <v>0.35</v>
      </c>
      <c r="P79" s="1236">
        <v>0.43</v>
      </c>
      <c r="Q79" s="1236">
        <v>0.49</v>
      </c>
      <c r="R79" s="1236">
        <v>0.55000000000000004</v>
      </c>
      <c r="S79" s="1236">
        <v>0.61</v>
      </c>
      <c r="T79" s="1236">
        <v>0.67</v>
      </c>
      <c r="U79" s="1236">
        <v>0.73</v>
      </c>
      <c r="V79" s="1236">
        <v>0.79</v>
      </c>
      <c r="W79" s="1236">
        <v>0.84</v>
      </c>
      <c r="X79" s="1236">
        <v>0.89</v>
      </c>
      <c r="Y79" s="1236">
        <v>0.94</v>
      </c>
      <c r="Z79" s="1236">
        <v>0.96</v>
      </c>
      <c r="AA79" s="1236">
        <v>0.98</v>
      </c>
      <c r="AB79" s="1236">
        <v>1</v>
      </c>
      <c r="AC79" s="1236">
        <v>1</v>
      </c>
      <c r="AD79" s="1234" t="s">
        <v>359</v>
      </c>
      <c r="AE79" s="1325" t="s">
        <v>878</v>
      </c>
      <c r="AF79" s="1189">
        <v>8.8000000000000005E-3</v>
      </c>
      <c r="AG79" s="1232" t="s">
        <v>879</v>
      </c>
      <c r="AH79" s="1232" t="s">
        <v>880</v>
      </c>
      <c r="AI79" s="1237" t="s">
        <v>359</v>
      </c>
      <c r="AJ79" s="1237" t="s">
        <v>359</v>
      </c>
      <c r="AK79" s="1232" t="s">
        <v>1</v>
      </c>
      <c r="AL79" s="1232" t="s">
        <v>26</v>
      </c>
      <c r="AM79" s="956" t="str">
        <f t="shared" si="11"/>
        <v>SI</v>
      </c>
      <c r="AN79" s="1232">
        <v>343</v>
      </c>
      <c r="AO79" s="953" t="s">
        <v>437</v>
      </c>
      <c r="AP79" s="953" t="s">
        <v>437</v>
      </c>
      <c r="AQ79" s="1172">
        <v>45078</v>
      </c>
      <c r="AR79" s="1235">
        <v>50770</v>
      </c>
      <c r="AS79" s="1238">
        <v>0.2</v>
      </c>
      <c r="AT79" s="1238">
        <v>0.45</v>
      </c>
      <c r="AU79" s="1238">
        <v>0.66</v>
      </c>
      <c r="AV79" s="1238">
        <v>0.78</v>
      </c>
      <c r="AW79" s="1238">
        <v>0.83</v>
      </c>
      <c r="AX79" s="1238">
        <v>0.93</v>
      </c>
      <c r="AY79" s="1238">
        <v>0.96</v>
      </c>
      <c r="AZ79" s="1238">
        <v>1</v>
      </c>
      <c r="BA79" s="1238">
        <v>1</v>
      </c>
      <c r="BB79" s="1238">
        <v>1</v>
      </c>
      <c r="BC79" s="1238">
        <v>1</v>
      </c>
      <c r="BD79" s="1238">
        <v>1</v>
      </c>
      <c r="BE79" s="1238">
        <v>1</v>
      </c>
      <c r="BF79" s="1238">
        <v>1</v>
      </c>
      <c r="BG79" s="1238">
        <v>1</v>
      </c>
      <c r="BH79" s="1238">
        <v>1</v>
      </c>
      <c r="BI79" s="1239">
        <v>1</v>
      </c>
      <c r="BJ79" s="1232" t="s">
        <v>881</v>
      </c>
      <c r="BK79" s="1232" t="s">
        <v>359</v>
      </c>
      <c r="BL79" s="1232" t="s">
        <v>743</v>
      </c>
      <c r="BM79" s="1232">
        <v>7765</v>
      </c>
      <c r="BN79" s="1241" t="s">
        <v>882</v>
      </c>
      <c r="BO79" s="1232" t="s">
        <v>359</v>
      </c>
      <c r="BP79" s="1232" t="s">
        <v>743</v>
      </c>
      <c r="BQ79" s="1232" t="s">
        <v>546</v>
      </c>
      <c r="BR79" s="1232" t="s">
        <v>883</v>
      </c>
      <c r="BS79" s="1232" t="s">
        <v>359</v>
      </c>
      <c r="BT79" s="1232" t="s">
        <v>743</v>
      </c>
      <c r="BU79" s="1232" t="s">
        <v>546</v>
      </c>
      <c r="BV79" s="1232" t="s">
        <v>884</v>
      </c>
      <c r="BW79" s="1232" t="s">
        <v>359</v>
      </c>
      <c r="BX79" s="1232" t="s">
        <v>743</v>
      </c>
      <c r="BY79" s="1232" t="s">
        <v>546</v>
      </c>
      <c r="BZ79" s="1232" t="s">
        <v>885</v>
      </c>
      <c r="CA79" s="1232" t="s">
        <v>359</v>
      </c>
      <c r="CB79" s="1232" t="s">
        <v>743</v>
      </c>
      <c r="CC79" s="1232" t="s">
        <v>546</v>
      </c>
      <c r="CD79" s="1232" t="s">
        <v>886</v>
      </c>
      <c r="CE79" s="1232" t="s">
        <v>359</v>
      </c>
      <c r="CF79" s="1232" t="s">
        <v>743</v>
      </c>
      <c r="CG79" s="1232" t="s">
        <v>546</v>
      </c>
      <c r="CH79" s="1232" t="s">
        <v>887</v>
      </c>
      <c r="CI79" s="1232" t="s">
        <v>359</v>
      </c>
      <c r="CJ79" s="1232" t="s">
        <v>743</v>
      </c>
      <c r="CK79" s="1232" t="s">
        <v>546</v>
      </c>
      <c r="CL79" s="1232" t="s">
        <v>886</v>
      </c>
      <c r="CM79" s="1232" t="s">
        <v>359</v>
      </c>
      <c r="CN79" s="1232" t="s">
        <v>743</v>
      </c>
      <c r="CO79" s="1232" t="s">
        <v>546</v>
      </c>
      <c r="CP79" s="1232" t="s">
        <v>888</v>
      </c>
      <c r="CQ79" s="1232" t="s">
        <v>359</v>
      </c>
      <c r="CR79" s="1232" t="s">
        <v>743</v>
      </c>
      <c r="CS79" s="1232" t="s">
        <v>546</v>
      </c>
      <c r="CT79" s="1232" t="s">
        <v>889</v>
      </c>
      <c r="CU79" s="1232" t="s">
        <v>359</v>
      </c>
      <c r="CV79" s="1232" t="s">
        <v>743</v>
      </c>
      <c r="CW79" s="1232" t="s">
        <v>546</v>
      </c>
      <c r="CX79" s="1232" t="s">
        <v>890</v>
      </c>
      <c r="CY79" s="1232" t="s">
        <v>359</v>
      </c>
      <c r="CZ79" s="1232" t="s">
        <v>743</v>
      </c>
      <c r="DA79" s="1232" t="s">
        <v>546</v>
      </c>
      <c r="DB79" s="1232" t="s">
        <v>891</v>
      </c>
      <c r="DC79" s="1232" t="s">
        <v>359</v>
      </c>
      <c r="DD79" s="1232" t="s">
        <v>743</v>
      </c>
      <c r="DE79" s="1232" t="s">
        <v>546</v>
      </c>
      <c r="DF79" s="1232" t="s">
        <v>892</v>
      </c>
      <c r="DG79" s="1232" t="s">
        <v>359</v>
      </c>
      <c r="DH79" s="1232" t="s">
        <v>743</v>
      </c>
      <c r="DI79" s="1232" t="s">
        <v>546</v>
      </c>
      <c r="DJ79" s="1232" t="s">
        <v>893</v>
      </c>
      <c r="DK79" s="1232" t="s">
        <v>359</v>
      </c>
      <c r="DL79" s="1232" t="s">
        <v>743</v>
      </c>
      <c r="DM79" s="1232" t="s">
        <v>546</v>
      </c>
      <c r="DN79" s="1232" t="s">
        <v>894</v>
      </c>
      <c r="DO79" s="1232" t="s">
        <v>359</v>
      </c>
      <c r="DP79" s="1232" t="s">
        <v>743</v>
      </c>
      <c r="DQ79" s="1232" t="s">
        <v>546</v>
      </c>
      <c r="DR79" s="1232" t="s">
        <v>895</v>
      </c>
      <c r="DS79" s="1232" t="s">
        <v>359</v>
      </c>
      <c r="DT79" s="1232" t="s">
        <v>743</v>
      </c>
      <c r="DU79" s="1232" t="s">
        <v>546</v>
      </c>
      <c r="DV79" s="1232" t="s">
        <v>896</v>
      </c>
      <c r="DW79" s="1232" t="s">
        <v>644</v>
      </c>
      <c r="DX79" s="1232" t="s">
        <v>289</v>
      </c>
      <c r="DY79" s="1232" t="s">
        <v>843</v>
      </c>
      <c r="DZ79" s="1232" t="s">
        <v>844</v>
      </c>
      <c r="EA79" s="1232" t="s">
        <v>359</v>
      </c>
      <c r="EB79" s="1240" t="s">
        <v>845</v>
      </c>
      <c r="EC79" s="1313" t="s">
        <v>343</v>
      </c>
      <c r="ED79" s="1225"/>
      <c r="EE79" s="1225"/>
      <c r="EF79" s="1225"/>
      <c r="EG79" s="1225"/>
      <c r="EH79" s="1225"/>
      <c r="EI79" s="1164"/>
      <c r="EJ79" s="1164"/>
      <c r="EK79" s="1"/>
      <c r="EL79" s="1"/>
      <c r="EM79" s="1"/>
      <c r="EN79" s="1"/>
      <c r="EO79" s="1"/>
      <c r="EP79" s="1"/>
      <c r="EQ79" s="1"/>
      <c r="ER79" s="990"/>
    </row>
    <row r="80" spans="1:148" s="962" customFormat="1" ht="105">
      <c r="A80" s="1077" t="s">
        <v>733</v>
      </c>
      <c r="B80" s="997">
        <v>0.23</v>
      </c>
      <c r="C80" s="1232" t="s">
        <v>846</v>
      </c>
      <c r="D80" s="1233">
        <v>3.3999999999999998E-3</v>
      </c>
      <c r="E80" s="1232" t="s">
        <v>821</v>
      </c>
      <c r="F80" s="1232" t="s">
        <v>822</v>
      </c>
      <c r="G80" s="1232" t="s">
        <v>1</v>
      </c>
      <c r="H80" s="1232" t="s">
        <v>26</v>
      </c>
      <c r="I80" s="953" t="s">
        <v>437</v>
      </c>
      <c r="J80" s="953" t="s">
        <v>437</v>
      </c>
      <c r="K80" s="1172">
        <v>45078</v>
      </c>
      <c r="L80" s="1235">
        <v>50770</v>
      </c>
      <c r="M80" s="1236">
        <v>0.15</v>
      </c>
      <c r="N80" s="1236">
        <v>0.25</v>
      </c>
      <c r="O80" s="1236">
        <v>0.35</v>
      </c>
      <c r="P80" s="1236">
        <v>0.43</v>
      </c>
      <c r="Q80" s="1236">
        <v>0.49</v>
      </c>
      <c r="R80" s="1236">
        <v>0.55000000000000004</v>
      </c>
      <c r="S80" s="1236">
        <v>0.61</v>
      </c>
      <c r="T80" s="1236">
        <v>0.67</v>
      </c>
      <c r="U80" s="1236">
        <v>0.73</v>
      </c>
      <c r="V80" s="1236">
        <v>0.79</v>
      </c>
      <c r="W80" s="1236">
        <v>0.84</v>
      </c>
      <c r="X80" s="1236">
        <v>0.89</v>
      </c>
      <c r="Y80" s="1236">
        <v>0.94</v>
      </c>
      <c r="Z80" s="1236">
        <v>0.96</v>
      </c>
      <c r="AA80" s="1236">
        <v>0.98</v>
      </c>
      <c r="AB80" s="1236">
        <v>1</v>
      </c>
      <c r="AC80" s="1236">
        <v>1</v>
      </c>
      <c r="AD80" s="1234" t="s">
        <v>359</v>
      </c>
      <c r="AE80" s="1325" t="s">
        <v>897</v>
      </c>
      <c r="AF80" s="1189">
        <v>8.8000000000000005E-3</v>
      </c>
      <c r="AG80" s="1232" t="s">
        <v>898</v>
      </c>
      <c r="AH80" s="1232" t="s">
        <v>899</v>
      </c>
      <c r="AI80" s="1237" t="s">
        <v>359</v>
      </c>
      <c r="AJ80" s="1237" t="s">
        <v>359</v>
      </c>
      <c r="AK80" s="1232" t="s">
        <v>1</v>
      </c>
      <c r="AL80" s="1232" t="s">
        <v>26</v>
      </c>
      <c r="AM80" s="956" t="str">
        <f t="shared" si="11"/>
        <v>SI</v>
      </c>
      <c r="AN80" s="1232">
        <v>343</v>
      </c>
      <c r="AO80" s="953" t="s">
        <v>437</v>
      </c>
      <c r="AP80" s="953" t="s">
        <v>437</v>
      </c>
      <c r="AQ80" s="1172">
        <v>45078</v>
      </c>
      <c r="AR80" s="1235">
        <v>50770</v>
      </c>
      <c r="AS80" s="1238">
        <v>0.1</v>
      </c>
      <c r="AT80" s="1238">
        <v>0.2</v>
      </c>
      <c r="AU80" s="1238">
        <v>0.4</v>
      </c>
      <c r="AV80" s="1238">
        <v>0.5</v>
      </c>
      <c r="AW80" s="1238">
        <v>0.55000000000000004</v>
      </c>
      <c r="AX80" s="1238">
        <v>0.65</v>
      </c>
      <c r="AY80" s="1238">
        <v>0.7</v>
      </c>
      <c r="AZ80" s="1238">
        <v>0.8</v>
      </c>
      <c r="BA80" s="1238">
        <v>0.85</v>
      </c>
      <c r="BB80" s="1238">
        <v>0.95</v>
      </c>
      <c r="BC80" s="1238">
        <v>1</v>
      </c>
      <c r="BD80" s="1238">
        <v>1</v>
      </c>
      <c r="BE80" s="1238">
        <v>1</v>
      </c>
      <c r="BF80" s="1238">
        <v>1</v>
      </c>
      <c r="BG80" s="1238">
        <v>1</v>
      </c>
      <c r="BH80" s="1238">
        <v>1</v>
      </c>
      <c r="BI80" s="1239">
        <v>1</v>
      </c>
      <c r="BJ80" s="1232" t="s">
        <v>881</v>
      </c>
      <c r="BK80" s="1232" t="s">
        <v>359</v>
      </c>
      <c r="BL80" s="1232" t="s">
        <v>743</v>
      </c>
      <c r="BM80" s="1232">
        <v>7765</v>
      </c>
      <c r="BN80" s="1232" t="s">
        <v>900</v>
      </c>
      <c r="BO80" s="1232" t="s">
        <v>359</v>
      </c>
      <c r="BP80" s="1232" t="s">
        <v>743</v>
      </c>
      <c r="BQ80" s="1232" t="s">
        <v>546</v>
      </c>
      <c r="BR80" s="1232" t="s">
        <v>901</v>
      </c>
      <c r="BS80" s="1232" t="s">
        <v>359</v>
      </c>
      <c r="BT80" s="1232" t="s">
        <v>743</v>
      </c>
      <c r="BU80" s="1232" t="s">
        <v>546</v>
      </c>
      <c r="BV80" s="1232" t="s">
        <v>888</v>
      </c>
      <c r="BW80" s="1232" t="s">
        <v>359</v>
      </c>
      <c r="BX80" s="1232" t="s">
        <v>743</v>
      </c>
      <c r="BY80" s="1232" t="s">
        <v>546</v>
      </c>
      <c r="BZ80" s="1232" t="s">
        <v>884</v>
      </c>
      <c r="CA80" s="1232" t="s">
        <v>359</v>
      </c>
      <c r="CB80" s="1232" t="s">
        <v>743</v>
      </c>
      <c r="CC80" s="1232" t="s">
        <v>546</v>
      </c>
      <c r="CD80" s="1232" t="s">
        <v>888</v>
      </c>
      <c r="CE80" s="1232" t="s">
        <v>359</v>
      </c>
      <c r="CF80" s="1232" t="s">
        <v>743</v>
      </c>
      <c r="CG80" s="1232" t="s">
        <v>546</v>
      </c>
      <c r="CH80" s="1232" t="s">
        <v>884</v>
      </c>
      <c r="CI80" s="1232" t="s">
        <v>359</v>
      </c>
      <c r="CJ80" s="1232" t="s">
        <v>743</v>
      </c>
      <c r="CK80" s="1232" t="s">
        <v>546</v>
      </c>
      <c r="CL80" s="1232" t="s">
        <v>888</v>
      </c>
      <c r="CM80" s="1232" t="s">
        <v>359</v>
      </c>
      <c r="CN80" s="1232" t="s">
        <v>743</v>
      </c>
      <c r="CO80" s="1232" t="s">
        <v>546</v>
      </c>
      <c r="CP80" s="1232" t="s">
        <v>889</v>
      </c>
      <c r="CQ80" s="1232" t="s">
        <v>359</v>
      </c>
      <c r="CR80" s="1232" t="s">
        <v>743</v>
      </c>
      <c r="CS80" s="1232" t="s">
        <v>546</v>
      </c>
      <c r="CT80" s="1232" t="s">
        <v>890</v>
      </c>
      <c r="CU80" s="1232" t="s">
        <v>359</v>
      </c>
      <c r="CV80" s="1232" t="s">
        <v>743</v>
      </c>
      <c r="CW80" s="1232" t="s">
        <v>546</v>
      </c>
      <c r="CX80" s="1232" t="s">
        <v>891</v>
      </c>
      <c r="CY80" s="1232" t="s">
        <v>359</v>
      </c>
      <c r="CZ80" s="1232" t="s">
        <v>743</v>
      </c>
      <c r="DA80" s="1232" t="s">
        <v>546</v>
      </c>
      <c r="DB80" s="1232" t="s">
        <v>892</v>
      </c>
      <c r="DC80" s="1232" t="s">
        <v>359</v>
      </c>
      <c r="DD80" s="1232" t="s">
        <v>743</v>
      </c>
      <c r="DE80" s="1232" t="s">
        <v>546</v>
      </c>
      <c r="DF80" s="1232" t="s">
        <v>893</v>
      </c>
      <c r="DG80" s="1232" t="s">
        <v>359</v>
      </c>
      <c r="DH80" s="1232" t="s">
        <v>743</v>
      </c>
      <c r="DI80" s="1232" t="s">
        <v>546</v>
      </c>
      <c r="DJ80" s="1232" t="s">
        <v>894</v>
      </c>
      <c r="DK80" s="1232" t="s">
        <v>359</v>
      </c>
      <c r="DL80" s="1232" t="s">
        <v>743</v>
      </c>
      <c r="DM80" s="1232" t="s">
        <v>546</v>
      </c>
      <c r="DN80" s="1232" t="s">
        <v>895</v>
      </c>
      <c r="DO80" s="1232" t="s">
        <v>359</v>
      </c>
      <c r="DP80" s="1232" t="s">
        <v>743</v>
      </c>
      <c r="DQ80" s="1232" t="s">
        <v>546</v>
      </c>
      <c r="DR80" s="1232" t="s">
        <v>902</v>
      </c>
      <c r="DS80" s="1232" t="s">
        <v>359</v>
      </c>
      <c r="DT80" s="1232" t="s">
        <v>743</v>
      </c>
      <c r="DU80" s="1232" t="s">
        <v>546</v>
      </c>
      <c r="DV80" s="1232" t="s">
        <v>903</v>
      </c>
      <c r="DW80" s="1232" t="s">
        <v>644</v>
      </c>
      <c r="DX80" s="1232" t="s">
        <v>289</v>
      </c>
      <c r="DY80" s="1232" t="s">
        <v>843</v>
      </c>
      <c r="DZ80" s="1232" t="s">
        <v>844</v>
      </c>
      <c r="EA80" s="1232" t="s">
        <v>359</v>
      </c>
      <c r="EB80" s="1240" t="s">
        <v>845</v>
      </c>
      <c r="EC80" s="1313" t="s">
        <v>343</v>
      </c>
      <c r="ED80" s="1225"/>
      <c r="EE80" s="1225"/>
      <c r="EF80" s="1225"/>
      <c r="EG80" s="1225"/>
      <c r="EH80" s="1225"/>
      <c r="EI80" s="1164"/>
      <c r="EJ80" s="1164"/>
      <c r="EK80" s="1"/>
      <c r="EL80" s="1"/>
      <c r="EM80" s="1"/>
      <c r="EN80" s="1"/>
      <c r="EO80" s="1"/>
      <c r="EP80" s="1"/>
      <c r="EQ80" s="1"/>
      <c r="ER80" s="990"/>
    </row>
    <row r="81" spans="1:1007" s="962" customFormat="1" ht="105">
      <c r="A81" s="1077" t="s">
        <v>733</v>
      </c>
      <c r="B81" s="997">
        <v>0.23</v>
      </c>
      <c r="C81" s="1242" t="s">
        <v>846</v>
      </c>
      <c r="D81" s="1243">
        <v>3.3999999999999998E-3</v>
      </c>
      <c r="E81" s="1242" t="s">
        <v>821</v>
      </c>
      <c r="F81" s="1242" t="s">
        <v>822</v>
      </c>
      <c r="G81" s="1232" t="s">
        <v>1</v>
      </c>
      <c r="H81" s="1242" t="s">
        <v>26</v>
      </c>
      <c r="I81" s="953" t="s">
        <v>437</v>
      </c>
      <c r="J81" s="953" t="s">
        <v>437</v>
      </c>
      <c r="K81" s="1172">
        <v>45078</v>
      </c>
      <c r="L81" s="1245">
        <v>50770</v>
      </c>
      <c r="M81" s="1246">
        <v>0.15</v>
      </c>
      <c r="N81" s="1246">
        <v>0.25</v>
      </c>
      <c r="O81" s="1246">
        <v>0.35</v>
      </c>
      <c r="P81" s="1246">
        <v>0.43</v>
      </c>
      <c r="Q81" s="1246">
        <v>0.49</v>
      </c>
      <c r="R81" s="1246">
        <v>0.55000000000000004</v>
      </c>
      <c r="S81" s="1246">
        <v>0.61</v>
      </c>
      <c r="T81" s="1246">
        <v>0.67</v>
      </c>
      <c r="U81" s="1246">
        <v>0.73</v>
      </c>
      <c r="V81" s="1246">
        <v>0.79</v>
      </c>
      <c r="W81" s="1246">
        <v>0.84</v>
      </c>
      <c r="X81" s="1246">
        <v>0.89</v>
      </c>
      <c r="Y81" s="1246">
        <v>0.94</v>
      </c>
      <c r="Z81" s="1246">
        <v>0.96</v>
      </c>
      <c r="AA81" s="1246">
        <v>0.98</v>
      </c>
      <c r="AB81" s="1246">
        <v>1</v>
      </c>
      <c r="AC81" s="1246">
        <v>1</v>
      </c>
      <c r="AD81" s="1244" t="s">
        <v>359</v>
      </c>
      <c r="AE81" s="1326" t="s">
        <v>904</v>
      </c>
      <c r="AF81" s="1189">
        <v>8.8000000000000005E-3</v>
      </c>
      <c r="AG81" s="1242" t="s">
        <v>905</v>
      </c>
      <c r="AH81" s="1242" t="s">
        <v>906</v>
      </c>
      <c r="AI81" s="1247" t="s">
        <v>359</v>
      </c>
      <c r="AJ81" s="1247" t="s">
        <v>359</v>
      </c>
      <c r="AK81" s="1232" t="s">
        <v>1</v>
      </c>
      <c r="AL81" s="1242" t="s">
        <v>26</v>
      </c>
      <c r="AM81" s="956" t="str">
        <f t="shared" si="11"/>
        <v>SI</v>
      </c>
      <c r="AN81" s="1248" t="s">
        <v>359</v>
      </c>
      <c r="AO81" s="953" t="s">
        <v>437</v>
      </c>
      <c r="AP81" s="953" t="s">
        <v>437</v>
      </c>
      <c r="AQ81" s="1172">
        <v>45078</v>
      </c>
      <c r="AR81" s="1245">
        <v>46203</v>
      </c>
      <c r="AS81" s="1249">
        <v>0.1</v>
      </c>
      <c r="AT81" s="1249">
        <v>0.2</v>
      </c>
      <c r="AU81" s="1249">
        <v>0.4</v>
      </c>
      <c r="AV81" s="1249">
        <v>0.5</v>
      </c>
      <c r="AW81" s="1249">
        <v>0.55000000000000004</v>
      </c>
      <c r="AX81" s="1249">
        <v>0.65</v>
      </c>
      <c r="AY81" s="1249">
        <v>0.7</v>
      </c>
      <c r="AZ81" s="1249">
        <v>0.8</v>
      </c>
      <c r="BA81" s="1249">
        <v>0.85</v>
      </c>
      <c r="BB81" s="1249">
        <v>0.95</v>
      </c>
      <c r="BC81" s="1249">
        <v>1</v>
      </c>
      <c r="BD81" s="1249">
        <v>1</v>
      </c>
      <c r="BE81" s="1249">
        <v>1</v>
      </c>
      <c r="BF81" s="1249">
        <v>1</v>
      </c>
      <c r="BG81" s="1249">
        <v>1</v>
      </c>
      <c r="BH81" s="1249">
        <v>1</v>
      </c>
      <c r="BI81" s="1250">
        <v>1</v>
      </c>
      <c r="BJ81" s="1242" t="s">
        <v>907</v>
      </c>
      <c r="BK81" s="1242" t="s">
        <v>359</v>
      </c>
      <c r="BL81" s="1242" t="s">
        <v>743</v>
      </c>
      <c r="BM81" s="1242" t="s">
        <v>359</v>
      </c>
      <c r="BN81" s="1242" t="s">
        <v>882</v>
      </c>
      <c r="BO81" s="1242" t="s">
        <v>359</v>
      </c>
      <c r="BP81" s="1242" t="s">
        <v>743</v>
      </c>
      <c r="BQ81" s="1242" t="s">
        <v>546</v>
      </c>
      <c r="BR81" s="1242" t="s">
        <v>883</v>
      </c>
      <c r="BS81" s="1242" t="s">
        <v>359</v>
      </c>
      <c r="BT81" s="1242" t="s">
        <v>743</v>
      </c>
      <c r="BU81" s="1242" t="s">
        <v>546</v>
      </c>
      <c r="BV81" s="1242" t="s">
        <v>884</v>
      </c>
      <c r="BW81" s="1242" t="s">
        <v>359</v>
      </c>
      <c r="BX81" s="1242" t="s">
        <v>743</v>
      </c>
      <c r="BY81" s="1242" t="s">
        <v>546</v>
      </c>
      <c r="BZ81" s="1242" t="s">
        <v>885</v>
      </c>
      <c r="CA81" s="1242" t="s">
        <v>359</v>
      </c>
      <c r="CB81" s="1242" t="s">
        <v>743</v>
      </c>
      <c r="CC81" s="1242" t="s">
        <v>546</v>
      </c>
      <c r="CD81" s="1242" t="s">
        <v>886</v>
      </c>
      <c r="CE81" s="1242" t="s">
        <v>359</v>
      </c>
      <c r="CF81" s="1242" t="s">
        <v>743</v>
      </c>
      <c r="CG81" s="1242" t="s">
        <v>546</v>
      </c>
      <c r="CH81" s="1242" t="s">
        <v>887</v>
      </c>
      <c r="CI81" s="1242" t="s">
        <v>359</v>
      </c>
      <c r="CJ81" s="1242" t="s">
        <v>743</v>
      </c>
      <c r="CK81" s="1242" t="s">
        <v>546</v>
      </c>
      <c r="CL81" s="1242" t="s">
        <v>886</v>
      </c>
      <c r="CM81" s="1242" t="s">
        <v>359</v>
      </c>
      <c r="CN81" s="1242" t="s">
        <v>743</v>
      </c>
      <c r="CO81" s="1242" t="s">
        <v>546</v>
      </c>
      <c r="CP81" s="1242" t="s">
        <v>908</v>
      </c>
      <c r="CQ81" s="1242" t="s">
        <v>359</v>
      </c>
      <c r="CR81" s="1242" t="s">
        <v>743</v>
      </c>
      <c r="CS81" s="1242" t="s">
        <v>546</v>
      </c>
      <c r="CT81" s="1242" t="s">
        <v>909</v>
      </c>
      <c r="CU81" s="1242" t="s">
        <v>359</v>
      </c>
      <c r="CV81" s="1242" t="s">
        <v>743</v>
      </c>
      <c r="CW81" s="1242" t="s">
        <v>546</v>
      </c>
      <c r="CX81" s="1242" t="s">
        <v>910</v>
      </c>
      <c r="CY81" s="1242" t="s">
        <v>359</v>
      </c>
      <c r="CZ81" s="1242" t="s">
        <v>743</v>
      </c>
      <c r="DA81" s="1242" t="s">
        <v>546</v>
      </c>
      <c r="DB81" s="1242" t="s">
        <v>911</v>
      </c>
      <c r="DC81" s="1242" t="s">
        <v>359</v>
      </c>
      <c r="DD81" s="1242" t="s">
        <v>743</v>
      </c>
      <c r="DE81" s="1242" t="s">
        <v>546</v>
      </c>
      <c r="DF81" s="1242" t="s">
        <v>912</v>
      </c>
      <c r="DG81" s="1242" t="s">
        <v>359</v>
      </c>
      <c r="DH81" s="1242" t="s">
        <v>743</v>
      </c>
      <c r="DI81" s="1242" t="s">
        <v>546</v>
      </c>
      <c r="DJ81" s="1242" t="s">
        <v>913</v>
      </c>
      <c r="DK81" s="1242" t="s">
        <v>359</v>
      </c>
      <c r="DL81" s="1242" t="s">
        <v>743</v>
      </c>
      <c r="DM81" s="1242" t="s">
        <v>546</v>
      </c>
      <c r="DN81" s="1242" t="s">
        <v>914</v>
      </c>
      <c r="DO81" s="1242" t="s">
        <v>359</v>
      </c>
      <c r="DP81" s="1242" t="s">
        <v>743</v>
      </c>
      <c r="DQ81" s="1242" t="s">
        <v>546</v>
      </c>
      <c r="DR81" s="1242" t="s">
        <v>915</v>
      </c>
      <c r="DS81" s="1242" t="s">
        <v>359</v>
      </c>
      <c r="DT81" s="1242" t="s">
        <v>743</v>
      </c>
      <c r="DU81" s="1242" t="s">
        <v>546</v>
      </c>
      <c r="DV81" s="1242" t="s">
        <v>916</v>
      </c>
      <c r="DW81" s="1242" t="s">
        <v>644</v>
      </c>
      <c r="DX81" s="1242" t="s">
        <v>289</v>
      </c>
      <c r="DY81" s="1242" t="s">
        <v>917</v>
      </c>
      <c r="DZ81" s="1242" t="s">
        <v>918</v>
      </c>
      <c r="EA81" s="1242" t="s">
        <v>359</v>
      </c>
      <c r="EB81" s="1251" t="s">
        <v>919</v>
      </c>
      <c r="EC81" s="1313" t="s">
        <v>343</v>
      </c>
      <c r="ED81" s="1225"/>
      <c r="EE81" s="1225"/>
      <c r="EF81" s="1225"/>
      <c r="EG81" s="1225"/>
      <c r="EH81" s="1225"/>
      <c r="EI81" s="1164"/>
      <c r="EJ81" s="1164"/>
      <c r="EK81" s="1"/>
      <c r="EL81" s="1"/>
      <c r="EM81" s="1"/>
      <c r="EN81" s="1"/>
      <c r="EO81" s="1"/>
      <c r="EP81" s="1"/>
      <c r="EQ81" s="1"/>
      <c r="ER81" s="990"/>
    </row>
    <row r="82" spans="1:1007" s="962" customFormat="1" ht="105">
      <c r="A82" s="1077" t="s">
        <v>733</v>
      </c>
      <c r="B82" s="997">
        <v>0.23</v>
      </c>
      <c r="C82" s="1242" t="s">
        <v>846</v>
      </c>
      <c r="D82" s="1243">
        <v>3.3999999999999998E-3</v>
      </c>
      <c r="E82" s="1242" t="s">
        <v>821</v>
      </c>
      <c r="F82" s="1242" t="s">
        <v>822</v>
      </c>
      <c r="G82" s="1232" t="s">
        <v>1</v>
      </c>
      <c r="H82" s="1242" t="s">
        <v>26</v>
      </c>
      <c r="I82" s="953" t="s">
        <v>437</v>
      </c>
      <c r="J82" s="953" t="s">
        <v>437</v>
      </c>
      <c r="K82" s="1172">
        <v>45078</v>
      </c>
      <c r="L82" s="1245">
        <v>50770</v>
      </c>
      <c r="M82" s="1246">
        <v>0.15</v>
      </c>
      <c r="N82" s="1246">
        <v>0.25</v>
      </c>
      <c r="O82" s="1246">
        <v>0.35</v>
      </c>
      <c r="P82" s="1246">
        <v>0.43</v>
      </c>
      <c r="Q82" s="1246">
        <v>0.49</v>
      </c>
      <c r="R82" s="1246">
        <v>0.55000000000000004</v>
      </c>
      <c r="S82" s="1246">
        <v>0.61</v>
      </c>
      <c r="T82" s="1246">
        <v>0.67</v>
      </c>
      <c r="U82" s="1246">
        <v>0.73</v>
      </c>
      <c r="V82" s="1246">
        <v>0.79</v>
      </c>
      <c r="W82" s="1246">
        <v>0.84</v>
      </c>
      <c r="X82" s="1246">
        <v>0.89</v>
      </c>
      <c r="Y82" s="1246">
        <v>0.94</v>
      </c>
      <c r="Z82" s="1246">
        <v>0.96</v>
      </c>
      <c r="AA82" s="1246">
        <v>0.98</v>
      </c>
      <c r="AB82" s="1246">
        <v>1</v>
      </c>
      <c r="AC82" s="1246">
        <v>1</v>
      </c>
      <c r="AD82" s="1244" t="s">
        <v>359</v>
      </c>
      <c r="AE82" s="1326" t="s">
        <v>920</v>
      </c>
      <c r="AF82" s="1189">
        <v>8.8000000000000005E-3</v>
      </c>
      <c r="AG82" s="1242" t="s">
        <v>921</v>
      </c>
      <c r="AH82" s="1242" t="s">
        <v>922</v>
      </c>
      <c r="AI82" s="1247" t="s">
        <v>359</v>
      </c>
      <c r="AJ82" s="1247" t="s">
        <v>359</v>
      </c>
      <c r="AK82" s="1232" t="s">
        <v>1</v>
      </c>
      <c r="AL82" s="1242" t="s">
        <v>26</v>
      </c>
      <c r="AM82" s="956" t="str">
        <f t="shared" si="11"/>
        <v>SI</v>
      </c>
      <c r="AN82" s="1248" t="s">
        <v>359</v>
      </c>
      <c r="AO82" s="953" t="s">
        <v>437</v>
      </c>
      <c r="AP82" s="953" t="s">
        <v>437</v>
      </c>
      <c r="AQ82" s="1172">
        <v>45078</v>
      </c>
      <c r="AR82" s="1245">
        <v>50770</v>
      </c>
      <c r="AS82" s="1249">
        <v>0.2</v>
      </c>
      <c r="AT82" s="1249">
        <v>0.45</v>
      </c>
      <c r="AU82" s="1249">
        <v>0.66</v>
      </c>
      <c r="AV82" s="1249">
        <v>0.78</v>
      </c>
      <c r="AW82" s="1249">
        <v>0.83</v>
      </c>
      <c r="AX82" s="1249">
        <v>0.93</v>
      </c>
      <c r="AY82" s="1249">
        <v>0.96</v>
      </c>
      <c r="AZ82" s="1249">
        <v>1</v>
      </c>
      <c r="BA82" s="1249">
        <v>1</v>
      </c>
      <c r="BB82" s="1249">
        <v>1</v>
      </c>
      <c r="BC82" s="1249">
        <v>1</v>
      </c>
      <c r="BD82" s="1249">
        <v>1</v>
      </c>
      <c r="BE82" s="1249">
        <v>1</v>
      </c>
      <c r="BF82" s="1249">
        <v>1</v>
      </c>
      <c r="BG82" s="1249">
        <v>1</v>
      </c>
      <c r="BH82" s="1249">
        <v>1</v>
      </c>
      <c r="BI82" s="1250">
        <v>1</v>
      </c>
      <c r="BJ82" s="1242" t="s">
        <v>923</v>
      </c>
      <c r="BK82" s="1242" t="s">
        <v>359</v>
      </c>
      <c r="BL82" s="1242" t="s">
        <v>743</v>
      </c>
      <c r="BM82" s="1242" t="s">
        <v>359</v>
      </c>
      <c r="BN82" s="1242" t="s">
        <v>900</v>
      </c>
      <c r="BO82" s="1242" t="s">
        <v>359</v>
      </c>
      <c r="BP82" s="1242" t="s">
        <v>743</v>
      </c>
      <c r="BQ82" s="1242" t="s">
        <v>546</v>
      </c>
      <c r="BR82" s="1242" t="s">
        <v>901</v>
      </c>
      <c r="BS82" s="1242" t="s">
        <v>359</v>
      </c>
      <c r="BT82" s="1242" t="s">
        <v>743</v>
      </c>
      <c r="BU82" s="1242" t="s">
        <v>546</v>
      </c>
      <c r="BV82" s="1242" t="s">
        <v>886</v>
      </c>
      <c r="BW82" s="1242" t="s">
        <v>359</v>
      </c>
      <c r="BX82" s="1242" t="s">
        <v>743</v>
      </c>
      <c r="BY82" s="1242" t="s">
        <v>546</v>
      </c>
      <c r="BZ82" s="1242" t="s">
        <v>887</v>
      </c>
      <c r="CA82" s="1242" t="s">
        <v>359</v>
      </c>
      <c r="CB82" s="1242" t="s">
        <v>743</v>
      </c>
      <c r="CC82" s="1242" t="s">
        <v>546</v>
      </c>
      <c r="CD82" s="1242" t="s">
        <v>886</v>
      </c>
      <c r="CE82" s="1242" t="s">
        <v>359</v>
      </c>
      <c r="CF82" s="1242" t="s">
        <v>743</v>
      </c>
      <c r="CG82" s="1242" t="s">
        <v>546</v>
      </c>
      <c r="CH82" s="1242" t="s">
        <v>887</v>
      </c>
      <c r="CI82" s="1242" t="s">
        <v>359</v>
      </c>
      <c r="CJ82" s="1242" t="s">
        <v>743</v>
      </c>
      <c r="CK82" s="1242" t="s">
        <v>546</v>
      </c>
      <c r="CL82" s="1242" t="s">
        <v>886</v>
      </c>
      <c r="CM82" s="1242" t="s">
        <v>359</v>
      </c>
      <c r="CN82" s="1242" t="s">
        <v>743</v>
      </c>
      <c r="CO82" s="1242" t="s">
        <v>546</v>
      </c>
      <c r="CP82" s="1242" t="s">
        <v>908</v>
      </c>
      <c r="CQ82" s="1242" t="s">
        <v>359</v>
      </c>
      <c r="CR82" s="1242" t="s">
        <v>743</v>
      </c>
      <c r="CS82" s="1242" t="s">
        <v>546</v>
      </c>
      <c r="CT82" s="1242" t="s">
        <v>909</v>
      </c>
      <c r="CU82" s="1242" t="s">
        <v>359</v>
      </c>
      <c r="CV82" s="1242" t="s">
        <v>743</v>
      </c>
      <c r="CW82" s="1242" t="s">
        <v>546</v>
      </c>
      <c r="CX82" s="1242" t="s">
        <v>910</v>
      </c>
      <c r="CY82" s="1242" t="s">
        <v>359</v>
      </c>
      <c r="CZ82" s="1242" t="s">
        <v>743</v>
      </c>
      <c r="DA82" s="1242" t="s">
        <v>546</v>
      </c>
      <c r="DB82" s="1242" t="s">
        <v>911</v>
      </c>
      <c r="DC82" s="1242" t="s">
        <v>359</v>
      </c>
      <c r="DD82" s="1242" t="s">
        <v>743</v>
      </c>
      <c r="DE82" s="1242" t="s">
        <v>546</v>
      </c>
      <c r="DF82" s="1242" t="s">
        <v>912</v>
      </c>
      <c r="DG82" s="1242" t="s">
        <v>359</v>
      </c>
      <c r="DH82" s="1242" t="s">
        <v>743</v>
      </c>
      <c r="DI82" s="1242" t="s">
        <v>546</v>
      </c>
      <c r="DJ82" s="1242" t="s">
        <v>913</v>
      </c>
      <c r="DK82" s="1242" t="s">
        <v>359</v>
      </c>
      <c r="DL82" s="1242" t="s">
        <v>743</v>
      </c>
      <c r="DM82" s="1242" t="s">
        <v>546</v>
      </c>
      <c r="DN82" s="1242" t="s">
        <v>914</v>
      </c>
      <c r="DO82" s="1242" t="s">
        <v>359</v>
      </c>
      <c r="DP82" s="1242" t="s">
        <v>743</v>
      </c>
      <c r="DQ82" s="1242" t="s">
        <v>546</v>
      </c>
      <c r="DR82" s="1242" t="s">
        <v>915</v>
      </c>
      <c r="DS82" s="1242" t="s">
        <v>359</v>
      </c>
      <c r="DT82" s="1242" t="s">
        <v>743</v>
      </c>
      <c r="DU82" s="1242" t="s">
        <v>546</v>
      </c>
      <c r="DV82" s="1242" t="s">
        <v>924</v>
      </c>
      <c r="DW82" s="1242" t="s">
        <v>644</v>
      </c>
      <c r="DX82" s="1242" t="s">
        <v>289</v>
      </c>
      <c r="DY82" s="1242" t="s">
        <v>917</v>
      </c>
      <c r="DZ82" s="1242" t="s">
        <v>918</v>
      </c>
      <c r="EA82" s="1242" t="s">
        <v>359</v>
      </c>
      <c r="EB82" s="1252" t="s">
        <v>919</v>
      </c>
      <c r="EC82" s="1313" t="s">
        <v>343</v>
      </c>
      <c r="ED82" s="1224"/>
      <c r="EE82" s="1224"/>
      <c r="EF82" s="1224"/>
      <c r="EG82" s="1224"/>
      <c r="EH82" s="1224"/>
      <c r="EI82" s="1"/>
      <c r="EJ82" s="1"/>
      <c r="EK82" s="1"/>
      <c r="EL82" s="1"/>
      <c r="EM82" s="1"/>
      <c r="EN82" s="1"/>
      <c r="EO82" s="1"/>
      <c r="EP82" s="1"/>
      <c r="EQ82" s="1"/>
      <c r="ER82" s="990"/>
    </row>
    <row r="83" spans="1:1007" s="962" customFormat="1" ht="315">
      <c r="A83" s="1077" t="s">
        <v>733</v>
      </c>
      <c r="B83" s="997">
        <v>0.23</v>
      </c>
      <c r="C83" s="984" t="s">
        <v>925</v>
      </c>
      <c r="D83" s="998">
        <v>8.0000000000000002E-3</v>
      </c>
      <c r="E83" s="1224" t="s">
        <v>926</v>
      </c>
      <c r="F83" s="1224" t="s">
        <v>927</v>
      </c>
      <c r="G83" s="1225" t="s">
        <v>804</v>
      </c>
      <c r="H83" s="1224" t="s">
        <v>26</v>
      </c>
      <c r="I83" s="1253">
        <v>39634</v>
      </c>
      <c r="J83" s="1224">
        <v>2022</v>
      </c>
      <c r="K83" s="1172">
        <v>45078</v>
      </c>
      <c r="L83" s="1227">
        <v>50770</v>
      </c>
      <c r="M83" s="1253">
        <v>39832</v>
      </c>
      <c r="N83" s="1253">
        <v>40031</v>
      </c>
      <c r="O83" s="1253">
        <v>40231</v>
      </c>
      <c r="P83" s="1253">
        <v>40433</v>
      </c>
      <c r="Q83" s="1253">
        <v>40635</v>
      </c>
      <c r="R83" s="1253">
        <v>40838</v>
      </c>
      <c r="S83" s="1253">
        <v>41042</v>
      </c>
      <c r="T83" s="1253">
        <v>41247</v>
      </c>
      <c r="U83" s="1253">
        <v>41454</v>
      </c>
      <c r="V83" s="1253">
        <v>41661</v>
      </c>
      <c r="W83" s="1253">
        <v>41869</v>
      </c>
      <c r="X83" s="1253">
        <v>42079</v>
      </c>
      <c r="Y83" s="1253">
        <v>42289</v>
      </c>
      <c r="Z83" s="1253">
        <v>42500</v>
      </c>
      <c r="AA83" s="1253">
        <v>42713</v>
      </c>
      <c r="AB83" s="1253">
        <v>42926</v>
      </c>
      <c r="AC83" s="1224">
        <f>SUM(M83:AB83)</f>
        <v>661780</v>
      </c>
      <c r="AD83" s="1224" t="s">
        <v>928</v>
      </c>
      <c r="AE83" s="1314" t="s">
        <v>929</v>
      </c>
      <c r="AF83" s="1189">
        <v>8.8000000000000005E-3</v>
      </c>
      <c r="AG83" s="1224" t="s">
        <v>930</v>
      </c>
      <c r="AH83" s="1224" t="s">
        <v>931</v>
      </c>
      <c r="AI83" s="1224" t="s">
        <v>702</v>
      </c>
      <c r="AJ83" s="1224" t="s">
        <v>375</v>
      </c>
      <c r="AK83" s="1224" t="s">
        <v>809</v>
      </c>
      <c r="AL83" s="1224" t="s">
        <v>932</v>
      </c>
      <c r="AM83" s="956" t="str">
        <f t="shared" si="11"/>
        <v>NO</v>
      </c>
      <c r="AN83" s="1228" t="s">
        <v>437</v>
      </c>
      <c r="AO83" s="1229">
        <v>0.2</v>
      </c>
      <c r="AP83" s="1224">
        <v>2022</v>
      </c>
      <c r="AQ83" s="1172">
        <v>45078</v>
      </c>
      <c r="AR83" s="1227">
        <v>50769</v>
      </c>
      <c r="AS83" s="1229">
        <v>0.4</v>
      </c>
      <c r="AT83" s="1229">
        <v>0.6</v>
      </c>
      <c r="AU83" s="1229">
        <v>1</v>
      </c>
      <c r="AV83" s="1229">
        <v>1</v>
      </c>
      <c r="AW83" s="1229">
        <v>1</v>
      </c>
      <c r="AX83" s="1229">
        <v>1</v>
      </c>
      <c r="AY83" s="1229">
        <v>1</v>
      </c>
      <c r="AZ83" s="1229">
        <v>1</v>
      </c>
      <c r="BA83" s="1229">
        <v>1</v>
      </c>
      <c r="BB83" s="1229">
        <v>1</v>
      </c>
      <c r="BC83" s="1229">
        <v>1</v>
      </c>
      <c r="BD83" s="1229">
        <v>1</v>
      </c>
      <c r="BE83" s="1229">
        <v>1</v>
      </c>
      <c r="BF83" s="1229">
        <v>1</v>
      </c>
      <c r="BG83" s="1229">
        <v>1</v>
      </c>
      <c r="BH83" s="1229">
        <v>1</v>
      </c>
      <c r="BI83" s="1229">
        <v>1</v>
      </c>
      <c r="BJ83" s="1224" t="s">
        <v>933</v>
      </c>
      <c r="BK83" s="1224" t="s">
        <v>742</v>
      </c>
      <c r="BL83" s="1224" t="s">
        <v>743</v>
      </c>
      <c r="BM83" s="1224">
        <v>7783</v>
      </c>
      <c r="BN83" s="1224" t="s">
        <v>934</v>
      </c>
      <c r="BO83" s="1224" t="s">
        <v>742</v>
      </c>
      <c r="BP83" s="1224" t="s">
        <v>743</v>
      </c>
      <c r="BQ83" s="1224">
        <v>7783</v>
      </c>
      <c r="BR83" s="1224" t="s">
        <v>935</v>
      </c>
      <c r="BS83" s="1224" t="s">
        <v>812</v>
      </c>
      <c r="BT83" s="1224" t="s">
        <v>743</v>
      </c>
      <c r="BU83" s="1224" t="s">
        <v>343</v>
      </c>
      <c r="BV83" s="1224" t="s">
        <v>936</v>
      </c>
      <c r="BW83" s="1224" t="s">
        <v>742</v>
      </c>
      <c r="BX83" s="1224" t="s">
        <v>743</v>
      </c>
      <c r="BY83" s="1224" t="s">
        <v>343</v>
      </c>
      <c r="BZ83" s="1224" t="s">
        <v>937</v>
      </c>
      <c r="CA83" s="1224" t="s">
        <v>812</v>
      </c>
      <c r="CB83" s="1224" t="s">
        <v>743</v>
      </c>
      <c r="CC83" s="1224" t="s">
        <v>343</v>
      </c>
      <c r="CD83" s="1224" t="s">
        <v>938</v>
      </c>
      <c r="CE83" s="1224" t="s">
        <v>812</v>
      </c>
      <c r="CF83" s="1224" t="s">
        <v>743</v>
      </c>
      <c r="CG83" s="1224" t="s">
        <v>343</v>
      </c>
      <c r="CH83" s="1224" t="s">
        <v>939</v>
      </c>
      <c r="CI83" s="1224" t="s">
        <v>812</v>
      </c>
      <c r="CJ83" s="1224" t="s">
        <v>743</v>
      </c>
      <c r="CK83" s="1224" t="s">
        <v>343</v>
      </c>
      <c r="CL83" s="1224" t="s">
        <v>940</v>
      </c>
      <c r="CM83" s="1224" t="s">
        <v>812</v>
      </c>
      <c r="CN83" s="1224" t="s">
        <v>743</v>
      </c>
      <c r="CO83" s="1224" t="s">
        <v>343</v>
      </c>
      <c r="CP83" s="1224" t="s">
        <v>941</v>
      </c>
      <c r="CQ83" s="1224" t="s">
        <v>812</v>
      </c>
      <c r="CR83" s="1224" t="s">
        <v>743</v>
      </c>
      <c r="CS83" s="1224" t="s">
        <v>343</v>
      </c>
      <c r="CT83" s="1224" t="s">
        <v>942</v>
      </c>
      <c r="CU83" s="1224" t="s">
        <v>812</v>
      </c>
      <c r="CV83" s="1224" t="s">
        <v>743</v>
      </c>
      <c r="CW83" s="1224" t="s">
        <v>343</v>
      </c>
      <c r="CX83" s="1224" t="s">
        <v>943</v>
      </c>
      <c r="CY83" s="1224" t="s">
        <v>812</v>
      </c>
      <c r="CZ83" s="1224" t="s">
        <v>743</v>
      </c>
      <c r="DA83" s="1224" t="s">
        <v>343</v>
      </c>
      <c r="DB83" s="1224" t="s">
        <v>944</v>
      </c>
      <c r="DC83" s="1224" t="s">
        <v>812</v>
      </c>
      <c r="DD83" s="1224" t="s">
        <v>743</v>
      </c>
      <c r="DE83" s="1224" t="s">
        <v>343</v>
      </c>
      <c r="DF83" s="1224" t="s">
        <v>945</v>
      </c>
      <c r="DG83" s="1224" t="s">
        <v>812</v>
      </c>
      <c r="DH83" s="1224" t="s">
        <v>814</v>
      </c>
      <c r="DI83" s="1224" t="s">
        <v>343</v>
      </c>
      <c r="DJ83" s="1224" t="s">
        <v>946</v>
      </c>
      <c r="DK83" s="1224" t="s">
        <v>812</v>
      </c>
      <c r="DL83" s="1224" t="s">
        <v>743</v>
      </c>
      <c r="DM83" s="1224" t="s">
        <v>343</v>
      </c>
      <c r="DN83" s="1224" t="s">
        <v>947</v>
      </c>
      <c r="DO83" s="1224" t="s">
        <v>812</v>
      </c>
      <c r="DP83" s="1224" t="s">
        <v>743</v>
      </c>
      <c r="DQ83" s="1224" t="s">
        <v>343</v>
      </c>
      <c r="DR83" s="1224" t="s">
        <v>948</v>
      </c>
      <c r="DS83" s="1224" t="s">
        <v>812</v>
      </c>
      <c r="DT83" s="1224" t="s">
        <v>743</v>
      </c>
      <c r="DU83" s="1224" t="s">
        <v>343</v>
      </c>
      <c r="DV83" s="1230" t="s">
        <v>949</v>
      </c>
      <c r="DW83" s="1224" t="s">
        <v>644</v>
      </c>
      <c r="DX83" s="1224" t="s">
        <v>289</v>
      </c>
      <c r="DY83" s="1224" t="s">
        <v>816</v>
      </c>
      <c r="DZ83" s="1224" t="s">
        <v>817</v>
      </c>
      <c r="EA83" s="1224" t="s">
        <v>818</v>
      </c>
      <c r="EB83" s="1231" t="s">
        <v>819</v>
      </c>
      <c r="EC83" s="1313" t="s">
        <v>343</v>
      </c>
      <c r="ED83" s="1224"/>
      <c r="EE83" s="1224"/>
      <c r="EF83" s="1224"/>
      <c r="EG83" s="1224"/>
      <c r="EH83" s="1224"/>
      <c r="EI83" s="1"/>
      <c r="EJ83" s="1"/>
      <c r="EK83" s="1"/>
      <c r="EL83" s="1"/>
      <c r="EM83" s="1"/>
      <c r="EN83" s="1"/>
      <c r="EO83" s="1"/>
      <c r="EP83" s="1"/>
      <c r="EQ83" s="1"/>
      <c r="ER83" s="990"/>
    </row>
    <row r="84" spans="1:1007" s="971" customFormat="1" ht="315">
      <c r="A84" s="1077" t="s">
        <v>733</v>
      </c>
      <c r="B84" s="997">
        <v>0.23</v>
      </c>
      <c r="C84" s="984" t="s">
        <v>925</v>
      </c>
      <c r="D84" s="998">
        <v>8.0000000000000002E-3</v>
      </c>
      <c r="E84" s="1224" t="s">
        <v>950</v>
      </c>
      <c r="F84" s="1224" t="s">
        <v>951</v>
      </c>
      <c r="G84" s="1225" t="s">
        <v>804</v>
      </c>
      <c r="H84" s="1224" t="s">
        <v>26</v>
      </c>
      <c r="I84" s="1253">
        <v>39634</v>
      </c>
      <c r="J84" s="1224">
        <v>2022</v>
      </c>
      <c r="K84" s="1172">
        <v>45078</v>
      </c>
      <c r="L84" s="1227">
        <v>50770</v>
      </c>
      <c r="M84" s="1253">
        <v>39832</v>
      </c>
      <c r="N84" s="1253">
        <v>40031</v>
      </c>
      <c r="O84" s="1253">
        <v>40231</v>
      </c>
      <c r="P84" s="1253">
        <v>40433</v>
      </c>
      <c r="Q84" s="1253">
        <v>40635</v>
      </c>
      <c r="R84" s="1253">
        <v>40838</v>
      </c>
      <c r="S84" s="1253">
        <v>41042</v>
      </c>
      <c r="T84" s="1253">
        <v>41247</v>
      </c>
      <c r="U84" s="1253">
        <v>41454</v>
      </c>
      <c r="V84" s="1253">
        <v>41661</v>
      </c>
      <c r="W84" s="1253">
        <v>41869</v>
      </c>
      <c r="X84" s="1253">
        <v>42079</v>
      </c>
      <c r="Y84" s="1253">
        <v>42289</v>
      </c>
      <c r="Z84" s="1253">
        <v>42500</v>
      </c>
      <c r="AA84" s="1253">
        <v>42713</v>
      </c>
      <c r="AB84" s="1253">
        <v>42926</v>
      </c>
      <c r="AC84" s="1224">
        <f>SUM(M84:AB84)</f>
        <v>661780</v>
      </c>
      <c r="AD84" s="1224" t="s">
        <v>805</v>
      </c>
      <c r="AE84" s="1314" t="s">
        <v>952</v>
      </c>
      <c r="AF84" s="1189">
        <v>8.8000000000000005E-3</v>
      </c>
      <c r="AG84" s="1254" t="s">
        <v>953</v>
      </c>
      <c r="AH84" s="1224" t="s">
        <v>954</v>
      </c>
      <c r="AI84" s="1224" t="s">
        <v>955</v>
      </c>
      <c r="AJ84" s="1224" t="s">
        <v>375</v>
      </c>
      <c r="AK84" s="1224" t="s">
        <v>809</v>
      </c>
      <c r="AL84" s="1224" t="s">
        <v>26</v>
      </c>
      <c r="AM84" s="956" t="str">
        <f t="shared" si="11"/>
        <v>NO</v>
      </c>
      <c r="AN84" s="1228" t="s">
        <v>437</v>
      </c>
      <c r="AO84" s="1224">
        <v>6</v>
      </c>
      <c r="AP84" s="1224">
        <v>2022</v>
      </c>
      <c r="AQ84" s="1172">
        <v>45078</v>
      </c>
      <c r="AR84" s="1227">
        <v>50769</v>
      </c>
      <c r="AS84" s="1255">
        <v>7</v>
      </c>
      <c r="AT84" s="1255">
        <v>7</v>
      </c>
      <c r="AU84" s="1255">
        <v>9</v>
      </c>
      <c r="AV84" s="1255">
        <v>11</v>
      </c>
      <c r="AW84" s="1255">
        <v>14</v>
      </c>
      <c r="AX84" s="1255">
        <v>16</v>
      </c>
      <c r="AY84" s="1255">
        <v>18</v>
      </c>
      <c r="AZ84" s="1255">
        <v>20</v>
      </c>
      <c r="BA84" s="1256">
        <v>21</v>
      </c>
      <c r="BB84" s="1256">
        <v>21</v>
      </c>
      <c r="BC84" s="1255">
        <v>21</v>
      </c>
      <c r="BD84" s="1255">
        <v>21</v>
      </c>
      <c r="BE84" s="1255">
        <v>21</v>
      </c>
      <c r="BF84" s="1255">
        <v>21</v>
      </c>
      <c r="BG84" s="1255">
        <v>21</v>
      </c>
      <c r="BH84" s="1255">
        <v>21</v>
      </c>
      <c r="BI84" s="1255">
        <v>21</v>
      </c>
      <c r="BJ84" s="1224" t="s">
        <v>956</v>
      </c>
      <c r="BK84" s="1224" t="s">
        <v>742</v>
      </c>
      <c r="BL84" s="1224" t="s">
        <v>743</v>
      </c>
      <c r="BM84" s="1224">
        <v>292</v>
      </c>
      <c r="BN84" s="1224" t="s">
        <v>957</v>
      </c>
      <c r="BO84" s="1224" t="s">
        <v>812</v>
      </c>
      <c r="BP84" s="1224" t="s">
        <v>743</v>
      </c>
      <c r="BQ84" s="1224" t="s">
        <v>343</v>
      </c>
      <c r="BR84" s="1224" t="s">
        <v>958</v>
      </c>
      <c r="BS84" s="1224" t="s">
        <v>742</v>
      </c>
      <c r="BT84" s="1224" t="s">
        <v>743</v>
      </c>
      <c r="BU84" s="1224" t="s">
        <v>343</v>
      </c>
      <c r="BV84" s="1224" t="s">
        <v>959</v>
      </c>
      <c r="BW84" s="1224" t="s">
        <v>812</v>
      </c>
      <c r="BX84" s="1224" t="s">
        <v>743</v>
      </c>
      <c r="BY84" s="1224" t="s">
        <v>343</v>
      </c>
      <c r="BZ84" s="1224" t="s">
        <v>960</v>
      </c>
      <c r="CA84" s="1224" t="s">
        <v>812</v>
      </c>
      <c r="CB84" s="1224" t="s">
        <v>743</v>
      </c>
      <c r="CC84" s="1224" t="s">
        <v>343</v>
      </c>
      <c r="CD84" s="1224" t="s">
        <v>961</v>
      </c>
      <c r="CE84" s="1224" t="s">
        <v>812</v>
      </c>
      <c r="CF84" s="1224" t="s">
        <v>743</v>
      </c>
      <c r="CG84" s="1224" t="s">
        <v>343</v>
      </c>
      <c r="CH84" s="1224" t="s">
        <v>962</v>
      </c>
      <c r="CI84" s="1224" t="s">
        <v>812</v>
      </c>
      <c r="CJ84" s="1224" t="s">
        <v>743</v>
      </c>
      <c r="CK84" s="1224" t="s">
        <v>343</v>
      </c>
      <c r="CL84" s="1224" t="s">
        <v>963</v>
      </c>
      <c r="CM84" s="1224" t="s">
        <v>812</v>
      </c>
      <c r="CN84" s="1224" t="s">
        <v>743</v>
      </c>
      <c r="CO84" s="1224" t="s">
        <v>343</v>
      </c>
      <c r="CP84" s="1224" t="s">
        <v>964</v>
      </c>
      <c r="CQ84" s="1224" t="s">
        <v>812</v>
      </c>
      <c r="CR84" s="1224" t="s">
        <v>743</v>
      </c>
      <c r="CS84" s="1224" t="s">
        <v>343</v>
      </c>
      <c r="CT84" s="1224" t="s">
        <v>965</v>
      </c>
      <c r="CU84" s="1224" t="s">
        <v>812</v>
      </c>
      <c r="CV84" s="1224" t="s">
        <v>743</v>
      </c>
      <c r="CW84" s="1224" t="s">
        <v>343</v>
      </c>
      <c r="CX84" s="1224" t="s">
        <v>966</v>
      </c>
      <c r="CY84" s="1224" t="s">
        <v>812</v>
      </c>
      <c r="CZ84" s="1224" t="s">
        <v>743</v>
      </c>
      <c r="DA84" s="1224" t="s">
        <v>343</v>
      </c>
      <c r="DB84" s="1224" t="s">
        <v>967</v>
      </c>
      <c r="DC84" s="1224" t="s">
        <v>812</v>
      </c>
      <c r="DD84" s="1224" t="s">
        <v>743</v>
      </c>
      <c r="DE84" s="1224" t="s">
        <v>343</v>
      </c>
      <c r="DF84" s="1224" t="s">
        <v>968</v>
      </c>
      <c r="DG84" s="1224" t="s">
        <v>812</v>
      </c>
      <c r="DH84" s="1224" t="s">
        <v>814</v>
      </c>
      <c r="DI84" s="1224" t="s">
        <v>343</v>
      </c>
      <c r="DJ84" s="1224" t="s">
        <v>969</v>
      </c>
      <c r="DK84" s="1224" t="s">
        <v>812</v>
      </c>
      <c r="DL84" s="1224" t="s">
        <v>743</v>
      </c>
      <c r="DM84" s="1224" t="s">
        <v>343</v>
      </c>
      <c r="DN84" s="1224" t="s">
        <v>970</v>
      </c>
      <c r="DO84" s="1224" t="s">
        <v>812</v>
      </c>
      <c r="DP84" s="1224" t="s">
        <v>743</v>
      </c>
      <c r="DQ84" s="1224" t="s">
        <v>343</v>
      </c>
      <c r="DR84" s="1224" t="s">
        <v>971</v>
      </c>
      <c r="DS84" s="1224" t="s">
        <v>812</v>
      </c>
      <c r="DT84" s="1224" t="s">
        <v>743</v>
      </c>
      <c r="DU84" s="1224" t="s">
        <v>343</v>
      </c>
      <c r="DV84" s="1230" t="s">
        <v>972</v>
      </c>
      <c r="DW84" s="1224" t="s">
        <v>644</v>
      </c>
      <c r="DX84" s="1224" t="s">
        <v>289</v>
      </c>
      <c r="DY84" s="1224" t="s">
        <v>816</v>
      </c>
      <c r="DZ84" s="1224" t="s">
        <v>817</v>
      </c>
      <c r="EA84" s="1224" t="s">
        <v>818</v>
      </c>
      <c r="EB84" s="1257" t="s">
        <v>819</v>
      </c>
      <c r="EC84" s="1223" t="s">
        <v>329</v>
      </c>
      <c r="ED84" s="1314" t="s">
        <v>973</v>
      </c>
      <c r="EE84" s="1224"/>
      <c r="EF84" s="1224"/>
      <c r="EG84" s="1224"/>
      <c r="EH84" s="1224"/>
      <c r="EI84" s="1"/>
      <c r="EJ84" s="1"/>
      <c r="EK84" s="1"/>
      <c r="EL84" s="1"/>
      <c r="EM84" s="1"/>
      <c r="EN84" s="1"/>
      <c r="EO84" s="1"/>
      <c r="EP84" s="1"/>
      <c r="EQ84" s="1"/>
      <c r="ER84" s="1076"/>
    </row>
    <row r="85" spans="1:1007" s="962" customFormat="1" ht="315">
      <c r="A85" s="1077" t="s">
        <v>733</v>
      </c>
      <c r="B85" s="997">
        <v>0.23</v>
      </c>
      <c r="C85" s="984" t="s">
        <v>925</v>
      </c>
      <c r="D85" s="998">
        <v>8.0000000000000002E-3</v>
      </c>
      <c r="E85" s="1224" t="s">
        <v>950</v>
      </c>
      <c r="F85" s="1224" t="s">
        <v>951</v>
      </c>
      <c r="G85" s="1225" t="s">
        <v>804</v>
      </c>
      <c r="H85" s="1224" t="s">
        <v>26</v>
      </c>
      <c r="I85" s="1253">
        <v>39634</v>
      </c>
      <c r="J85" s="1224">
        <v>2022</v>
      </c>
      <c r="K85" s="1172">
        <v>45078</v>
      </c>
      <c r="L85" s="1227">
        <v>50770</v>
      </c>
      <c r="M85" s="1224">
        <v>16828</v>
      </c>
      <c r="N85" s="1228">
        <v>16911</v>
      </c>
      <c r="O85" s="1228">
        <v>16997</v>
      </c>
      <c r="P85" s="1228">
        <v>17081</v>
      </c>
      <c r="Q85" s="1228">
        <v>17167</v>
      </c>
      <c r="R85" s="1228">
        <v>17253</v>
      </c>
      <c r="S85" s="1228">
        <v>17338</v>
      </c>
      <c r="T85" s="1228">
        <v>17426</v>
      </c>
      <c r="U85" s="1228">
        <v>17513</v>
      </c>
      <c r="V85" s="1228">
        <v>17600</v>
      </c>
      <c r="W85" s="1228">
        <v>17689</v>
      </c>
      <c r="X85" s="1228">
        <v>17777</v>
      </c>
      <c r="Y85" s="1228">
        <v>17867</v>
      </c>
      <c r="Z85" s="1228">
        <v>17955</v>
      </c>
      <c r="AA85" s="1228">
        <v>18046</v>
      </c>
      <c r="AB85" s="1228">
        <v>17921</v>
      </c>
      <c r="AC85" s="1224">
        <v>279369</v>
      </c>
      <c r="AD85" s="1224" t="s">
        <v>974</v>
      </c>
      <c r="AE85" s="1314" t="s">
        <v>975</v>
      </c>
      <c r="AF85" s="1189">
        <v>8.8000000000000005E-3</v>
      </c>
      <c r="AG85" s="1224" t="s">
        <v>976</v>
      </c>
      <c r="AH85" s="1224" t="s">
        <v>977</v>
      </c>
      <c r="AI85" s="1224" t="s">
        <v>955</v>
      </c>
      <c r="AJ85" s="1224" t="s">
        <v>375</v>
      </c>
      <c r="AK85" s="1224" t="s">
        <v>809</v>
      </c>
      <c r="AL85" s="1224" t="s">
        <v>26</v>
      </c>
      <c r="AM85" s="956" t="str">
        <f t="shared" si="11"/>
        <v>NO</v>
      </c>
      <c r="AN85" s="1228" t="s">
        <v>437</v>
      </c>
      <c r="AO85" s="1224">
        <v>6</v>
      </c>
      <c r="AP85" s="1224">
        <v>2022</v>
      </c>
      <c r="AQ85" s="1172">
        <v>45078</v>
      </c>
      <c r="AR85" s="1227">
        <v>50769</v>
      </c>
      <c r="AS85" s="1255">
        <v>7</v>
      </c>
      <c r="AT85" s="1255">
        <v>7</v>
      </c>
      <c r="AU85" s="1255">
        <v>9</v>
      </c>
      <c r="AV85" s="1255">
        <v>11</v>
      </c>
      <c r="AW85" s="1255">
        <v>14</v>
      </c>
      <c r="AX85" s="1255">
        <v>16</v>
      </c>
      <c r="AY85" s="1255">
        <v>18</v>
      </c>
      <c r="AZ85" s="1255">
        <v>20</v>
      </c>
      <c r="BA85" s="1256">
        <v>21</v>
      </c>
      <c r="BB85" s="1256">
        <v>21</v>
      </c>
      <c r="BC85" s="1255">
        <v>21</v>
      </c>
      <c r="BD85" s="1255">
        <v>21</v>
      </c>
      <c r="BE85" s="1255">
        <v>21</v>
      </c>
      <c r="BF85" s="1255">
        <v>21</v>
      </c>
      <c r="BG85" s="1255">
        <v>21</v>
      </c>
      <c r="BH85" s="1255">
        <v>21</v>
      </c>
      <c r="BI85" s="1255">
        <v>21</v>
      </c>
      <c r="BJ85" s="1224" t="s">
        <v>978</v>
      </c>
      <c r="BK85" s="1224" t="s">
        <v>742</v>
      </c>
      <c r="BL85" s="1224" t="s">
        <v>743</v>
      </c>
      <c r="BM85" s="1224">
        <v>7783</v>
      </c>
      <c r="BN85" s="1224" t="s">
        <v>979</v>
      </c>
      <c r="BO85" s="1224" t="s">
        <v>742</v>
      </c>
      <c r="BP85" s="1224" t="s">
        <v>743</v>
      </c>
      <c r="BQ85" s="1224">
        <v>7783</v>
      </c>
      <c r="BR85" s="1224" t="s">
        <v>980</v>
      </c>
      <c r="BS85" s="1224" t="s">
        <v>812</v>
      </c>
      <c r="BT85" s="1224" t="s">
        <v>743</v>
      </c>
      <c r="BU85" s="1224" t="s">
        <v>343</v>
      </c>
      <c r="BV85" s="1224" t="s">
        <v>981</v>
      </c>
      <c r="BW85" s="1224" t="s">
        <v>742</v>
      </c>
      <c r="BX85" s="1224" t="s">
        <v>743</v>
      </c>
      <c r="BY85" s="1224" t="s">
        <v>343</v>
      </c>
      <c r="BZ85" s="1224" t="s">
        <v>982</v>
      </c>
      <c r="CA85" s="1224" t="s">
        <v>812</v>
      </c>
      <c r="CB85" s="1224" t="s">
        <v>743</v>
      </c>
      <c r="CC85" s="1224" t="s">
        <v>343</v>
      </c>
      <c r="CD85" s="1224" t="s">
        <v>983</v>
      </c>
      <c r="CE85" s="1224" t="s">
        <v>812</v>
      </c>
      <c r="CF85" s="1224" t="s">
        <v>743</v>
      </c>
      <c r="CG85" s="1224" t="s">
        <v>343</v>
      </c>
      <c r="CH85" s="1224" t="s">
        <v>984</v>
      </c>
      <c r="CI85" s="1224" t="s">
        <v>812</v>
      </c>
      <c r="CJ85" s="1224" t="s">
        <v>743</v>
      </c>
      <c r="CK85" s="1224" t="s">
        <v>343</v>
      </c>
      <c r="CL85" s="1224" t="s">
        <v>985</v>
      </c>
      <c r="CM85" s="1224" t="s">
        <v>812</v>
      </c>
      <c r="CN85" s="1224" t="s">
        <v>743</v>
      </c>
      <c r="CO85" s="1224" t="s">
        <v>343</v>
      </c>
      <c r="CP85" s="1224" t="s">
        <v>986</v>
      </c>
      <c r="CQ85" s="1224" t="s">
        <v>812</v>
      </c>
      <c r="CR85" s="1224" t="s">
        <v>743</v>
      </c>
      <c r="CS85" s="1224" t="s">
        <v>343</v>
      </c>
      <c r="CT85" s="1224" t="s">
        <v>987</v>
      </c>
      <c r="CU85" s="1224" t="s">
        <v>812</v>
      </c>
      <c r="CV85" s="1224" t="s">
        <v>743</v>
      </c>
      <c r="CW85" s="1224" t="s">
        <v>343</v>
      </c>
      <c r="CX85" s="1224" t="s">
        <v>988</v>
      </c>
      <c r="CY85" s="1224" t="s">
        <v>812</v>
      </c>
      <c r="CZ85" s="1224" t="s">
        <v>743</v>
      </c>
      <c r="DA85" s="1224" t="s">
        <v>343</v>
      </c>
      <c r="DB85" s="1224" t="s">
        <v>989</v>
      </c>
      <c r="DC85" s="1224" t="s">
        <v>812</v>
      </c>
      <c r="DD85" s="1224" t="s">
        <v>743</v>
      </c>
      <c r="DE85" s="1224" t="s">
        <v>343</v>
      </c>
      <c r="DF85" s="1224" t="s">
        <v>990</v>
      </c>
      <c r="DG85" s="1224" t="s">
        <v>812</v>
      </c>
      <c r="DH85" s="1224" t="s">
        <v>814</v>
      </c>
      <c r="DI85" s="1224" t="s">
        <v>343</v>
      </c>
      <c r="DJ85" s="1224" t="s">
        <v>991</v>
      </c>
      <c r="DK85" s="1224" t="s">
        <v>812</v>
      </c>
      <c r="DL85" s="1224" t="s">
        <v>743</v>
      </c>
      <c r="DM85" s="1224" t="s">
        <v>343</v>
      </c>
      <c r="DN85" s="1224" t="s">
        <v>992</v>
      </c>
      <c r="DO85" s="1224" t="s">
        <v>812</v>
      </c>
      <c r="DP85" s="1224" t="s">
        <v>743</v>
      </c>
      <c r="DQ85" s="1224" t="s">
        <v>343</v>
      </c>
      <c r="DR85" s="1224" t="s">
        <v>993</v>
      </c>
      <c r="DS85" s="1224" t="s">
        <v>812</v>
      </c>
      <c r="DT85" s="1224" t="s">
        <v>743</v>
      </c>
      <c r="DU85" s="1224" t="s">
        <v>343</v>
      </c>
      <c r="DV85" s="1230" t="s">
        <v>994</v>
      </c>
      <c r="DW85" s="1224" t="s">
        <v>644</v>
      </c>
      <c r="DX85" s="1224" t="s">
        <v>289</v>
      </c>
      <c r="DY85" s="1224" t="s">
        <v>816</v>
      </c>
      <c r="DZ85" s="1224" t="s">
        <v>817</v>
      </c>
      <c r="EA85" s="1224" t="s">
        <v>818</v>
      </c>
      <c r="EB85" s="1257" t="s">
        <v>819</v>
      </c>
      <c r="EC85" s="1313" t="s">
        <v>329</v>
      </c>
      <c r="ED85" s="1314" t="s">
        <v>973</v>
      </c>
      <c r="EE85" s="1224"/>
      <c r="EF85" s="1224"/>
      <c r="EG85" s="1224"/>
      <c r="EH85" s="1224"/>
      <c r="EI85" s="1">
        <f>SUM(M85:AB85)</f>
        <v>279369</v>
      </c>
      <c r="EJ85" s="1"/>
      <c r="EK85" s="1"/>
      <c r="EL85" s="1"/>
      <c r="EM85" s="1"/>
      <c r="EN85" s="1"/>
      <c r="EO85" s="1"/>
      <c r="EP85" s="1"/>
      <c r="EQ85" s="1"/>
      <c r="ER85" s="990"/>
    </row>
    <row r="86" spans="1:1007" s="974" customFormat="1" ht="409.5">
      <c r="A86" s="1077" t="s">
        <v>733</v>
      </c>
      <c r="B86" s="997">
        <v>0.23</v>
      </c>
      <c r="C86" s="965" t="s">
        <v>995</v>
      </c>
      <c r="D86" s="998">
        <v>1.2E-2</v>
      </c>
      <c r="E86" s="953" t="s">
        <v>996</v>
      </c>
      <c r="F86" s="953" t="s">
        <v>997</v>
      </c>
      <c r="G86" s="1225" t="s">
        <v>1</v>
      </c>
      <c r="H86" s="988" t="s">
        <v>998</v>
      </c>
      <c r="I86" s="953">
        <v>6</v>
      </c>
      <c r="J86" s="953">
        <v>2021</v>
      </c>
      <c r="K86" s="1172">
        <v>45078</v>
      </c>
      <c r="L86" s="1109">
        <v>50770</v>
      </c>
      <c r="M86" s="953" t="s">
        <v>999</v>
      </c>
      <c r="N86" s="953" t="s">
        <v>1000</v>
      </c>
      <c r="O86" s="953" t="s">
        <v>1000</v>
      </c>
      <c r="P86" s="953" t="s">
        <v>1000</v>
      </c>
      <c r="Q86" s="953" t="s">
        <v>1000</v>
      </c>
      <c r="R86" s="953" t="s">
        <v>1000</v>
      </c>
      <c r="S86" s="953" t="s">
        <v>1000</v>
      </c>
      <c r="T86" s="953" t="s">
        <v>1000</v>
      </c>
      <c r="U86" s="953" t="s">
        <v>1000</v>
      </c>
      <c r="V86" s="953" t="s">
        <v>1000</v>
      </c>
      <c r="W86" s="953" t="s">
        <v>1000</v>
      </c>
      <c r="X86" s="953" t="s">
        <v>1000</v>
      </c>
      <c r="Y86" s="953" t="s">
        <v>1000</v>
      </c>
      <c r="Z86" s="953" t="s">
        <v>1000</v>
      </c>
      <c r="AA86" s="953" t="s">
        <v>1000</v>
      </c>
      <c r="AB86" s="953" t="s">
        <v>1000</v>
      </c>
      <c r="AC86" s="953" t="s">
        <v>1000</v>
      </c>
      <c r="AD86" s="1038"/>
      <c r="AE86" s="965" t="s">
        <v>1001</v>
      </c>
      <c r="AF86" s="1189">
        <v>8.8000000000000005E-3</v>
      </c>
      <c r="AG86" s="953" t="s">
        <v>1002</v>
      </c>
      <c r="AH86" s="953" t="s">
        <v>1003</v>
      </c>
      <c r="AI86" s="953" t="s">
        <v>702</v>
      </c>
      <c r="AJ86" s="953" t="s">
        <v>1004</v>
      </c>
      <c r="AK86" s="953" t="s">
        <v>1005</v>
      </c>
      <c r="AL86" s="953" t="s">
        <v>26</v>
      </c>
      <c r="AM86" s="956" t="str">
        <f t="shared" si="11"/>
        <v>SI</v>
      </c>
      <c r="AN86" s="953">
        <v>339</v>
      </c>
      <c r="AO86" s="1124">
        <v>0.11</v>
      </c>
      <c r="AP86" s="953">
        <v>2021</v>
      </c>
      <c r="AQ86" s="1172">
        <v>45078</v>
      </c>
      <c r="AR86" s="991">
        <v>50769</v>
      </c>
      <c r="AS86" s="1124">
        <v>0.12</v>
      </c>
      <c r="AT86" s="1124">
        <v>0.12</v>
      </c>
      <c r="AU86" s="1124">
        <v>0.13</v>
      </c>
      <c r="AV86" s="1124">
        <v>0.13</v>
      </c>
      <c r="AW86" s="1124">
        <v>0.14000000000000001</v>
      </c>
      <c r="AX86" s="1124">
        <v>0.14000000000000001</v>
      </c>
      <c r="AY86" s="1124">
        <v>0.15</v>
      </c>
      <c r="AZ86" s="1124">
        <v>0.15</v>
      </c>
      <c r="BA86" s="1124">
        <v>0.16</v>
      </c>
      <c r="BB86" s="1124">
        <v>0.16</v>
      </c>
      <c r="BC86" s="1124">
        <v>0.17</v>
      </c>
      <c r="BD86" s="1124">
        <v>0.17</v>
      </c>
      <c r="BE86" s="1124">
        <v>0.18</v>
      </c>
      <c r="BF86" s="1124">
        <v>0.19</v>
      </c>
      <c r="BG86" s="1124">
        <v>0.19</v>
      </c>
      <c r="BH86" s="1124">
        <v>0.2</v>
      </c>
      <c r="BI86" s="1124">
        <v>0.2</v>
      </c>
      <c r="BJ86" s="1135">
        <v>920</v>
      </c>
      <c r="BK86" s="953" t="s">
        <v>546</v>
      </c>
      <c r="BL86" s="953" t="s">
        <v>1006</v>
      </c>
      <c r="BM86" s="953">
        <v>7640</v>
      </c>
      <c r="BN86" s="1135">
        <v>952</v>
      </c>
      <c r="BO86" s="953" t="s">
        <v>546</v>
      </c>
      <c r="BP86" s="953" t="s">
        <v>1006</v>
      </c>
      <c r="BQ86" s="953">
        <v>7640</v>
      </c>
      <c r="BR86" s="1135">
        <v>986</v>
      </c>
      <c r="BS86" s="953" t="s">
        <v>546</v>
      </c>
      <c r="BT86" s="953" t="s">
        <v>1006</v>
      </c>
      <c r="BU86" s="953"/>
      <c r="BV86" s="1135">
        <v>1020</v>
      </c>
      <c r="BW86" s="953" t="s">
        <v>546</v>
      </c>
      <c r="BX86" s="953" t="s">
        <v>1006</v>
      </c>
      <c r="BY86" s="953"/>
      <c r="BZ86" s="1135">
        <v>1055</v>
      </c>
      <c r="CA86" s="953" t="s">
        <v>546</v>
      </c>
      <c r="CB86" s="953" t="s">
        <v>1006</v>
      </c>
      <c r="CC86" s="953"/>
      <c r="CD86" s="1135">
        <v>1093</v>
      </c>
      <c r="CE86" s="953" t="s">
        <v>546</v>
      </c>
      <c r="CF86" s="953" t="s">
        <v>1006</v>
      </c>
      <c r="CG86" s="953"/>
      <c r="CH86" s="1135">
        <v>1131</v>
      </c>
      <c r="CI86" s="953" t="s">
        <v>546</v>
      </c>
      <c r="CJ86" s="953" t="s">
        <v>1006</v>
      </c>
      <c r="CK86" s="953"/>
      <c r="CL86" s="1135">
        <v>1170</v>
      </c>
      <c r="CM86" s="953" t="s">
        <v>546</v>
      </c>
      <c r="CN86" s="953" t="s">
        <v>1006</v>
      </c>
      <c r="CO86" s="953"/>
      <c r="CP86" s="1135">
        <v>1211</v>
      </c>
      <c r="CQ86" s="953" t="s">
        <v>546</v>
      </c>
      <c r="CR86" s="953" t="s">
        <v>1006</v>
      </c>
      <c r="CS86" s="953"/>
      <c r="CT86" s="1135">
        <v>1254</v>
      </c>
      <c r="CU86" s="953" t="s">
        <v>546</v>
      </c>
      <c r="CV86" s="953" t="s">
        <v>1006</v>
      </c>
      <c r="CW86" s="953"/>
      <c r="CX86" s="1135">
        <v>1298</v>
      </c>
      <c r="CY86" s="953" t="s">
        <v>546</v>
      </c>
      <c r="CZ86" s="953" t="s">
        <v>1006</v>
      </c>
      <c r="DA86" s="953"/>
      <c r="DB86" s="1135">
        <v>1343</v>
      </c>
      <c r="DC86" s="953" t="s">
        <v>546</v>
      </c>
      <c r="DD86" s="953" t="s">
        <v>1006</v>
      </c>
      <c r="DE86" s="953"/>
      <c r="DF86" s="1135"/>
      <c r="DG86" s="953" t="s">
        <v>546</v>
      </c>
      <c r="DH86" s="1135" t="s">
        <v>1006</v>
      </c>
      <c r="DI86" s="953"/>
      <c r="DJ86" s="1135">
        <v>1439</v>
      </c>
      <c r="DK86" s="953" t="s">
        <v>546</v>
      </c>
      <c r="DL86" s="953" t="s">
        <v>1006</v>
      </c>
      <c r="DM86" s="953"/>
      <c r="DN86" s="1135">
        <v>1490</v>
      </c>
      <c r="DO86" s="953" t="s">
        <v>546</v>
      </c>
      <c r="DP86" s="953" t="s">
        <v>1006</v>
      </c>
      <c r="DQ86" s="953"/>
      <c r="DR86" s="1135">
        <v>1541</v>
      </c>
      <c r="DS86" s="953" t="s">
        <v>546</v>
      </c>
      <c r="DT86" s="953" t="s">
        <v>1006</v>
      </c>
      <c r="DU86" s="953"/>
      <c r="DV86" s="994">
        <f t="shared" ref="DV86:DV102" si="12">SUM(DR86+DN86+DJ86+DF86+DB86+CX86+CT86+CP86+CL86+CH86+CD86+BZ86+BV86+BR86+BN86+BJ86)</f>
        <v>17903</v>
      </c>
      <c r="DW86" s="953" t="s">
        <v>1007</v>
      </c>
      <c r="DX86" s="953" t="s">
        <v>21</v>
      </c>
      <c r="DY86" s="953" t="s">
        <v>1008</v>
      </c>
      <c r="DZ86" s="953" t="s">
        <v>1009</v>
      </c>
      <c r="EA86" s="953" t="s">
        <v>359</v>
      </c>
      <c r="EB86" s="1106" t="s">
        <v>1010</v>
      </c>
      <c r="EC86" s="1315" t="s">
        <v>343</v>
      </c>
      <c r="ED86" s="953" t="s">
        <v>359</v>
      </c>
      <c r="EE86" s="953" t="s">
        <v>359</v>
      </c>
      <c r="EF86" s="953" t="s">
        <v>359</v>
      </c>
      <c r="EG86" s="953" t="s">
        <v>359</v>
      </c>
      <c r="EH86" s="953" t="s">
        <v>359</v>
      </c>
      <c r="EI86" s="995"/>
      <c r="EJ86" s="995"/>
      <c r="EK86" s="995"/>
      <c r="EL86" s="995"/>
      <c r="EM86" s="995"/>
      <c r="EN86" s="995"/>
      <c r="EO86" s="995"/>
      <c r="EP86" s="995"/>
      <c r="EQ86" s="995"/>
      <c r="ER86" s="996"/>
      <c r="ES86" s="973"/>
      <c r="ET86" s="973"/>
      <c r="EU86" s="973"/>
      <c r="EV86" s="973"/>
      <c r="EW86" s="973"/>
      <c r="EX86" s="973"/>
      <c r="EY86" s="973"/>
      <c r="EZ86" s="973"/>
      <c r="FA86" s="973"/>
      <c r="FB86" s="973"/>
      <c r="FC86" s="973"/>
      <c r="FD86" s="973"/>
      <c r="FE86" s="973"/>
      <c r="FF86" s="973"/>
      <c r="FG86" s="973"/>
      <c r="FH86" s="973"/>
      <c r="FI86" s="973"/>
      <c r="FJ86" s="973"/>
      <c r="FK86" s="973"/>
      <c r="FL86" s="973"/>
      <c r="FM86" s="973"/>
      <c r="FN86" s="973"/>
      <c r="FO86" s="973"/>
      <c r="FP86" s="973"/>
      <c r="FQ86" s="973"/>
      <c r="FR86" s="973"/>
      <c r="FS86" s="973"/>
      <c r="FT86" s="973"/>
      <c r="FU86" s="973"/>
      <c r="FV86" s="973"/>
      <c r="FW86" s="973"/>
      <c r="FX86" s="973"/>
      <c r="FY86" s="973"/>
      <c r="FZ86" s="973"/>
      <c r="GA86" s="973"/>
      <c r="GB86" s="973"/>
      <c r="GC86" s="973"/>
      <c r="GD86" s="973"/>
      <c r="GE86" s="973"/>
      <c r="GF86" s="973"/>
      <c r="GG86" s="973"/>
      <c r="GH86" s="973"/>
      <c r="GI86" s="973"/>
      <c r="GJ86" s="973"/>
      <c r="GK86" s="973"/>
      <c r="GL86" s="973"/>
      <c r="GM86" s="973"/>
      <c r="GN86" s="973"/>
      <c r="GO86" s="973"/>
      <c r="GP86" s="973"/>
      <c r="GQ86" s="973"/>
      <c r="GR86" s="973"/>
      <c r="GS86" s="973"/>
      <c r="GT86" s="973"/>
      <c r="GU86" s="973"/>
      <c r="GV86" s="973"/>
      <c r="GW86" s="973"/>
      <c r="GX86" s="973"/>
      <c r="GY86" s="973"/>
      <c r="GZ86" s="973"/>
      <c r="HA86" s="973"/>
      <c r="HB86" s="973"/>
      <c r="HC86" s="973"/>
      <c r="HD86" s="973"/>
      <c r="HE86" s="973"/>
      <c r="HF86" s="973"/>
      <c r="HG86" s="973"/>
      <c r="HH86" s="973"/>
      <c r="HI86" s="973"/>
      <c r="HJ86" s="973"/>
      <c r="HK86" s="973"/>
      <c r="HL86" s="973"/>
      <c r="HM86" s="973"/>
      <c r="HN86" s="973"/>
      <c r="HO86" s="973"/>
      <c r="HP86" s="973"/>
      <c r="HQ86" s="973"/>
      <c r="HR86" s="973"/>
      <c r="HS86" s="973"/>
      <c r="HT86" s="973"/>
      <c r="HU86" s="973"/>
      <c r="HV86" s="973"/>
      <c r="HW86" s="973"/>
      <c r="HX86" s="973"/>
      <c r="HY86" s="973"/>
      <c r="HZ86" s="973"/>
      <c r="IA86" s="973"/>
      <c r="IB86" s="973"/>
      <c r="IC86" s="973"/>
      <c r="ID86" s="973"/>
      <c r="IE86" s="973"/>
      <c r="IF86" s="973"/>
      <c r="IG86" s="973"/>
      <c r="IH86" s="973"/>
      <c r="II86" s="973"/>
      <c r="IJ86" s="973"/>
      <c r="IK86" s="973"/>
      <c r="IL86" s="973"/>
      <c r="IM86" s="973"/>
      <c r="IN86" s="973"/>
      <c r="IO86" s="973"/>
      <c r="IP86" s="973"/>
      <c r="IQ86" s="973"/>
      <c r="IR86" s="973"/>
      <c r="IS86" s="973"/>
      <c r="IT86" s="973"/>
      <c r="IU86" s="973"/>
      <c r="IV86" s="973"/>
      <c r="IW86" s="973"/>
      <c r="IX86" s="973"/>
      <c r="IY86" s="973"/>
      <c r="IZ86" s="973"/>
      <c r="JA86" s="973"/>
      <c r="JB86" s="973"/>
      <c r="JC86" s="973"/>
      <c r="JD86" s="973"/>
      <c r="JE86" s="973"/>
      <c r="JF86" s="973"/>
      <c r="JG86" s="973"/>
      <c r="JH86" s="973"/>
      <c r="JI86" s="973"/>
      <c r="JJ86" s="973"/>
      <c r="JK86" s="973"/>
      <c r="JL86" s="973"/>
      <c r="JM86" s="973"/>
      <c r="JN86" s="973"/>
      <c r="JO86" s="973"/>
      <c r="JP86" s="973"/>
      <c r="JQ86" s="973"/>
      <c r="JR86" s="973"/>
      <c r="JS86" s="973"/>
      <c r="JT86" s="973"/>
      <c r="JU86" s="973"/>
      <c r="JV86" s="973"/>
      <c r="JW86" s="973"/>
      <c r="JX86" s="973"/>
      <c r="JY86" s="973"/>
      <c r="JZ86" s="973"/>
      <c r="KA86" s="973"/>
      <c r="KB86" s="973"/>
      <c r="KC86" s="973"/>
      <c r="KD86" s="973"/>
      <c r="KE86" s="973"/>
      <c r="KF86" s="973"/>
      <c r="KG86" s="973"/>
      <c r="KH86" s="973"/>
      <c r="KI86" s="973"/>
      <c r="KJ86" s="973"/>
      <c r="KK86" s="973"/>
      <c r="KL86" s="973"/>
      <c r="KM86" s="973"/>
      <c r="KN86" s="973"/>
      <c r="KO86" s="973"/>
      <c r="KP86" s="973"/>
      <c r="KQ86" s="973"/>
      <c r="KR86" s="973"/>
      <c r="KS86" s="973"/>
      <c r="KT86" s="973"/>
      <c r="KU86" s="973"/>
      <c r="KV86" s="973"/>
      <c r="KW86" s="973"/>
      <c r="KX86" s="973"/>
      <c r="KY86" s="973"/>
      <c r="KZ86" s="973"/>
      <c r="LA86" s="973"/>
      <c r="LB86" s="973"/>
      <c r="LC86" s="973"/>
      <c r="LD86" s="973"/>
      <c r="LE86" s="973"/>
      <c r="LF86" s="973"/>
      <c r="LG86" s="973"/>
      <c r="LH86" s="973"/>
      <c r="LI86" s="973"/>
      <c r="LJ86" s="973"/>
      <c r="LK86" s="973"/>
      <c r="LL86" s="973"/>
      <c r="LM86" s="973"/>
      <c r="LN86" s="973"/>
      <c r="LO86" s="973"/>
      <c r="LP86" s="973"/>
      <c r="LQ86" s="973"/>
      <c r="LR86" s="973"/>
      <c r="LS86" s="973"/>
      <c r="LT86" s="973"/>
      <c r="LU86" s="973"/>
      <c r="LV86" s="973"/>
      <c r="LW86" s="973"/>
      <c r="LX86" s="973"/>
      <c r="LY86" s="973"/>
      <c r="LZ86" s="973"/>
      <c r="MA86" s="973"/>
      <c r="MB86" s="973"/>
      <c r="MC86" s="973"/>
      <c r="MD86" s="973"/>
      <c r="ME86" s="973"/>
      <c r="MF86" s="973"/>
      <c r="MG86" s="973"/>
      <c r="MH86" s="973"/>
      <c r="MI86" s="973"/>
      <c r="MJ86" s="973"/>
      <c r="MK86" s="973"/>
      <c r="ML86" s="973"/>
      <c r="MM86" s="973"/>
      <c r="MN86" s="973"/>
      <c r="MO86" s="973"/>
      <c r="MP86" s="973"/>
      <c r="MQ86" s="973"/>
      <c r="MR86" s="973"/>
      <c r="MS86" s="973"/>
      <c r="MT86" s="973"/>
      <c r="MU86" s="973"/>
      <c r="MV86" s="973"/>
      <c r="MW86" s="973"/>
      <c r="MX86" s="973"/>
      <c r="MY86" s="973"/>
      <c r="MZ86" s="973"/>
      <c r="NA86" s="973"/>
      <c r="NB86" s="973"/>
      <c r="NC86" s="973"/>
      <c r="ND86" s="973"/>
      <c r="NE86" s="973"/>
      <c r="NF86" s="973"/>
      <c r="NG86" s="973"/>
      <c r="NH86" s="973"/>
      <c r="NI86" s="973"/>
      <c r="NJ86" s="973"/>
      <c r="NK86" s="973"/>
      <c r="NL86" s="973"/>
      <c r="NM86" s="973"/>
      <c r="NN86" s="973"/>
      <c r="NO86" s="973"/>
      <c r="NP86" s="973"/>
      <c r="NQ86" s="973"/>
      <c r="NR86" s="973"/>
      <c r="NS86" s="973"/>
      <c r="NT86" s="973"/>
      <c r="NU86" s="973"/>
      <c r="NV86" s="973"/>
      <c r="NW86" s="973"/>
      <c r="NX86" s="973"/>
      <c r="NY86" s="973"/>
      <c r="NZ86" s="973"/>
      <c r="OA86" s="973"/>
      <c r="OB86" s="973"/>
      <c r="OC86" s="973"/>
      <c r="OD86" s="973"/>
      <c r="OE86" s="973"/>
      <c r="OF86" s="973"/>
      <c r="OG86" s="973"/>
      <c r="OH86" s="973"/>
      <c r="OI86" s="973"/>
      <c r="OJ86" s="973"/>
      <c r="OK86" s="973"/>
      <c r="OL86" s="973"/>
      <c r="OM86" s="973"/>
      <c r="ON86" s="973"/>
      <c r="OO86" s="973"/>
      <c r="OP86" s="973"/>
      <c r="OQ86" s="973"/>
      <c r="OR86" s="973"/>
      <c r="OS86" s="973"/>
      <c r="OT86" s="973"/>
      <c r="OU86" s="973"/>
      <c r="OV86" s="973"/>
      <c r="OW86" s="973"/>
      <c r="OX86" s="973"/>
      <c r="OY86" s="973"/>
      <c r="OZ86" s="973"/>
      <c r="PA86" s="973"/>
      <c r="PB86" s="973"/>
      <c r="PC86" s="973"/>
      <c r="PD86" s="973"/>
      <c r="PE86" s="973"/>
      <c r="PF86" s="973"/>
      <c r="PG86" s="973"/>
      <c r="PH86" s="973"/>
      <c r="PI86" s="973"/>
      <c r="PJ86" s="973"/>
      <c r="PK86" s="973"/>
      <c r="PL86" s="973"/>
      <c r="PM86" s="973"/>
      <c r="PN86" s="973"/>
      <c r="PO86" s="973"/>
      <c r="PP86" s="973"/>
      <c r="PQ86" s="973"/>
      <c r="PR86" s="973"/>
      <c r="PS86" s="973"/>
      <c r="PT86" s="973"/>
      <c r="PU86" s="973"/>
      <c r="PV86" s="973"/>
      <c r="PW86" s="973"/>
      <c r="PX86" s="973"/>
      <c r="PY86" s="973"/>
      <c r="PZ86" s="973"/>
      <c r="QA86" s="973"/>
      <c r="QB86" s="973"/>
      <c r="QC86" s="973"/>
      <c r="QD86" s="973"/>
      <c r="QE86" s="973"/>
      <c r="QF86" s="973"/>
      <c r="QG86" s="973"/>
      <c r="QH86" s="973"/>
      <c r="QI86" s="973"/>
      <c r="QJ86" s="973"/>
      <c r="QK86" s="973"/>
      <c r="QL86" s="973"/>
      <c r="QM86" s="973"/>
      <c r="QN86" s="973"/>
      <c r="QO86" s="973"/>
      <c r="QP86" s="973"/>
      <c r="QQ86" s="973"/>
      <c r="QR86" s="973"/>
      <c r="QS86" s="973"/>
      <c r="QT86" s="973"/>
      <c r="QU86" s="973"/>
      <c r="QV86" s="973"/>
      <c r="QW86" s="973"/>
      <c r="QX86" s="973"/>
      <c r="QY86" s="973"/>
      <c r="QZ86" s="973"/>
      <c r="RA86" s="973"/>
      <c r="RB86" s="973"/>
      <c r="RC86" s="973"/>
      <c r="RD86" s="973"/>
      <c r="RE86" s="973"/>
      <c r="RF86" s="973"/>
      <c r="RG86" s="973"/>
      <c r="RH86" s="973"/>
      <c r="RI86" s="973"/>
      <c r="RJ86" s="973"/>
      <c r="RK86" s="973"/>
      <c r="RL86" s="973"/>
      <c r="RM86" s="973"/>
      <c r="RN86" s="973"/>
      <c r="RO86" s="973"/>
      <c r="RP86" s="973"/>
      <c r="RQ86" s="973"/>
      <c r="RR86" s="973"/>
      <c r="RS86" s="973"/>
      <c r="RT86" s="973"/>
      <c r="RU86" s="973"/>
      <c r="RV86" s="973"/>
      <c r="RW86" s="973"/>
      <c r="RX86" s="973"/>
      <c r="RY86" s="973"/>
      <c r="RZ86" s="973"/>
      <c r="SA86" s="973"/>
      <c r="SB86" s="973"/>
      <c r="SC86" s="973"/>
      <c r="SD86" s="973"/>
      <c r="SE86" s="973"/>
      <c r="SF86" s="973"/>
      <c r="SG86" s="973"/>
      <c r="SH86" s="973"/>
      <c r="SI86" s="973"/>
      <c r="SJ86" s="973"/>
      <c r="SK86" s="973"/>
      <c r="SL86" s="973"/>
      <c r="SM86" s="973"/>
      <c r="SN86" s="973"/>
      <c r="SO86" s="973"/>
      <c r="SP86" s="973"/>
      <c r="SQ86" s="973"/>
      <c r="SR86" s="973"/>
      <c r="SS86" s="973"/>
      <c r="ST86" s="973"/>
      <c r="SU86" s="973"/>
      <c r="SV86" s="973"/>
      <c r="SW86" s="973"/>
      <c r="SX86" s="973"/>
      <c r="SY86" s="973"/>
      <c r="SZ86" s="973"/>
      <c r="TA86" s="973"/>
      <c r="TB86" s="973"/>
      <c r="TC86" s="973"/>
      <c r="TD86" s="973"/>
      <c r="TE86" s="973"/>
      <c r="TF86" s="973"/>
      <c r="TG86" s="973"/>
      <c r="TH86" s="973"/>
      <c r="TI86" s="973"/>
      <c r="TJ86" s="973"/>
      <c r="TK86" s="973"/>
      <c r="TL86" s="973"/>
      <c r="TM86" s="973"/>
      <c r="TN86" s="973"/>
      <c r="TO86" s="973"/>
      <c r="TP86" s="973"/>
      <c r="TQ86" s="973"/>
      <c r="TR86" s="973"/>
      <c r="TS86" s="973"/>
      <c r="TT86" s="973"/>
      <c r="TU86" s="973"/>
      <c r="TV86" s="973"/>
      <c r="TW86" s="973"/>
      <c r="TX86" s="973"/>
      <c r="TY86" s="973"/>
      <c r="TZ86" s="973"/>
      <c r="UA86" s="973"/>
      <c r="UB86" s="973"/>
      <c r="UC86" s="973"/>
      <c r="UD86" s="973"/>
      <c r="UE86" s="973"/>
      <c r="UF86" s="973"/>
      <c r="UG86" s="973"/>
      <c r="UH86" s="973"/>
      <c r="UI86" s="973"/>
      <c r="UJ86" s="973"/>
      <c r="UK86" s="973"/>
      <c r="UL86" s="973"/>
      <c r="UM86" s="973"/>
      <c r="UN86" s="973"/>
      <c r="UO86" s="973"/>
      <c r="UP86" s="973"/>
      <c r="UQ86" s="973"/>
      <c r="UR86" s="973"/>
      <c r="US86" s="973"/>
      <c r="UT86" s="973"/>
      <c r="UU86" s="973"/>
      <c r="UV86" s="973"/>
      <c r="UW86" s="973"/>
      <c r="UX86" s="973"/>
      <c r="UY86" s="973"/>
      <c r="UZ86" s="973"/>
      <c r="VA86" s="973"/>
      <c r="VB86" s="973"/>
      <c r="VC86" s="973"/>
      <c r="VD86" s="973"/>
      <c r="VE86" s="973"/>
      <c r="VF86" s="973"/>
      <c r="VG86" s="973"/>
      <c r="VH86" s="973"/>
      <c r="VI86" s="973"/>
      <c r="VJ86" s="973"/>
      <c r="VK86" s="973"/>
      <c r="VL86" s="973"/>
      <c r="VM86" s="973"/>
      <c r="VN86" s="973"/>
      <c r="VO86" s="973"/>
      <c r="VP86" s="973"/>
      <c r="VQ86" s="973"/>
      <c r="VR86" s="973"/>
      <c r="VS86" s="973"/>
      <c r="VT86" s="973"/>
      <c r="VU86" s="973"/>
      <c r="VV86" s="973"/>
      <c r="VW86" s="973"/>
      <c r="VX86" s="973"/>
      <c r="VY86" s="973"/>
      <c r="VZ86" s="973"/>
      <c r="WA86" s="973"/>
      <c r="WB86" s="973"/>
      <c r="WC86" s="973"/>
      <c r="WD86" s="973"/>
      <c r="WE86" s="973"/>
      <c r="WF86" s="973"/>
      <c r="WG86" s="973"/>
      <c r="WH86" s="973"/>
      <c r="WI86" s="973"/>
      <c r="WJ86" s="973"/>
      <c r="WK86" s="973"/>
      <c r="WL86" s="973"/>
      <c r="WM86" s="973"/>
      <c r="WN86" s="973"/>
      <c r="WO86" s="973"/>
      <c r="WP86" s="973"/>
      <c r="WQ86" s="973"/>
      <c r="WR86" s="973"/>
      <c r="WS86" s="973"/>
      <c r="WT86" s="973"/>
      <c r="WU86" s="973"/>
      <c r="WV86" s="973"/>
      <c r="WW86" s="973"/>
      <c r="WX86" s="973"/>
      <c r="WY86" s="973"/>
      <c r="WZ86" s="973"/>
      <c r="XA86" s="973"/>
      <c r="XB86" s="973"/>
      <c r="XC86" s="973"/>
      <c r="XD86" s="973"/>
      <c r="XE86" s="973"/>
      <c r="XF86" s="973"/>
      <c r="XG86" s="973"/>
      <c r="XH86" s="973"/>
      <c r="XI86" s="973"/>
      <c r="XJ86" s="973"/>
      <c r="XK86" s="973"/>
      <c r="XL86" s="973"/>
      <c r="XM86" s="973"/>
      <c r="XN86" s="973"/>
      <c r="XO86" s="973"/>
      <c r="XP86" s="973"/>
      <c r="XQ86" s="973"/>
      <c r="XR86" s="973"/>
      <c r="XS86" s="973"/>
      <c r="XT86" s="973"/>
      <c r="XU86" s="973"/>
      <c r="XV86" s="973"/>
      <c r="XW86" s="973"/>
      <c r="XX86" s="973"/>
      <c r="XY86" s="973"/>
      <c r="XZ86" s="973"/>
      <c r="YA86" s="973"/>
      <c r="YB86" s="973"/>
      <c r="YC86" s="973"/>
      <c r="YD86" s="973"/>
      <c r="YE86" s="973"/>
      <c r="YF86" s="973"/>
      <c r="YG86" s="973"/>
      <c r="YH86" s="973"/>
      <c r="YI86" s="973"/>
      <c r="YJ86" s="973"/>
      <c r="YK86" s="973"/>
      <c r="YL86" s="973"/>
      <c r="YM86" s="973"/>
      <c r="YN86" s="973"/>
      <c r="YO86" s="973"/>
      <c r="YP86" s="973"/>
      <c r="YQ86" s="973"/>
      <c r="YR86" s="973"/>
      <c r="YS86" s="973"/>
      <c r="YT86" s="973"/>
      <c r="YU86" s="973"/>
      <c r="YV86" s="973"/>
      <c r="YW86" s="973"/>
      <c r="YX86" s="973"/>
      <c r="YY86" s="973"/>
      <c r="YZ86" s="973"/>
      <c r="ZA86" s="973"/>
      <c r="ZB86" s="973"/>
      <c r="ZC86" s="973"/>
      <c r="ZD86" s="973"/>
      <c r="ZE86" s="973"/>
      <c r="ZF86" s="973"/>
      <c r="ZG86" s="973"/>
      <c r="ZH86" s="973"/>
      <c r="ZI86" s="973"/>
      <c r="ZJ86" s="973"/>
      <c r="ZK86" s="973"/>
      <c r="ZL86" s="973"/>
      <c r="ZM86" s="973"/>
      <c r="ZN86" s="973"/>
      <c r="ZO86" s="973"/>
      <c r="ZP86" s="973"/>
      <c r="ZQ86" s="973"/>
      <c r="ZR86" s="973"/>
      <c r="ZS86" s="973"/>
      <c r="ZT86" s="973"/>
      <c r="ZU86" s="973"/>
      <c r="ZV86" s="973"/>
      <c r="ZW86" s="973"/>
      <c r="ZX86" s="973"/>
      <c r="ZY86" s="973"/>
      <c r="ZZ86" s="973"/>
      <c r="AAA86" s="973"/>
      <c r="AAB86" s="973"/>
      <c r="AAC86" s="973"/>
      <c r="AAD86" s="973"/>
      <c r="AAE86" s="973"/>
      <c r="AAF86" s="973"/>
      <c r="AAG86" s="973"/>
      <c r="AAH86" s="973"/>
      <c r="AAI86" s="973"/>
      <c r="AAJ86" s="973"/>
      <c r="AAK86" s="973"/>
      <c r="AAL86" s="973"/>
      <c r="AAM86" s="973"/>
      <c r="AAN86" s="973"/>
      <c r="AAO86" s="973"/>
      <c r="AAP86" s="973"/>
      <c r="AAQ86" s="973"/>
      <c r="AAR86" s="973"/>
      <c r="AAS86" s="973"/>
      <c r="AAT86" s="973"/>
      <c r="AAU86" s="973"/>
      <c r="AAV86" s="973"/>
      <c r="AAW86" s="973"/>
      <c r="AAX86" s="973"/>
      <c r="AAY86" s="973"/>
      <c r="AAZ86" s="973"/>
      <c r="ABA86" s="973"/>
      <c r="ABB86" s="973"/>
      <c r="ABC86" s="973"/>
      <c r="ABD86" s="973"/>
      <c r="ABE86" s="973"/>
      <c r="ABF86" s="973"/>
      <c r="ABG86" s="973"/>
      <c r="ABH86" s="973"/>
      <c r="ABI86" s="973"/>
      <c r="ABJ86" s="973"/>
      <c r="ABK86" s="973"/>
      <c r="ABL86" s="973"/>
      <c r="ABM86" s="973"/>
      <c r="ABN86" s="973"/>
      <c r="ABO86" s="973"/>
      <c r="ABP86" s="973"/>
      <c r="ABQ86" s="973"/>
      <c r="ABR86" s="973"/>
      <c r="ABS86" s="973"/>
      <c r="ABT86" s="973"/>
      <c r="ABU86" s="973"/>
      <c r="ABV86" s="973"/>
      <c r="ABW86" s="973"/>
      <c r="ABX86" s="973"/>
      <c r="ABY86" s="973"/>
      <c r="ABZ86" s="973"/>
      <c r="ACA86" s="973"/>
      <c r="ACB86" s="973"/>
      <c r="ACC86" s="973"/>
      <c r="ACD86" s="973"/>
      <c r="ACE86" s="973"/>
      <c r="ACF86" s="973"/>
      <c r="ACG86" s="973"/>
      <c r="ACH86" s="973"/>
      <c r="ACI86" s="973"/>
      <c r="ACJ86" s="973"/>
      <c r="ACK86" s="973"/>
      <c r="ACL86" s="973"/>
      <c r="ACM86" s="973"/>
      <c r="ACN86" s="973"/>
      <c r="ACO86" s="973"/>
      <c r="ACP86" s="973"/>
      <c r="ACQ86" s="973"/>
      <c r="ACR86" s="973"/>
      <c r="ACS86" s="973"/>
      <c r="ACT86" s="973"/>
      <c r="ACU86" s="973"/>
      <c r="ACV86" s="973"/>
      <c r="ACW86" s="973"/>
      <c r="ACX86" s="973"/>
      <c r="ACY86" s="973"/>
      <c r="ACZ86" s="973"/>
      <c r="ADA86" s="973"/>
      <c r="ADB86" s="973"/>
      <c r="ADC86" s="973"/>
      <c r="ADD86" s="973"/>
      <c r="ADE86" s="973"/>
      <c r="ADF86" s="973"/>
      <c r="ADG86" s="973"/>
      <c r="ADH86" s="973"/>
      <c r="ADI86" s="973"/>
      <c r="ADJ86" s="973"/>
      <c r="ADK86" s="973"/>
      <c r="ADL86" s="973"/>
      <c r="ADM86" s="973"/>
      <c r="ADN86" s="973"/>
      <c r="ADO86" s="973"/>
      <c r="ADP86" s="973"/>
      <c r="ADQ86" s="973"/>
      <c r="ADR86" s="973"/>
      <c r="ADS86" s="973"/>
      <c r="ADT86" s="973"/>
      <c r="ADU86" s="973"/>
      <c r="ADV86" s="973"/>
      <c r="ADW86" s="973"/>
      <c r="ADX86" s="973"/>
      <c r="ADY86" s="973"/>
      <c r="ADZ86" s="973"/>
      <c r="AEA86" s="973"/>
      <c r="AEB86" s="973"/>
      <c r="AEC86" s="973"/>
      <c r="AED86" s="973"/>
      <c r="AEE86" s="973"/>
      <c r="AEF86" s="973"/>
      <c r="AEG86" s="973"/>
      <c r="AEH86" s="973"/>
      <c r="AEI86" s="973"/>
      <c r="AEJ86" s="973"/>
      <c r="AEK86" s="973"/>
      <c r="AEL86" s="973"/>
      <c r="AEM86" s="973"/>
      <c r="AEN86" s="973"/>
      <c r="AEO86" s="973"/>
      <c r="AEP86" s="973"/>
      <c r="AEQ86" s="973"/>
      <c r="AER86" s="973"/>
      <c r="AES86" s="973"/>
      <c r="AET86" s="973"/>
      <c r="AEU86" s="973"/>
      <c r="AEV86" s="973"/>
      <c r="AEW86" s="973"/>
      <c r="AEX86" s="973"/>
      <c r="AEY86" s="973"/>
      <c r="AEZ86" s="973"/>
      <c r="AFA86" s="973"/>
      <c r="AFB86" s="973"/>
      <c r="AFC86" s="973"/>
      <c r="AFD86" s="973"/>
      <c r="AFE86" s="973"/>
      <c r="AFF86" s="973"/>
      <c r="AFG86" s="973"/>
      <c r="AFH86" s="973"/>
      <c r="AFI86" s="973"/>
      <c r="AFJ86" s="973"/>
      <c r="AFK86" s="973"/>
      <c r="AFL86" s="973"/>
      <c r="AFM86" s="973"/>
      <c r="AFN86" s="973"/>
      <c r="AFO86" s="973"/>
      <c r="AFP86" s="973"/>
      <c r="AFQ86" s="973"/>
      <c r="AFR86" s="973"/>
      <c r="AFS86" s="973"/>
      <c r="AFT86" s="973"/>
      <c r="AFU86" s="973"/>
      <c r="AFV86" s="973"/>
      <c r="AFW86" s="973"/>
      <c r="AFX86" s="973"/>
      <c r="AFY86" s="973"/>
      <c r="AFZ86" s="973"/>
      <c r="AGA86" s="973"/>
      <c r="AGB86" s="973"/>
      <c r="AGC86" s="973"/>
      <c r="AGD86" s="973"/>
      <c r="AGE86" s="973"/>
      <c r="AGF86" s="973"/>
      <c r="AGG86" s="973"/>
      <c r="AGH86" s="973"/>
      <c r="AGI86" s="973"/>
      <c r="AGJ86" s="973"/>
      <c r="AGK86" s="973"/>
      <c r="AGL86" s="973"/>
      <c r="AGM86" s="973"/>
      <c r="AGN86" s="973"/>
      <c r="AGO86" s="973"/>
      <c r="AGP86" s="973"/>
      <c r="AGQ86" s="973"/>
      <c r="AGR86" s="973"/>
      <c r="AGS86" s="973"/>
      <c r="AGT86" s="973"/>
      <c r="AGU86" s="973"/>
      <c r="AGV86" s="973"/>
      <c r="AGW86" s="973"/>
      <c r="AGX86" s="973"/>
      <c r="AGY86" s="973"/>
      <c r="AGZ86" s="973"/>
      <c r="AHA86" s="973"/>
      <c r="AHB86" s="973"/>
      <c r="AHC86" s="973"/>
      <c r="AHD86" s="973"/>
      <c r="AHE86" s="973"/>
      <c r="AHF86" s="973"/>
      <c r="AHG86" s="973"/>
      <c r="AHH86" s="973"/>
      <c r="AHI86" s="973"/>
      <c r="AHJ86" s="973"/>
      <c r="AHK86" s="973"/>
      <c r="AHL86" s="973"/>
      <c r="AHM86" s="973"/>
      <c r="AHN86" s="973"/>
      <c r="AHO86" s="973"/>
      <c r="AHP86" s="973"/>
      <c r="AHQ86" s="973"/>
      <c r="AHR86" s="973"/>
      <c r="AHS86" s="973"/>
      <c r="AHT86" s="973"/>
      <c r="AHU86" s="973"/>
      <c r="AHV86" s="973"/>
      <c r="AHW86" s="973"/>
      <c r="AHX86" s="973"/>
      <c r="AHY86" s="973"/>
      <c r="AHZ86" s="973"/>
      <c r="AIA86" s="973"/>
      <c r="AIB86" s="973"/>
      <c r="AIC86" s="973"/>
      <c r="AID86" s="973"/>
      <c r="AIE86" s="973"/>
      <c r="AIF86" s="973"/>
      <c r="AIG86" s="973"/>
      <c r="AIH86" s="973"/>
      <c r="AII86" s="973"/>
      <c r="AIJ86" s="973"/>
      <c r="AIK86" s="973"/>
      <c r="AIL86" s="973"/>
      <c r="AIM86" s="973"/>
      <c r="AIN86" s="973"/>
      <c r="AIO86" s="973"/>
      <c r="AIP86" s="973"/>
      <c r="AIQ86" s="973"/>
      <c r="AIR86" s="973"/>
      <c r="AIS86" s="973"/>
      <c r="AIT86" s="973"/>
      <c r="AIU86" s="973"/>
      <c r="AIV86" s="973"/>
      <c r="AIW86" s="973"/>
      <c r="AIX86" s="973"/>
      <c r="AIY86" s="973"/>
      <c r="AIZ86" s="973"/>
      <c r="AJA86" s="973"/>
      <c r="AJB86" s="973"/>
      <c r="AJC86" s="973"/>
      <c r="AJD86" s="973"/>
      <c r="AJE86" s="973"/>
      <c r="AJF86" s="973"/>
      <c r="AJG86" s="973"/>
      <c r="AJH86" s="973"/>
      <c r="AJI86" s="973"/>
      <c r="AJJ86" s="973"/>
      <c r="AJK86" s="973"/>
      <c r="AJL86" s="973"/>
      <c r="AJM86" s="973"/>
      <c r="AJN86" s="973"/>
      <c r="AJO86" s="973"/>
      <c r="AJP86" s="973"/>
      <c r="AJQ86" s="973"/>
      <c r="AJR86" s="973"/>
      <c r="AJS86" s="973"/>
      <c r="AJT86" s="973"/>
      <c r="AJU86" s="973"/>
      <c r="AJV86" s="973"/>
      <c r="AJW86" s="973"/>
      <c r="AJX86" s="973"/>
      <c r="AJY86" s="973"/>
      <c r="AJZ86" s="973"/>
      <c r="AKA86" s="973"/>
      <c r="AKB86" s="973"/>
      <c r="AKC86" s="973"/>
      <c r="AKD86" s="973"/>
      <c r="AKE86" s="973"/>
      <c r="AKF86" s="973"/>
      <c r="AKG86" s="973"/>
      <c r="AKH86" s="973"/>
      <c r="AKI86" s="973"/>
      <c r="AKJ86" s="973"/>
      <c r="AKK86" s="973"/>
      <c r="AKL86" s="973"/>
      <c r="AKM86" s="973"/>
      <c r="AKN86" s="973"/>
      <c r="AKO86" s="973"/>
      <c r="AKP86" s="973"/>
      <c r="AKQ86" s="973"/>
      <c r="AKR86" s="973"/>
      <c r="AKS86" s="973"/>
      <c r="AKT86" s="973"/>
      <c r="AKU86" s="973"/>
      <c r="AKV86" s="973"/>
      <c r="AKW86" s="973"/>
      <c r="AKX86" s="973"/>
      <c r="AKY86" s="973"/>
      <c r="AKZ86" s="973"/>
      <c r="ALA86" s="973"/>
      <c r="ALB86" s="973"/>
      <c r="ALC86" s="973"/>
      <c r="ALD86" s="973"/>
      <c r="ALE86" s="973"/>
      <c r="ALF86" s="973"/>
      <c r="ALG86" s="973"/>
      <c r="ALH86" s="973"/>
      <c r="ALI86" s="973"/>
      <c r="ALJ86" s="973"/>
      <c r="ALK86" s="973"/>
      <c r="ALL86" s="973"/>
      <c r="ALM86" s="973"/>
      <c r="ALN86" s="973"/>
      <c r="ALO86" s="973"/>
      <c r="ALP86" s="973"/>
      <c r="ALQ86" s="973"/>
      <c r="ALR86" s="973"/>
      <c r="ALS86" s="973"/>
    </row>
    <row r="87" spans="1:1007" s="974" customFormat="1" ht="409.5">
      <c r="A87" s="1077" t="s">
        <v>733</v>
      </c>
      <c r="B87" s="997">
        <v>0.23</v>
      </c>
      <c r="C87" s="965" t="s">
        <v>995</v>
      </c>
      <c r="D87" s="998">
        <v>1.2E-2</v>
      </c>
      <c r="E87" s="953" t="s">
        <v>996</v>
      </c>
      <c r="F87" s="953" t="s">
        <v>997</v>
      </c>
      <c r="G87" s="1225" t="s">
        <v>1</v>
      </c>
      <c r="H87" s="988" t="s">
        <v>998</v>
      </c>
      <c r="I87" s="953">
        <v>6</v>
      </c>
      <c r="J87" s="953">
        <v>2021</v>
      </c>
      <c r="K87" s="1172">
        <v>45078</v>
      </c>
      <c r="L87" s="1109">
        <v>50770</v>
      </c>
      <c r="M87" s="953" t="s">
        <v>999</v>
      </c>
      <c r="N87" s="953" t="s">
        <v>1000</v>
      </c>
      <c r="O87" s="953" t="s">
        <v>1000</v>
      </c>
      <c r="P87" s="953" t="s">
        <v>1000</v>
      </c>
      <c r="Q87" s="953" t="s">
        <v>1000</v>
      </c>
      <c r="R87" s="953" t="s">
        <v>1000</v>
      </c>
      <c r="S87" s="953" t="s">
        <v>1000</v>
      </c>
      <c r="T87" s="953" t="s">
        <v>1000</v>
      </c>
      <c r="U87" s="953" t="s">
        <v>1000</v>
      </c>
      <c r="V87" s="953" t="s">
        <v>1000</v>
      </c>
      <c r="W87" s="953" t="s">
        <v>1000</v>
      </c>
      <c r="X87" s="953" t="s">
        <v>1000</v>
      </c>
      <c r="Y87" s="953" t="s">
        <v>1000</v>
      </c>
      <c r="Z87" s="953" t="s">
        <v>1000</v>
      </c>
      <c r="AA87" s="953" t="s">
        <v>1000</v>
      </c>
      <c r="AB87" s="953" t="s">
        <v>1000</v>
      </c>
      <c r="AC87" s="953" t="s">
        <v>1000</v>
      </c>
      <c r="AD87" s="1038"/>
      <c r="AE87" s="965" t="s">
        <v>1011</v>
      </c>
      <c r="AF87" s="1189">
        <v>8.8000000000000005E-3</v>
      </c>
      <c r="AG87" s="953" t="s">
        <v>1012</v>
      </c>
      <c r="AH87" s="953" t="s">
        <v>1013</v>
      </c>
      <c r="AI87" s="953" t="s">
        <v>702</v>
      </c>
      <c r="AJ87" s="953" t="s">
        <v>1004</v>
      </c>
      <c r="AK87" s="953" t="s">
        <v>1005</v>
      </c>
      <c r="AL87" s="953" t="s">
        <v>26</v>
      </c>
      <c r="AM87" s="956" t="str">
        <f t="shared" si="11"/>
        <v>SI</v>
      </c>
      <c r="AN87" s="953">
        <v>339</v>
      </c>
      <c r="AO87" s="1124">
        <v>0.08</v>
      </c>
      <c r="AP87" s="953">
        <v>2021</v>
      </c>
      <c r="AQ87" s="1172">
        <v>45078</v>
      </c>
      <c r="AR87" s="991">
        <v>50769</v>
      </c>
      <c r="AS87" s="1124">
        <v>0.08</v>
      </c>
      <c r="AT87" s="1124">
        <v>0.09</v>
      </c>
      <c r="AU87" s="1124">
        <v>0.1</v>
      </c>
      <c r="AV87" s="1124">
        <v>0.11</v>
      </c>
      <c r="AW87" s="1124">
        <v>0.12</v>
      </c>
      <c r="AX87" s="1124">
        <v>0.13</v>
      </c>
      <c r="AY87" s="1124">
        <v>0.14000000000000001</v>
      </c>
      <c r="AZ87" s="1124">
        <v>0.15</v>
      </c>
      <c r="BA87" s="1124">
        <v>0.16</v>
      </c>
      <c r="BB87" s="1124">
        <v>0.17</v>
      </c>
      <c r="BC87" s="1124">
        <v>0.18</v>
      </c>
      <c r="BD87" s="1124">
        <v>0.19</v>
      </c>
      <c r="BE87" s="1124">
        <v>0.2</v>
      </c>
      <c r="BF87" s="1124">
        <v>0.21</v>
      </c>
      <c r="BG87" s="1124">
        <v>0.22</v>
      </c>
      <c r="BH87" s="1124">
        <v>0.23</v>
      </c>
      <c r="BI87" s="1124">
        <v>0.23</v>
      </c>
      <c r="BJ87" s="1135">
        <v>369</v>
      </c>
      <c r="BK87" s="953" t="s">
        <v>546</v>
      </c>
      <c r="BL87" s="953" t="s">
        <v>1006</v>
      </c>
      <c r="BM87" s="953">
        <v>7640</v>
      </c>
      <c r="BN87" s="1135">
        <v>382</v>
      </c>
      <c r="BO87" s="953" t="s">
        <v>546</v>
      </c>
      <c r="BP87" s="953" t="s">
        <v>1006</v>
      </c>
      <c r="BQ87" s="953">
        <v>7640</v>
      </c>
      <c r="BR87" s="1135">
        <v>395</v>
      </c>
      <c r="BS87" s="953" t="s">
        <v>546</v>
      </c>
      <c r="BT87" s="953" t="s">
        <v>1006</v>
      </c>
      <c r="BU87" s="953">
        <v>7640</v>
      </c>
      <c r="BV87" s="1135">
        <v>409</v>
      </c>
      <c r="BW87" s="953" t="s">
        <v>546</v>
      </c>
      <c r="BX87" s="953" t="s">
        <v>1006</v>
      </c>
      <c r="BY87" s="953">
        <v>7640</v>
      </c>
      <c r="BZ87" s="1135">
        <v>423</v>
      </c>
      <c r="CA87" s="953" t="s">
        <v>546</v>
      </c>
      <c r="CB87" s="953" t="s">
        <v>1006</v>
      </c>
      <c r="CC87" s="953">
        <v>7640</v>
      </c>
      <c r="CD87" s="1135">
        <v>438</v>
      </c>
      <c r="CE87" s="953" t="s">
        <v>546</v>
      </c>
      <c r="CF87" s="953" t="s">
        <v>1006</v>
      </c>
      <c r="CG87" s="953">
        <v>7640</v>
      </c>
      <c r="CH87" s="1135">
        <v>454</v>
      </c>
      <c r="CI87" s="953" t="s">
        <v>546</v>
      </c>
      <c r="CJ87" s="953" t="s">
        <v>1006</v>
      </c>
      <c r="CK87" s="953">
        <v>7640</v>
      </c>
      <c r="CL87" s="1135">
        <v>469</v>
      </c>
      <c r="CM87" s="953" t="s">
        <v>546</v>
      </c>
      <c r="CN87" s="953" t="s">
        <v>1006</v>
      </c>
      <c r="CO87" s="953">
        <v>7640</v>
      </c>
      <c r="CP87" s="1135">
        <v>486</v>
      </c>
      <c r="CQ87" s="953" t="s">
        <v>546</v>
      </c>
      <c r="CR87" s="953" t="s">
        <v>1006</v>
      </c>
      <c r="CS87" s="953">
        <v>7640</v>
      </c>
      <c r="CT87" s="1135">
        <v>503</v>
      </c>
      <c r="CU87" s="953" t="s">
        <v>546</v>
      </c>
      <c r="CV87" s="953" t="s">
        <v>1006</v>
      </c>
      <c r="CW87" s="953">
        <v>7640</v>
      </c>
      <c r="CX87" s="1135">
        <v>521</v>
      </c>
      <c r="CY87" s="953" t="s">
        <v>546</v>
      </c>
      <c r="CZ87" s="953" t="s">
        <v>1006</v>
      </c>
      <c r="DA87" s="953">
        <v>7640</v>
      </c>
      <c r="DB87" s="1135">
        <v>539</v>
      </c>
      <c r="DC87" s="953" t="s">
        <v>546</v>
      </c>
      <c r="DD87" s="953" t="s">
        <v>1006</v>
      </c>
      <c r="DE87" s="953">
        <v>7640</v>
      </c>
      <c r="DF87" s="1135">
        <v>558</v>
      </c>
      <c r="DG87" s="953" t="s">
        <v>546</v>
      </c>
      <c r="DH87" s="1135" t="s">
        <v>1006</v>
      </c>
      <c r="DI87" s="953">
        <v>7640</v>
      </c>
      <c r="DJ87" s="1135">
        <v>577</v>
      </c>
      <c r="DK87" s="953" t="s">
        <v>546</v>
      </c>
      <c r="DL87" s="953" t="s">
        <v>1006</v>
      </c>
      <c r="DM87" s="953">
        <v>7640</v>
      </c>
      <c r="DN87" s="1135">
        <v>597</v>
      </c>
      <c r="DO87" s="953" t="s">
        <v>546</v>
      </c>
      <c r="DP87" s="953" t="s">
        <v>1006</v>
      </c>
      <c r="DQ87" s="953">
        <v>7640</v>
      </c>
      <c r="DR87" s="1135">
        <v>618</v>
      </c>
      <c r="DS87" s="953" t="s">
        <v>546</v>
      </c>
      <c r="DT87" s="953" t="s">
        <v>1006</v>
      </c>
      <c r="DU87" s="953">
        <v>7640</v>
      </c>
      <c r="DV87" s="994">
        <f t="shared" si="12"/>
        <v>7738</v>
      </c>
      <c r="DW87" s="953" t="s">
        <v>1007</v>
      </c>
      <c r="DX87" s="953" t="s">
        <v>21</v>
      </c>
      <c r="DY87" s="953" t="s">
        <v>1008</v>
      </c>
      <c r="DZ87" s="953" t="s">
        <v>1009</v>
      </c>
      <c r="EA87" s="953" t="s">
        <v>359</v>
      </c>
      <c r="EB87" s="1106" t="s">
        <v>1010</v>
      </c>
      <c r="EC87" s="1315" t="s">
        <v>343</v>
      </c>
      <c r="ED87" s="953" t="s">
        <v>359</v>
      </c>
      <c r="EE87" s="953" t="s">
        <v>359</v>
      </c>
      <c r="EF87" s="953" t="s">
        <v>359</v>
      </c>
      <c r="EG87" s="953" t="s">
        <v>359</v>
      </c>
      <c r="EH87" s="953" t="s">
        <v>359</v>
      </c>
      <c r="EI87" s="995"/>
      <c r="EJ87" s="995"/>
      <c r="EK87" s="995"/>
      <c r="EL87" s="995"/>
      <c r="EM87" s="995"/>
      <c r="EN87" s="995"/>
      <c r="EO87" s="995"/>
      <c r="EP87" s="995"/>
      <c r="EQ87" s="995"/>
      <c r="ER87" s="996"/>
      <c r="ES87" s="973"/>
      <c r="ET87" s="973"/>
      <c r="EU87" s="973"/>
      <c r="EV87" s="973"/>
      <c r="EW87" s="973"/>
      <c r="EX87" s="973"/>
      <c r="EY87" s="973"/>
      <c r="EZ87" s="973"/>
      <c r="FA87" s="973"/>
      <c r="FB87" s="973"/>
      <c r="FC87" s="973"/>
      <c r="FD87" s="973"/>
      <c r="FE87" s="973"/>
      <c r="FF87" s="973"/>
      <c r="FG87" s="973"/>
      <c r="FH87" s="973"/>
      <c r="FI87" s="973"/>
      <c r="FJ87" s="973"/>
      <c r="FK87" s="973"/>
      <c r="FL87" s="973"/>
      <c r="FM87" s="973"/>
      <c r="FN87" s="973"/>
      <c r="FO87" s="973"/>
      <c r="FP87" s="973"/>
      <c r="FQ87" s="973"/>
      <c r="FR87" s="973"/>
      <c r="FS87" s="973"/>
      <c r="FT87" s="973"/>
      <c r="FU87" s="973"/>
      <c r="FV87" s="973"/>
      <c r="FW87" s="973"/>
      <c r="FX87" s="973"/>
      <c r="FY87" s="973"/>
      <c r="FZ87" s="973"/>
      <c r="GA87" s="973"/>
      <c r="GB87" s="973"/>
      <c r="GC87" s="973"/>
      <c r="GD87" s="973"/>
      <c r="GE87" s="973"/>
      <c r="GF87" s="973"/>
      <c r="GG87" s="973"/>
      <c r="GH87" s="973"/>
      <c r="GI87" s="973"/>
      <c r="GJ87" s="973"/>
      <c r="GK87" s="973"/>
      <c r="GL87" s="973"/>
      <c r="GM87" s="973"/>
      <c r="GN87" s="973"/>
      <c r="GO87" s="973"/>
      <c r="GP87" s="973"/>
      <c r="GQ87" s="973"/>
      <c r="GR87" s="973"/>
      <c r="GS87" s="973"/>
      <c r="GT87" s="973"/>
      <c r="GU87" s="973"/>
      <c r="GV87" s="973"/>
      <c r="GW87" s="973"/>
      <c r="GX87" s="973"/>
      <c r="GY87" s="973"/>
      <c r="GZ87" s="973"/>
      <c r="HA87" s="973"/>
      <c r="HB87" s="973"/>
      <c r="HC87" s="973"/>
      <c r="HD87" s="973"/>
      <c r="HE87" s="973"/>
      <c r="HF87" s="973"/>
      <c r="HG87" s="973"/>
      <c r="HH87" s="973"/>
      <c r="HI87" s="973"/>
      <c r="HJ87" s="973"/>
      <c r="HK87" s="973"/>
      <c r="HL87" s="973"/>
      <c r="HM87" s="973"/>
      <c r="HN87" s="973"/>
      <c r="HO87" s="973"/>
      <c r="HP87" s="973"/>
      <c r="HQ87" s="973"/>
      <c r="HR87" s="973"/>
      <c r="HS87" s="973"/>
      <c r="HT87" s="973"/>
      <c r="HU87" s="973"/>
      <c r="HV87" s="973"/>
      <c r="HW87" s="973"/>
      <c r="HX87" s="973"/>
      <c r="HY87" s="973"/>
      <c r="HZ87" s="973"/>
      <c r="IA87" s="973"/>
      <c r="IB87" s="973"/>
      <c r="IC87" s="973"/>
      <c r="ID87" s="973"/>
      <c r="IE87" s="973"/>
      <c r="IF87" s="973"/>
      <c r="IG87" s="973"/>
      <c r="IH87" s="973"/>
      <c r="II87" s="973"/>
      <c r="IJ87" s="973"/>
      <c r="IK87" s="973"/>
      <c r="IL87" s="973"/>
      <c r="IM87" s="973"/>
      <c r="IN87" s="973"/>
      <c r="IO87" s="973"/>
      <c r="IP87" s="973"/>
      <c r="IQ87" s="973"/>
      <c r="IR87" s="973"/>
      <c r="IS87" s="973"/>
      <c r="IT87" s="973"/>
      <c r="IU87" s="973"/>
      <c r="IV87" s="973"/>
      <c r="IW87" s="973"/>
      <c r="IX87" s="973"/>
      <c r="IY87" s="973"/>
      <c r="IZ87" s="973"/>
      <c r="JA87" s="973"/>
      <c r="JB87" s="973"/>
      <c r="JC87" s="973"/>
      <c r="JD87" s="973"/>
      <c r="JE87" s="973"/>
      <c r="JF87" s="973"/>
      <c r="JG87" s="973"/>
      <c r="JH87" s="973"/>
      <c r="JI87" s="973"/>
      <c r="JJ87" s="973"/>
      <c r="JK87" s="973"/>
      <c r="JL87" s="973"/>
      <c r="JM87" s="973"/>
      <c r="JN87" s="973"/>
      <c r="JO87" s="973"/>
      <c r="JP87" s="973"/>
      <c r="JQ87" s="973"/>
      <c r="JR87" s="973"/>
      <c r="JS87" s="973"/>
      <c r="JT87" s="973"/>
      <c r="JU87" s="973"/>
      <c r="JV87" s="973"/>
      <c r="JW87" s="973"/>
      <c r="JX87" s="973"/>
      <c r="JY87" s="973"/>
      <c r="JZ87" s="973"/>
      <c r="KA87" s="973"/>
      <c r="KB87" s="973"/>
      <c r="KC87" s="973"/>
      <c r="KD87" s="973"/>
      <c r="KE87" s="973"/>
      <c r="KF87" s="973"/>
      <c r="KG87" s="973"/>
      <c r="KH87" s="973"/>
      <c r="KI87" s="973"/>
      <c r="KJ87" s="973"/>
      <c r="KK87" s="973"/>
      <c r="KL87" s="973"/>
      <c r="KM87" s="973"/>
      <c r="KN87" s="973"/>
      <c r="KO87" s="973"/>
      <c r="KP87" s="973"/>
      <c r="KQ87" s="973"/>
      <c r="KR87" s="973"/>
      <c r="KS87" s="973"/>
      <c r="KT87" s="973"/>
      <c r="KU87" s="973"/>
      <c r="KV87" s="973"/>
      <c r="KW87" s="973"/>
      <c r="KX87" s="973"/>
      <c r="KY87" s="973"/>
      <c r="KZ87" s="973"/>
      <c r="LA87" s="973"/>
      <c r="LB87" s="973"/>
      <c r="LC87" s="973"/>
      <c r="LD87" s="973"/>
      <c r="LE87" s="973"/>
      <c r="LF87" s="973"/>
      <c r="LG87" s="973"/>
      <c r="LH87" s="973"/>
      <c r="LI87" s="973"/>
      <c r="LJ87" s="973"/>
      <c r="LK87" s="973"/>
      <c r="LL87" s="973"/>
      <c r="LM87" s="973"/>
      <c r="LN87" s="973"/>
      <c r="LO87" s="973"/>
      <c r="LP87" s="973"/>
      <c r="LQ87" s="973"/>
      <c r="LR87" s="973"/>
      <c r="LS87" s="973"/>
      <c r="LT87" s="973"/>
      <c r="LU87" s="973"/>
      <c r="LV87" s="973"/>
      <c r="LW87" s="973"/>
      <c r="LX87" s="973"/>
      <c r="LY87" s="973"/>
      <c r="LZ87" s="973"/>
      <c r="MA87" s="973"/>
      <c r="MB87" s="973"/>
      <c r="MC87" s="973"/>
      <c r="MD87" s="973"/>
      <c r="ME87" s="973"/>
      <c r="MF87" s="973"/>
      <c r="MG87" s="973"/>
      <c r="MH87" s="973"/>
      <c r="MI87" s="973"/>
      <c r="MJ87" s="973"/>
      <c r="MK87" s="973"/>
      <c r="ML87" s="973"/>
      <c r="MM87" s="973"/>
      <c r="MN87" s="973"/>
      <c r="MO87" s="973"/>
      <c r="MP87" s="973"/>
      <c r="MQ87" s="973"/>
      <c r="MR87" s="973"/>
      <c r="MS87" s="973"/>
      <c r="MT87" s="973"/>
      <c r="MU87" s="973"/>
      <c r="MV87" s="973"/>
      <c r="MW87" s="973"/>
      <c r="MX87" s="973"/>
      <c r="MY87" s="973"/>
      <c r="MZ87" s="973"/>
      <c r="NA87" s="973"/>
      <c r="NB87" s="973"/>
      <c r="NC87" s="973"/>
      <c r="ND87" s="973"/>
      <c r="NE87" s="973"/>
      <c r="NF87" s="973"/>
      <c r="NG87" s="973"/>
      <c r="NH87" s="973"/>
      <c r="NI87" s="973"/>
      <c r="NJ87" s="973"/>
      <c r="NK87" s="973"/>
      <c r="NL87" s="973"/>
      <c r="NM87" s="973"/>
      <c r="NN87" s="973"/>
      <c r="NO87" s="973"/>
      <c r="NP87" s="973"/>
      <c r="NQ87" s="973"/>
      <c r="NR87" s="973"/>
      <c r="NS87" s="973"/>
      <c r="NT87" s="973"/>
      <c r="NU87" s="973"/>
      <c r="NV87" s="973"/>
      <c r="NW87" s="973"/>
      <c r="NX87" s="973"/>
      <c r="NY87" s="973"/>
      <c r="NZ87" s="973"/>
      <c r="OA87" s="973"/>
      <c r="OB87" s="973"/>
      <c r="OC87" s="973"/>
      <c r="OD87" s="973"/>
      <c r="OE87" s="973"/>
      <c r="OF87" s="973"/>
      <c r="OG87" s="973"/>
      <c r="OH87" s="973"/>
      <c r="OI87" s="973"/>
      <c r="OJ87" s="973"/>
      <c r="OK87" s="973"/>
      <c r="OL87" s="973"/>
      <c r="OM87" s="973"/>
      <c r="ON87" s="973"/>
      <c r="OO87" s="973"/>
      <c r="OP87" s="973"/>
      <c r="OQ87" s="973"/>
      <c r="OR87" s="973"/>
      <c r="OS87" s="973"/>
      <c r="OT87" s="973"/>
      <c r="OU87" s="973"/>
      <c r="OV87" s="973"/>
      <c r="OW87" s="973"/>
      <c r="OX87" s="973"/>
      <c r="OY87" s="973"/>
      <c r="OZ87" s="973"/>
      <c r="PA87" s="973"/>
      <c r="PB87" s="973"/>
      <c r="PC87" s="973"/>
      <c r="PD87" s="973"/>
      <c r="PE87" s="973"/>
      <c r="PF87" s="973"/>
      <c r="PG87" s="973"/>
      <c r="PH87" s="973"/>
      <c r="PI87" s="973"/>
      <c r="PJ87" s="973"/>
      <c r="PK87" s="973"/>
      <c r="PL87" s="973"/>
      <c r="PM87" s="973"/>
      <c r="PN87" s="973"/>
      <c r="PO87" s="973"/>
      <c r="PP87" s="973"/>
      <c r="PQ87" s="973"/>
      <c r="PR87" s="973"/>
      <c r="PS87" s="973"/>
      <c r="PT87" s="973"/>
      <c r="PU87" s="973"/>
      <c r="PV87" s="973"/>
      <c r="PW87" s="973"/>
      <c r="PX87" s="973"/>
      <c r="PY87" s="973"/>
      <c r="PZ87" s="973"/>
      <c r="QA87" s="973"/>
      <c r="QB87" s="973"/>
      <c r="QC87" s="973"/>
      <c r="QD87" s="973"/>
      <c r="QE87" s="973"/>
      <c r="QF87" s="973"/>
      <c r="QG87" s="973"/>
      <c r="QH87" s="973"/>
      <c r="QI87" s="973"/>
      <c r="QJ87" s="973"/>
      <c r="QK87" s="973"/>
      <c r="QL87" s="973"/>
      <c r="QM87" s="973"/>
      <c r="QN87" s="973"/>
      <c r="QO87" s="973"/>
      <c r="QP87" s="973"/>
      <c r="QQ87" s="973"/>
      <c r="QR87" s="973"/>
      <c r="QS87" s="973"/>
      <c r="QT87" s="973"/>
      <c r="QU87" s="973"/>
      <c r="QV87" s="973"/>
      <c r="QW87" s="973"/>
      <c r="QX87" s="973"/>
      <c r="QY87" s="973"/>
      <c r="QZ87" s="973"/>
      <c r="RA87" s="973"/>
      <c r="RB87" s="973"/>
      <c r="RC87" s="973"/>
      <c r="RD87" s="973"/>
      <c r="RE87" s="973"/>
      <c r="RF87" s="973"/>
      <c r="RG87" s="973"/>
      <c r="RH87" s="973"/>
      <c r="RI87" s="973"/>
      <c r="RJ87" s="973"/>
      <c r="RK87" s="973"/>
      <c r="RL87" s="973"/>
      <c r="RM87" s="973"/>
      <c r="RN87" s="973"/>
      <c r="RO87" s="973"/>
      <c r="RP87" s="973"/>
      <c r="RQ87" s="973"/>
      <c r="RR87" s="973"/>
      <c r="RS87" s="973"/>
      <c r="RT87" s="973"/>
      <c r="RU87" s="973"/>
      <c r="RV87" s="973"/>
      <c r="RW87" s="973"/>
      <c r="RX87" s="973"/>
      <c r="RY87" s="973"/>
      <c r="RZ87" s="973"/>
      <c r="SA87" s="973"/>
      <c r="SB87" s="973"/>
      <c r="SC87" s="973"/>
      <c r="SD87" s="973"/>
      <c r="SE87" s="973"/>
      <c r="SF87" s="973"/>
      <c r="SG87" s="973"/>
      <c r="SH87" s="973"/>
      <c r="SI87" s="973"/>
      <c r="SJ87" s="973"/>
      <c r="SK87" s="973"/>
      <c r="SL87" s="973"/>
      <c r="SM87" s="973"/>
      <c r="SN87" s="973"/>
      <c r="SO87" s="973"/>
      <c r="SP87" s="973"/>
      <c r="SQ87" s="973"/>
      <c r="SR87" s="973"/>
      <c r="SS87" s="973"/>
      <c r="ST87" s="973"/>
      <c r="SU87" s="973"/>
      <c r="SV87" s="973"/>
      <c r="SW87" s="973"/>
      <c r="SX87" s="973"/>
      <c r="SY87" s="973"/>
      <c r="SZ87" s="973"/>
      <c r="TA87" s="973"/>
      <c r="TB87" s="973"/>
      <c r="TC87" s="973"/>
      <c r="TD87" s="973"/>
      <c r="TE87" s="973"/>
      <c r="TF87" s="973"/>
      <c r="TG87" s="973"/>
      <c r="TH87" s="973"/>
      <c r="TI87" s="973"/>
      <c r="TJ87" s="973"/>
      <c r="TK87" s="973"/>
      <c r="TL87" s="973"/>
      <c r="TM87" s="973"/>
      <c r="TN87" s="973"/>
      <c r="TO87" s="973"/>
      <c r="TP87" s="973"/>
      <c r="TQ87" s="973"/>
      <c r="TR87" s="973"/>
      <c r="TS87" s="973"/>
      <c r="TT87" s="973"/>
      <c r="TU87" s="973"/>
      <c r="TV87" s="973"/>
      <c r="TW87" s="973"/>
      <c r="TX87" s="973"/>
      <c r="TY87" s="973"/>
      <c r="TZ87" s="973"/>
      <c r="UA87" s="973"/>
      <c r="UB87" s="973"/>
      <c r="UC87" s="973"/>
      <c r="UD87" s="973"/>
      <c r="UE87" s="973"/>
      <c r="UF87" s="973"/>
      <c r="UG87" s="973"/>
      <c r="UH87" s="973"/>
      <c r="UI87" s="973"/>
      <c r="UJ87" s="973"/>
      <c r="UK87" s="973"/>
      <c r="UL87" s="973"/>
      <c r="UM87" s="973"/>
      <c r="UN87" s="973"/>
      <c r="UO87" s="973"/>
      <c r="UP87" s="973"/>
      <c r="UQ87" s="973"/>
      <c r="UR87" s="973"/>
      <c r="US87" s="973"/>
      <c r="UT87" s="973"/>
      <c r="UU87" s="973"/>
      <c r="UV87" s="973"/>
      <c r="UW87" s="973"/>
      <c r="UX87" s="973"/>
      <c r="UY87" s="973"/>
      <c r="UZ87" s="973"/>
      <c r="VA87" s="973"/>
      <c r="VB87" s="973"/>
      <c r="VC87" s="973"/>
      <c r="VD87" s="973"/>
      <c r="VE87" s="973"/>
      <c r="VF87" s="973"/>
      <c r="VG87" s="973"/>
      <c r="VH87" s="973"/>
      <c r="VI87" s="973"/>
      <c r="VJ87" s="973"/>
      <c r="VK87" s="973"/>
      <c r="VL87" s="973"/>
      <c r="VM87" s="973"/>
      <c r="VN87" s="973"/>
      <c r="VO87" s="973"/>
      <c r="VP87" s="973"/>
      <c r="VQ87" s="973"/>
      <c r="VR87" s="973"/>
      <c r="VS87" s="973"/>
      <c r="VT87" s="973"/>
      <c r="VU87" s="973"/>
      <c r="VV87" s="973"/>
      <c r="VW87" s="973"/>
      <c r="VX87" s="973"/>
      <c r="VY87" s="973"/>
      <c r="VZ87" s="973"/>
      <c r="WA87" s="973"/>
      <c r="WB87" s="973"/>
      <c r="WC87" s="973"/>
      <c r="WD87" s="973"/>
      <c r="WE87" s="973"/>
      <c r="WF87" s="973"/>
      <c r="WG87" s="973"/>
      <c r="WH87" s="973"/>
      <c r="WI87" s="973"/>
      <c r="WJ87" s="973"/>
      <c r="WK87" s="973"/>
      <c r="WL87" s="973"/>
      <c r="WM87" s="973"/>
      <c r="WN87" s="973"/>
      <c r="WO87" s="973"/>
      <c r="WP87" s="973"/>
      <c r="WQ87" s="973"/>
      <c r="WR87" s="973"/>
      <c r="WS87" s="973"/>
      <c r="WT87" s="973"/>
      <c r="WU87" s="973"/>
      <c r="WV87" s="973"/>
      <c r="WW87" s="973"/>
      <c r="WX87" s="973"/>
      <c r="WY87" s="973"/>
      <c r="WZ87" s="973"/>
      <c r="XA87" s="973"/>
      <c r="XB87" s="973"/>
      <c r="XC87" s="973"/>
      <c r="XD87" s="973"/>
      <c r="XE87" s="973"/>
      <c r="XF87" s="973"/>
      <c r="XG87" s="973"/>
      <c r="XH87" s="973"/>
      <c r="XI87" s="973"/>
      <c r="XJ87" s="973"/>
      <c r="XK87" s="973"/>
      <c r="XL87" s="973"/>
      <c r="XM87" s="973"/>
      <c r="XN87" s="973"/>
      <c r="XO87" s="973"/>
      <c r="XP87" s="973"/>
      <c r="XQ87" s="973"/>
      <c r="XR87" s="973"/>
      <c r="XS87" s="973"/>
      <c r="XT87" s="973"/>
      <c r="XU87" s="973"/>
      <c r="XV87" s="973"/>
      <c r="XW87" s="973"/>
      <c r="XX87" s="973"/>
      <c r="XY87" s="973"/>
      <c r="XZ87" s="973"/>
      <c r="YA87" s="973"/>
      <c r="YB87" s="973"/>
      <c r="YC87" s="973"/>
      <c r="YD87" s="973"/>
      <c r="YE87" s="973"/>
      <c r="YF87" s="973"/>
      <c r="YG87" s="973"/>
      <c r="YH87" s="973"/>
      <c r="YI87" s="973"/>
      <c r="YJ87" s="973"/>
      <c r="YK87" s="973"/>
      <c r="YL87" s="973"/>
      <c r="YM87" s="973"/>
      <c r="YN87" s="973"/>
      <c r="YO87" s="973"/>
      <c r="YP87" s="973"/>
      <c r="YQ87" s="973"/>
      <c r="YR87" s="973"/>
      <c r="YS87" s="973"/>
      <c r="YT87" s="973"/>
      <c r="YU87" s="973"/>
      <c r="YV87" s="973"/>
      <c r="YW87" s="973"/>
      <c r="YX87" s="973"/>
      <c r="YY87" s="973"/>
      <c r="YZ87" s="973"/>
      <c r="ZA87" s="973"/>
      <c r="ZB87" s="973"/>
      <c r="ZC87" s="973"/>
      <c r="ZD87" s="973"/>
      <c r="ZE87" s="973"/>
      <c r="ZF87" s="973"/>
      <c r="ZG87" s="973"/>
      <c r="ZH87" s="973"/>
      <c r="ZI87" s="973"/>
      <c r="ZJ87" s="973"/>
      <c r="ZK87" s="973"/>
      <c r="ZL87" s="973"/>
      <c r="ZM87" s="973"/>
      <c r="ZN87" s="973"/>
      <c r="ZO87" s="973"/>
      <c r="ZP87" s="973"/>
      <c r="ZQ87" s="973"/>
      <c r="ZR87" s="973"/>
      <c r="ZS87" s="973"/>
      <c r="ZT87" s="973"/>
      <c r="ZU87" s="973"/>
      <c r="ZV87" s="973"/>
      <c r="ZW87" s="973"/>
      <c r="ZX87" s="973"/>
      <c r="ZY87" s="973"/>
      <c r="ZZ87" s="973"/>
      <c r="AAA87" s="973"/>
      <c r="AAB87" s="973"/>
      <c r="AAC87" s="973"/>
      <c r="AAD87" s="973"/>
      <c r="AAE87" s="973"/>
      <c r="AAF87" s="973"/>
      <c r="AAG87" s="973"/>
      <c r="AAH87" s="973"/>
      <c r="AAI87" s="973"/>
      <c r="AAJ87" s="973"/>
      <c r="AAK87" s="973"/>
      <c r="AAL87" s="973"/>
      <c r="AAM87" s="973"/>
      <c r="AAN87" s="973"/>
      <c r="AAO87" s="973"/>
      <c r="AAP87" s="973"/>
      <c r="AAQ87" s="973"/>
      <c r="AAR87" s="973"/>
      <c r="AAS87" s="973"/>
      <c r="AAT87" s="973"/>
      <c r="AAU87" s="973"/>
      <c r="AAV87" s="973"/>
      <c r="AAW87" s="973"/>
      <c r="AAX87" s="973"/>
      <c r="AAY87" s="973"/>
      <c r="AAZ87" s="973"/>
      <c r="ABA87" s="973"/>
      <c r="ABB87" s="973"/>
      <c r="ABC87" s="973"/>
      <c r="ABD87" s="973"/>
      <c r="ABE87" s="973"/>
      <c r="ABF87" s="973"/>
      <c r="ABG87" s="973"/>
      <c r="ABH87" s="973"/>
      <c r="ABI87" s="973"/>
      <c r="ABJ87" s="973"/>
      <c r="ABK87" s="973"/>
      <c r="ABL87" s="973"/>
      <c r="ABM87" s="973"/>
      <c r="ABN87" s="973"/>
      <c r="ABO87" s="973"/>
      <c r="ABP87" s="973"/>
      <c r="ABQ87" s="973"/>
      <c r="ABR87" s="973"/>
      <c r="ABS87" s="973"/>
      <c r="ABT87" s="973"/>
      <c r="ABU87" s="973"/>
      <c r="ABV87" s="973"/>
      <c r="ABW87" s="973"/>
      <c r="ABX87" s="973"/>
      <c r="ABY87" s="973"/>
      <c r="ABZ87" s="973"/>
      <c r="ACA87" s="973"/>
      <c r="ACB87" s="973"/>
      <c r="ACC87" s="973"/>
      <c r="ACD87" s="973"/>
      <c r="ACE87" s="973"/>
      <c r="ACF87" s="973"/>
      <c r="ACG87" s="973"/>
      <c r="ACH87" s="973"/>
      <c r="ACI87" s="973"/>
      <c r="ACJ87" s="973"/>
      <c r="ACK87" s="973"/>
      <c r="ACL87" s="973"/>
      <c r="ACM87" s="973"/>
      <c r="ACN87" s="973"/>
      <c r="ACO87" s="973"/>
      <c r="ACP87" s="973"/>
      <c r="ACQ87" s="973"/>
      <c r="ACR87" s="973"/>
      <c r="ACS87" s="973"/>
      <c r="ACT87" s="973"/>
      <c r="ACU87" s="973"/>
      <c r="ACV87" s="973"/>
      <c r="ACW87" s="973"/>
      <c r="ACX87" s="973"/>
      <c r="ACY87" s="973"/>
      <c r="ACZ87" s="973"/>
      <c r="ADA87" s="973"/>
      <c r="ADB87" s="973"/>
      <c r="ADC87" s="973"/>
      <c r="ADD87" s="973"/>
      <c r="ADE87" s="973"/>
      <c r="ADF87" s="973"/>
      <c r="ADG87" s="973"/>
      <c r="ADH87" s="973"/>
      <c r="ADI87" s="973"/>
      <c r="ADJ87" s="973"/>
      <c r="ADK87" s="973"/>
      <c r="ADL87" s="973"/>
      <c r="ADM87" s="973"/>
      <c r="ADN87" s="973"/>
      <c r="ADO87" s="973"/>
      <c r="ADP87" s="973"/>
      <c r="ADQ87" s="973"/>
      <c r="ADR87" s="973"/>
      <c r="ADS87" s="973"/>
      <c r="ADT87" s="973"/>
      <c r="ADU87" s="973"/>
      <c r="ADV87" s="973"/>
      <c r="ADW87" s="973"/>
      <c r="ADX87" s="973"/>
      <c r="ADY87" s="973"/>
      <c r="ADZ87" s="973"/>
      <c r="AEA87" s="973"/>
      <c r="AEB87" s="973"/>
      <c r="AEC87" s="973"/>
      <c r="AED87" s="973"/>
      <c r="AEE87" s="973"/>
      <c r="AEF87" s="973"/>
      <c r="AEG87" s="973"/>
      <c r="AEH87" s="973"/>
      <c r="AEI87" s="973"/>
      <c r="AEJ87" s="973"/>
      <c r="AEK87" s="973"/>
      <c r="AEL87" s="973"/>
      <c r="AEM87" s="973"/>
      <c r="AEN87" s="973"/>
      <c r="AEO87" s="973"/>
      <c r="AEP87" s="973"/>
      <c r="AEQ87" s="973"/>
      <c r="AER87" s="973"/>
      <c r="AES87" s="973"/>
      <c r="AET87" s="973"/>
      <c r="AEU87" s="973"/>
      <c r="AEV87" s="973"/>
      <c r="AEW87" s="973"/>
      <c r="AEX87" s="973"/>
      <c r="AEY87" s="973"/>
      <c r="AEZ87" s="973"/>
      <c r="AFA87" s="973"/>
      <c r="AFB87" s="973"/>
      <c r="AFC87" s="973"/>
      <c r="AFD87" s="973"/>
      <c r="AFE87" s="973"/>
      <c r="AFF87" s="973"/>
      <c r="AFG87" s="973"/>
      <c r="AFH87" s="973"/>
      <c r="AFI87" s="973"/>
      <c r="AFJ87" s="973"/>
      <c r="AFK87" s="973"/>
      <c r="AFL87" s="973"/>
      <c r="AFM87" s="973"/>
      <c r="AFN87" s="973"/>
      <c r="AFO87" s="973"/>
      <c r="AFP87" s="973"/>
      <c r="AFQ87" s="973"/>
      <c r="AFR87" s="973"/>
      <c r="AFS87" s="973"/>
      <c r="AFT87" s="973"/>
      <c r="AFU87" s="973"/>
      <c r="AFV87" s="973"/>
      <c r="AFW87" s="973"/>
      <c r="AFX87" s="973"/>
      <c r="AFY87" s="973"/>
      <c r="AFZ87" s="973"/>
      <c r="AGA87" s="973"/>
      <c r="AGB87" s="973"/>
      <c r="AGC87" s="973"/>
      <c r="AGD87" s="973"/>
      <c r="AGE87" s="973"/>
      <c r="AGF87" s="973"/>
      <c r="AGG87" s="973"/>
      <c r="AGH87" s="973"/>
      <c r="AGI87" s="973"/>
      <c r="AGJ87" s="973"/>
      <c r="AGK87" s="973"/>
      <c r="AGL87" s="973"/>
      <c r="AGM87" s="973"/>
      <c r="AGN87" s="973"/>
      <c r="AGO87" s="973"/>
      <c r="AGP87" s="973"/>
      <c r="AGQ87" s="973"/>
      <c r="AGR87" s="973"/>
      <c r="AGS87" s="973"/>
      <c r="AGT87" s="973"/>
      <c r="AGU87" s="973"/>
      <c r="AGV87" s="973"/>
      <c r="AGW87" s="973"/>
      <c r="AGX87" s="973"/>
      <c r="AGY87" s="973"/>
      <c r="AGZ87" s="973"/>
      <c r="AHA87" s="973"/>
      <c r="AHB87" s="973"/>
      <c r="AHC87" s="973"/>
      <c r="AHD87" s="973"/>
      <c r="AHE87" s="973"/>
      <c r="AHF87" s="973"/>
      <c r="AHG87" s="973"/>
      <c r="AHH87" s="973"/>
      <c r="AHI87" s="973"/>
      <c r="AHJ87" s="973"/>
      <c r="AHK87" s="973"/>
      <c r="AHL87" s="973"/>
      <c r="AHM87" s="973"/>
      <c r="AHN87" s="973"/>
      <c r="AHO87" s="973"/>
      <c r="AHP87" s="973"/>
      <c r="AHQ87" s="973"/>
      <c r="AHR87" s="973"/>
      <c r="AHS87" s="973"/>
      <c r="AHT87" s="973"/>
      <c r="AHU87" s="973"/>
      <c r="AHV87" s="973"/>
      <c r="AHW87" s="973"/>
      <c r="AHX87" s="973"/>
      <c r="AHY87" s="973"/>
      <c r="AHZ87" s="973"/>
      <c r="AIA87" s="973"/>
      <c r="AIB87" s="973"/>
      <c r="AIC87" s="973"/>
      <c r="AID87" s="973"/>
      <c r="AIE87" s="973"/>
      <c r="AIF87" s="973"/>
      <c r="AIG87" s="973"/>
      <c r="AIH87" s="973"/>
      <c r="AII87" s="973"/>
      <c r="AIJ87" s="973"/>
      <c r="AIK87" s="973"/>
      <c r="AIL87" s="973"/>
      <c r="AIM87" s="973"/>
      <c r="AIN87" s="973"/>
      <c r="AIO87" s="973"/>
      <c r="AIP87" s="973"/>
      <c r="AIQ87" s="973"/>
      <c r="AIR87" s="973"/>
      <c r="AIS87" s="973"/>
      <c r="AIT87" s="973"/>
      <c r="AIU87" s="973"/>
      <c r="AIV87" s="973"/>
      <c r="AIW87" s="973"/>
      <c r="AIX87" s="973"/>
      <c r="AIY87" s="973"/>
      <c r="AIZ87" s="973"/>
      <c r="AJA87" s="973"/>
      <c r="AJB87" s="973"/>
      <c r="AJC87" s="973"/>
      <c r="AJD87" s="973"/>
      <c r="AJE87" s="973"/>
      <c r="AJF87" s="973"/>
      <c r="AJG87" s="973"/>
      <c r="AJH87" s="973"/>
      <c r="AJI87" s="973"/>
      <c r="AJJ87" s="973"/>
      <c r="AJK87" s="973"/>
      <c r="AJL87" s="973"/>
      <c r="AJM87" s="973"/>
      <c r="AJN87" s="973"/>
      <c r="AJO87" s="973"/>
      <c r="AJP87" s="973"/>
      <c r="AJQ87" s="973"/>
      <c r="AJR87" s="973"/>
      <c r="AJS87" s="973"/>
      <c r="AJT87" s="973"/>
      <c r="AJU87" s="973"/>
      <c r="AJV87" s="973"/>
      <c r="AJW87" s="973"/>
      <c r="AJX87" s="973"/>
      <c r="AJY87" s="973"/>
      <c r="AJZ87" s="973"/>
      <c r="AKA87" s="973"/>
      <c r="AKB87" s="973"/>
      <c r="AKC87" s="973"/>
      <c r="AKD87" s="973"/>
      <c r="AKE87" s="973"/>
      <c r="AKF87" s="973"/>
      <c r="AKG87" s="973"/>
      <c r="AKH87" s="973"/>
      <c r="AKI87" s="973"/>
      <c r="AKJ87" s="973"/>
      <c r="AKK87" s="973"/>
      <c r="AKL87" s="973"/>
      <c r="AKM87" s="973"/>
      <c r="AKN87" s="973"/>
      <c r="AKO87" s="973"/>
      <c r="AKP87" s="973"/>
      <c r="AKQ87" s="973"/>
      <c r="AKR87" s="973"/>
      <c r="AKS87" s="973"/>
      <c r="AKT87" s="973"/>
      <c r="AKU87" s="973"/>
      <c r="AKV87" s="973"/>
      <c r="AKW87" s="973"/>
      <c r="AKX87" s="973"/>
      <c r="AKY87" s="973"/>
      <c r="AKZ87" s="973"/>
      <c r="ALA87" s="973"/>
      <c r="ALB87" s="973"/>
      <c r="ALC87" s="973"/>
      <c r="ALD87" s="973"/>
      <c r="ALE87" s="973"/>
      <c r="ALF87" s="973"/>
      <c r="ALG87" s="973"/>
      <c r="ALH87" s="973"/>
      <c r="ALI87" s="973"/>
      <c r="ALJ87" s="973"/>
      <c r="ALK87" s="973"/>
      <c r="ALL87" s="973"/>
      <c r="ALM87" s="973"/>
      <c r="ALN87" s="973"/>
      <c r="ALO87" s="973"/>
      <c r="ALP87" s="973"/>
      <c r="ALQ87" s="973"/>
      <c r="ALR87" s="973"/>
      <c r="ALS87" s="973"/>
    </row>
    <row r="88" spans="1:1007" s="974" customFormat="1" ht="409.5">
      <c r="A88" s="1077" t="s">
        <v>733</v>
      </c>
      <c r="B88" s="997">
        <v>0.23</v>
      </c>
      <c r="C88" s="1005" t="s">
        <v>1014</v>
      </c>
      <c r="D88" s="998">
        <v>1.2E-2</v>
      </c>
      <c r="E88" s="953" t="s">
        <v>1015</v>
      </c>
      <c r="F88" s="953" t="s">
        <v>1016</v>
      </c>
      <c r="G88" s="1225" t="s">
        <v>1</v>
      </c>
      <c r="H88" s="953" t="s">
        <v>431</v>
      </c>
      <c r="I88" s="953">
        <v>93320</v>
      </c>
      <c r="J88" s="953">
        <v>2021</v>
      </c>
      <c r="K88" s="1172">
        <v>45078</v>
      </c>
      <c r="L88" s="1109">
        <v>50770</v>
      </c>
      <c r="M88" s="988" t="s">
        <v>1017</v>
      </c>
      <c r="N88" s="988" t="s">
        <v>1018</v>
      </c>
      <c r="O88" s="988" t="s">
        <v>1019</v>
      </c>
      <c r="P88" s="988" t="s">
        <v>1020</v>
      </c>
      <c r="Q88" s="988" t="s">
        <v>1021</v>
      </c>
      <c r="R88" s="988" t="s">
        <v>1022</v>
      </c>
      <c r="S88" s="988" t="s">
        <v>1023</v>
      </c>
      <c r="T88" s="988" t="s">
        <v>1024</v>
      </c>
      <c r="U88" s="988" t="s">
        <v>1025</v>
      </c>
      <c r="V88" s="988" t="s">
        <v>1026</v>
      </c>
      <c r="W88" s="988" t="s">
        <v>1027</v>
      </c>
      <c r="X88" s="988" t="s">
        <v>1028</v>
      </c>
      <c r="Y88" s="988" t="s">
        <v>1029</v>
      </c>
      <c r="Z88" s="988" t="s">
        <v>1030</v>
      </c>
      <c r="AA88" s="988" t="s">
        <v>1031</v>
      </c>
      <c r="AB88" s="988" t="s">
        <v>1032</v>
      </c>
      <c r="AC88" s="988" t="s">
        <v>1033</v>
      </c>
      <c r="AD88" s="1038"/>
      <c r="AE88" s="965" t="s">
        <v>1034</v>
      </c>
      <c r="AF88" s="1189">
        <v>8.8000000000000005E-3</v>
      </c>
      <c r="AG88" s="953" t="s">
        <v>1035</v>
      </c>
      <c r="AH88" s="953" t="s">
        <v>1036</v>
      </c>
      <c r="AI88" s="953" t="s">
        <v>702</v>
      </c>
      <c r="AJ88" s="953" t="s">
        <v>1004</v>
      </c>
      <c r="AK88" s="953" t="s">
        <v>1</v>
      </c>
      <c r="AL88" s="953" t="s">
        <v>932</v>
      </c>
      <c r="AM88" s="956" t="str">
        <f t="shared" si="11"/>
        <v>SI</v>
      </c>
      <c r="AN88" s="953">
        <v>342</v>
      </c>
      <c r="AO88" s="1133">
        <v>3</v>
      </c>
      <c r="AP88" s="953">
        <v>2021</v>
      </c>
      <c r="AQ88" s="1172">
        <v>45078</v>
      </c>
      <c r="AR88" s="991">
        <v>50769</v>
      </c>
      <c r="AS88" s="1124">
        <v>0.22</v>
      </c>
      <c r="AT88" s="1124">
        <v>0.38</v>
      </c>
      <c r="AU88" s="1124">
        <v>0.38</v>
      </c>
      <c r="AV88" s="1124">
        <v>0.38</v>
      </c>
      <c r="AW88" s="1124">
        <v>0.68</v>
      </c>
      <c r="AX88" s="1124">
        <v>0.84</v>
      </c>
      <c r="AY88" s="1124">
        <v>0.84</v>
      </c>
      <c r="AZ88" s="1124">
        <v>0.84</v>
      </c>
      <c r="BA88" s="1124">
        <v>0.84</v>
      </c>
      <c r="BB88" s="1124">
        <v>1</v>
      </c>
      <c r="BC88" s="1124">
        <v>1</v>
      </c>
      <c r="BD88" s="1124">
        <v>1</v>
      </c>
      <c r="BE88" s="1124">
        <v>1</v>
      </c>
      <c r="BF88" s="1124">
        <v>1</v>
      </c>
      <c r="BG88" s="1124">
        <v>1</v>
      </c>
      <c r="BH88" s="1124">
        <v>1</v>
      </c>
      <c r="BI88" s="1124">
        <v>1</v>
      </c>
      <c r="BJ88" s="1141">
        <v>290</v>
      </c>
      <c r="BK88" s="1142"/>
      <c r="BL88" s="1143"/>
      <c r="BM88" s="1143">
        <v>7765</v>
      </c>
      <c r="BN88" s="1141">
        <v>20000</v>
      </c>
      <c r="BO88" s="1144"/>
      <c r="BP88" s="1144"/>
      <c r="BQ88" s="1143">
        <v>7765</v>
      </c>
      <c r="BR88" s="1141">
        <v>1965</v>
      </c>
      <c r="BS88" s="1144"/>
      <c r="BT88" s="1038"/>
      <c r="BU88" s="1038"/>
      <c r="BV88" s="1141">
        <v>290</v>
      </c>
      <c r="BW88" s="1144"/>
      <c r="BX88" s="1144"/>
      <c r="BY88" s="1038"/>
      <c r="BZ88" s="1141">
        <v>65599</v>
      </c>
      <c r="CA88" s="1144"/>
      <c r="CB88" s="1144"/>
      <c r="CC88" s="1038"/>
      <c r="CD88" s="1144">
        <v>0</v>
      </c>
      <c r="CE88" s="1144"/>
      <c r="CF88" s="1144"/>
      <c r="CG88" s="1144"/>
      <c r="CH88" s="1144">
        <v>0</v>
      </c>
      <c r="CI88" s="1144"/>
      <c r="CJ88" s="1144"/>
      <c r="CK88" s="1144"/>
      <c r="CL88" s="1141">
        <v>125000</v>
      </c>
      <c r="CM88" s="1038"/>
      <c r="CN88" s="1038"/>
      <c r="CO88" s="1038"/>
      <c r="CP88" s="1141">
        <v>90000</v>
      </c>
      <c r="CQ88" s="1038"/>
      <c r="CR88" s="1145"/>
      <c r="CS88" s="1144"/>
      <c r="CT88" s="1144">
        <v>0</v>
      </c>
      <c r="CU88" s="1144"/>
      <c r="CV88" s="1144"/>
      <c r="CW88" s="1144"/>
      <c r="CX88" s="1144"/>
      <c r="CY88" s="1144"/>
      <c r="CZ88" s="1144"/>
      <c r="DA88" s="1144"/>
      <c r="DB88" s="1144"/>
      <c r="DC88" s="1144"/>
      <c r="DD88" s="1144"/>
      <c r="DE88" s="1144"/>
      <c r="DF88" s="1141">
        <v>88802</v>
      </c>
      <c r="DG88" s="1144"/>
      <c r="DH88" s="1144"/>
      <c r="DI88" s="1144"/>
      <c r="DJ88" s="1144"/>
      <c r="DK88" s="1144"/>
      <c r="DL88" s="1144"/>
      <c r="DM88" s="1144"/>
      <c r="DN88" s="1144"/>
      <c r="DO88" s="1144"/>
      <c r="DP88" s="1144"/>
      <c r="DQ88" s="1144"/>
      <c r="DR88" s="1144"/>
      <c r="DS88" s="1144"/>
      <c r="DT88" s="1144"/>
      <c r="DU88" s="1144"/>
      <c r="DV88" s="994">
        <f t="shared" si="12"/>
        <v>391946</v>
      </c>
      <c r="DW88" s="993" t="s">
        <v>644</v>
      </c>
      <c r="DX88" s="992" t="s">
        <v>289</v>
      </c>
      <c r="DY88" s="992" t="s">
        <v>1008</v>
      </c>
      <c r="DZ88" s="993" t="s">
        <v>1009</v>
      </c>
      <c r="EA88" s="1146">
        <v>3779595</v>
      </c>
      <c r="EB88" s="1087" t="s">
        <v>1037</v>
      </c>
      <c r="EC88" s="1315" t="s">
        <v>343</v>
      </c>
      <c r="ED88" s="1144"/>
      <c r="EE88" s="1144"/>
      <c r="EF88" s="1144"/>
      <c r="EG88" s="1144"/>
      <c r="EH88" s="1147"/>
      <c r="EI88" s="995"/>
      <c r="EJ88" s="995"/>
      <c r="EK88" s="995"/>
      <c r="EL88" s="995"/>
      <c r="EM88" s="995"/>
      <c r="EN88" s="995"/>
      <c r="EO88" s="995"/>
      <c r="EP88" s="995"/>
      <c r="EQ88" s="995"/>
      <c r="ER88" s="996"/>
      <c r="ES88" s="973"/>
      <c r="ET88" s="973"/>
      <c r="EU88" s="973"/>
      <c r="EV88" s="973"/>
      <c r="EW88" s="973"/>
      <c r="EX88" s="973"/>
      <c r="EY88" s="973"/>
      <c r="EZ88" s="973"/>
      <c r="FA88" s="973"/>
      <c r="FB88" s="973"/>
      <c r="FC88" s="973"/>
      <c r="FD88" s="973"/>
      <c r="FE88" s="973"/>
      <c r="FF88" s="973"/>
      <c r="FG88" s="973"/>
      <c r="FH88" s="973"/>
      <c r="FI88" s="973"/>
      <c r="FJ88" s="973"/>
      <c r="FK88" s="973"/>
      <c r="FL88" s="973"/>
      <c r="FM88" s="973"/>
      <c r="FN88" s="973"/>
      <c r="FO88" s="973"/>
      <c r="FP88" s="973"/>
      <c r="FQ88" s="973"/>
      <c r="FR88" s="973"/>
      <c r="FS88" s="973"/>
      <c r="FT88" s="973"/>
      <c r="FU88" s="973"/>
      <c r="FV88" s="973"/>
      <c r="FW88" s="973"/>
      <c r="FX88" s="973"/>
      <c r="FY88" s="973"/>
      <c r="FZ88" s="973"/>
      <c r="GA88" s="973"/>
      <c r="GB88" s="973"/>
      <c r="GC88" s="973"/>
      <c r="GD88" s="973"/>
      <c r="GE88" s="973"/>
      <c r="GF88" s="973"/>
      <c r="GG88" s="973"/>
      <c r="GH88" s="973"/>
      <c r="GI88" s="973"/>
      <c r="GJ88" s="973"/>
      <c r="GK88" s="973"/>
      <c r="GL88" s="973"/>
      <c r="GM88" s="973"/>
      <c r="GN88" s="973"/>
      <c r="GO88" s="973"/>
      <c r="GP88" s="973"/>
      <c r="GQ88" s="973"/>
      <c r="GR88" s="973"/>
      <c r="GS88" s="973"/>
      <c r="GT88" s="973"/>
      <c r="GU88" s="973"/>
      <c r="GV88" s="973"/>
      <c r="GW88" s="973"/>
      <c r="GX88" s="973"/>
      <c r="GY88" s="973"/>
      <c r="GZ88" s="973"/>
      <c r="HA88" s="973"/>
      <c r="HB88" s="973"/>
      <c r="HC88" s="973"/>
      <c r="HD88" s="973"/>
      <c r="HE88" s="973"/>
      <c r="HF88" s="973"/>
      <c r="HG88" s="973"/>
      <c r="HH88" s="973"/>
      <c r="HI88" s="973"/>
      <c r="HJ88" s="973"/>
      <c r="HK88" s="973"/>
      <c r="HL88" s="973"/>
      <c r="HM88" s="973"/>
      <c r="HN88" s="973"/>
      <c r="HO88" s="973"/>
      <c r="HP88" s="973"/>
      <c r="HQ88" s="973"/>
      <c r="HR88" s="973"/>
      <c r="HS88" s="973"/>
      <c r="HT88" s="973"/>
      <c r="HU88" s="973"/>
      <c r="HV88" s="973"/>
      <c r="HW88" s="973"/>
      <c r="HX88" s="973"/>
      <c r="HY88" s="973"/>
      <c r="HZ88" s="973"/>
      <c r="IA88" s="973"/>
      <c r="IB88" s="973"/>
      <c r="IC88" s="973"/>
      <c r="ID88" s="973"/>
      <c r="IE88" s="973"/>
      <c r="IF88" s="973"/>
      <c r="IG88" s="973"/>
      <c r="IH88" s="973"/>
      <c r="II88" s="973"/>
      <c r="IJ88" s="973"/>
      <c r="IK88" s="973"/>
      <c r="IL88" s="973"/>
      <c r="IM88" s="973"/>
      <c r="IN88" s="973"/>
      <c r="IO88" s="973"/>
      <c r="IP88" s="973"/>
      <c r="IQ88" s="973"/>
      <c r="IR88" s="973"/>
      <c r="IS88" s="973"/>
      <c r="IT88" s="973"/>
      <c r="IU88" s="973"/>
      <c r="IV88" s="973"/>
      <c r="IW88" s="973"/>
      <c r="IX88" s="973"/>
      <c r="IY88" s="973"/>
      <c r="IZ88" s="973"/>
      <c r="JA88" s="973"/>
      <c r="JB88" s="973"/>
      <c r="JC88" s="973"/>
      <c r="JD88" s="973"/>
      <c r="JE88" s="973"/>
      <c r="JF88" s="973"/>
      <c r="JG88" s="973"/>
      <c r="JH88" s="973"/>
      <c r="JI88" s="973"/>
      <c r="JJ88" s="973"/>
      <c r="JK88" s="973"/>
      <c r="JL88" s="973"/>
      <c r="JM88" s="973"/>
      <c r="JN88" s="973"/>
      <c r="JO88" s="973"/>
      <c r="JP88" s="973"/>
      <c r="JQ88" s="973"/>
      <c r="JR88" s="973"/>
      <c r="JS88" s="973"/>
      <c r="JT88" s="973"/>
      <c r="JU88" s="973"/>
      <c r="JV88" s="973"/>
      <c r="JW88" s="973"/>
      <c r="JX88" s="973"/>
      <c r="JY88" s="973"/>
      <c r="JZ88" s="973"/>
      <c r="KA88" s="973"/>
      <c r="KB88" s="973"/>
      <c r="KC88" s="973"/>
      <c r="KD88" s="973"/>
      <c r="KE88" s="973"/>
      <c r="KF88" s="973"/>
      <c r="KG88" s="973"/>
      <c r="KH88" s="973"/>
      <c r="KI88" s="973"/>
      <c r="KJ88" s="973"/>
      <c r="KK88" s="973"/>
      <c r="KL88" s="973"/>
      <c r="KM88" s="973"/>
      <c r="KN88" s="973"/>
      <c r="KO88" s="973"/>
      <c r="KP88" s="973"/>
      <c r="KQ88" s="973"/>
      <c r="KR88" s="973"/>
      <c r="KS88" s="973"/>
      <c r="KT88" s="973"/>
      <c r="KU88" s="973"/>
      <c r="KV88" s="973"/>
      <c r="KW88" s="973"/>
      <c r="KX88" s="973"/>
      <c r="KY88" s="973"/>
      <c r="KZ88" s="973"/>
      <c r="LA88" s="973"/>
      <c r="LB88" s="973"/>
      <c r="LC88" s="973"/>
      <c r="LD88" s="973"/>
      <c r="LE88" s="973"/>
      <c r="LF88" s="973"/>
      <c r="LG88" s="973"/>
      <c r="LH88" s="973"/>
      <c r="LI88" s="973"/>
      <c r="LJ88" s="973"/>
      <c r="LK88" s="973"/>
      <c r="LL88" s="973"/>
      <c r="LM88" s="973"/>
      <c r="LN88" s="973"/>
      <c r="LO88" s="973"/>
      <c r="LP88" s="973"/>
      <c r="LQ88" s="973"/>
      <c r="LR88" s="973"/>
      <c r="LS88" s="973"/>
      <c r="LT88" s="973"/>
      <c r="LU88" s="973"/>
      <c r="LV88" s="973"/>
      <c r="LW88" s="973"/>
      <c r="LX88" s="973"/>
      <c r="LY88" s="973"/>
      <c r="LZ88" s="973"/>
      <c r="MA88" s="973"/>
      <c r="MB88" s="973"/>
      <c r="MC88" s="973"/>
      <c r="MD88" s="973"/>
      <c r="ME88" s="973"/>
      <c r="MF88" s="973"/>
      <c r="MG88" s="973"/>
      <c r="MH88" s="973"/>
      <c r="MI88" s="973"/>
      <c r="MJ88" s="973"/>
      <c r="MK88" s="973"/>
      <c r="ML88" s="973"/>
      <c r="MM88" s="973"/>
      <c r="MN88" s="973"/>
      <c r="MO88" s="973"/>
      <c r="MP88" s="973"/>
      <c r="MQ88" s="973"/>
      <c r="MR88" s="973"/>
      <c r="MS88" s="973"/>
      <c r="MT88" s="973"/>
      <c r="MU88" s="973"/>
      <c r="MV88" s="973"/>
      <c r="MW88" s="973"/>
      <c r="MX88" s="973"/>
      <c r="MY88" s="973"/>
      <c r="MZ88" s="973"/>
      <c r="NA88" s="973"/>
      <c r="NB88" s="973"/>
      <c r="NC88" s="973"/>
      <c r="ND88" s="973"/>
      <c r="NE88" s="973"/>
      <c r="NF88" s="973"/>
      <c r="NG88" s="973"/>
      <c r="NH88" s="973"/>
      <c r="NI88" s="973"/>
      <c r="NJ88" s="973"/>
      <c r="NK88" s="973"/>
      <c r="NL88" s="973"/>
      <c r="NM88" s="973"/>
      <c r="NN88" s="973"/>
      <c r="NO88" s="973"/>
      <c r="NP88" s="973"/>
      <c r="NQ88" s="973"/>
      <c r="NR88" s="973"/>
      <c r="NS88" s="973"/>
      <c r="NT88" s="973"/>
      <c r="NU88" s="973"/>
      <c r="NV88" s="973"/>
      <c r="NW88" s="973"/>
      <c r="NX88" s="973"/>
      <c r="NY88" s="973"/>
      <c r="NZ88" s="973"/>
      <c r="OA88" s="973"/>
      <c r="OB88" s="973"/>
      <c r="OC88" s="973"/>
      <c r="OD88" s="973"/>
      <c r="OE88" s="973"/>
      <c r="OF88" s="973"/>
      <c r="OG88" s="973"/>
      <c r="OH88" s="973"/>
      <c r="OI88" s="973"/>
      <c r="OJ88" s="973"/>
      <c r="OK88" s="973"/>
      <c r="OL88" s="973"/>
      <c r="OM88" s="973"/>
      <c r="ON88" s="973"/>
      <c r="OO88" s="973"/>
      <c r="OP88" s="973"/>
      <c r="OQ88" s="973"/>
      <c r="OR88" s="973"/>
      <c r="OS88" s="973"/>
      <c r="OT88" s="973"/>
      <c r="OU88" s="973"/>
      <c r="OV88" s="973"/>
      <c r="OW88" s="973"/>
      <c r="OX88" s="973"/>
      <c r="OY88" s="973"/>
      <c r="OZ88" s="973"/>
      <c r="PA88" s="973"/>
      <c r="PB88" s="973"/>
      <c r="PC88" s="973"/>
      <c r="PD88" s="973"/>
      <c r="PE88" s="973"/>
      <c r="PF88" s="973"/>
      <c r="PG88" s="973"/>
      <c r="PH88" s="973"/>
      <c r="PI88" s="973"/>
      <c r="PJ88" s="973"/>
      <c r="PK88" s="973"/>
      <c r="PL88" s="973"/>
      <c r="PM88" s="973"/>
      <c r="PN88" s="973"/>
      <c r="PO88" s="973"/>
      <c r="PP88" s="973"/>
      <c r="PQ88" s="973"/>
      <c r="PR88" s="973"/>
      <c r="PS88" s="973"/>
      <c r="PT88" s="973"/>
      <c r="PU88" s="973"/>
      <c r="PV88" s="973"/>
      <c r="PW88" s="973"/>
      <c r="PX88" s="973"/>
      <c r="PY88" s="973"/>
      <c r="PZ88" s="973"/>
      <c r="QA88" s="973"/>
      <c r="QB88" s="973"/>
      <c r="QC88" s="973"/>
      <c r="QD88" s="973"/>
      <c r="QE88" s="973"/>
      <c r="QF88" s="973"/>
      <c r="QG88" s="973"/>
      <c r="QH88" s="973"/>
      <c r="QI88" s="973"/>
      <c r="QJ88" s="973"/>
      <c r="QK88" s="973"/>
      <c r="QL88" s="973"/>
      <c r="QM88" s="973"/>
      <c r="QN88" s="973"/>
      <c r="QO88" s="973"/>
      <c r="QP88" s="973"/>
      <c r="QQ88" s="973"/>
      <c r="QR88" s="973"/>
      <c r="QS88" s="973"/>
      <c r="QT88" s="973"/>
      <c r="QU88" s="973"/>
      <c r="QV88" s="973"/>
      <c r="QW88" s="973"/>
      <c r="QX88" s="973"/>
      <c r="QY88" s="973"/>
      <c r="QZ88" s="973"/>
      <c r="RA88" s="973"/>
      <c r="RB88" s="973"/>
      <c r="RC88" s="973"/>
      <c r="RD88" s="973"/>
      <c r="RE88" s="973"/>
      <c r="RF88" s="973"/>
      <c r="RG88" s="973"/>
      <c r="RH88" s="973"/>
      <c r="RI88" s="973"/>
      <c r="RJ88" s="973"/>
      <c r="RK88" s="973"/>
      <c r="RL88" s="973"/>
      <c r="RM88" s="973"/>
      <c r="RN88" s="973"/>
      <c r="RO88" s="973"/>
      <c r="RP88" s="973"/>
      <c r="RQ88" s="973"/>
      <c r="RR88" s="973"/>
      <c r="RS88" s="973"/>
      <c r="RT88" s="973"/>
      <c r="RU88" s="973"/>
      <c r="RV88" s="973"/>
      <c r="RW88" s="973"/>
      <c r="RX88" s="973"/>
      <c r="RY88" s="973"/>
      <c r="RZ88" s="973"/>
      <c r="SA88" s="973"/>
      <c r="SB88" s="973"/>
      <c r="SC88" s="973"/>
      <c r="SD88" s="973"/>
      <c r="SE88" s="973"/>
      <c r="SF88" s="973"/>
      <c r="SG88" s="973"/>
      <c r="SH88" s="973"/>
      <c r="SI88" s="973"/>
      <c r="SJ88" s="973"/>
      <c r="SK88" s="973"/>
      <c r="SL88" s="973"/>
      <c r="SM88" s="973"/>
      <c r="SN88" s="973"/>
      <c r="SO88" s="973"/>
      <c r="SP88" s="973"/>
      <c r="SQ88" s="973"/>
      <c r="SR88" s="973"/>
      <c r="SS88" s="973"/>
      <c r="ST88" s="973"/>
      <c r="SU88" s="973"/>
      <c r="SV88" s="973"/>
      <c r="SW88" s="973"/>
      <c r="SX88" s="973"/>
      <c r="SY88" s="973"/>
      <c r="SZ88" s="973"/>
      <c r="TA88" s="973"/>
      <c r="TB88" s="973"/>
      <c r="TC88" s="973"/>
      <c r="TD88" s="973"/>
      <c r="TE88" s="973"/>
      <c r="TF88" s="973"/>
      <c r="TG88" s="973"/>
      <c r="TH88" s="973"/>
      <c r="TI88" s="973"/>
      <c r="TJ88" s="973"/>
      <c r="TK88" s="973"/>
      <c r="TL88" s="973"/>
      <c r="TM88" s="973"/>
      <c r="TN88" s="973"/>
      <c r="TO88" s="973"/>
      <c r="TP88" s="973"/>
      <c r="TQ88" s="973"/>
      <c r="TR88" s="973"/>
      <c r="TS88" s="973"/>
      <c r="TT88" s="973"/>
      <c r="TU88" s="973"/>
      <c r="TV88" s="973"/>
      <c r="TW88" s="973"/>
      <c r="TX88" s="973"/>
      <c r="TY88" s="973"/>
      <c r="TZ88" s="973"/>
      <c r="UA88" s="973"/>
      <c r="UB88" s="973"/>
      <c r="UC88" s="973"/>
      <c r="UD88" s="973"/>
      <c r="UE88" s="973"/>
      <c r="UF88" s="973"/>
      <c r="UG88" s="973"/>
      <c r="UH88" s="973"/>
      <c r="UI88" s="973"/>
      <c r="UJ88" s="973"/>
      <c r="UK88" s="973"/>
      <c r="UL88" s="973"/>
      <c r="UM88" s="973"/>
      <c r="UN88" s="973"/>
      <c r="UO88" s="973"/>
      <c r="UP88" s="973"/>
      <c r="UQ88" s="973"/>
      <c r="UR88" s="973"/>
      <c r="US88" s="973"/>
      <c r="UT88" s="973"/>
      <c r="UU88" s="973"/>
      <c r="UV88" s="973"/>
      <c r="UW88" s="973"/>
      <c r="UX88" s="973"/>
      <c r="UY88" s="973"/>
      <c r="UZ88" s="973"/>
      <c r="VA88" s="973"/>
      <c r="VB88" s="973"/>
      <c r="VC88" s="973"/>
      <c r="VD88" s="973"/>
      <c r="VE88" s="973"/>
      <c r="VF88" s="973"/>
      <c r="VG88" s="973"/>
      <c r="VH88" s="973"/>
      <c r="VI88" s="973"/>
      <c r="VJ88" s="973"/>
      <c r="VK88" s="973"/>
      <c r="VL88" s="973"/>
      <c r="VM88" s="973"/>
      <c r="VN88" s="973"/>
      <c r="VO88" s="973"/>
      <c r="VP88" s="973"/>
      <c r="VQ88" s="973"/>
      <c r="VR88" s="973"/>
      <c r="VS88" s="973"/>
      <c r="VT88" s="973"/>
      <c r="VU88" s="973"/>
      <c r="VV88" s="973"/>
      <c r="VW88" s="973"/>
      <c r="VX88" s="973"/>
      <c r="VY88" s="973"/>
      <c r="VZ88" s="973"/>
      <c r="WA88" s="973"/>
      <c r="WB88" s="973"/>
      <c r="WC88" s="973"/>
      <c r="WD88" s="973"/>
      <c r="WE88" s="973"/>
      <c r="WF88" s="973"/>
      <c r="WG88" s="973"/>
      <c r="WH88" s="973"/>
      <c r="WI88" s="973"/>
      <c r="WJ88" s="973"/>
      <c r="WK88" s="973"/>
      <c r="WL88" s="973"/>
      <c r="WM88" s="973"/>
      <c r="WN88" s="973"/>
      <c r="WO88" s="973"/>
      <c r="WP88" s="973"/>
      <c r="WQ88" s="973"/>
      <c r="WR88" s="973"/>
      <c r="WS88" s="973"/>
      <c r="WT88" s="973"/>
      <c r="WU88" s="973"/>
      <c r="WV88" s="973"/>
      <c r="WW88" s="973"/>
      <c r="WX88" s="973"/>
      <c r="WY88" s="973"/>
      <c r="WZ88" s="973"/>
      <c r="XA88" s="973"/>
      <c r="XB88" s="973"/>
      <c r="XC88" s="973"/>
      <c r="XD88" s="973"/>
      <c r="XE88" s="973"/>
      <c r="XF88" s="973"/>
      <c r="XG88" s="973"/>
      <c r="XH88" s="973"/>
      <c r="XI88" s="973"/>
      <c r="XJ88" s="973"/>
      <c r="XK88" s="973"/>
      <c r="XL88" s="973"/>
      <c r="XM88" s="973"/>
      <c r="XN88" s="973"/>
      <c r="XO88" s="973"/>
      <c r="XP88" s="973"/>
      <c r="XQ88" s="973"/>
      <c r="XR88" s="973"/>
      <c r="XS88" s="973"/>
      <c r="XT88" s="973"/>
      <c r="XU88" s="973"/>
      <c r="XV88" s="973"/>
      <c r="XW88" s="973"/>
      <c r="XX88" s="973"/>
      <c r="XY88" s="973"/>
      <c r="XZ88" s="973"/>
      <c r="YA88" s="973"/>
      <c r="YB88" s="973"/>
      <c r="YC88" s="973"/>
      <c r="YD88" s="973"/>
      <c r="YE88" s="973"/>
      <c r="YF88" s="973"/>
      <c r="YG88" s="973"/>
      <c r="YH88" s="973"/>
      <c r="YI88" s="973"/>
      <c r="YJ88" s="973"/>
      <c r="YK88" s="973"/>
      <c r="YL88" s="973"/>
      <c r="YM88" s="973"/>
      <c r="YN88" s="973"/>
      <c r="YO88" s="973"/>
      <c r="YP88" s="973"/>
      <c r="YQ88" s="973"/>
      <c r="YR88" s="973"/>
      <c r="YS88" s="973"/>
      <c r="YT88" s="973"/>
      <c r="YU88" s="973"/>
      <c r="YV88" s="973"/>
      <c r="YW88" s="973"/>
      <c r="YX88" s="973"/>
      <c r="YY88" s="973"/>
      <c r="YZ88" s="973"/>
      <c r="ZA88" s="973"/>
      <c r="ZB88" s="973"/>
      <c r="ZC88" s="973"/>
      <c r="ZD88" s="973"/>
      <c r="ZE88" s="973"/>
      <c r="ZF88" s="973"/>
      <c r="ZG88" s="973"/>
      <c r="ZH88" s="973"/>
      <c r="ZI88" s="973"/>
      <c r="ZJ88" s="973"/>
      <c r="ZK88" s="973"/>
      <c r="ZL88" s="973"/>
      <c r="ZM88" s="973"/>
      <c r="ZN88" s="973"/>
      <c r="ZO88" s="973"/>
      <c r="ZP88" s="973"/>
      <c r="ZQ88" s="973"/>
      <c r="ZR88" s="973"/>
      <c r="ZS88" s="973"/>
      <c r="ZT88" s="973"/>
      <c r="ZU88" s="973"/>
      <c r="ZV88" s="973"/>
      <c r="ZW88" s="973"/>
      <c r="ZX88" s="973"/>
      <c r="ZY88" s="973"/>
      <c r="ZZ88" s="973"/>
      <c r="AAA88" s="973"/>
      <c r="AAB88" s="973"/>
      <c r="AAC88" s="973"/>
      <c r="AAD88" s="973"/>
      <c r="AAE88" s="973"/>
      <c r="AAF88" s="973"/>
      <c r="AAG88" s="973"/>
      <c r="AAH88" s="973"/>
      <c r="AAI88" s="973"/>
      <c r="AAJ88" s="973"/>
      <c r="AAK88" s="973"/>
      <c r="AAL88" s="973"/>
      <c r="AAM88" s="973"/>
      <c r="AAN88" s="973"/>
      <c r="AAO88" s="973"/>
      <c r="AAP88" s="973"/>
      <c r="AAQ88" s="973"/>
      <c r="AAR88" s="973"/>
      <c r="AAS88" s="973"/>
      <c r="AAT88" s="973"/>
      <c r="AAU88" s="973"/>
      <c r="AAV88" s="973"/>
      <c r="AAW88" s="973"/>
      <c r="AAX88" s="973"/>
      <c r="AAY88" s="973"/>
      <c r="AAZ88" s="973"/>
      <c r="ABA88" s="973"/>
      <c r="ABB88" s="973"/>
      <c r="ABC88" s="973"/>
      <c r="ABD88" s="973"/>
      <c r="ABE88" s="973"/>
      <c r="ABF88" s="973"/>
      <c r="ABG88" s="973"/>
      <c r="ABH88" s="973"/>
      <c r="ABI88" s="973"/>
      <c r="ABJ88" s="973"/>
      <c r="ABK88" s="973"/>
      <c r="ABL88" s="973"/>
      <c r="ABM88" s="973"/>
      <c r="ABN88" s="973"/>
      <c r="ABO88" s="973"/>
      <c r="ABP88" s="973"/>
      <c r="ABQ88" s="973"/>
      <c r="ABR88" s="973"/>
      <c r="ABS88" s="973"/>
      <c r="ABT88" s="973"/>
      <c r="ABU88" s="973"/>
      <c r="ABV88" s="973"/>
      <c r="ABW88" s="973"/>
      <c r="ABX88" s="973"/>
      <c r="ABY88" s="973"/>
      <c r="ABZ88" s="973"/>
      <c r="ACA88" s="973"/>
      <c r="ACB88" s="973"/>
      <c r="ACC88" s="973"/>
      <c r="ACD88" s="973"/>
      <c r="ACE88" s="973"/>
      <c r="ACF88" s="973"/>
      <c r="ACG88" s="973"/>
      <c r="ACH88" s="973"/>
      <c r="ACI88" s="973"/>
      <c r="ACJ88" s="973"/>
      <c r="ACK88" s="973"/>
      <c r="ACL88" s="973"/>
      <c r="ACM88" s="973"/>
      <c r="ACN88" s="973"/>
      <c r="ACO88" s="973"/>
      <c r="ACP88" s="973"/>
      <c r="ACQ88" s="973"/>
      <c r="ACR88" s="973"/>
      <c r="ACS88" s="973"/>
      <c r="ACT88" s="973"/>
      <c r="ACU88" s="973"/>
      <c r="ACV88" s="973"/>
      <c r="ACW88" s="973"/>
      <c r="ACX88" s="973"/>
      <c r="ACY88" s="973"/>
      <c r="ACZ88" s="973"/>
      <c r="ADA88" s="973"/>
      <c r="ADB88" s="973"/>
      <c r="ADC88" s="973"/>
      <c r="ADD88" s="973"/>
      <c r="ADE88" s="973"/>
      <c r="ADF88" s="973"/>
      <c r="ADG88" s="973"/>
      <c r="ADH88" s="973"/>
      <c r="ADI88" s="973"/>
      <c r="ADJ88" s="973"/>
      <c r="ADK88" s="973"/>
      <c r="ADL88" s="973"/>
      <c r="ADM88" s="973"/>
      <c r="ADN88" s="973"/>
      <c r="ADO88" s="973"/>
      <c r="ADP88" s="973"/>
      <c r="ADQ88" s="973"/>
      <c r="ADR88" s="973"/>
      <c r="ADS88" s="973"/>
      <c r="ADT88" s="973"/>
      <c r="ADU88" s="973"/>
      <c r="ADV88" s="973"/>
      <c r="ADW88" s="973"/>
      <c r="ADX88" s="973"/>
      <c r="ADY88" s="973"/>
      <c r="ADZ88" s="973"/>
      <c r="AEA88" s="973"/>
      <c r="AEB88" s="973"/>
      <c r="AEC88" s="973"/>
      <c r="AED88" s="973"/>
      <c r="AEE88" s="973"/>
      <c r="AEF88" s="973"/>
      <c r="AEG88" s="973"/>
      <c r="AEH88" s="973"/>
      <c r="AEI88" s="973"/>
      <c r="AEJ88" s="973"/>
      <c r="AEK88" s="973"/>
      <c r="AEL88" s="973"/>
      <c r="AEM88" s="973"/>
      <c r="AEN88" s="973"/>
      <c r="AEO88" s="973"/>
      <c r="AEP88" s="973"/>
      <c r="AEQ88" s="973"/>
      <c r="AER88" s="973"/>
      <c r="AES88" s="973"/>
      <c r="AET88" s="973"/>
      <c r="AEU88" s="973"/>
      <c r="AEV88" s="973"/>
      <c r="AEW88" s="973"/>
      <c r="AEX88" s="973"/>
      <c r="AEY88" s="973"/>
      <c r="AEZ88" s="973"/>
      <c r="AFA88" s="973"/>
      <c r="AFB88" s="973"/>
      <c r="AFC88" s="973"/>
      <c r="AFD88" s="973"/>
      <c r="AFE88" s="973"/>
      <c r="AFF88" s="973"/>
      <c r="AFG88" s="973"/>
      <c r="AFH88" s="973"/>
      <c r="AFI88" s="973"/>
      <c r="AFJ88" s="973"/>
      <c r="AFK88" s="973"/>
      <c r="AFL88" s="973"/>
      <c r="AFM88" s="973"/>
      <c r="AFN88" s="973"/>
      <c r="AFO88" s="973"/>
      <c r="AFP88" s="973"/>
      <c r="AFQ88" s="973"/>
      <c r="AFR88" s="973"/>
      <c r="AFS88" s="973"/>
      <c r="AFT88" s="973"/>
      <c r="AFU88" s="973"/>
      <c r="AFV88" s="973"/>
      <c r="AFW88" s="973"/>
      <c r="AFX88" s="973"/>
      <c r="AFY88" s="973"/>
      <c r="AFZ88" s="973"/>
      <c r="AGA88" s="973"/>
      <c r="AGB88" s="973"/>
      <c r="AGC88" s="973"/>
      <c r="AGD88" s="973"/>
      <c r="AGE88" s="973"/>
      <c r="AGF88" s="973"/>
      <c r="AGG88" s="973"/>
      <c r="AGH88" s="973"/>
      <c r="AGI88" s="973"/>
      <c r="AGJ88" s="973"/>
      <c r="AGK88" s="973"/>
      <c r="AGL88" s="973"/>
      <c r="AGM88" s="973"/>
      <c r="AGN88" s="973"/>
      <c r="AGO88" s="973"/>
      <c r="AGP88" s="973"/>
      <c r="AGQ88" s="973"/>
      <c r="AGR88" s="973"/>
      <c r="AGS88" s="973"/>
      <c r="AGT88" s="973"/>
      <c r="AGU88" s="973"/>
      <c r="AGV88" s="973"/>
      <c r="AGW88" s="973"/>
      <c r="AGX88" s="973"/>
      <c r="AGY88" s="973"/>
      <c r="AGZ88" s="973"/>
      <c r="AHA88" s="973"/>
      <c r="AHB88" s="973"/>
      <c r="AHC88" s="973"/>
      <c r="AHD88" s="973"/>
      <c r="AHE88" s="973"/>
      <c r="AHF88" s="973"/>
      <c r="AHG88" s="973"/>
      <c r="AHH88" s="973"/>
      <c r="AHI88" s="973"/>
      <c r="AHJ88" s="973"/>
      <c r="AHK88" s="973"/>
      <c r="AHL88" s="973"/>
      <c r="AHM88" s="973"/>
      <c r="AHN88" s="973"/>
      <c r="AHO88" s="973"/>
      <c r="AHP88" s="973"/>
      <c r="AHQ88" s="973"/>
      <c r="AHR88" s="973"/>
      <c r="AHS88" s="973"/>
      <c r="AHT88" s="973"/>
      <c r="AHU88" s="973"/>
      <c r="AHV88" s="973"/>
      <c r="AHW88" s="973"/>
      <c r="AHX88" s="973"/>
      <c r="AHY88" s="973"/>
      <c r="AHZ88" s="973"/>
      <c r="AIA88" s="973"/>
      <c r="AIB88" s="973"/>
      <c r="AIC88" s="973"/>
      <c r="AID88" s="973"/>
      <c r="AIE88" s="973"/>
      <c r="AIF88" s="973"/>
      <c r="AIG88" s="973"/>
      <c r="AIH88" s="973"/>
      <c r="AII88" s="973"/>
      <c r="AIJ88" s="973"/>
      <c r="AIK88" s="973"/>
      <c r="AIL88" s="973"/>
      <c r="AIM88" s="973"/>
      <c r="AIN88" s="973"/>
      <c r="AIO88" s="973"/>
      <c r="AIP88" s="973"/>
      <c r="AIQ88" s="973"/>
      <c r="AIR88" s="973"/>
      <c r="AIS88" s="973"/>
      <c r="AIT88" s="973"/>
      <c r="AIU88" s="973"/>
      <c r="AIV88" s="973"/>
      <c r="AIW88" s="973"/>
      <c r="AIX88" s="973"/>
      <c r="AIY88" s="973"/>
      <c r="AIZ88" s="973"/>
      <c r="AJA88" s="973"/>
      <c r="AJB88" s="973"/>
      <c r="AJC88" s="973"/>
      <c r="AJD88" s="973"/>
      <c r="AJE88" s="973"/>
      <c r="AJF88" s="973"/>
      <c r="AJG88" s="973"/>
      <c r="AJH88" s="973"/>
      <c r="AJI88" s="973"/>
      <c r="AJJ88" s="973"/>
      <c r="AJK88" s="973"/>
      <c r="AJL88" s="973"/>
      <c r="AJM88" s="973"/>
      <c r="AJN88" s="973"/>
      <c r="AJO88" s="973"/>
      <c r="AJP88" s="973"/>
      <c r="AJQ88" s="973"/>
      <c r="AJR88" s="973"/>
      <c r="AJS88" s="973"/>
      <c r="AJT88" s="973"/>
      <c r="AJU88" s="973"/>
      <c r="AJV88" s="973"/>
      <c r="AJW88" s="973"/>
      <c r="AJX88" s="973"/>
      <c r="AJY88" s="973"/>
      <c r="AJZ88" s="973"/>
      <c r="AKA88" s="973"/>
      <c r="AKB88" s="973"/>
      <c r="AKC88" s="973"/>
      <c r="AKD88" s="973"/>
      <c r="AKE88" s="973"/>
      <c r="AKF88" s="973"/>
      <c r="AKG88" s="973"/>
      <c r="AKH88" s="973"/>
      <c r="AKI88" s="973"/>
      <c r="AKJ88" s="973"/>
      <c r="AKK88" s="973"/>
      <c r="AKL88" s="973"/>
      <c r="AKM88" s="973"/>
      <c r="AKN88" s="973"/>
      <c r="AKO88" s="973"/>
      <c r="AKP88" s="973"/>
      <c r="AKQ88" s="973"/>
      <c r="AKR88" s="973"/>
      <c r="AKS88" s="973"/>
      <c r="AKT88" s="973"/>
      <c r="AKU88" s="973"/>
      <c r="AKV88" s="973"/>
      <c r="AKW88" s="973"/>
      <c r="AKX88" s="973"/>
      <c r="AKY88" s="973"/>
      <c r="AKZ88" s="973"/>
      <c r="ALA88" s="973"/>
      <c r="ALB88" s="973"/>
      <c r="ALC88" s="973"/>
      <c r="ALD88" s="973"/>
      <c r="ALE88" s="973"/>
      <c r="ALF88" s="973"/>
      <c r="ALG88" s="973"/>
      <c r="ALH88" s="973"/>
      <c r="ALI88" s="973"/>
      <c r="ALJ88" s="973"/>
      <c r="ALK88" s="973"/>
      <c r="ALL88" s="973"/>
      <c r="ALM88" s="973"/>
      <c r="ALN88" s="973"/>
      <c r="ALO88" s="973"/>
      <c r="ALP88" s="973"/>
      <c r="ALQ88" s="973"/>
      <c r="ALR88" s="973"/>
      <c r="ALS88" s="973"/>
    </row>
    <row r="89" spans="1:1007" s="974" customFormat="1" ht="409.5">
      <c r="A89" s="1077" t="s">
        <v>733</v>
      </c>
      <c r="B89" s="997">
        <v>0.23</v>
      </c>
      <c r="C89" s="1005" t="s">
        <v>1014</v>
      </c>
      <c r="D89" s="998">
        <v>1.2E-2</v>
      </c>
      <c r="E89" s="953" t="s">
        <v>1038</v>
      </c>
      <c r="F89" s="953" t="s">
        <v>1039</v>
      </c>
      <c r="G89" s="1225" t="s">
        <v>1</v>
      </c>
      <c r="H89" s="953" t="s">
        <v>431</v>
      </c>
      <c r="I89" s="953">
        <v>93320</v>
      </c>
      <c r="J89" s="953">
        <v>2021</v>
      </c>
      <c r="K89" s="1172">
        <v>45078</v>
      </c>
      <c r="L89" s="1109">
        <v>50770</v>
      </c>
      <c r="M89" s="988" t="s">
        <v>1017</v>
      </c>
      <c r="N89" s="988" t="s">
        <v>1018</v>
      </c>
      <c r="O89" s="988" t="s">
        <v>1019</v>
      </c>
      <c r="P89" s="988" t="s">
        <v>1020</v>
      </c>
      <c r="Q89" s="988" t="s">
        <v>1021</v>
      </c>
      <c r="R89" s="988" t="s">
        <v>1022</v>
      </c>
      <c r="S89" s="988" t="s">
        <v>1023</v>
      </c>
      <c r="T89" s="988" t="s">
        <v>1024</v>
      </c>
      <c r="U89" s="988" t="s">
        <v>1025</v>
      </c>
      <c r="V89" s="988" t="s">
        <v>1026</v>
      </c>
      <c r="W89" s="988" t="s">
        <v>1027</v>
      </c>
      <c r="X89" s="988" t="s">
        <v>1028</v>
      </c>
      <c r="Y89" s="988" t="s">
        <v>1029</v>
      </c>
      <c r="Z89" s="988" t="s">
        <v>1030</v>
      </c>
      <c r="AA89" s="988" t="s">
        <v>1031</v>
      </c>
      <c r="AB89" s="988" t="s">
        <v>1032</v>
      </c>
      <c r="AC89" s="988" t="s">
        <v>1033</v>
      </c>
      <c r="AD89" s="1038"/>
      <c r="AE89" s="965" t="s">
        <v>1040</v>
      </c>
      <c r="AF89" s="1189">
        <v>8.8000000000000005E-3</v>
      </c>
      <c r="AG89" s="953" t="s">
        <v>1041</v>
      </c>
      <c r="AH89" s="953" t="s">
        <v>1042</v>
      </c>
      <c r="AI89" s="953" t="s">
        <v>702</v>
      </c>
      <c r="AJ89" s="953" t="s">
        <v>1043</v>
      </c>
      <c r="AK89" s="1258" t="s">
        <v>1</v>
      </c>
      <c r="AL89" s="953" t="s">
        <v>23</v>
      </c>
      <c r="AM89" s="956" t="str">
        <f t="shared" si="11"/>
        <v>SI</v>
      </c>
      <c r="AN89" s="953">
        <v>342</v>
      </c>
      <c r="AO89" s="1038" t="s">
        <v>437</v>
      </c>
      <c r="AP89" s="1038" t="s">
        <v>437</v>
      </c>
      <c r="AQ89" s="1172">
        <v>45078</v>
      </c>
      <c r="AR89" s="991">
        <v>50769</v>
      </c>
      <c r="AS89" s="1148">
        <v>0.95</v>
      </c>
      <c r="AT89" s="1148">
        <v>0.95</v>
      </c>
      <c r="AU89" s="1148">
        <v>0.95</v>
      </c>
      <c r="AV89" s="999">
        <v>0.95</v>
      </c>
      <c r="AW89" s="999">
        <v>0.95</v>
      </c>
      <c r="AX89" s="999">
        <v>0.95</v>
      </c>
      <c r="AY89" s="999">
        <v>0.95</v>
      </c>
      <c r="AZ89" s="999">
        <v>0.95</v>
      </c>
      <c r="BA89" s="999">
        <v>0.95</v>
      </c>
      <c r="BB89" s="999">
        <v>0.95</v>
      </c>
      <c r="BC89" s="999">
        <v>0.95</v>
      </c>
      <c r="BD89" s="999">
        <v>0.95</v>
      </c>
      <c r="BE89" s="999">
        <v>0.95</v>
      </c>
      <c r="BF89" s="999">
        <v>0.95</v>
      </c>
      <c r="BG89" s="999">
        <v>0.95</v>
      </c>
      <c r="BH89" s="999">
        <v>0.95</v>
      </c>
      <c r="BI89" s="999">
        <v>0.95</v>
      </c>
      <c r="BJ89" s="1149">
        <v>6175</v>
      </c>
      <c r="BK89" s="1149">
        <v>6175</v>
      </c>
      <c r="BL89" s="992" t="s">
        <v>1044</v>
      </c>
      <c r="BM89" s="992"/>
      <c r="BN89" s="993">
        <v>6506</v>
      </c>
      <c r="BO89" s="993">
        <v>6506</v>
      </c>
      <c r="BP89" s="992"/>
      <c r="BQ89" s="992" t="s">
        <v>1044</v>
      </c>
      <c r="BR89" s="993">
        <v>6854</v>
      </c>
      <c r="BS89" s="993"/>
      <c r="BT89" s="992"/>
      <c r="BU89" s="992"/>
      <c r="BV89" s="993">
        <v>7221</v>
      </c>
      <c r="BW89" s="993"/>
      <c r="BX89" s="992"/>
      <c r="BY89" s="992"/>
      <c r="BZ89" s="993">
        <v>7607</v>
      </c>
      <c r="CA89" s="993"/>
      <c r="CB89" s="968"/>
      <c r="CC89" s="968"/>
      <c r="CD89" s="968">
        <v>0</v>
      </c>
      <c r="CE89" s="968"/>
      <c r="CF89" s="992"/>
      <c r="CG89" s="992"/>
      <c r="CH89" s="993">
        <v>8443</v>
      </c>
      <c r="CI89" s="993"/>
      <c r="CJ89" s="968"/>
      <c r="CK89" s="968"/>
      <c r="CL89" s="993">
        <v>8894</v>
      </c>
      <c r="CM89" s="968"/>
      <c r="CN89" s="968"/>
      <c r="CO89" s="968"/>
      <c r="CP89" s="993">
        <v>9370</v>
      </c>
      <c r="CQ89" s="993"/>
      <c r="CR89" s="992"/>
      <c r="CS89" s="992"/>
      <c r="CT89" s="993">
        <v>9872</v>
      </c>
      <c r="CU89" s="993"/>
      <c r="CV89" s="992"/>
      <c r="CW89" s="992"/>
      <c r="CX89" s="993">
        <v>10400</v>
      </c>
      <c r="CY89" s="993"/>
      <c r="CZ89" s="992"/>
      <c r="DA89" s="992"/>
      <c r="DB89" s="993">
        <v>10956</v>
      </c>
      <c r="DC89" s="993"/>
      <c r="DD89" s="992"/>
      <c r="DE89" s="992"/>
      <c r="DF89" s="993">
        <v>11542</v>
      </c>
      <c r="DG89" s="993"/>
      <c r="DH89" s="992"/>
      <c r="DI89" s="992"/>
      <c r="DJ89" s="993">
        <v>12160</v>
      </c>
      <c r="DK89" s="993"/>
      <c r="DL89" s="992"/>
      <c r="DM89" s="992"/>
      <c r="DN89" s="993">
        <v>12811</v>
      </c>
      <c r="DO89" s="993"/>
      <c r="DP89" s="992"/>
      <c r="DQ89" s="992"/>
      <c r="DR89" s="993">
        <v>13496</v>
      </c>
      <c r="DS89" s="993"/>
      <c r="DT89" s="992"/>
      <c r="DU89" s="992"/>
      <c r="DV89" s="994">
        <f t="shared" si="12"/>
        <v>142307</v>
      </c>
      <c r="DW89" s="993" t="s">
        <v>644</v>
      </c>
      <c r="DX89" s="992" t="s">
        <v>289</v>
      </c>
      <c r="DY89" s="992" t="s">
        <v>1008</v>
      </c>
      <c r="DZ89" s="993" t="s">
        <v>1009</v>
      </c>
      <c r="EA89" s="1146">
        <v>3779595</v>
      </c>
      <c r="EB89" s="1087" t="s">
        <v>1037</v>
      </c>
      <c r="EC89" s="1315" t="s">
        <v>343</v>
      </c>
      <c r="ED89" s="993"/>
      <c r="EE89" s="993"/>
      <c r="EF89" s="992"/>
      <c r="EG89" s="992"/>
      <c r="EH89" s="993"/>
      <c r="EI89" s="995"/>
      <c r="EJ89" s="995"/>
      <c r="EK89" s="995"/>
      <c r="EL89" s="995"/>
      <c r="EM89" s="995"/>
      <c r="EN89" s="995"/>
      <c r="EO89" s="995"/>
      <c r="EP89" s="995"/>
      <c r="EQ89" s="995"/>
      <c r="ER89" s="996"/>
      <c r="ES89" s="973"/>
      <c r="ET89" s="973"/>
      <c r="EU89" s="973"/>
      <c r="EV89" s="973"/>
      <c r="EW89" s="973"/>
      <c r="EX89" s="973"/>
      <c r="EY89" s="973"/>
      <c r="EZ89" s="973"/>
      <c r="FA89" s="973"/>
      <c r="FB89" s="973"/>
      <c r="FC89" s="973"/>
      <c r="FD89" s="973"/>
      <c r="FE89" s="973"/>
      <c r="FF89" s="973"/>
      <c r="FG89" s="973"/>
      <c r="FH89" s="973"/>
      <c r="FI89" s="973"/>
      <c r="FJ89" s="973"/>
      <c r="FK89" s="973"/>
      <c r="FL89" s="973"/>
      <c r="FM89" s="973"/>
      <c r="FN89" s="973"/>
      <c r="FO89" s="973"/>
      <c r="FP89" s="973"/>
      <c r="FQ89" s="973"/>
      <c r="FR89" s="973"/>
      <c r="FS89" s="973"/>
      <c r="FT89" s="973"/>
      <c r="FU89" s="973"/>
      <c r="FV89" s="973"/>
      <c r="FW89" s="973"/>
      <c r="FX89" s="973"/>
      <c r="FY89" s="973"/>
      <c r="FZ89" s="973"/>
      <c r="GA89" s="973"/>
      <c r="GB89" s="973"/>
      <c r="GC89" s="973"/>
      <c r="GD89" s="973"/>
      <c r="GE89" s="973"/>
      <c r="GF89" s="973"/>
      <c r="GG89" s="973"/>
      <c r="GH89" s="973"/>
      <c r="GI89" s="973"/>
      <c r="GJ89" s="973"/>
      <c r="GK89" s="973"/>
      <c r="GL89" s="973"/>
      <c r="GM89" s="973"/>
      <c r="GN89" s="973"/>
      <c r="GO89" s="973"/>
      <c r="GP89" s="973"/>
      <c r="GQ89" s="973"/>
      <c r="GR89" s="973"/>
      <c r="GS89" s="973"/>
      <c r="GT89" s="973"/>
      <c r="GU89" s="973"/>
      <c r="GV89" s="973"/>
      <c r="GW89" s="973"/>
      <c r="GX89" s="973"/>
      <c r="GY89" s="973"/>
      <c r="GZ89" s="973"/>
      <c r="HA89" s="973"/>
      <c r="HB89" s="973"/>
      <c r="HC89" s="973"/>
      <c r="HD89" s="973"/>
      <c r="HE89" s="973"/>
      <c r="HF89" s="973"/>
      <c r="HG89" s="973"/>
      <c r="HH89" s="973"/>
      <c r="HI89" s="973"/>
      <c r="HJ89" s="973"/>
      <c r="HK89" s="973"/>
      <c r="HL89" s="973"/>
      <c r="HM89" s="973"/>
      <c r="HN89" s="973"/>
      <c r="HO89" s="973"/>
      <c r="HP89" s="973"/>
      <c r="HQ89" s="973"/>
      <c r="HR89" s="973"/>
      <c r="HS89" s="973"/>
      <c r="HT89" s="973"/>
      <c r="HU89" s="973"/>
      <c r="HV89" s="973"/>
      <c r="HW89" s="973"/>
      <c r="HX89" s="973"/>
      <c r="HY89" s="973"/>
      <c r="HZ89" s="973"/>
      <c r="IA89" s="973"/>
      <c r="IB89" s="973"/>
      <c r="IC89" s="973"/>
      <c r="ID89" s="973"/>
      <c r="IE89" s="973"/>
      <c r="IF89" s="973"/>
      <c r="IG89" s="973"/>
      <c r="IH89" s="973"/>
      <c r="II89" s="973"/>
      <c r="IJ89" s="973"/>
      <c r="IK89" s="973"/>
      <c r="IL89" s="973"/>
      <c r="IM89" s="973"/>
      <c r="IN89" s="973"/>
      <c r="IO89" s="973"/>
      <c r="IP89" s="973"/>
      <c r="IQ89" s="973"/>
      <c r="IR89" s="973"/>
      <c r="IS89" s="973"/>
      <c r="IT89" s="973"/>
      <c r="IU89" s="973"/>
      <c r="IV89" s="973"/>
      <c r="IW89" s="973"/>
      <c r="IX89" s="973"/>
      <c r="IY89" s="973"/>
      <c r="IZ89" s="973"/>
      <c r="JA89" s="973"/>
      <c r="JB89" s="973"/>
      <c r="JC89" s="973"/>
      <c r="JD89" s="973"/>
      <c r="JE89" s="973"/>
      <c r="JF89" s="973"/>
      <c r="JG89" s="973"/>
      <c r="JH89" s="973"/>
      <c r="JI89" s="973"/>
      <c r="JJ89" s="973"/>
      <c r="JK89" s="973"/>
      <c r="JL89" s="973"/>
      <c r="JM89" s="973"/>
      <c r="JN89" s="973"/>
      <c r="JO89" s="973"/>
      <c r="JP89" s="973"/>
      <c r="JQ89" s="973"/>
      <c r="JR89" s="973"/>
      <c r="JS89" s="973"/>
      <c r="JT89" s="973"/>
      <c r="JU89" s="973"/>
      <c r="JV89" s="973"/>
      <c r="JW89" s="973"/>
      <c r="JX89" s="973"/>
      <c r="JY89" s="973"/>
      <c r="JZ89" s="973"/>
      <c r="KA89" s="973"/>
      <c r="KB89" s="973"/>
      <c r="KC89" s="973"/>
      <c r="KD89" s="973"/>
      <c r="KE89" s="973"/>
      <c r="KF89" s="973"/>
      <c r="KG89" s="973"/>
      <c r="KH89" s="973"/>
      <c r="KI89" s="973"/>
      <c r="KJ89" s="973"/>
      <c r="KK89" s="973"/>
      <c r="KL89" s="973"/>
      <c r="KM89" s="973"/>
      <c r="KN89" s="973"/>
      <c r="KO89" s="973"/>
      <c r="KP89" s="973"/>
      <c r="KQ89" s="973"/>
      <c r="KR89" s="973"/>
      <c r="KS89" s="973"/>
      <c r="KT89" s="973"/>
      <c r="KU89" s="973"/>
      <c r="KV89" s="973"/>
      <c r="KW89" s="973"/>
      <c r="KX89" s="973"/>
      <c r="KY89" s="973"/>
      <c r="KZ89" s="973"/>
      <c r="LA89" s="973"/>
      <c r="LB89" s="973"/>
      <c r="LC89" s="973"/>
      <c r="LD89" s="973"/>
      <c r="LE89" s="973"/>
      <c r="LF89" s="973"/>
      <c r="LG89" s="973"/>
      <c r="LH89" s="973"/>
      <c r="LI89" s="973"/>
      <c r="LJ89" s="973"/>
      <c r="LK89" s="973"/>
      <c r="LL89" s="973"/>
      <c r="LM89" s="973"/>
      <c r="LN89" s="973"/>
      <c r="LO89" s="973"/>
      <c r="LP89" s="973"/>
      <c r="LQ89" s="973"/>
      <c r="LR89" s="973"/>
      <c r="LS89" s="973"/>
      <c r="LT89" s="973"/>
      <c r="LU89" s="973"/>
      <c r="LV89" s="973"/>
      <c r="LW89" s="973"/>
      <c r="LX89" s="973"/>
      <c r="LY89" s="973"/>
      <c r="LZ89" s="973"/>
      <c r="MA89" s="973"/>
      <c r="MB89" s="973"/>
      <c r="MC89" s="973"/>
      <c r="MD89" s="973"/>
      <c r="ME89" s="973"/>
      <c r="MF89" s="973"/>
      <c r="MG89" s="973"/>
      <c r="MH89" s="973"/>
      <c r="MI89" s="973"/>
      <c r="MJ89" s="973"/>
      <c r="MK89" s="973"/>
      <c r="ML89" s="973"/>
      <c r="MM89" s="973"/>
      <c r="MN89" s="973"/>
      <c r="MO89" s="973"/>
      <c r="MP89" s="973"/>
      <c r="MQ89" s="973"/>
      <c r="MR89" s="973"/>
      <c r="MS89" s="973"/>
      <c r="MT89" s="973"/>
      <c r="MU89" s="973"/>
      <c r="MV89" s="973"/>
      <c r="MW89" s="973"/>
      <c r="MX89" s="973"/>
      <c r="MY89" s="973"/>
      <c r="MZ89" s="973"/>
      <c r="NA89" s="973"/>
      <c r="NB89" s="973"/>
      <c r="NC89" s="973"/>
      <c r="ND89" s="973"/>
      <c r="NE89" s="973"/>
      <c r="NF89" s="973"/>
      <c r="NG89" s="973"/>
      <c r="NH89" s="973"/>
      <c r="NI89" s="973"/>
      <c r="NJ89" s="973"/>
      <c r="NK89" s="973"/>
      <c r="NL89" s="973"/>
      <c r="NM89" s="973"/>
      <c r="NN89" s="973"/>
      <c r="NO89" s="973"/>
      <c r="NP89" s="973"/>
      <c r="NQ89" s="973"/>
      <c r="NR89" s="973"/>
      <c r="NS89" s="973"/>
      <c r="NT89" s="973"/>
      <c r="NU89" s="973"/>
      <c r="NV89" s="973"/>
      <c r="NW89" s="973"/>
      <c r="NX89" s="973"/>
      <c r="NY89" s="973"/>
      <c r="NZ89" s="973"/>
      <c r="OA89" s="973"/>
      <c r="OB89" s="973"/>
      <c r="OC89" s="973"/>
      <c r="OD89" s="973"/>
      <c r="OE89" s="973"/>
      <c r="OF89" s="973"/>
      <c r="OG89" s="973"/>
      <c r="OH89" s="973"/>
      <c r="OI89" s="973"/>
      <c r="OJ89" s="973"/>
      <c r="OK89" s="973"/>
      <c r="OL89" s="973"/>
      <c r="OM89" s="973"/>
      <c r="ON89" s="973"/>
      <c r="OO89" s="973"/>
      <c r="OP89" s="973"/>
      <c r="OQ89" s="973"/>
      <c r="OR89" s="973"/>
      <c r="OS89" s="973"/>
      <c r="OT89" s="973"/>
      <c r="OU89" s="973"/>
      <c r="OV89" s="973"/>
      <c r="OW89" s="973"/>
      <c r="OX89" s="973"/>
      <c r="OY89" s="973"/>
      <c r="OZ89" s="973"/>
      <c r="PA89" s="973"/>
      <c r="PB89" s="973"/>
      <c r="PC89" s="973"/>
      <c r="PD89" s="973"/>
      <c r="PE89" s="973"/>
      <c r="PF89" s="973"/>
      <c r="PG89" s="973"/>
      <c r="PH89" s="973"/>
      <c r="PI89" s="973"/>
      <c r="PJ89" s="973"/>
      <c r="PK89" s="973"/>
      <c r="PL89" s="973"/>
      <c r="PM89" s="973"/>
      <c r="PN89" s="973"/>
      <c r="PO89" s="973"/>
      <c r="PP89" s="973"/>
      <c r="PQ89" s="973"/>
      <c r="PR89" s="973"/>
      <c r="PS89" s="973"/>
      <c r="PT89" s="973"/>
      <c r="PU89" s="973"/>
      <c r="PV89" s="973"/>
      <c r="PW89" s="973"/>
      <c r="PX89" s="973"/>
      <c r="PY89" s="973"/>
      <c r="PZ89" s="973"/>
      <c r="QA89" s="973"/>
      <c r="QB89" s="973"/>
      <c r="QC89" s="973"/>
      <c r="QD89" s="973"/>
      <c r="QE89" s="973"/>
      <c r="QF89" s="973"/>
      <c r="QG89" s="973"/>
      <c r="QH89" s="973"/>
      <c r="QI89" s="973"/>
      <c r="QJ89" s="973"/>
      <c r="QK89" s="973"/>
      <c r="QL89" s="973"/>
      <c r="QM89" s="973"/>
      <c r="QN89" s="973"/>
      <c r="QO89" s="973"/>
      <c r="QP89" s="973"/>
      <c r="QQ89" s="973"/>
      <c r="QR89" s="973"/>
      <c r="QS89" s="973"/>
      <c r="QT89" s="973"/>
      <c r="QU89" s="973"/>
      <c r="QV89" s="973"/>
      <c r="QW89" s="973"/>
      <c r="QX89" s="973"/>
      <c r="QY89" s="973"/>
      <c r="QZ89" s="973"/>
      <c r="RA89" s="973"/>
      <c r="RB89" s="973"/>
      <c r="RC89" s="973"/>
      <c r="RD89" s="973"/>
      <c r="RE89" s="973"/>
      <c r="RF89" s="973"/>
      <c r="RG89" s="973"/>
      <c r="RH89" s="973"/>
      <c r="RI89" s="973"/>
      <c r="RJ89" s="973"/>
      <c r="RK89" s="973"/>
      <c r="RL89" s="973"/>
      <c r="RM89" s="973"/>
      <c r="RN89" s="973"/>
      <c r="RO89" s="973"/>
      <c r="RP89" s="973"/>
      <c r="RQ89" s="973"/>
      <c r="RR89" s="973"/>
      <c r="RS89" s="973"/>
      <c r="RT89" s="973"/>
      <c r="RU89" s="973"/>
      <c r="RV89" s="973"/>
      <c r="RW89" s="973"/>
      <c r="RX89" s="973"/>
      <c r="RY89" s="973"/>
      <c r="RZ89" s="973"/>
      <c r="SA89" s="973"/>
      <c r="SB89" s="973"/>
      <c r="SC89" s="973"/>
      <c r="SD89" s="973"/>
      <c r="SE89" s="973"/>
      <c r="SF89" s="973"/>
      <c r="SG89" s="973"/>
      <c r="SH89" s="973"/>
      <c r="SI89" s="973"/>
      <c r="SJ89" s="973"/>
      <c r="SK89" s="973"/>
      <c r="SL89" s="973"/>
      <c r="SM89" s="973"/>
      <c r="SN89" s="973"/>
      <c r="SO89" s="973"/>
      <c r="SP89" s="973"/>
      <c r="SQ89" s="973"/>
      <c r="SR89" s="973"/>
      <c r="SS89" s="973"/>
      <c r="ST89" s="973"/>
      <c r="SU89" s="973"/>
      <c r="SV89" s="973"/>
      <c r="SW89" s="973"/>
      <c r="SX89" s="973"/>
      <c r="SY89" s="973"/>
      <c r="SZ89" s="973"/>
      <c r="TA89" s="973"/>
      <c r="TB89" s="973"/>
      <c r="TC89" s="973"/>
      <c r="TD89" s="973"/>
      <c r="TE89" s="973"/>
      <c r="TF89" s="973"/>
      <c r="TG89" s="973"/>
      <c r="TH89" s="973"/>
      <c r="TI89" s="973"/>
      <c r="TJ89" s="973"/>
      <c r="TK89" s="973"/>
      <c r="TL89" s="973"/>
      <c r="TM89" s="973"/>
      <c r="TN89" s="973"/>
      <c r="TO89" s="973"/>
      <c r="TP89" s="973"/>
      <c r="TQ89" s="973"/>
      <c r="TR89" s="973"/>
      <c r="TS89" s="973"/>
      <c r="TT89" s="973"/>
      <c r="TU89" s="973"/>
      <c r="TV89" s="973"/>
      <c r="TW89" s="973"/>
      <c r="TX89" s="973"/>
      <c r="TY89" s="973"/>
      <c r="TZ89" s="973"/>
      <c r="UA89" s="973"/>
      <c r="UB89" s="973"/>
      <c r="UC89" s="973"/>
      <c r="UD89" s="973"/>
      <c r="UE89" s="973"/>
      <c r="UF89" s="973"/>
      <c r="UG89" s="973"/>
      <c r="UH89" s="973"/>
      <c r="UI89" s="973"/>
      <c r="UJ89" s="973"/>
      <c r="UK89" s="973"/>
      <c r="UL89" s="973"/>
      <c r="UM89" s="973"/>
      <c r="UN89" s="973"/>
      <c r="UO89" s="973"/>
      <c r="UP89" s="973"/>
      <c r="UQ89" s="973"/>
      <c r="UR89" s="973"/>
      <c r="US89" s="973"/>
      <c r="UT89" s="973"/>
      <c r="UU89" s="973"/>
      <c r="UV89" s="973"/>
      <c r="UW89" s="973"/>
      <c r="UX89" s="973"/>
      <c r="UY89" s="973"/>
      <c r="UZ89" s="973"/>
      <c r="VA89" s="973"/>
      <c r="VB89" s="973"/>
      <c r="VC89" s="973"/>
      <c r="VD89" s="973"/>
      <c r="VE89" s="973"/>
      <c r="VF89" s="973"/>
      <c r="VG89" s="973"/>
      <c r="VH89" s="973"/>
      <c r="VI89" s="973"/>
      <c r="VJ89" s="973"/>
      <c r="VK89" s="973"/>
      <c r="VL89" s="973"/>
      <c r="VM89" s="973"/>
      <c r="VN89" s="973"/>
      <c r="VO89" s="973"/>
      <c r="VP89" s="973"/>
      <c r="VQ89" s="973"/>
      <c r="VR89" s="973"/>
      <c r="VS89" s="973"/>
      <c r="VT89" s="973"/>
      <c r="VU89" s="973"/>
      <c r="VV89" s="973"/>
      <c r="VW89" s="973"/>
      <c r="VX89" s="973"/>
      <c r="VY89" s="973"/>
      <c r="VZ89" s="973"/>
      <c r="WA89" s="973"/>
      <c r="WB89" s="973"/>
      <c r="WC89" s="973"/>
      <c r="WD89" s="973"/>
      <c r="WE89" s="973"/>
      <c r="WF89" s="973"/>
      <c r="WG89" s="973"/>
      <c r="WH89" s="973"/>
      <c r="WI89" s="973"/>
      <c r="WJ89" s="973"/>
      <c r="WK89" s="973"/>
      <c r="WL89" s="973"/>
      <c r="WM89" s="973"/>
      <c r="WN89" s="973"/>
      <c r="WO89" s="973"/>
      <c r="WP89" s="973"/>
      <c r="WQ89" s="973"/>
      <c r="WR89" s="973"/>
      <c r="WS89" s="973"/>
      <c r="WT89" s="973"/>
      <c r="WU89" s="973"/>
      <c r="WV89" s="973"/>
      <c r="WW89" s="973"/>
      <c r="WX89" s="973"/>
      <c r="WY89" s="973"/>
      <c r="WZ89" s="973"/>
      <c r="XA89" s="973"/>
      <c r="XB89" s="973"/>
      <c r="XC89" s="973"/>
      <c r="XD89" s="973"/>
      <c r="XE89" s="973"/>
      <c r="XF89" s="973"/>
      <c r="XG89" s="973"/>
      <c r="XH89" s="973"/>
      <c r="XI89" s="973"/>
      <c r="XJ89" s="973"/>
      <c r="XK89" s="973"/>
      <c r="XL89" s="973"/>
      <c r="XM89" s="973"/>
      <c r="XN89" s="973"/>
      <c r="XO89" s="973"/>
      <c r="XP89" s="973"/>
      <c r="XQ89" s="973"/>
      <c r="XR89" s="973"/>
      <c r="XS89" s="973"/>
      <c r="XT89" s="973"/>
      <c r="XU89" s="973"/>
      <c r="XV89" s="973"/>
      <c r="XW89" s="973"/>
      <c r="XX89" s="973"/>
      <c r="XY89" s="973"/>
      <c r="XZ89" s="973"/>
      <c r="YA89" s="973"/>
      <c r="YB89" s="973"/>
      <c r="YC89" s="973"/>
      <c r="YD89" s="973"/>
      <c r="YE89" s="973"/>
      <c r="YF89" s="973"/>
      <c r="YG89" s="973"/>
      <c r="YH89" s="973"/>
      <c r="YI89" s="973"/>
      <c r="YJ89" s="973"/>
      <c r="YK89" s="973"/>
      <c r="YL89" s="973"/>
      <c r="YM89" s="973"/>
      <c r="YN89" s="973"/>
      <c r="YO89" s="973"/>
      <c r="YP89" s="973"/>
      <c r="YQ89" s="973"/>
      <c r="YR89" s="973"/>
      <c r="YS89" s="973"/>
      <c r="YT89" s="973"/>
      <c r="YU89" s="973"/>
      <c r="YV89" s="973"/>
      <c r="YW89" s="973"/>
      <c r="YX89" s="973"/>
      <c r="YY89" s="973"/>
      <c r="YZ89" s="973"/>
      <c r="ZA89" s="973"/>
      <c r="ZB89" s="973"/>
      <c r="ZC89" s="973"/>
      <c r="ZD89" s="973"/>
      <c r="ZE89" s="973"/>
      <c r="ZF89" s="973"/>
      <c r="ZG89" s="973"/>
      <c r="ZH89" s="973"/>
      <c r="ZI89" s="973"/>
      <c r="ZJ89" s="973"/>
      <c r="ZK89" s="973"/>
      <c r="ZL89" s="973"/>
      <c r="ZM89" s="973"/>
      <c r="ZN89" s="973"/>
      <c r="ZO89" s="973"/>
      <c r="ZP89" s="973"/>
      <c r="ZQ89" s="973"/>
      <c r="ZR89" s="973"/>
      <c r="ZS89" s="973"/>
      <c r="ZT89" s="973"/>
      <c r="ZU89" s="973"/>
      <c r="ZV89" s="973"/>
      <c r="ZW89" s="973"/>
      <c r="ZX89" s="973"/>
      <c r="ZY89" s="973"/>
      <c r="ZZ89" s="973"/>
      <c r="AAA89" s="973"/>
      <c r="AAB89" s="973"/>
      <c r="AAC89" s="973"/>
      <c r="AAD89" s="973"/>
      <c r="AAE89" s="973"/>
      <c r="AAF89" s="973"/>
      <c r="AAG89" s="973"/>
      <c r="AAH89" s="973"/>
      <c r="AAI89" s="973"/>
      <c r="AAJ89" s="973"/>
      <c r="AAK89" s="973"/>
      <c r="AAL89" s="973"/>
      <c r="AAM89" s="973"/>
      <c r="AAN89" s="973"/>
      <c r="AAO89" s="973"/>
      <c r="AAP89" s="973"/>
      <c r="AAQ89" s="973"/>
      <c r="AAR89" s="973"/>
      <c r="AAS89" s="973"/>
      <c r="AAT89" s="973"/>
      <c r="AAU89" s="973"/>
      <c r="AAV89" s="973"/>
      <c r="AAW89" s="973"/>
      <c r="AAX89" s="973"/>
      <c r="AAY89" s="973"/>
      <c r="AAZ89" s="973"/>
      <c r="ABA89" s="973"/>
      <c r="ABB89" s="973"/>
      <c r="ABC89" s="973"/>
      <c r="ABD89" s="973"/>
      <c r="ABE89" s="973"/>
      <c r="ABF89" s="973"/>
      <c r="ABG89" s="973"/>
      <c r="ABH89" s="973"/>
      <c r="ABI89" s="973"/>
      <c r="ABJ89" s="973"/>
      <c r="ABK89" s="973"/>
      <c r="ABL89" s="973"/>
      <c r="ABM89" s="973"/>
      <c r="ABN89" s="973"/>
      <c r="ABO89" s="973"/>
      <c r="ABP89" s="973"/>
      <c r="ABQ89" s="973"/>
      <c r="ABR89" s="973"/>
      <c r="ABS89" s="973"/>
      <c r="ABT89" s="973"/>
      <c r="ABU89" s="973"/>
      <c r="ABV89" s="973"/>
      <c r="ABW89" s="973"/>
      <c r="ABX89" s="973"/>
      <c r="ABY89" s="973"/>
      <c r="ABZ89" s="973"/>
      <c r="ACA89" s="973"/>
      <c r="ACB89" s="973"/>
      <c r="ACC89" s="973"/>
      <c r="ACD89" s="973"/>
      <c r="ACE89" s="973"/>
      <c r="ACF89" s="973"/>
      <c r="ACG89" s="973"/>
      <c r="ACH89" s="973"/>
      <c r="ACI89" s="973"/>
      <c r="ACJ89" s="973"/>
      <c r="ACK89" s="973"/>
      <c r="ACL89" s="973"/>
      <c r="ACM89" s="973"/>
      <c r="ACN89" s="973"/>
      <c r="ACO89" s="973"/>
      <c r="ACP89" s="973"/>
      <c r="ACQ89" s="973"/>
      <c r="ACR89" s="973"/>
      <c r="ACS89" s="973"/>
      <c r="ACT89" s="973"/>
      <c r="ACU89" s="973"/>
      <c r="ACV89" s="973"/>
      <c r="ACW89" s="973"/>
      <c r="ACX89" s="973"/>
      <c r="ACY89" s="973"/>
      <c r="ACZ89" s="973"/>
      <c r="ADA89" s="973"/>
      <c r="ADB89" s="973"/>
      <c r="ADC89" s="973"/>
      <c r="ADD89" s="973"/>
      <c r="ADE89" s="973"/>
      <c r="ADF89" s="973"/>
      <c r="ADG89" s="973"/>
      <c r="ADH89" s="973"/>
      <c r="ADI89" s="973"/>
      <c r="ADJ89" s="973"/>
      <c r="ADK89" s="973"/>
      <c r="ADL89" s="973"/>
      <c r="ADM89" s="973"/>
      <c r="ADN89" s="973"/>
      <c r="ADO89" s="973"/>
      <c r="ADP89" s="973"/>
      <c r="ADQ89" s="973"/>
      <c r="ADR89" s="973"/>
      <c r="ADS89" s="973"/>
      <c r="ADT89" s="973"/>
      <c r="ADU89" s="973"/>
      <c r="ADV89" s="973"/>
      <c r="ADW89" s="973"/>
      <c r="ADX89" s="973"/>
      <c r="ADY89" s="973"/>
      <c r="ADZ89" s="973"/>
      <c r="AEA89" s="973"/>
      <c r="AEB89" s="973"/>
      <c r="AEC89" s="973"/>
      <c r="AED89" s="973"/>
      <c r="AEE89" s="973"/>
      <c r="AEF89" s="973"/>
      <c r="AEG89" s="973"/>
      <c r="AEH89" s="973"/>
      <c r="AEI89" s="973"/>
      <c r="AEJ89" s="973"/>
      <c r="AEK89" s="973"/>
      <c r="AEL89" s="973"/>
      <c r="AEM89" s="973"/>
      <c r="AEN89" s="973"/>
      <c r="AEO89" s="973"/>
      <c r="AEP89" s="973"/>
      <c r="AEQ89" s="973"/>
      <c r="AER89" s="973"/>
      <c r="AES89" s="973"/>
      <c r="AET89" s="973"/>
      <c r="AEU89" s="973"/>
      <c r="AEV89" s="973"/>
      <c r="AEW89" s="973"/>
      <c r="AEX89" s="973"/>
      <c r="AEY89" s="973"/>
      <c r="AEZ89" s="973"/>
      <c r="AFA89" s="973"/>
      <c r="AFB89" s="973"/>
      <c r="AFC89" s="973"/>
      <c r="AFD89" s="973"/>
      <c r="AFE89" s="973"/>
      <c r="AFF89" s="973"/>
      <c r="AFG89" s="973"/>
      <c r="AFH89" s="973"/>
      <c r="AFI89" s="973"/>
      <c r="AFJ89" s="973"/>
      <c r="AFK89" s="973"/>
      <c r="AFL89" s="973"/>
      <c r="AFM89" s="973"/>
      <c r="AFN89" s="973"/>
      <c r="AFO89" s="973"/>
      <c r="AFP89" s="973"/>
      <c r="AFQ89" s="973"/>
      <c r="AFR89" s="973"/>
      <c r="AFS89" s="973"/>
      <c r="AFT89" s="973"/>
      <c r="AFU89" s="973"/>
      <c r="AFV89" s="973"/>
      <c r="AFW89" s="973"/>
      <c r="AFX89" s="973"/>
      <c r="AFY89" s="973"/>
      <c r="AFZ89" s="973"/>
      <c r="AGA89" s="973"/>
      <c r="AGB89" s="973"/>
      <c r="AGC89" s="973"/>
      <c r="AGD89" s="973"/>
      <c r="AGE89" s="973"/>
      <c r="AGF89" s="973"/>
      <c r="AGG89" s="973"/>
      <c r="AGH89" s="973"/>
      <c r="AGI89" s="973"/>
      <c r="AGJ89" s="973"/>
      <c r="AGK89" s="973"/>
      <c r="AGL89" s="973"/>
      <c r="AGM89" s="973"/>
      <c r="AGN89" s="973"/>
      <c r="AGO89" s="973"/>
      <c r="AGP89" s="973"/>
      <c r="AGQ89" s="973"/>
      <c r="AGR89" s="973"/>
      <c r="AGS89" s="973"/>
      <c r="AGT89" s="973"/>
      <c r="AGU89" s="973"/>
      <c r="AGV89" s="973"/>
      <c r="AGW89" s="973"/>
      <c r="AGX89" s="973"/>
      <c r="AGY89" s="973"/>
      <c r="AGZ89" s="973"/>
      <c r="AHA89" s="973"/>
      <c r="AHB89" s="973"/>
      <c r="AHC89" s="973"/>
      <c r="AHD89" s="973"/>
      <c r="AHE89" s="973"/>
      <c r="AHF89" s="973"/>
      <c r="AHG89" s="973"/>
      <c r="AHH89" s="973"/>
      <c r="AHI89" s="973"/>
      <c r="AHJ89" s="973"/>
      <c r="AHK89" s="973"/>
      <c r="AHL89" s="973"/>
      <c r="AHM89" s="973"/>
      <c r="AHN89" s="973"/>
      <c r="AHO89" s="973"/>
      <c r="AHP89" s="973"/>
      <c r="AHQ89" s="973"/>
      <c r="AHR89" s="973"/>
      <c r="AHS89" s="973"/>
      <c r="AHT89" s="973"/>
      <c r="AHU89" s="973"/>
      <c r="AHV89" s="973"/>
      <c r="AHW89" s="973"/>
      <c r="AHX89" s="973"/>
      <c r="AHY89" s="973"/>
      <c r="AHZ89" s="973"/>
      <c r="AIA89" s="973"/>
      <c r="AIB89" s="973"/>
      <c r="AIC89" s="973"/>
      <c r="AID89" s="973"/>
      <c r="AIE89" s="973"/>
      <c r="AIF89" s="973"/>
      <c r="AIG89" s="973"/>
      <c r="AIH89" s="973"/>
      <c r="AII89" s="973"/>
      <c r="AIJ89" s="973"/>
      <c r="AIK89" s="973"/>
      <c r="AIL89" s="973"/>
      <c r="AIM89" s="973"/>
      <c r="AIN89" s="973"/>
      <c r="AIO89" s="973"/>
      <c r="AIP89" s="973"/>
      <c r="AIQ89" s="973"/>
      <c r="AIR89" s="973"/>
      <c r="AIS89" s="973"/>
      <c r="AIT89" s="973"/>
      <c r="AIU89" s="973"/>
      <c r="AIV89" s="973"/>
      <c r="AIW89" s="973"/>
      <c r="AIX89" s="973"/>
      <c r="AIY89" s="973"/>
      <c r="AIZ89" s="973"/>
      <c r="AJA89" s="973"/>
      <c r="AJB89" s="973"/>
      <c r="AJC89" s="973"/>
      <c r="AJD89" s="973"/>
      <c r="AJE89" s="973"/>
      <c r="AJF89" s="973"/>
      <c r="AJG89" s="973"/>
      <c r="AJH89" s="973"/>
      <c r="AJI89" s="973"/>
      <c r="AJJ89" s="973"/>
      <c r="AJK89" s="973"/>
      <c r="AJL89" s="973"/>
      <c r="AJM89" s="973"/>
      <c r="AJN89" s="973"/>
      <c r="AJO89" s="973"/>
      <c r="AJP89" s="973"/>
      <c r="AJQ89" s="973"/>
      <c r="AJR89" s="973"/>
      <c r="AJS89" s="973"/>
      <c r="AJT89" s="973"/>
      <c r="AJU89" s="973"/>
      <c r="AJV89" s="973"/>
      <c r="AJW89" s="973"/>
      <c r="AJX89" s="973"/>
      <c r="AJY89" s="973"/>
      <c r="AJZ89" s="973"/>
      <c r="AKA89" s="973"/>
      <c r="AKB89" s="973"/>
      <c r="AKC89" s="973"/>
      <c r="AKD89" s="973"/>
      <c r="AKE89" s="973"/>
      <c r="AKF89" s="973"/>
      <c r="AKG89" s="973"/>
      <c r="AKH89" s="973"/>
      <c r="AKI89" s="973"/>
      <c r="AKJ89" s="973"/>
      <c r="AKK89" s="973"/>
      <c r="AKL89" s="973"/>
      <c r="AKM89" s="973"/>
      <c r="AKN89" s="973"/>
      <c r="AKO89" s="973"/>
      <c r="AKP89" s="973"/>
      <c r="AKQ89" s="973"/>
      <c r="AKR89" s="973"/>
      <c r="AKS89" s="973"/>
      <c r="AKT89" s="973"/>
      <c r="AKU89" s="973"/>
      <c r="AKV89" s="973"/>
      <c r="AKW89" s="973"/>
      <c r="AKX89" s="973"/>
      <c r="AKY89" s="973"/>
      <c r="AKZ89" s="973"/>
      <c r="ALA89" s="973"/>
      <c r="ALB89" s="973"/>
      <c r="ALC89" s="973"/>
      <c r="ALD89" s="973"/>
      <c r="ALE89" s="973"/>
      <c r="ALF89" s="973"/>
      <c r="ALG89" s="973"/>
      <c r="ALH89" s="973"/>
      <c r="ALI89" s="973"/>
      <c r="ALJ89" s="973"/>
      <c r="ALK89" s="973"/>
      <c r="ALL89" s="973"/>
      <c r="ALM89" s="973"/>
      <c r="ALN89" s="973"/>
      <c r="ALO89" s="973"/>
      <c r="ALP89" s="973"/>
      <c r="ALQ89" s="973"/>
      <c r="ALR89" s="973"/>
      <c r="ALS89" s="973"/>
    </row>
    <row r="90" spans="1:1007" s="990" customFormat="1" ht="135">
      <c r="A90" s="953" t="s">
        <v>1045</v>
      </c>
      <c r="B90" s="1259" t="s">
        <v>1046</v>
      </c>
      <c r="C90" s="1073" t="s">
        <v>1047</v>
      </c>
      <c r="D90" s="1073"/>
      <c r="E90" s="1073" t="s">
        <v>1048</v>
      </c>
      <c r="F90" s="1073" t="s">
        <v>1049</v>
      </c>
      <c r="G90" s="1073" t="s">
        <v>1050</v>
      </c>
      <c r="H90" s="1073" t="s">
        <v>26</v>
      </c>
      <c r="I90" s="1260">
        <v>180.703</v>
      </c>
      <c r="J90" s="1073">
        <v>2022</v>
      </c>
      <c r="K90" s="1172">
        <v>45078</v>
      </c>
      <c r="L90" s="1261">
        <v>48578</v>
      </c>
      <c r="M90" s="1073">
        <v>181.607</v>
      </c>
      <c r="N90" s="1073">
        <v>182.51499999999999</v>
      </c>
      <c r="O90" s="1073">
        <v>183.42699999999999</v>
      </c>
      <c r="P90" s="1073">
        <v>184.34399999999999</v>
      </c>
      <c r="Q90" s="1073">
        <v>185.26599999999999</v>
      </c>
      <c r="R90" s="1073">
        <v>186.19200000000001</v>
      </c>
      <c r="S90" s="1073">
        <v>187.12299999999999</v>
      </c>
      <c r="T90" s="1073">
        <v>188.059</v>
      </c>
      <c r="U90" s="1073">
        <v>188.999</v>
      </c>
      <c r="V90" s="1073">
        <v>189.94399999999999</v>
      </c>
      <c r="W90" s="968"/>
      <c r="X90" s="968"/>
      <c r="Y90" s="968"/>
      <c r="Z90" s="968"/>
      <c r="AA90" s="968"/>
      <c r="AB90" s="968"/>
      <c r="AC90" s="1073">
        <v>189.94399999999999</v>
      </c>
      <c r="AD90" s="968"/>
      <c r="AE90" s="965" t="s">
        <v>1051</v>
      </c>
      <c r="AF90" s="1189">
        <v>8.8000000000000005E-3</v>
      </c>
      <c r="AG90" s="1073" t="s">
        <v>1052</v>
      </c>
      <c r="AH90" s="1073" t="s">
        <v>1053</v>
      </c>
      <c r="AI90" s="1073" t="s">
        <v>1054</v>
      </c>
      <c r="AJ90" s="1073" t="s">
        <v>1054</v>
      </c>
      <c r="AK90" s="1073" t="s">
        <v>334</v>
      </c>
      <c r="AL90" s="1073" t="s">
        <v>20</v>
      </c>
      <c r="AM90" s="956" t="str">
        <f t="shared" si="11"/>
        <v>SI</v>
      </c>
      <c r="AN90" s="1073">
        <v>18</v>
      </c>
      <c r="AO90" s="1073">
        <v>177</v>
      </c>
      <c r="AP90" s="1073">
        <v>2022</v>
      </c>
      <c r="AQ90" s="1172">
        <v>45078</v>
      </c>
      <c r="AR90" s="991">
        <v>48578</v>
      </c>
      <c r="AS90" s="1073">
        <v>603</v>
      </c>
      <c r="AT90" s="1073">
        <v>603</v>
      </c>
      <c r="AU90" s="1073">
        <v>603</v>
      </c>
      <c r="AV90" s="1073">
        <v>603</v>
      </c>
      <c r="AW90" s="1073">
        <v>603</v>
      </c>
      <c r="AX90" s="1073">
        <v>603</v>
      </c>
      <c r="AY90" s="1073">
        <v>603</v>
      </c>
      <c r="AZ90" s="1073">
        <v>603</v>
      </c>
      <c r="BA90" s="1073">
        <v>603</v>
      </c>
      <c r="BB90" s="1073">
        <v>603</v>
      </c>
      <c r="BC90" s="1073"/>
      <c r="BD90" s="1073"/>
      <c r="BE90" s="1073"/>
      <c r="BF90" s="1262"/>
      <c r="BG90" s="1073"/>
      <c r="BH90" s="1073"/>
      <c r="BI90" s="1073">
        <f>SUM(AS90:BH90)</f>
        <v>6030</v>
      </c>
      <c r="BJ90" s="1219">
        <v>1360</v>
      </c>
      <c r="BK90" s="1219">
        <v>1360</v>
      </c>
      <c r="BL90" s="1073" t="s">
        <v>76</v>
      </c>
      <c r="BM90" s="1262">
        <v>7720</v>
      </c>
      <c r="BN90" s="1219">
        <v>1428</v>
      </c>
      <c r="BO90" s="1219">
        <v>1428</v>
      </c>
      <c r="BP90" s="1073" t="s">
        <v>76</v>
      </c>
      <c r="BQ90" s="1262">
        <v>7720</v>
      </c>
      <c r="BR90" s="1219">
        <v>1500</v>
      </c>
      <c r="BS90" s="1073"/>
      <c r="BT90" s="1073" t="s">
        <v>76</v>
      </c>
      <c r="BU90" s="1073"/>
      <c r="BV90" s="1219">
        <v>1575</v>
      </c>
      <c r="BW90" s="1073"/>
      <c r="BX90" s="1073" t="s">
        <v>76</v>
      </c>
      <c r="BY90" s="1073"/>
      <c r="BZ90" s="1219">
        <v>1654</v>
      </c>
      <c r="CA90" s="1073"/>
      <c r="CB90" s="1073" t="s">
        <v>76</v>
      </c>
      <c r="CC90" s="1262"/>
      <c r="CD90" s="1219">
        <v>1736</v>
      </c>
      <c r="CE90" s="1073"/>
      <c r="CF90" s="1073" t="s">
        <v>76</v>
      </c>
      <c r="CG90" s="1073"/>
      <c r="CH90" s="1219">
        <v>1823</v>
      </c>
      <c r="CI90" s="1073"/>
      <c r="CJ90" s="1073" t="s">
        <v>76</v>
      </c>
      <c r="CK90" s="1073"/>
      <c r="CL90" s="1219">
        <v>1914</v>
      </c>
      <c r="CM90" s="1073"/>
      <c r="CN90" s="1073" t="s">
        <v>76</v>
      </c>
      <c r="CO90" s="1262"/>
      <c r="CP90" s="1219">
        <v>2010</v>
      </c>
      <c r="CQ90" s="1073"/>
      <c r="CR90" s="1073" t="s">
        <v>76</v>
      </c>
      <c r="CS90" s="1262"/>
      <c r="CT90" s="1219">
        <v>2111</v>
      </c>
      <c r="CU90" s="1073"/>
      <c r="CV90" s="1073" t="s">
        <v>76</v>
      </c>
      <c r="CW90" s="1263"/>
      <c r="CX90" s="1073"/>
      <c r="CY90" s="1073"/>
      <c r="CZ90" s="1259"/>
      <c r="DA90" s="1259"/>
      <c r="DB90" s="1259"/>
      <c r="DC90" s="992"/>
      <c r="DD90" s="993"/>
      <c r="DE90" s="993"/>
      <c r="DF90" s="992"/>
      <c r="DG90" s="992"/>
      <c r="DH90" s="993"/>
      <c r="DI90" s="993"/>
      <c r="DJ90" s="992"/>
      <c r="DK90" s="992"/>
      <c r="DL90" s="993"/>
      <c r="DM90" s="993"/>
      <c r="DN90" s="992"/>
      <c r="DO90" s="992"/>
      <c r="DP90" s="993"/>
      <c r="DQ90" s="993"/>
      <c r="DR90" s="992"/>
      <c r="DS90" s="992"/>
      <c r="DT90" s="993"/>
      <c r="DU90" s="993"/>
      <c r="DV90" s="994">
        <f t="shared" si="12"/>
        <v>17111</v>
      </c>
      <c r="DW90" s="1073" t="s">
        <v>1055</v>
      </c>
      <c r="DX90" s="1073" t="s">
        <v>1056</v>
      </c>
      <c r="DY90" s="1073" t="s">
        <v>1057</v>
      </c>
      <c r="DZ90" s="1073" t="s">
        <v>1058</v>
      </c>
      <c r="EA90" s="1073" t="s">
        <v>1059</v>
      </c>
      <c r="EB90" s="1263" t="s">
        <v>1060</v>
      </c>
      <c r="EC90" s="1316" t="s">
        <v>343</v>
      </c>
      <c r="ED90" s="992"/>
      <c r="EE90" s="992"/>
      <c r="EF90" s="993"/>
      <c r="EG90" s="993"/>
      <c r="EH90" s="1087"/>
      <c r="EI90" s="1003"/>
      <c r="EJ90" s="1004"/>
      <c r="EK90" s="1004"/>
      <c r="EL90" s="1003"/>
      <c r="EM90" s="1003"/>
      <c r="EN90" s="1004"/>
      <c r="EO90" s="995"/>
      <c r="EP90" s="995"/>
      <c r="EQ90" s="995"/>
      <c r="ER90" s="995"/>
      <c r="ES90" s="995"/>
      <c r="ET90" s="995"/>
      <c r="EU90" s="995"/>
      <c r="EV90" s="995"/>
      <c r="EW90" s="995"/>
      <c r="EX90" s="996"/>
      <c r="EY90" s="996"/>
      <c r="EZ90" s="996"/>
      <c r="FA90" s="996"/>
      <c r="FB90" s="996"/>
      <c r="FC90" s="996"/>
      <c r="FD90" s="996"/>
      <c r="FE90" s="996"/>
      <c r="FF90" s="996"/>
      <c r="FG90" s="996"/>
      <c r="FH90" s="996"/>
      <c r="FI90" s="996"/>
      <c r="FJ90" s="996"/>
      <c r="FK90" s="996"/>
      <c r="FL90" s="996"/>
      <c r="FM90" s="996"/>
      <c r="FN90" s="996"/>
      <c r="FO90" s="996"/>
      <c r="FP90" s="996"/>
      <c r="FQ90" s="996"/>
      <c r="FR90" s="996"/>
      <c r="FS90" s="996"/>
      <c r="FT90" s="996"/>
      <c r="FU90" s="996"/>
      <c r="FV90" s="996"/>
      <c r="FW90" s="996"/>
      <c r="FX90" s="996"/>
      <c r="FY90" s="996"/>
      <c r="FZ90" s="996"/>
      <c r="GA90" s="996"/>
      <c r="GB90" s="996"/>
      <c r="GC90" s="996"/>
      <c r="GD90" s="996"/>
      <c r="GE90" s="996"/>
      <c r="GF90" s="996"/>
      <c r="GG90" s="996"/>
      <c r="GH90" s="996"/>
      <c r="GI90" s="996"/>
      <c r="GJ90" s="996"/>
      <c r="GK90" s="996"/>
      <c r="GL90" s="996"/>
      <c r="GM90" s="996"/>
      <c r="GN90" s="996"/>
      <c r="GO90" s="996"/>
      <c r="GP90" s="996"/>
      <c r="GQ90" s="996"/>
      <c r="GR90" s="996"/>
      <c r="GS90" s="996"/>
      <c r="GT90" s="996"/>
      <c r="GU90" s="996"/>
      <c r="GV90" s="996"/>
      <c r="GW90" s="996"/>
      <c r="GX90" s="996"/>
      <c r="GY90" s="996"/>
      <c r="GZ90" s="996"/>
      <c r="HA90" s="996"/>
      <c r="HB90" s="996"/>
      <c r="HC90" s="996"/>
      <c r="HD90" s="996"/>
      <c r="HE90" s="996"/>
      <c r="HF90" s="996"/>
      <c r="HG90" s="996"/>
      <c r="HH90" s="996"/>
      <c r="HI90" s="996"/>
      <c r="HJ90" s="996"/>
      <c r="HK90" s="996"/>
      <c r="HL90" s="996"/>
      <c r="HM90" s="996"/>
      <c r="HN90" s="996"/>
      <c r="HO90" s="996"/>
      <c r="HP90" s="996"/>
      <c r="HQ90" s="996"/>
      <c r="HR90" s="996"/>
      <c r="HS90" s="996"/>
      <c r="HT90" s="996"/>
      <c r="HU90" s="996"/>
      <c r="HV90" s="996"/>
      <c r="HW90" s="996"/>
      <c r="HX90" s="996"/>
      <c r="HY90" s="996"/>
      <c r="HZ90" s="996"/>
      <c r="IA90" s="996"/>
      <c r="IB90" s="996"/>
      <c r="IC90" s="996"/>
      <c r="ID90" s="996"/>
      <c r="IE90" s="996"/>
      <c r="IF90" s="996"/>
      <c r="IG90" s="996"/>
      <c r="IH90" s="996"/>
      <c r="II90" s="996"/>
      <c r="IJ90" s="996"/>
      <c r="IK90" s="996"/>
      <c r="IL90" s="996"/>
      <c r="IM90" s="996"/>
      <c r="IN90" s="996"/>
      <c r="IO90" s="996"/>
      <c r="IP90" s="996"/>
      <c r="IQ90" s="996"/>
      <c r="IR90" s="996"/>
      <c r="IS90" s="996"/>
      <c r="IT90" s="996"/>
      <c r="IU90" s="996"/>
      <c r="IV90" s="996"/>
      <c r="IW90" s="996"/>
      <c r="IX90" s="996"/>
      <c r="IY90" s="996"/>
      <c r="IZ90" s="996"/>
      <c r="JA90" s="996"/>
      <c r="JB90" s="996"/>
      <c r="JC90" s="996"/>
      <c r="JD90" s="996"/>
      <c r="JE90" s="996"/>
      <c r="JF90" s="996"/>
      <c r="JG90" s="996"/>
      <c r="JH90" s="996"/>
      <c r="JI90" s="996"/>
      <c r="JJ90" s="996"/>
      <c r="JK90" s="996"/>
      <c r="JL90" s="996"/>
      <c r="JM90" s="996"/>
      <c r="JN90" s="996"/>
      <c r="JO90" s="996"/>
      <c r="JP90" s="996"/>
      <c r="JQ90" s="996"/>
      <c r="JR90" s="996"/>
      <c r="JS90" s="996"/>
      <c r="JT90" s="996"/>
      <c r="JU90" s="996"/>
      <c r="JV90" s="996"/>
      <c r="JW90" s="996"/>
      <c r="JX90" s="996"/>
      <c r="JY90" s="996"/>
      <c r="JZ90" s="996"/>
      <c r="KA90" s="996"/>
      <c r="KB90" s="996"/>
      <c r="KC90" s="996"/>
      <c r="KD90" s="996"/>
      <c r="KE90" s="996"/>
      <c r="KF90" s="996"/>
      <c r="KG90" s="996"/>
      <c r="KH90" s="996"/>
      <c r="KI90" s="996"/>
      <c r="KJ90" s="996"/>
      <c r="KK90" s="996"/>
      <c r="KL90" s="996"/>
      <c r="KM90" s="996"/>
      <c r="KN90" s="996"/>
      <c r="KO90" s="996"/>
      <c r="KP90" s="996"/>
      <c r="KQ90" s="996"/>
      <c r="KR90" s="996"/>
      <c r="KS90" s="996"/>
      <c r="KT90" s="996"/>
      <c r="KU90" s="996"/>
      <c r="KV90" s="996"/>
      <c r="KW90" s="996"/>
      <c r="KX90" s="996"/>
      <c r="KY90" s="996"/>
      <c r="KZ90" s="996"/>
      <c r="LA90" s="996"/>
      <c r="LB90" s="996"/>
      <c r="LC90" s="996"/>
      <c r="LD90" s="996"/>
      <c r="LE90" s="996"/>
      <c r="LF90" s="996"/>
      <c r="LG90" s="996"/>
      <c r="LH90" s="996"/>
      <c r="LI90" s="996"/>
      <c r="LJ90" s="996"/>
      <c r="LK90" s="996"/>
      <c r="LL90" s="996"/>
      <c r="LM90" s="996"/>
      <c r="LN90" s="996"/>
      <c r="LO90" s="996"/>
      <c r="LP90" s="996"/>
      <c r="LQ90" s="996"/>
      <c r="LR90" s="996"/>
      <c r="LS90" s="996"/>
      <c r="LT90" s="996"/>
      <c r="LU90" s="996"/>
      <c r="LV90" s="996"/>
      <c r="LW90" s="996"/>
      <c r="LX90" s="996"/>
      <c r="LY90" s="996"/>
      <c r="LZ90" s="996"/>
      <c r="MA90" s="996"/>
      <c r="MB90" s="996"/>
      <c r="MC90" s="996"/>
      <c r="MD90" s="996"/>
      <c r="ME90" s="996"/>
      <c r="MF90" s="996"/>
      <c r="MG90" s="996"/>
      <c r="MH90" s="996"/>
      <c r="MI90" s="996"/>
      <c r="MJ90" s="996"/>
      <c r="MK90" s="996"/>
      <c r="ML90" s="996"/>
      <c r="MM90" s="996"/>
      <c r="MN90" s="996"/>
      <c r="MO90" s="996"/>
      <c r="MP90" s="996"/>
      <c r="MQ90" s="996"/>
      <c r="MR90" s="996"/>
      <c r="MS90" s="996"/>
      <c r="MT90" s="996"/>
      <c r="MU90" s="996"/>
      <c r="MV90" s="996"/>
      <c r="MW90" s="996"/>
      <c r="MX90" s="996"/>
      <c r="MY90" s="996"/>
      <c r="MZ90" s="996"/>
      <c r="NA90" s="996"/>
      <c r="NB90" s="996"/>
      <c r="NC90" s="996"/>
      <c r="ND90" s="996"/>
      <c r="NE90" s="996"/>
      <c r="NF90" s="996"/>
      <c r="NG90" s="996"/>
      <c r="NH90" s="996"/>
      <c r="NI90" s="996"/>
      <c r="NJ90" s="996"/>
      <c r="NK90" s="996"/>
      <c r="NL90" s="996"/>
      <c r="NM90" s="996"/>
      <c r="NN90" s="996"/>
      <c r="NO90" s="996"/>
      <c r="NP90" s="996"/>
      <c r="NQ90" s="996"/>
      <c r="NR90" s="996"/>
      <c r="NS90" s="996"/>
      <c r="NT90" s="996"/>
      <c r="NU90" s="996"/>
      <c r="NV90" s="996"/>
      <c r="NW90" s="996"/>
      <c r="NX90" s="996"/>
      <c r="NY90" s="996"/>
      <c r="NZ90" s="996"/>
      <c r="OA90" s="996"/>
      <c r="OB90" s="996"/>
      <c r="OC90" s="996"/>
      <c r="OD90" s="996"/>
      <c r="OE90" s="996"/>
      <c r="OF90" s="996"/>
      <c r="OG90" s="996"/>
      <c r="OH90" s="996"/>
      <c r="OI90" s="996"/>
      <c r="OJ90" s="996"/>
      <c r="OK90" s="996"/>
      <c r="OL90" s="996"/>
      <c r="OM90" s="996"/>
      <c r="ON90" s="996"/>
      <c r="OO90" s="996"/>
      <c r="OP90" s="996"/>
      <c r="OQ90" s="996"/>
      <c r="OR90" s="996"/>
      <c r="OS90" s="996"/>
      <c r="OT90" s="996"/>
      <c r="OU90" s="996"/>
      <c r="OV90" s="996"/>
      <c r="OW90" s="996"/>
      <c r="OX90" s="996"/>
      <c r="OY90" s="996"/>
      <c r="OZ90" s="996"/>
      <c r="PA90" s="996"/>
      <c r="PB90" s="996"/>
      <c r="PC90" s="996"/>
      <c r="PD90" s="996"/>
      <c r="PE90" s="996"/>
      <c r="PF90" s="996"/>
      <c r="PG90" s="996"/>
      <c r="PH90" s="996"/>
      <c r="PI90" s="996"/>
      <c r="PJ90" s="996"/>
      <c r="PK90" s="996"/>
      <c r="PL90" s="996"/>
      <c r="PM90" s="996"/>
      <c r="PN90" s="996"/>
      <c r="PO90" s="996"/>
      <c r="PP90" s="996"/>
      <c r="PQ90" s="996"/>
      <c r="PR90" s="996"/>
      <c r="PS90" s="996"/>
      <c r="PT90" s="996"/>
      <c r="PU90" s="996"/>
      <c r="PV90" s="996"/>
      <c r="PW90" s="996"/>
      <c r="PX90" s="996"/>
      <c r="PY90" s="996"/>
      <c r="PZ90" s="996"/>
      <c r="QA90" s="996"/>
      <c r="QB90" s="996"/>
      <c r="QC90" s="996"/>
      <c r="QD90" s="996"/>
      <c r="QE90" s="996"/>
      <c r="QF90" s="996"/>
      <c r="QG90" s="996"/>
      <c r="QH90" s="996"/>
      <c r="QI90" s="996"/>
      <c r="QJ90" s="996"/>
      <c r="QK90" s="996"/>
      <c r="QL90" s="996"/>
      <c r="QM90" s="996"/>
      <c r="QN90" s="996"/>
      <c r="QO90" s="996"/>
      <c r="QP90" s="996"/>
      <c r="QQ90" s="996"/>
      <c r="QR90" s="996"/>
      <c r="QS90" s="996"/>
      <c r="QT90" s="996"/>
      <c r="QU90" s="996"/>
      <c r="QV90" s="996"/>
      <c r="QW90" s="996"/>
      <c r="QX90" s="996"/>
      <c r="QY90" s="996"/>
      <c r="QZ90" s="996"/>
      <c r="RA90" s="996"/>
      <c r="RB90" s="996"/>
      <c r="RC90" s="996"/>
      <c r="RD90" s="996"/>
      <c r="RE90" s="996"/>
      <c r="RF90" s="996"/>
      <c r="RG90" s="996"/>
      <c r="RH90" s="996"/>
      <c r="RI90" s="996"/>
      <c r="RJ90" s="996"/>
      <c r="RK90" s="996"/>
      <c r="RL90" s="996"/>
      <c r="RM90" s="996"/>
      <c r="RN90" s="996"/>
      <c r="RO90" s="996"/>
      <c r="RP90" s="996"/>
      <c r="RQ90" s="996"/>
      <c r="RR90" s="996"/>
      <c r="RS90" s="996"/>
      <c r="RT90" s="996"/>
      <c r="RU90" s="996"/>
      <c r="RV90" s="996"/>
      <c r="RW90" s="996"/>
      <c r="RX90" s="996"/>
      <c r="RY90" s="996"/>
      <c r="RZ90" s="996"/>
      <c r="SA90" s="996"/>
      <c r="SB90" s="996"/>
      <c r="SC90" s="996"/>
      <c r="SD90" s="996"/>
      <c r="SE90" s="996"/>
      <c r="SF90" s="996"/>
      <c r="SG90" s="996"/>
      <c r="SH90" s="996"/>
      <c r="SI90" s="996"/>
      <c r="SJ90" s="996"/>
      <c r="SK90" s="996"/>
      <c r="SL90" s="996"/>
      <c r="SM90" s="996"/>
      <c r="SN90" s="996"/>
      <c r="SO90" s="996"/>
      <c r="SP90" s="996"/>
      <c r="SQ90" s="996"/>
      <c r="SR90" s="996"/>
      <c r="SS90" s="996"/>
      <c r="ST90" s="996"/>
      <c r="SU90" s="996"/>
      <c r="SV90" s="996"/>
      <c r="SW90" s="996"/>
      <c r="SX90" s="996"/>
      <c r="SY90" s="996"/>
      <c r="SZ90" s="996"/>
      <c r="TA90" s="996"/>
      <c r="TB90" s="996"/>
      <c r="TC90" s="996"/>
      <c r="TD90" s="996"/>
      <c r="TE90" s="996"/>
      <c r="TF90" s="996"/>
      <c r="TG90" s="996"/>
      <c r="TH90" s="996"/>
      <c r="TI90" s="996"/>
      <c r="TJ90" s="996"/>
      <c r="TK90" s="996"/>
      <c r="TL90" s="996"/>
      <c r="TM90" s="996"/>
      <c r="TN90" s="996"/>
      <c r="TO90" s="996"/>
      <c r="TP90" s="996"/>
      <c r="TQ90" s="996"/>
      <c r="TR90" s="996"/>
      <c r="TS90" s="996"/>
      <c r="TT90" s="996"/>
      <c r="TU90" s="996"/>
      <c r="TV90" s="996"/>
      <c r="TW90" s="996"/>
      <c r="TX90" s="996"/>
      <c r="TY90" s="996"/>
      <c r="TZ90" s="996"/>
      <c r="UA90" s="996"/>
      <c r="UB90" s="996"/>
      <c r="UC90" s="996"/>
      <c r="UD90" s="996"/>
      <c r="UE90" s="996"/>
      <c r="UF90" s="996"/>
      <c r="UG90" s="996"/>
      <c r="UH90" s="996"/>
      <c r="UI90" s="996"/>
      <c r="UJ90" s="996"/>
      <c r="UK90" s="996"/>
      <c r="UL90" s="996"/>
      <c r="UM90" s="996"/>
      <c r="UN90" s="996"/>
      <c r="UO90" s="996"/>
      <c r="UP90" s="996"/>
      <c r="UQ90" s="996"/>
      <c r="UR90" s="996"/>
      <c r="US90" s="996"/>
      <c r="UT90" s="996"/>
      <c r="UU90" s="996"/>
      <c r="UV90" s="996"/>
      <c r="UW90" s="996"/>
      <c r="UX90" s="996"/>
      <c r="UY90" s="996"/>
      <c r="UZ90" s="996"/>
      <c r="VA90" s="996"/>
      <c r="VB90" s="996"/>
      <c r="VC90" s="996"/>
      <c r="VD90" s="996"/>
      <c r="VE90" s="996"/>
      <c r="VF90" s="996"/>
      <c r="VG90" s="996"/>
      <c r="VH90" s="996"/>
      <c r="VI90" s="996"/>
      <c r="VJ90" s="996"/>
      <c r="VK90" s="996"/>
      <c r="VL90" s="996"/>
      <c r="VM90" s="996"/>
      <c r="VN90" s="996"/>
      <c r="VO90" s="996"/>
      <c r="VP90" s="996"/>
      <c r="VQ90" s="996"/>
      <c r="VR90" s="996"/>
      <c r="VS90" s="996"/>
      <c r="VT90" s="996"/>
      <c r="VU90" s="996"/>
      <c r="VV90" s="996"/>
      <c r="VW90" s="996"/>
      <c r="VX90" s="996"/>
      <c r="VY90" s="996"/>
      <c r="VZ90" s="996"/>
      <c r="WA90" s="996"/>
      <c r="WB90" s="996"/>
      <c r="WC90" s="996"/>
      <c r="WD90" s="996"/>
      <c r="WE90" s="996"/>
      <c r="WF90" s="996"/>
      <c r="WG90" s="996"/>
      <c r="WH90" s="996"/>
      <c r="WI90" s="996"/>
      <c r="WJ90" s="996"/>
      <c r="WK90" s="996"/>
      <c r="WL90" s="996"/>
      <c r="WM90" s="996"/>
      <c r="WN90" s="996"/>
      <c r="WO90" s="996"/>
      <c r="WP90" s="996"/>
      <c r="WQ90" s="996"/>
      <c r="WR90" s="996"/>
      <c r="WS90" s="996"/>
      <c r="WT90" s="996"/>
      <c r="WU90" s="996"/>
      <c r="WV90" s="996"/>
      <c r="WW90" s="996"/>
      <c r="WX90" s="996"/>
      <c r="WY90" s="996"/>
      <c r="WZ90" s="996"/>
      <c r="XA90" s="996"/>
      <c r="XB90" s="996"/>
      <c r="XC90" s="996"/>
      <c r="XD90" s="996"/>
      <c r="XE90" s="996"/>
      <c r="XF90" s="996"/>
      <c r="XG90" s="996"/>
      <c r="XH90" s="996"/>
      <c r="XI90" s="996"/>
      <c r="XJ90" s="996"/>
      <c r="XK90" s="996"/>
      <c r="XL90" s="996"/>
      <c r="XM90" s="996"/>
      <c r="XN90" s="996"/>
      <c r="XO90" s="996"/>
      <c r="XP90" s="996"/>
      <c r="XQ90" s="996"/>
      <c r="XR90" s="996"/>
      <c r="XS90" s="996"/>
      <c r="XT90" s="996"/>
      <c r="XU90" s="996"/>
      <c r="XV90" s="996"/>
      <c r="XW90" s="996"/>
      <c r="XX90" s="996"/>
      <c r="XY90" s="996"/>
      <c r="XZ90" s="996"/>
      <c r="YA90" s="996"/>
      <c r="YB90" s="996"/>
      <c r="YC90" s="996"/>
      <c r="YD90" s="996"/>
      <c r="YE90" s="996"/>
      <c r="YF90" s="996"/>
      <c r="YG90" s="996"/>
      <c r="YH90" s="996"/>
      <c r="YI90" s="996"/>
      <c r="YJ90" s="996"/>
      <c r="YK90" s="996"/>
      <c r="YL90" s="996"/>
      <c r="YM90" s="996"/>
      <c r="YN90" s="996"/>
      <c r="YO90" s="996"/>
      <c r="YP90" s="996"/>
      <c r="YQ90" s="996"/>
      <c r="YR90" s="996"/>
      <c r="YS90" s="996"/>
      <c r="YT90" s="996"/>
      <c r="YU90" s="996"/>
      <c r="YV90" s="996"/>
      <c r="YW90" s="996"/>
      <c r="YX90" s="996"/>
      <c r="YY90" s="996"/>
      <c r="YZ90" s="996"/>
      <c r="ZA90" s="996"/>
      <c r="ZB90" s="996"/>
      <c r="ZC90" s="996"/>
      <c r="ZD90" s="996"/>
      <c r="ZE90" s="996"/>
      <c r="ZF90" s="996"/>
      <c r="ZG90" s="996"/>
      <c r="ZH90" s="996"/>
      <c r="ZI90" s="996"/>
      <c r="ZJ90" s="996"/>
      <c r="ZK90" s="996"/>
      <c r="ZL90" s="996"/>
      <c r="ZM90" s="996"/>
      <c r="ZN90" s="996"/>
      <c r="ZO90" s="996"/>
      <c r="ZP90" s="996"/>
      <c r="ZQ90" s="996"/>
      <c r="ZR90" s="996"/>
      <c r="ZS90" s="996"/>
      <c r="ZT90" s="996"/>
      <c r="ZU90" s="996"/>
      <c r="ZV90" s="996"/>
      <c r="ZW90" s="996"/>
      <c r="ZX90" s="996"/>
      <c r="ZY90" s="996"/>
      <c r="ZZ90" s="996"/>
      <c r="AAA90" s="996"/>
      <c r="AAB90" s="996"/>
      <c r="AAC90" s="996"/>
      <c r="AAD90" s="996"/>
      <c r="AAE90" s="996"/>
      <c r="AAF90" s="996"/>
      <c r="AAG90" s="996"/>
      <c r="AAH90" s="996"/>
      <c r="AAI90" s="996"/>
      <c r="AAJ90" s="996"/>
      <c r="AAK90" s="996"/>
      <c r="AAL90" s="996"/>
      <c r="AAM90" s="996"/>
      <c r="AAN90" s="996"/>
      <c r="AAO90" s="996"/>
      <c r="AAP90" s="996"/>
      <c r="AAQ90" s="996"/>
      <c r="AAR90" s="996"/>
      <c r="AAS90" s="996"/>
      <c r="AAT90" s="996"/>
      <c r="AAU90" s="996"/>
      <c r="AAV90" s="996"/>
      <c r="AAW90" s="996"/>
      <c r="AAX90" s="996"/>
      <c r="AAY90" s="996"/>
      <c r="AAZ90" s="996"/>
      <c r="ABA90" s="996"/>
      <c r="ABB90" s="996"/>
      <c r="ABC90" s="996"/>
      <c r="ABD90" s="996"/>
      <c r="ABE90" s="996"/>
      <c r="ABF90" s="996"/>
      <c r="ABG90" s="996"/>
      <c r="ABH90" s="996"/>
      <c r="ABI90" s="996"/>
      <c r="ABJ90" s="996"/>
      <c r="ABK90" s="996"/>
      <c r="ABL90" s="996"/>
      <c r="ABM90" s="996"/>
      <c r="ABN90" s="996"/>
      <c r="ABO90" s="996"/>
      <c r="ABP90" s="996"/>
      <c r="ABQ90" s="996"/>
      <c r="ABR90" s="996"/>
      <c r="ABS90" s="996"/>
      <c r="ABT90" s="996"/>
      <c r="ABU90" s="996"/>
      <c r="ABV90" s="996"/>
      <c r="ABW90" s="996"/>
      <c r="ABX90" s="996"/>
      <c r="ABY90" s="996"/>
      <c r="ABZ90" s="996"/>
      <c r="ACA90" s="996"/>
      <c r="ACB90" s="996"/>
      <c r="ACC90" s="996"/>
      <c r="ACD90" s="996"/>
      <c r="ACE90" s="996"/>
      <c r="ACF90" s="996"/>
      <c r="ACG90" s="996"/>
      <c r="ACH90" s="996"/>
      <c r="ACI90" s="996"/>
      <c r="ACJ90" s="996"/>
      <c r="ACK90" s="996"/>
      <c r="ACL90" s="996"/>
      <c r="ACM90" s="996"/>
      <c r="ACN90" s="996"/>
      <c r="ACO90" s="996"/>
      <c r="ACP90" s="996"/>
      <c r="ACQ90" s="996"/>
      <c r="ACR90" s="996"/>
      <c r="ACS90" s="996"/>
      <c r="ACT90" s="996"/>
      <c r="ACU90" s="996"/>
      <c r="ACV90" s="996"/>
      <c r="ACW90" s="996"/>
      <c r="ACX90" s="996"/>
      <c r="ACY90" s="996"/>
      <c r="ACZ90" s="996"/>
      <c r="ADA90" s="996"/>
      <c r="ADB90" s="996"/>
      <c r="ADC90" s="996"/>
      <c r="ADD90" s="996"/>
      <c r="ADE90" s="996"/>
      <c r="ADF90" s="996"/>
      <c r="ADG90" s="996"/>
      <c r="ADH90" s="996"/>
      <c r="ADI90" s="996"/>
      <c r="ADJ90" s="996"/>
      <c r="ADK90" s="996"/>
      <c r="ADL90" s="996"/>
      <c r="ADM90" s="996"/>
      <c r="ADN90" s="996"/>
      <c r="ADO90" s="996"/>
      <c r="ADP90" s="996"/>
      <c r="ADQ90" s="996"/>
      <c r="ADR90" s="996"/>
      <c r="ADS90" s="996"/>
      <c r="ADT90" s="996"/>
      <c r="ADU90" s="996"/>
      <c r="ADV90" s="996"/>
      <c r="ADW90" s="996"/>
      <c r="ADX90" s="996"/>
      <c r="ADY90" s="996"/>
      <c r="ADZ90" s="996"/>
      <c r="AEA90" s="996"/>
      <c r="AEB90" s="996"/>
      <c r="AEC90" s="996"/>
      <c r="AED90" s="996"/>
      <c r="AEE90" s="996"/>
      <c r="AEF90" s="996"/>
      <c r="AEG90" s="996"/>
      <c r="AEH90" s="996"/>
      <c r="AEI90" s="996"/>
      <c r="AEJ90" s="996"/>
      <c r="AEK90" s="996"/>
      <c r="AEL90" s="996"/>
      <c r="AEM90" s="996"/>
      <c r="AEN90" s="996"/>
      <c r="AEO90" s="996"/>
      <c r="AEP90" s="996"/>
      <c r="AEQ90" s="996"/>
      <c r="AER90" s="996"/>
      <c r="AES90" s="996"/>
      <c r="AET90" s="996"/>
      <c r="AEU90" s="996"/>
      <c r="AEV90" s="996"/>
      <c r="AEW90" s="996"/>
      <c r="AEX90" s="996"/>
      <c r="AEY90" s="996"/>
      <c r="AEZ90" s="996"/>
      <c r="AFA90" s="996"/>
      <c r="AFB90" s="996"/>
      <c r="AFC90" s="996"/>
      <c r="AFD90" s="996"/>
      <c r="AFE90" s="996"/>
      <c r="AFF90" s="996"/>
      <c r="AFG90" s="996"/>
      <c r="AFH90" s="996"/>
      <c r="AFI90" s="996"/>
      <c r="AFJ90" s="996"/>
      <c r="AFK90" s="996"/>
      <c r="AFL90" s="996"/>
      <c r="AFM90" s="996"/>
      <c r="AFN90" s="996"/>
      <c r="AFO90" s="996"/>
      <c r="AFP90" s="996"/>
      <c r="AFQ90" s="996"/>
      <c r="AFR90" s="996"/>
      <c r="AFS90" s="996"/>
      <c r="AFT90" s="996"/>
      <c r="AFU90" s="996"/>
      <c r="AFV90" s="996"/>
      <c r="AFW90" s="996"/>
      <c r="AFX90" s="996"/>
      <c r="AFY90" s="996"/>
      <c r="AFZ90" s="996"/>
      <c r="AGA90" s="996"/>
      <c r="AGB90" s="996"/>
      <c r="AGC90" s="996"/>
      <c r="AGD90" s="996"/>
      <c r="AGE90" s="996"/>
      <c r="AGF90" s="996"/>
      <c r="AGG90" s="996"/>
      <c r="AGH90" s="996"/>
      <c r="AGI90" s="996"/>
      <c r="AGJ90" s="996"/>
      <c r="AGK90" s="996"/>
      <c r="AGL90" s="996"/>
      <c r="AGM90" s="996"/>
      <c r="AGN90" s="996"/>
      <c r="AGO90" s="996"/>
      <c r="AGP90" s="996"/>
      <c r="AGQ90" s="996"/>
      <c r="AGR90" s="996"/>
      <c r="AGS90" s="996"/>
      <c r="AGT90" s="996"/>
      <c r="AGU90" s="996"/>
      <c r="AGV90" s="996"/>
      <c r="AGW90" s="996"/>
      <c r="AGX90" s="996"/>
      <c r="AGY90" s="996"/>
      <c r="AGZ90" s="996"/>
      <c r="AHA90" s="996"/>
      <c r="AHB90" s="996"/>
      <c r="AHC90" s="996"/>
      <c r="AHD90" s="996"/>
      <c r="AHE90" s="996"/>
      <c r="AHF90" s="996"/>
      <c r="AHG90" s="996"/>
      <c r="AHH90" s="996"/>
      <c r="AHI90" s="996"/>
      <c r="AHJ90" s="996"/>
      <c r="AHK90" s="996"/>
      <c r="AHL90" s="996"/>
      <c r="AHM90" s="996"/>
      <c r="AHN90" s="996"/>
      <c r="AHO90" s="996"/>
      <c r="AHP90" s="996"/>
      <c r="AHQ90" s="996"/>
      <c r="AHR90" s="996"/>
      <c r="AHS90" s="996"/>
      <c r="AHT90" s="996"/>
      <c r="AHU90" s="996"/>
      <c r="AHV90" s="996"/>
      <c r="AHW90" s="996"/>
      <c r="AHX90" s="996"/>
      <c r="AHY90" s="996"/>
      <c r="AHZ90" s="996"/>
      <c r="AIA90" s="996"/>
      <c r="AIB90" s="996"/>
      <c r="AIC90" s="996"/>
      <c r="AID90" s="996"/>
      <c r="AIE90" s="996"/>
      <c r="AIF90" s="996"/>
      <c r="AIG90" s="996"/>
      <c r="AIH90" s="996"/>
      <c r="AII90" s="996"/>
      <c r="AIJ90" s="996"/>
      <c r="AIK90" s="996"/>
      <c r="AIL90" s="996"/>
      <c r="AIM90" s="996"/>
      <c r="AIN90" s="996"/>
      <c r="AIO90" s="996"/>
      <c r="AIP90" s="996"/>
      <c r="AIQ90" s="996"/>
      <c r="AIR90" s="996"/>
      <c r="AIS90" s="996"/>
      <c r="AIT90" s="996"/>
      <c r="AIU90" s="996"/>
      <c r="AIV90" s="996"/>
      <c r="AIW90" s="996"/>
      <c r="AIX90" s="996"/>
      <c r="AIY90" s="996"/>
      <c r="AIZ90" s="996"/>
      <c r="AJA90" s="996"/>
      <c r="AJB90" s="996"/>
      <c r="AJC90" s="996"/>
      <c r="AJD90" s="996"/>
      <c r="AJE90" s="996"/>
      <c r="AJF90" s="996"/>
      <c r="AJG90" s="996"/>
      <c r="AJH90" s="996"/>
      <c r="AJI90" s="996"/>
      <c r="AJJ90" s="996"/>
      <c r="AJK90" s="996"/>
      <c r="AJL90" s="996"/>
      <c r="AJM90" s="996"/>
      <c r="AJN90" s="996"/>
      <c r="AJO90" s="996"/>
      <c r="AJP90" s="996"/>
      <c r="AJQ90" s="996"/>
      <c r="AJR90" s="996"/>
      <c r="AJS90" s="996"/>
      <c r="AJT90" s="996"/>
      <c r="AJU90" s="996"/>
      <c r="AJV90" s="996"/>
      <c r="AJW90" s="996"/>
      <c r="AJX90" s="996"/>
      <c r="AJY90" s="996"/>
      <c r="AJZ90" s="996"/>
      <c r="AKA90" s="996"/>
      <c r="AKB90" s="996"/>
      <c r="AKC90" s="996"/>
      <c r="AKD90" s="996"/>
      <c r="AKE90" s="996"/>
      <c r="AKF90" s="996"/>
      <c r="AKG90" s="996"/>
      <c r="AKH90" s="996"/>
      <c r="AKI90" s="996"/>
      <c r="AKJ90" s="996"/>
      <c r="AKK90" s="996"/>
      <c r="AKL90" s="996"/>
      <c r="AKM90" s="996"/>
      <c r="AKN90" s="996"/>
      <c r="AKO90" s="996"/>
      <c r="AKP90" s="996"/>
      <c r="AKQ90" s="996"/>
      <c r="AKR90" s="996"/>
      <c r="AKS90" s="996"/>
      <c r="AKT90" s="996"/>
      <c r="AKU90" s="996"/>
      <c r="AKV90" s="996"/>
      <c r="AKW90" s="996"/>
      <c r="AKX90" s="996"/>
      <c r="AKY90" s="996"/>
      <c r="AKZ90" s="996"/>
      <c r="ALA90" s="996"/>
      <c r="ALB90" s="996"/>
      <c r="ALC90" s="996"/>
      <c r="ALD90" s="996"/>
      <c r="ALE90" s="996"/>
      <c r="ALF90" s="996"/>
      <c r="ALG90" s="996"/>
      <c r="ALH90" s="996"/>
      <c r="ALI90" s="996"/>
      <c r="ALJ90" s="996"/>
      <c r="ALK90" s="996"/>
      <c r="ALL90" s="996"/>
      <c r="ALM90" s="996"/>
      <c r="ALN90" s="996"/>
      <c r="ALO90" s="996"/>
      <c r="ALP90" s="996"/>
      <c r="ALQ90" s="996"/>
      <c r="ALR90" s="996"/>
    </row>
    <row r="91" spans="1:1007" s="990" customFormat="1" ht="165">
      <c r="A91" s="953" t="s">
        <v>1045</v>
      </c>
      <c r="B91" s="1264" t="s">
        <v>1046</v>
      </c>
      <c r="C91" s="1073" t="s">
        <v>1047</v>
      </c>
      <c r="D91" s="998"/>
      <c r="E91" s="1073" t="s">
        <v>1048</v>
      </c>
      <c r="F91" s="1073" t="s">
        <v>1049</v>
      </c>
      <c r="G91" s="1073" t="s">
        <v>1050</v>
      </c>
      <c r="H91" s="1073" t="s">
        <v>26</v>
      </c>
      <c r="I91" s="1260">
        <v>180.703</v>
      </c>
      <c r="J91" s="1073">
        <v>2022</v>
      </c>
      <c r="K91" s="1172">
        <v>45078</v>
      </c>
      <c r="L91" s="1261">
        <v>48578</v>
      </c>
      <c r="M91" s="1073">
        <v>181.607</v>
      </c>
      <c r="N91" s="1073">
        <v>182.51499999999999</v>
      </c>
      <c r="O91" s="1073">
        <v>183.42699999999999</v>
      </c>
      <c r="P91" s="1073">
        <v>184.34399999999999</v>
      </c>
      <c r="Q91" s="1073">
        <v>185.26599999999999</v>
      </c>
      <c r="R91" s="1073">
        <v>186.19200000000001</v>
      </c>
      <c r="S91" s="1073">
        <v>187.12299999999999</v>
      </c>
      <c r="T91" s="1073">
        <v>188.059</v>
      </c>
      <c r="U91" s="1073">
        <v>188.999</v>
      </c>
      <c r="V91" s="1073">
        <v>189.94399999999999</v>
      </c>
      <c r="W91" s="968"/>
      <c r="X91" s="968"/>
      <c r="Y91" s="968"/>
      <c r="Z91" s="968"/>
      <c r="AA91" s="968"/>
      <c r="AB91" s="968"/>
      <c r="AC91" s="1073">
        <v>189.94399999999999</v>
      </c>
      <c r="AD91" s="1038"/>
      <c r="AE91" s="965" t="s">
        <v>1061</v>
      </c>
      <c r="AF91" s="1189">
        <v>8.8000000000000005E-3</v>
      </c>
      <c r="AG91" s="1073" t="s">
        <v>1062</v>
      </c>
      <c r="AH91" s="1073" t="s">
        <v>1063</v>
      </c>
      <c r="AI91" s="1073" t="s">
        <v>356</v>
      </c>
      <c r="AJ91" s="1073" t="s">
        <v>356</v>
      </c>
      <c r="AK91" s="1073" t="s">
        <v>334</v>
      </c>
      <c r="AL91" s="1073" t="s">
        <v>20</v>
      </c>
      <c r="AM91" s="956" t="str">
        <f t="shared" si="11"/>
        <v>SI</v>
      </c>
      <c r="AN91" s="1073">
        <v>116</v>
      </c>
      <c r="AO91" s="1073">
        <v>163</v>
      </c>
      <c r="AP91" s="1073">
        <v>2022</v>
      </c>
      <c r="AQ91" s="1172">
        <v>45078</v>
      </c>
      <c r="AR91" s="991">
        <v>48578</v>
      </c>
      <c r="AS91" s="1073">
        <v>163</v>
      </c>
      <c r="AT91" s="1073">
        <v>163</v>
      </c>
      <c r="AU91" s="1073">
        <v>163</v>
      </c>
      <c r="AV91" s="1073">
        <v>163</v>
      </c>
      <c r="AW91" s="1073">
        <v>163</v>
      </c>
      <c r="AX91" s="1073">
        <v>163</v>
      </c>
      <c r="AY91" s="1073">
        <v>163</v>
      </c>
      <c r="AZ91" s="1073">
        <v>163</v>
      </c>
      <c r="BA91" s="1073">
        <v>163</v>
      </c>
      <c r="BB91" s="1073">
        <v>163</v>
      </c>
      <c r="BC91" s="999"/>
      <c r="BD91" s="999"/>
      <c r="BE91" s="999"/>
      <c r="BF91" s="999"/>
      <c r="BG91" s="999"/>
      <c r="BH91" s="999"/>
      <c r="BI91" s="1000">
        <f>SUM(AS91:BH91)</f>
        <v>1630</v>
      </c>
      <c r="BJ91" s="1219">
        <v>525</v>
      </c>
      <c r="BK91" s="1219">
        <v>526</v>
      </c>
      <c r="BL91" s="1073" t="s">
        <v>76</v>
      </c>
      <c r="BM91" s="1262">
        <v>7726</v>
      </c>
      <c r="BN91" s="1219">
        <v>551</v>
      </c>
      <c r="BO91" s="1219">
        <v>552</v>
      </c>
      <c r="BP91" s="1073" t="s">
        <v>76</v>
      </c>
      <c r="BQ91" s="1262">
        <v>7726</v>
      </c>
      <c r="BR91" s="1219">
        <v>579</v>
      </c>
      <c r="BS91" s="1073"/>
      <c r="BT91" s="1073" t="s">
        <v>76</v>
      </c>
      <c r="BU91" s="1073"/>
      <c r="BV91" s="1219">
        <v>608</v>
      </c>
      <c r="BW91" s="1073"/>
      <c r="BX91" s="1073" t="s">
        <v>76</v>
      </c>
      <c r="BY91" s="1262"/>
      <c r="BZ91" s="1219">
        <v>638</v>
      </c>
      <c r="CA91" s="1073"/>
      <c r="CB91" s="1073" t="s">
        <v>76</v>
      </c>
      <c r="CC91" s="1262"/>
      <c r="CD91" s="1219">
        <v>670</v>
      </c>
      <c r="CE91" s="1073"/>
      <c r="CF91" s="1073" t="s">
        <v>76</v>
      </c>
      <c r="CG91" s="1073"/>
      <c r="CH91" s="1219">
        <v>704</v>
      </c>
      <c r="CI91" s="1073"/>
      <c r="CJ91" s="1073" t="s">
        <v>76</v>
      </c>
      <c r="CK91" s="1073"/>
      <c r="CL91" s="1219">
        <v>739</v>
      </c>
      <c r="CM91" s="1073"/>
      <c r="CN91" s="1073" t="s">
        <v>76</v>
      </c>
      <c r="CO91" s="1262"/>
      <c r="CP91" s="1219">
        <v>776</v>
      </c>
      <c r="CQ91" s="1073"/>
      <c r="CR91" s="1073" t="s">
        <v>76</v>
      </c>
      <c r="CS91" s="1262"/>
      <c r="CT91" s="1219">
        <v>814</v>
      </c>
      <c r="CU91" s="1073"/>
      <c r="CV91" s="1073" t="s">
        <v>76</v>
      </c>
      <c r="CW91" s="1073"/>
      <c r="CX91" s="993"/>
      <c r="CY91" s="993"/>
      <c r="CZ91" s="992"/>
      <c r="DA91" s="992"/>
      <c r="DB91" s="993"/>
      <c r="DC91" s="993"/>
      <c r="DD91" s="992"/>
      <c r="DE91" s="992"/>
      <c r="DF91" s="993"/>
      <c r="DG91" s="993"/>
      <c r="DH91" s="992"/>
      <c r="DI91" s="992"/>
      <c r="DJ91" s="993"/>
      <c r="DK91" s="993"/>
      <c r="DL91" s="992"/>
      <c r="DM91" s="992"/>
      <c r="DN91" s="993"/>
      <c r="DO91" s="993"/>
      <c r="DP91" s="992"/>
      <c r="DQ91" s="992"/>
      <c r="DR91" s="993"/>
      <c r="DS91" s="993"/>
      <c r="DT91" s="992"/>
      <c r="DU91" s="992"/>
      <c r="DV91" s="994">
        <f t="shared" si="12"/>
        <v>6604</v>
      </c>
      <c r="DW91" s="1073" t="s">
        <v>1064</v>
      </c>
      <c r="DX91" s="1073" t="s">
        <v>1056</v>
      </c>
      <c r="DY91" s="1073" t="s">
        <v>1057</v>
      </c>
      <c r="DZ91" s="1073" t="s">
        <v>1058</v>
      </c>
      <c r="EA91" s="1073" t="s">
        <v>1065</v>
      </c>
      <c r="EB91" s="1265" t="s">
        <v>1060</v>
      </c>
      <c r="EC91" s="1310" t="s">
        <v>343</v>
      </c>
      <c r="ED91" s="993"/>
      <c r="EE91" s="993"/>
      <c r="EF91" s="992"/>
      <c r="EG91" s="992"/>
      <c r="EH91" s="993"/>
      <c r="EI91" s="995"/>
      <c r="EJ91" s="995"/>
      <c r="EK91" s="995"/>
      <c r="EL91" s="995"/>
      <c r="EM91" s="995"/>
      <c r="EN91" s="995"/>
      <c r="EO91" s="995"/>
      <c r="EP91" s="995"/>
      <c r="EQ91" s="995"/>
      <c r="ER91" s="996"/>
      <c r="ES91" s="996"/>
      <c r="ET91" s="996"/>
      <c r="EU91" s="996"/>
      <c r="EV91" s="996"/>
      <c r="EW91" s="996"/>
      <c r="EX91" s="996"/>
      <c r="EY91" s="996"/>
      <c r="EZ91" s="996"/>
      <c r="FA91" s="996"/>
      <c r="FB91" s="996"/>
      <c r="FC91" s="996"/>
      <c r="FD91" s="996"/>
      <c r="FE91" s="996"/>
      <c r="FF91" s="996"/>
      <c r="FG91" s="996"/>
      <c r="FH91" s="996"/>
      <c r="FI91" s="996"/>
      <c r="FJ91" s="996"/>
      <c r="FK91" s="996"/>
      <c r="FL91" s="996"/>
      <c r="FM91" s="996"/>
      <c r="FN91" s="996"/>
      <c r="FO91" s="996"/>
      <c r="FP91" s="996"/>
      <c r="FQ91" s="996"/>
      <c r="FR91" s="996"/>
      <c r="FS91" s="996"/>
      <c r="FT91" s="996"/>
      <c r="FU91" s="996"/>
      <c r="FV91" s="996"/>
      <c r="FW91" s="996"/>
      <c r="FX91" s="996"/>
      <c r="FY91" s="996"/>
      <c r="FZ91" s="996"/>
      <c r="GA91" s="996"/>
      <c r="GB91" s="996"/>
      <c r="GC91" s="996"/>
      <c r="GD91" s="996"/>
      <c r="GE91" s="996"/>
      <c r="GF91" s="996"/>
      <c r="GG91" s="996"/>
      <c r="GH91" s="996"/>
      <c r="GI91" s="996"/>
      <c r="GJ91" s="996"/>
      <c r="GK91" s="996"/>
      <c r="GL91" s="996"/>
      <c r="GM91" s="996"/>
      <c r="GN91" s="996"/>
      <c r="GO91" s="996"/>
      <c r="GP91" s="996"/>
      <c r="GQ91" s="996"/>
      <c r="GR91" s="996"/>
      <c r="GS91" s="996"/>
      <c r="GT91" s="996"/>
      <c r="GU91" s="996"/>
      <c r="GV91" s="996"/>
      <c r="GW91" s="996"/>
      <c r="GX91" s="996"/>
      <c r="GY91" s="996"/>
      <c r="GZ91" s="996"/>
      <c r="HA91" s="996"/>
      <c r="HB91" s="996"/>
      <c r="HC91" s="996"/>
      <c r="HD91" s="996"/>
      <c r="HE91" s="996"/>
      <c r="HF91" s="996"/>
      <c r="HG91" s="996"/>
      <c r="HH91" s="996"/>
      <c r="HI91" s="996"/>
      <c r="HJ91" s="996"/>
      <c r="HK91" s="996"/>
      <c r="HL91" s="996"/>
      <c r="HM91" s="996"/>
      <c r="HN91" s="996"/>
      <c r="HO91" s="996"/>
      <c r="HP91" s="996"/>
      <c r="HQ91" s="996"/>
      <c r="HR91" s="996"/>
      <c r="HS91" s="996"/>
      <c r="HT91" s="996"/>
      <c r="HU91" s="996"/>
      <c r="HV91" s="996"/>
      <c r="HW91" s="996"/>
      <c r="HX91" s="996"/>
      <c r="HY91" s="996"/>
      <c r="HZ91" s="996"/>
      <c r="IA91" s="996"/>
      <c r="IB91" s="996"/>
      <c r="IC91" s="996"/>
      <c r="ID91" s="996"/>
      <c r="IE91" s="996"/>
      <c r="IF91" s="996"/>
      <c r="IG91" s="996"/>
      <c r="IH91" s="996"/>
      <c r="II91" s="996"/>
      <c r="IJ91" s="996"/>
      <c r="IK91" s="996"/>
      <c r="IL91" s="996"/>
      <c r="IM91" s="996"/>
      <c r="IN91" s="996"/>
      <c r="IO91" s="996"/>
      <c r="IP91" s="996"/>
      <c r="IQ91" s="996"/>
      <c r="IR91" s="996"/>
      <c r="IS91" s="996"/>
      <c r="IT91" s="996"/>
      <c r="IU91" s="996"/>
      <c r="IV91" s="996"/>
      <c r="IW91" s="996"/>
      <c r="IX91" s="996"/>
      <c r="IY91" s="996"/>
      <c r="IZ91" s="996"/>
      <c r="JA91" s="996"/>
      <c r="JB91" s="996"/>
      <c r="JC91" s="996"/>
      <c r="JD91" s="996"/>
      <c r="JE91" s="996"/>
      <c r="JF91" s="996"/>
      <c r="JG91" s="996"/>
      <c r="JH91" s="996"/>
      <c r="JI91" s="996"/>
      <c r="JJ91" s="996"/>
      <c r="JK91" s="996"/>
      <c r="JL91" s="996"/>
      <c r="JM91" s="996"/>
      <c r="JN91" s="996"/>
      <c r="JO91" s="996"/>
      <c r="JP91" s="996"/>
      <c r="JQ91" s="996"/>
      <c r="JR91" s="996"/>
      <c r="JS91" s="996"/>
      <c r="JT91" s="996"/>
      <c r="JU91" s="996"/>
      <c r="JV91" s="996"/>
      <c r="JW91" s="996"/>
      <c r="JX91" s="996"/>
      <c r="JY91" s="996"/>
      <c r="JZ91" s="996"/>
      <c r="KA91" s="996"/>
      <c r="KB91" s="996"/>
      <c r="KC91" s="996"/>
      <c r="KD91" s="996"/>
      <c r="KE91" s="996"/>
      <c r="KF91" s="996"/>
      <c r="KG91" s="996"/>
      <c r="KH91" s="996"/>
      <c r="KI91" s="996"/>
      <c r="KJ91" s="996"/>
      <c r="KK91" s="996"/>
      <c r="KL91" s="996"/>
      <c r="KM91" s="996"/>
      <c r="KN91" s="996"/>
      <c r="KO91" s="996"/>
      <c r="KP91" s="996"/>
      <c r="KQ91" s="996"/>
      <c r="KR91" s="996"/>
      <c r="KS91" s="996"/>
      <c r="KT91" s="996"/>
      <c r="KU91" s="996"/>
      <c r="KV91" s="996"/>
      <c r="KW91" s="996"/>
      <c r="KX91" s="996"/>
      <c r="KY91" s="996"/>
      <c r="KZ91" s="996"/>
      <c r="LA91" s="996"/>
      <c r="LB91" s="996"/>
      <c r="LC91" s="996"/>
      <c r="LD91" s="996"/>
      <c r="LE91" s="996"/>
      <c r="LF91" s="996"/>
      <c r="LG91" s="996"/>
      <c r="LH91" s="996"/>
      <c r="LI91" s="996"/>
      <c r="LJ91" s="996"/>
      <c r="LK91" s="996"/>
      <c r="LL91" s="996"/>
      <c r="LM91" s="996"/>
      <c r="LN91" s="996"/>
      <c r="LO91" s="996"/>
      <c r="LP91" s="996"/>
      <c r="LQ91" s="996"/>
      <c r="LR91" s="996"/>
      <c r="LS91" s="996"/>
      <c r="LT91" s="996"/>
      <c r="LU91" s="996"/>
      <c r="LV91" s="996"/>
      <c r="LW91" s="996"/>
      <c r="LX91" s="996"/>
      <c r="LY91" s="996"/>
      <c r="LZ91" s="996"/>
      <c r="MA91" s="996"/>
      <c r="MB91" s="996"/>
      <c r="MC91" s="996"/>
      <c r="MD91" s="996"/>
      <c r="ME91" s="996"/>
      <c r="MF91" s="996"/>
      <c r="MG91" s="996"/>
      <c r="MH91" s="996"/>
      <c r="MI91" s="996"/>
      <c r="MJ91" s="996"/>
      <c r="MK91" s="996"/>
      <c r="ML91" s="996"/>
      <c r="MM91" s="996"/>
      <c r="MN91" s="996"/>
      <c r="MO91" s="996"/>
      <c r="MP91" s="996"/>
      <c r="MQ91" s="996"/>
      <c r="MR91" s="996"/>
      <c r="MS91" s="996"/>
      <c r="MT91" s="996"/>
      <c r="MU91" s="996"/>
      <c r="MV91" s="996"/>
      <c r="MW91" s="996"/>
      <c r="MX91" s="996"/>
      <c r="MY91" s="996"/>
      <c r="MZ91" s="996"/>
      <c r="NA91" s="996"/>
      <c r="NB91" s="996"/>
      <c r="NC91" s="996"/>
      <c r="ND91" s="996"/>
      <c r="NE91" s="996"/>
      <c r="NF91" s="996"/>
      <c r="NG91" s="996"/>
      <c r="NH91" s="996"/>
      <c r="NI91" s="996"/>
      <c r="NJ91" s="996"/>
      <c r="NK91" s="996"/>
      <c r="NL91" s="996"/>
      <c r="NM91" s="996"/>
      <c r="NN91" s="996"/>
      <c r="NO91" s="996"/>
      <c r="NP91" s="996"/>
      <c r="NQ91" s="996"/>
      <c r="NR91" s="996"/>
      <c r="NS91" s="996"/>
      <c r="NT91" s="996"/>
      <c r="NU91" s="996"/>
      <c r="NV91" s="996"/>
      <c r="NW91" s="996"/>
      <c r="NX91" s="996"/>
      <c r="NY91" s="996"/>
      <c r="NZ91" s="996"/>
      <c r="OA91" s="996"/>
      <c r="OB91" s="996"/>
      <c r="OC91" s="996"/>
      <c r="OD91" s="996"/>
      <c r="OE91" s="996"/>
      <c r="OF91" s="996"/>
      <c r="OG91" s="996"/>
      <c r="OH91" s="996"/>
      <c r="OI91" s="996"/>
      <c r="OJ91" s="996"/>
      <c r="OK91" s="996"/>
      <c r="OL91" s="996"/>
      <c r="OM91" s="996"/>
      <c r="ON91" s="996"/>
      <c r="OO91" s="996"/>
      <c r="OP91" s="996"/>
      <c r="OQ91" s="996"/>
      <c r="OR91" s="996"/>
      <c r="OS91" s="996"/>
      <c r="OT91" s="996"/>
      <c r="OU91" s="996"/>
      <c r="OV91" s="996"/>
      <c r="OW91" s="996"/>
      <c r="OX91" s="996"/>
      <c r="OY91" s="996"/>
      <c r="OZ91" s="996"/>
      <c r="PA91" s="996"/>
      <c r="PB91" s="996"/>
      <c r="PC91" s="996"/>
      <c r="PD91" s="996"/>
      <c r="PE91" s="996"/>
      <c r="PF91" s="996"/>
      <c r="PG91" s="996"/>
      <c r="PH91" s="996"/>
      <c r="PI91" s="996"/>
      <c r="PJ91" s="996"/>
      <c r="PK91" s="996"/>
      <c r="PL91" s="996"/>
      <c r="PM91" s="996"/>
      <c r="PN91" s="996"/>
      <c r="PO91" s="996"/>
      <c r="PP91" s="996"/>
      <c r="PQ91" s="996"/>
      <c r="PR91" s="996"/>
      <c r="PS91" s="996"/>
      <c r="PT91" s="996"/>
      <c r="PU91" s="996"/>
      <c r="PV91" s="996"/>
      <c r="PW91" s="996"/>
      <c r="PX91" s="996"/>
      <c r="PY91" s="996"/>
      <c r="PZ91" s="996"/>
      <c r="QA91" s="996"/>
      <c r="QB91" s="996"/>
      <c r="QC91" s="996"/>
      <c r="QD91" s="996"/>
      <c r="QE91" s="996"/>
      <c r="QF91" s="996"/>
      <c r="QG91" s="996"/>
      <c r="QH91" s="996"/>
      <c r="QI91" s="996"/>
      <c r="QJ91" s="996"/>
      <c r="QK91" s="996"/>
      <c r="QL91" s="996"/>
      <c r="QM91" s="996"/>
      <c r="QN91" s="996"/>
      <c r="QO91" s="996"/>
      <c r="QP91" s="996"/>
      <c r="QQ91" s="996"/>
      <c r="QR91" s="996"/>
      <c r="QS91" s="996"/>
      <c r="QT91" s="996"/>
      <c r="QU91" s="996"/>
      <c r="QV91" s="996"/>
      <c r="QW91" s="996"/>
      <c r="QX91" s="996"/>
      <c r="QY91" s="996"/>
      <c r="QZ91" s="996"/>
      <c r="RA91" s="996"/>
      <c r="RB91" s="996"/>
      <c r="RC91" s="996"/>
      <c r="RD91" s="996"/>
      <c r="RE91" s="996"/>
      <c r="RF91" s="996"/>
      <c r="RG91" s="996"/>
      <c r="RH91" s="996"/>
      <c r="RI91" s="996"/>
      <c r="RJ91" s="996"/>
      <c r="RK91" s="996"/>
      <c r="RL91" s="996"/>
      <c r="RM91" s="996"/>
      <c r="RN91" s="996"/>
      <c r="RO91" s="996"/>
      <c r="RP91" s="996"/>
      <c r="RQ91" s="996"/>
      <c r="RR91" s="996"/>
      <c r="RS91" s="996"/>
      <c r="RT91" s="996"/>
      <c r="RU91" s="996"/>
      <c r="RV91" s="996"/>
      <c r="RW91" s="996"/>
      <c r="RX91" s="996"/>
      <c r="RY91" s="996"/>
      <c r="RZ91" s="996"/>
      <c r="SA91" s="996"/>
      <c r="SB91" s="996"/>
      <c r="SC91" s="996"/>
      <c r="SD91" s="996"/>
      <c r="SE91" s="996"/>
      <c r="SF91" s="996"/>
      <c r="SG91" s="996"/>
      <c r="SH91" s="996"/>
      <c r="SI91" s="996"/>
      <c r="SJ91" s="996"/>
      <c r="SK91" s="996"/>
      <c r="SL91" s="996"/>
      <c r="SM91" s="996"/>
      <c r="SN91" s="996"/>
      <c r="SO91" s="996"/>
      <c r="SP91" s="996"/>
      <c r="SQ91" s="996"/>
      <c r="SR91" s="996"/>
      <c r="SS91" s="996"/>
      <c r="ST91" s="996"/>
      <c r="SU91" s="996"/>
      <c r="SV91" s="996"/>
      <c r="SW91" s="996"/>
      <c r="SX91" s="996"/>
      <c r="SY91" s="996"/>
      <c r="SZ91" s="996"/>
      <c r="TA91" s="996"/>
      <c r="TB91" s="996"/>
      <c r="TC91" s="996"/>
      <c r="TD91" s="996"/>
      <c r="TE91" s="996"/>
      <c r="TF91" s="996"/>
      <c r="TG91" s="996"/>
      <c r="TH91" s="996"/>
      <c r="TI91" s="996"/>
      <c r="TJ91" s="996"/>
      <c r="TK91" s="996"/>
      <c r="TL91" s="996"/>
      <c r="TM91" s="996"/>
      <c r="TN91" s="996"/>
      <c r="TO91" s="996"/>
      <c r="TP91" s="996"/>
      <c r="TQ91" s="996"/>
      <c r="TR91" s="996"/>
      <c r="TS91" s="996"/>
      <c r="TT91" s="996"/>
      <c r="TU91" s="996"/>
      <c r="TV91" s="996"/>
      <c r="TW91" s="996"/>
      <c r="TX91" s="996"/>
      <c r="TY91" s="996"/>
      <c r="TZ91" s="996"/>
      <c r="UA91" s="996"/>
      <c r="UB91" s="996"/>
      <c r="UC91" s="996"/>
      <c r="UD91" s="996"/>
      <c r="UE91" s="996"/>
      <c r="UF91" s="996"/>
      <c r="UG91" s="996"/>
      <c r="UH91" s="996"/>
      <c r="UI91" s="996"/>
      <c r="UJ91" s="996"/>
      <c r="UK91" s="996"/>
      <c r="UL91" s="996"/>
      <c r="UM91" s="996"/>
      <c r="UN91" s="996"/>
      <c r="UO91" s="996"/>
      <c r="UP91" s="996"/>
      <c r="UQ91" s="996"/>
      <c r="UR91" s="996"/>
      <c r="US91" s="996"/>
      <c r="UT91" s="996"/>
      <c r="UU91" s="996"/>
      <c r="UV91" s="996"/>
      <c r="UW91" s="996"/>
      <c r="UX91" s="996"/>
      <c r="UY91" s="996"/>
      <c r="UZ91" s="996"/>
      <c r="VA91" s="996"/>
      <c r="VB91" s="996"/>
      <c r="VC91" s="996"/>
      <c r="VD91" s="996"/>
      <c r="VE91" s="996"/>
      <c r="VF91" s="996"/>
      <c r="VG91" s="996"/>
      <c r="VH91" s="996"/>
      <c r="VI91" s="996"/>
      <c r="VJ91" s="996"/>
      <c r="VK91" s="996"/>
      <c r="VL91" s="996"/>
      <c r="VM91" s="996"/>
      <c r="VN91" s="996"/>
      <c r="VO91" s="996"/>
      <c r="VP91" s="996"/>
      <c r="VQ91" s="996"/>
      <c r="VR91" s="996"/>
      <c r="VS91" s="996"/>
      <c r="VT91" s="996"/>
      <c r="VU91" s="996"/>
      <c r="VV91" s="996"/>
      <c r="VW91" s="996"/>
      <c r="VX91" s="996"/>
      <c r="VY91" s="996"/>
      <c r="VZ91" s="996"/>
      <c r="WA91" s="996"/>
      <c r="WB91" s="996"/>
      <c r="WC91" s="996"/>
      <c r="WD91" s="996"/>
      <c r="WE91" s="996"/>
      <c r="WF91" s="996"/>
      <c r="WG91" s="996"/>
      <c r="WH91" s="996"/>
      <c r="WI91" s="996"/>
      <c r="WJ91" s="996"/>
      <c r="WK91" s="996"/>
      <c r="WL91" s="996"/>
      <c r="WM91" s="996"/>
      <c r="WN91" s="996"/>
      <c r="WO91" s="996"/>
      <c r="WP91" s="996"/>
      <c r="WQ91" s="996"/>
      <c r="WR91" s="996"/>
      <c r="WS91" s="996"/>
      <c r="WT91" s="996"/>
      <c r="WU91" s="996"/>
      <c r="WV91" s="996"/>
      <c r="WW91" s="996"/>
      <c r="WX91" s="996"/>
      <c r="WY91" s="996"/>
      <c r="WZ91" s="996"/>
      <c r="XA91" s="996"/>
      <c r="XB91" s="996"/>
      <c r="XC91" s="996"/>
      <c r="XD91" s="996"/>
      <c r="XE91" s="996"/>
      <c r="XF91" s="996"/>
      <c r="XG91" s="996"/>
      <c r="XH91" s="996"/>
      <c r="XI91" s="996"/>
      <c r="XJ91" s="996"/>
      <c r="XK91" s="996"/>
      <c r="XL91" s="996"/>
      <c r="XM91" s="996"/>
      <c r="XN91" s="996"/>
      <c r="XO91" s="996"/>
      <c r="XP91" s="996"/>
      <c r="XQ91" s="996"/>
      <c r="XR91" s="996"/>
      <c r="XS91" s="996"/>
      <c r="XT91" s="996"/>
      <c r="XU91" s="996"/>
      <c r="XV91" s="996"/>
      <c r="XW91" s="996"/>
      <c r="XX91" s="996"/>
      <c r="XY91" s="996"/>
      <c r="XZ91" s="996"/>
      <c r="YA91" s="996"/>
      <c r="YB91" s="996"/>
      <c r="YC91" s="996"/>
      <c r="YD91" s="996"/>
      <c r="YE91" s="996"/>
      <c r="YF91" s="996"/>
      <c r="YG91" s="996"/>
      <c r="YH91" s="996"/>
      <c r="YI91" s="996"/>
      <c r="YJ91" s="996"/>
      <c r="YK91" s="996"/>
      <c r="YL91" s="996"/>
      <c r="YM91" s="996"/>
      <c r="YN91" s="996"/>
      <c r="YO91" s="996"/>
      <c r="YP91" s="996"/>
      <c r="YQ91" s="996"/>
      <c r="YR91" s="996"/>
      <c r="YS91" s="996"/>
      <c r="YT91" s="996"/>
      <c r="YU91" s="996"/>
      <c r="YV91" s="996"/>
      <c r="YW91" s="996"/>
      <c r="YX91" s="996"/>
      <c r="YY91" s="996"/>
      <c r="YZ91" s="996"/>
      <c r="ZA91" s="996"/>
      <c r="ZB91" s="996"/>
      <c r="ZC91" s="996"/>
      <c r="ZD91" s="996"/>
      <c r="ZE91" s="996"/>
      <c r="ZF91" s="996"/>
      <c r="ZG91" s="996"/>
      <c r="ZH91" s="996"/>
      <c r="ZI91" s="996"/>
      <c r="ZJ91" s="996"/>
      <c r="ZK91" s="996"/>
      <c r="ZL91" s="996"/>
      <c r="ZM91" s="996"/>
      <c r="ZN91" s="996"/>
      <c r="ZO91" s="996"/>
      <c r="ZP91" s="996"/>
      <c r="ZQ91" s="996"/>
      <c r="ZR91" s="996"/>
      <c r="ZS91" s="996"/>
      <c r="ZT91" s="996"/>
      <c r="ZU91" s="996"/>
      <c r="ZV91" s="996"/>
      <c r="ZW91" s="996"/>
      <c r="ZX91" s="996"/>
      <c r="ZY91" s="996"/>
      <c r="ZZ91" s="996"/>
      <c r="AAA91" s="996"/>
      <c r="AAB91" s="996"/>
      <c r="AAC91" s="996"/>
      <c r="AAD91" s="996"/>
      <c r="AAE91" s="996"/>
      <c r="AAF91" s="996"/>
      <c r="AAG91" s="996"/>
      <c r="AAH91" s="996"/>
      <c r="AAI91" s="996"/>
      <c r="AAJ91" s="996"/>
      <c r="AAK91" s="996"/>
      <c r="AAL91" s="996"/>
      <c r="AAM91" s="996"/>
      <c r="AAN91" s="996"/>
      <c r="AAO91" s="996"/>
      <c r="AAP91" s="996"/>
      <c r="AAQ91" s="996"/>
      <c r="AAR91" s="996"/>
      <c r="AAS91" s="996"/>
      <c r="AAT91" s="996"/>
      <c r="AAU91" s="996"/>
      <c r="AAV91" s="996"/>
      <c r="AAW91" s="996"/>
      <c r="AAX91" s="996"/>
      <c r="AAY91" s="996"/>
      <c r="AAZ91" s="996"/>
      <c r="ABA91" s="996"/>
      <c r="ABB91" s="996"/>
      <c r="ABC91" s="996"/>
      <c r="ABD91" s="996"/>
      <c r="ABE91" s="996"/>
      <c r="ABF91" s="996"/>
      <c r="ABG91" s="996"/>
      <c r="ABH91" s="996"/>
      <c r="ABI91" s="996"/>
      <c r="ABJ91" s="996"/>
      <c r="ABK91" s="996"/>
      <c r="ABL91" s="996"/>
      <c r="ABM91" s="996"/>
      <c r="ABN91" s="996"/>
      <c r="ABO91" s="996"/>
      <c r="ABP91" s="996"/>
      <c r="ABQ91" s="996"/>
      <c r="ABR91" s="996"/>
      <c r="ABS91" s="996"/>
      <c r="ABT91" s="996"/>
      <c r="ABU91" s="996"/>
      <c r="ABV91" s="996"/>
      <c r="ABW91" s="996"/>
      <c r="ABX91" s="996"/>
      <c r="ABY91" s="996"/>
      <c r="ABZ91" s="996"/>
      <c r="ACA91" s="996"/>
      <c r="ACB91" s="996"/>
      <c r="ACC91" s="996"/>
      <c r="ACD91" s="996"/>
      <c r="ACE91" s="996"/>
      <c r="ACF91" s="996"/>
      <c r="ACG91" s="996"/>
      <c r="ACH91" s="996"/>
      <c r="ACI91" s="996"/>
      <c r="ACJ91" s="996"/>
      <c r="ACK91" s="996"/>
      <c r="ACL91" s="996"/>
      <c r="ACM91" s="996"/>
      <c r="ACN91" s="996"/>
      <c r="ACO91" s="996"/>
      <c r="ACP91" s="996"/>
      <c r="ACQ91" s="996"/>
      <c r="ACR91" s="996"/>
      <c r="ACS91" s="996"/>
      <c r="ACT91" s="996"/>
      <c r="ACU91" s="996"/>
      <c r="ACV91" s="996"/>
      <c r="ACW91" s="996"/>
      <c r="ACX91" s="996"/>
      <c r="ACY91" s="996"/>
      <c r="ACZ91" s="996"/>
      <c r="ADA91" s="996"/>
      <c r="ADB91" s="996"/>
      <c r="ADC91" s="996"/>
      <c r="ADD91" s="996"/>
      <c r="ADE91" s="996"/>
      <c r="ADF91" s="996"/>
      <c r="ADG91" s="996"/>
      <c r="ADH91" s="996"/>
      <c r="ADI91" s="996"/>
      <c r="ADJ91" s="996"/>
      <c r="ADK91" s="996"/>
      <c r="ADL91" s="996"/>
      <c r="ADM91" s="996"/>
      <c r="ADN91" s="996"/>
      <c r="ADO91" s="996"/>
      <c r="ADP91" s="996"/>
      <c r="ADQ91" s="996"/>
      <c r="ADR91" s="996"/>
      <c r="ADS91" s="996"/>
      <c r="ADT91" s="996"/>
      <c r="ADU91" s="996"/>
      <c r="ADV91" s="996"/>
      <c r="ADW91" s="996"/>
      <c r="ADX91" s="996"/>
      <c r="ADY91" s="996"/>
      <c r="ADZ91" s="996"/>
      <c r="AEA91" s="996"/>
      <c r="AEB91" s="996"/>
      <c r="AEC91" s="996"/>
      <c r="AED91" s="996"/>
      <c r="AEE91" s="996"/>
      <c r="AEF91" s="996"/>
      <c r="AEG91" s="996"/>
      <c r="AEH91" s="996"/>
      <c r="AEI91" s="996"/>
      <c r="AEJ91" s="996"/>
      <c r="AEK91" s="996"/>
      <c r="AEL91" s="996"/>
      <c r="AEM91" s="996"/>
      <c r="AEN91" s="996"/>
      <c r="AEO91" s="996"/>
      <c r="AEP91" s="996"/>
      <c r="AEQ91" s="996"/>
      <c r="AER91" s="996"/>
      <c r="AES91" s="996"/>
      <c r="AET91" s="996"/>
      <c r="AEU91" s="996"/>
      <c r="AEV91" s="996"/>
      <c r="AEW91" s="996"/>
      <c r="AEX91" s="996"/>
      <c r="AEY91" s="996"/>
      <c r="AEZ91" s="996"/>
      <c r="AFA91" s="996"/>
      <c r="AFB91" s="996"/>
      <c r="AFC91" s="996"/>
      <c r="AFD91" s="996"/>
      <c r="AFE91" s="996"/>
      <c r="AFF91" s="996"/>
      <c r="AFG91" s="996"/>
      <c r="AFH91" s="996"/>
      <c r="AFI91" s="996"/>
      <c r="AFJ91" s="996"/>
      <c r="AFK91" s="996"/>
      <c r="AFL91" s="996"/>
      <c r="AFM91" s="996"/>
      <c r="AFN91" s="996"/>
      <c r="AFO91" s="996"/>
      <c r="AFP91" s="996"/>
      <c r="AFQ91" s="996"/>
      <c r="AFR91" s="996"/>
      <c r="AFS91" s="996"/>
      <c r="AFT91" s="996"/>
      <c r="AFU91" s="996"/>
      <c r="AFV91" s="996"/>
      <c r="AFW91" s="996"/>
      <c r="AFX91" s="996"/>
      <c r="AFY91" s="996"/>
      <c r="AFZ91" s="996"/>
      <c r="AGA91" s="996"/>
      <c r="AGB91" s="996"/>
      <c r="AGC91" s="996"/>
      <c r="AGD91" s="996"/>
      <c r="AGE91" s="996"/>
      <c r="AGF91" s="996"/>
      <c r="AGG91" s="996"/>
      <c r="AGH91" s="996"/>
      <c r="AGI91" s="996"/>
      <c r="AGJ91" s="996"/>
      <c r="AGK91" s="996"/>
      <c r="AGL91" s="996"/>
      <c r="AGM91" s="996"/>
      <c r="AGN91" s="996"/>
      <c r="AGO91" s="996"/>
      <c r="AGP91" s="996"/>
      <c r="AGQ91" s="996"/>
      <c r="AGR91" s="996"/>
      <c r="AGS91" s="996"/>
      <c r="AGT91" s="996"/>
      <c r="AGU91" s="996"/>
      <c r="AGV91" s="996"/>
      <c r="AGW91" s="996"/>
      <c r="AGX91" s="996"/>
      <c r="AGY91" s="996"/>
      <c r="AGZ91" s="996"/>
      <c r="AHA91" s="996"/>
      <c r="AHB91" s="996"/>
      <c r="AHC91" s="996"/>
      <c r="AHD91" s="996"/>
      <c r="AHE91" s="996"/>
      <c r="AHF91" s="996"/>
      <c r="AHG91" s="996"/>
      <c r="AHH91" s="996"/>
      <c r="AHI91" s="996"/>
      <c r="AHJ91" s="996"/>
      <c r="AHK91" s="996"/>
      <c r="AHL91" s="996"/>
      <c r="AHM91" s="996"/>
      <c r="AHN91" s="996"/>
      <c r="AHO91" s="996"/>
      <c r="AHP91" s="996"/>
      <c r="AHQ91" s="996"/>
      <c r="AHR91" s="996"/>
      <c r="AHS91" s="996"/>
      <c r="AHT91" s="996"/>
      <c r="AHU91" s="996"/>
      <c r="AHV91" s="996"/>
      <c r="AHW91" s="996"/>
      <c r="AHX91" s="996"/>
      <c r="AHY91" s="996"/>
      <c r="AHZ91" s="996"/>
      <c r="AIA91" s="996"/>
      <c r="AIB91" s="996"/>
      <c r="AIC91" s="996"/>
      <c r="AID91" s="996"/>
      <c r="AIE91" s="996"/>
      <c r="AIF91" s="996"/>
      <c r="AIG91" s="996"/>
      <c r="AIH91" s="996"/>
      <c r="AII91" s="996"/>
      <c r="AIJ91" s="996"/>
      <c r="AIK91" s="996"/>
      <c r="AIL91" s="996"/>
      <c r="AIM91" s="996"/>
      <c r="AIN91" s="996"/>
      <c r="AIO91" s="996"/>
      <c r="AIP91" s="996"/>
      <c r="AIQ91" s="996"/>
      <c r="AIR91" s="996"/>
      <c r="AIS91" s="996"/>
      <c r="AIT91" s="996"/>
      <c r="AIU91" s="996"/>
      <c r="AIV91" s="996"/>
      <c r="AIW91" s="996"/>
      <c r="AIX91" s="996"/>
      <c r="AIY91" s="996"/>
      <c r="AIZ91" s="996"/>
      <c r="AJA91" s="996"/>
      <c r="AJB91" s="996"/>
      <c r="AJC91" s="996"/>
      <c r="AJD91" s="996"/>
      <c r="AJE91" s="996"/>
      <c r="AJF91" s="996"/>
      <c r="AJG91" s="996"/>
      <c r="AJH91" s="996"/>
      <c r="AJI91" s="996"/>
      <c r="AJJ91" s="996"/>
      <c r="AJK91" s="996"/>
      <c r="AJL91" s="996"/>
      <c r="AJM91" s="996"/>
      <c r="AJN91" s="996"/>
      <c r="AJO91" s="996"/>
      <c r="AJP91" s="996"/>
      <c r="AJQ91" s="996"/>
      <c r="AJR91" s="996"/>
      <c r="AJS91" s="996"/>
      <c r="AJT91" s="996"/>
      <c r="AJU91" s="996"/>
      <c r="AJV91" s="996"/>
      <c r="AJW91" s="996"/>
      <c r="AJX91" s="996"/>
      <c r="AJY91" s="996"/>
      <c r="AJZ91" s="996"/>
      <c r="AKA91" s="996"/>
      <c r="AKB91" s="996"/>
      <c r="AKC91" s="996"/>
      <c r="AKD91" s="996"/>
      <c r="AKE91" s="996"/>
      <c r="AKF91" s="996"/>
      <c r="AKG91" s="996"/>
      <c r="AKH91" s="996"/>
      <c r="AKI91" s="996"/>
      <c r="AKJ91" s="996"/>
      <c r="AKK91" s="996"/>
      <c r="AKL91" s="996"/>
      <c r="AKM91" s="996"/>
      <c r="AKN91" s="996"/>
      <c r="AKO91" s="996"/>
      <c r="AKP91" s="996"/>
      <c r="AKQ91" s="996"/>
      <c r="AKR91" s="996"/>
      <c r="AKS91" s="996"/>
      <c r="AKT91" s="996"/>
      <c r="AKU91" s="996"/>
      <c r="AKV91" s="996"/>
      <c r="AKW91" s="996"/>
      <c r="AKX91" s="996"/>
      <c r="AKY91" s="996"/>
      <c r="AKZ91" s="996"/>
      <c r="ALA91" s="996"/>
      <c r="ALB91" s="996"/>
      <c r="ALC91" s="996"/>
      <c r="ALD91" s="996"/>
      <c r="ALE91" s="996"/>
      <c r="ALF91" s="996"/>
      <c r="ALG91" s="996"/>
      <c r="ALH91" s="996"/>
      <c r="ALI91" s="996"/>
      <c r="ALJ91" s="996"/>
      <c r="ALK91" s="996"/>
      <c r="ALL91" s="996"/>
      <c r="ALM91" s="996"/>
      <c r="ALN91" s="996"/>
      <c r="ALO91" s="996"/>
      <c r="ALP91" s="996"/>
      <c r="ALQ91" s="996"/>
      <c r="ALR91" s="996"/>
      <c r="ALS91" s="996"/>
    </row>
    <row r="92" spans="1:1007" s="990" customFormat="1" ht="195">
      <c r="A92" s="953" t="s">
        <v>1045</v>
      </c>
      <c r="B92" s="1264" t="s">
        <v>1046</v>
      </c>
      <c r="C92" s="1073" t="s">
        <v>1047</v>
      </c>
      <c r="D92" s="998"/>
      <c r="E92" s="1073" t="s">
        <v>1048</v>
      </c>
      <c r="F92" s="1073" t="s">
        <v>1049</v>
      </c>
      <c r="G92" s="1073" t="s">
        <v>1050</v>
      </c>
      <c r="H92" s="1073" t="s">
        <v>26</v>
      </c>
      <c r="I92" s="1260">
        <v>180.703</v>
      </c>
      <c r="J92" s="1073">
        <v>2022</v>
      </c>
      <c r="K92" s="1172">
        <v>45078</v>
      </c>
      <c r="L92" s="1261">
        <v>48578</v>
      </c>
      <c r="M92" s="1073">
        <v>181.607</v>
      </c>
      <c r="N92" s="1073">
        <v>182.51499999999999</v>
      </c>
      <c r="O92" s="1073">
        <v>183.42699999999999</v>
      </c>
      <c r="P92" s="1073">
        <v>184.34399999999999</v>
      </c>
      <c r="Q92" s="1073">
        <v>185.26599999999999</v>
      </c>
      <c r="R92" s="1073">
        <v>186.19200000000001</v>
      </c>
      <c r="S92" s="1073">
        <v>187.12299999999999</v>
      </c>
      <c r="T92" s="1073">
        <v>188.059</v>
      </c>
      <c r="U92" s="1073">
        <v>188.999</v>
      </c>
      <c r="V92" s="1073">
        <v>189.94399999999999</v>
      </c>
      <c r="W92" s="968"/>
      <c r="X92" s="968"/>
      <c r="Y92" s="968"/>
      <c r="Z92" s="968"/>
      <c r="AA92" s="968"/>
      <c r="AB92" s="968"/>
      <c r="AC92" s="1073">
        <v>189.94399999999999</v>
      </c>
      <c r="AD92" s="1038"/>
      <c r="AE92" s="965" t="s">
        <v>1066</v>
      </c>
      <c r="AF92" s="1189">
        <v>8.8000000000000005E-3</v>
      </c>
      <c r="AG92" s="1073" t="s">
        <v>1067</v>
      </c>
      <c r="AH92" s="1073" t="s">
        <v>1068</v>
      </c>
      <c r="AI92" s="953" t="s">
        <v>702</v>
      </c>
      <c r="AJ92" s="953" t="s">
        <v>702</v>
      </c>
      <c r="AK92" s="1073" t="s">
        <v>5</v>
      </c>
      <c r="AL92" s="1073" t="s">
        <v>20</v>
      </c>
      <c r="AM92" s="956" t="str">
        <f t="shared" si="11"/>
        <v>SI</v>
      </c>
      <c r="AN92" s="964">
        <v>299</v>
      </c>
      <c r="AO92" s="1073">
        <v>177</v>
      </c>
      <c r="AP92" s="1073">
        <v>2022</v>
      </c>
      <c r="AQ92" s="1172">
        <v>45078</v>
      </c>
      <c r="AR92" s="991">
        <v>48578</v>
      </c>
      <c r="AS92" s="1073">
        <v>800</v>
      </c>
      <c r="AT92" s="1073">
        <v>800</v>
      </c>
      <c r="AU92" s="1073">
        <v>800</v>
      </c>
      <c r="AV92" s="1073">
        <v>800</v>
      </c>
      <c r="AW92" s="1073">
        <v>800</v>
      </c>
      <c r="AX92" s="1073">
        <v>800</v>
      </c>
      <c r="AY92" s="1073">
        <v>800</v>
      </c>
      <c r="AZ92" s="1073">
        <v>800</v>
      </c>
      <c r="BA92" s="1073">
        <v>800</v>
      </c>
      <c r="BB92" s="1073">
        <v>800</v>
      </c>
      <c r="BC92" s="999"/>
      <c r="BD92" s="999"/>
      <c r="BE92" s="999"/>
      <c r="BF92" s="999"/>
      <c r="BG92" s="999"/>
      <c r="BH92" s="999"/>
      <c r="BI92" s="1001">
        <f>SUM(AS92:BH92)</f>
        <v>8000</v>
      </c>
      <c r="BJ92" s="1219">
        <v>490</v>
      </c>
      <c r="BK92" s="1219">
        <v>490</v>
      </c>
      <c r="BL92" s="1073" t="s">
        <v>76</v>
      </c>
      <c r="BM92" s="1073">
        <v>7871</v>
      </c>
      <c r="BN92" s="1219">
        <v>515</v>
      </c>
      <c r="BO92" s="1266">
        <v>490</v>
      </c>
      <c r="BP92" s="1073" t="s">
        <v>76</v>
      </c>
      <c r="BQ92" s="1073">
        <v>7871</v>
      </c>
      <c r="BR92" s="1219">
        <v>540</v>
      </c>
      <c r="BS92" s="1073"/>
      <c r="BT92" s="1073" t="s">
        <v>76</v>
      </c>
      <c r="BU92" s="1073"/>
      <c r="BV92" s="1219">
        <v>567</v>
      </c>
      <c r="BW92" s="1073"/>
      <c r="BX92" s="1073" t="s">
        <v>76</v>
      </c>
      <c r="BY92" s="1262"/>
      <c r="BZ92" s="1219">
        <v>596</v>
      </c>
      <c r="CA92" s="1073"/>
      <c r="CB92" s="1073" t="s">
        <v>76</v>
      </c>
      <c r="CC92" s="1262"/>
      <c r="CD92" s="1219">
        <v>625</v>
      </c>
      <c r="CE92" s="1073"/>
      <c r="CF92" s="1073" t="s">
        <v>76</v>
      </c>
      <c r="CG92" s="1073"/>
      <c r="CH92" s="1219">
        <v>657</v>
      </c>
      <c r="CI92" s="1073"/>
      <c r="CJ92" s="1073" t="s">
        <v>76</v>
      </c>
      <c r="CK92" s="1073"/>
      <c r="CL92" s="1219">
        <v>689</v>
      </c>
      <c r="CM92" s="1073"/>
      <c r="CN92" s="1073" t="s">
        <v>76</v>
      </c>
      <c r="CO92" s="1262"/>
      <c r="CP92" s="1219">
        <v>724</v>
      </c>
      <c r="CQ92" s="1073"/>
      <c r="CR92" s="1073" t="s">
        <v>76</v>
      </c>
      <c r="CS92" s="1262"/>
      <c r="CT92" s="1219">
        <v>760</v>
      </c>
      <c r="CU92" s="1073"/>
      <c r="CV92" s="1073" t="s">
        <v>76</v>
      </c>
      <c r="CW92" s="1073"/>
      <c r="CX92" s="993"/>
      <c r="CY92" s="993"/>
      <c r="CZ92" s="992"/>
      <c r="DA92" s="992"/>
      <c r="DB92" s="993"/>
      <c r="DC92" s="993"/>
      <c r="DD92" s="992"/>
      <c r="DE92" s="992"/>
      <c r="DF92" s="993"/>
      <c r="DG92" s="993"/>
      <c r="DH92" s="992"/>
      <c r="DI92" s="992"/>
      <c r="DJ92" s="993"/>
      <c r="DK92" s="993"/>
      <c r="DL92" s="992"/>
      <c r="DM92" s="992"/>
      <c r="DN92" s="993"/>
      <c r="DO92" s="993"/>
      <c r="DP92" s="992"/>
      <c r="DQ92" s="992"/>
      <c r="DR92" s="993"/>
      <c r="DS92" s="993"/>
      <c r="DT92" s="992"/>
      <c r="DU92" s="992"/>
      <c r="DV92" s="994">
        <f t="shared" si="12"/>
        <v>6163</v>
      </c>
      <c r="DW92" s="1073" t="s">
        <v>1069</v>
      </c>
      <c r="DX92" s="1073" t="s">
        <v>1070</v>
      </c>
      <c r="DY92" s="1073" t="s">
        <v>1071</v>
      </c>
      <c r="DZ92" s="1073" t="s">
        <v>1072</v>
      </c>
      <c r="EA92" s="1073" t="s">
        <v>359</v>
      </c>
      <c r="EB92" s="1263" t="s">
        <v>1073</v>
      </c>
      <c r="EC92" s="1310" t="s">
        <v>343</v>
      </c>
      <c r="ED92" s="993"/>
      <c r="EE92" s="993"/>
      <c r="EF92" s="992"/>
      <c r="EG92" s="992"/>
      <c r="EH92" s="993"/>
      <c r="EI92" s="995"/>
      <c r="EJ92" s="995"/>
      <c r="EK92" s="995"/>
      <c r="EL92" s="995"/>
      <c r="EM92" s="995"/>
      <c r="EN92" s="995"/>
      <c r="EO92" s="995"/>
      <c r="EP92" s="995"/>
      <c r="EQ92" s="995"/>
      <c r="ER92" s="996"/>
      <c r="ES92" s="996"/>
      <c r="ET92" s="996"/>
      <c r="EU92" s="996"/>
      <c r="EV92" s="996"/>
      <c r="EW92" s="996"/>
      <c r="EX92" s="996"/>
      <c r="EY92" s="996"/>
      <c r="EZ92" s="996"/>
      <c r="FA92" s="996"/>
      <c r="FB92" s="996"/>
      <c r="FC92" s="996"/>
      <c r="FD92" s="996"/>
      <c r="FE92" s="996"/>
      <c r="FF92" s="996"/>
      <c r="FG92" s="996"/>
      <c r="FH92" s="996"/>
      <c r="FI92" s="996"/>
      <c r="FJ92" s="996"/>
      <c r="FK92" s="996"/>
      <c r="FL92" s="996"/>
      <c r="FM92" s="996"/>
      <c r="FN92" s="996"/>
      <c r="FO92" s="996"/>
      <c r="FP92" s="996"/>
      <c r="FQ92" s="996"/>
      <c r="FR92" s="996"/>
      <c r="FS92" s="996"/>
      <c r="FT92" s="996"/>
      <c r="FU92" s="996"/>
      <c r="FV92" s="996"/>
      <c r="FW92" s="996"/>
      <c r="FX92" s="996"/>
      <c r="FY92" s="996"/>
      <c r="FZ92" s="996"/>
      <c r="GA92" s="996"/>
      <c r="GB92" s="996"/>
      <c r="GC92" s="996"/>
      <c r="GD92" s="996"/>
      <c r="GE92" s="996"/>
      <c r="GF92" s="996"/>
      <c r="GG92" s="996"/>
      <c r="GH92" s="996"/>
      <c r="GI92" s="996"/>
      <c r="GJ92" s="996"/>
      <c r="GK92" s="996"/>
      <c r="GL92" s="996"/>
      <c r="GM92" s="996"/>
      <c r="GN92" s="996"/>
      <c r="GO92" s="996"/>
      <c r="GP92" s="996"/>
      <c r="GQ92" s="996"/>
      <c r="GR92" s="996"/>
      <c r="GS92" s="996"/>
      <c r="GT92" s="996"/>
      <c r="GU92" s="996"/>
      <c r="GV92" s="996"/>
      <c r="GW92" s="996"/>
      <c r="GX92" s="996"/>
      <c r="GY92" s="996"/>
      <c r="GZ92" s="996"/>
      <c r="HA92" s="996"/>
      <c r="HB92" s="996"/>
      <c r="HC92" s="996"/>
      <c r="HD92" s="996"/>
      <c r="HE92" s="996"/>
      <c r="HF92" s="996"/>
      <c r="HG92" s="996"/>
      <c r="HH92" s="996"/>
      <c r="HI92" s="996"/>
      <c r="HJ92" s="996"/>
      <c r="HK92" s="996"/>
      <c r="HL92" s="996"/>
      <c r="HM92" s="996"/>
      <c r="HN92" s="996"/>
      <c r="HO92" s="996"/>
      <c r="HP92" s="996"/>
      <c r="HQ92" s="996"/>
      <c r="HR92" s="996"/>
      <c r="HS92" s="996"/>
      <c r="HT92" s="996"/>
      <c r="HU92" s="996"/>
      <c r="HV92" s="996"/>
      <c r="HW92" s="996"/>
      <c r="HX92" s="996"/>
      <c r="HY92" s="996"/>
      <c r="HZ92" s="996"/>
      <c r="IA92" s="996"/>
      <c r="IB92" s="996"/>
      <c r="IC92" s="996"/>
      <c r="ID92" s="996"/>
      <c r="IE92" s="996"/>
      <c r="IF92" s="996"/>
      <c r="IG92" s="996"/>
      <c r="IH92" s="996"/>
      <c r="II92" s="996"/>
      <c r="IJ92" s="996"/>
      <c r="IK92" s="996"/>
      <c r="IL92" s="996"/>
      <c r="IM92" s="996"/>
      <c r="IN92" s="996"/>
      <c r="IO92" s="996"/>
      <c r="IP92" s="996"/>
      <c r="IQ92" s="996"/>
      <c r="IR92" s="996"/>
      <c r="IS92" s="996"/>
      <c r="IT92" s="996"/>
      <c r="IU92" s="996"/>
      <c r="IV92" s="996"/>
      <c r="IW92" s="996"/>
      <c r="IX92" s="996"/>
      <c r="IY92" s="996"/>
      <c r="IZ92" s="996"/>
      <c r="JA92" s="996"/>
      <c r="JB92" s="996"/>
      <c r="JC92" s="996"/>
      <c r="JD92" s="996"/>
      <c r="JE92" s="996"/>
      <c r="JF92" s="996"/>
      <c r="JG92" s="996"/>
      <c r="JH92" s="996"/>
      <c r="JI92" s="996"/>
      <c r="JJ92" s="996"/>
      <c r="JK92" s="996"/>
      <c r="JL92" s="996"/>
      <c r="JM92" s="996"/>
      <c r="JN92" s="996"/>
      <c r="JO92" s="996"/>
      <c r="JP92" s="996"/>
      <c r="JQ92" s="996"/>
      <c r="JR92" s="996"/>
      <c r="JS92" s="996"/>
      <c r="JT92" s="996"/>
      <c r="JU92" s="996"/>
      <c r="JV92" s="996"/>
      <c r="JW92" s="996"/>
      <c r="JX92" s="996"/>
      <c r="JY92" s="996"/>
      <c r="JZ92" s="996"/>
      <c r="KA92" s="996"/>
      <c r="KB92" s="996"/>
      <c r="KC92" s="996"/>
      <c r="KD92" s="996"/>
      <c r="KE92" s="996"/>
      <c r="KF92" s="996"/>
      <c r="KG92" s="996"/>
      <c r="KH92" s="996"/>
      <c r="KI92" s="996"/>
      <c r="KJ92" s="996"/>
      <c r="KK92" s="996"/>
      <c r="KL92" s="996"/>
      <c r="KM92" s="996"/>
      <c r="KN92" s="996"/>
      <c r="KO92" s="996"/>
      <c r="KP92" s="996"/>
      <c r="KQ92" s="996"/>
      <c r="KR92" s="996"/>
      <c r="KS92" s="996"/>
      <c r="KT92" s="996"/>
      <c r="KU92" s="996"/>
      <c r="KV92" s="996"/>
      <c r="KW92" s="996"/>
      <c r="KX92" s="996"/>
      <c r="KY92" s="996"/>
      <c r="KZ92" s="996"/>
      <c r="LA92" s="996"/>
      <c r="LB92" s="996"/>
      <c r="LC92" s="996"/>
      <c r="LD92" s="996"/>
      <c r="LE92" s="996"/>
      <c r="LF92" s="996"/>
      <c r="LG92" s="996"/>
      <c r="LH92" s="996"/>
      <c r="LI92" s="996"/>
      <c r="LJ92" s="996"/>
      <c r="LK92" s="996"/>
      <c r="LL92" s="996"/>
      <c r="LM92" s="996"/>
      <c r="LN92" s="996"/>
      <c r="LO92" s="996"/>
      <c r="LP92" s="996"/>
      <c r="LQ92" s="996"/>
      <c r="LR92" s="996"/>
      <c r="LS92" s="996"/>
      <c r="LT92" s="996"/>
      <c r="LU92" s="996"/>
      <c r="LV92" s="996"/>
      <c r="LW92" s="996"/>
      <c r="LX92" s="996"/>
      <c r="LY92" s="996"/>
      <c r="LZ92" s="996"/>
      <c r="MA92" s="996"/>
      <c r="MB92" s="996"/>
      <c r="MC92" s="996"/>
      <c r="MD92" s="996"/>
      <c r="ME92" s="996"/>
      <c r="MF92" s="996"/>
      <c r="MG92" s="996"/>
      <c r="MH92" s="996"/>
      <c r="MI92" s="996"/>
      <c r="MJ92" s="996"/>
      <c r="MK92" s="996"/>
      <c r="ML92" s="996"/>
      <c r="MM92" s="996"/>
      <c r="MN92" s="996"/>
      <c r="MO92" s="996"/>
      <c r="MP92" s="996"/>
      <c r="MQ92" s="996"/>
      <c r="MR92" s="996"/>
      <c r="MS92" s="996"/>
      <c r="MT92" s="996"/>
      <c r="MU92" s="996"/>
      <c r="MV92" s="996"/>
      <c r="MW92" s="996"/>
      <c r="MX92" s="996"/>
      <c r="MY92" s="996"/>
      <c r="MZ92" s="996"/>
      <c r="NA92" s="996"/>
      <c r="NB92" s="996"/>
      <c r="NC92" s="996"/>
      <c r="ND92" s="996"/>
      <c r="NE92" s="996"/>
      <c r="NF92" s="996"/>
      <c r="NG92" s="996"/>
      <c r="NH92" s="996"/>
      <c r="NI92" s="996"/>
      <c r="NJ92" s="996"/>
      <c r="NK92" s="996"/>
      <c r="NL92" s="996"/>
      <c r="NM92" s="996"/>
      <c r="NN92" s="996"/>
      <c r="NO92" s="996"/>
      <c r="NP92" s="996"/>
      <c r="NQ92" s="996"/>
      <c r="NR92" s="996"/>
      <c r="NS92" s="996"/>
      <c r="NT92" s="996"/>
      <c r="NU92" s="996"/>
      <c r="NV92" s="996"/>
      <c r="NW92" s="996"/>
      <c r="NX92" s="996"/>
      <c r="NY92" s="996"/>
      <c r="NZ92" s="996"/>
      <c r="OA92" s="996"/>
      <c r="OB92" s="996"/>
      <c r="OC92" s="996"/>
      <c r="OD92" s="996"/>
      <c r="OE92" s="996"/>
      <c r="OF92" s="996"/>
      <c r="OG92" s="996"/>
      <c r="OH92" s="996"/>
      <c r="OI92" s="996"/>
      <c r="OJ92" s="996"/>
      <c r="OK92" s="996"/>
      <c r="OL92" s="996"/>
      <c r="OM92" s="996"/>
      <c r="ON92" s="996"/>
      <c r="OO92" s="996"/>
      <c r="OP92" s="996"/>
      <c r="OQ92" s="996"/>
      <c r="OR92" s="996"/>
      <c r="OS92" s="996"/>
      <c r="OT92" s="996"/>
      <c r="OU92" s="996"/>
      <c r="OV92" s="996"/>
      <c r="OW92" s="996"/>
      <c r="OX92" s="996"/>
      <c r="OY92" s="996"/>
      <c r="OZ92" s="996"/>
      <c r="PA92" s="996"/>
      <c r="PB92" s="996"/>
      <c r="PC92" s="996"/>
      <c r="PD92" s="996"/>
      <c r="PE92" s="996"/>
      <c r="PF92" s="996"/>
      <c r="PG92" s="996"/>
      <c r="PH92" s="996"/>
      <c r="PI92" s="996"/>
      <c r="PJ92" s="996"/>
      <c r="PK92" s="996"/>
      <c r="PL92" s="996"/>
      <c r="PM92" s="996"/>
      <c r="PN92" s="996"/>
      <c r="PO92" s="996"/>
      <c r="PP92" s="996"/>
      <c r="PQ92" s="996"/>
      <c r="PR92" s="996"/>
      <c r="PS92" s="996"/>
      <c r="PT92" s="996"/>
      <c r="PU92" s="996"/>
      <c r="PV92" s="996"/>
      <c r="PW92" s="996"/>
      <c r="PX92" s="996"/>
      <c r="PY92" s="996"/>
      <c r="PZ92" s="996"/>
      <c r="QA92" s="996"/>
      <c r="QB92" s="996"/>
      <c r="QC92" s="996"/>
      <c r="QD92" s="996"/>
      <c r="QE92" s="996"/>
      <c r="QF92" s="996"/>
      <c r="QG92" s="996"/>
      <c r="QH92" s="996"/>
      <c r="QI92" s="996"/>
      <c r="QJ92" s="996"/>
      <c r="QK92" s="996"/>
      <c r="QL92" s="996"/>
      <c r="QM92" s="996"/>
      <c r="QN92" s="996"/>
      <c r="QO92" s="996"/>
      <c r="QP92" s="996"/>
      <c r="QQ92" s="996"/>
      <c r="QR92" s="996"/>
      <c r="QS92" s="996"/>
      <c r="QT92" s="996"/>
      <c r="QU92" s="996"/>
      <c r="QV92" s="996"/>
      <c r="QW92" s="996"/>
      <c r="QX92" s="996"/>
      <c r="QY92" s="996"/>
      <c r="QZ92" s="996"/>
      <c r="RA92" s="996"/>
      <c r="RB92" s="996"/>
      <c r="RC92" s="996"/>
      <c r="RD92" s="996"/>
      <c r="RE92" s="996"/>
      <c r="RF92" s="996"/>
      <c r="RG92" s="996"/>
      <c r="RH92" s="996"/>
      <c r="RI92" s="996"/>
      <c r="RJ92" s="996"/>
      <c r="RK92" s="996"/>
      <c r="RL92" s="996"/>
      <c r="RM92" s="996"/>
      <c r="RN92" s="996"/>
      <c r="RO92" s="996"/>
      <c r="RP92" s="996"/>
      <c r="RQ92" s="996"/>
      <c r="RR92" s="996"/>
      <c r="RS92" s="996"/>
      <c r="RT92" s="996"/>
      <c r="RU92" s="996"/>
      <c r="RV92" s="996"/>
      <c r="RW92" s="996"/>
      <c r="RX92" s="996"/>
      <c r="RY92" s="996"/>
      <c r="RZ92" s="996"/>
      <c r="SA92" s="996"/>
      <c r="SB92" s="996"/>
      <c r="SC92" s="996"/>
      <c r="SD92" s="996"/>
      <c r="SE92" s="996"/>
      <c r="SF92" s="996"/>
      <c r="SG92" s="996"/>
      <c r="SH92" s="996"/>
      <c r="SI92" s="996"/>
      <c r="SJ92" s="996"/>
      <c r="SK92" s="996"/>
      <c r="SL92" s="996"/>
      <c r="SM92" s="996"/>
      <c r="SN92" s="996"/>
      <c r="SO92" s="996"/>
      <c r="SP92" s="996"/>
      <c r="SQ92" s="996"/>
      <c r="SR92" s="996"/>
      <c r="SS92" s="996"/>
      <c r="ST92" s="996"/>
      <c r="SU92" s="996"/>
      <c r="SV92" s="996"/>
      <c r="SW92" s="996"/>
      <c r="SX92" s="996"/>
      <c r="SY92" s="996"/>
      <c r="SZ92" s="996"/>
      <c r="TA92" s="996"/>
      <c r="TB92" s="996"/>
      <c r="TC92" s="996"/>
      <c r="TD92" s="996"/>
      <c r="TE92" s="996"/>
      <c r="TF92" s="996"/>
      <c r="TG92" s="996"/>
      <c r="TH92" s="996"/>
      <c r="TI92" s="996"/>
      <c r="TJ92" s="996"/>
      <c r="TK92" s="996"/>
      <c r="TL92" s="996"/>
      <c r="TM92" s="996"/>
      <c r="TN92" s="996"/>
      <c r="TO92" s="996"/>
      <c r="TP92" s="996"/>
      <c r="TQ92" s="996"/>
      <c r="TR92" s="996"/>
      <c r="TS92" s="996"/>
      <c r="TT92" s="996"/>
      <c r="TU92" s="996"/>
      <c r="TV92" s="996"/>
      <c r="TW92" s="996"/>
      <c r="TX92" s="996"/>
      <c r="TY92" s="996"/>
      <c r="TZ92" s="996"/>
      <c r="UA92" s="996"/>
      <c r="UB92" s="996"/>
      <c r="UC92" s="996"/>
      <c r="UD92" s="996"/>
      <c r="UE92" s="996"/>
      <c r="UF92" s="996"/>
      <c r="UG92" s="996"/>
      <c r="UH92" s="996"/>
      <c r="UI92" s="996"/>
      <c r="UJ92" s="996"/>
      <c r="UK92" s="996"/>
      <c r="UL92" s="996"/>
      <c r="UM92" s="996"/>
      <c r="UN92" s="996"/>
      <c r="UO92" s="996"/>
      <c r="UP92" s="996"/>
      <c r="UQ92" s="996"/>
      <c r="UR92" s="996"/>
      <c r="US92" s="996"/>
      <c r="UT92" s="996"/>
      <c r="UU92" s="996"/>
      <c r="UV92" s="996"/>
      <c r="UW92" s="996"/>
      <c r="UX92" s="996"/>
      <c r="UY92" s="996"/>
      <c r="UZ92" s="996"/>
      <c r="VA92" s="996"/>
      <c r="VB92" s="996"/>
      <c r="VC92" s="996"/>
      <c r="VD92" s="996"/>
      <c r="VE92" s="996"/>
      <c r="VF92" s="996"/>
      <c r="VG92" s="996"/>
      <c r="VH92" s="996"/>
      <c r="VI92" s="996"/>
      <c r="VJ92" s="996"/>
      <c r="VK92" s="996"/>
      <c r="VL92" s="996"/>
      <c r="VM92" s="996"/>
      <c r="VN92" s="996"/>
      <c r="VO92" s="996"/>
      <c r="VP92" s="996"/>
      <c r="VQ92" s="996"/>
      <c r="VR92" s="996"/>
      <c r="VS92" s="996"/>
      <c r="VT92" s="996"/>
      <c r="VU92" s="996"/>
      <c r="VV92" s="996"/>
      <c r="VW92" s="996"/>
      <c r="VX92" s="996"/>
      <c r="VY92" s="996"/>
      <c r="VZ92" s="996"/>
      <c r="WA92" s="996"/>
      <c r="WB92" s="996"/>
      <c r="WC92" s="996"/>
      <c r="WD92" s="996"/>
      <c r="WE92" s="996"/>
      <c r="WF92" s="996"/>
      <c r="WG92" s="996"/>
      <c r="WH92" s="996"/>
      <c r="WI92" s="996"/>
      <c r="WJ92" s="996"/>
      <c r="WK92" s="996"/>
      <c r="WL92" s="996"/>
      <c r="WM92" s="996"/>
      <c r="WN92" s="996"/>
      <c r="WO92" s="996"/>
      <c r="WP92" s="996"/>
      <c r="WQ92" s="996"/>
      <c r="WR92" s="996"/>
      <c r="WS92" s="996"/>
      <c r="WT92" s="996"/>
      <c r="WU92" s="996"/>
      <c r="WV92" s="996"/>
      <c r="WW92" s="996"/>
      <c r="WX92" s="996"/>
      <c r="WY92" s="996"/>
      <c r="WZ92" s="996"/>
      <c r="XA92" s="996"/>
      <c r="XB92" s="996"/>
      <c r="XC92" s="996"/>
      <c r="XD92" s="996"/>
      <c r="XE92" s="996"/>
      <c r="XF92" s="996"/>
      <c r="XG92" s="996"/>
      <c r="XH92" s="996"/>
      <c r="XI92" s="996"/>
      <c r="XJ92" s="996"/>
      <c r="XK92" s="996"/>
      <c r="XL92" s="996"/>
      <c r="XM92" s="996"/>
      <c r="XN92" s="996"/>
      <c r="XO92" s="996"/>
      <c r="XP92" s="996"/>
      <c r="XQ92" s="996"/>
      <c r="XR92" s="996"/>
      <c r="XS92" s="996"/>
      <c r="XT92" s="996"/>
      <c r="XU92" s="996"/>
      <c r="XV92" s="996"/>
      <c r="XW92" s="996"/>
      <c r="XX92" s="996"/>
      <c r="XY92" s="996"/>
      <c r="XZ92" s="996"/>
      <c r="YA92" s="996"/>
      <c r="YB92" s="996"/>
      <c r="YC92" s="996"/>
      <c r="YD92" s="996"/>
      <c r="YE92" s="996"/>
      <c r="YF92" s="996"/>
      <c r="YG92" s="996"/>
      <c r="YH92" s="996"/>
      <c r="YI92" s="996"/>
      <c r="YJ92" s="996"/>
      <c r="YK92" s="996"/>
      <c r="YL92" s="996"/>
      <c r="YM92" s="996"/>
      <c r="YN92" s="996"/>
      <c r="YO92" s="996"/>
      <c r="YP92" s="996"/>
      <c r="YQ92" s="996"/>
      <c r="YR92" s="996"/>
      <c r="YS92" s="996"/>
      <c r="YT92" s="996"/>
      <c r="YU92" s="996"/>
      <c r="YV92" s="996"/>
      <c r="YW92" s="996"/>
      <c r="YX92" s="996"/>
      <c r="YY92" s="996"/>
      <c r="YZ92" s="996"/>
      <c r="ZA92" s="996"/>
      <c r="ZB92" s="996"/>
      <c r="ZC92" s="996"/>
      <c r="ZD92" s="996"/>
      <c r="ZE92" s="996"/>
      <c r="ZF92" s="996"/>
      <c r="ZG92" s="996"/>
      <c r="ZH92" s="996"/>
      <c r="ZI92" s="996"/>
      <c r="ZJ92" s="996"/>
      <c r="ZK92" s="996"/>
      <c r="ZL92" s="996"/>
      <c r="ZM92" s="996"/>
      <c r="ZN92" s="996"/>
      <c r="ZO92" s="996"/>
      <c r="ZP92" s="996"/>
      <c r="ZQ92" s="996"/>
      <c r="ZR92" s="996"/>
      <c r="ZS92" s="996"/>
      <c r="ZT92" s="996"/>
      <c r="ZU92" s="996"/>
      <c r="ZV92" s="996"/>
      <c r="ZW92" s="996"/>
      <c r="ZX92" s="996"/>
      <c r="ZY92" s="996"/>
      <c r="ZZ92" s="996"/>
      <c r="AAA92" s="996"/>
      <c r="AAB92" s="996"/>
      <c r="AAC92" s="996"/>
      <c r="AAD92" s="996"/>
      <c r="AAE92" s="996"/>
      <c r="AAF92" s="996"/>
      <c r="AAG92" s="996"/>
      <c r="AAH92" s="996"/>
      <c r="AAI92" s="996"/>
      <c r="AAJ92" s="996"/>
      <c r="AAK92" s="996"/>
      <c r="AAL92" s="996"/>
      <c r="AAM92" s="996"/>
      <c r="AAN92" s="996"/>
      <c r="AAO92" s="996"/>
      <c r="AAP92" s="996"/>
      <c r="AAQ92" s="996"/>
      <c r="AAR92" s="996"/>
      <c r="AAS92" s="996"/>
      <c r="AAT92" s="996"/>
      <c r="AAU92" s="996"/>
      <c r="AAV92" s="996"/>
      <c r="AAW92" s="996"/>
      <c r="AAX92" s="996"/>
      <c r="AAY92" s="996"/>
      <c r="AAZ92" s="996"/>
      <c r="ABA92" s="996"/>
      <c r="ABB92" s="996"/>
      <c r="ABC92" s="996"/>
      <c r="ABD92" s="996"/>
      <c r="ABE92" s="996"/>
      <c r="ABF92" s="996"/>
      <c r="ABG92" s="996"/>
      <c r="ABH92" s="996"/>
      <c r="ABI92" s="996"/>
      <c r="ABJ92" s="996"/>
      <c r="ABK92" s="996"/>
      <c r="ABL92" s="996"/>
      <c r="ABM92" s="996"/>
      <c r="ABN92" s="996"/>
      <c r="ABO92" s="996"/>
      <c r="ABP92" s="996"/>
      <c r="ABQ92" s="996"/>
      <c r="ABR92" s="996"/>
      <c r="ABS92" s="996"/>
      <c r="ABT92" s="996"/>
      <c r="ABU92" s="996"/>
      <c r="ABV92" s="996"/>
      <c r="ABW92" s="996"/>
      <c r="ABX92" s="996"/>
      <c r="ABY92" s="996"/>
      <c r="ABZ92" s="996"/>
      <c r="ACA92" s="996"/>
      <c r="ACB92" s="996"/>
      <c r="ACC92" s="996"/>
      <c r="ACD92" s="996"/>
      <c r="ACE92" s="996"/>
      <c r="ACF92" s="996"/>
      <c r="ACG92" s="996"/>
      <c r="ACH92" s="996"/>
      <c r="ACI92" s="996"/>
      <c r="ACJ92" s="996"/>
      <c r="ACK92" s="996"/>
      <c r="ACL92" s="996"/>
      <c r="ACM92" s="996"/>
      <c r="ACN92" s="996"/>
      <c r="ACO92" s="996"/>
      <c r="ACP92" s="996"/>
      <c r="ACQ92" s="996"/>
      <c r="ACR92" s="996"/>
      <c r="ACS92" s="996"/>
      <c r="ACT92" s="996"/>
      <c r="ACU92" s="996"/>
      <c r="ACV92" s="996"/>
      <c r="ACW92" s="996"/>
      <c r="ACX92" s="996"/>
      <c r="ACY92" s="996"/>
      <c r="ACZ92" s="996"/>
      <c r="ADA92" s="996"/>
      <c r="ADB92" s="996"/>
      <c r="ADC92" s="996"/>
      <c r="ADD92" s="996"/>
      <c r="ADE92" s="996"/>
      <c r="ADF92" s="996"/>
      <c r="ADG92" s="996"/>
      <c r="ADH92" s="996"/>
      <c r="ADI92" s="996"/>
      <c r="ADJ92" s="996"/>
      <c r="ADK92" s="996"/>
      <c r="ADL92" s="996"/>
      <c r="ADM92" s="996"/>
      <c r="ADN92" s="996"/>
      <c r="ADO92" s="996"/>
      <c r="ADP92" s="996"/>
      <c r="ADQ92" s="996"/>
      <c r="ADR92" s="996"/>
      <c r="ADS92" s="996"/>
      <c r="ADT92" s="996"/>
      <c r="ADU92" s="996"/>
      <c r="ADV92" s="996"/>
      <c r="ADW92" s="996"/>
      <c r="ADX92" s="996"/>
      <c r="ADY92" s="996"/>
      <c r="ADZ92" s="996"/>
      <c r="AEA92" s="996"/>
      <c r="AEB92" s="996"/>
      <c r="AEC92" s="996"/>
      <c r="AED92" s="996"/>
      <c r="AEE92" s="996"/>
      <c r="AEF92" s="996"/>
      <c r="AEG92" s="996"/>
      <c r="AEH92" s="996"/>
      <c r="AEI92" s="996"/>
      <c r="AEJ92" s="996"/>
      <c r="AEK92" s="996"/>
      <c r="AEL92" s="996"/>
      <c r="AEM92" s="996"/>
      <c r="AEN92" s="996"/>
      <c r="AEO92" s="996"/>
      <c r="AEP92" s="996"/>
      <c r="AEQ92" s="996"/>
      <c r="AER92" s="996"/>
      <c r="AES92" s="996"/>
      <c r="AET92" s="996"/>
      <c r="AEU92" s="996"/>
      <c r="AEV92" s="996"/>
      <c r="AEW92" s="996"/>
      <c r="AEX92" s="996"/>
      <c r="AEY92" s="996"/>
      <c r="AEZ92" s="996"/>
      <c r="AFA92" s="996"/>
      <c r="AFB92" s="996"/>
      <c r="AFC92" s="996"/>
      <c r="AFD92" s="996"/>
      <c r="AFE92" s="996"/>
      <c r="AFF92" s="996"/>
      <c r="AFG92" s="996"/>
      <c r="AFH92" s="996"/>
      <c r="AFI92" s="996"/>
      <c r="AFJ92" s="996"/>
      <c r="AFK92" s="996"/>
      <c r="AFL92" s="996"/>
      <c r="AFM92" s="996"/>
      <c r="AFN92" s="996"/>
      <c r="AFO92" s="996"/>
      <c r="AFP92" s="996"/>
      <c r="AFQ92" s="996"/>
      <c r="AFR92" s="996"/>
      <c r="AFS92" s="996"/>
      <c r="AFT92" s="996"/>
      <c r="AFU92" s="996"/>
      <c r="AFV92" s="996"/>
      <c r="AFW92" s="996"/>
      <c r="AFX92" s="996"/>
      <c r="AFY92" s="996"/>
      <c r="AFZ92" s="996"/>
      <c r="AGA92" s="996"/>
      <c r="AGB92" s="996"/>
      <c r="AGC92" s="996"/>
      <c r="AGD92" s="996"/>
      <c r="AGE92" s="996"/>
      <c r="AGF92" s="996"/>
      <c r="AGG92" s="996"/>
      <c r="AGH92" s="996"/>
      <c r="AGI92" s="996"/>
      <c r="AGJ92" s="996"/>
      <c r="AGK92" s="996"/>
      <c r="AGL92" s="996"/>
      <c r="AGM92" s="996"/>
      <c r="AGN92" s="996"/>
      <c r="AGO92" s="996"/>
      <c r="AGP92" s="996"/>
      <c r="AGQ92" s="996"/>
      <c r="AGR92" s="996"/>
      <c r="AGS92" s="996"/>
      <c r="AGT92" s="996"/>
      <c r="AGU92" s="996"/>
      <c r="AGV92" s="996"/>
      <c r="AGW92" s="996"/>
      <c r="AGX92" s="996"/>
      <c r="AGY92" s="996"/>
      <c r="AGZ92" s="996"/>
      <c r="AHA92" s="996"/>
      <c r="AHB92" s="996"/>
      <c r="AHC92" s="996"/>
      <c r="AHD92" s="996"/>
      <c r="AHE92" s="996"/>
      <c r="AHF92" s="996"/>
      <c r="AHG92" s="996"/>
      <c r="AHH92" s="996"/>
      <c r="AHI92" s="996"/>
      <c r="AHJ92" s="996"/>
      <c r="AHK92" s="996"/>
      <c r="AHL92" s="996"/>
      <c r="AHM92" s="996"/>
      <c r="AHN92" s="996"/>
      <c r="AHO92" s="996"/>
      <c r="AHP92" s="996"/>
      <c r="AHQ92" s="996"/>
      <c r="AHR92" s="996"/>
      <c r="AHS92" s="996"/>
      <c r="AHT92" s="996"/>
      <c r="AHU92" s="996"/>
      <c r="AHV92" s="996"/>
      <c r="AHW92" s="996"/>
      <c r="AHX92" s="996"/>
      <c r="AHY92" s="996"/>
      <c r="AHZ92" s="996"/>
      <c r="AIA92" s="996"/>
      <c r="AIB92" s="996"/>
      <c r="AIC92" s="996"/>
      <c r="AID92" s="996"/>
      <c r="AIE92" s="996"/>
      <c r="AIF92" s="996"/>
      <c r="AIG92" s="996"/>
      <c r="AIH92" s="996"/>
      <c r="AII92" s="996"/>
      <c r="AIJ92" s="996"/>
      <c r="AIK92" s="996"/>
      <c r="AIL92" s="996"/>
      <c r="AIM92" s="996"/>
      <c r="AIN92" s="996"/>
      <c r="AIO92" s="996"/>
      <c r="AIP92" s="996"/>
      <c r="AIQ92" s="996"/>
      <c r="AIR92" s="996"/>
      <c r="AIS92" s="996"/>
      <c r="AIT92" s="996"/>
      <c r="AIU92" s="996"/>
      <c r="AIV92" s="996"/>
      <c r="AIW92" s="996"/>
      <c r="AIX92" s="996"/>
      <c r="AIY92" s="996"/>
      <c r="AIZ92" s="996"/>
      <c r="AJA92" s="996"/>
      <c r="AJB92" s="996"/>
      <c r="AJC92" s="996"/>
      <c r="AJD92" s="996"/>
      <c r="AJE92" s="996"/>
      <c r="AJF92" s="996"/>
      <c r="AJG92" s="996"/>
      <c r="AJH92" s="996"/>
      <c r="AJI92" s="996"/>
      <c r="AJJ92" s="996"/>
      <c r="AJK92" s="996"/>
      <c r="AJL92" s="996"/>
      <c r="AJM92" s="996"/>
      <c r="AJN92" s="996"/>
      <c r="AJO92" s="996"/>
      <c r="AJP92" s="996"/>
      <c r="AJQ92" s="996"/>
      <c r="AJR92" s="996"/>
      <c r="AJS92" s="996"/>
      <c r="AJT92" s="996"/>
      <c r="AJU92" s="996"/>
      <c r="AJV92" s="996"/>
      <c r="AJW92" s="996"/>
      <c r="AJX92" s="996"/>
      <c r="AJY92" s="996"/>
      <c r="AJZ92" s="996"/>
      <c r="AKA92" s="996"/>
      <c r="AKB92" s="996"/>
      <c r="AKC92" s="996"/>
      <c r="AKD92" s="996"/>
      <c r="AKE92" s="996"/>
      <c r="AKF92" s="996"/>
      <c r="AKG92" s="996"/>
      <c r="AKH92" s="996"/>
      <c r="AKI92" s="996"/>
      <c r="AKJ92" s="996"/>
      <c r="AKK92" s="996"/>
      <c r="AKL92" s="996"/>
      <c r="AKM92" s="996"/>
      <c r="AKN92" s="996"/>
      <c r="AKO92" s="996"/>
      <c r="AKP92" s="996"/>
      <c r="AKQ92" s="996"/>
      <c r="AKR92" s="996"/>
      <c r="AKS92" s="996"/>
      <c r="AKT92" s="996"/>
      <c r="AKU92" s="996"/>
      <c r="AKV92" s="996"/>
      <c r="AKW92" s="996"/>
      <c r="AKX92" s="996"/>
      <c r="AKY92" s="996"/>
      <c r="AKZ92" s="996"/>
      <c r="ALA92" s="996"/>
      <c r="ALB92" s="996"/>
      <c r="ALC92" s="996"/>
      <c r="ALD92" s="996"/>
      <c r="ALE92" s="996"/>
      <c r="ALF92" s="996"/>
      <c r="ALG92" s="996"/>
      <c r="ALH92" s="996"/>
      <c r="ALI92" s="996"/>
      <c r="ALJ92" s="996"/>
      <c r="ALK92" s="996"/>
      <c r="ALL92" s="996"/>
      <c r="ALM92" s="996"/>
      <c r="ALN92" s="996"/>
      <c r="ALO92" s="996"/>
      <c r="ALP92" s="996"/>
      <c r="ALQ92" s="996"/>
      <c r="ALR92" s="996"/>
      <c r="ALS92" s="996"/>
    </row>
    <row r="93" spans="1:1007" s="990" customFormat="1" ht="225">
      <c r="A93" s="953" t="s">
        <v>1045</v>
      </c>
      <c r="B93" s="1264" t="s">
        <v>1046</v>
      </c>
      <c r="C93" s="1073" t="s">
        <v>1047</v>
      </c>
      <c r="D93" s="998"/>
      <c r="E93" s="1073" t="s">
        <v>1048</v>
      </c>
      <c r="F93" s="1073" t="s">
        <v>1049</v>
      </c>
      <c r="G93" s="1073" t="s">
        <v>1050</v>
      </c>
      <c r="H93" s="1073" t="s">
        <v>26</v>
      </c>
      <c r="I93" s="1260">
        <v>180.703</v>
      </c>
      <c r="J93" s="1073">
        <v>2022</v>
      </c>
      <c r="K93" s="1172">
        <v>45078</v>
      </c>
      <c r="L93" s="1261">
        <v>48578</v>
      </c>
      <c r="M93" s="1073">
        <v>181.607</v>
      </c>
      <c r="N93" s="1073">
        <v>182.51499999999999</v>
      </c>
      <c r="O93" s="1073">
        <v>183.42699999999999</v>
      </c>
      <c r="P93" s="1073">
        <v>184.34399999999999</v>
      </c>
      <c r="Q93" s="1073">
        <v>185.26599999999999</v>
      </c>
      <c r="R93" s="1073">
        <v>186.19200000000001</v>
      </c>
      <c r="S93" s="1073">
        <v>187.12299999999999</v>
      </c>
      <c r="T93" s="1073">
        <v>188.059</v>
      </c>
      <c r="U93" s="1073">
        <v>188.999</v>
      </c>
      <c r="V93" s="1073">
        <v>189.94399999999999</v>
      </c>
      <c r="W93" s="968"/>
      <c r="X93" s="968"/>
      <c r="Y93" s="968"/>
      <c r="Z93" s="968"/>
      <c r="AA93" s="968"/>
      <c r="AB93" s="968"/>
      <c r="AC93" s="1073">
        <v>189.94399999999999</v>
      </c>
      <c r="AD93" s="1038"/>
      <c r="AE93" s="965" t="s">
        <v>1074</v>
      </c>
      <c r="AF93" s="1189">
        <v>8.8000000000000005E-3</v>
      </c>
      <c r="AG93" s="1073" t="s">
        <v>1075</v>
      </c>
      <c r="AH93" s="1073" t="s">
        <v>1076</v>
      </c>
      <c r="AI93" s="1073" t="s">
        <v>495</v>
      </c>
      <c r="AJ93" s="964" t="s">
        <v>1077</v>
      </c>
      <c r="AK93" s="1073" t="s">
        <v>1</v>
      </c>
      <c r="AL93" s="1073" t="s">
        <v>20</v>
      </c>
      <c r="AM93" s="956" t="str">
        <f t="shared" si="11"/>
        <v>SI</v>
      </c>
      <c r="AN93" s="1267">
        <v>300</v>
      </c>
      <c r="AO93" s="964">
        <v>1</v>
      </c>
      <c r="AP93" s="964">
        <v>2022</v>
      </c>
      <c r="AQ93" s="1172">
        <v>45078</v>
      </c>
      <c r="AR93" s="991">
        <v>48578</v>
      </c>
      <c r="AS93" s="964">
        <v>1</v>
      </c>
      <c r="AT93" s="964">
        <v>1</v>
      </c>
      <c r="AU93" s="964">
        <v>1</v>
      </c>
      <c r="AV93" s="964">
        <v>1</v>
      </c>
      <c r="AW93" s="964">
        <v>1</v>
      </c>
      <c r="AX93" s="964">
        <v>1</v>
      </c>
      <c r="AY93" s="964">
        <v>1</v>
      </c>
      <c r="AZ93" s="964">
        <v>1</v>
      </c>
      <c r="BA93" s="964">
        <v>1</v>
      </c>
      <c r="BB93" s="964">
        <v>1</v>
      </c>
      <c r="BC93" s="999"/>
      <c r="BD93" s="999"/>
      <c r="BE93" s="999"/>
      <c r="BF93" s="999"/>
      <c r="BG93" s="999"/>
      <c r="BH93" s="999"/>
      <c r="BI93" s="1000">
        <f>SUM(AS93:BH93)</f>
        <v>10</v>
      </c>
      <c r="BJ93" s="1219">
        <v>17</v>
      </c>
      <c r="BK93" s="1219">
        <v>17</v>
      </c>
      <c r="BL93" s="1212" t="s">
        <v>1078</v>
      </c>
      <c r="BM93" s="1268">
        <v>7871</v>
      </c>
      <c r="BN93" s="1219">
        <v>18</v>
      </c>
      <c r="BO93" s="1219">
        <v>18</v>
      </c>
      <c r="BP93" s="1212" t="s">
        <v>1079</v>
      </c>
      <c r="BQ93" s="1268">
        <v>7871</v>
      </c>
      <c r="BR93" s="1219">
        <v>19</v>
      </c>
      <c r="BS93" s="1073"/>
      <c r="BT93" s="1073"/>
      <c r="BU93" s="1262"/>
      <c r="BV93" s="1219">
        <v>20</v>
      </c>
      <c r="BW93" s="1073"/>
      <c r="BX93" s="1073"/>
      <c r="BY93" s="1262"/>
      <c r="BZ93" s="1219">
        <v>21</v>
      </c>
      <c r="CA93" s="1073"/>
      <c r="CB93" s="1073"/>
      <c r="CC93" s="1262"/>
      <c r="CD93" s="1219">
        <v>22</v>
      </c>
      <c r="CE93" s="1073"/>
      <c r="CF93" s="1073"/>
      <c r="CG93" s="1073"/>
      <c r="CH93" s="1219">
        <v>23</v>
      </c>
      <c r="CI93" s="1073"/>
      <c r="CJ93" s="1073"/>
      <c r="CK93" s="1073"/>
      <c r="CL93" s="1219">
        <v>24</v>
      </c>
      <c r="CM93" s="1073"/>
      <c r="CN93" s="1073"/>
      <c r="CO93" s="1262"/>
      <c r="CP93" s="1219">
        <v>25</v>
      </c>
      <c r="CQ93" s="1073"/>
      <c r="CR93" s="1073"/>
      <c r="CS93" s="1262"/>
      <c r="CT93" s="1219">
        <v>27</v>
      </c>
      <c r="CU93" s="1073"/>
      <c r="CV93" s="1073"/>
      <c r="CW93" s="1262"/>
      <c r="CX93" s="993"/>
      <c r="CY93" s="993"/>
      <c r="CZ93" s="992"/>
      <c r="DA93" s="992"/>
      <c r="DB93" s="993"/>
      <c r="DC93" s="993"/>
      <c r="DD93" s="992"/>
      <c r="DE93" s="992"/>
      <c r="DF93" s="993"/>
      <c r="DG93" s="993"/>
      <c r="DH93" s="992"/>
      <c r="DI93" s="992"/>
      <c r="DJ93" s="993"/>
      <c r="DK93" s="993"/>
      <c r="DL93" s="992"/>
      <c r="DM93" s="992"/>
      <c r="DN93" s="993"/>
      <c r="DO93" s="993"/>
      <c r="DP93" s="992"/>
      <c r="DQ93" s="992"/>
      <c r="DR93" s="993"/>
      <c r="DS93" s="993"/>
      <c r="DT93" s="992"/>
      <c r="DU93" s="992"/>
      <c r="DV93" s="994">
        <f t="shared" si="12"/>
        <v>216</v>
      </c>
      <c r="DW93" s="964" t="s">
        <v>1080</v>
      </c>
      <c r="DX93" s="1073" t="s">
        <v>66</v>
      </c>
      <c r="DY93" s="964" t="s">
        <v>1081</v>
      </c>
      <c r="DZ93" s="1269" t="s">
        <v>1082</v>
      </c>
      <c r="EA93" s="1269">
        <v>2883466</v>
      </c>
      <c r="EB93" s="1263" t="s">
        <v>1083</v>
      </c>
      <c r="EC93" s="1310" t="s">
        <v>343</v>
      </c>
      <c r="ED93" s="993"/>
      <c r="EE93" s="993"/>
      <c r="EF93" s="992"/>
      <c r="EG93" s="992"/>
      <c r="EH93" s="993"/>
      <c r="EI93" s="995"/>
      <c r="EJ93" s="995"/>
      <c r="EK93" s="995"/>
      <c r="EL93" s="995"/>
      <c r="EM93" s="995"/>
      <c r="EN93" s="995"/>
      <c r="EO93" s="995"/>
      <c r="EP93" s="995"/>
      <c r="EQ93" s="995"/>
      <c r="ER93" s="996"/>
      <c r="ES93" s="996"/>
      <c r="ET93" s="996"/>
      <c r="EU93" s="996"/>
      <c r="EV93" s="996"/>
      <c r="EW93" s="996"/>
      <c r="EX93" s="996"/>
      <c r="EY93" s="996"/>
      <c r="EZ93" s="996"/>
      <c r="FA93" s="996"/>
      <c r="FB93" s="996"/>
      <c r="FC93" s="996"/>
      <c r="FD93" s="996"/>
      <c r="FE93" s="996"/>
      <c r="FF93" s="996"/>
      <c r="FG93" s="996"/>
      <c r="FH93" s="996"/>
      <c r="FI93" s="996"/>
      <c r="FJ93" s="996"/>
      <c r="FK93" s="996"/>
      <c r="FL93" s="996"/>
      <c r="FM93" s="996"/>
      <c r="FN93" s="996"/>
      <c r="FO93" s="996"/>
      <c r="FP93" s="996"/>
      <c r="FQ93" s="996"/>
      <c r="FR93" s="996"/>
      <c r="FS93" s="996"/>
      <c r="FT93" s="996"/>
      <c r="FU93" s="996"/>
      <c r="FV93" s="996"/>
      <c r="FW93" s="996"/>
      <c r="FX93" s="996"/>
      <c r="FY93" s="996"/>
      <c r="FZ93" s="996"/>
      <c r="GA93" s="996"/>
      <c r="GB93" s="996"/>
      <c r="GC93" s="996"/>
      <c r="GD93" s="996"/>
      <c r="GE93" s="996"/>
      <c r="GF93" s="996"/>
      <c r="GG93" s="996"/>
      <c r="GH93" s="996"/>
      <c r="GI93" s="996"/>
      <c r="GJ93" s="996"/>
      <c r="GK93" s="996"/>
      <c r="GL93" s="996"/>
      <c r="GM93" s="996"/>
      <c r="GN93" s="996"/>
      <c r="GO93" s="996"/>
      <c r="GP93" s="996"/>
      <c r="GQ93" s="996"/>
      <c r="GR93" s="996"/>
      <c r="GS93" s="996"/>
      <c r="GT93" s="996"/>
      <c r="GU93" s="996"/>
      <c r="GV93" s="996"/>
      <c r="GW93" s="996"/>
      <c r="GX93" s="996"/>
      <c r="GY93" s="996"/>
      <c r="GZ93" s="996"/>
      <c r="HA93" s="996"/>
      <c r="HB93" s="996"/>
      <c r="HC93" s="996"/>
      <c r="HD93" s="996"/>
      <c r="HE93" s="996"/>
      <c r="HF93" s="996"/>
      <c r="HG93" s="996"/>
      <c r="HH93" s="996"/>
      <c r="HI93" s="996"/>
      <c r="HJ93" s="996"/>
      <c r="HK93" s="996"/>
      <c r="HL93" s="996"/>
      <c r="HM93" s="996"/>
      <c r="HN93" s="996"/>
      <c r="HO93" s="996"/>
      <c r="HP93" s="996"/>
      <c r="HQ93" s="996"/>
      <c r="HR93" s="996"/>
      <c r="HS93" s="996"/>
      <c r="HT93" s="996"/>
      <c r="HU93" s="996"/>
      <c r="HV93" s="996"/>
      <c r="HW93" s="996"/>
      <c r="HX93" s="996"/>
      <c r="HY93" s="996"/>
      <c r="HZ93" s="996"/>
      <c r="IA93" s="996"/>
      <c r="IB93" s="996"/>
      <c r="IC93" s="996"/>
      <c r="ID93" s="996"/>
      <c r="IE93" s="996"/>
      <c r="IF93" s="996"/>
      <c r="IG93" s="996"/>
      <c r="IH93" s="996"/>
      <c r="II93" s="996"/>
      <c r="IJ93" s="996"/>
      <c r="IK93" s="996"/>
      <c r="IL93" s="996"/>
      <c r="IM93" s="996"/>
      <c r="IN93" s="996"/>
      <c r="IO93" s="996"/>
      <c r="IP93" s="996"/>
      <c r="IQ93" s="996"/>
      <c r="IR93" s="996"/>
      <c r="IS93" s="996"/>
      <c r="IT93" s="996"/>
      <c r="IU93" s="996"/>
      <c r="IV93" s="996"/>
      <c r="IW93" s="996"/>
      <c r="IX93" s="996"/>
      <c r="IY93" s="996"/>
      <c r="IZ93" s="996"/>
      <c r="JA93" s="996"/>
      <c r="JB93" s="996"/>
      <c r="JC93" s="996"/>
      <c r="JD93" s="996"/>
      <c r="JE93" s="996"/>
      <c r="JF93" s="996"/>
      <c r="JG93" s="996"/>
      <c r="JH93" s="996"/>
      <c r="JI93" s="996"/>
      <c r="JJ93" s="996"/>
      <c r="JK93" s="996"/>
      <c r="JL93" s="996"/>
      <c r="JM93" s="996"/>
      <c r="JN93" s="996"/>
      <c r="JO93" s="996"/>
      <c r="JP93" s="996"/>
      <c r="JQ93" s="996"/>
      <c r="JR93" s="996"/>
      <c r="JS93" s="996"/>
      <c r="JT93" s="996"/>
      <c r="JU93" s="996"/>
      <c r="JV93" s="996"/>
      <c r="JW93" s="996"/>
      <c r="JX93" s="996"/>
      <c r="JY93" s="996"/>
      <c r="JZ93" s="996"/>
      <c r="KA93" s="996"/>
      <c r="KB93" s="996"/>
      <c r="KC93" s="996"/>
      <c r="KD93" s="996"/>
      <c r="KE93" s="996"/>
      <c r="KF93" s="996"/>
      <c r="KG93" s="996"/>
      <c r="KH93" s="996"/>
      <c r="KI93" s="996"/>
      <c r="KJ93" s="996"/>
      <c r="KK93" s="996"/>
      <c r="KL93" s="996"/>
      <c r="KM93" s="996"/>
      <c r="KN93" s="996"/>
      <c r="KO93" s="996"/>
      <c r="KP93" s="996"/>
      <c r="KQ93" s="996"/>
      <c r="KR93" s="996"/>
      <c r="KS93" s="996"/>
      <c r="KT93" s="996"/>
      <c r="KU93" s="996"/>
      <c r="KV93" s="996"/>
      <c r="KW93" s="996"/>
      <c r="KX93" s="996"/>
      <c r="KY93" s="996"/>
      <c r="KZ93" s="996"/>
      <c r="LA93" s="996"/>
      <c r="LB93" s="996"/>
      <c r="LC93" s="996"/>
      <c r="LD93" s="996"/>
      <c r="LE93" s="996"/>
      <c r="LF93" s="996"/>
      <c r="LG93" s="996"/>
      <c r="LH93" s="996"/>
      <c r="LI93" s="996"/>
      <c r="LJ93" s="996"/>
      <c r="LK93" s="996"/>
      <c r="LL93" s="996"/>
      <c r="LM93" s="996"/>
      <c r="LN93" s="996"/>
      <c r="LO93" s="996"/>
      <c r="LP93" s="996"/>
      <c r="LQ93" s="996"/>
      <c r="LR93" s="996"/>
      <c r="LS93" s="996"/>
      <c r="LT93" s="996"/>
      <c r="LU93" s="996"/>
      <c r="LV93" s="996"/>
      <c r="LW93" s="996"/>
      <c r="LX93" s="996"/>
      <c r="LY93" s="996"/>
      <c r="LZ93" s="996"/>
      <c r="MA93" s="996"/>
      <c r="MB93" s="996"/>
      <c r="MC93" s="996"/>
      <c r="MD93" s="996"/>
      <c r="ME93" s="996"/>
      <c r="MF93" s="996"/>
      <c r="MG93" s="996"/>
      <c r="MH93" s="996"/>
      <c r="MI93" s="996"/>
      <c r="MJ93" s="996"/>
      <c r="MK93" s="996"/>
      <c r="ML93" s="996"/>
      <c r="MM93" s="996"/>
      <c r="MN93" s="996"/>
      <c r="MO93" s="996"/>
      <c r="MP93" s="996"/>
      <c r="MQ93" s="996"/>
      <c r="MR93" s="996"/>
      <c r="MS93" s="996"/>
      <c r="MT93" s="996"/>
      <c r="MU93" s="996"/>
      <c r="MV93" s="996"/>
      <c r="MW93" s="996"/>
      <c r="MX93" s="996"/>
      <c r="MY93" s="996"/>
      <c r="MZ93" s="996"/>
      <c r="NA93" s="996"/>
      <c r="NB93" s="996"/>
      <c r="NC93" s="996"/>
      <c r="ND93" s="996"/>
      <c r="NE93" s="996"/>
      <c r="NF93" s="996"/>
      <c r="NG93" s="996"/>
      <c r="NH93" s="996"/>
      <c r="NI93" s="996"/>
      <c r="NJ93" s="996"/>
      <c r="NK93" s="996"/>
      <c r="NL93" s="996"/>
      <c r="NM93" s="996"/>
      <c r="NN93" s="996"/>
      <c r="NO93" s="996"/>
      <c r="NP93" s="996"/>
      <c r="NQ93" s="996"/>
      <c r="NR93" s="996"/>
      <c r="NS93" s="996"/>
      <c r="NT93" s="996"/>
      <c r="NU93" s="996"/>
      <c r="NV93" s="996"/>
      <c r="NW93" s="996"/>
      <c r="NX93" s="996"/>
      <c r="NY93" s="996"/>
      <c r="NZ93" s="996"/>
      <c r="OA93" s="996"/>
      <c r="OB93" s="996"/>
      <c r="OC93" s="996"/>
      <c r="OD93" s="996"/>
      <c r="OE93" s="996"/>
      <c r="OF93" s="996"/>
      <c r="OG93" s="996"/>
      <c r="OH93" s="996"/>
      <c r="OI93" s="996"/>
      <c r="OJ93" s="996"/>
      <c r="OK93" s="996"/>
      <c r="OL93" s="996"/>
      <c r="OM93" s="996"/>
      <c r="ON93" s="996"/>
      <c r="OO93" s="996"/>
      <c r="OP93" s="996"/>
      <c r="OQ93" s="996"/>
      <c r="OR93" s="996"/>
      <c r="OS93" s="996"/>
      <c r="OT93" s="996"/>
      <c r="OU93" s="996"/>
      <c r="OV93" s="996"/>
      <c r="OW93" s="996"/>
      <c r="OX93" s="996"/>
      <c r="OY93" s="996"/>
      <c r="OZ93" s="996"/>
      <c r="PA93" s="996"/>
      <c r="PB93" s="996"/>
      <c r="PC93" s="996"/>
      <c r="PD93" s="996"/>
      <c r="PE93" s="996"/>
      <c r="PF93" s="996"/>
      <c r="PG93" s="996"/>
      <c r="PH93" s="996"/>
      <c r="PI93" s="996"/>
      <c r="PJ93" s="996"/>
      <c r="PK93" s="996"/>
      <c r="PL93" s="996"/>
      <c r="PM93" s="996"/>
      <c r="PN93" s="996"/>
      <c r="PO93" s="996"/>
      <c r="PP93" s="996"/>
      <c r="PQ93" s="996"/>
      <c r="PR93" s="996"/>
      <c r="PS93" s="996"/>
      <c r="PT93" s="996"/>
      <c r="PU93" s="996"/>
      <c r="PV93" s="996"/>
      <c r="PW93" s="996"/>
      <c r="PX93" s="996"/>
      <c r="PY93" s="996"/>
      <c r="PZ93" s="996"/>
      <c r="QA93" s="996"/>
      <c r="QB93" s="996"/>
      <c r="QC93" s="996"/>
      <c r="QD93" s="996"/>
      <c r="QE93" s="996"/>
      <c r="QF93" s="996"/>
      <c r="QG93" s="996"/>
      <c r="QH93" s="996"/>
      <c r="QI93" s="996"/>
      <c r="QJ93" s="996"/>
      <c r="QK93" s="996"/>
      <c r="QL93" s="996"/>
      <c r="QM93" s="996"/>
      <c r="QN93" s="996"/>
      <c r="QO93" s="996"/>
      <c r="QP93" s="996"/>
      <c r="QQ93" s="996"/>
      <c r="QR93" s="996"/>
      <c r="QS93" s="996"/>
      <c r="QT93" s="996"/>
      <c r="QU93" s="996"/>
      <c r="QV93" s="996"/>
      <c r="QW93" s="996"/>
      <c r="QX93" s="996"/>
      <c r="QY93" s="996"/>
      <c r="QZ93" s="996"/>
      <c r="RA93" s="996"/>
      <c r="RB93" s="996"/>
      <c r="RC93" s="996"/>
      <c r="RD93" s="996"/>
      <c r="RE93" s="996"/>
      <c r="RF93" s="996"/>
      <c r="RG93" s="996"/>
      <c r="RH93" s="996"/>
      <c r="RI93" s="996"/>
      <c r="RJ93" s="996"/>
      <c r="RK93" s="996"/>
      <c r="RL93" s="996"/>
      <c r="RM93" s="996"/>
      <c r="RN93" s="996"/>
      <c r="RO93" s="996"/>
      <c r="RP93" s="996"/>
      <c r="RQ93" s="996"/>
      <c r="RR93" s="996"/>
      <c r="RS93" s="996"/>
      <c r="RT93" s="996"/>
      <c r="RU93" s="996"/>
      <c r="RV93" s="996"/>
      <c r="RW93" s="996"/>
      <c r="RX93" s="996"/>
      <c r="RY93" s="996"/>
      <c r="RZ93" s="996"/>
      <c r="SA93" s="996"/>
      <c r="SB93" s="996"/>
      <c r="SC93" s="996"/>
      <c r="SD93" s="996"/>
      <c r="SE93" s="996"/>
      <c r="SF93" s="996"/>
      <c r="SG93" s="996"/>
      <c r="SH93" s="996"/>
      <c r="SI93" s="996"/>
      <c r="SJ93" s="996"/>
      <c r="SK93" s="996"/>
      <c r="SL93" s="996"/>
      <c r="SM93" s="996"/>
      <c r="SN93" s="996"/>
      <c r="SO93" s="996"/>
      <c r="SP93" s="996"/>
      <c r="SQ93" s="996"/>
      <c r="SR93" s="996"/>
      <c r="SS93" s="996"/>
      <c r="ST93" s="996"/>
      <c r="SU93" s="996"/>
      <c r="SV93" s="996"/>
      <c r="SW93" s="996"/>
      <c r="SX93" s="996"/>
      <c r="SY93" s="996"/>
      <c r="SZ93" s="996"/>
      <c r="TA93" s="996"/>
      <c r="TB93" s="996"/>
      <c r="TC93" s="996"/>
      <c r="TD93" s="996"/>
      <c r="TE93" s="996"/>
      <c r="TF93" s="996"/>
      <c r="TG93" s="996"/>
      <c r="TH93" s="996"/>
      <c r="TI93" s="996"/>
      <c r="TJ93" s="996"/>
      <c r="TK93" s="996"/>
      <c r="TL93" s="996"/>
      <c r="TM93" s="996"/>
      <c r="TN93" s="996"/>
      <c r="TO93" s="996"/>
      <c r="TP93" s="996"/>
      <c r="TQ93" s="996"/>
      <c r="TR93" s="996"/>
      <c r="TS93" s="996"/>
      <c r="TT93" s="996"/>
      <c r="TU93" s="996"/>
      <c r="TV93" s="996"/>
      <c r="TW93" s="996"/>
      <c r="TX93" s="996"/>
      <c r="TY93" s="996"/>
      <c r="TZ93" s="996"/>
      <c r="UA93" s="996"/>
      <c r="UB93" s="996"/>
      <c r="UC93" s="996"/>
      <c r="UD93" s="996"/>
      <c r="UE93" s="996"/>
      <c r="UF93" s="996"/>
      <c r="UG93" s="996"/>
      <c r="UH93" s="996"/>
      <c r="UI93" s="996"/>
      <c r="UJ93" s="996"/>
      <c r="UK93" s="996"/>
      <c r="UL93" s="996"/>
      <c r="UM93" s="996"/>
      <c r="UN93" s="996"/>
      <c r="UO93" s="996"/>
      <c r="UP93" s="996"/>
      <c r="UQ93" s="996"/>
      <c r="UR93" s="996"/>
      <c r="US93" s="996"/>
      <c r="UT93" s="996"/>
      <c r="UU93" s="996"/>
      <c r="UV93" s="996"/>
      <c r="UW93" s="996"/>
      <c r="UX93" s="996"/>
      <c r="UY93" s="996"/>
      <c r="UZ93" s="996"/>
      <c r="VA93" s="996"/>
      <c r="VB93" s="996"/>
      <c r="VC93" s="996"/>
      <c r="VD93" s="996"/>
      <c r="VE93" s="996"/>
      <c r="VF93" s="996"/>
      <c r="VG93" s="996"/>
      <c r="VH93" s="996"/>
      <c r="VI93" s="996"/>
      <c r="VJ93" s="996"/>
      <c r="VK93" s="996"/>
      <c r="VL93" s="996"/>
      <c r="VM93" s="996"/>
      <c r="VN93" s="996"/>
      <c r="VO93" s="996"/>
      <c r="VP93" s="996"/>
      <c r="VQ93" s="996"/>
      <c r="VR93" s="996"/>
      <c r="VS93" s="996"/>
      <c r="VT93" s="996"/>
      <c r="VU93" s="996"/>
      <c r="VV93" s="996"/>
      <c r="VW93" s="996"/>
      <c r="VX93" s="996"/>
      <c r="VY93" s="996"/>
      <c r="VZ93" s="996"/>
      <c r="WA93" s="996"/>
      <c r="WB93" s="996"/>
      <c r="WC93" s="996"/>
      <c r="WD93" s="996"/>
      <c r="WE93" s="996"/>
      <c r="WF93" s="996"/>
      <c r="WG93" s="996"/>
      <c r="WH93" s="996"/>
      <c r="WI93" s="996"/>
      <c r="WJ93" s="996"/>
      <c r="WK93" s="996"/>
      <c r="WL93" s="996"/>
      <c r="WM93" s="996"/>
      <c r="WN93" s="996"/>
      <c r="WO93" s="996"/>
      <c r="WP93" s="996"/>
      <c r="WQ93" s="996"/>
      <c r="WR93" s="996"/>
      <c r="WS93" s="996"/>
      <c r="WT93" s="996"/>
      <c r="WU93" s="996"/>
      <c r="WV93" s="996"/>
      <c r="WW93" s="996"/>
      <c r="WX93" s="996"/>
      <c r="WY93" s="996"/>
      <c r="WZ93" s="996"/>
      <c r="XA93" s="996"/>
      <c r="XB93" s="996"/>
      <c r="XC93" s="996"/>
      <c r="XD93" s="996"/>
      <c r="XE93" s="996"/>
      <c r="XF93" s="996"/>
      <c r="XG93" s="996"/>
      <c r="XH93" s="996"/>
      <c r="XI93" s="996"/>
      <c r="XJ93" s="996"/>
      <c r="XK93" s="996"/>
      <c r="XL93" s="996"/>
      <c r="XM93" s="996"/>
      <c r="XN93" s="996"/>
      <c r="XO93" s="996"/>
      <c r="XP93" s="996"/>
      <c r="XQ93" s="996"/>
      <c r="XR93" s="996"/>
      <c r="XS93" s="996"/>
      <c r="XT93" s="996"/>
      <c r="XU93" s="996"/>
      <c r="XV93" s="996"/>
      <c r="XW93" s="996"/>
      <c r="XX93" s="996"/>
      <c r="XY93" s="996"/>
      <c r="XZ93" s="996"/>
      <c r="YA93" s="996"/>
      <c r="YB93" s="996"/>
      <c r="YC93" s="996"/>
      <c r="YD93" s="996"/>
      <c r="YE93" s="996"/>
      <c r="YF93" s="996"/>
      <c r="YG93" s="996"/>
      <c r="YH93" s="996"/>
      <c r="YI93" s="996"/>
      <c r="YJ93" s="996"/>
      <c r="YK93" s="996"/>
      <c r="YL93" s="996"/>
      <c r="YM93" s="996"/>
      <c r="YN93" s="996"/>
      <c r="YO93" s="996"/>
      <c r="YP93" s="996"/>
      <c r="YQ93" s="996"/>
      <c r="YR93" s="996"/>
      <c r="YS93" s="996"/>
      <c r="YT93" s="996"/>
      <c r="YU93" s="996"/>
      <c r="YV93" s="996"/>
      <c r="YW93" s="996"/>
      <c r="YX93" s="996"/>
      <c r="YY93" s="996"/>
      <c r="YZ93" s="996"/>
      <c r="ZA93" s="996"/>
      <c r="ZB93" s="996"/>
      <c r="ZC93" s="996"/>
      <c r="ZD93" s="996"/>
      <c r="ZE93" s="996"/>
      <c r="ZF93" s="996"/>
      <c r="ZG93" s="996"/>
      <c r="ZH93" s="996"/>
      <c r="ZI93" s="996"/>
      <c r="ZJ93" s="996"/>
      <c r="ZK93" s="996"/>
      <c r="ZL93" s="996"/>
      <c r="ZM93" s="996"/>
      <c r="ZN93" s="996"/>
      <c r="ZO93" s="996"/>
      <c r="ZP93" s="996"/>
      <c r="ZQ93" s="996"/>
      <c r="ZR93" s="996"/>
      <c r="ZS93" s="996"/>
      <c r="ZT93" s="996"/>
      <c r="ZU93" s="996"/>
      <c r="ZV93" s="996"/>
      <c r="ZW93" s="996"/>
      <c r="ZX93" s="996"/>
      <c r="ZY93" s="996"/>
      <c r="ZZ93" s="996"/>
      <c r="AAA93" s="996"/>
      <c r="AAB93" s="996"/>
      <c r="AAC93" s="996"/>
      <c r="AAD93" s="996"/>
      <c r="AAE93" s="996"/>
      <c r="AAF93" s="996"/>
      <c r="AAG93" s="996"/>
      <c r="AAH93" s="996"/>
      <c r="AAI93" s="996"/>
      <c r="AAJ93" s="996"/>
      <c r="AAK93" s="996"/>
      <c r="AAL93" s="996"/>
      <c r="AAM93" s="996"/>
      <c r="AAN93" s="996"/>
      <c r="AAO93" s="996"/>
      <c r="AAP93" s="996"/>
      <c r="AAQ93" s="996"/>
      <c r="AAR93" s="996"/>
      <c r="AAS93" s="996"/>
      <c r="AAT93" s="996"/>
      <c r="AAU93" s="996"/>
      <c r="AAV93" s="996"/>
      <c r="AAW93" s="996"/>
      <c r="AAX93" s="996"/>
      <c r="AAY93" s="996"/>
      <c r="AAZ93" s="996"/>
      <c r="ABA93" s="996"/>
      <c r="ABB93" s="996"/>
      <c r="ABC93" s="996"/>
      <c r="ABD93" s="996"/>
      <c r="ABE93" s="996"/>
      <c r="ABF93" s="996"/>
      <c r="ABG93" s="996"/>
      <c r="ABH93" s="996"/>
      <c r="ABI93" s="996"/>
      <c r="ABJ93" s="996"/>
      <c r="ABK93" s="996"/>
      <c r="ABL93" s="996"/>
      <c r="ABM93" s="996"/>
      <c r="ABN93" s="996"/>
      <c r="ABO93" s="996"/>
      <c r="ABP93" s="996"/>
      <c r="ABQ93" s="996"/>
      <c r="ABR93" s="996"/>
      <c r="ABS93" s="996"/>
      <c r="ABT93" s="996"/>
      <c r="ABU93" s="996"/>
      <c r="ABV93" s="996"/>
      <c r="ABW93" s="996"/>
      <c r="ABX93" s="996"/>
      <c r="ABY93" s="996"/>
      <c r="ABZ93" s="996"/>
      <c r="ACA93" s="996"/>
      <c r="ACB93" s="996"/>
      <c r="ACC93" s="996"/>
      <c r="ACD93" s="996"/>
      <c r="ACE93" s="996"/>
      <c r="ACF93" s="996"/>
      <c r="ACG93" s="996"/>
      <c r="ACH93" s="996"/>
      <c r="ACI93" s="996"/>
      <c r="ACJ93" s="996"/>
      <c r="ACK93" s="996"/>
      <c r="ACL93" s="996"/>
      <c r="ACM93" s="996"/>
      <c r="ACN93" s="996"/>
      <c r="ACO93" s="996"/>
      <c r="ACP93" s="996"/>
      <c r="ACQ93" s="996"/>
      <c r="ACR93" s="996"/>
      <c r="ACS93" s="996"/>
      <c r="ACT93" s="996"/>
      <c r="ACU93" s="996"/>
      <c r="ACV93" s="996"/>
      <c r="ACW93" s="996"/>
      <c r="ACX93" s="996"/>
      <c r="ACY93" s="996"/>
      <c r="ACZ93" s="996"/>
      <c r="ADA93" s="996"/>
      <c r="ADB93" s="996"/>
      <c r="ADC93" s="996"/>
      <c r="ADD93" s="996"/>
      <c r="ADE93" s="996"/>
      <c r="ADF93" s="996"/>
      <c r="ADG93" s="996"/>
      <c r="ADH93" s="996"/>
      <c r="ADI93" s="996"/>
      <c r="ADJ93" s="996"/>
      <c r="ADK93" s="996"/>
      <c r="ADL93" s="996"/>
      <c r="ADM93" s="996"/>
      <c r="ADN93" s="996"/>
      <c r="ADO93" s="996"/>
      <c r="ADP93" s="996"/>
      <c r="ADQ93" s="996"/>
      <c r="ADR93" s="996"/>
      <c r="ADS93" s="996"/>
      <c r="ADT93" s="996"/>
      <c r="ADU93" s="996"/>
      <c r="ADV93" s="996"/>
      <c r="ADW93" s="996"/>
      <c r="ADX93" s="996"/>
      <c r="ADY93" s="996"/>
      <c r="ADZ93" s="996"/>
      <c r="AEA93" s="996"/>
      <c r="AEB93" s="996"/>
      <c r="AEC93" s="996"/>
      <c r="AED93" s="996"/>
      <c r="AEE93" s="996"/>
      <c r="AEF93" s="996"/>
      <c r="AEG93" s="996"/>
      <c r="AEH93" s="996"/>
      <c r="AEI93" s="996"/>
      <c r="AEJ93" s="996"/>
      <c r="AEK93" s="996"/>
      <c r="AEL93" s="996"/>
      <c r="AEM93" s="996"/>
      <c r="AEN93" s="996"/>
      <c r="AEO93" s="996"/>
      <c r="AEP93" s="996"/>
      <c r="AEQ93" s="996"/>
      <c r="AER93" s="996"/>
      <c r="AES93" s="996"/>
      <c r="AET93" s="996"/>
      <c r="AEU93" s="996"/>
      <c r="AEV93" s="996"/>
      <c r="AEW93" s="996"/>
      <c r="AEX93" s="996"/>
      <c r="AEY93" s="996"/>
      <c r="AEZ93" s="996"/>
      <c r="AFA93" s="996"/>
      <c r="AFB93" s="996"/>
      <c r="AFC93" s="996"/>
      <c r="AFD93" s="996"/>
      <c r="AFE93" s="996"/>
      <c r="AFF93" s="996"/>
      <c r="AFG93" s="996"/>
      <c r="AFH93" s="996"/>
      <c r="AFI93" s="996"/>
      <c r="AFJ93" s="996"/>
      <c r="AFK93" s="996"/>
      <c r="AFL93" s="996"/>
      <c r="AFM93" s="996"/>
      <c r="AFN93" s="996"/>
      <c r="AFO93" s="996"/>
      <c r="AFP93" s="996"/>
      <c r="AFQ93" s="996"/>
      <c r="AFR93" s="996"/>
      <c r="AFS93" s="996"/>
      <c r="AFT93" s="996"/>
      <c r="AFU93" s="996"/>
      <c r="AFV93" s="996"/>
      <c r="AFW93" s="996"/>
      <c r="AFX93" s="996"/>
      <c r="AFY93" s="996"/>
      <c r="AFZ93" s="996"/>
      <c r="AGA93" s="996"/>
      <c r="AGB93" s="996"/>
      <c r="AGC93" s="996"/>
      <c r="AGD93" s="996"/>
      <c r="AGE93" s="996"/>
      <c r="AGF93" s="996"/>
      <c r="AGG93" s="996"/>
      <c r="AGH93" s="996"/>
      <c r="AGI93" s="996"/>
      <c r="AGJ93" s="996"/>
      <c r="AGK93" s="996"/>
      <c r="AGL93" s="996"/>
      <c r="AGM93" s="996"/>
      <c r="AGN93" s="996"/>
      <c r="AGO93" s="996"/>
      <c r="AGP93" s="996"/>
      <c r="AGQ93" s="996"/>
      <c r="AGR93" s="996"/>
      <c r="AGS93" s="996"/>
      <c r="AGT93" s="996"/>
      <c r="AGU93" s="996"/>
      <c r="AGV93" s="996"/>
      <c r="AGW93" s="996"/>
      <c r="AGX93" s="996"/>
      <c r="AGY93" s="996"/>
      <c r="AGZ93" s="996"/>
      <c r="AHA93" s="996"/>
      <c r="AHB93" s="996"/>
      <c r="AHC93" s="996"/>
      <c r="AHD93" s="996"/>
      <c r="AHE93" s="996"/>
      <c r="AHF93" s="996"/>
      <c r="AHG93" s="996"/>
      <c r="AHH93" s="996"/>
      <c r="AHI93" s="996"/>
      <c r="AHJ93" s="996"/>
      <c r="AHK93" s="996"/>
      <c r="AHL93" s="996"/>
      <c r="AHM93" s="996"/>
      <c r="AHN93" s="996"/>
      <c r="AHO93" s="996"/>
      <c r="AHP93" s="996"/>
      <c r="AHQ93" s="996"/>
      <c r="AHR93" s="996"/>
      <c r="AHS93" s="996"/>
      <c r="AHT93" s="996"/>
      <c r="AHU93" s="996"/>
      <c r="AHV93" s="996"/>
      <c r="AHW93" s="996"/>
      <c r="AHX93" s="996"/>
      <c r="AHY93" s="996"/>
      <c r="AHZ93" s="996"/>
      <c r="AIA93" s="996"/>
      <c r="AIB93" s="996"/>
      <c r="AIC93" s="996"/>
      <c r="AID93" s="996"/>
      <c r="AIE93" s="996"/>
      <c r="AIF93" s="996"/>
      <c r="AIG93" s="996"/>
      <c r="AIH93" s="996"/>
      <c r="AII93" s="996"/>
      <c r="AIJ93" s="996"/>
      <c r="AIK93" s="996"/>
      <c r="AIL93" s="996"/>
      <c r="AIM93" s="996"/>
      <c r="AIN93" s="996"/>
      <c r="AIO93" s="996"/>
      <c r="AIP93" s="996"/>
      <c r="AIQ93" s="996"/>
      <c r="AIR93" s="996"/>
      <c r="AIS93" s="996"/>
      <c r="AIT93" s="996"/>
      <c r="AIU93" s="996"/>
      <c r="AIV93" s="996"/>
      <c r="AIW93" s="996"/>
      <c r="AIX93" s="996"/>
      <c r="AIY93" s="996"/>
      <c r="AIZ93" s="996"/>
      <c r="AJA93" s="996"/>
      <c r="AJB93" s="996"/>
      <c r="AJC93" s="996"/>
      <c r="AJD93" s="996"/>
      <c r="AJE93" s="996"/>
      <c r="AJF93" s="996"/>
      <c r="AJG93" s="996"/>
      <c r="AJH93" s="996"/>
      <c r="AJI93" s="996"/>
      <c r="AJJ93" s="996"/>
      <c r="AJK93" s="996"/>
      <c r="AJL93" s="996"/>
      <c r="AJM93" s="996"/>
      <c r="AJN93" s="996"/>
      <c r="AJO93" s="996"/>
      <c r="AJP93" s="996"/>
      <c r="AJQ93" s="996"/>
      <c r="AJR93" s="996"/>
      <c r="AJS93" s="996"/>
      <c r="AJT93" s="996"/>
      <c r="AJU93" s="996"/>
      <c r="AJV93" s="996"/>
      <c r="AJW93" s="996"/>
      <c r="AJX93" s="996"/>
      <c r="AJY93" s="996"/>
      <c r="AJZ93" s="996"/>
      <c r="AKA93" s="996"/>
      <c r="AKB93" s="996"/>
      <c r="AKC93" s="996"/>
      <c r="AKD93" s="996"/>
      <c r="AKE93" s="996"/>
      <c r="AKF93" s="996"/>
      <c r="AKG93" s="996"/>
      <c r="AKH93" s="996"/>
      <c r="AKI93" s="996"/>
      <c r="AKJ93" s="996"/>
      <c r="AKK93" s="996"/>
      <c r="AKL93" s="996"/>
      <c r="AKM93" s="996"/>
      <c r="AKN93" s="996"/>
      <c r="AKO93" s="996"/>
      <c r="AKP93" s="996"/>
      <c r="AKQ93" s="996"/>
      <c r="AKR93" s="996"/>
      <c r="AKS93" s="996"/>
      <c r="AKT93" s="996"/>
      <c r="AKU93" s="996"/>
      <c r="AKV93" s="996"/>
      <c r="AKW93" s="996"/>
      <c r="AKX93" s="996"/>
      <c r="AKY93" s="996"/>
      <c r="AKZ93" s="996"/>
      <c r="ALA93" s="996"/>
      <c r="ALB93" s="996"/>
      <c r="ALC93" s="996"/>
      <c r="ALD93" s="996"/>
      <c r="ALE93" s="996"/>
      <c r="ALF93" s="996"/>
      <c r="ALG93" s="996"/>
      <c r="ALH93" s="996"/>
      <c r="ALI93" s="996"/>
      <c r="ALJ93" s="996"/>
      <c r="ALK93" s="996"/>
      <c r="ALL93" s="996"/>
      <c r="ALM93" s="996"/>
      <c r="ALN93" s="996"/>
      <c r="ALO93" s="996"/>
      <c r="ALP93" s="996"/>
      <c r="ALQ93" s="996"/>
      <c r="ALR93" s="996"/>
      <c r="ALS93" s="996"/>
    </row>
    <row r="94" spans="1:1007" s="990" customFormat="1" ht="120">
      <c r="A94" s="953" t="s">
        <v>1045</v>
      </c>
      <c r="B94" s="1264" t="s">
        <v>1046</v>
      </c>
      <c r="C94" s="1073" t="s">
        <v>1047</v>
      </c>
      <c r="D94" s="998"/>
      <c r="E94" s="1073" t="s">
        <v>1048</v>
      </c>
      <c r="F94" s="1073" t="s">
        <v>1049</v>
      </c>
      <c r="G94" s="1073" t="s">
        <v>1050</v>
      </c>
      <c r="H94" s="1073" t="s">
        <v>26</v>
      </c>
      <c r="I94" s="1260">
        <v>180.703</v>
      </c>
      <c r="J94" s="1073">
        <v>2022</v>
      </c>
      <c r="K94" s="1172">
        <v>45078</v>
      </c>
      <c r="L94" s="1261">
        <v>48578</v>
      </c>
      <c r="M94" s="1073">
        <v>181.607</v>
      </c>
      <c r="N94" s="1073">
        <v>182.51499999999999</v>
      </c>
      <c r="O94" s="1073">
        <v>183.42699999999999</v>
      </c>
      <c r="P94" s="1073">
        <v>184.34399999999999</v>
      </c>
      <c r="Q94" s="1073">
        <v>185.26599999999999</v>
      </c>
      <c r="R94" s="1073">
        <v>186.19200000000001</v>
      </c>
      <c r="S94" s="1073">
        <v>187.12299999999999</v>
      </c>
      <c r="T94" s="1073">
        <v>188.059</v>
      </c>
      <c r="U94" s="1073">
        <v>188.999</v>
      </c>
      <c r="V94" s="1073">
        <v>189.94399999999999</v>
      </c>
      <c r="W94" s="968"/>
      <c r="X94" s="968"/>
      <c r="Y94" s="968"/>
      <c r="Z94" s="968"/>
      <c r="AA94" s="968"/>
      <c r="AB94" s="968"/>
      <c r="AC94" s="1073">
        <v>189.94399999999999</v>
      </c>
      <c r="AD94" s="1038"/>
      <c r="AE94" s="965" t="s">
        <v>1084</v>
      </c>
      <c r="AF94" s="1189">
        <v>8.8000000000000005E-3</v>
      </c>
      <c r="AG94" s="1073" t="s">
        <v>1085</v>
      </c>
      <c r="AH94" s="1073" t="s">
        <v>1086</v>
      </c>
      <c r="AI94" s="953" t="s">
        <v>702</v>
      </c>
      <c r="AJ94" s="953" t="s">
        <v>702</v>
      </c>
      <c r="AK94" s="1073" t="s">
        <v>5</v>
      </c>
      <c r="AL94" s="1073" t="s">
        <v>20</v>
      </c>
      <c r="AM94" s="956" t="str">
        <f t="shared" si="11"/>
        <v>SI</v>
      </c>
      <c r="AN94" s="964">
        <v>299</v>
      </c>
      <c r="AO94" s="1073" t="s">
        <v>437</v>
      </c>
      <c r="AP94" s="1073" t="s">
        <v>437</v>
      </c>
      <c r="AQ94" s="1172">
        <v>45078</v>
      </c>
      <c r="AR94" s="991">
        <v>48578</v>
      </c>
      <c r="AS94" s="1073">
        <v>0</v>
      </c>
      <c r="AT94" s="1073">
        <v>1</v>
      </c>
      <c r="AU94" s="1073">
        <v>0</v>
      </c>
      <c r="AV94" s="1073">
        <v>0</v>
      </c>
      <c r="AW94" s="1073">
        <v>0</v>
      </c>
      <c r="AX94" s="1073">
        <v>1</v>
      </c>
      <c r="AY94" s="1073">
        <v>0</v>
      </c>
      <c r="AZ94" s="1073">
        <v>0</v>
      </c>
      <c r="BA94" s="1073">
        <v>1</v>
      </c>
      <c r="BB94" s="1073">
        <v>0</v>
      </c>
      <c r="BC94" s="999"/>
      <c r="BD94" s="999"/>
      <c r="BE94" s="999"/>
      <c r="BF94" s="999"/>
      <c r="BG94" s="999"/>
      <c r="BH94" s="999"/>
      <c r="BI94" s="1000">
        <f>SUM(AS94:BH94)</f>
        <v>3</v>
      </c>
      <c r="BJ94" s="1219">
        <v>9</v>
      </c>
      <c r="BK94" s="1219">
        <v>9</v>
      </c>
      <c r="BL94" s="1073" t="s">
        <v>76</v>
      </c>
      <c r="BM94" s="1268">
        <v>7871</v>
      </c>
      <c r="BN94" s="1219">
        <v>9</v>
      </c>
      <c r="BO94" s="1219">
        <v>9</v>
      </c>
      <c r="BP94" s="1073" t="s">
        <v>76</v>
      </c>
      <c r="BQ94" s="1268">
        <v>7871</v>
      </c>
      <c r="BR94" s="1219">
        <v>9</v>
      </c>
      <c r="BS94" s="1073"/>
      <c r="BT94" s="1073" t="s">
        <v>76</v>
      </c>
      <c r="BU94" s="1073"/>
      <c r="BV94" s="1219">
        <v>9</v>
      </c>
      <c r="BW94" s="1073"/>
      <c r="BX94" s="1073" t="s">
        <v>76</v>
      </c>
      <c r="BY94" s="1073"/>
      <c r="BZ94" s="1219">
        <v>10</v>
      </c>
      <c r="CA94" s="1073"/>
      <c r="CB94" s="1073" t="s">
        <v>76</v>
      </c>
      <c r="CC94" s="1262"/>
      <c r="CD94" s="1219">
        <v>10</v>
      </c>
      <c r="CE94" s="1073"/>
      <c r="CF94" s="1073" t="s">
        <v>76</v>
      </c>
      <c r="CG94" s="1073"/>
      <c r="CH94" s="1219">
        <v>11</v>
      </c>
      <c r="CI94" s="1073"/>
      <c r="CJ94" s="1073" t="s">
        <v>76</v>
      </c>
      <c r="CK94" s="1073"/>
      <c r="CL94" s="1219">
        <v>11</v>
      </c>
      <c r="CM94" s="1073"/>
      <c r="CN94" s="1073" t="s">
        <v>76</v>
      </c>
      <c r="CO94" s="1262"/>
      <c r="CP94" s="1219">
        <v>12</v>
      </c>
      <c r="CQ94" s="1219"/>
      <c r="CR94" s="1073" t="s">
        <v>76</v>
      </c>
      <c r="CS94" s="1262"/>
      <c r="CT94" s="1219">
        <v>13</v>
      </c>
      <c r="CU94" s="1073"/>
      <c r="CV94" s="1073" t="s">
        <v>76</v>
      </c>
      <c r="CW94" s="1073"/>
      <c r="CX94" s="993"/>
      <c r="CY94" s="993"/>
      <c r="CZ94" s="992"/>
      <c r="DA94" s="992"/>
      <c r="DB94" s="993"/>
      <c r="DC94" s="993"/>
      <c r="DD94" s="992"/>
      <c r="DE94" s="992"/>
      <c r="DF94" s="993"/>
      <c r="DG94" s="993"/>
      <c r="DH94" s="992"/>
      <c r="DI94" s="992"/>
      <c r="DJ94" s="993"/>
      <c r="DK94" s="993"/>
      <c r="DL94" s="992"/>
      <c r="DM94" s="992"/>
      <c r="DN94" s="993"/>
      <c r="DO94" s="993"/>
      <c r="DP94" s="992"/>
      <c r="DQ94" s="992"/>
      <c r="DR94" s="993"/>
      <c r="DS94" s="993"/>
      <c r="DT94" s="992"/>
      <c r="DU94" s="992"/>
      <c r="DV94" s="994">
        <f t="shared" si="12"/>
        <v>103</v>
      </c>
      <c r="DW94" s="1073" t="s">
        <v>1069</v>
      </c>
      <c r="DX94" s="1073" t="s">
        <v>1070</v>
      </c>
      <c r="DY94" s="1073" t="s">
        <v>1087</v>
      </c>
      <c r="DZ94" s="1073" t="s">
        <v>1088</v>
      </c>
      <c r="EA94" s="1073" t="s">
        <v>359</v>
      </c>
      <c r="EB94" s="1263" t="s">
        <v>1089</v>
      </c>
      <c r="EC94" s="1310" t="s">
        <v>343</v>
      </c>
      <c r="ED94" s="993"/>
      <c r="EE94" s="993"/>
      <c r="EF94" s="992"/>
      <c r="EG94" s="992"/>
      <c r="EH94" s="993"/>
      <c r="EI94" s="995"/>
      <c r="EJ94" s="995"/>
      <c r="EK94" s="995"/>
      <c r="EL94" s="995"/>
      <c r="EM94" s="995"/>
      <c r="EN94" s="995"/>
      <c r="EO94" s="995"/>
      <c r="EP94" s="995"/>
      <c r="EQ94" s="995"/>
      <c r="ER94" s="996"/>
      <c r="ES94" s="996"/>
      <c r="ET94" s="996"/>
      <c r="EU94" s="996"/>
      <c r="EV94" s="996"/>
      <c r="EW94" s="996"/>
      <c r="EX94" s="996"/>
      <c r="EY94" s="996"/>
      <c r="EZ94" s="996"/>
      <c r="FA94" s="996"/>
      <c r="FB94" s="996"/>
      <c r="FC94" s="996"/>
      <c r="FD94" s="996"/>
      <c r="FE94" s="996"/>
      <c r="FF94" s="996"/>
      <c r="FG94" s="996"/>
      <c r="FH94" s="996"/>
      <c r="FI94" s="996"/>
      <c r="FJ94" s="996"/>
      <c r="FK94" s="996"/>
      <c r="FL94" s="996"/>
      <c r="FM94" s="996"/>
      <c r="FN94" s="996"/>
      <c r="FO94" s="996"/>
      <c r="FP94" s="996"/>
      <c r="FQ94" s="996"/>
      <c r="FR94" s="996"/>
      <c r="FS94" s="996"/>
      <c r="FT94" s="996"/>
      <c r="FU94" s="996"/>
      <c r="FV94" s="996"/>
      <c r="FW94" s="996"/>
      <c r="FX94" s="996"/>
      <c r="FY94" s="996"/>
      <c r="FZ94" s="996"/>
      <c r="GA94" s="996"/>
      <c r="GB94" s="996"/>
      <c r="GC94" s="996"/>
      <c r="GD94" s="996"/>
      <c r="GE94" s="996"/>
      <c r="GF94" s="996"/>
      <c r="GG94" s="996"/>
      <c r="GH94" s="996"/>
      <c r="GI94" s="996"/>
      <c r="GJ94" s="996"/>
      <c r="GK94" s="996"/>
      <c r="GL94" s="996"/>
      <c r="GM94" s="996"/>
      <c r="GN94" s="996"/>
      <c r="GO94" s="996"/>
      <c r="GP94" s="996"/>
      <c r="GQ94" s="996"/>
      <c r="GR94" s="996"/>
      <c r="GS94" s="996"/>
      <c r="GT94" s="996"/>
      <c r="GU94" s="996"/>
      <c r="GV94" s="996"/>
      <c r="GW94" s="996"/>
      <c r="GX94" s="996"/>
      <c r="GY94" s="996"/>
      <c r="GZ94" s="996"/>
      <c r="HA94" s="996"/>
      <c r="HB94" s="996"/>
      <c r="HC94" s="996"/>
      <c r="HD94" s="996"/>
      <c r="HE94" s="996"/>
      <c r="HF94" s="996"/>
      <c r="HG94" s="996"/>
      <c r="HH94" s="996"/>
      <c r="HI94" s="996"/>
      <c r="HJ94" s="996"/>
      <c r="HK94" s="996"/>
      <c r="HL94" s="996"/>
      <c r="HM94" s="996"/>
      <c r="HN94" s="996"/>
      <c r="HO94" s="996"/>
      <c r="HP94" s="996"/>
      <c r="HQ94" s="996"/>
      <c r="HR94" s="996"/>
      <c r="HS94" s="996"/>
      <c r="HT94" s="996"/>
      <c r="HU94" s="996"/>
      <c r="HV94" s="996"/>
      <c r="HW94" s="996"/>
      <c r="HX94" s="996"/>
      <c r="HY94" s="996"/>
      <c r="HZ94" s="996"/>
      <c r="IA94" s="996"/>
      <c r="IB94" s="996"/>
      <c r="IC94" s="996"/>
      <c r="ID94" s="996"/>
      <c r="IE94" s="996"/>
      <c r="IF94" s="996"/>
      <c r="IG94" s="996"/>
      <c r="IH94" s="996"/>
      <c r="II94" s="996"/>
      <c r="IJ94" s="996"/>
      <c r="IK94" s="996"/>
      <c r="IL94" s="996"/>
      <c r="IM94" s="996"/>
      <c r="IN94" s="996"/>
      <c r="IO94" s="996"/>
      <c r="IP94" s="996"/>
      <c r="IQ94" s="996"/>
      <c r="IR94" s="996"/>
      <c r="IS94" s="996"/>
      <c r="IT94" s="996"/>
      <c r="IU94" s="996"/>
      <c r="IV94" s="996"/>
      <c r="IW94" s="996"/>
      <c r="IX94" s="996"/>
      <c r="IY94" s="996"/>
      <c r="IZ94" s="996"/>
      <c r="JA94" s="996"/>
      <c r="JB94" s="996"/>
      <c r="JC94" s="996"/>
      <c r="JD94" s="996"/>
      <c r="JE94" s="996"/>
      <c r="JF94" s="996"/>
      <c r="JG94" s="996"/>
      <c r="JH94" s="996"/>
      <c r="JI94" s="996"/>
      <c r="JJ94" s="996"/>
      <c r="JK94" s="996"/>
      <c r="JL94" s="996"/>
      <c r="JM94" s="996"/>
      <c r="JN94" s="996"/>
      <c r="JO94" s="996"/>
      <c r="JP94" s="996"/>
      <c r="JQ94" s="996"/>
      <c r="JR94" s="996"/>
      <c r="JS94" s="996"/>
      <c r="JT94" s="996"/>
      <c r="JU94" s="996"/>
      <c r="JV94" s="996"/>
      <c r="JW94" s="996"/>
      <c r="JX94" s="996"/>
      <c r="JY94" s="996"/>
      <c r="JZ94" s="996"/>
      <c r="KA94" s="996"/>
      <c r="KB94" s="996"/>
      <c r="KC94" s="996"/>
      <c r="KD94" s="996"/>
      <c r="KE94" s="996"/>
      <c r="KF94" s="996"/>
      <c r="KG94" s="996"/>
      <c r="KH94" s="996"/>
      <c r="KI94" s="996"/>
      <c r="KJ94" s="996"/>
      <c r="KK94" s="996"/>
      <c r="KL94" s="996"/>
      <c r="KM94" s="996"/>
      <c r="KN94" s="996"/>
      <c r="KO94" s="996"/>
      <c r="KP94" s="996"/>
      <c r="KQ94" s="996"/>
      <c r="KR94" s="996"/>
      <c r="KS94" s="996"/>
      <c r="KT94" s="996"/>
      <c r="KU94" s="996"/>
      <c r="KV94" s="996"/>
      <c r="KW94" s="996"/>
      <c r="KX94" s="996"/>
      <c r="KY94" s="996"/>
      <c r="KZ94" s="996"/>
      <c r="LA94" s="996"/>
      <c r="LB94" s="996"/>
      <c r="LC94" s="996"/>
      <c r="LD94" s="996"/>
      <c r="LE94" s="996"/>
      <c r="LF94" s="996"/>
      <c r="LG94" s="996"/>
      <c r="LH94" s="996"/>
      <c r="LI94" s="996"/>
      <c r="LJ94" s="996"/>
      <c r="LK94" s="996"/>
      <c r="LL94" s="996"/>
      <c r="LM94" s="996"/>
      <c r="LN94" s="996"/>
      <c r="LO94" s="996"/>
      <c r="LP94" s="996"/>
      <c r="LQ94" s="996"/>
      <c r="LR94" s="996"/>
      <c r="LS94" s="996"/>
      <c r="LT94" s="996"/>
      <c r="LU94" s="996"/>
      <c r="LV94" s="996"/>
      <c r="LW94" s="996"/>
      <c r="LX94" s="996"/>
      <c r="LY94" s="996"/>
      <c r="LZ94" s="996"/>
      <c r="MA94" s="996"/>
      <c r="MB94" s="996"/>
      <c r="MC94" s="996"/>
      <c r="MD94" s="996"/>
      <c r="ME94" s="996"/>
      <c r="MF94" s="996"/>
      <c r="MG94" s="996"/>
      <c r="MH94" s="996"/>
      <c r="MI94" s="996"/>
      <c r="MJ94" s="996"/>
      <c r="MK94" s="996"/>
      <c r="ML94" s="996"/>
      <c r="MM94" s="996"/>
      <c r="MN94" s="996"/>
      <c r="MO94" s="996"/>
      <c r="MP94" s="996"/>
      <c r="MQ94" s="996"/>
      <c r="MR94" s="996"/>
      <c r="MS94" s="996"/>
      <c r="MT94" s="996"/>
      <c r="MU94" s="996"/>
      <c r="MV94" s="996"/>
      <c r="MW94" s="996"/>
      <c r="MX94" s="996"/>
      <c r="MY94" s="996"/>
      <c r="MZ94" s="996"/>
      <c r="NA94" s="996"/>
      <c r="NB94" s="996"/>
      <c r="NC94" s="996"/>
      <c r="ND94" s="996"/>
      <c r="NE94" s="996"/>
      <c r="NF94" s="996"/>
      <c r="NG94" s="996"/>
      <c r="NH94" s="996"/>
      <c r="NI94" s="996"/>
      <c r="NJ94" s="996"/>
      <c r="NK94" s="996"/>
      <c r="NL94" s="996"/>
      <c r="NM94" s="996"/>
      <c r="NN94" s="996"/>
      <c r="NO94" s="996"/>
      <c r="NP94" s="996"/>
      <c r="NQ94" s="996"/>
      <c r="NR94" s="996"/>
      <c r="NS94" s="996"/>
      <c r="NT94" s="996"/>
      <c r="NU94" s="996"/>
      <c r="NV94" s="996"/>
      <c r="NW94" s="996"/>
      <c r="NX94" s="996"/>
      <c r="NY94" s="996"/>
      <c r="NZ94" s="996"/>
      <c r="OA94" s="996"/>
      <c r="OB94" s="996"/>
      <c r="OC94" s="996"/>
      <c r="OD94" s="996"/>
      <c r="OE94" s="996"/>
      <c r="OF94" s="996"/>
      <c r="OG94" s="996"/>
      <c r="OH94" s="996"/>
      <c r="OI94" s="996"/>
      <c r="OJ94" s="996"/>
      <c r="OK94" s="996"/>
      <c r="OL94" s="996"/>
      <c r="OM94" s="996"/>
      <c r="ON94" s="996"/>
      <c r="OO94" s="996"/>
      <c r="OP94" s="996"/>
      <c r="OQ94" s="996"/>
      <c r="OR94" s="996"/>
      <c r="OS94" s="996"/>
      <c r="OT94" s="996"/>
      <c r="OU94" s="996"/>
      <c r="OV94" s="996"/>
      <c r="OW94" s="996"/>
      <c r="OX94" s="996"/>
      <c r="OY94" s="996"/>
      <c r="OZ94" s="996"/>
      <c r="PA94" s="996"/>
      <c r="PB94" s="996"/>
      <c r="PC94" s="996"/>
      <c r="PD94" s="996"/>
      <c r="PE94" s="996"/>
      <c r="PF94" s="996"/>
      <c r="PG94" s="996"/>
      <c r="PH94" s="996"/>
      <c r="PI94" s="996"/>
      <c r="PJ94" s="996"/>
      <c r="PK94" s="996"/>
      <c r="PL94" s="996"/>
      <c r="PM94" s="996"/>
      <c r="PN94" s="996"/>
      <c r="PO94" s="996"/>
      <c r="PP94" s="996"/>
      <c r="PQ94" s="996"/>
      <c r="PR94" s="996"/>
      <c r="PS94" s="996"/>
      <c r="PT94" s="996"/>
      <c r="PU94" s="996"/>
      <c r="PV94" s="996"/>
      <c r="PW94" s="996"/>
      <c r="PX94" s="996"/>
      <c r="PY94" s="996"/>
      <c r="PZ94" s="996"/>
      <c r="QA94" s="996"/>
      <c r="QB94" s="996"/>
      <c r="QC94" s="996"/>
      <c r="QD94" s="996"/>
      <c r="QE94" s="996"/>
      <c r="QF94" s="996"/>
      <c r="QG94" s="996"/>
      <c r="QH94" s="996"/>
      <c r="QI94" s="996"/>
      <c r="QJ94" s="996"/>
      <c r="QK94" s="996"/>
      <c r="QL94" s="996"/>
      <c r="QM94" s="996"/>
      <c r="QN94" s="996"/>
      <c r="QO94" s="996"/>
      <c r="QP94" s="996"/>
      <c r="QQ94" s="996"/>
      <c r="QR94" s="996"/>
      <c r="QS94" s="996"/>
      <c r="QT94" s="996"/>
      <c r="QU94" s="996"/>
      <c r="QV94" s="996"/>
      <c r="QW94" s="996"/>
      <c r="QX94" s="996"/>
      <c r="QY94" s="996"/>
      <c r="QZ94" s="996"/>
      <c r="RA94" s="996"/>
      <c r="RB94" s="996"/>
      <c r="RC94" s="996"/>
      <c r="RD94" s="996"/>
      <c r="RE94" s="996"/>
      <c r="RF94" s="996"/>
      <c r="RG94" s="996"/>
      <c r="RH94" s="996"/>
      <c r="RI94" s="996"/>
      <c r="RJ94" s="996"/>
      <c r="RK94" s="996"/>
      <c r="RL94" s="996"/>
      <c r="RM94" s="996"/>
      <c r="RN94" s="996"/>
      <c r="RO94" s="996"/>
      <c r="RP94" s="996"/>
      <c r="RQ94" s="996"/>
      <c r="RR94" s="996"/>
      <c r="RS94" s="996"/>
      <c r="RT94" s="996"/>
      <c r="RU94" s="996"/>
      <c r="RV94" s="996"/>
      <c r="RW94" s="996"/>
      <c r="RX94" s="996"/>
      <c r="RY94" s="996"/>
      <c r="RZ94" s="996"/>
      <c r="SA94" s="996"/>
      <c r="SB94" s="996"/>
      <c r="SC94" s="996"/>
      <c r="SD94" s="996"/>
      <c r="SE94" s="996"/>
      <c r="SF94" s="996"/>
      <c r="SG94" s="996"/>
      <c r="SH94" s="996"/>
      <c r="SI94" s="996"/>
      <c r="SJ94" s="996"/>
      <c r="SK94" s="996"/>
      <c r="SL94" s="996"/>
      <c r="SM94" s="996"/>
      <c r="SN94" s="996"/>
      <c r="SO94" s="996"/>
      <c r="SP94" s="996"/>
      <c r="SQ94" s="996"/>
      <c r="SR94" s="996"/>
      <c r="SS94" s="996"/>
      <c r="ST94" s="996"/>
      <c r="SU94" s="996"/>
      <c r="SV94" s="996"/>
      <c r="SW94" s="996"/>
      <c r="SX94" s="996"/>
      <c r="SY94" s="996"/>
      <c r="SZ94" s="996"/>
      <c r="TA94" s="996"/>
      <c r="TB94" s="996"/>
      <c r="TC94" s="996"/>
      <c r="TD94" s="996"/>
      <c r="TE94" s="996"/>
      <c r="TF94" s="996"/>
      <c r="TG94" s="996"/>
      <c r="TH94" s="996"/>
      <c r="TI94" s="996"/>
      <c r="TJ94" s="996"/>
      <c r="TK94" s="996"/>
      <c r="TL94" s="996"/>
      <c r="TM94" s="996"/>
      <c r="TN94" s="996"/>
      <c r="TO94" s="996"/>
      <c r="TP94" s="996"/>
      <c r="TQ94" s="996"/>
      <c r="TR94" s="996"/>
      <c r="TS94" s="996"/>
      <c r="TT94" s="996"/>
      <c r="TU94" s="996"/>
      <c r="TV94" s="996"/>
      <c r="TW94" s="996"/>
      <c r="TX94" s="996"/>
      <c r="TY94" s="996"/>
      <c r="TZ94" s="996"/>
      <c r="UA94" s="996"/>
      <c r="UB94" s="996"/>
      <c r="UC94" s="996"/>
      <c r="UD94" s="996"/>
      <c r="UE94" s="996"/>
      <c r="UF94" s="996"/>
      <c r="UG94" s="996"/>
      <c r="UH94" s="996"/>
      <c r="UI94" s="996"/>
      <c r="UJ94" s="996"/>
      <c r="UK94" s="996"/>
      <c r="UL94" s="996"/>
      <c r="UM94" s="996"/>
      <c r="UN94" s="996"/>
      <c r="UO94" s="996"/>
      <c r="UP94" s="996"/>
      <c r="UQ94" s="996"/>
      <c r="UR94" s="996"/>
      <c r="US94" s="996"/>
      <c r="UT94" s="996"/>
      <c r="UU94" s="996"/>
      <c r="UV94" s="996"/>
      <c r="UW94" s="996"/>
      <c r="UX94" s="996"/>
      <c r="UY94" s="996"/>
      <c r="UZ94" s="996"/>
      <c r="VA94" s="996"/>
      <c r="VB94" s="996"/>
      <c r="VC94" s="996"/>
      <c r="VD94" s="996"/>
      <c r="VE94" s="996"/>
      <c r="VF94" s="996"/>
      <c r="VG94" s="996"/>
      <c r="VH94" s="996"/>
      <c r="VI94" s="996"/>
      <c r="VJ94" s="996"/>
      <c r="VK94" s="996"/>
      <c r="VL94" s="996"/>
      <c r="VM94" s="996"/>
      <c r="VN94" s="996"/>
      <c r="VO94" s="996"/>
      <c r="VP94" s="996"/>
      <c r="VQ94" s="996"/>
      <c r="VR94" s="996"/>
      <c r="VS94" s="996"/>
      <c r="VT94" s="996"/>
      <c r="VU94" s="996"/>
      <c r="VV94" s="996"/>
      <c r="VW94" s="996"/>
      <c r="VX94" s="996"/>
      <c r="VY94" s="996"/>
      <c r="VZ94" s="996"/>
      <c r="WA94" s="996"/>
      <c r="WB94" s="996"/>
      <c r="WC94" s="996"/>
      <c r="WD94" s="996"/>
      <c r="WE94" s="996"/>
      <c r="WF94" s="996"/>
      <c r="WG94" s="996"/>
      <c r="WH94" s="996"/>
      <c r="WI94" s="996"/>
      <c r="WJ94" s="996"/>
      <c r="WK94" s="996"/>
      <c r="WL94" s="996"/>
      <c r="WM94" s="996"/>
      <c r="WN94" s="996"/>
      <c r="WO94" s="996"/>
      <c r="WP94" s="996"/>
      <c r="WQ94" s="996"/>
      <c r="WR94" s="996"/>
      <c r="WS94" s="996"/>
      <c r="WT94" s="996"/>
      <c r="WU94" s="996"/>
      <c r="WV94" s="996"/>
      <c r="WW94" s="996"/>
      <c r="WX94" s="996"/>
      <c r="WY94" s="996"/>
      <c r="WZ94" s="996"/>
      <c r="XA94" s="996"/>
      <c r="XB94" s="996"/>
      <c r="XC94" s="996"/>
      <c r="XD94" s="996"/>
      <c r="XE94" s="996"/>
      <c r="XF94" s="996"/>
      <c r="XG94" s="996"/>
      <c r="XH94" s="996"/>
      <c r="XI94" s="996"/>
      <c r="XJ94" s="996"/>
      <c r="XK94" s="996"/>
      <c r="XL94" s="996"/>
      <c r="XM94" s="996"/>
      <c r="XN94" s="996"/>
      <c r="XO94" s="996"/>
      <c r="XP94" s="996"/>
      <c r="XQ94" s="996"/>
      <c r="XR94" s="996"/>
      <c r="XS94" s="996"/>
      <c r="XT94" s="996"/>
      <c r="XU94" s="996"/>
      <c r="XV94" s="996"/>
      <c r="XW94" s="996"/>
      <c r="XX94" s="996"/>
      <c r="XY94" s="996"/>
      <c r="XZ94" s="996"/>
      <c r="YA94" s="996"/>
      <c r="YB94" s="996"/>
      <c r="YC94" s="996"/>
      <c r="YD94" s="996"/>
      <c r="YE94" s="996"/>
      <c r="YF94" s="996"/>
      <c r="YG94" s="996"/>
      <c r="YH94" s="996"/>
      <c r="YI94" s="996"/>
      <c r="YJ94" s="996"/>
      <c r="YK94" s="996"/>
      <c r="YL94" s="996"/>
      <c r="YM94" s="996"/>
      <c r="YN94" s="996"/>
      <c r="YO94" s="996"/>
      <c r="YP94" s="996"/>
      <c r="YQ94" s="996"/>
      <c r="YR94" s="996"/>
      <c r="YS94" s="996"/>
      <c r="YT94" s="996"/>
      <c r="YU94" s="996"/>
      <c r="YV94" s="996"/>
      <c r="YW94" s="996"/>
      <c r="YX94" s="996"/>
      <c r="YY94" s="996"/>
      <c r="YZ94" s="996"/>
      <c r="ZA94" s="996"/>
      <c r="ZB94" s="996"/>
      <c r="ZC94" s="996"/>
      <c r="ZD94" s="996"/>
      <c r="ZE94" s="996"/>
      <c r="ZF94" s="996"/>
      <c r="ZG94" s="996"/>
      <c r="ZH94" s="996"/>
      <c r="ZI94" s="996"/>
      <c r="ZJ94" s="996"/>
      <c r="ZK94" s="996"/>
      <c r="ZL94" s="996"/>
      <c r="ZM94" s="996"/>
      <c r="ZN94" s="996"/>
      <c r="ZO94" s="996"/>
      <c r="ZP94" s="996"/>
      <c r="ZQ94" s="996"/>
      <c r="ZR94" s="996"/>
      <c r="ZS94" s="996"/>
      <c r="ZT94" s="996"/>
      <c r="ZU94" s="996"/>
      <c r="ZV94" s="996"/>
      <c r="ZW94" s="996"/>
      <c r="ZX94" s="996"/>
      <c r="ZY94" s="996"/>
      <c r="ZZ94" s="996"/>
      <c r="AAA94" s="996"/>
      <c r="AAB94" s="996"/>
      <c r="AAC94" s="996"/>
      <c r="AAD94" s="996"/>
      <c r="AAE94" s="996"/>
      <c r="AAF94" s="996"/>
      <c r="AAG94" s="996"/>
      <c r="AAH94" s="996"/>
      <c r="AAI94" s="996"/>
      <c r="AAJ94" s="996"/>
      <c r="AAK94" s="996"/>
      <c r="AAL94" s="996"/>
      <c r="AAM94" s="996"/>
      <c r="AAN94" s="996"/>
      <c r="AAO94" s="996"/>
      <c r="AAP94" s="996"/>
      <c r="AAQ94" s="996"/>
      <c r="AAR94" s="996"/>
      <c r="AAS94" s="996"/>
      <c r="AAT94" s="996"/>
      <c r="AAU94" s="996"/>
      <c r="AAV94" s="996"/>
      <c r="AAW94" s="996"/>
      <c r="AAX94" s="996"/>
      <c r="AAY94" s="996"/>
      <c r="AAZ94" s="996"/>
      <c r="ABA94" s="996"/>
      <c r="ABB94" s="996"/>
      <c r="ABC94" s="996"/>
      <c r="ABD94" s="996"/>
      <c r="ABE94" s="996"/>
      <c r="ABF94" s="996"/>
      <c r="ABG94" s="996"/>
      <c r="ABH94" s="996"/>
      <c r="ABI94" s="996"/>
      <c r="ABJ94" s="996"/>
      <c r="ABK94" s="996"/>
      <c r="ABL94" s="996"/>
      <c r="ABM94" s="996"/>
      <c r="ABN94" s="996"/>
      <c r="ABO94" s="996"/>
      <c r="ABP94" s="996"/>
      <c r="ABQ94" s="996"/>
      <c r="ABR94" s="996"/>
      <c r="ABS94" s="996"/>
      <c r="ABT94" s="996"/>
      <c r="ABU94" s="996"/>
      <c r="ABV94" s="996"/>
      <c r="ABW94" s="996"/>
      <c r="ABX94" s="996"/>
      <c r="ABY94" s="996"/>
      <c r="ABZ94" s="996"/>
      <c r="ACA94" s="996"/>
      <c r="ACB94" s="996"/>
      <c r="ACC94" s="996"/>
      <c r="ACD94" s="996"/>
      <c r="ACE94" s="996"/>
      <c r="ACF94" s="996"/>
      <c r="ACG94" s="996"/>
      <c r="ACH94" s="996"/>
      <c r="ACI94" s="996"/>
      <c r="ACJ94" s="996"/>
      <c r="ACK94" s="996"/>
      <c r="ACL94" s="996"/>
      <c r="ACM94" s="996"/>
      <c r="ACN94" s="996"/>
      <c r="ACO94" s="996"/>
      <c r="ACP94" s="996"/>
      <c r="ACQ94" s="996"/>
      <c r="ACR94" s="996"/>
      <c r="ACS94" s="996"/>
      <c r="ACT94" s="996"/>
      <c r="ACU94" s="996"/>
      <c r="ACV94" s="996"/>
      <c r="ACW94" s="996"/>
      <c r="ACX94" s="996"/>
      <c r="ACY94" s="996"/>
      <c r="ACZ94" s="996"/>
      <c r="ADA94" s="996"/>
      <c r="ADB94" s="996"/>
      <c r="ADC94" s="996"/>
      <c r="ADD94" s="996"/>
      <c r="ADE94" s="996"/>
      <c r="ADF94" s="996"/>
      <c r="ADG94" s="996"/>
      <c r="ADH94" s="996"/>
      <c r="ADI94" s="996"/>
      <c r="ADJ94" s="996"/>
      <c r="ADK94" s="996"/>
      <c r="ADL94" s="996"/>
      <c r="ADM94" s="996"/>
      <c r="ADN94" s="996"/>
      <c r="ADO94" s="996"/>
      <c r="ADP94" s="996"/>
      <c r="ADQ94" s="996"/>
      <c r="ADR94" s="996"/>
      <c r="ADS94" s="996"/>
      <c r="ADT94" s="996"/>
      <c r="ADU94" s="996"/>
      <c r="ADV94" s="996"/>
      <c r="ADW94" s="996"/>
      <c r="ADX94" s="996"/>
      <c r="ADY94" s="996"/>
      <c r="ADZ94" s="996"/>
      <c r="AEA94" s="996"/>
      <c r="AEB94" s="996"/>
      <c r="AEC94" s="996"/>
      <c r="AED94" s="996"/>
      <c r="AEE94" s="996"/>
      <c r="AEF94" s="996"/>
      <c r="AEG94" s="996"/>
      <c r="AEH94" s="996"/>
      <c r="AEI94" s="996"/>
      <c r="AEJ94" s="996"/>
      <c r="AEK94" s="996"/>
      <c r="AEL94" s="996"/>
      <c r="AEM94" s="996"/>
      <c r="AEN94" s="996"/>
      <c r="AEO94" s="996"/>
      <c r="AEP94" s="996"/>
      <c r="AEQ94" s="996"/>
      <c r="AER94" s="996"/>
      <c r="AES94" s="996"/>
      <c r="AET94" s="996"/>
      <c r="AEU94" s="996"/>
      <c r="AEV94" s="996"/>
      <c r="AEW94" s="996"/>
      <c r="AEX94" s="996"/>
      <c r="AEY94" s="996"/>
      <c r="AEZ94" s="996"/>
      <c r="AFA94" s="996"/>
      <c r="AFB94" s="996"/>
      <c r="AFC94" s="996"/>
      <c r="AFD94" s="996"/>
      <c r="AFE94" s="996"/>
      <c r="AFF94" s="996"/>
      <c r="AFG94" s="996"/>
      <c r="AFH94" s="996"/>
      <c r="AFI94" s="996"/>
      <c r="AFJ94" s="996"/>
      <c r="AFK94" s="996"/>
      <c r="AFL94" s="996"/>
      <c r="AFM94" s="996"/>
      <c r="AFN94" s="996"/>
      <c r="AFO94" s="996"/>
      <c r="AFP94" s="996"/>
      <c r="AFQ94" s="996"/>
      <c r="AFR94" s="996"/>
      <c r="AFS94" s="996"/>
      <c r="AFT94" s="996"/>
      <c r="AFU94" s="996"/>
      <c r="AFV94" s="996"/>
      <c r="AFW94" s="996"/>
      <c r="AFX94" s="996"/>
      <c r="AFY94" s="996"/>
      <c r="AFZ94" s="996"/>
      <c r="AGA94" s="996"/>
      <c r="AGB94" s="996"/>
      <c r="AGC94" s="996"/>
      <c r="AGD94" s="996"/>
      <c r="AGE94" s="996"/>
      <c r="AGF94" s="996"/>
      <c r="AGG94" s="996"/>
      <c r="AGH94" s="996"/>
      <c r="AGI94" s="996"/>
      <c r="AGJ94" s="996"/>
      <c r="AGK94" s="996"/>
      <c r="AGL94" s="996"/>
      <c r="AGM94" s="996"/>
      <c r="AGN94" s="996"/>
      <c r="AGO94" s="996"/>
      <c r="AGP94" s="996"/>
      <c r="AGQ94" s="996"/>
      <c r="AGR94" s="996"/>
      <c r="AGS94" s="996"/>
      <c r="AGT94" s="996"/>
      <c r="AGU94" s="996"/>
      <c r="AGV94" s="996"/>
      <c r="AGW94" s="996"/>
      <c r="AGX94" s="996"/>
      <c r="AGY94" s="996"/>
      <c r="AGZ94" s="996"/>
      <c r="AHA94" s="996"/>
      <c r="AHB94" s="996"/>
      <c r="AHC94" s="996"/>
      <c r="AHD94" s="996"/>
      <c r="AHE94" s="996"/>
      <c r="AHF94" s="996"/>
      <c r="AHG94" s="996"/>
      <c r="AHH94" s="996"/>
      <c r="AHI94" s="996"/>
      <c r="AHJ94" s="996"/>
      <c r="AHK94" s="996"/>
      <c r="AHL94" s="996"/>
      <c r="AHM94" s="996"/>
      <c r="AHN94" s="996"/>
      <c r="AHO94" s="996"/>
      <c r="AHP94" s="996"/>
      <c r="AHQ94" s="996"/>
      <c r="AHR94" s="996"/>
      <c r="AHS94" s="996"/>
      <c r="AHT94" s="996"/>
      <c r="AHU94" s="996"/>
      <c r="AHV94" s="996"/>
      <c r="AHW94" s="996"/>
      <c r="AHX94" s="996"/>
      <c r="AHY94" s="996"/>
      <c r="AHZ94" s="996"/>
      <c r="AIA94" s="996"/>
      <c r="AIB94" s="996"/>
      <c r="AIC94" s="996"/>
      <c r="AID94" s="996"/>
      <c r="AIE94" s="996"/>
      <c r="AIF94" s="996"/>
      <c r="AIG94" s="996"/>
      <c r="AIH94" s="996"/>
      <c r="AII94" s="996"/>
      <c r="AIJ94" s="996"/>
      <c r="AIK94" s="996"/>
      <c r="AIL94" s="996"/>
      <c r="AIM94" s="996"/>
      <c r="AIN94" s="996"/>
      <c r="AIO94" s="996"/>
      <c r="AIP94" s="996"/>
      <c r="AIQ94" s="996"/>
      <c r="AIR94" s="996"/>
      <c r="AIS94" s="996"/>
      <c r="AIT94" s="996"/>
      <c r="AIU94" s="996"/>
      <c r="AIV94" s="996"/>
      <c r="AIW94" s="996"/>
      <c r="AIX94" s="996"/>
      <c r="AIY94" s="996"/>
      <c r="AIZ94" s="996"/>
      <c r="AJA94" s="996"/>
      <c r="AJB94" s="996"/>
      <c r="AJC94" s="996"/>
      <c r="AJD94" s="996"/>
      <c r="AJE94" s="996"/>
      <c r="AJF94" s="996"/>
      <c r="AJG94" s="996"/>
      <c r="AJH94" s="996"/>
      <c r="AJI94" s="996"/>
      <c r="AJJ94" s="996"/>
      <c r="AJK94" s="996"/>
      <c r="AJL94" s="996"/>
      <c r="AJM94" s="996"/>
      <c r="AJN94" s="996"/>
      <c r="AJO94" s="996"/>
      <c r="AJP94" s="996"/>
      <c r="AJQ94" s="996"/>
      <c r="AJR94" s="996"/>
      <c r="AJS94" s="996"/>
      <c r="AJT94" s="996"/>
      <c r="AJU94" s="996"/>
      <c r="AJV94" s="996"/>
      <c r="AJW94" s="996"/>
      <c r="AJX94" s="996"/>
      <c r="AJY94" s="996"/>
      <c r="AJZ94" s="996"/>
      <c r="AKA94" s="996"/>
      <c r="AKB94" s="996"/>
      <c r="AKC94" s="996"/>
      <c r="AKD94" s="996"/>
      <c r="AKE94" s="996"/>
      <c r="AKF94" s="996"/>
      <c r="AKG94" s="996"/>
      <c r="AKH94" s="996"/>
      <c r="AKI94" s="996"/>
      <c r="AKJ94" s="996"/>
      <c r="AKK94" s="996"/>
      <c r="AKL94" s="996"/>
      <c r="AKM94" s="996"/>
      <c r="AKN94" s="996"/>
      <c r="AKO94" s="996"/>
      <c r="AKP94" s="996"/>
      <c r="AKQ94" s="996"/>
      <c r="AKR94" s="996"/>
      <c r="AKS94" s="996"/>
      <c r="AKT94" s="996"/>
      <c r="AKU94" s="996"/>
      <c r="AKV94" s="996"/>
      <c r="AKW94" s="996"/>
      <c r="AKX94" s="996"/>
      <c r="AKY94" s="996"/>
      <c r="AKZ94" s="996"/>
      <c r="ALA94" s="996"/>
      <c r="ALB94" s="996"/>
      <c r="ALC94" s="996"/>
      <c r="ALD94" s="996"/>
      <c r="ALE94" s="996"/>
      <c r="ALF94" s="996"/>
      <c r="ALG94" s="996"/>
      <c r="ALH94" s="996"/>
      <c r="ALI94" s="996"/>
      <c r="ALJ94" s="996"/>
      <c r="ALK94" s="996"/>
      <c r="ALL94" s="996"/>
      <c r="ALM94" s="996"/>
      <c r="ALN94" s="996"/>
      <c r="ALO94" s="996"/>
      <c r="ALP94" s="996"/>
      <c r="ALQ94" s="996"/>
      <c r="ALR94" s="996"/>
      <c r="ALS94" s="996"/>
    </row>
    <row r="95" spans="1:1007" s="990" customFormat="1" ht="135">
      <c r="A95" s="953" t="s">
        <v>1045</v>
      </c>
      <c r="B95" s="1264" t="s">
        <v>1046</v>
      </c>
      <c r="C95" s="1073" t="s">
        <v>1047</v>
      </c>
      <c r="D95" s="998"/>
      <c r="E95" s="1073" t="s">
        <v>1048</v>
      </c>
      <c r="F95" s="1073" t="s">
        <v>1049</v>
      </c>
      <c r="G95" s="1073" t="s">
        <v>1050</v>
      </c>
      <c r="H95" s="1073" t="s">
        <v>26</v>
      </c>
      <c r="I95" s="1260">
        <v>180.703</v>
      </c>
      <c r="J95" s="1073">
        <v>2022</v>
      </c>
      <c r="K95" s="1172">
        <v>45078</v>
      </c>
      <c r="L95" s="1261">
        <v>48578</v>
      </c>
      <c r="M95" s="1073">
        <v>181.607</v>
      </c>
      <c r="N95" s="1073">
        <v>182.51499999999999</v>
      </c>
      <c r="O95" s="1073">
        <v>183.42699999999999</v>
      </c>
      <c r="P95" s="1073">
        <v>184.34399999999999</v>
      </c>
      <c r="Q95" s="1073">
        <v>185.26599999999999</v>
      </c>
      <c r="R95" s="1073">
        <v>186.19200000000001</v>
      </c>
      <c r="S95" s="1073">
        <v>187.12299999999999</v>
      </c>
      <c r="T95" s="1073">
        <v>188.059</v>
      </c>
      <c r="U95" s="1073">
        <v>188.999</v>
      </c>
      <c r="V95" s="1073">
        <v>189.94399999999999</v>
      </c>
      <c r="W95" s="968"/>
      <c r="X95" s="968"/>
      <c r="Y95" s="968"/>
      <c r="Z95" s="968"/>
      <c r="AA95" s="968"/>
      <c r="AB95" s="968"/>
      <c r="AC95" s="1073">
        <v>189.94399999999999</v>
      </c>
      <c r="AD95" s="1038"/>
      <c r="AE95" s="965" t="s">
        <v>1090</v>
      </c>
      <c r="AF95" s="1189">
        <v>8.8000000000000005E-3</v>
      </c>
      <c r="AG95" s="1073" t="s">
        <v>1091</v>
      </c>
      <c r="AH95" s="1073" t="s">
        <v>1092</v>
      </c>
      <c r="AI95" s="953" t="s">
        <v>702</v>
      </c>
      <c r="AJ95" s="953" t="s">
        <v>702</v>
      </c>
      <c r="AK95" s="1073" t="s">
        <v>334</v>
      </c>
      <c r="AL95" s="1073" t="s">
        <v>20</v>
      </c>
      <c r="AM95" s="956" t="str">
        <f t="shared" si="11"/>
        <v>SI</v>
      </c>
      <c r="AN95" s="964">
        <v>299</v>
      </c>
      <c r="AO95" s="1073">
        <v>1</v>
      </c>
      <c r="AP95" s="1073">
        <v>2022</v>
      </c>
      <c r="AQ95" s="1172">
        <v>45078</v>
      </c>
      <c r="AR95" s="991">
        <v>12054</v>
      </c>
      <c r="AS95" s="1073">
        <v>1</v>
      </c>
      <c r="AT95" s="1073">
        <v>1</v>
      </c>
      <c r="AU95" s="1073">
        <v>1</v>
      </c>
      <c r="AV95" s="1073">
        <v>1</v>
      </c>
      <c r="AW95" s="1073">
        <v>1</v>
      </c>
      <c r="AX95" s="1073">
        <v>1</v>
      </c>
      <c r="AY95" s="1073">
        <v>1</v>
      </c>
      <c r="AZ95" s="1073">
        <v>1</v>
      </c>
      <c r="BA95" s="1073">
        <v>1</v>
      </c>
      <c r="BB95" s="1073">
        <v>1</v>
      </c>
      <c r="BC95" s="999"/>
      <c r="BD95" s="999"/>
      <c r="BE95" s="999"/>
      <c r="BF95" s="999"/>
      <c r="BG95" s="999"/>
      <c r="BH95" s="999"/>
      <c r="BI95" s="1000">
        <f>SUM(AS95:BB95)</f>
        <v>10</v>
      </c>
      <c r="BJ95" s="1219">
        <v>38</v>
      </c>
      <c r="BK95" s="1219">
        <v>38</v>
      </c>
      <c r="BL95" s="1073" t="s">
        <v>1093</v>
      </c>
      <c r="BM95" s="1269">
        <v>7871</v>
      </c>
      <c r="BN95" s="1219">
        <v>101</v>
      </c>
      <c r="BO95" s="1219">
        <v>101</v>
      </c>
      <c r="BP95" s="1073" t="s">
        <v>1093</v>
      </c>
      <c r="BQ95" s="1269">
        <v>7871</v>
      </c>
      <c r="BR95" s="1219">
        <v>111</v>
      </c>
      <c r="BS95" s="1073"/>
      <c r="BT95" s="1073" t="s">
        <v>1093</v>
      </c>
      <c r="BU95" s="1073"/>
      <c r="BV95" s="1219">
        <v>122</v>
      </c>
      <c r="BW95" s="1073"/>
      <c r="BX95" s="1073" t="s">
        <v>1093</v>
      </c>
      <c r="BY95" s="1073"/>
      <c r="BZ95" s="1219">
        <v>134</v>
      </c>
      <c r="CA95" s="1073"/>
      <c r="CB95" s="1073" t="s">
        <v>1093</v>
      </c>
      <c r="CC95" s="1262"/>
      <c r="CD95" s="1219">
        <v>148</v>
      </c>
      <c r="CE95" s="1073"/>
      <c r="CF95" s="1073" t="s">
        <v>1093</v>
      </c>
      <c r="CG95" s="1073"/>
      <c r="CH95" s="1219">
        <v>162</v>
      </c>
      <c r="CI95" s="1073"/>
      <c r="CJ95" s="1073" t="s">
        <v>1093</v>
      </c>
      <c r="CK95" s="1073"/>
      <c r="CL95" s="1219">
        <v>179</v>
      </c>
      <c r="CM95" s="1073"/>
      <c r="CN95" s="1073" t="s">
        <v>1093</v>
      </c>
      <c r="CO95" s="1262"/>
      <c r="CP95" s="1219">
        <v>197</v>
      </c>
      <c r="CQ95" s="1219"/>
      <c r="CR95" s="1073" t="s">
        <v>1093</v>
      </c>
      <c r="CS95" s="1262"/>
      <c r="CT95" s="1219">
        <v>216</v>
      </c>
      <c r="CU95" s="1073"/>
      <c r="CV95" s="1073" t="s">
        <v>1093</v>
      </c>
      <c r="CW95" s="1073"/>
      <c r="CX95" s="993"/>
      <c r="CY95" s="993"/>
      <c r="CZ95" s="992"/>
      <c r="DA95" s="992"/>
      <c r="DB95" s="993"/>
      <c r="DC95" s="993"/>
      <c r="DD95" s="992"/>
      <c r="DE95" s="992"/>
      <c r="DF95" s="993"/>
      <c r="DG95" s="993"/>
      <c r="DH95" s="992"/>
      <c r="DI95" s="992"/>
      <c r="DJ95" s="993"/>
      <c r="DK95" s="993"/>
      <c r="DL95" s="992"/>
      <c r="DM95" s="992"/>
      <c r="DN95" s="993"/>
      <c r="DO95" s="993"/>
      <c r="DP95" s="992"/>
      <c r="DQ95" s="992"/>
      <c r="DR95" s="993"/>
      <c r="DS95" s="993"/>
      <c r="DT95" s="992"/>
      <c r="DU95" s="992"/>
      <c r="DV95" s="994">
        <f t="shared" si="12"/>
        <v>1408</v>
      </c>
      <c r="DW95" s="1073" t="s">
        <v>1069</v>
      </c>
      <c r="DX95" s="1073" t="s">
        <v>1070</v>
      </c>
      <c r="DY95" s="1073" t="s">
        <v>1094</v>
      </c>
      <c r="DZ95" s="1073" t="s">
        <v>1095</v>
      </c>
      <c r="EA95" s="1073">
        <v>3183505487</v>
      </c>
      <c r="EB95" s="1263"/>
      <c r="EC95" s="1310" t="s">
        <v>343</v>
      </c>
      <c r="ED95" s="993"/>
      <c r="EE95" s="993"/>
      <c r="EF95" s="992"/>
      <c r="EG95" s="992"/>
      <c r="EH95" s="993"/>
      <c r="EI95" s="995"/>
      <c r="EJ95" s="995"/>
      <c r="EK95" s="995"/>
      <c r="EL95" s="995"/>
      <c r="EM95" s="995"/>
      <c r="EN95" s="995"/>
      <c r="EO95" s="995"/>
      <c r="EP95" s="995"/>
      <c r="EQ95" s="995"/>
      <c r="ER95" s="996"/>
      <c r="ES95" s="996"/>
      <c r="ET95" s="996"/>
      <c r="EU95" s="996"/>
      <c r="EV95" s="996"/>
      <c r="EW95" s="996"/>
      <c r="EX95" s="996"/>
      <c r="EY95" s="996"/>
      <c r="EZ95" s="996"/>
      <c r="FA95" s="996"/>
      <c r="FB95" s="996"/>
      <c r="FC95" s="996"/>
      <c r="FD95" s="996"/>
      <c r="FE95" s="996"/>
      <c r="FF95" s="996"/>
      <c r="FG95" s="996"/>
      <c r="FH95" s="996"/>
      <c r="FI95" s="996"/>
      <c r="FJ95" s="996"/>
      <c r="FK95" s="996"/>
      <c r="FL95" s="996"/>
      <c r="FM95" s="996"/>
      <c r="FN95" s="996"/>
      <c r="FO95" s="996"/>
      <c r="FP95" s="996"/>
      <c r="FQ95" s="996"/>
      <c r="FR95" s="996"/>
      <c r="FS95" s="996"/>
      <c r="FT95" s="996"/>
      <c r="FU95" s="996"/>
      <c r="FV95" s="996"/>
      <c r="FW95" s="996"/>
      <c r="FX95" s="996"/>
      <c r="FY95" s="996"/>
      <c r="FZ95" s="996"/>
      <c r="GA95" s="996"/>
      <c r="GB95" s="996"/>
      <c r="GC95" s="996"/>
      <c r="GD95" s="996"/>
      <c r="GE95" s="996"/>
      <c r="GF95" s="996"/>
      <c r="GG95" s="996"/>
      <c r="GH95" s="996"/>
      <c r="GI95" s="996"/>
      <c r="GJ95" s="996"/>
      <c r="GK95" s="996"/>
      <c r="GL95" s="996"/>
      <c r="GM95" s="996"/>
      <c r="GN95" s="996"/>
      <c r="GO95" s="996"/>
      <c r="GP95" s="996"/>
      <c r="GQ95" s="996"/>
      <c r="GR95" s="996"/>
      <c r="GS95" s="996"/>
      <c r="GT95" s="996"/>
      <c r="GU95" s="996"/>
      <c r="GV95" s="996"/>
      <c r="GW95" s="996"/>
      <c r="GX95" s="996"/>
      <c r="GY95" s="996"/>
      <c r="GZ95" s="996"/>
      <c r="HA95" s="996"/>
      <c r="HB95" s="996"/>
      <c r="HC95" s="996"/>
      <c r="HD95" s="996"/>
      <c r="HE95" s="996"/>
      <c r="HF95" s="996"/>
      <c r="HG95" s="996"/>
      <c r="HH95" s="996"/>
      <c r="HI95" s="996"/>
      <c r="HJ95" s="996"/>
      <c r="HK95" s="996"/>
      <c r="HL95" s="996"/>
      <c r="HM95" s="996"/>
      <c r="HN95" s="996"/>
      <c r="HO95" s="996"/>
      <c r="HP95" s="996"/>
      <c r="HQ95" s="996"/>
      <c r="HR95" s="996"/>
      <c r="HS95" s="996"/>
      <c r="HT95" s="996"/>
      <c r="HU95" s="996"/>
      <c r="HV95" s="996"/>
      <c r="HW95" s="996"/>
      <c r="HX95" s="996"/>
      <c r="HY95" s="996"/>
      <c r="HZ95" s="996"/>
      <c r="IA95" s="996"/>
      <c r="IB95" s="996"/>
      <c r="IC95" s="996"/>
      <c r="ID95" s="996"/>
      <c r="IE95" s="996"/>
      <c r="IF95" s="996"/>
      <c r="IG95" s="996"/>
      <c r="IH95" s="996"/>
      <c r="II95" s="996"/>
      <c r="IJ95" s="996"/>
      <c r="IK95" s="996"/>
      <c r="IL95" s="996"/>
      <c r="IM95" s="996"/>
      <c r="IN95" s="996"/>
      <c r="IO95" s="996"/>
      <c r="IP95" s="996"/>
      <c r="IQ95" s="996"/>
      <c r="IR95" s="996"/>
      <c r="IS95" s="996"/>
      <c r="IT95" s="996"/>
      <c r="IU95" s="996"/>
      <c r="IV95" s="996"/>
      <c r="IW95" s="996"/>
      <c r="IX95" s="996"/>
      <c r="IY95" s="996"/>
      <c r="IZ95" s="996"/>
      <c r="JA95" s="996"/>
      <c r="JB95" s="996"/>
      <c r="JC95" s="996"/>
      <c r="JD95" s="996"/>
      <c r="JE95" s="996"/>
      <c r="JF95" s="996"/>
      <c r="JG95" s="996"/>
      <c r="JH95" s="996"/>
      <c r="JI95" s="996"/>
      <c r="JJ95" s="996"/>
      <c r="JK95" s="996"/>
      <c r="JL95" s="996"/>
      <c r="JM95" s="996"/>
      <c r="JN95" s="996"/>
      <c r="JO95" s="996"/>
      <c r="JP95" s="996"/>
      <c r="JQ95" s="996"/>
      <c r="JR95" s="996"/>
      <c r="JS95" s="996"/>
      <c r="JT95" s="996"/>
      <c r="JU95" s="996"/>
      <c r="JV95" s="996"/>
      <c r="JW95" s="996"/>
      <c r="JX95" s="996"/>
      <c r="JY95" s="996"/>
      <c r="JZ95" s="996"/>
      <c r="KA95" s="996"/>
      <c r="KB95" s="996"/>
      <c r="KC95" s="996"/>
      <c r="KD95" s="996"/>
      <c r="KE95" s="996"/>
      <c r="KF95" s="996"/>
      <c r="KG95" s="996"/>
      <c r="KH95" s="996"/>
      <c r="KI95" s="996"/>
      <c r="KJ95" s="996"/>
      <c r="KK95" s="996"/>
      <c r="KL95" s="996"/>
      <c r="KM95" s="996"/>
      <c r="KN95" s="996"/>
      <c r="KO95" s="996"/>
      <c r="KP95" s="996"/>
      <c r="KQ95" s="996"/>
      <c r="KR95" s="996"/>
      <c r="KS95" s="996"/>
      <c r="KT95" s="996"/>
      <c r="KU95" s="996"/>
      <c r="KV95" s="996"/>
      <c r="KW95" s="996"/>
      <c r="KX95" s="996"/>
      <c r="KY95" s="996"/>
      <c r="KZ95" s="996"/>
      <c r="LA95" s="996"/>
      <c r="LB95" s="996"/>
      <c r="LC95" s="996"/>
      <c r="LD95" s="996"/>
      <c r="LE95" s="996"/>
      <c r="LF95" s="996"/>
      <c r="LG95" s="996"/>
      <c r="LH95" s="996"/>
      <c r="LI95" s="996"/>
      <c r="LJ95" s="996"/>
      <c r="LK95" s="996"/>
      <c r="LL95" s="996"/>
      <c r="LM95" s="996"/>
      <c r="LN95" s="996"/>
      <c r="LO95" s="996"/>
      <c r="LP95" s="996"/>
      <c r="LQ95" s="996"/>
      <c r="LR95" s="996"/>
      <c r="LS95" s="996"/>
      <c r="LT95" s="996"/>
      <c r="LU95" s="996"/>
      <c r="LV95" s="996"/>
      <c r="LW95" s="996"/>
      <c r="LX95" s="996"/>
      <c r="LY95" s="996"/>
      <c r="LZ95" s="996"/>
      <c r="MA95" s="996"/>
      <c r="MB95" s="996"/>
      <c r="MC95" s="996"/>
      <c r="MD95" s="996"/>
      <c r="ME95" s="996"/>
      <c r="MF95" s="996"/>
      <c r="MG95" s="996"/>
      <c r="MH95" s="996"/>
      <c r="MI95" s="996"/>
      <c r="MJ95" s="996"/>
      <c r="MK95" s="996"/>
      <c r="ML95" s="996"/>
      <c r="MM95" s="996"/>
      <c r="MN95" s="996"/>
      <c r="MO95" s="996"/>
      <c r="MP95" s="996"/>
      <c r="MQ95" s="996"/>
      <c r="MR95" s="996"/>
      <c r="MS95" s="996"/>
      <c r="MT95" s="996"/>
      <c r="MU95" s="996"/>
      <c r="MV95" s="996"/>
      <c r="MW95" s="996"/>
      <c r="MX95" s="996"/>
      <c r="MY95" s="996"/>
      <c r="MZ95" s="996"/>
      <c r="NA95" s="996"/>
      <c r="NB95" s="996"/>
      <c r="NC95" s="996"/>
      <c r="ND95" s="996"/>
      <c r="NE95" s="996"/>
      <c r="NF95" s="996"/>
      <c r="NG95" s="996"/>
      <c r="NH95" s="996"/>
      <c r="NI95" s="996"/>
      <c r="NJ95" s="996"/>
      <c r="NK95" s="996"/>
      <c r="NL95" s="996"/>
      <c r="NM95" s="996"/>
      <c r="NN95" s="996"/>
      <c r="NO95" s="996"/>
      <c r="NP95" s="996"/>
      <c r="NQ95" s="996"/>
      <c r="NR95" s="996"/>
      <c r="NS95" s="996"/>
      <c r="NT95" s="996"/>
      <c r="NU95" s="996"/>
      <c r="NV95" s="996"/>
      <c r="NW95" s="996"/>
      <c r="NX95" s="996"/>
      <c r="NY95" s="996"/>
      <c r="NZ95" s="996"/>
      <c r="OA95" s="996"/>
      <c r="OB95" s="996"/>
      <c r="OC95" s="996"/>
      <c r="OD95" s="996"/>
      <c r="OE95" s="996"/>
      <c r="OF95" s="996"/>
      <c r="OG95" s="996"/>
      <c r="OH95" s="996"/>
      <c r="OI95" s="996"/>
      <c r="OJ95" s="996"/>
      <c r="OK95" s="996"/>
      <c r="OL95" s="996"/>
      <c r="OM95" s="996"/>
      <c r="ON95" s="996"/>
      <c r="OO95" s="996"/>
      <c r="OP95" s="996"/>
      <c r="OQ95" s="996"/>
      <c r="OR95" s="996"/>
      <c r="OS95" s="996"/>
      <c r="OT95" s="996"/>
      <c r="OU95" s="996"/>
      <c r="OV95" s="996"/>
      <c r="OW95" s="996"/>
      <c r="OX95" s="996"/>
      <c r="OY95" s="996"/>
      <c r="OZ95" s="996"/>
      <c r="PA95" s="996"/>
      <c r="PB95" s="996"/>
      <c r="PC95" s="996"/>
      <c r="PD95" s="996"/>
      <c r="PE95" s="996"/>
      <c r="PF95" s="996"/>
      <c r="PG95" s="996"/>
      <c r="PH95" s="996"/>
      <c r="PI95" s="996"/>
      <c r="PJ95" s="996"/>
      <c r="PK95" s="996"/>
      <c r="PL95" s="996"/>
      <c r="PM95" s="996"/>
      <c r="PN95" s="996"/>
      <c r="PO95" s="996"/>
      <c r="PP95" s="996"/>
      <c r="PQ95" s="996"/>
      <c r="PR95" s="996"/>
      <c r="PS95" s="996"/>
      <c r="PT95" s="996"/>
      <c r="PU95" s="996"/>
      <c r="PV95" s="996"/>
      <c r="PW95" s="996"/>
      <c r="PX95" s="996"/>
      <c r="PY95" s="996"/>
      <c r="PZ95" s="996"/>
      <c r="QA95" s="996"/>
      <c r="QB95" s="996"/>
      <c r="QC95" s="996"/>
      <c r="QD95" s="996"/>
      <c r="QE95" s="996"/>
      <c r="QF95" s="996"/>
      <c r="QG95" s="996"/>
      <c r="QH95" s="996"/>
      <c r="QI95" s="996"/>
      <c r="QJ95" s="996"/>
      <c r="QK95" s="996"/>
      <c r="QL95" s="996"/>
      <c r="QM95" s="996"/>
      <c r="QN95" s="996"/>
      <c r="QO95" s="996"/>
      <c r="QP95" s="996"/>
      <c r="QQ95" s="996"/>
      <c r="QR95" s="996"/>
      <c r="QS95" s="996"/>
      <c r="QT95" s="996"/>
      <c r="QU95" s="996"/>
      <c r="QV95" s="996"/>
      <c r="QW95" s="996"/>
      <c r="QX95" s="996"/>
      <c r="QY95" s="996"/>
      <c r="QZ95" s="996"/>
      <c r="RA95" s="996"/>
      <c r="RB95" s="996"/>
      <c r="RC95" s="996"/>
      <c r="RD95" s="996"/>
      <c r="RE95" s="996"/>
      <c r="RF95" s="996"/>
      <c r="RG95" s="996"/>
      <c r="RH95" s="996"/>
      <c r="RI95" s="996"/>
      <c r="RJ95" s="996"/>
      <c r="RK95" s="996"/>
      <c r="RL95" s="996"/>
      <c r="RM95" s="996"/>
      <c r="RN95" s="996"/>
      <c r="RO95" s="996"/>
      <c r="RP95" s="996"/>
      <c r="RQ95" s="996"/>
      <c r="RR95" s="996"/>
      <c r="RS95" s="996"/>
      <c r="RT95" s="996"/>
      <c r="RU95" s="996"/>
      <c r="RV95" s="996"/>
      <c r="RW95" s="996"/>
      <c r="RX95" s="996"/>
      <c r="RY95" s="996"/>
      <c r="RZ95" s="996"/>
      <c r="SA95" s="996"/>
      <c r="SB95" s="996"/>
      <c r="SC95" s="996"/>
      <c r="SD95" s="996"/>
      <c r="SE95" s="996"/>
      <c r="SF95" s="996"/>
      <c r="SG95" s="996"/>
      <c r="SH95" s="996"/>
      <c r="SI95" s="996"/>
      <c r="SJ95" s="996"/>
      <c r="SK95" s="996"/>
      <c r="SL95" s="996"/>
      <c r="SM95" s="996"/>
      <c r="SN95" s="996"/>
      <c r="SO95" s="996"/>
      <c r="SP95" s="996"/>
      <c r="SQ95" s="996"/>
      <c r="SR95" s="996"/>
      <c r="SS95" s="996"/>
      <c r="ST95" s="996"/>
      <c r="SU95" s="996"/>
      <c r="SV95" s="996"/>
      <c r="SW95" s="996"/>
      <c r="SX95" s="996"/>
      <c r="SY95" s="996"/>
      <c r="SZ95" s="996"/>
      <c r="TA95" s="996"/>
      <c r="TB95" s="996"/>
      <c r="TC95" s="996"/>
      <c r="TD95" s="996"/>
      <c r="TE95" s="996"/>
      <c r="TF95" s="996"/>
      <c r="TG95" s="996"/>
      <c r="TH95" s="996"/>
      <c r="TI95" s="996"/>
      <c r="TJ95" s="996"/>
      <c r="TK95" s="996"/>
      <c r="TL95" s="996"/>
      <c r="TM95" s="996"/>
      <c r="TN95" s="996"/>
      <c r="TO95" s="996"/>
      <c r="TP95" s="996"/>
      <c r="TQ95" s="996"/>
      <c r="TR95" s="996"/>
      <c r="TS95" s="996"/>
      <c r="TT95" s="996"/>
      <c r="TU95" s="996"/>
      <c r="TV95" s="996"/>
      <c r="TW95" s="996"/>
      <c r="TX95" s="996"/>
      <c r="TY95" s="996"/>
      <c r="TZ95" s="996"/>
      <c r="UA95" s="996"/>
      <c r="UB95" s="996"/>
      <c r="UC95" s="996"/>
      <c r="UD95" s="996"/>
      <c r="UE95" s="996"/>
      <c r="UF95" s="996"/>
      <c r="UG95" s="996"/>
      <c r="UH95" s="996"/>
      <c r="UI95" s="996"/>
      <c r="UJ95" s="996"/>
      <c r="UK95" s="996"/>
      <c r="UL95" s="996"/>
      <c r="UM95" s="996"/>
      <c r="UN95" s="996"/>
      <c r="UO95" s="996"/>
      <c r="UP95" s="996"/>
      <c r="UQ95" s="996"/>
      <c r="UR95" s="996"/>
      <c r="US95" s="996"/>
      <c r="UT95" s="996"/>
      <c r="UU95" s="996"/>
      <c r="UV95" s="996"/>
      <c r="UW95" s="996"/>
      <c r="UX95" s="996"/>
      <c r="UY95" s="996"/>
      <c r="UZ95" s="996"/>
      <c r="VA95" s="996"/>
      <c r="VB95" s="996"/>
      <c r="VC95" s="996"/>
      <c r="VD95" s="996"/>
      <c r="VE95" s="996"/>
      <c r="VF95" s="996"/>
      <c r="VG95" s="996"/>
      <c r="VH95" s="996"/>
      <c r="VI95" s="996"/>
      <c r="VJ95" s="996"/>
      <c r="VK95" s="996"/>
      <c r="VL95" s="996"/>
      <c r="VM95" s="996"/>
      <c r="VN95" s="996"/>
      <c r="VO95" s="996"/>
      <c r="VP95" s="996"/>
      <c r="VQ95" s="996"/>
      <c r="VR95" s="996"/>
      <c r="VS95" s="996"/>
      <c r="VT95" s="996"/>
      <c r="VU95" s="996"/>
      <c r="VV95" s="996"/>
      <c r="VW95" s="996"/>
      <c r="VX95" s="996"/>
      <c r="VY95" s="996"/>
      <c r="VZ95" s="996"/>
      <c r="WA95" s="996"/>
      <c r="WB95" s="996"/>
      <c r="WC95" s="996"/>
      <c r="WD95" s="996"/>
      <c r="WE95" s="996"/>
      <c r="WF95" s="996"/>
      <c r="WG95" s="996"/>
      <c r="WH95" s="996"/>
      <c r="WI95" s="996"/>
      <c r="WJ95" s="996"/>
      <c r="WK95" s="996"/>
      <c r="WL95" s="996"/>
      <c r="WM95" s="996"/>
      <c r="WN95" s="996"/>
      <c r="WO95" s="996"/>
      <c r="WP95" s="996"/>
      <c r="WQ95" s="996"/>
      <c r="WR95" s="996"/>
      <c r="WS95" s="996"/>
      <c r="WT95" s="996"/>
      <c r="WU95" s="996"/>
      <c r="WV95" s="996"/>
      <c r="WW95" s="996"/>
      <c r="WX95" s="996"/>
      <c r="WY95" s="996"/>
      <c r="WZ95" s="996"/>
      <c r="XA95" s="996"/>
      <c r="XB95" s="996"/>
      <c r="XC95" s="996"/>
      <c r="XD95" s="996"/>
      <c r="XE95" s="996"/>
      <c r="XF95" s="996"/>
      <c r="XG95" s="996"/>
      <c r="XH95" s="996"/>
      <c r="XI95" s="996"/>
      <c r="XJ95" s="996"/>
      <c r="XK95" s="996"/>
      <c r="XL95" s="996"/>
      <c r="XM95" s="996"/>
      <c r="XN95" s="996"/>
      <c r="XO95" s="996"/>
      <c r="XP95" s="996"/>
      <c r="XQ95" s="996"/>
      <c r="XR95" s="996"/>
      <c r="XS95" s="996"/>
      <c r="XT95" s="996"/>
      <c r="XU95" s="996"/>
      <c r="XV95" s="996"/>
      <c r="XW95" s="996"/>
      <c r="XX95" s="996"/>
      <c r="XY95" s="996"/>
      <c r="XZ95" s="996"/>
      <c r="YA95" s="996"/>
      <c r="YB95" s="996"/>
      <c r="YC95" s="996"/>
      <c r="YD95" s="996"/>
      <c r="YE95" s="996"/>
      <c r="YF95" s="996"/>
      <c r="YG95" s="996"/>
      <c r="YH95" s="996"/>
      <c r="YI95" s="996"/>
      <c r="YJ95" s="996"/>
      <c r="YK95" s="996"/>
      <c r="YL95" s="996"/>
      <c r="YM95" s="996"/>
      <c r="YN95" s="996"/>
      <c r="YO95" s="996"/>
      <c r="YP95" s="996"/>
      <c r="YQ95" s="996"/>
      <c r="YR95" s="996"/>
      <c r="YS95" s="996"/>
      <c r="YT95" s="996"/>
      <c r="YU95" s="996"/>
      <c r="YV95" s="996"/>
      <c r="YW95" s="996"/>
      <c r="YX95" s="996"/>
      <c r="YY95" s="996"/>
      <c r="YZ95" s="996"/>
      <c r="ZA95" s="996"/>
      <c r="ZB95" s="996"/>
      <c r="ZC95" s="996"/>
      <c r="ZD95" s="996"/>
      <c r="ZE95" s="996"/>
      <c r="ZF95" s="996"/>
      <c r="ZG95" s="996"/>
      <c r="ZH95" s="996"/>
      <c r="ZI95" s="996"/>
      <c r="ZJ95" s="996"/>
      <c r="ZK95" s="996"/>
      <c r="ZL95" s="996"/>
      <c r="ZM95" s="996"/>
      <c r="ZN95" s="996"/>
      <c r="ZO95" s="996"/>
      <c r="ZP95" s="996"/>
      <c r="ZQ95" s="996"/>
      <c r="ZR95" s="996"/>
      <c r="ZS95" s="996"/>
      <c r="ZT95" s="996"/>
      <c r="ZU95" s="996"/>
      <c r="ZV95" s="996"/>
      <c r="ZW95" s="996"/>
      <c r="ZX95" s="996"/>
      <c r="ZY95" s="996"/>
      <c r="ZZ95" s="996"/>
      <c r="AAA95" s="996"/>
      <c r="AAB95" s="996"/>
      <c r="AAC95" s="996"/>
      <c r="AAD95" s="996"/>
      <c r="AAE95" s="996"/>
      <c r="AAF95" s="996"/>
      <c r="AAG95" s="996"/>
      <c r="AAH95" s="996"/>
      <c r="AAI95" s="996"/>
      <c r="AAJ95" s="996"/>
      <c r="AAK95" s="996"/>
      <c r="AAL95" s="996"/>
      <c r="AAM95" s="996"/>
      <c r="AAN95" s="996"/>
      <c r="AAO95" s="996"/>
      <c r="AAP95" s="996"/>
      <c r="AAQ95" s="996"/>
      <c r="AAR95" s="996"/>
      <c r="AAS95" s="996"/>
      <c r="AAT95" s="996"/>
      <c r="AAU95" s="996"/>
      <c r="AAV95" s="996"/>
      <c r="AAW95" s="996"/>
      <c r="AAX95" s="996"/>
      <c r="AAY95" s="996"/>
      <c r="AAZ95" s="996"/>
      <c r="ABA95" s="996"/>
      <c r="ABB95" s="996"/>
      <c r="ABC95" s="996"/>
      <c r="ABD95" s="996"/>
      <c r="ABE95" s="996"/>
      <c r="ABF95" s="996"/>
      <c r="ABG95" s="996"/>
      <c r="ABH95" s="996"/>
      <c r="ABI95" s="996"/>
      <c r="ABJ95" s="996"/>
      <c r="ABK95" s="996"/>
      <c r="ABL95" s="996"/>
      <c r="ABM95" s="996"/>
      <c r="ABN95" s="996"/>
      <c r="ABO95" s="996"/>
      <c r="ABP95" s="996"/>
      <c r="ABQ95" s="996"/>
      <c r="ABR95" s="996"/>
      <c r="ABS95" s="996"/>
      <c r="ABT95" s="996"/>
      <c r="ABU95" s="996"/>
      <c r="ABV95" s="996"/>
      <c r="ABW95" s="996"/>
      <c r="ABX95" s="996"/>
      <c r="ABY95" s="996"/>
      <c r="ABZ95" s="996"/>
      <c r="ACA95" s="996"/>
      <c r="ACB95" s="996"/>
      <c r="ACC95" s="996"/>
      <c r="ACD95" s="996"/>
      <c r="ACE95" s="996"/>
      <c r="ACF95" s="996"/>
      <c r="ACG95" s="996"/>
      <c r="ACH95" s="996"/>
      <c r="ACI95" s="996"/>
      <c r="ACJ95" s="996"/>
      <c r="ACK95" s="996"/>
      <c r="ACL95" s="996"/>
      <c r="ACM95" s="996"/>
      <c r="ACN95" s="996"/>
      <c r="ACO95" s="996"/>
      <c r="ACP95" s="996"/>
      <c r="ACQ95" s="996"/>
      <c r="ACR95" s="996"/>
      <c r="ACS95" s="996"/>
      <c r="ACT95" s="996"/>
      <c r="ACU95" s="996"/>
      <c r="ACV95" s="996"/>
      <c r="ACW95" s="996"/>
      <c r="ACX95" s="996"/>
      <c r="ACY95" s="996"/>
      <c r="ACZ95" s="996"/>
      <c r="ADA95" s="996"/>
      <c r="ADB95" s="996"/>
      <c r="ADC95" s="996"/>
      <c r="ADD95" s="996"/>
      <c r="ADE95" s="996"/>
      <c r="ADF95" s="996"/>
      <c r="ADG95" s="996"/>
      <c r="ADH95" s="996"/>
      <c r="ADI95" s="996"/>
      <c r="ADJ95" s="996"/>
      <c r="ADK95" s="996"/>
      <c r="ADL95" s="996"/>
      <c r="ADM95" s="996"/>
      <c r="ADN95" s="996"/>
      <c r="ADO95" s="996"/>
      <c r="ADP95" s="996"/>
      <c r="ADQ95" s="996"/>
      <c r="ADR95" s="996"/>
      <c r="ADS95" s="996"/>
      <c r="ADT95" s="996"/>
      <c r="ADU95" s="996"/>
      <c r="ADV95" s="996"/>
      <c r="ADW95" s="996"/>
      <c r="ADX95" s="996"/>
      <c r="ADY95" s="996"/>
      <c r="ADZ95" s="996"/>
      <c r="AEA95" s="996"/>
      <c r="AEB95" s="996"/>
      <c r="AEC95" s="996"/>
      <c r="AED95" s="996"/>
      <c r="AEE95" s="996"/>
      <c r="AEF95" s="996"/>
      <c r="AEG95" s="996"/>
      <c r="AEH95" s="996"/>
      <c r="AEI95" s="996"/>
      <c r="AEJ95" s="996"/>
      <c r="AEK95" s="996"/>
      <c r="AEL95" s="996"/>
      <c r="AEM95" s="996"/>
      <c r="AEN95" s="996"/>
      <c r="AEO95" s="996"/>
      <c r="AEP95" s="996"/>
      <c r="AEQ95" s="996"/>
      <c r="AER95" s="996"/>
      <c r="AES95" s="996"/>
      <c r="AET95" s="996"/>
      <c r="AEU95" s="996"/>
      <c r="AEV95" s="996"/>
      <c r="AEW95" s="996"/>
      <c r="AEX95" s="996"/>
      <c r="AEY95" s="996"/>
      <c r="AEZ95" s="996"/>
      <c r="AFA95" s="996"/>
      <c r="AFB95" s="996"/>
      <c r="AFC95" s="996"/>
      <c r="AFD95" s="996"/>
      <c r="AFE95" s="996"/>
      <c r="AFF95" s="996"/>
      <c r="AFG95" s="996"/>
      <c r="AFH95" s="996"/>
      <c r="AFI95" s="996"/>
      <c r="AFJ95" s="996"/>
      <c r="AFK95" s="996"/>
      <c r="AFL95" s="996"/>
      <c r="AFM95" s="996"/>
      <c r="AFN95" s="996"/>
      <c r="AFO95" s="996"/>
      <c r="AFP95" s="996"/>
      <c r="AFQ95" s="996"/>
      <c r="AFR95" s="996"/>
      <c r="AFS95" s="996"/>
      <c r="AFT95" s="996"/>
      <c r="AFU95" s="996"/>
      <c r="AFV95" s="996"/>
      <c r="AFW95" s="996"/>
      <c r="AFX95" s="996"/>
      <c r="AFY95" s="996"/>
      <c r="AFZ95" s="996"/>
      <c r="AGA95" s="996"/>
      <c r="AGB95" s="996"/>
      <c r="AGC95" s="996"/>
      <c r="AGD95" s="996"/>
      <c r="AGE95" s="996"/>
      <c r="AGF95" s="996"/>
      <c r="AGG95" s="996"/>
      <c r="AGH95" s="996"/>
      <c r="AGI95" s="996"/>
      <c r="AGJ95" s="996"/>
      <c r="AGK95" s="996"/>
      <c r="AGL95" s="996"/>
      <c r="AGM95" s="996"/>
      <c r="AGN95" s="996"/>
      <c r="AGO95" s="996"/>
      <c r="AGP95" s="996"/>
      <c r="AGQ95" s="996"/>
      <c r="AGR95" s="996"/>
      <c r="AGS95" s="996"/>
      <c r="AGT95" s="996"/>
      <c r="AGU95" s="996"/>
      <c r="AGV95" s="996"/>
      <c r="AGW95" s="996"/>
      <c r="AGX95" s="996"/>
      <c r="AGY95" s="996"/>
      <c r="AGZ95" s="996"/>
      <c r="AHA95" s="996"/>
      <c r="AHB95" s="996"/>
      <c r="AHC95" s="996"/>
      <c r="AHD95" s="996"/>
      <c r="AHE95" s="996"/>
      <c r="AHF95" s="996"/>
      <c r="AHG95" s="996"/>
      <c r="AHH95" s="996"/>
      <c r="AHI95" s="996"/>
      <c r="AHJ95" s="996"/>
      <c r="AHK95" s="996"/>
      <c r="AHL95" s="996"/>
      <c r="AHM95" s="996"/>
      <c r="AHN95" s="996"/>
      <c r="AHO95" s="996"/>
      <c r="AHP95" s="996"/>
      <c r="AHQ95" s="996"/>
      <c r="AHR95" s="996"/>
      <c r="AHS95" s="996"/>
      <c r="AHT95" s="996"/>
      <c r="AHU95" s="996"/>
      <c r="AHV95" s="996"/>
      <c r="AHW95" s="996"/>
      <c r="AHX95" s="996"/>
      <c r="AHY95" s="996"/>
      <c r="AHZ95" s="996"/>
      <c r="AIA95" s="996"/>
      <c r="AIB95" s="996"/>
      <c r="AIC95" s="996"/>
      <c r="AID95" s="996"/>
      <c r="AIE95" s="996"/>
      <c r="AIF95" s="996"/>
      <c r="AIG95" s="996"/>
      <c r="AIH95" s="996"/>
      <c r="AII95" s="996"/>
      <c r="AIJ95" s="996"/>
      <c r="AIK95" s="996"/>
      <c r="AIL95" s="996"/>
      <c r="AIM95" s="996"/>
      <c r="AIN95" s="996"/>
      <c r="AIO95" s="996"/>
      <c r="AIP95" s="996"/>
      <c r="AIQ95" s="996"/>
      <c r="AIR95" s="996"/>
      <c r="AIS95" s="996"/>
      <c r="AIT95" s="996"/>
      <c r="AIU95" s="996"/>
      <c r="AIV95" s="996"/>
      <c r="AIW95" s="996"/>
      <c r="AIX95" s="996"/>
      <c r="AIY95" s="996"/>
      <c r="AIZ95" s="996"/>
      <c r="AJA95" s="996"/>
      <c r="AJB95" s="996"/>
      <c r="AJC95" s="996"/>
      <c r="AJD95" s="996"/>
      <c r="AJE95" s="996"/>
      <c r="AJF95" s="996"/>
      <c r="AJG95" s="996"/>
      <c r="AJH95" s="996"/>
      <c r="AJI95" s="996"/>
      <c r="AJJ95" s="996"/>
      <c r="AJK95" s="996"/>
      <c r="AJL95" s="996"/>
      <c r="AJM95" s="996"/>
      <c r="AJN95" s="996"/>
      <c r="AJO95" s="996"/>
      <c r="AJP95" s="996"/>
      <c r="AJQ95" s="996"/>
      <c r="AJR95" s="996"/>
      <c r="AJS95" s="996"/>
      <c r="AJT95" s="996"/>
      <c r="AJU95" s="996"/>
      <c r="AJV95" s="996"/>
      <c r="AJW95" s="996"/>
      <c r="AJX95" s="996"/>
      <c r="AJY95" s="996"/>
      <c r="AJZ95" s="996"/>
      <c r="AKA95" s="996"/>
      <c r="AKB95" s="996"/>
      <c r="AKC95" s="996"/>
      <c r="AKD95" s="996"/>
      <c r="AKE95" s="996"/>
      <c r="AKF95" s="996"/>
      <c r="AKG95" s="996"/>
      <c r="AKH95" s="996"/>
      <c r="AKI95" s="996"/>
      <c r="AKJ95" s="996"/>
      <c r="AKK95" s="996"/>
      <c r="AKL95" s="996"/>
      <c r="AKM95" s="996"/>
      <c r="AKN95" s="996"/>
      <c r="AKO95" s="996"/>
      <c r="AKP95" s="996"/>
      <c r="AKQ95" s="996"/>
      <c r="AKR95" s="996"/>
      <c r="AKS95" s="996"/>
      <c r="AKT95" s="996"/>
      <c r="AKU95" s="996"/>
      <c r="AKV95" s="996"/>
      <c r="AKW95" s="996"/>
      <c r="AKX95" s="996"/>
      <c r="AKY95" s="996"/>
      <c r="AKZ95" s="996"/>
      <c r="ALA95" s="996"/>
      <c r="ALB95" s="996"/>
      <c r="ALC95" s="996"/>
      <c r="ALD95" s="996"/>
      <c r="ALE95" s="996"/>
      <c r="ALF95" s="996"/>
      <c r="ALG95" s="996"/>
      <c r="ALH95" s="996"/>
      <c r="ALI95" s="996"/>
      <c r="ALJ95" s="996"/>
      <c r="ALK95" s="996"/>
      <c r="ALL95" s="996"/>
      <c r="ALM95" s="996"/>
      <c r="ALN95" s="996"/>
      <c r="ALO95" s="996"/>
      <c r="ALP95" s="996"/>
      <c r="ALQ95" s="996"/>
      <c r="ALR95" s="996"/>
      <c r="ALS95" s="996"/>
    </row>
    <row r="96" spans="1:1007" s="990" customFormat="1" ht="150">
      <c r="A96" s="953" t="s">
        <v>1045</v>
      </c>
      <c r="B96" s="1264" t="s">
        <v>1046</v>
      </c>
      <c r="C96" s="1073" t="s">
        <v>1096</v>
      </c>
      <c r="D96" s="998"/>
      <c r="E96" s="1073" t="s">
        <v>1097</v>
      </c>
      <c r="F96" s="1073" t="s">
        <v>1098</v>
      </c>
      <c r="G96" s="1073" t="s">
        <v>427</v>
      </c>
      <c r="H96" s="1073" t="s">
        <v>29</v>
      </c>
      <c r="I96" s="1073" t="s">
        <v>437</v>
      </c>
      <c r="J96" s="1073" t="s">
        <v>437</v>
      </c>
      <c r="K96" s="1172">
        <v>45078</v>
      </c>
      <c r="L96" s="1261">
        <v>47847</v>
      </c>
      <c r="M96" s="1073" t="s">
        <v>359</v>
      </c>
      <c r="N96" s="1073" t="s">
        <v>359</v>
      </c>
      <c r="O96" s="1073" t="s">
        <v>359</v>
      </c>
      <c r="P96" s="1073" t="s">
        <v>1099</v>
      </c>
      <c r="Q96" s="1073" t="s">
        <v>359</v>
      </c>
      <c r="R96" s="1073" t="s">
        <v>359</v>
      </c>
      <c r="S96" s="1073" t="s">
        <v>359</v>
      </c>
      <c r="T96" s="1073" t="s">
        <v>1100</v>
      </c>
      <c r="U96" s="1073" t="s">
        <v>359</v>
      </c>
      <c r="V96" s="1073" t="s">
        <v>359</v>
      </c>
      <c r="W96" s="988"/>
      <c r="X96" s="988"/>
      <c r="Y96" s="988"/>
      <c r="Z96" s="988"/>
      <c r="AA96" s="988"/>
      <c r="AB96" s="988"/>
      <c r="AC96" s="1073" t="s">
        <v>1101</v>
      </c>
      <c r="AD96" s="1038"/>
      <c r="AE96" s="965" t="s">
        <v>1102</v>
      </c>
      <c r="AF96" s="1189">
        <v>8.8000000000000005E-3</v>
      </c>
      <c r="AG96" s="964" t="s">
        <v>1103</v>
      </c>
      <c r="AH96" s="1073" t="s">
        <v>1104</v>
      </c>
      <c r="AI96" s="953" t="s">
        <v>702</v>
      </c>
      <c r="AJ96" s="953" t="s">
        <v>702</v>
      </c>
      <c r="AK96" s="1073" t="s">
        <v>1105</v>
      </c>
      <c r="AL96" s="1073" t="s">
        <v>20</v>
      </c>
      <c r="AM96" s="956" t="str">
        <f t="shared" si="11"/>
        <v>SI</v>
      </c>
      <c r="AN96" s="1073">
        <v>301</v>
      </c>
      <c r="AO96" s="1073">
        <v>1</v>
      </c>
      <c r="AP96" s="1073">
        <v>2022</v>
      </c>
      <c r="AQ96" s="1172">
        <v>45078</v>
      </c>
      <c r="AR96" s="991">
        <v>48578</v>
      </c>
      <c r="AS96" s="1073">
        <v>2</v>
      </c>
      <c r="AT96" s="1073">
        <v>4</v>
      </c>
      <c r="AU96" s="1073">
        <v>4</v>
      </c>
      <c r="AV96" s="1073">
        <v>4</v>
      </c>
      <c r="AW96" s="1073">
        <v>4</v>
      </c>
      <c r="AX96" s="1073">
        <v>4</v>
      </c>
      <c r="AY96" s="1073">
        <v>4</v>
      </c>
      <c r="AZ96" s="1073">
        <v>4</v>
      </c>
      <c r="BA96" s="1073">
        <v>4</v>
      </c>
      <c r="BB96" s="1073">
        <v>4</v>
      </c>
      <c r="BC96" s="999"/>
      <c r="BD96" s="999"/>
      <c r="BE96" s="999"/>
      <c r="BF96" s="999"/>
      <c r="BG96" s="999"/>
      <c r="BH96" s="999"/>
      <c r="BI96" s="1000">
        <f>SUM(AS96:BH96)</f>
        <v>38</v>
      </c>
      <c r="BJ96" s="1219">
        <v>60</v>
      </c>
      <c r="BK96" s="1219">
        <v>60</v>
      </c>
      <c r="BL96" s="1073" t="s">
        <v>76</v>
      </c>
      <c r="BM96" s="1073">
        <v>7871</v>
      </c>
      <c r="BN96" s="1219">
        <v>63</v>
      </c>
      <c r="BO96" s="1219">
        <v>63</v>
      </c>
      <c r="BP96" s="1073" t="s">
        <v>76</v>
      </c>
      <c r="BQ96" s="1073">
        <v>7871</v>
      </c>
      <c r="BR96" s="1219">
        <v>66</v>
      </c>
      <c r="BS96" s="1073"/>
      <c r="BT96" s="1073" t="s">
        <v>76</v>
      </c>
      <c r="BU96" s="1073"/>
      <c r="BV96" s="1219">
        <v>69</v>
      </c>
      <c r="BW96" s="1073"/>
      <c r="BX96" s="1073" t="s">
        <v>76</v>
      </c>
      <c r="BY96" s="1073"/>
      <c r="BZ96" s="1219">
        <v>72</v>
      </c>
      <c r="CA96" s="1073"/>
      <c r="CB96" s="1073" t="s">
        <v>76</v>
      </c>
      <c r="CC96" s="1262"/>
      <c r="CD96" s="1219">
        <v>76</v>
      </c>
      <c r="CE96" s="1073"/>
      <c r="CF96" s="1073" t="s">
        <v>76</v>
      </c>
      <c r="CG96" s="1073"/>
      <c r="CH96" s="1219">
        <v>80</v>
      </c>
      <c r="CI96" s="1073"/>
      <c r="CJ96" s="1073" t="s">
        <v>76</v>
      </c>
      <c r="CK96" s="1073"/>
      <c r="CL96" s="1219">
        <v>84</v>
      </c>
      <c r="CM96" s="1073"/>
      <c r="CN96" s="1073" t="s">
        <v>76</v>
      </c>
      <c r="CO96" s="1073"/>
      <c r="CP96" s="1219">
        <v>88</v>
      </c>
      <c r="CQ96" s="1073"/>
      <c r="CR96" s="1073" t="s">
        <v>76</v>
      </c>
      <c r="CS96" s="1262"/>
      <c r="CT96" s="1219">
        <v>92</v>
      </c>
      <c r="CU96" s="1073"/>
      <c r="CV96" s="1073" t="s">
        <v>76</v>
      </c>
      <c r="CW96" s="1073"/>
      <c r="CX96" s="993"/>
      <c r="CY96" s="993"/>
      <c r="CZ96" s="992"/>
      <c r="DA96" s="992"/>
      <c r="DB96" s="993"/>
      <c r="DC96" s="993"/>
      <c r="DD96" s="992"/>
      <c r="DE96" s="992"/>
      <c r="DF96" s="993"/>
      <c r="DG96" s="993"/>
      <c r="DH96" s="992"/>
      <c r="DI96" s="992"/>
      <c r="DJ96" s="993"/>
      <c r="DK96" s="993"/>
      <c r="DL96" s="992"/>
      <c r="DM96" s="992"/>
      <c r="DN96" s="993"/>
      <c r="DO96" s="993"/>
      <c r="DP96" s="992"/>
      <c r="DQ96" s="992"/>
      <c r="DR96" s="993"/>
      <c r="DS96" s="993"/>
      <c r="DT96" s="992"/>
      <c r="DU96" s="992"/>
      <c r="DV96" s="994">
        <f t="shared" si="12"/>
        <v>750</v>
      </c>
      <c r="DW96" s="1073" t="s">
        <v>1069</v>
      </c>
      <c r="DX96" s="1073" t="s">
        <v>1070</v>
      </c>
      <c r="DY96" s="1073" t="s">
        <v>1106</v>
      </c>
      <c r="DZ96" s="964" t="s">
        <v>1107</v>
      </c>
      <c r="EA96" s="1073">
        <v>3144219306</v>
      </c>
      <c r="EB96" s="1263" t="s">
        <v>1108</v>
      </c>
      <c r="EC96" s="1306" t="s">
        <v>343</v>
      </c>
      <c r="ED96" s="1259" t="s">
        <v>359</v>
      </c>
      <c r="EE96" s="1259" t="s">
        <v>359</v>
      </c>
      <c r="EF96" s="1259" t="s">
        <v>359</v>
      </c>
      <c r="EG96" s="1259" t="s">
        <v>359</v>
      </c>
      <c r="EH96" s="1259" t="s">
        <v>359</v>
      </c>
      <c r="EI96" s="995"/>
      <c r="EJ96" s="995"/>
      <c r="EK96" s="995"/>
      <c r="EL96" s="995"/>
      <c r="EM96" s="995"/>
      <c r="EN96" s="995"/>
      <c r="EO96" s="995"/>
      <c r="EP96" s="995"/>
      <c r="EQ96" s="995"/>
      <c r="ER96" s="996"/>
      <c r="ES96" s="996"/>
      <c r="ET96" s="996"/>
      <c r="EU96" s="996"/>
      <c r="EV96" s="996"/>
      <c r="EW96" s="996"/>
      <c r="EX96" s="996"/>
      <c r="EY96" s="996"/>
      <c r="EZ96" s="996"/>
      <c r="FA96" s="996"/>
      <c r="FB96" s="996"/>
      <c r="FC96" s="996"/>
      <c r="FD96" s="996"/>
      <c r="FE96" s="996"/>
      <c r="FF96" s="996"/>
      <c r="FG96" s="996"/>
      <c r="FH96" s="996"/>
      <c r="FI96" s="996"/>
      <c r="FJ96" s="996"/>
      <c r="FK96" s="996"/>
      <c r="FL96" s="996"/>
      <c r="FM96" s="996"/>
      <c r="FN96" s="996"/>
      <c r="FO96" s="996"/>
      <c r="FP96" s="996"/>
      <c r="FQ96" s="996"/>
      <c r="FR96" s="996"/>
      <c r="FS96" s="996"/>
      <c r="FT96" s="996"/>
      <c r="FU96" s="996"/>
      <c r="FV96" s="996"/>
      <c r="FW96" s="996"/>
      <c r="FX96" s="996"/>
      <c r="FY96" s="996"/>
      <c r="FZ96" s="996"/>
      <c r="GA96" s="996"/>
      <c r="GB96" s="996"/>
      <c r="GC96" s="996"/>
      <c r="GD96" s="996"/>
      <c r="GE96" s="996"/>
      <c r="GF96" s="996"/>
      <c r="GG96" s="996"/>
      <c r="GH96" s="996"/>
      <c r="GI96" s="996"/>
      <c r="GJ96" s="996"/>
      <c r="GK96" s="996"/>
      <c r="GL96" s="996"/>
      <c r="GM96" s="996"/>
      <c r="GN96" s="996"/>
      <c r="GO96" s="996"/>
      <c r="GP96" s="996"/>
      <c r="GQ96" s="996"/>
      <c r="GR96" s="996"/>
      <c r="GS96" s="996"/>
      <c r="GT96" s="996"/>
      <c r="GU96" s="996"/>
      <c r="GV96" s="996"/>
      <c r="GW96" s="996"/>
      <c r="GX96" s="996"/>
      <c r="GY96" s="996"/>
      <c r="GZ96" s="996"/>
      <c r="HA96" s="996"/>
      <c r="HB96" s="996"/>
      <c r="HC96" s="996"/>
      <c r="HD96" s="996"/>
      <c r="HE96" s="996"/>
      <c r="HF96" s="996"/>
      <c r="HG96" s="996"/>
      <c r="HH96" s="996"/>
      <c r="HI96" s="996"/>
      <c r="HJ96" s="996"/>
      <c r="HK96" s="996"/>
      <c r="HL96" s="996"/>
      <c r="HM96" s="996"/>
      <c r="HN96" s="996"/>
      <c r="HO96" s="996"/>
      <c r="HP96" s="996"/>
      <c r="HQ96" s="996"/>
      <c r="HR96" s="996"/>
      <c r="HS96" s="996"/>
      <c r="HT96" s="996"/>
      <c r="HU96" s="996"/>
      <c r="HV96" s="996"/>
      <c r="HW96" s="996"/>
      <c r="HX96" s="996"/>
      <c r="HY96" s="996"/>
      <c r="HZ96" s="996"/>
      <c r="IA96" s="996"/>
      <c r="IB96" s="996"/>
      <c r="IC96" s="996"/>
      <c r="ID96" s="996"/>
      <c r="IE96" s="996"/>
      <c r="IF96" s="996"/>
      <c r="IG96" s="996"/>
      <c r="IH96" s="996"/>
      <c r="II96" s="996"/>
      <c r="IJ96" s="996"/>
      <c r="IK96" s="996"/>
      <c r="IL96" s="996"/>
      <c r="IM96" s="996"/>
      <c r="IN96" s="996"/>
      <c r="IO96" s="996"/>
      <c r="IP96" s="996"/>
      <c r="IQ96" s="996"/>
      <c r="IR96" s="996"/>
      <c r="IS96" s="996"/>
      <c r="IT96" s="996"/>
      <c r="IU96" s="996"/>
      <c r="IV96" s="996"/>
      <c r="IW96" s="996"/>
      <c r="IX96" s="996"/>
      <c r="IY96" s="996"/>
      <c r="IZ96" s="996"/>
      <c r="JA96" s="996"/>
      <c r="JB96" s="996"/>
      <c r="JC96" s="996"/>
      <c r="JD96" s="996"/>
      <c r="JE96" s="996"/>
      <c r="JF96" s="996"/>
      <c r="JG96" s="996"/>
      <c r="JH96" s="996"/>
      <c r="JI96" s="996"/>
      <c r="JJ96" s="996"/>
      <c r="JK96" s="996"/>
      <c r="JL96" s="996"/>
      <c r="JM96" s="996"/>
      <c r="JN96" s="996"/>
      <c r="JO96" s="996"/>
      <c r="JP96" s="996"/>
      <c r="JQ96" s="996"/>
      <c r="JR96" s="996"/>
      <c r="JS96" s="996"/>
      <c r="JT96" s="996"/>
      <c r="JU96" s="996"/>
      <c r="JV96" s="996"/>
      <c r="JW96" s="996"/>
      <c r="JX96" s="996"/>
      <c r="JY96" s="996"/>
      <c r="JZ96" s="996"/>
      <c r="KA96" s="996"/>
      <c r="KB96" s="996"/>
      <c r="KC96" s="996"/>
      <c r="KD96" s="996"/>
      <c r="KE96" s="996"/>
      <c r="KF96" s="996"/>
      <c r="KG96" s="996"/>
      <c r="KH96" s="996"/>
      <c r="KI96" s="996"/>
      <c r="KJ96" s="996"/>
      <c r="KK96" s="996"/>
      <c r="KL96" s="996"/>
      <c r="KM96" s="996"/>
      <c r="KN96" s="996"/>
      <c r="KO96" s="996"/>
      <c r="KP96" s="996"/>
      <c r="KQ96" s="996"/>
      <c r="KR96" s="996"/>
      <c r="KS96" s="996"/>
      <c r="KT96" s="996"/>
      <c r="KU96" s="996"/>
      <c r="KV96" s="996"/>
      <c r="KW96" s="996"/>
      <c r="KX96" s="996"/>
      <c r="KY96" s="996"/>
      <c r="KZ96" s="996"/>
      <c r="LA96" s="996"/>
      <c r="LB96" s="996"/>
      <c r="LC96" s="996"/>
      <c r="LD96" s="996"/>
      <c r="LE96" s="996"/>
      <c r="LF96" s="996"/>
      <c r="LG96" s="996"/>
      <c r="LH96" s="996"/>
      <c r="LI96" s="996"/>
      <c r="LJ96" s="996"/>
      <c r="LK96" s="996"/>
      <c r="LL96" s="996"/>
      <c r="LM96" s="996"/>
      <c r="LN96" s="996"/>
      <c r="LO96" s="996"/>
      <c r="LP96" s="996"/>
      <c r="LQ96" s="996"/>
      <c r="LR96" s="996"/>
      <c r="LS96" s="996"/>
      <c r="LT96" s="996"/>
      <c r="LU96" s="996"/>
      <c r="LV96" s="996"/>
      <c r="LW96" s="996"/>
      <c r="LX96" s="996"/>
      <c r="LY96" s="996"/>
      <c r="LZ96" s="996"/>
      <c r="MA96" s="996"/>
      <c r="MB96" s="996"/>
      <c r="MC96" s="996"/>
      <c r="MD96" s="996"/>
      <c r="ME96" s="996"/>
      <c r="MF96" s="996"/>
      <c r="MG96" s="996"/>
      <c r="MH96" s="996"/>
      <c r="MI96" s="996"/>
      <c r="MJ96" s="996"/>
      <c r="MK96" s="996"/>
      <c r="ML96" s="996"/>
      <c r="MM96" s="996"/>
      <c r="MN96" s="996"/>
      <c r="MO96" s="996"/>
      <c r="MP96" s="996"/>
      <c r="MQ96" s="996"/>
      <c r="MR96" s="996"/>
      <c r="MS96" s="996"/>
      <c r="MT96" s="996"/>
      <c r="MU96" s="996"/>
      <c r="MV96" s="996"/>
      <c r="MW96" s="996"/>
      <c r="MX96" s="996"/>
      <c r="MY96" s="996"/>
      <c r="MZ96" s="996"/>
      <c r="NA96" s="996"/>
      <c r="NB96" s="996"/>
      <c r="NC96" s="996"/>
      <c r="ND96" s="996"/>
      <c r="NE96" s="996"/>
      <c r="NF96" s="996"/>
      <c r="NG96" s="996"/>
      <c r="NH96" s="996"/>
      <c r="NI96" s="996"/>
      <c r="NJ96" s="996"/>
      <c r="NK96" s="996"/>
      <c r="NL96" s="996"/>
      <c r="NM96" s="996"/>
      <c r="NN96" s="996"/>
      <c r="NO96" s="996"/>
      <c r="NP96" s="996"/>
      <c r="NQ96" s="996"/>
      <c r="NR96" s="996"/>
      <c r="NS96" s="996"/>
      <c r="NT96" s="996"/>
      <c r="NU96" s="996"/>
      <c r="NV96" s="996"/>
      <c r="NW96" s="996"/>
      <c r="NX96" s="996"/>
      <c r="NY96" s="996"/>
      <c r="NZ96" s="996"/>
      <c r="OA96" s="996"/>
      <c r="OB96" s="996"/>
      <c r="OC96" s="996"/>
      <c r="OD96" s="996"/>
      <c r="OE96" s="996"/>
      <c r="OF96" s="996"/>
      <c r="OG96" s="996"/>
      <c r="OH96" s="996"/>
      <c r="OI96" s="996"/>
      <c r="OJ96" s="996"/>
      <c r="OK96" s="996"/>
      <c r="OL96" s="996"/>
      <c r="OM96" s="996"/>
      <c r="ON96" s="996"/>
      <c r="OO96" s="996"/>
      <c r="OP96" s="996"/>
      <c r="OQ96" s="996"/>
      <c r="OR96" s="996"/>
      <c r="OS96" s="996"/>
      <c r="OT96" s="996"/>
      <c r="OU96" s="996"/>
      <c r="OV96" s="996"/>
      <c r="OW96" s="996"/>
      <c r="OX96" s="996"/>
      <c r="OY96" s="996"/>
      <c r="OZ96" s="996"/>
      <c r="PA96" s="996"/>
      <c r="PB96" s="996"/>
      <c r="PC96" s="996"/>
      <c r="PD96" s="996"/>
      <c r="PE96" s="996"/>
      <c r="PF96" s="996"/>
      <c r="PG96" s="996"/>
      <c r="PH96" s="996"/>
      <c r="PI96" s="996"/>
      <c r="PJ96" s="996"/>
      <c r="PK96" s="996"/>
      <c r="PL96" s="996"/>
      <c r="PM96" s="996"/>
      <c r="PN96" s="996"/>
      <c r="PO96" s="996"/>
      <c r="PP96" s="996"/>
      <c r="PQ96" s="996"/>
      <c r="PR96" s="996"/>
      <c r="PS96" s="996"/>
      <c r="PT96" s="996"/>
      <c r="PU96" s="996"/>
      <c r="PV96" s="996"/>
      <c r="PW96" s="996"/>
      <c r="PX96" s="996"/>
      <c r="PY96" s="996"/>
      <c r="PZ96" s="996"/>
      <c r="QA96" s="996"/>
      <c r="QB96" s="996"/>
      <c r="QC96" s="996"/>
      <c r="QD96" s="996"/>
      <c r="QE96" s="996"/>
      <c r="QF96" s="996"/>
      <c r="QG96" s="996"/>
      <c r="QH96" s="996"/>
      <c r="QI96" s="996"/>
      <c r="QJ96" s="996"/>
      <c r="QK96" s="996"/>
      <c r="QL96" s="996"/>
      <c r="QM96" s="996"/>
      <c r="QN96" s="996"/>
      <c r="QO96" s="996"/>
      <c r="QP96" s="996"/>
      <c r="QQ96" s="996"/>
      <c r="QR96" s="996"/>
      <c r="QS96" s="996"/>
      <c r="QT96" s="996"/>
      <c r="QU96" s="996"/>
      <c r="QV96" s="996"/>
      <c r="QW96" s="996"/>
      <c r="QX96" s="996"/>
      <c r="QY96" s="996"/>
      <c r="QZ96" s="996"/>
      <c r="RA96" s="996"/>
      <c r="RB96" s="996"/>
      <c r="RC96" s="996"/>
      <c r="RD96" s="996"/>
      <c r="RE96" s="996"/>
      <c r="RF96" s="996"/>
      <c r="RG96" s="996"/>
      <c r="RH96" s="996"/>
      <c r="RI96" s="996"/>
      <c r="RJ96" s="996"/>
      <c r="RK96" s="996"/>
      <c r="RL96" s="996"/>
      <c r="RM96" s="996"/>
      <c r="RN96" s="996"/>
      <c r="RO96" s="996"/>
      <c r="RP96" s="996"/>
      <c r="RQ96" s="996"/>
      <c r="RR96" s="996"/>
      <c r="RS96" s="996"/>
      <c r="RT96" s="996"/>
      <c r="RU96" s="996"/>
      <c r="RV96" s="996"/>
      <c r="RW96" s="996"/>
      <c r="RX96" s="996"/>
      <c r="RY96" s="996"/>
      <c r="RZ96" s="996"/>
      <c r="SA96" s="996"/>
      <c r="SB96" s="996"/>
      <c r="SC96" s="996"/>
      <c r="SD96" s="996"/>
      <c r="SE96" s="996"/>
      <c r="SF96" s="996"/>
      <c r="SG96" s="996"/>
      <c r="SH96" s="996"/>
      <c r="SI96" s="996"/>
      <c r="SJ96" s="996"/>
      <c r="SK96" s="996"/>
      <c r="SL96" s="996"/>
      <c r="SM96" s="996"/>
      <c r="SN96" s="996"/>
      <c r="SO96" s="996"/>
      <c r="SP96" s="996"/>
      <c r="SQ96" s="996"/>
      <c r="SR96" s="996"/>
      <c r="SS96" s="996"/>
      <c r="ST96" s="996"/>
      <c r="SU96" s="996"/>
      <c r="SV96" s="996"/>
      <c r="SW96" s="996"/>
      <c r="SX96" s="996"/>
      <c r="SY96" s="996"/>
      <c r="SZ96" s="996"/>
      <c r="TA96" s="996"/>
      <c r="TB96" s="996"/>
      <c r="TC96" s="996"/>
      <c r="TD96" s="996"/>
      <c r="TE96" s="996"/>
      <c r="TF96" s="996"/>
      <c r="TG96" s="996"/>
      <c r="TH96" s="996"/>
      <c r="TI96" s="996"/>
      <c r="TJ96" s="996"/>
      <c r="TK96" s="996"/>
      <c r="TL96" s="996"/>
      <c r="TM96" s="996"/>
      <c r="TN96" s="996"/>
      <c r="TO96" s="996"/>
      <c r="TP96" s="996"/>
      <c r="TQ96" s="996"/>
      <c r="TR96" s="996"/>
      <c r="TS96" s="996"/>
      <c r="TT96" s="996"/>
      <c r="TU96" s="996"/>
      <c r="TV96" s="996"/>
      <c r="TW96" s="996"/>
      <c r="TX96" s="996"/>
      <c r="TY96" s="996"/>
      <c r="TZ96" s="996"/>
      <c r="UA96" s="996"/>
      <c r="UB96" s="996"/>
      <c r="UC96" s="996"/>
      <c r="UD96" s="996"/>
      <c r="UE96" s="996"/>
      <c r="UF96" s="996"/>
      <c r="UG96" s="996"/>
      <c r="UH96" s="996"/>
      <c r="UI96" s="996"/>
      <c r="UJ96" s="996"/>
      <c r="UK96" s="996"/>
      <c r="UL96" s="996"/>
      <c r="UM96" s="996"/>
      <c r="UN96" s="996"/>
      <c r="UO96" s="996"/>
      <c r="UP96" s="996"/>
      <c r="UQ96" s="996"/>
      <c r="UR96" s="996"/>
      <c r="US96" s="996"/>
      <c r="UT96" s="996"/>
      <c r="UU96" s="996"/>
      <c r="UV96" s="996"/>
      <c r="UW96" s="996"/>
      <c r="UX96" s="996"/>
      <c r="UY96" s="996"/>
      <c r="UZ96" s="996"/>
      <c r="VA96" s="996"/>
      <c r="VB96" s="996"/>
      <c r="VC96" s="996"/>
      <c r="VD96" s="996"/>
      <c r="VE96" s="996"/>
      <c r="VF96" s="996"/>
      <c r="VG96" s="996"/>
      <c r="VH96" s="996"/>
      <c r="VI96" s="996"/>
      <c r="VJ96" s="996"/>
      <c r="VK96" s="996"/>
      <c r="VL96" s="996"/>
      <c r="VM96" s="996"/>
      <c r="VN96" s="996"/>
      <c r="VO96" s="996"/>
      <c r="VP96" s="996"/>
      <c r="VQ96" s="996"/>
      <c r="VR96" s="996"/>
      <c r="VS96" s="996"/>
      <c r="VT96" s="996"/>
      <c r="VU96" s="996"/>
      <c r="VV96" s="996"/>
      <c r="VW96" s="996"/>
      <c r="VX96" s="996"/>
      <c r="VY96" s="996"/>
      <c r="VZ96" s="996"/>
      <c r="WA96" s="996"/>
      <c r="WB96" s="996"/>
      <c r="WC96" s="996"/>
      <c r="WD96" s="996"/>
      <c r="WE96" s="996"/>
      <c r="WF96" s="996"/>
      <c r="WG96" s="996"/>
      <c r="WH96" s="996"/>
      <c r="WI96" s="996"/>
      <c r="WJ96" s="996"/>
      <c r="WK96" s="996"/>
      <c r="WL96" s="996"/>
      <c r="WM96" s="996"/>
      <c r="WN96" s="996"/>
      <c r="WO96" s="996"/>
      <c r="WP96" s="996"/>
      <c r="WQ96" s="996"/>
      <c r="WR96" s="996"/>
      <c r="WS96" s="996"/>
      <c r="WT96" s="996"/>
      <c r="WU96" s="996"/>
      <c r="WV96" s="996"/>
      <c r="WW96" s="996"/>
      <c r="WX96" s="996"/>
      <c r="WY96" s="996"/>
      <c r="WZ96" s="996"/>
      <c r="XA96" s="996"/>
      <c r="XB96" s="996"/>
      <c r="XC96" s="996"/>
      <c r="XD96" s="996"/>
      <c r="XE96" s="996"/>
      <c r="XF96" s="996"/>
      <c r="XG96" s="996"/>
      <c r="XH96" s="996"/>
      <c r="XI96" s="996"/>
      <c r="XJ96" s="996"/>
      <c r="XK96" s="996"/>
      <c r="XL96" s="996"/>
      <c r="XM96" s="996"/>
      <c r="XN96" s="996"/>
      <c r="XO96" s="996"/>
      <c r="XP96" s="996"/>
      <c r="XQ96" s="996"/>
      <c r="XR96" s="996"/>
      <c r="XS96" s="996"/>
      <c r="XT96" s="996"/>
      <c r="XU96" s="996"/>
      <c r="XV96" s="996"/>
      <c r="XW96" s="996"/>
      <c r="XX96" s="996"/>
      <c r="XY96" s="996"/>
      <c r="XZ96" s="996"/>
      <c r="YA96" s="996"/>
      <c r="YB96" s="996"/>
      <c r="YC96" s="996"/>
      <c r="YD96" s="996"/>
      <c r="YE96" s="996"/>
      <c r="YF96" s="996"/>
      <c r="YG96" s="996"/>
      <c r="YH96" s="996"/>
      <c r="YI96" s="996"/>
      <c r="YJ96" s="996"/>
      <c r="YK96" s="996"/>
      <c r="YL96" s="996"/>
      <c r="YM96" s="996"/>
      <c r="YN96" s="996"/>
      <c r="YO96" s="996"/>
      <c r="YP96" s="996"/>
      <c r="YQ96" s="996"/>
      <c r="YR96" s="996"/>
      <c r="YS96" s="996"/>
      <c r="YT96" s="996"/>
      <c r="YU96" s="996"/>
      <c r="YV96" s="996"/>
      <c r="YW96" s="996"/>
      <c r="YX96" s="996"/>
      <c r="YY96" s="996"/>
      <c r="YZ96" s="996"/>
      <c r="ZA96" s="996"/>
      <c r="ZB96" s="996"/>
      <c r="ZC96" s="996"/>
      <c r="ZD96" s="996"/>
      <c r="ZE96" s="996"/>
      <c r="ZF96" s="996"/>
      <c r="ZG96" s="996"/>
      <c r="ZH96" s="996"/>
      <c r="ZI96" s="996"/>
      <c r="ZJ96" s="996"/>
      <c r="ZK96" s="996"/>
      <c r="ZL96" s="996"/>
      <c r="ZM96" s="996"/>
      <c r="ZN96" s="996"/>
      <c r="ZO96" s="996"/>
      <c r="ZP96" s="996"/>
      <c r="ZQ96" s="996"/>
      <c r="ZR96" s="996"/>
      <c r="ZS96" s="996"/>
      <c r="ZT96" s="996"/>
      <c r="ZU96" s="996"/>
      <c r="ZV96" s="996"/>
      <c r="ZW96" s="996"/>
      <c r="ZX96" s="996"/>
      <c r="ZY96" s="996"/>
      <c r="ZZ96" s="996"/>
      <c r="AAA96" s="996"/>
      <c r="AAB96" s="996"/>
      <c r="AAC96" s="996"/>
      <c r="AAD96" s="996"/>
      <c r="AAE96" s="996"/>
      <c r="AAF96" s="996"/>
      <c r="AAG96" s="996"/>
      <c r="AAH96" s="996"/>
      <c r="AAI96" s="996"/>
      <c r="AAJ96" s="996"/>
      <c r="AAK96" s="996"/>
      <c r="AAL96" s="996"/>
      <c r="AAM96" s="996"/>
      <c r="AAN96" s="996"/>
      <c r="AAO96" s="996"/>
      <c r="AAP96" s="996"/>
      <c r="AAQ96" s="996"/>
      <c r="AAR96" s="996"/>
      <c r="AAS96" s="996"/>
      <c r="AAT96" s="996"/>
      <c r="AAU96" s="996"/>
      <c r="AAV96" s="996"/>
      <c r="AAW96" s="996"/>
      <c r="AAX96" s="996"/>
      <c r="AAY96" s="996"/>
      <c r="AAZ96" s="996"/>
      <c r="ABA96" s="996"/>
      <c r="ABB96" s="996"/>
      <c r="ABC96" s="996"/>
      <c r="ABD96" s="996"/>
      <c r="ABE96" s="996"/>
      <c r="ABF96" s="996"/>
      <c r="ABG96" s="996"/>
      <c r="ABH96" s="996"/>
      <c r="ABI96" s="996"/>
      <c r="ABJ96" s="996"/>
      <c r="ABK96" s="996"/>
      <c r="ABL96" s="996"/>
      <c r="ABM96" s="996"/>
      <c r="ABN96" s="996"/>
      <c r="ABO96" s="996"/>
      <c r="ABP96" s="996"/>
      <c r="ABQ96" s="996"/>
      <c r="ABR96" s="996"/>
      <c r="ABS96" s="996"/>
      <c r="ABT96" s="996"/>
      <c r="ABU96" s="996"/>
      <c r="ABV96" s="996"/>
      <c r="ABW96" s="996"/>
      <c r="ABX96" s="996"/>
      <c r="ABY96" s="996"/>
      <c r="ABZ96" s="996"/>
      <c r="ACA96" s="996"/>
      <c r="ACB96" s="996"/>
      <c r="ACC96" s="996"/>
      <c r="ACD96" s="996"/>
      <c r="ACE96" s="996"/>
      <c r="ACF96" s="996"/>
      <c r="ACG96" s="996"/>
      <c r="ACH96" s="996"/>
      <c r="ACI96" s="996"/>
      <c r="ACJ96" s="996"/>
      <c r="ACK96" s="996"/>
      <c r="ACL96" s="996"/>
      <c r="ACM96" s="996"/>
      <c r="ACN96" s="996"/>
      <c r="ACO96" s="996"/>
      <c r="ACP96" s="996"/>
      <c r="ACQ96" s="996"/>
      <c r="ACR96" s="996"/>
      <c r="ACS96" s="996"/>
      <c r="ACT96" s="996"/>
      <c r="ACU96" s="996"/>
      <c r="ACV96" s="996"/>
      <c r="ACW96" s="996"/>
      <c r="ACX96" s="996"/>
      <c r="ACY96" s="996"/>
      <c r="ACZ96" s="996"/>
      <c r="ADA96" s="996"/>
      <c r="ADB96" s="996"/>
      <c r="ADC96" s="996"/>
      <c r="ADD96" s="996"/>
      <c r="ADE96" s="996"/>
      <c r="ADF96" s="996"/>
      <c r="ADG96" s="996"/>
      <c r="ADH96" s="996"/>
      <c r="ADI96" s="996"/>
      <c r="ADJ96" s="996"/>
      <c r="ADK96" s="996"/>
      <c r="ADL96" s="996"/>
      <c r="ADM96" s="996"/>
      <c r="ADN96" s="996"/>
      <c r="ADO96" s="996"/>
      <c r="ADP96" s="996"/>
      <c r="ADQ96" s="996"/>
      <c r="ADR96" s="996"/>
      <c r="ADS96" s="996"/>
      <c r="ADT96" s="996"/>
      <c r="ADU96" s="996"/>
      <c r="ADV96" s="996"/>
      <c r="ADW96" s="996"/>
      <c r="ADX96" s="996"/>
      <c r="ADY96" s="996"/>
      <c r="ADZ96" s="996"/>
      <c r="AEA96" s="996"/>
      <c r="AEB96" s="996"/>
      <c r="AEC96" s="996"/>
      <c r="AED96" s="996"/>
      <c r="AEE96" s="996"/>
      <c r="AEF96" s="996"/>
      <c r="AEG96" s="996"/>
      <c r="AEH96" s="996"/>
      <c r="AEI96" s="996"/>
      <c r="AEJ96" s="996"/>
      <c r="AEK96" s="996"/>
      <c r="AEL96" s="996"/>
      <c r="AEM96" s="996"/>
      <c r="AEN96" s="996"/>
      <c r="AEO96" s="996"/>
      <c r="AEP96" s="996"/>
      <c r="AEQ96" s="996"/>
      <c r="AER96" s="996"/>
      <c r="AES96" s="996"/>
      <c r="AET96" s="996"/>
      <c r="AEU96" s="996"/>
      <c r="AEV96" s="996"/>
      <c r="AEW96" s="996"/>
      <c r="AEX96" s="996"/>
      <c r="AEY96" s="996"/>
      <c r="AEZ96" s="996"/>
      <c r="AFA96" s="996"/>
      <c r="AFB96" s="996"/>
      <c r="AFC96" s="996"/>
      <c r="AFD96" s="996"/>
      <c r="AFE96" s="996"/>
      <c r="AFF96" s="996"/>
      <c r="AFG96" s="996"/>
      <c r="AFH96" s="996"/>
      <c r="AFI96" s="996"/>
      <c r="AFJ96" s="996"/>
      <c r="AFK96" s="996"/>
      <c r="AFL96" s="996"/>
      <c r="AFM96" s="996"/>
      <c r="AFN96" s="996"/>
      <c r="AFO96" s="996"/>
      <c r="AFP96" s="996"/>
      <c r="AFQ96" s="996"/>
      <c r="AFR96" s="996"/>
      <c r="AFS96" s="996"/>
      <c r="AFT96" s="996"/>
      <c r="AFU96" s="996"/>
      <c r="AFV96" s="996"/>
      <c r="AFW96" s="996"/>
      <c r="AFX96" s="996"/>
      <c r="AFY96" s="996"/>
      <c r="AFZ96" s="996"/>
      <c r="AGA96" s="996"/>
      <c r="AGB96" s="996"/>
      <c r="AGC96" s="996"/>
      <c r="AGD96" s="996"/>
      <c r="AGE96" s="996"/>
      <c r="AGF96" s="996"/>
      <c r="AGG96" s="996"/>
      <c r="AGH96" s="996"/>
      <c r="AGI96" s="996"/>
      <c r="AGJ96" s="996"/>
      <c r="AGK96" s="996"/>
      <c r="AGL96" s="996"/>
      <c r="AGM96" s="996"/>
      <c r="AGN96" s="996"/>
      <c r="AGO96" s="996"/>
      <c r="AGP96" s="996"/>
      <c r="AGQ96" s="996"/>
      <c r="AGR96" s="996"/>
      <c r="AGS96" s="996"/>
      <c r="AGT96" s="996"/>
      <c r="AGU96" s="996"/>
      <c r="AGV96" s="996"/>
      <c r="AGW96" s="996"/>
      <c r="AGX96" s="996"/>
      <c r="AGY96" s="996"/>
      <c r="AGZ96" s="996"/>
      <c r="AHA96" s="996"/>
      <c r="AHB96" s="996"/>
      <c r="AHC96" s="996"/>
      <c r="AHD96" s="996"/>
      <c r="AHE96" s="996"/>
      <c r="AHF96" s="996"/>
      <c r="AHG96" s="996"/>
      <c r="AHH96" s="996"/>
      <c r="AHI96" s="996"/>
      <c r="AHJ96" s="996"/>
      <c r="AHK96" s="996"/>
      <c r="AHL96" s="996"/>
      <c r="AHM96" s="996"/>
      <c r="AHN96" s="996"/>
      <c r="AHO96" s="996"/>
      <c r="AHP96" s="996"/>
      <c r="AHQ96" s="996"/>
      <c r="AHR96" s="996"/>
      <c r="AHS96" s="996"/>
      <c r="AHT96" s="996"/>
      <c r="AHU96" s="996"/>
      <c r="AHV96" s="996"/>
      <c r="AHW96" s="996"/>
      <c r="AHX96" s="996"/>
      <c r="AHY96" s="996"/>
      <c r="AHZ96" s="996"/>
      <c r="AIA96" s="996"/>
      <c r="AIB96" s="996"/>
      <c r="AIC96" s="996"/>
      <c r="AID96" s="996"/>
      <c r="AIE96" s="996"/>
      <c r="AIF96" s="996"/>
      <c r="AIG96" s="996"/>
      <c r="AIH96" s="996"/>
      <c r="AII96" s="996"/>
      <c r="AIJ96" s="996"/>
      <c r="AIK96" s="996"/>
      <c r="AIL96" s="996"/>
      <c r="AIM96" s="996"/>
      <c r="AIN96" s="996"/>
      <c r="AIO96" s="996"/>
      <c r="AIP96" s="996"/>
      <c r="AIQ96" s="996"/>
      <c r="AIR96" s="996"/>
      <c r="AIS96" s="996"/>
      <c r="AIT96" s="996"/>
      <c r="AIU96" s="996"/>
      <c r="AIV96" s="996"/>
      <c r="AIW96" s="996"/>
      <c r="AIX96" s="996"/>
      <c r="AIY96" s="996"/>
      <c r="AIZ96" s="996"/>
      <c r="AJA96" s="996"/>
      <c r="AJB96" s="996"/>
      <c r="AJC96" s="996"/>
      <c r="AJD96" s="996"/>
      <c r="AJE96" s="996"/>
      <c r="AJF96" s="996"/>
      <c r="AJG96" s="996"/>
      <c r="AJH96" s="996"/>
      <c r="AJI96" s="996"/>
      <c r="AJJ96" s="996"/>
      <c r="AJK96" s="996"/>
      <c r="AJL96" s="996"/>
      <c r="AJM96" s="996"/>
      <c r="AJN96" s="996"/>
      <c r="AJO96" s="996"/>
      <c r="AJP96" s="996"/>
      <c r="AJQ96" s="996"/>
      <c r="AJR96" s="996"/>
      <c r="AJS96" s="996"/>
      <c r="AJT96" s="996"/>
      <c r="AJU96" s="996"/>
      <c r="AJV96" s="996"/>
      <c r="AJW96" s="996"/>
      <c r="AJX96" s="996"/>
      <c r="AJY96" s="996"/>
      <c r="AJZ96" s="996"/>
      <c r="AKA96" s="996"/>
      <c r="AKB96" s="996"/>
      <c r="AKC96" s="996"/>
      <c r="AKD96" s="996"/>
      <c r="AKE96" s="996"/>
      <c r="AKF96" s="996"/>
      <c r="AKG96" s="996"/>
      <c r="AKH96" s="996"/>
      <c r="AKI96" s="996"/>
      <c r="AKJ96" s="996"/>
      <c r="AKK96" s="996"/>
      <c r="AKL96" s="996"/>
      <c r="AKM96" s="996"/>
      <c r="AKN96" s="996"/>
      <c r="AKO96" s="996"/>
      <c r="AKP96" s="996"/>
      <c r="AKQ96" s="996"/>
      <c r="AKR96" s="996"/>
      <c r="AKS96" s="996"/>
      <c r="AKT96" s="996"/>
      <c r="AKU96" s="996"/>
      <c r="AKV96" s="996"/>
      <c r="AKW96" s="996"/>
      <c r="AKX96" s="996"/>
      <c r="AKY96" s="996"/>
      <c r="AKZ96" s="996"/>
      <c r="ALA96" s="996"/>
      <c r="ALB96" s="996"/>
      <c r="ALC96" s="996"/>
      <c r="ALD96" s="996"/>
      <c r="ALE96" s="996"/>
      <c r="ALF96" s="996"/>
      <c r="ALG96" s="996"/>
      <c r="ALH96" s="996"/>
      <c r="ALI96" s="996"/>
      <c r="ALJ96" s="996"/>
      <c r="ALK96" s="996"/>
      <c r="ALL96" s="996"/>
      <c r="ALM96" s="996"/>
      <c r="ALN96" s="996"/>
      <c r="ALO96" s="996"/>
      <c r="ALP96" s="996"/>
      <c r="ALQ96" s="996"/>
      <c r="ALR96" s="996"/>
      <c r="ALS96" s="996"/>
    </row>
    <row r="97" spans="1:1007" s="990" customFormat="1" ht="150">
      <c r="A97" s="953" t="s">
        <v>1045</v>
      </c>
      <c r="B97" s="1264" t="s">
        <v>1046</v>
      </c>
      <c r="C97" s="1073" t="s">
        <v>1096</v>
      </c>
      <c r="D97" s="998"/>
      <c r="E97" s="1073" t="s">
        <v>1097</v>
      </c>
      <c r="F97" s="1073" t="s">
        <v>1098</v>
      </c>
      <c r="G97" s="1073" t="s">
        <v>427</v>
      </c>
      <c r="H97" s="1073" t="s">
        <v>29</v>
      </c>
      <c r="I97" s="1073" t="s">
        <v>437</v>
      </c>
      <c r="J97" s="1073" t="s">
        <v>437</v>
      </c>
      <c r="K97" s="1172">
        <v>45078</v>
      </c>
      <c r="L97" s="1261">
        <v>48578</v>
      </c>
      <c r="M97" s="1073" t="s">
        <v>359</v>
      </c>
      <c r="N97" s="1073" t="s">
        <v>359</v>
      </c>
      <c r="O97" s="1073" t="s">
        <v>359</v>
      </c>
      <c r="P97" s="1073" t="s">
        <v>1099</v>
      </c>
      <c r="Q97" s="1073" t="s">
        <v>359</v>
      </c>
      <c r="R97" s="1073" t="s">
        <v>359</v>
      </c>
      <c r="S97" s="1073" t="s">
        <v>359</v>
      </c>
      <c r="T97" s="1073" t="s">
        <v>1100</v>
      </c>
      <c r="U97" s="1073" t="s">
        <v>359</v>
      </c>
      <c r="V97" s="1073" t="s">
        <v>359</v>
      </c>
      <c r="W97" s="988"/>
      <c r="X97" s="988"/>
      <c r="Y97" s="988"/>
      <c r="Z97" s="988"/>
      <c r="AA97" s="988"/>
      <c r="AB97" s="988"/>
      <c r="AC97" s="1073" t="s">
        <v>1101</v>
      </c>
      <c r="AD97" s="1038"/>
      <c r="AE97" s="965" t="s">
        <v>1109</v>
      </c>
      <c r="AF97" s="1189">
        <v>8.8000000000000005E-3</v>
      </c>
      <c r="AG97" s="1073" t="s">
        <v>1110</v>
      </c>
      <c r="AH97" s="1073" t="s">
        <v>1111</v>
      </c>
      <c r="AI97" s="953" t="s">
        <v>702</v>
      </c>
      <c r="AJ97" s="953" t="s">
        <v>702</v>
      </c>
      <c r="AK97" s="1269" t="s">
        <v>11</v>
      </c>
      <c r="AL97" s="1269" t="s">
        <v>20</v>
      </c>
      <c r="AM97" s="956" t="str">
        <f t="shared" si="11"/>
        <v>SI</v>
      </c>
      <c r="AN97" s="1269">
        <v>301</v>
      </c>
      <c r="AO97" s="1073">
        <v>2</v>
      </c>
      <c r="AP97" s="1073">
        <v>2022</v>
      </c>
      <c r="AQ97" s="1172">
        <v>45078</v>
      </c>
      <c r="AR97" s="991">
        <v>48578</v>
      </c>
      <c r="AS97" s="1259">
        <v>3</v>
      </c>
      <c r="AT97" s="1259">
        <v>3</v>
      </c>
      <c r="AU97" s="1259">
        <v>3</v>
      </c>
      <c r="AV97" s="1259">
        <v>3</v>
      </c>
      <c r="AW97" s="1259">
        <v>3</v>
      </c>
      <c r="AX97" s="1259">
        <v>3</v>
      </c>
      <c r="AY97" s="1259">
        <v>3</v>
      </c>
      <c r="AZ97" s="1259">
        <v>3</v>
      </c>
      <c r="BA97" s="1259">
        <v>3</v>
      </c>
      <c r="BB97" s="1259">
        <v>3</v>
      </c>
      <c r="BC97" s="999"/>
      <c r="BD97" s="999"/>
      <c r="BE97" s="999"/>
      <c r="BF97" s="999"/>
      <c r="BG97" s="999"/>
      <c r="BH97" s="999"/>
      <c r="BI97" s="1000">
        <f>SUM(AS97:BH97)</f>
        <v>30</v>
      </c>
      <c r="BJ97" s="1219">
        <v>43</v>
      </c>
      <c r="BK97" s="1219">
        <v>43</v>
      </c>
      <c r="BL97" s="1073" t="s">
        <v>76</v>
      </c>
      <c r="BM97" s="1073">
        <v>7871</v>
      </c>
      <c r="BN97" s="1219">
        <v>45</v>
      </c>
      <c r="BO97" s="1219">
        <v>45</v>
      </c>
      <c r="BP97" s="1073" t="s">
        <v>76</v>
      </c>
      <c r="BQ97" s="1073">
        <v>7871</v>
      </c>
      <c r="BR97" s="1219">
        <v>47</v>
      </c>
      <c r="BS97" s="1073"/>
      <c r="BT97" s="1073" t="s">
        <v>76</v>
      </c>
      <c r="BU97" s="1073"/>
      <c r="BV97" s="1219">
        <v>49</v>
      </c>
      <c r="BW97" s="1073"/>
      <c r="BX97" s="1073" t="s">
        <v>76</v>
      </c>
      <c r="BY97" s="1073"/>
      <c r="BZ97" s="1219">
        <v>51</v>
      </c>
      <c r="CA97" s="1073"/>
      <c r="CB97" s="1073" t="s">
        <v>76</v>
      </c>
      <c r="CC97" s="1262"/>
      <c r="CD97" s="1219">
        <v>53</v>
      </c>
      <c r="CE97" s="1073"/>
      <c r="CF97" s="1073" t="s">
        <v>76</v>
      </c>
      <c r="CG97" s="1073"/>
      <c r="CH97" s="1219">
        <v>56</v>
      </c>
      <c r="CI97" s="1073"/>
      <c r="CJ97" s="1073" t="s">
        <v>76</v>
      </c>
      <c r="CK97" s="1073"/>
      <c r="CL97" s="1219">
        <v>59</v>
      </c>
      <c r="CM97" s="1073"/>
      <c r="CN97" s="1073" t="s">
        <v>76</v>
      </c>
      <c r="CO97" s="1073"/>
      <c r="CP97" s="1219">
        <v>62</v>
      </c>
      <c r="CQ97" s="1073"/>
      <c r="CR97" s="1073" t="s">
        <v>76</v>
      </c>
      <c r="CS97" s="1262"/>
      <c r="CT97" s="1219">
        <v>65</v>
      </c>
      <c r="CU97" s="1073"/>
      <c r="CV97" s="1073" t="s">
        <v>76</v>
      </c>
      <c r="CW97" s="1073"/>
      <c r="CX97" s="993"/>
      <c r="CY97" s="993"/>
      <c r="CZ97" s="992"/>
      <c r="DA97" s="992"/>
      <c r="DB97" s="993"/>
      <c r="DC97" s="993"/>
      <c r="DD97" s="992"/>
      <c r="DE97" s="992"/>
      <c r="DF97" s="993"/>
      <c r="DG97" s="993"/>
      <c r="DH97" s="992"/>
      <c r="DI97" s="992"/>
      <c r="DJ97" s="993"/>
      <c r="DK97" s="993"/>
      <c r="DL97" s="992"/>
      <c r="DM97" s="992"/>
      <c r="DN97" s="993"/>
      <c r="DO97" s="993"/>
      <c r="DP97" s="992"/>
      <c r="DQ97" s="992"/>
      <c r="DR97" s="993"/>
      <c r="DS97" s="993"/>
      <c r="DT97" s="992"/>
      <c r="DU97" s="992"/>
      <c r="DV97" s="994">
        <f t="shared" si="12"/>
        <v>530</v>
      </c>
      <c r="DW97" s="1073" t="s">
        <v>1069</v>
      </c>
      <c r="DX97" s="1073" t="s">
        <v>1070</v>
      </c>
      <c r="DY97" s="1073" t="s">
        <v>1106</v>
      </c>
      <c r="DZ97" s="964" t="s">
        <v>1107</v>
      </c>
      <c r="EA97" s="1073">
        <v>3144219306</v>
      </c>
      <c r="EB97" s="1263" t="s">
        <v>1108</v>
      </c>
      <c r="EC97" s="1317" t="s">
        <v>343</v>
      </c>
      <c r="ED97" s="1269" t="s">
        <v>359</v>
      </c>
      <c r="EE97" s="1269" t="s">
        <v>359</v>
      </c>
      <c r="EF97" s="1269" t="s">
        <v>359</v>
      </c>
      <c r="EG97" s="1269" t="s">
        <v>359</v>
      </c>
      <c r="EH97" s="1265"/>
      <c r="EI97" s="995"/>
      <c r="EJ97" s="995"/>
      <c r="EK97" s="995"/>
      <c r="EL97" s="995"/>
      <c r="EM97" s="995"/>
      <c r="EN97" s="995"/>
      <c r="EO97" s="995"/>
      <c r="EP97" s="995"/>
      <c r="EQ97" s="995"/>
      <c r="ER97" s="996"/>
      <c r="ES97" s="996"/>
      <c r="ET97" s="996"/>
      <c r="EU97" s="996"/>
      <c r="EV97" s="996"/>
      <c r="EW97" s="996"/>
      <c r="EX97" s="996"/>
      <c r="EY97" s="996"/>
      <c r="EZ97" s="996"/>
      <c r="FA97" s="996"/>
      <c r="FB97" s="996"/>
      <c r="FC97" s="996"/>
      <c r="FD97" s="996"/>
      <c r="FE97" s="996"/>
      <c r="FF97" s="996"/>
      <c r="FG97" s="996"/>
      <c r="FH97" s="996"/>
      <c r="FI97" s="996"/>
      <c r="FJ97" s="996"/>
      <c r="FK97" s="996"/>
      <c r="FL97" s="996"/>
      <c r="FM97" s="996"/>
      <c r="FN97" s="996"/>
      <c r="FO97" s="996"/>
      <c r="FP97" s="996"/>
      <c r="FQ97" s="996"/>
      <c r="FR97" s="996"/>
      <c r="FS97" s="996"/>
      <c r="FT97" s="996"/>
      <c r="FU97" s="996"/>
      <c r="FV97" s="996"/>
      <c r="FW97" s="996"/>
      <c r="FX97" s="996"/>
      <c r="FY97" s="996"/>
      <c r="FZ97" s="996"/>
      <c r="GA97" s="996"/>
      <c r="GB97" s="996"/>
      <c r="GC97" s="996"/>
      <c r="GD97" s="996"/>
      <c r="GE97" s="996"/>
      <c r="GF97" s="996"/>
      <c r="GG97" s="996"/>
      <c r="GH97" s="996"/>
      <c r="GI97" s="996"/>
      <c r="GJ97" s="996"/>
      <c r="GK97" s="996"/>
      <c r="GL97" s="996"/>
      <c r="GM97" s="996"/>
      <c r="GN97" s="996"/>
      <c r="GO97" s="996"/>
      <c r="GP97" s="996"/>
      <c r="GQ97" s="996"/>
      <c r="GR97" s="996"/>
      <c r="GS97" s="996"/>
      <c r="GT97" s="996"/>
      <c r="GU97" s="996"/>
      <c r="GV97" s="996"/>
      <c r="GW97" s="996"/>
      <c r="GX97" s="996"/>
      <c r="GY97" s="996"/>
      <c r="GZ97" s="996"/>
      <c r="HA97" s="996"/>
      <c r="HB97" s="996"/>
      <c r="HC97" s="996"/>
      <c r="HD97" s="996"/>
      <c r="HE97" s="996"/>
      <c r="HF97" s="996"/>
      <c r="HG97" s="996"/>
      <c r="HH97" s="996"/>
      <c r="HI97" s="996"/>
      <c r="HJ97" s="996"/>
      <c r="HK97" s="996"/>
      <c r="HL97" s="996"/>
      <c r="HM97" s="996"/>
      <c r="HN97" s="996"/>
      <c r="HO97" s="996"/>
      <c r="HP97" s="996"/>
      <c r="HQ97" s="996"/>
      <c r="HR97" s="996"/>
      <c r="HS97" s="996"/>
      <c r="HT97" s="996"/>
      <c r="HU97" s="996"/>
      <c r="HV97" s="996"/>
      <c r="HW97" s="996"/>
      <c r="HX97" s="996"/>
      <c r="HY97" s="996"/>
      <c r="HZ97" s="996"/>
      <c r="IA97" s="996"/>
      <c r="IB97" s="996"/>
      <c r="IC97" s="996"/>
      <c r="ID97" s="996"/>
      <c r="IE97" s="996"/>
      <c r="IF97" s="996"/>
      <c r="IG97" s="996"/>
      <c r="IH97" s="996"/>
      <c r="II97" s="996"/>
      <c r="IJ97" s="996"/>
      <c r="IK97" s="996"/>
      <c r="IL97" s="996"/>
      <c r="IM97" s="996"/>
      <c r="IN97" s="996"/>
      <c r="IO97" s="996"/>
      <c r="IP97" s="996"/>
      <c r="IQ97" s="996"/>
      <c r="IR97" s="996"/>
      <c r="IS97" s="996"/>
      <c r="IT97" s="996"/>
      <c r="IU97" s="996"/>
      <c r="IV97" s="996"/>
      <c r="IW97" s="996"/>
      <c r="IX97" s="996"/>
      <c r="IY97" s="996"/>
      <c r="IZ97" s="996"/>
      <c r="JA97" s="996"/>
      <c r="JB97" s="996"/>
      <c r="JC97" s="996"/>
      <c r="JD97" s="996"/>
      <c r="JE97" s="996"/>
      <c r="JF97" s="996"/>
      <c r="JG97" s="996"/>
      <c r="JH97" s="996"/>
      <c r="JI97" s="996"/>
      <c r="JJ97" s="996"/>
      <c r="JK97" s="996"/>
      <c r="JL97" s="996"/>
      <c r="JM97" s="996"/>
      <c r="JN97" s="996"/>
      <c r="JO97" s="996"/>
      <c r="JP97" s="996"/>
      <c r="JQ97" s="996"/>
      <c r="JR97" s="996"/>
      <c r="JS97" s="996"/>
      <c r="JT97" s="996"/>
      <c r="JU97" s="996"/>
      <c r="JV97" s="996"/>
      <c r="JW97" s="996"/>
      <c r="JX97" s="996"/>
      <c r="JY97" s="996"/>
      <c r="JZ97" s="996"/>
      <c r="KA97" s="996"/>
      <c r="KB97" s="996"/>
      <c r="KC97" s="996"/>
      <c r="KD97" s="996"/>
      <c r="KE97" s="996"/>
      <c r="KF97" s="996"/>
      <c r="KG97" s="996"/>
      <c r="KH97" s="996"/>
      <c r="KI97" s="996"/>
      <c r="KJ97" s="996"/>
      <c r="KK97" s="996"/>
      <c r="KL97" s="996"/>
      <c r="KM97" s="996"/>
      <c r="KN97" s="996"/>
      <c r="KO97" s="996"/>
      <c r="KP97" s="996"/>
      <c r="KQ97" s="996"/>
      <c r="KR97" s="996"/>
      <c r="KS97" s="996"/>
      <c r="KT97" s="996"/>
      <c r="KU97" s="996"/>
      <c r="KV97" s="996"/>
      <c r="KW97" s="996"/>
      <c r="KX97" s="996"/>
      <c r="KY97" s="996"/>
      <c r="KZ97" s="996"/>
      <c r="LA97" s="996"/>
      <c r="LB97" s="996"/>
      <c r="LC97" s="996"/>
      <c r="LD97" s="996"/>
      <c r="LE97" s="996"/>
      <c r="LF97" s="996"/>
      <c r="LG97" s="996"/>
      <c r="LH97" s="996"/>
      <c r="LI97" s="996"/>
      <c r="LJ97" s="996"/>
      <c r="LK97" s="996"/>
      <c r="LL97" s="996"/>
      <c r="LM97" s="996"/>
      <c r="LN97" s="996"/>
      <c r="LO97" s="996"/>
      <c r="LP97" s="996"/>
      <c r="LQ97" s="996"/>
      <c r="LR97" s="996"/>
      <c r="LS97" s="996"/>
      <c r="LT97" s="996"/>
      <c r="LU97" s="996"/>
      <c r="LV97" s="996"/>
      <c r="LW97" s="996"/>
      <c r="LX97" s="996"/>
      <c r="LY97" s="996"/>
      <c r="LZ97" s="996"/>
      <c r="MA97" s="996"/>
      <c r="MB97" s="996"/>
      <c r="MC97" s="996"/>
      <c r="MD97" s="996"/>
      <c r="ME97" s="996"/>
      <c r="MF97" s="996"/>
      <c r="MG97" s="996"/>
      <c r="MH97" s="996"/>
      <c r="MI97" s="996"/>
      <c r="MJ97" s="996"/>
      <c r="MK97" s="996"/>
      <c r="ML97" s="996"/>
      <c r="MM97" s="996"/>
      <c r="MN97" s="996"/>
      <c r="MO97" s="996"/>
      <c r="MP97" s="996"/>
      <c r="MQ97" s="996"/>
      <c r="MR97" s="996"/>
      <c r="MS97" s="996"/>
      <c r="MT97" s="996"/>
      <c r="MU97" s="996"/>
      <c r="MV97" s="996"/>
      <c r="MW97" s="996"/>
      <c r="MX97" s="996"/>
      <c r="MY97" s="996"/>
      <c r="MZ97" s="996"/>
      <c r="NA97" s="996"/>
      <c r="NB97" s="996"/>
      <c r="NC97" s="996"/>
      <c r="ND97" s="996"/>
      <c r="NE97" s="996"/>
      <c r="NF97" s="996"/>
      <c r="NG97" s="996"/>
      <c r="NH97" s="996"/>
      <c r="NI97" s="996"/>
      <c r="NJ97" s="996"/>
      <c r="NK97" s="996"/>
      <c r="NL97" s="996"/>
      <c r="NM97" s="996"/>
      <c r="NN97" s="996"/>
      <c r="NO97" s="996"/>
      <c r="NP97" s="996"/>
      <c r="NQ97" s="996"/>
      <c r="NR97" s="996"/>
      <c r="NS97" s="996"/>
      <c r="NT97" s="996"/>
      <c r="NU97" s="996"/>
      <c r="NV97" s="996"/>
      <c r="NW97" s="996"/>
      <c r="NX97" s="996"/>
      <c r="NY97" s="996"/>
      <c r="NZ97" s="996"/>
      <c r="OA97" s="996"/>
      <c r="OB97" s="996"/>
      <c r="OC97" s="996"/>
      <c r="OD97" s="996"/>
      <c r="OE97" s="996"/>
      <c r="OF97" s="996"/>
      <c r="OG97" s="996"/>
      <c r="OH97" s="996"/>
      <c r="OI97" s="996"/>
      <c r="OJ97" s="996"/>
      <c r="OK97" s="996"/>
      <c r="OL97" s="996"/>
      <c r="OM97" s="996"/>
      <c r="ON97" s="996"/>
      <c r="OO97" s="996"/>
      <c r="OP97" s="996"/>
      <c r="OQ97" s="996"/>
      <c r="OR97" s="996"/>
      <c r="OS97" s="996"/>
      <c r="OT97" s="996"/>
      <c r="OU97" s="996"/>
      <c r="OV97" s="996"/>
      <c r="OW97" s="996"/>
      <c r="OX97" s="996"/>
      <c r="OY97" s="996"/>
      <c r="OZ97" s="996"/>
      <c r="PA97" s="996"/>
      <c r="PB97" s="996"/>
      <c r="PC97" s="996"/>
      <c r="PD97" s="996"/>
      <c r="PE97" s="996"/>
      <c r="PF97" s="996"/>
      <c r="PG97" s="996"/>
      <c r="PH97" s="996"/>
      <c r="PI97" s="996"/>
      <c r="PJ97" s="996"/>
      <c r="PK97" s="996"/>
      <c r="PL97" s="996"/>
      <c r="PM97" s="996"/>
      <c r="PN97" s="996"/>
      <c r="PO97" s="996"/>
      <c r="PP97" s="996"/>
      <c r="PQ97" s="996"/>
      <c r="PR97" s="996"/>
      <c r="PS97" s="996"/>
      <c r="PT97" s="996"/>
      <c r="PU97" s="996"/>
      <c r="PV97" s="996"/>
      <c r="PW97" s="996"/>
      <c r="PX97" s="996"/>
      <c r="PY97" s="996"/>
      <c r="PZ97" s="996"/>
      <c r="QA97" s="996"/>
      <c r="QB97" s="996"/>
      <c r="QC97" s="996"/>
      <c r="QD97" s="996"/>
      <c r="QE97" s="996"/>
      <c r="QF97" s="996"/>
      <c r="QG97" s="996"/>
      <c r="QH97" s="996"/>
      <c r="QI97" s="996"/>
      <c r="QJ97" s="996"/>
      <c r="QK97" s="996"/>
      <c r="QL97" s="996"/>
      <c r="QM97" s="996"/>
      <c r="QN97" s="996"/>
      <c r="QO97" s="996"/>
      <c r="QP97" s="996"/>
      <c r="QQ97" s="996"/>
      <c r="QR97" s="996"/>
      <c r="QS97" s="996"/>
      <c r="QT97" s="996"/>
      <c r="QU97" s="996"/>
      <c r="QV97" s="996"/>
      <c r="QW97" s="996"/>
      <c r="QX97" s="996"/>
      <c r="QY97" s="996"/>
      <c r="QZ97" s="996"/>
      <c r="RA97" s="996"/>
      <c r="RB97" s="996"/>
      <c r="RC97" s="996"/>
      <c r="RD97" s="996"/>
      <c r="RE97" s="996"/>
      <c r="RF97" s="996"/>
      <c r="RG97" s="996"/>
      <c r="RH97" s="996"/>
      <c r="RI97" s="996"/>
      <c r="RJ97" s="996"/>
      <c r="RK97" s="996"/>
      <c r="RL97" s="996"/>
      <c r="RM97" s="996"/>
      <c r="RN97" s="996"/>
      <c r="RO97" s="996"/>
      <c r="RP97" s="996"/>
      <c r="RQ97" s="996"/>
      <c r="RR97" s="996"/>
      <c r="RS97" s="996"/>
      <c r="RT97" s="996"/>
      <c r="RU97" s="996"/>
      <c r="RV97" s="996"/>
      <c r="RW97" s="996"/>
      <c r="RX97" s="996"/>
      <c r="RY97" s="996"/>
      <c r="RZ97" s="996"/>
      <c r="SA97" s="996"/>
      <c r="SB97" s="996"/>
      <c r="SC97" s="996"/>
      <c r="SD97" s="996"/>
      <c r="SE97" s="996"/>
      <c r="SF97" s="996"/>
      <c r="SG97" s="996"/>
      <c r="SH97" s="996"/>
      <c r="SI97" s="996"/>
      <c r="SJ97" s="996"/>
      <c r="SK97" s="996"/>
      <c r="SL97" s="996"/>
      <c r="SM97" s="996"/>
      <c r="SN97" s="996"/>
      <c r="SO97" s="996"/>
      <c r="SP97" s="996"/>
      <c r="SQ97" s="996"/>
      <c r="SR97" s="996"/>
      <c r="SS97" s="996"/>
      <c r="ST97" s="996"/>
      <c r="SU97" s="996"/>
      <c r="SV97" s="996"/>
      <c r="SW97" s="996"/>
      <c r="SX97" s="996"/>
      <c r="SY97" s="996"/>
      <c r="SZ97" s="996"/>
      <c r="TA97" s="996"/>
      <c r="TB97" s="996"/>
      <c r="TC97" s="996"/>
      <c r="TD97" s="996"/>
      <c r="TE97" s="996"/>
      <c r="TF97" s="996"/>
      <c r="TG97" s="996"/>
      <c r="TH97" s="996"/>
      <c r="TI97" s="996"/>
      <c r="TJ97" s="996"/>
      <c r="TK97" s="996"/>
      <c r="TL97" s="996"/>
      <c r="TM97" s="996"/>
      <c r="TN97" s="996"/>
      <c r="TO97" s="996"/>
      <c r="TP97" s="996"/>
      <c r="TQ97" s="996"/>
      <c r="TR97" s="996"/>
      <c r="TS97" s="996"/>
      <c r="TT97" s="996"/>
      <c r="TU97" s="996"/>
      <c r="TV97" s="996"/>
      <c r="TW97" s="996"/>
      <c r="TX97" s="996"/>
      <c r="TY97" s="996"/>
      <c r="TZ97" s="996"/>
      <c r="UA97" s="996"/>
      <c r="UB97" s="996"/>
      <c r="UC97" s="996"/>
      <c r="UD97" s="996"/>
      <c r="UE97" s="996"/>
      <c r="UF97" s="996"/>
      <c r="UG97" s="996"/>
      <c r="UH97" s="996"/>
      <c r="UI97" s="996"/>
      <c r="UJ97" s="996"/>
      <c r="UK97" s="996"/>
      <c r="UL97" s="996"/>
      <c r="UM97" s="996"/>
      <c r="UN97" s="996"/>
      <c r="UO97" s="996"/>
      <c r="UP97" s="996"/>
      <c r="UQ97" s="996"/>
      <c r="UR97" s="996"/>
      <c r="US97" s="996"/>
      <c r="UT97" s="996"/>
      <c r="UU97" s="996"/>
      <c r="UV97" s="996"/>
      <c r="UW97" s="996"/>
      <c r="UX97" s="996"/>
      <c r="UY97" s="996"/>
      <c r="UZ97" s="996"/>
      <c r="VA97" s="996"/>
      <c r="VB97" s="996"/>
      <c r="VC97" s="996"/>
      <c r="VD97" s="996"/>
      <c r="VE97" s="996"/>
      <c r="VF97" s="996"/>
      <c r="VG97" s="996"/>
      <c r="VH97" s="996"/>
      <c r="VI97" s="996"/>
      <c r="VJ97" s="996"/>
      <c r="VK97" s="996"/>
      <c r="VL97" s="996"/>
      <c r="VM97" s="996"/>
      <c r="VN97" s="996"/>
      <c r="VO97" s="996"/>
      <c r="VP97" s="996"/>
      <c r="VQ97" s="996"/>
      <c r="VR97" s="996"/>
      <c r="VS97" s="996"/>
      <c r="VT97" s="996"/>
      <c r="VU97" s="996"/>
      <c r="VV97" s="996"/>
      <c r="VW97" s="996"/>
      <c r="VX97" s="996"/>
      <c r="VY97" s="996"/>
      <c r="VZ97" s="996"/>
      <c r="WA97" s="996"/>
      <c r="WB97" s="996"/>
      <c r="WC97" s="996"/>
      <c r="WD97" s="996"/>
      <c r="WE97" s="996"/>
      <c r="WF97" s="996"/>
      <c r="WG97" s="996"/>
      <c r="WH97" s="996"/>
      <c r="WI97" s="996"/>
      <c r="WJ97" s="996"/>
      <c r="WK97" s="996"/>
      <c r="WL97" s="996"/>
      <c r="WM97" s="996"/>
      <c r="WN97" s="996"/>
      <c r="WO97" s="996"/>
      <c r="WP97" s="996"/>
      <c r="WQ97" s="996"/>
      <c r="WR97" s="996"/>
      <c r="WS97" s="996"/>
      <c r="WT97" s="996"/>
      <c r="WU97" s="996"/>
      <c r="WV97" s="996"/>
      <c r="WW97" s="996"/>
      <c r="WX97" s="996"/>
      <c r="WY97" s="996"/>
      <c r="WZ97" s="996"/>
      <c r="XA97" s="996"/>
      <c r="XB97" s="996"/>
      <c r="XC97" s="996"/>
      <c r="XD97" s="996"/>
      <c r="XE97" s="996"/>
      <c r="XF97" s="996"/>
      <c r="XG97" s="996"/>
      <c r="XH97" s="996"/>
      <c r="XI97" s="996"/>
      <c r="XJ97" s="996"/>
      <c r="XK97" s="996"/>
      <c r="XL97" s="996"/>
      <c r="XM97" s="996"/>
      <c r="XN97" s="996"/>
      <c r="XO97" s="996"/>
      <c r="XP97" s="996"/>
      <c r="XQ97" s="996"/>
      <c r="XR97" s="996"/>
      <c r="XS97" s="996"/>
      <c r="XT97" s="996"/>
      <c r="XU97" s="996"/>
      <c r="XV97" s="996"/>
      <c r="XW97" s="996"/>
      <c r="XX97" s="996"/>
      <c r="XY97" s="996"/>
      <c r="XZ97" s="996"/>
      <c r="YA97" s="996"/>
      <c r="YB97" s="996"/>
      <c r="YC97" s="996"/>
      <c r="YD97" s="996"/>
      <c r="YE97" s="996"/>
      <c r="YF97" s="996"/>
      <c r="YG97" s="996"/>
      <c r="YH97" s="996"/>
      <c r="YI97" s="996"/>
      <c r="YJ97" s="996"/>
      <c r="YK97" s="996"/>
      <c r="YL97" s="996"/>
      <c r="YM97" s="996"/>
      <c r="YN97" s="996"/>
      <c r="YO97" s="996"/>
      <c r="YP97" s="996"/>
      <c r="YQ97" s="996"/>
      <c r="YR97" s="996"/>
      <c r="YS97" s="996"/>
      <c r="YT97" s="996"/>
      <c r="YU97" s="996"/>
      <c r="YV97" s="996"/>
      <c r="YW97" s="996"/>
      <c r="YX97" s="996"/>
      <c r="YY97" s="996"/>
      <c r="YZ97" s="996"/>
      <c r="ZA97" s="996"/>
      <c r="ZB97" s="996"/>
      <c r="ZC97" s="996"/>
      <c r="ZD97" s="996"/>
      <c r="ZE97" s="996"/>
      <c r="ZF97" s="996"/>
      <c r="ZG97" s="996"/>
      <c r="ZH97" s="996"/>
      <c r="ZI97" s="996"/>
      <c r="ZJ97" s="996"/>
      <c r="ZK97" s="996"/>
      <c r="ZL97" s="996"/>
      <c r="ZM97" s="996"/>
      <c r="ZN97" s="996"/>
      <c r="ZO97" s="996"/>
      <c r="ZP97" s="996"/>
      <c r="ZQ97" s="996"/>
      <c r="ZR97" s="996"/>
      <c r="ZS97" s="996"/>
      <c r="ZT97" s="996"/>
      <c r="ZU97" s="996"/>
      <c r="ZV97" s="996"/>
      <c r="ZW97" s="996"/>
      <c r="ZX97" s="996"/>
      <c r="ZY97" s="996"/>
      <c r="ZZ97" s="996"/>
      <c r="AAA97" s="996"/>
      <c r="AAB97" s="996"/>
      <c r="AAC97" s="996"/>
      <c r="AAD97" s="996"/>
      <c r="AAE97" s="996"/>
      <c r="AAF97" s="996"/>
      <c r="AAG97" s="996"/>
      <c r="AAH97" s="996"/>
      <c r="AAI97" s="996"/>
      <c r="AAJ97" s="996"/>
      <c r="AAK97" s="996"/>
      <c r="AAL97" s="996"/>
      <c r="AAM97" s="996"/>
      <c r="AAN97" s="996"/>
      <c r="AAO97" s="996"/>
      <c r="AAP97" s="996"/>
      <c r="AAQ97" s="996"/>
      <c r="AAR97" s="996"/>
      <c r="AAS97" s="996"/>
      <c r="AAT97" s="996"/>
      <c r="AAU97" s="996"/>
      <c r="AAV97" s="996"/>
      <c r="AAW97" s="996"/>
      <c r="AAX97" s="996"/>
      <c r="AAY97" s="996"/>
      <c r="AAZ97" s="996"/>
      <c r="ABA97" s="996"/>
      <c r="ABB97" s="996"/>
      <c r="ABC97" s="996"/>
      <c r="ABD97" s="996"/>
      <c r="ABE97" s="996"/>
      <c r="ABF97" s="996"/>
      <c r="ABG97" s="996"/>
      <c r="ABH97" s="996"/>
      <c r="ABI97" s="996"/>
      <c r="ABJ97" s="996"/>
      <c r="ABK97" s="996"/>
      <c r="ABL97" s="996"/>
      <c r="ABM97" s="996"/>
      <c r="ABN97" s="996"/>
      <c r="ABO97" s="996"/>
      <c r="ABP97" s="996"/>
      <c r="ABQ97" s="996"/>
      <c r="ABR97" s="996"/>
      <c r="ABS97" s="996"/>
      <c r="ABT97" s="996"/>
      <c r="ABU97" s="996"/>
      <c r="ABV97" s="996"/>
      <c r="ABW97" s="996"/>
      <c r="ABX97" s="996"/>
      <c r="ABY97" s="996"/>
      <c r="ABZ97" s="996"/>
      <c r="ACA97" s="996"/>
      <c r="ACB97" s="996"/>
      <c r="ACC97" s="996"/>
      <c r="ACD97" s="996"/>
      <c r="ACE97" s="996"/>
      <c r="ACF97" s="996"/>
      <c r="ACG97" s="996"/>
      <c r="ACH97" s="996"/>
      <c r="ACI97" s="996"/>
      <c r="ACJ97" s="996"/>
      <c r="ACK97" s="996"/>
      <c r="ACL97" s="996"/>
      <c r="ACM97" s="996"/>
      <c r="ACN97" s="996"/>
      <c r="ACO97" s="996"/>
      <c r="ACP97" s="996"/>
      <c r="ACQ97" s="996"/>
      <c r="ACR97" s="996"/>
      <c r="ACS97" s="996"/>
      <c r="ACT97" s="996"/>
      <c r="ACU97" s="996"/>
      <c r="ACV97" s="996"/>
      <c r="ACW97" s="996"/>
      <c r="ACX97" s="996"/>
      <c r="ACY97" s="996"/>
      <c r="ACZ97" s="996"/>
      <c r="ADA97" s="996"/>
      <c r="ADB97" s="996"/>
      <c r="ADC97" s="996"/>
      <c r="ADD97" s="996"/>
      <c r="ADE97" s="996"/>
      <c r="ADF97" s="996"/>
      <c r="ADG97" s="996"/>
      <c r="ADH97" s="996"/>
      <c r="ADI97" s="996"/>
      <c r="ADJ97" s="996"/>
      <c r="ADK97" s="996"/>
      <c r="ADL97" s="996"/>
      <c r="ADM97" s="996"/>
      <c r="ADN97" s="996"/>
      <c r="ADO97" s="996"/>
      <c r="ADP97" s="996"/>
      <c r="ADQ97" s="996"/>
      <c r="ADR97" s="996"/>
      <c r="ADS97" s="996"/>
      <c r="ADT97" s="996"/>
      <c r="ADU97" s="996"/>
      <c r="ADV97" s="996"/>
      <c r="ADW97" s="996"/>
      <c r="ADX97" s="996"/>
      <c r="ADY97" s="996"/>
      <c r="ADZ97" s="996"/>
      <c r="AEA97" s="996"/>
      <c r="AEB97" s="996"/>
      <c r="AEC97" s="996"/>
      <c r="AED97" s="996"/>
      <c r="AEE97" s="996"/>
      <c r="AEF97" s="996"/>
      <c r="AEG97" s="996"/>
      <c r="AEH97" s="996"/>
      <c r="AEI97" s="996"/>
      <c r="AEJ97" s="996"/>
      <c r="AEK97" s="996"/>
      <c r="AEL97" s="996"/>
      <c r="AEM97" s="996"/>
      <c r="AEN97" s="996"/>
      <c r="AEO97" s="996"/>
      <c r="AEP97" s="996"/>
      <c r="AEQ97" s="996"/>
      <c r="AER97" s="996"/>
      <c r="AES97" s="996"/>
      <c r="AET97" s="996"/>
      <c r="AEU97" s="996"/>
      <c r="AEV97" s="996"/>
      <c r="AEW97" s="996"/>
      <c r="AEX97" s="996"/>
      <c r="AEY97" s="996"/>
      <c r="AEZ97" s="996"/>
      <c r="AFA97" s="996"/>
      <c r="AFB97" s="996"/>
      <c r="AFC97" s="996"/>
      <c r="AFD97" s="996"/>
      <c r="AFE97" s="996"/>
      <c r="AFF97" s="996"/>
      <c r="AFG97" s="996"/>
      <c r="AFH97" s="996"/>
      <c r="AFI97" s="996"/>
      <c r="AFJ97" s="996"/>
      <c r="AFK97" s="996"/>
      <c r="AFL97" s="996"/>
      <c r="AFM97" s="996"/>
      <c r="AFN97" s="996"/>
      <c r="AFO97" s="996"/>
      <c r="AFP97" s="996"/>
      <c r="AFQ97" s="996"/>
      <c r="AFR97" s="996"/>
      <c r="AFS97" s="996"/>
      <c r="AFT97" s="996"/>
      <c r="AFU97" s="996"/>
      <c r="AFV97" s="996"/>
      <c r="AFW97" s="996"/>
      <c r="AFX97" s="996"/>
      <c r="AFY97" s="996"/>
      <c r="AFZ97" s="996"/>
      <c r="AGA97" s="996"/>
      <c r="AGB97" s="996"/>
      <c r="AGC97" s="996"/>
      <c r="AGD97" s="996"/>
      <c r="AGE97" s="996"/>
      <c r="AGF97" s="996"/>
      <c r="AGG97" s="996"/>
      <c r="AGH97" s="996"/>
      <c r="AGI97" s="996"/>
      <c r="AGJ97" s="996"/>
      <c r="AGK97" s="996"/>
      <c r="AGL97" s="996"/>
      <c r="AGM97" s="996"/>
      <c r="AGN97" s="996"/>
      <c r="AGO97" s="996"/>
      <c r="AGP97" s="996"/>
      <c r="AGQ97" s="996"/>
      <c r="AGR97" s="996"/>
      <c r="AGS97" s="996"/>
      <c r="AGT97" s="996"/>
      <c r="AGU97" s="996"/>
      <c r="AGV97" s="996"/>
      <c r="AGW97" s="996"/>
      <c r="AGX97" s="996"/>
      <c r="AGY97" s="996"/>
      <c r="AGZ97" s="996"/>
      <c r="AHA97" s="996"/>
      <c r="AHB97" s="996"/>
      <c r="AHC97" s="996"/>
      <c r="AHD97" s="996"/>
      <c r="AHE97" s="996"/>
      <c r="AHF97" s="996"/>
      <c r="AHG97" s="996"/>
      <c r="AHH97" s="996"/>
      <c r="AHI97" s="996"/>
      <c r="AHJ97" s="996"/>
      <c r="AHK97" s="996"/>
      <c r="AHL97" s="996"/>
      <c r="AHM97" s="996"/>
      <c r="AHN97" s="996"/>
      <c r="AHO97" s="996"/>
      <c r="AHP97" s="996"/>
      <c r="AHQ97" s="996"/>
      <c r="AHR97" s="996"/>
      <c r="AHS97" s="996"/>
      <c r="AHT97" s="996"/>
      <c r="AHU97" s="996"/>
      <c r="AHV97" s="996"/>
      <c r="AHW97" s="996"/>
      <c r="AHX97" s="996"/>
      <c r="AHY97" s="996"/>
      <c r="AHZ97" s="996"/>
      <c r="AIA97" s="996"/>
      <c r="AIB97" s="996"/>
      <c r="AIC97" s="996"/>
      <c r="AID97" s="996"/>
      <c r="AIE97" s="996"/>
      <c r="AIF97" s="996"/>
      <c r="AIG97" s="996"/>
      <c r="AIH97" s="996"/>
      <c r="AII97" s="996"/>
      <c r="AIJ97" s="996"/>
      <c r="AIK97" s="996"/>
      <c r="AIL97" s="996"/>
      <c r="AIM97" s="996"/>
      <c r="AIN97" s="996"/>
      <c r="AIO97" s="996"/>
      <c r="AIP97" s="996"/>
      <c r="AIQ97" s="996"/>
      <c r="AIR97" s="996"/>
      <c r="AIS97" s="996"/>
      <c r="AIT97" s="996"/>
      <c r="AIU97" s="996"/>
      <c r="AIV97" s="996"/>
      <c r="AIW97" s="996"/>
      <c r="AIX97" s="996"/>
      <c r="AIY97" s="996"/>
      <c r="AIZ97" s="996"/>
      <c r="AJA97" s="996"/>
      <c r="AJB97" s="996"/>
      <c r="AJC97" s="996"/>
      <c r="AJD97" s="996"/>
      <c r="AJE97" s="996"/>
      <c r="AJF97" s="996"/>
      <c r="AJG97" s="996"/>
      <c r="AJH97" s="996"/>
      <c r="AJI97" s="996"/>
      <c r="AJJ97" s="996"/>
      <c r="AJK97" s="996"/>
      <c r="AJL97" s="996"/>
      <c r="AJM97" s="996"/>
      <c r="AJN97" s="996"/>
      <c r="AJO97" s="996"/>
      <c r="AJP97" s="996"/>
      <c r="AJQ97" s="996"/>
      <c r="AJR97" s="996"/>
      <c r="AJS97" s="996"/>
      <c r="AJT97" s="996"/>
      <c r="AJU97" s="996"/>
      <c r="AJV97" s="996"/>
      <c r="AJW97" s="996"/>
      <c r="AJX97" s="996"/>
      <c r="AJY97" s="996"/>
      <c r="AJZ97" s="996"/>
      <c r="AKA97" s="996"/>
      <c r="AKB97" s="996"/>
      <c r="AKC97" s="996"/>
      <c r="AKD97" s="996"/>
      <c r="AKE97" s="996"/>
      <c r="AKF97" s="996"/>
      <c r="AKG97" s="996"/>
      <c r="AKH97" s="996"/>
      <c r="AKI97" s="996"/>
      <c r="AKJ97" s="996"/>
      <c r="AKK97" s="996"/>
      <c r="AKL97" s="996"/>
      <c r="AKM97" s="996"/>
      <c r="AKN97" s="996"/>
      <c r="AKO97" s="996"/>
      <c r="AKP97" s="996"/>
      <c r="AKQ97" s="996"/>
      <c r="AKR97" s="996"/>
      <c r="AKS97" s="996"/>
      <c r="AKT97" s="996"/>
      <c r="AKU97" s="996"/>
      <c r="AKV97" s="996"/>
      <c r="AKW97" s="996"/>
      <c r="AKX97" s="996"/>
      <c r="AKY97" s="996"/>
      <c r="AKZ97" s="996"/>
      <c r="ALA97" s="996"/>
      <c r="ALB97" s="996"/>
      <c r="ALC97" s="996"/>
      <c r="ALD97" s="996"/>
      <c r="ALE97" s="996"/>
      <c r="ALF97" s="996"/>
      <c r="ALG97" s="996"/>
      <c r="ALH97" s="996"/>
      <c r="ALI97" s="996"/>
      <c r="ALJ97" s="996"/>
      <c r="ALK97" s="996"/>
      <c r="ALL97" s="996"/>
      <c r="ALM97" s="996"/>
      <c r="ALN97" s="996"/>
      <c r="ALO97" s="996"/>
      <c r="ALP97" s="996"/>
      <c r="ALQ97" s="996"/>
      <c r="ALR97" s="996"/>
      <c r="ALS97" s="996"/>
    </row>
    <row r="98" spans="1:1007" s="990" customFormat="1" ht="270">
      <c r="A98" s="953" t="s">
        <v>1045</v>
      </c>
      <c r="B98" s="1264" t="s">
        <v>1046</v>
      </c>
      <c r="C98" s="1073" t="s">
        <v>1096</v>
      </c>
      <c r="D98" s="998"/>
      <c r="E98" s="1073" t="s">
        <v>1097</v>
      </c>
      <c r="F98" s="1073" t="s">
        <v>1098</v>
      </c>
      <c r="G98" s="1073" t="s">
        <v>427</v>
      </c>
      <c r="H98" s="1073" t="s">
        <v>29</v>
      </c>
      <c r="I98" s="1073" t="s">
        <v>437</v>
      </c>
      <c r="J98" s="1073" t="s">
        <v>437</v>
      </c>
      <c r="K98" s="1172">
        <v>45078</v>
      </c>
      <c r="L98" s="1261">
        <v>47847</v>
      </c>
      <c r="M98" s="1073" t="s">
        <v>359</v>
      </c>
      <c r="N98" s="1073" t="s">
        <v>359</v>
      </c>
      <c r="O98" s="1073" t="s">
        <v>359</v>
      </c>
      <c r="P98" s="1073" t="s">
        <v>1099</v>
      </c>
      <c r="Q98" s="1073" t="s">
        <v>359</v>
      </c>
      <c r="R98" s="1073" t="s">
        <v>359</v>
      </c>
      <c r="S98" s="1073" t="s">
        <v>359</v>
      </c>
      <c r="T98" s="1073" t="s">
        <v>1100</v>
      </c>
      <c r="U98" s="1073" t="s">
        <v>359</v>
      </c>
      <c r="V98" s="1073" t="s">
        <v>359</v>
      </c>
      <c r="W98" s="988"/>
      <c r="X98" s="988"/>
      <c r="Y98" s="988"/>
      <c r="Z98" s="988"/>
      <c r="AA98" s="988"/>
      <c r="AB98" s="988"/>
      <c r="AC98" s="1073" t="s">
        <v>1101</v>
      </c>
      <c r="AD98" s="1038"/>
      <c r="AE98" s="965" t="s">
        <v>1112</v>
      </c>
      <c r="AF98" s="1189">
        <v>8.8000000000000005E-3</v>
      </c>
      <c r="AG98" s="1073" t="s">
        <v>1113</v>
      </c>
      <c r="AH98" s="1073" t="s">
        <v>1114</v>
      </c>
      <c r="AI98" s="953" t="s">
        <v>702</v>
      </c>
      <c r="AJ98" s="953" t="s">
        <v>702</v>
      </c>
      <c r="AK98" s="964" t="s">
        <v>1115</v>
      </c>
      <c r="AL98" s="1269" t="s">
        <v>20</v>
      </c>
      <c r="AM98" s="956" t="str">
        <f t="shared" si="11"/>
        <v>SI</v>
      </c>
      <c r="AN98" s="1269">
        <v>301</v>
      </c>
      <c r="AO98" s="1073" t="s">
        <v>437</v>
      </c>
      <c r="AP98" s="1073" t="s">
        <v>437</v>
      </c>
      <c r="AQ98" s="1172">
        <v>45078</v>
      </c>
      <c r="AR98" s="991">
        <v>48578</v>
      </c>
      <c r="AS98" s="1269">
        <v>1</v>
      </c>
      <c r="AT98" s="1269">
        <v>1</v>
      </c>
      <c r="AU98" s="1269">
        <v>1</v>
      </c>
      <c r="AV98" s="1269">
        <v>1</v>
      </c>
      <c r="AW98" s="1269">
        <v>1</v>
      </c>
      <c r="AX98" s="1269">
        <v>1</v>
      </c>
      <c r="AY98" s="1269">
        <v>1</v>
      </c>
      <c r="AZ98" s="1269">
        <v>1</v>
      </c>
      <c r="BA98" s="1269">
        <v>1</v>
      </c>
      <c r="BB98" s="1269">
        <v>1</v>
      </c>
      <c r="BC98" s="999"/>
      <c r="BD98" s="999"/>
      <c r="BE98" s="999"/>
      <c r="BF98" s="999"/>
      <c r="BG98" s="999"/>
      <c r="BH98" s="999"/>
      <c r="BI98" s="1000">
        <f>SUM(AS98:BH98)</f>
        <v>10</v>
      </c>
      <c r="BJ98" s="1219">
        <v>38</v>
      </c>
      <c r="BK98" s="1219" t="s">
        <v>1116</v>
      </c>
      <c r="BL98" s="1073" t="s">
        <v>76</v>
      </c>
      <c r="BM98" s="1073">
        <v>7871</v>
      </c>
      <c r="BN98" s="1219">
        <v>101</v>
      </c>
      <c r="BO98" s="1219">
        <v>101</v>
      </c>
      <c r="BP98" s="1073" t="s">
        <v>76</v>
      </c>
      <c r="BQ98" s="1073"/>
      <c r="BR98" s="1219">
        <v>111</v>
      </c>
      <c r="BS98" s="1073"/>
      <c r="BT98" s="1073" t="s">
        <v>76</v>
      </c>
      <c r="BU98" s="1073"/>
      <c r="BV98" s="1270">
        <v>122</v>
      </c>
      <c r="BW98" s="1073"/>
      <c r="BX98" s="1073" t="s">
        <v>76</v>
      </c>
      <c r="BY98" s="1073"/>
      <c r="BZ98" s="1219">
        <v>134</v>
      </c>
      <c r="CA98" s="1073"/>
      <c r="CB98" s="1073" t="s">
        <v>76</v>
      </c>
      <c r="CC98" s="1262"/>
      <c r="CD98" s="1219">
        <v>148</v>
      </c>
      <c r="CE98" s="1073"/>
      <c r="CF98" s="1073" t="s">
        <v>76</v>
      </c>
      <c r="CG98" s="1073"/>
      <c r="CH98" s="1219">
        <v>162</v>
      </c>
      <c r="CI98" s="1073"/>
      <c r="CJ98" s="1073" t="s">
        <v>76</v>
      </c>
      <c r="CK98" s="1073"/>
      <c r="CL98" s="1219">
        <v>179</v>
      </c>
      <c r="CM98" s="1073"/>
      <c r="CN98" s="1073" t="s">
        <v>76</v>
      </c>
      <c r="CO98" s="1073"/>
      <c r="CP98" s="1219">
        <v>197</v>
      </c>
      <c r="CQ98" s="1073"/>
      <c r="CR98" s="1073" t="s">
        <v>76</v>
      </c>
      <c r="CS98" s="1262"/>
      <c r="CT98" s="1219">
        <v>216</v>
      </c>
      <c r="CU98" s="1073"/>
      <c r="CV98" s="1073" t="s">
        <v>76</v>
      </c>
      <c r="CW98" s="1073"/>
      <c r="CX98" s="993"/>
      <c r="CY98" s="993"/>
      <c r="CZ98" s="992"/>
      <c r="DA98" s="992"/>
      <c r="DB98" s="993"/>
      <c r="DC98" s="993"/>
      <c r="DD98" s="992"/>
      <c r="DE98" s="992"/>
      <c r="DF98" s="993"/>
      <c r="DG98" s="993"/>
      <c r="DH98" s="992"/>
      <c r="DI98" s="992"/>
      <c r="DJ98" s="993"/>
      <c r="DK98" s="993"/>
      <c r="DL98" s="992"/>
      <c r="DM98" s="992"/>
      <c r="DN98" s="993"/>
      <c r="DO98" s="993"/>
      <c r="DP98" s="992"/>
      <c r="DQ98" s="992"/>
      <c r="DR98" s="993"/>
      <c r="DS98" s="993"/>
      <c r="DT98" s="992"/>
      <c r="DU98" s="992"/>
      <c r="DV98" s="994">
        <f t="shared" si="12"/>
        <v>1408</v>
      </c>
      <c r="DW98" s="1073" t="s">
        <v>1069</v>
      </c>
      <c r="DX98" s="1073" t="s">
        <v>1070</v>
      </c>
      <c r="DY98" s="1073" t="s">
        <v>1117</v>
      </c>
      <c r="DZ98" s="964" t="s">
        <v>1118</v>
      </c>
      <c r="EA98" s="1269" t="s">
        <v>359</v>
      </c>
      <c r="EB98" s="1263" t="s">
        <v>1119</v>
      </c>
      <c r="EC98" s="1306" t="s">
        <v>343</v>
      </c>
      <c r="ED98" s="1073"/>
      <c r="EE98" s="964"/>
      <c r="EF98" s="1269"/>
      <c r="EG98" s="1263"/>
      <c r="EH98" s="1265"/>
      <c r="EI98" s="995"/>
      <c r="EJ98" s="995"/>
      <c r="EK98" s="995"/>
      <c r="EL98" s="995"/>
      <c r="EM98" s="995"/>
      <c r="EN98" s="995"/>
      <c r="EO98" s="995"/>
      <c r="EP98" s="995"/>
      <c r="EQ98" s="995"/>
      <c r="ER98" s="996"/>
      <c r="ES98" s="996"/>
      <c r="ET98" s="996"/>
      <c r="EU98" s="996"/>
      <c r="EV98" s="996"/>
      <c r="EW98" s="996"/>
      <c r="EX98" s="996"/>
      <c r="EY98" s="996"/>
      <c r="EZ98" s="996"/>
      <c r="FA98" s="996"/>
      <c r="FB98" s="996"/>
      <c r="FC98" s="996"/>
      <c r="FD98" s="996"/>
      <c r="FE98" s="996"/>
      <c r="FF98" s="996"/>
      <c r="FG98" s="996"/>
      <c r="FH98" s="996"/>
      <c r="FI98" s="996"/>
      <c r="FJ98" s="996"/>
      <c r="FK98" s="996"/>
      <c r="FL98" s="996"/>
      <c r="FM98" s="996"/>
      <c r="FN98" s="996"/>
      <c r="FO98" s="996"/>
      <c r="FP98" s="996"/>
      <c r="FQ98" s="996"/>
      <c r="FR98" s="996"/>
      <c r="FS98" s="996"/>
      <c r="FT98" s="996"/>
      <c r="FU98" s="996"/>
      <c r="FV98" s="996"/>
      <c r="FW98" s="996"/>
      <c r="FX98" s="996"/>
      <c r="FY98" s="996"/>
      <c r="FZ98" s="996"/>
      <c r="GA98" s="996"/>
      <c r="GB98" s="996"/>
      <c r="GC98" s="996"/>
      <c r="GD98" s="996"/>
      <c r="GE98" s="996"/>
      <c r="GF98" s="996"/>
      <c r="GG98" s="996"/>
      <c r="GH98" s="996"/>
      <c r="GI98" s="996"/>
      <c r="GJ98" s="996"/>
      <c r="GK98" s="996"/>
      <c r="GL98" s="996"/>
      <c r="GM98" s="996"/>
      <c r="GN98" s="996"/>
      <c r="GO98" s="996"/>
      <c r="GP98" s="996"/>
      <c r="GQ98" s="996"/>
      <c r="GR98" s="996"/>
      <c r="GS98" s="996"/>
      <c r="GT98" s="996"/>
      <c r="GU98" s="996"/>
      <c r="GV98" s="996"/>
      <c r="GW98" s="996"/>
      <c r="GX98" s="996"/>
      <c r="GY98" s="996"/>
      <c r="GZ98" s="996"/>
      <c r="HA98" s="996"/>
      <c r="HB98" s="996"/>
      <c r="HC98" s="996"/>
      <c r="HD98" s="996"/>
      <c r="HE98" s="996"/>
      <c r="HF98" s="996"/>
      <c r="HG98" s="996"/>
      <c r="HH98" s="996"/>
      <c r="HI98" s="996"/>
      <c r="HJ98" s="996"/>
      <c r="HK98" s="996"/>
      <c r="HL98" s="996"/>
      <c r="HM98" s="996"/>
      <c r="HN98" s="996"/>
      <c r="HO98" s="996"/>
      <c r="HP98" s="996"/>
      <c r="HQ98" s="996"/>
      <c r="HR98" s="996"/>
      <c r="HS98" s="996"/>
      <c r="HT98" s="996"/>
      <c r="HU98" s="996"/>
      <c r="HV98" s="996"/>
      <c r="HW98" s="996"/>
      <c r="HX98" s="996"/>
      <c r="HY98" s="996"/>
      <c r="HZ98" s="996"/>
      <c r="IA98" s="996"/>
      <c r="IB98" s="996"/>
      <c r="IC98" s="996"/>
      <c r="ID98" s="996"/>
      <c r="IE98" s="996"/>
      <c r="IF98" s="996"/>
      <c r="IG98" s="996"/>
      <c r="IH98" s="996"/>
      <c r="II98" s="996"/>
      <c r="IJ98" s="996"/>
      <c r="IK98" s="996"/>
      <c r="IL98" s="996"/>
      <c r="IM98" s="996"/>
      <c r="IN98" s="996"/>
      <c r="IO98" s="996"/>
      <c r="IP98" s="996"/>
      <c r="IQ98" s="996"/>
      <c r="IR98" s="996"/>
      <c r="IS98" s="996"/>
      <c r="IT98" s="996"/>
      <c r="IU98" s="996"/>
      <c r="IV98" s="996"/>
      <c r="IW98" s="996"/>
      <c r="IX98" s="996"/>
      <c r="IY98" s="996"/>
      <c r="IZ98" s="996"/>
      <c r="JA98" s="996"/>
      <c r="JB98" s="996"/>
      <c r="JC98" s="996"/>
      <c r="JD98" s="996"/>
      <c r="JE98" s="996"/>
      <c r="JF98" s="996"/>
      <c r="JG98" s="996"/>
      <c r="JH98" s="996"/>
      <c r="JI98" s="996"/>
      <c r="JJ98" s="996"/>
      <c r="JK98" s="996"/>
      <c r="JL98" s="996"/>
      <c r="JM98" s="996"/>
      <c r="JN98" s="996"/>
      <c r="JO98" s="996"/>
      <c r="JP98" s="996"/>
      <c r="JQ98" s="996"/>
      <c r="JR98" s="996"/>
      <c r="JS98" s="996"/>
      <c r="JT98" s="996"/>
      <c r="JU98" s="996"/>
      <c r="JV98" s="996"/>
      <c r="JW98" s="996"/>
      <c r="JX98" s="996"/>
      <c r="JY98" s="996"/>
      <c r="JZ98" s="996"/>
      <c r="KA98" s="996"/>
      <c r="KB98" s="996"/>
      <c r="KC98" s="996"/>
      <c r="KD98" s="996"/>
      <c r="KE98" s="996"/>
      <c r="KF98" s="996"/>
      <c r="KG98" s="996"/>
      <c r="KH98" s="996"/>
      <c r="KI98" s="996"/>
      <c r="KJ98" s="996"/>
      <c r="KK98" s="996"/>
      <c r="KL98" s="996"/>
      <c r="KM98" s="996"/>
      <c r="KN98" s="996"/>
      <c r="KO98" s="996"/>
      <c r="KP98" s="996"/>
      <c r="KQ98" s="996"/>
      <c r="KR98" s="996"/>
      <c r="KS98" s="996"/>
      <c r="KT98" s="996"/>
      <c r="KU98" s="996"/>
      <c r="KV98" s="996"/>
      <c r="KW98" s="996"/>
      <c r="KX98" s="996"/>
      <c r="KY98" s="996"/>
      <c r="KZ98" s="996"/>
      <c r="LA98" s="996"/>
      <c r="LB98" s="996"/>
      <c r="LC98" s="996"/>
      <c r="LD98" s="996"/>
      <c r="LE98" s="996"/>
      <c r="LF98" s="996"/>
      <c r="LG98" s="996"/>
      <c r="LH98" s="996"/>
      <c r="LI98" s="996"/>
      <c r="LJ98" s="996"/>
      <c r="LK98" s="996"/>
      <c r="LL98" s="996"/>
      <c r="LM98" s="996"/>
      <c r="LN98" s="996"/>
      <c r="LO98" s="996"/>
      <c r="LP98" s="996"/>
      <c r="LQ98" s="996"/>
      <c r="LR98" s="996"/>
      <c r="LS98" s="996"/>
      <c r="LT98" s="996"/>
      <c r="LU98" s="996"/>
      <c r="LV98" s="996"/>
      <c r="LW98" s="996"/>
      <c r="LX98" s="996"/>
      <c r="LY98" s="996"/>
      <c r="LZ98" s="996"/>
      <c r="MA98" s="996"/>
      <c r="MB98" s="996"/>
      <c r="MC98" s="996"/>
      <c r="MD98" s="996"/>
      <c r="ME98" s="996"/>
      <c r="MF98" s="996"/>
      <c r="MG98" s="996"/>
      <c r="MH98" s="996"/>
      <c r="MI98" s="996"/>
      <c r="MJ98" s="996"/>
      <c r="MK98" s="996"/>
      <c r="ML98" s="996"/>
      <c r="MM98" s="996"/>
      <c r="MN98" s="996"/>
      <c r="MO98" s="996"/>
      <c r="MP98" s="996"/>
      <c r="MQ98" s="996"/>
      <c r="MR98" s="996"/>
      <c r="MS98" s="996"/>
      <c r="MT98" s="996"/>
      <c r="MU98" s="996"/>
      <c r="MV98" s="996"/>
      <c r="MW98" s="996"/>
      <c r="MX98" s="996"/>
      <c r="MY98" s="996"/>
      <c r="MZ98" s="996"/>
      <c r="NA98" s="996"/>
      <c r="NB98" s="996"/>
      <c r="NC98" s="996"/>
      <c r="ND98" s="996"/>
      <c r="NE98" s="996"/>
      <c r="NF98" s="996"/>
      <c r="NG98" s="996"/>
      <c r="NH98" s="996"/>
      <c r="NI98" s="996"/>
      <c r="NJ98" s="996"/>
      <c r="NK98" s="996"/>
      <c r="NL98" s="996"/>
      <c r="NM98" s="996"/>
      <c r="NN98" s="996"/>
      <c r="NO98" s="996"/>
      <c r="NP98" s="996"/>
      <c r="NQ98" s="996"/>
      <c r="NR98" s="996"/>
      <c r="NS98" s="996"/>
      <c r="NT98" s="996"/>
      <c r="NU98" s="996"/>
      <c r="NV98" s="996"/>
      <c r="NW98" s="996"/>
      <c r="NX98" s="996"/>
      <c r="NY98" s="996"/>
      <c r="NZ98" s="996"/>
      <c r="OA98" s="996"/>
      <c r="OB98" s="996"/>
      <c r="OC98" s="996"/>
      <c r="OD98" s="996"/>
      <c r="OE98" s="996"/>
      <c r="OF98" s="996"/>
      <c r="OG98" s="996"/>
      <c r="OH98" s="996"/>
      <c r="OI98" s="996"/>
      <c r="OJ98" s="996"/>
      <c r="OK98" s="996"/>
      <c r="OL98" s="996"/>
      <c r="OM98" s="996"/>
      <c r="ON98" s="996"/>
      <c r="OO98" s="996"/>
      <c r="OP98" s="996"/>
      <c r="OQ98" s="996"/>
      <c r="OR98" s="996"/>
      <c r="OS98" s="996"/>
      <c r="OT98" s="996"/>
      <c r="OU98" s="996"/>
      <c r="OV98" s="996"/>
      <c r="OW98" s="996"/>
      <c r="OX98" s="996"/>
      <c r="OY98" s="996"/>
      <c r="OZ98" s="996"/>
      <c r="PA98" s="996"/>
      <c r="PB98" s="996"/>
      <c r="PC98" s="996"/>
      <c r="PD98" s="996"/>
      <c r="PE98" s="996"/>
      <c r="PF98" s="996"/>
      <c r="PG98" s="996"/>
      <c r="PH98" s="996"/>
      <c r="PI98" s="996"/>
      <c r="PJ98" s="996"/>
      <c r="PK98" s="996"/>
      <c r="PL98" s="996"/>
      <c r="PM98" s="996"/>
      <c r="PN98" s="996"/>
      <c r="PO98" s="996"/>
      <c r="PP98" s="996"/>
      <c r="PQ98" s="996"/>
      <c r="PR98" s="996"/>
      <c r="PS98" s="996"/>
      <c r="PT98" s="996"/>
      <c r="PU98" s="996"/>
      <c r="PV98" s="996"/>
      <c r="PW98" s="996"/>
      <c r="PX98" s="996"/>
      <c r="PY98" s="996"/>
      <c r="PZ98" s="996"/>
      <c r="QA98" s="996"/>
      <c r="QB98" s="996"/>
      <c r="QC98" s="996"/>
      <c r="QD98" s="996"/>
      <c r="QE98" s="996"/>
      <c r="QF98" s="996"/>
      <c r="QG98" s="996"/>
      <c r="QH98" s="996"/>
      <c r="QI98" s="996"/>
      <c r="QJ98" s="996"/>
      <c r="QK98" s="996"/>
      <c r="QL98" s="996"/>
      <c r="QM98" s="996"/>
      <c r="QN98" s="996"/>
      <c r="QO98" s="996"/>
      <c r="QP98" s="996"/>
      <c r="QQ98" s="996"/>
      <c r="QR98" s="996"/>
      <c r="QS98" s="996"/>
      <c r="QT98" s="996"/>
      <c r="QU98" s="996"/>
      <c r="QV98" s="996"/>
      <c r="QW98" s="996"/>
      <c r="QX98" s="996"/>
      <c r="QY98" s="996"/>
      <c r="QZ98" s="996"/>
      <c r="RA98" s="996"/>
      <c r="RB98" s="996"/>
      <c r="RC98" s="996"/>
      <c r="RD98" s="996"/>
      <c r="RE98" s="996"/>
      <c r="RF98" s="996"/>
      <c r="RG98" s="996"/>
      <c r="RH98" s="996"/>
      <c r="RI98" s="996"/>
      <c r="RJ98" s="996"/>
      <c r="RK98" s="996"/>
      <c r="RL98" s="996"/>
      <c r="RM98" s="996"/>
      <c r="RN98" s="996"/>
      <c r="RO98" s="996"/>
      <c r="RP98" s="996"/>
      <c r="RQ98" s="996"/>
      <c r="RR98" s="996"/>
      <c r="RS98" s="996"/>
      <c r="RT98" s="996"/>
      <c r="RU98" s="996"/>
      <c r="RV98" s="996"/>
      <c r="RW98" s="996"/>
      <c r="RX98" s="996"/>
      <c r="RY98" s="996"/>
      <c r="RZ98" s="996"/>
      <c r="SA98" s="996"/>
      <c r="SB98" s="996"/>
      <c r="SC98" s="996"/>
      <c r="SD98" s="996"/>
      <c r="SE98" s="996"/>
      <c r="SF98" s="996"/>
      <c r="SG98" s="996"/>
      <c r="SH98" s="996"/>
      <c r="SI98" s="996"/>
      <c r="SJ98" s="996"/>
      <c r="SK98" s="996"/>
      <c r="SL98" s="996"/>
      <c r="SM98" s="996"/>
      <c r="SN98" s="996"/>
      <c r="SO98" s="996"/>
      <c r="SP98" s="996"/>
      <c r="SQ98" s="996"/>
      <c r="SR98" s="996"/>
      <c r="SS98" s="996"/>
      <c r="ST98" s="996"/>
      <c r="SU98" s="996"/>
      <c r="SV98" s="996"/>
      <c r="SW98" s="996"/>
      <c r="SX98" s="996"/>
      <c r="SY98" s="996"/>
      <c r="SZ98" s="996"/>
      <c r="TA98" s="996"/>
      <c r="TB98" s="996"/>
      <c r="TC98" s="996"/>
      <c r="TD98" s="996"/>
      <c r="TE98" s="996"/>
      <c r="TF98" s="996"/>
      <c r="TG98" s="996"/>
      <c r="TH98" s="996"/>
      <c r="TI98" s="996"/>
      <c r="TJ98" s="996"/>
      <c r="TK98" s="996"/>
      <c r="TL98" s="996"/>
      <c r="TM98" s="996"/>
      <c r="TN98" s="996"/>
      <c r="TO98" s="996"/>
      <c r="TP98" s="996"/>
      <c r="TQ98" s="996"/>
      <c r="TR98" s="996"/>
      <c r="TS98" s="996"/>
      <c r="TT98" s="996"/>
      <c r="TU98" s="996"/>
      <c r="TV98" s="996"/>
      <c r="TW98" s="996"/>
      <c r="TX98" s="996"/>
      <c r="TY98" s="996"/>
      <c r="TZ98" s="996"/>
      <c r="UA98" s="996"/>
      <c r="UB98" s="996"/>
      <c r="UC98" s="996"/>
      <c r="UD98" s="996"/>
      <c r="UE98" s="996"/>
      <c r="UF98" s="996"/>
      <c r="UG98" s="996"/>
      <c r="UH98" s="996"/>
      <c r="UI98" s="996"/>
      <c r="UJ98" s="996"/>
      <c r="UK98" s="996"/>
      <c r="UL98" s="996"/>
      <c r="UM98" s="996"/>
      <c r="UN98" s="996"/>
      <c r="UO98" s="996"/>
      <c r="UP98" s="996"/>
      <c r="UQ98" s="996"/>
      <c r="UR98" s="996"/>
      <c r="US98" s="996"/>
      <c r="UT98" s="996"/>
      <c r="UU98" s="996"/>
      <c r="UV98" s="996"/>
      <c r="UW98" s="996"/>
      <c r="UX98" s="996"/>
      <c r="UY98" s="996"/>
      <c r="UZ98" s="996"/>
      <c r="VA98" s="996"/>
      <c r="VB98" s="996"/>
      <c r="VC98" s="996"/>
      <c r="VD98" s="996"/>
      <c r="VE98" s="996"/>
      <c r="VF98" s="996"/>
      <c r="VG98" s="996"/>
      <c r="VH98" s="996"/>
      <c r="VI98" s="996"/>
      <c r="VJ98" s="996"/>
      <c r="VK98" s="996"/>
      <c r="VL98" s="996"/>
      <c r="VM98" s="996"/>
      <c r="VN98" s="996"/>
      <c r="VO98" s="996"/>
      <c r="VP98" s="996"/>
      <c r="VQ98" s="996"/>
      <c r="VR98" s="996"/>
      <c r="VS98" s="996"/>
      <c r="VT98" s="996"/>
      <c r="VU98" s="996"/>
      <c r="VV98" s="996"/>
      <c r="VW98" s="996"/>
      <c r="VX98" s="996"/>
      <c r="VY98" s="996"/>
      <c r="VZ98" s="996"/>
      <c r="WA98" s="996"/>
      <c r="WB98" s="996"/>
      <c r="WC98" s="996"/>
      <c r="WD98" s="996"/>
      <c r="WE98" s="996"/>
      <c r="WF98" s="996"/>
      <c r="WG98" s="996"/>
      <c r="WH98" s="996"/>
      <c r="WI98" s="996"/>
      <c r="WJ98" s="996"/>
      <c r="WK98" s="996"/>
      <c r="WL98" s="996"/>
      <c r="WM98" s="996"/>
      <c r="WN98" s="996"/>
      <c r="WO98" s="996"/>
      <c r="WP98" s="996"/>
      <c r="WQ98" s="996"/>
      <c r="WR98" s="996"/>
      <c r="WS98" s="996"/>
      <c r="WT98" s="996"/>
      <c r="WU98" s="996"/>
      <c r="WV98" s="996"/>
      <c r="WW98" s="996"/>
      <c r="WX98" s="996"/>
      <c r="WY98" s="996"/>
      <c r="WZ98" s="996"/>
      <c r="XA98" s="996"/>
      <c r="XB98" s="996"/>
      <c r="XC98" s="996"/>
      <c r="XD98" s="996"/>
      <c r="XE98" s="996"/>
      <c r="XF98" s="996"/>
      <c r="XG98" s="996"/>
      <c r="XH98" s="996"/>
      <c r="XI98" s="996"/>
      <c r="XJ98" s="996"/>
      <c r="XK98" s="996"/>
      <c r="XL98" s="996"/>
      <c r="XM98" s="996"/>
      <c r="XN98" s="996"/>
      <c r="XO98" s="996"/>
      <c r="XP98" s="996"/>
      <c r="XQ98" s="996"/>
      <c r="XR98" s="996"/>
      <c r="XS98" s="996"/>
      <c r="XT98" s="996"/>
      <c r="XU98" s="996"/>
      <c r="XV98" s="996"/>
      <c r="XW98" s="996"/>
      <c r="XX98" s="996"/>
      <c r="XY98" s="996"/>
      <c r="XZ98" s="996"/>
      <c r="YA98" s="996"/>
      <c r="YB98" s="996"/>
      <c r="YC98" s="996"/>
      <c r="YD98" s="996"/>
      <c r="YE98" s="996"/>
      <c r="YF98" s="996"/>
      <c r="YG98" s="996"/>
      <c r="YH98" s="996"/>
      <c r="YI98" s="996"/>
      <c r="YJ98" s="996"/>
      <c r="YK98" s="996"/>
      <c r="YL98" s="996"/>
      <c r="YM98" s="996"/>
      <c r="YN98" s="996"/>
      <c r="YO98" s="996"/>
      <c r="YP98" s="996"/>
      <c r="YQ98" s="996"/>
      <c r="YR98" s="996"/>
      <c r="YS98" s="996"/>
      <c r="YT98" s="996"/>
      <c r="YU98" s="996"/>
      <c r="YV98" s="996"/>
      <c r="YW98" s="996"/>
      <c r="YX98" s="996"/>
      <c r="YY98" s="996"/>
      <c r="YZ98" s="996"/>
      <c r="ZA98" s="996"/>
      <c r="ZB98" s="996"/>
      <c r="ZC98" s="996"/>
      <c r="ZD98" s="996"/>
      <c r="ZE98" s="996"/>
      <c r="ZF98" s="996"/>
      <c r="ZG98" s="996"/>
      <c r="ZH98" s="996"/>
      <c r="ZI98" s="996"/>
      <c r="ZJ98" s="996"/>
      <c r="ZK98" s="996"/>
      <c r="ZL98" s="996"/>
      <c r="ZM98" s="996"/>
      <c r="ZN98" s="996"/>
      <c r="ZO98" s="996"/>
      <c r="ZP98" s="996"/>
      <c r="ZQ98" s="996"/>
      <c r="ZR98" s="996"/>
      <c r="ZS98" s="996"/>
      <c r="ZT98" s="996"/>
      <c r="ZU98" s="996"/>
      <c r="ZV98" s="996"/>
      <c r="ZW98" s="996"/>
      <c r="ZX98" s="996"/>
      <c r="ZY98" s="996"/>
      <c r="ZZ98" s="996"/>
      <c r="AAA98" s="996"/>
      <c r="AAB98" s="996"/>
      <c r="AAC98" s="996"/>
      <c r="AAD98" s="996"/>
      <c r="AAE98" s="996"/>
      <c r="AAF98" s="996"/>
      <c r="AAG98" s="996"/>
      <c r="AAH98" s="996"/>
      <c r="AAI98" s="996"/>
      <c r="AAJ98" s="996"/>
      <c r="AAK98" s="996"/>
      <c r="AAL98" s="996"/>
      <c r="AAM98" s="996"/>
      <c r="AAN98" s="996"/>
      <c r="AAO98" s="996"/>
      <c r="AAP98" s="996"/>
      <c r="AAQ98" s="996"/>
      <c r="AAR98" s="996"/>
      <c r="AAS98" s="996"/>
      <c r="AAT98" s="996"/>
      <c r="AAU98" s="996"/>
      <c r="AAV98" s="996"/>
      <c r="AAW98" s="996"/>
      <c r="AAX98" s="996"/>
      <c r="AAY98" s="996"/>
      <c r="AAZ98" s="996"/>
      <c r="ABA98" s="996"/>
      <c r="ABB98" s="996"/>
      <c r="ABC98" s="996"/>
      <c r="ABD98" s="996"/>
      <c r="ABE98" s="996"/>
      <c r="ABF98" s="996"/>
      <c r="ABG98" s="996"/>
      <c r="ABH98" s="996"/>
      <c r="ABI98" s="996"/>
      <c r="ABJ98" s="996"/>
      <c r="ABK98" s="996"/>
      <c r="ABL98" s="996"/>
      <c r="ABM98" s="996"/>
      <c r="ABN98" s="996"/>
      <c r="ABO98" s="996"/>
      <c r="ABP98" s="996"/>
      <c r="ABQ98" s="996"/>
      <c r="ABR98" s="996"/>
      <c r="ABS98" s="996"/>
      <c r="ABT98" s="996"/>
      <c r="ABU98" s="996"/>
      <c r="ABV98" s="996"/>
      <c r="ABW98" s="996"/>
      <c r="ABX98" s="996"/>
      <c r="ABY98" s="996"/>
      <c r="ABZ98" s="996"/>
      <c r="ACA98" s="996"/>
      <c r="ACB98" s="996"/>
      <c r="ACC98" s="996"/>
      <c r="ACD98" s="996"/>
      <c r="ACE98" s="996"/>
      <c r="ACF98" s="996"/>
      <c r="ACG98" s="996"/>
      <c r="ACH98" s="996"/>
      <c r="ACI98" s="996"/>
      <c r="ACJ98" s="996"/>
      <c r="ACK98" s="996"/>
      <c r="ACL98" s="996"/>
      <c r="ACM98" s="996"/>
      <c r="ACN98" s="996"/>
      <c r="ACO98" s="996"/>
      <c r="ACP98" s="996"/>
      <c r="ACQ98" s="996"/>
      <c r="ACR98" s="996"/>
      <c r="ACS98" s="996"/>
      <c r="ACT98" s="996"/>
      <c r="ACU98" s="996"/>
      <c r="ACV98" s="996"/>
      <c r="ACW98" s="996"/>
      <c r="ACX98" s="996"/>
      <c r="ACY98" s="996"/>
      <c r="ACZ98" s="996"/>
      <c r="ADA98" s="996"/>
      <c r="ADB98" s="996"/>
      <c r="ADC98" s="996"/>
      <c r="ADD98" s="996"/>
      <c r="ADE98" s="996"/>
      <c r="ADF98" s="996"/>
      <c r="ADG98" s="996"/>
      <c r="ADH98" s="996"/>
      <c r="ADI98" s="996"/>
      <c r="ADJ98" s="996"/>
      <c r="ADK98" s="996"/>
      <c r="ADL98" s="996"/>
      <c r="ADM98" s="996"/>
      <c r="ADN98" s="996"/>
      <c r="ADO98" s="996"/>
      <c r="ADP98" s="996"/>
      <c r="ADQ98" s="996"/>
      <c r="ADR98" s="996"/>
      <c r="ADS98" s="996"/>
      <c r="ADT98" s="996"/>
      <c r="ADU98" s="996"/>
      <c r="ADV98" s="996"/>
      <c r="ADW98" s="996"/>
      <c r="ADX98" s="996"/>
      <c r="ADY98" s="996"/>
      <c r="ADZ98" s="996"/>
      <c r="AEA98" s="996"/>
      <c r="AEB98" s="996"/>
      <c r="AEC98" s="996"/>
      <c r="AED98" s="996"/>
      <c r="AEE98" s="996"/>
      <c r="AEF98" s="996"/>
      <c r="AEG98" s="996"/>
      <c r="AEH98" s="996"/>
      <c r="AEI98" s="996"/>
      <c r="AEJ98" s="996"/>
      <c r="AEK98" s="996"/>
      <c r="AEL98" s="996"/>
      <c r="AEM98" s="996"/>
      <c r="AEN98" s="996"/>
      <c r="AEO98" s="996"/>
      <c r="AEP98" s="996"/>
      <c r="AEQ98" s="996"/>
      <c r="AER98" s="996"/>
      <c r="AES98" s="996"/>
      <c r="AET98" s="996"/>
      <c r="AEU98" s="996"/>
      <c r="AEV98" s="996"/>
      <c r="AEW98" s="996"/>
      <c r="AEX98" s="996"/>
      <c r="AEY98" s="996"/>
      <c r="AEZ98" s="996"/>
      <c r="AFA98" s="996"/>
      <c r="AFB98" s="996"/>
      <c r="AFC98" s="996"/>
      <c r="AFD98" s="996"/>
      <c r="AFE98" s="996"/>
      <c r="AFF98" s="996"/>
      <c r="AFG98" s="996"/>
      <c r="AFH98" s="996"/>
      <c r="AFI98" s="996"/>
      <c r="AFJ98" s="996"/>
      <c r="AFK98" s="996"/>
      <c r="AFL98" s="996"/>
      <c r="AFM98" s="996"/>
      <c r="AFN98" s="996"/>
      <c r="AFO98" s="996"/>
      <c r="AFP98" s="996"/>
      <c r="AFQ98" s="996"/>
      <c r="AFR98" s="996"/>
      <c r="AFS98" s="996"/>
      <c r="AFT98" s="996"/>
      <c r="AFU98" s="996"/>
      <c r="AFV98" s="996"/>
      <c r="AFW98" s="996"/>
      <c r="AFX98" s="996"/>
      <c r="AFY98" s="996"/>
      <c r="AFZ98" s="996"/>
      <c r="AGA98" s="996"/>
      <c r="AGB98" s="996"/>
      <c r="AGC98" s="996"/>
      <c r="AGD98" s="996"/>
      <c r="AGE98" s="996"/>
      <c r="AGF98" s="996"/>
      <c r="AGG98" s="996"/>
      <c r="AGH98" s="996"/>
      <c r="AGI98" s="996"/>
      <c r="AGJ98" s="996"/>
      <c r="AGK98" s="996"/>
      <c r="AGL98" s="996"/>
      <c r="AGM98" s="996"/>
      <c r="AGN98" s="996"/>
      <c r="AGO98" s="996"/>
      <c r="AGP98" s="996"/>
      <c r="AGQ98" s="996"/>
      <c r="AGR98" s="996"/>
      <c r="AGS98" s="996"/>
      <c r="AGT98" s="996"/>
      <c r="AGU98" s="996"/>
      <c r="AGV98" s="996"/>
      <c r="AGW98" s="996"/>
      <c r="AGX98" s="996"/>
      <c r="AGY98" s="996"/>
      <c r="AGZ98" s="996"/>
      <c r="AHA98" s="996"/>
      <c r="AHB98" s="996"/>
      <c r="AHC98" s="996"/>
      <c r="AHD98" s="996"/>
      <c r="AHE98" s="996"/>
      <c r="AHF98" s="996"/>
      <c r="AHG98" s="996"/>
      <c r="AHH98" s="996"/>
      <c r="AHI98" s="996"/>
      <c r="AHJ98" s="996"/>
      <c r="AHK98" s="996"/>
      <c r="AHL98" s="996"/>
      <c r="AHM98" s="996"/>
      <c r="AHN98" s="996"/>
      <c r="AHO98" s="996"/>
      <c r="AHP98" s="996"/>
      <c r="AHQ98" s="996"/>
      <c r="AHR98" s="996"/>
      <c r="AHS98" s="996"/>
      <c r="AHT98" s="996"/>
      <c r="AHU98" s="996"/>
      <c r="AHV98" s="996"/>
      <c r="AHW98" s="996"/>
      <c r="AHX98" s="996"/>
      <c r="AHY98" s="996"/>
      <c r="AHZ98" s="996"/>
      <c r="AIA98" s="996"/>
      <c r="AIB98" s="996"/>
      <c r="AIC98" s="996"/>
      <c r="AID98" s="996"/>
      <c r="AIE98" s="996"/>
      <c r="AIF98" s="996"/>
      <c r="AIG98" s="996"/>
      <c r="AIH98" s="996"/>
      <c r="AII98" s="996"/>
      <c r="AIJ98" s="996"/>
      <c r="AIK98" s="996"/>
      <c r="AIL98" s="996"/>
      <c r="AIM98" s="996"/>
      <c r="AIN98" s="996"/>
      <c r="AIO98" s="996"/>
      <c r="AIP98" s="996"/>
      <c r="AIQ98" s="996"/>
      <c r="AIR98" s="996"/>
      <c r="AIS98" s="996"/>
      <c r="AIT98" s="996"/>
      <c r="AIU98" s="996"/>
      <c r="AIV98" s="996"/>
      <c r="AIW98" s="996"/>
      <c r="AIX98" s="996"/>
      <c r="AIY98" s="996"/>
      <c r="AIZ98" s="996"/>
      <c r="AJA98" s="996"/>
      <c r="AJB98" s="996"/>
      <c r="AJC98" s="996"/>
      <c r="AJD98" s="996"/>
      <c r="AJE98" s="996"/>
      <c r="AJF98" s="996"/>
      <c r="AJG98" s="996"/>
      <c r="AJH98" s="996"/>
      <c r="AJI98" s="996"/>
      <c r="AJJ98" s="996"/>
      <c r="AJK98" s="996"/>
      <c r="AJL98" s="996"/>
      <c r="AJM98" s="996"/>
      <c r="AJN98" s="996"/>
      <c r="AJO98" s="996"/>
      <c r="AJP98" s="996"/>
      <c r="AJQ98" s="996"/>
      <c r="AJR98" s="996"/>
      <c r="AJS98" s="996"/>
      <c r="AJT98" s="996"/>
      <c r="AJU98" s="996"/>
      <c r="AJV98" s="996"/>
      <c r="AJW98" s="996"/>
      <c r="AJX98" s="996"/>
      <c r="AJY98" s="996"/>
      <c r="AJZ98" s="996"/>
      <c r="AKA98" s="996"/>
      <c r="AKB98" s="996"/>
      <c r="AKC98" s="996"/>
      <c r="AKD98" s="996"/>
      <c r="AKE98" s="996"/>
      <c r="AKF98" s="996"/>
      <c r="AKG98" s="996"/>
      <c r="AKH98" s="996"/>
      <c r="AKI98" s="996"/>
      <c r="AKJ98" s="996"/>
      <c r="AKK98" s="996"/>
      <c r="AKL98" s="996"/>
      <c r="AKM98" s="996"/>
      <c r="AKN98" s="996"/>
      <c r="AKO98" s="996"/>
      <c r="AKP98" s="996"/>
      <c r="AKQ98" s="996"/>
      <c r="AKR98" s="996"/>
      <c r="AKS98" s="996"/>
      <c r="AKT98" s="996"/>
      <c r="AKU98" s="996"/>
      <c r="AKV98" s="996"/>
      <c r="AKW98" s="996"/>
      <c r="AKX98" s="996"/>
      <c r="AKY98" s="996"/>
      <c r="AKZ98" s="996"/>
      <c r="ALA98" s="996"/>
      <c r="ALB98" s="996"/>
      <c r="ALC98" s="996"/>
      <c r="ALD98" s="996"/>
      <c r="ALE98" s="996"/>
      <c r="ALF98" s="996"/>
      <c r="ALG98" s="996"/>
      <c r="ALH98" s="996"/>
      <c r="ALI98" s="996"/>
      <c r="ALJ98" s="996"/>
      <c r="ALK98" s="996"/>
      <c r="ALL98" s="996"/>
      <c r="ALM98" s="996"/>
      <c r="ALN98" s="996"/>
      <c r="ALO98" s="996"/>
      <c r="ALP98" s="996"/>
      <c r="ALQ98" s="996"/>
      <c r="ALR98" s="996"/>
      <c r="ALS98" s="996"/>
    </row>
    <row r="99" spans="1:1007" s="990" customFormat="1" ht="165">
      <c r="A99" s="953" t="s">
        <v>1045</v>
      </c>
      <c r="B99" s="1264" t="s">
        <v>1046</v>
      </c>
      <c r="C99" s="1073" t="s">
        <v>1120</v>
      </c>
      <c r="D99" s="998"/>
      <c r="E99" s="1271" t="s">
        <v>1121</v>
      </c>
      <c r="F99" s="1271" t="s">
        <v>1122</v>
      </c>
      <c r="G99" s="1271" t="s">
        <v>1123</v>
      </c>
      <c r="H99" s="1271" t="s">
        <v>26</v>
      </c>
      <c r="I99" s="1073" t="s">
        <v>437</v>
      </c>
      <c r="J99" s="1073" t="s">
        <v>437</v>
      </c>
      <c r="K99" s="1172">
        <v>45078</v>
      </c>
      <c r="L99" s="1272">
        <v>48578</v>
      </c>
      <c r="M99" s="1271" t="s">
        <v>359</v>
      </c>
      <c r="N99" s="1271" t="s">
        <v>1124</v>
      </c>
      <c r="O99" s="1271" t="s">
        <v>359</v>
      </c>
      <c r="P99" s="1271" t="s">
        <v>1124</v>
      </c>
      <c r="Q99" s="1271" t="s">
        <v>359</v>
      </c>
      <c r="R99" s="1271" t="s">
        <v>1124</v>
      </c>
      <c r="S99" s="1271" t="s">
        <v>359</v>
      </c>
      <c r="T99" s="1271" t="s">
        <v>1124</v>
      </c>
      <c r="U99" s="1271" t="s">
        <v>359</v>
      </c>
      <c r="V99" s="1271" t="s">
        <v>1124</v>
      </c>
      <c r="W99" s="988"/>
      <c r="X99" s="988"/>
      <c r="Y99" s="988"/>
      <c r="Z99" s="988"/>
      <c r="AA99" s="988"/>
      <c r="AB99" s="988"/>
      <c r="AC99" s="1271" t="s">
        <v>1125</v>
      </c>
      <c r="AD99" s="1038"/>
      <c r="AE99" s="1327" t="s">
        <v>1126</v>
      </c>
      <c r="AF99" s="1189">
        <v>8.8000000000000005E-3</v>
      </c>
      <c r="AG99" s="1271" t="s">
        <v>1127</v>
      </c>
      <c r="AH99" s="1271" t="s">
        <v>1128</v>
      </c>
      <c r="AI99" s="953" t="s">
        <v>702</v>
      </c>
      <c r="AJ99" s="953" t="s">
        <v>702</v>
      </c>
      <c r="AK99" s="1271" t="s">
        <v>1129</v>
      </c>
      <c r="AL99" s="1271" t="s">
        <v>20</v>
      </c>
      <c r="AM99" s="956" t="str">
        <f t="shared" si="11"/>
        <v>SI</v>
      </c>
      <c r="AN99" s="1271">
        <v>356</v>
      </c>
      <c r="AO99" s="1073" t="s">
        <v>437</v>
      </c>
      <c r="AP99" s="1073" t="s">
        <v>437</v>
      </c>
      <c r="AQ99" s="1172">
        <v>45078</v>
      </c>
      <c r="AR99" s="991">
        <v>48578</v>
      </c>
      <c r="AS99" s="1271">
        <v>1</v>
      </c>
      <c r="AT99" s="1271">
        <v>1</v>
      </c>
      <c r="AU99" s="1271">
        <v>1</v>
      </c>
      <c r="AV99" s="1271">
        <v>1</v>
      </c>
      <c r="AW99" s="1271">
        <v>1</v>
      </c>
      <c r="AX99" s="1271">
        <v>1</v>
      </c>
      <c r="AY99" s="1271">
        <v>1</v>
      </c>
      <c r="AZ99" s="1271">
        <v>1</v>
      </c>
      <c r="BA99" s="1271">
        <v>1</v>
      </c>
      <c r="BB99" s="1271">
        <v>1</v>
      </c>
      <c r="BC99" s="999"/>
      <c r="BD99" s="999"/>
      <c r="BE99" s="999"/>
      <c r="BF99" s="999"/>
      <c r="BG99" s="999"/>
      <c r="BH99" s="999"/>
      <c r="BI99" s="1000">
        <f>SUM(AS99:BH99)</f>
        <v>10</v>
      </c>
      <c r="BJ99" s="1274">
        <v>66</v>
      </c>
      <c r="BK99" s="1274">
        <v>66</v>
      </c>
      <c r="BL99" s="1275" t="s">
        <v>1093</v>
      </c>
      <c r="BM99" s="1276">
        <v>7783</v>
      </c>
      <c r="BN99" s="1277">
        <v>70</v>
      </c>
      <c r="BO99" s="1277">
        <v>70</v>
      </c>
      <c r="BP99" s="1275" t="s">
        <v>546</v>
      </c>
      <c r="BQ99" s="1278" t="s">
        <v>546</v>
      </c>
      <c r="BR99" s="1277">
        <v>73</v>
      </c>
      <c r="BS99" s="1271"/>
      <c r="BT99" s="1275"/>
      <c r="BU99" s="1279"/>
      <c r="BV99" s="1280">
        <v>77</v>
      </c>
      <c r="BW99" s="1271"/>
      <c r="BX99" s="1275"/>
      <c r="BY99" s="1271"/>
      <c r="BZ99" s="1274">
        <v>81</v>
      </c>
      <c r="CA99" s="1271"/>
      <c r="CB99" s="1275"/>
      <c r="CC99" s="1281"/>
      <c r="CD99" s="1277">
        <v>86</v>
      </c>
      <c r="CE99" s="1271"/>
      <c r="CF99" s="1275"/>
      <c r="CG99" s="1271"/>
      <c r="CH99" s="1274">
        <v>90</v>
      </c>
      <c r="CI99" s="1271"/>
      <c r="CJ99" s="1275"/>
      <c r="CK99" s="1271"/>
      <c r="CL99" s="1277">
        <v>95</v>
      </c>
      <c r="CM99" s="1271"/>
      <c r="CN99" s="1275"/>
      <c r="CO99" s="1271"/>
      <c r="CP99" s="1277">
        <v>100</v>
      </c>
      <c r="CQ99" s="1271"/>
      <c r="CR99" s="1275"/>
      <c r="CS99" s="1281"/>
      <c r="CT99" s="1277">
        <v>106</v>
      </c>
      <c r="CU99" s="1271"/>
      <c r="CV99" s="1275"/>
      <c r="CW99" s="1279"/>
      <c r="CX99" s="993"/>
      <c r="CY99" s="993"/>
      <c r="CZ99" s="992"/>
      <c r="DA99" s="992"/>
      <c r="DB99" s="993"/>
      <c r="DC99" s="993"/>
      <c r="DD99" s="992"/>
      <c r="DE99" s="992"/>
      <c r="DF99" s="993"/>
      <c r="DG99" s="993"/>
      <c r="DH99" s="992"/>
      <c r="DI99" s="992"/>
      <c r="DJ99" s="993"/>
      <c r="DK99" s="993"/>
      <c r="DL99" s="992"/>
      <c r="DM99" s="992"/>
      <c r="DN99" s="993"/>
      <c r="DO99" s="993"/>
      <c r="DP99" s="992"/>
      <c r="DQ99" s="992"/>
      <c r="DR99" s="993"/>
      <c r="DS99" s="993"/>
      <c r="DT99" s="992"/>
      <c r="DU99" s="992"/>
      <c r="DV99" s="994">
        <f t="shared" si="12"/>
        <v>844</v>
      </c>
      <c r="DW99" s="1273" t="s">
        <v>1130</v>
      </c>
      <c r="DX99" s="1273" t="s">
        <v>21</v>
      </c>
      <c r="DY99" s="1273" t="s">
        <v>1131</v>
      </c>
      <c r="DZ99" s="1273" t="s">
        <v>1132</v>
      </c>
      <c r="EA99" s="1279">
        <v>3779595</v>
      </c>
      <c r="EB99" s="1282"/>
      <c r="EC99" s="1306" t="s">
        <v>343</v>
      </c>
      <c r="ED99" s="1279" t="s">
        <v>359</v>
      </c>
      <c r="EE99" s="1279" t="s">
        <v>359</v>
      </c>
      <c r="EF99" s="1279" t="s">
        <v>359</v>
      </c>
      <c r="EG99" s="1279" t="s">
        <v>359</v>
      </c>
      <c r="EH99" s="1265"/>
      <c r="EI99" s="995"/>
      <c r="EJ99" s="995"/>
      <c r="EK99" s="995"/>
      <c r="EL99" s="995"/>
      <c r="EM99" s="995"/>
      <c r="EN99" s="995"/>
      <c r="EO99" s="995"/>
      <c r="EP99" s="995"/>
      <c r="EQ99" s="995"/>
      <c r="ER99" s="996"/>
      <c r="ES99" s="996"/>
      <c r="ET99" s="996"/>
      <c r="EU99" s="996"/>
      <c r="EV99" s="996"/>
      <c r="EW99" s="996"/>
      <c r="EX99" s="996"/>
      <c r="EY99" s="996"/>
      <c r="EZ99" s="996"/>
      <c r="FA99" s="996"/>
      <c r="FB99" s="996"/>
      <c r="FC99" s="996"/>
      <c r="FD99" s="996"/>
      <c r="FE99" s="996"/>
      <c r="FF99" s="996"/>
      <c r="FG99" s="996"/>
      <c r="FH99" s="996"/>
      <c r="FI99" s="996"/>
      <c r="FJ99" s="996"/>
      <c r="FK99" s="996"/>
      <c r="FL99" s="996"/>
      <c r="FM99" s="996"/>
      <c r="FN99" s="996"/>
      <c r="FO99" s="996"/>
      <c r="FP99" s="996"/>
      <c r="FQ99" s="996"/>
      <c r="FR99" s="996"/>
      <c r="FS99" s="996"/>
      <c r="FT99" s="996"/>
      <c r="FU99" s="996"/>
      <c r="FV99" s="996"/>
      <c r="FW99" s="996"/>
      <c r="FX99" s="996"/>
      <c r="FY99" s="996"/>
      <c r="FZ99" s="996"/>
      <c r="GA99" s="996"/>
      <c r="GB99" s="996"/>
      <c r="GC99" s="996"/>
      <c r="GD99" s="996"/>
      <c r="GE99" s="996"/>
      <c r="GF99" s="996"/>
      <c r="GG99" s="996"/>
      <c r="GH99" s="996"/>
      <c r="GI99" s="996"/>
      <c r="GJ99" s="996"/>
      <c r="GK99" s="996"/>
      <c r="GL99" s="996"/>
      <c r="GM99" s="996"/>
      <c r="GN99" s="996"/>
      <c r="GO99" s="996"/>
      <c r="GP99" s="996"/>
      <c r="GQ99" s="996"/>
      <c r="GR99" s="996"/>
      <c r="GS99" s="996"/>
      <c r="GT99" s="996"/>
      <c r="GU99" s="996"/>
      <c r="GV99" s="996"/>
      <c r="GW99" s="996"/>
      <c r="GX99" s="996"/>
      <c r="GY99" s="996"/>
      <c r="GZ99" s="996"/>
      <c r="HA99" s="996"/>
      <c r="HB99" s="996"/>
      <c r="HC99" s="996"/>
      <c r="HD99" s="996"/>
      <c r="HE99" s="996"/>
      <c r="HF99" s="996"/>
      <c r="HG99" s="996"/>
      <c r="HH99" s="996"/>
      <c r="HI99" s="996"/>
      <c r="HJ99" s="996"/>
      <c r="HK99" s="996"/>
      <c r="HL99" s="996"/>
      <c r="HM99" s="996"/>
      <c r="HN99" s="996"/>
      <c r="HO99" s="996"/>
      <c r="HP99" s="996"/>
      <c r="HQ99" s="996"/>
      <c r="HR99" s="996"/>
      <c r="HS99" s="996"/>
      <c r="HT99" s="996"/>
      <c r="HU99" s="996"/>
      <c r="HV99" s="996"/>
      <c r="HW99" s="996"/>
      <c r="HX99" s="996"/>
      <c r="HY99" s="996"/>
      <c r="HZ99" s="996"/>
      <c r="IA99" s="996"/>
      <c r="IB99" s="996"/>
      <c r="IC99" s="996"/>
      <c r="ID99" s="996"/>
      <c r="IE99" s="996"/>
      <c r="IF99" s="996"/>
      <c r="IG99" s="996"/>
      <c r="IH99" s="996"/>
      <c r="II99" s="996"/>
      <c r="IJ99" s="996"/>
      <c r="IK99" s="996"/>
      <c r="IL99" s="996"/>
      <c r="IM99" s="996"/>
      <c r="IN99" s="996"/>
      <c r="IO99" s="996"/>
      <c r="IP99" s="996"/>
      <c r="IQ99" s="996"/>
      <c r="IR99" s="996"/>
      <c r="IS99" s="996"/>
      <c r="IT99" s="996"/>
      <c r="IU99" s="996"/>
      <c r="IV99" s="996"/>
      <c r="IW99" s="996"/>
      <c r="IX99" s="996"/>
      <c r="IY99" s="996"/>
      <c r="IZ99" s="996"/>
      <c r="JA99" s="996"/>
      <c r="JB99" s="996"/>
      <c r="JC99" s="996"/>
      <c r="JD99" s="996"/>
      <c r="JE99" s="996"/>
      <c r="JF99" s="996"/>
      <c r="JG99" s="996"/>
      <c r="JH99" s="996"/>
      <c r="JI99" s="996"/>
      <c r="JJ99" s="996"/>
      <c r="JK99" s="996"/>
      <c r="JL99" s="996"/>
      <c r="JM99" s="996"/>
      <c r="JN99" s="996"/>
      <c r="JO99" s="996"/>
      <c r="JP99" s="996"/>
      <c r="JQ99" s="996"/>
      <c r="JR99" s="996"/>
      <c r="JS99" s="996"/>
      <c r="JT99" s="996"/>
      <c r="JU99" s="996"/>
      <c r="JV99" s="996"/>
      <c r="JW99" s="996"/>
      <c r="JX99" s="996"/>
      <c r="JY99" s="996"/>
      <c r="JZ99" s="996"/>
      <c r="KA99" s="996"/>
      <c r="KB99" s="996"/>
      <c r="KC99" s="996"/>
      <c r="KD99" s="996"/>
      <c r="KE99" s="996"/>
      <c r="KF99" s="996"/>
      <c r="KG99" s="996"/>
      <c r="KH99" s="996"/>
      <c r="KI99" s="996"/>
      <c r="KJ99" s="996"/>
      <c r="KK99" s="996"/>
      <c r="KL99" s="996"/>
      <c r="KM99" s="996"/>
      <c r="KN99" s="996"/>
      <c r="KO99" s="996"/>
      <c r="KP99" s="996"/>
      <c r="KQ99" s="996"/>
      <c r="KR99" s="996"/>
      <c r="KS99" s="996"/>
      <c r="KT99" s="996"/>
      <c r="KU99" s="996"/>
      <c r="KV99" s="996"/>
      <c r="KW99" s="996"/>
      <c r="KX99" s="996"/>
      <c r="KY99" s="996"/>
      <c r="KZ99" s="996"/>
      <c r="LA99" s="996"/>
      <c r="LB99" s="996"/>
      <c r="LC99" s="996"/>
      <c r="LD99" s="996"/>
      <c r="LE99" s="996"/>
      <c r="LF99" s="996"/>
      <c r="LG99" s="996"/>
      <c r="LH99" s="996"/>
      <c r="LI99" s="996"/>
      <c r="LJ99" s="996"/>
      <c r="LK99" s="996"/>
      <c r="LL99" s="996"/>
      <c r="LM99" s="996"/>
      <c r="LN99" s="996"/>
      <c r="LO99" s="996"/>
      <c r="LP99" s="996"/>
      <c r="LQ99" s="996"/>
      <c r="LR99" s="996"/>
      <c r="LS99" s="996"/>
      <c r="LT99" s="996"/>
      <c r="LU99" s="996"/>
      <c r="LV99" s="996"/>
      <c r="LW99" s="996"/>
      <c r="LX99" s="996"/>
      <c r="LY99" s="996"/>
      <c r="LZ99" s="996"/>
      <c r="MA99" s="996"/>
      <c r="MB99" s="996"/>
      <c r="MC99" s="996"/>
      <c r="MD99" s="996"/>
      <c r="ME99" s="996"/>
      <c r="MF99" s="996"/>
      <c r="MG99" s="996"/>
      <c r="MH99" s="996"/>
      <c r="MI99" s="996"/>
      <c r="MJ99" s="996"/>
      <c r="MK99" s="996"/>
      <c r="ML99" s="996"/>
      <c r="MM99" s="996"/>
      <c r="MN99" s="996"/>
      <c r="MO99" s="996"/>
      <c r="MP99" s="996"/>
      <c r="MQ99" s="996"/>
      <c r="MR99" s="996"/>
      <c r="MS99" s="996"/>
      <c r="MT99" s="996"/>
      <c r="MU99" s="996"/>
      <c r="MV99" s="996"/>
      <c r="MW99" s="996"/>
      <c r="MX99" s="996"/>
      <c r="MY99" s="996"/>
      <c r="MZ99" s="996"/>
      <c r="NA99" s="996"/>
      <c r="NB99" s="996"/>
      <c r="NC99" s="996"/>
      <c r="ND99" s="996"/>
      <c r="NE99" s="996"/>
      <c r="NF99" s="996"/>
      <c r="NG99" s="996"/>
      <c r="NH99" s="996"/>
      <c r="NI99" s="996"/>
      <c r="NJ99" s="996"/>
      <c r="NK99" s="996"/>
      <c r="NL99" s="996"/>
      <c r="NM99" s="996"/>
      <c r="NN99" s="996"/>
      <c r="NO99" s="996"/>
      <c r="NP99" s="996"/>
      <c r="NQ99" s="996"/>
      <c r="NR99" s="996"/>
      <c r="NS99" s="996"/>
      <c r="NT99" s="996"/>
      <c r="NU99" s="996"/>
      <c r="NV99" s="996"/>
      <c r="NW99" s="996"/>
      <c r="NX99" s="996"/>
      <c r="NY99" s="996"/>
      <c r="NZ99" s="996"/>
      <c r="OA99" s="996"/>
      <c r="OB99" s="996"/>
      <c r="OC99" s="996"/>
      <c r="OD99" s="996"/>
      <c r="OE99" s="996"/>
      <c r="OF99" s="996"/>
      <c r="OG99" s="996"/>
      <c r="OH99" s="996"/>
      <c r="OI99" s="996"/>
      <c r="OJ99" s="996"/>
      <c r="OK99" s="996"/>
      <c r="OL99" s="996"/>
      <c r="OM99" s="996"/>
      <c r="ON99" s="996"/>
      <c r="OO99" s="996"/>
      <c r="OP99" s="996"/>
      <c r="OQ99" s="996"/>
      <c r="OR99" s="996"/>
      <c r="OS99" s="996"/>
      <c r="OT99" s="996"/>
      <c r="OU99" s="996"/>
      <c r="OV99" s="996"/>
      <c r="OW99" s="996"/>
      <c r="OX99" s="996"/>
      <c r="OY99" s="996"/>
      <c r="OZ99" s="996"/>
      <c r="PA99" s="996"/>
      <c r="PB99" s="996"/>
      <c r="PC99" s="996"/>
      <c r="PD99" s="996"/>
      <c r="PE99" s="996"/>
      <c r="PF99" s="996"/>
      <c r="PG99" s="996"/>
      <c r="PH99" s="996"/>
      <c r="PI99" s="996"/>
      <c r="PJ99" s="996"/>
      <c r="PK99" s="996"/>
      <c r="PL99" s="996"/>
      <c r="PM99" s="996"/>
      <c r="PN99" s="996"/>
      <c r="PO99" s="996"/>
      <c r="PP99" s="996"/>
      <c r="PQ99" s="996"/>
      <c r="PR99" s="996"/>
      <c r="PS99" s="996"/>
      <c r="PT99" s="996"/>
      <c r="PU99" s="996"/>
      <c r="PV99" s="996"/>
      <c r="PW99" s="996"/>
      <c r="PX99" s="996"/>
      <c r="PY99" s="996"/>
      <c r="PZ99" s="996"/>
      <c r="QA99" s="996"/>
      <c r="QB99" s="996"/>
      <c r="QC99" s="996"/>
      <c r="QD99" s="996"/>
      <c r="QE99" s="996"/>
      <c r="QF99" s="996"/>
      <c r="QG99" s="996"/>
      <c r="QH99" s="996"/>
      <c r="QI99" s="996"/>
      <c r="QJ99" s="996"/>
      <c r="QK99" s="996"/>
      <c r="QL99" s="996"/>
      <c r="QM99" s="996"/>
      <c r="QN99" s="996"/>
      <c r="QO99" s="996"/>
      <c r="QP99" s="996"/>
      <c r="QQ99" s="996"/>
      <c r="QR99" s="996"/>
      <c r="QS99" s="996"/>
      <c r="QT99" s="996"/>
      <c r="QU99" s="996"/>
      <c r="QV99" s="996"/>
      <c r="QW99" s="996"/>
      <c r="QX99" s="996"/>
      <c r="QY99" s="996"/>
      <c r="QZ99" s="996"/>
      <c r="RA99" s="996"/>
      <c r="RB99" s="996"/>
      <c r="RC99" s="996"/>
      <c r="RD99" s="996"/>
      <c r="RE99" s="996"/>
      <c r="RF99" s="996"/>
      <c r="RG99" s="996"/>
      <c r="RH99" s="996"/>
      <c r="RI99" s="996"/>
      <c r="RJ99" s="996"/>
      <c r="RK99" s="996"/>
      <c r="RL99" s="996"/>
      <c r="RM99" s="996"/>
      <c r="RN99" s="996"/>
      <c r="RO99" s="996"/>
      <c r="RP99" s="996"/>
      <c r="RQ99" s="996"/>
      <c r="RR99" s="996"/>
      <c r="RS99" s="996"/>
      <c r="RT99" s="996"/>
      <c r="RU99" s="996"/>
      <c r="RV99" s="996"/>
      <c r="RW99" s="996"/>
      <c r="RX99" s="996"/>
      <c r="RY99" s="996"/>
      <c r="RZ99" s="996"/>
      <c r="SA99" s="996"/>
      <c r="SB99" s="996"/>
      <c r="SC99" s="996"/>
      <c r="SD99" s="996"/>
      <c r="SE99" s="996"/>
      <c r="SF99" s="996"/>
      <c r="SG99" s="996"/>
      <c r="SH99" s="996"/>
      <c r="SI99" s="996"/>
      <c r="SJ99" s="996"/>
      <c r="SK99" s="996"/>
      <c r="SL99" s="996"/>
      <c r="SM99" s="996"/>
      <c r="SN99" s="996"/>
      <c r="SO99" s="996"/>
      <c r="SP99" s="996"/>
      <c r="SQ99" s="996"/>
      <c r="SR99" s="996"/>
      <c r="SS99" s="996"/>
      <c r="ST99" s="996"/>
      <c r="SU99" s="996"/>
      <c r="SV99" s="996"/>
      <c r="SW99" s="996"/>
      <c r="SX99" s="996"/>
      <c r="SY99" s="996"/>
      <c r="SZ99" s="996"/>
      <c r="TA99" s="996"/>
      <c r="TB99" s="996"/>
      <c r="TC99" s="996"/>
      <c r="TD99" s="996"/>
      <c r="TE99" s="996"/>
      <c r="TF99" s="996"/>
      <c r="TG99" s="996"/>
      <c r="TH99" s="996"/>
      <c r="TI99" s="996"/>
      <c r="TJ99" s="996"/>
      <c r="TK99" s="996"/>
      <c r="TL99" s="996"/>
      <c r="TM99" s="996"/>
      <c r="TN99" s="996"/>
      <c r="TO99" s="996"/>
      <c r="TP99" s="996"/>
      <c r="TQ99" s="996"/>
      <c r="TR99" s="996"/>
      <c r="TS99" s="996"/>
      <c r="TT99" s="996"/>
      <c r="TU99" s="996"/>
      <c r="TV99" s="996"/>
      <c r="TW99" s="996"/>
      <c r="TX99" s="996"/>
      <c r="TY99" s="996"/>
      <c r="TZ99" s="996"/>
      <c r="UA99" s="996"/>
      <c r="UB99" s="996"/>
      <c r="UC99" s="996"/>
      <c r="UD99" s="996"/>
      <c r="UE99" s="996"/>
      <c r="UF99" s="996"/>
      <c r="UG99" s="996"/>
      <c r="UH99" s="996"/>
      <c r="UI99" s="996"/>
      <c r="UJ99" s="996"/>
      <c r="UK99" s="996"/>
      <c r="UL99" s="996"/>
      <c r="UM99" s="996"/>
      <c r="UN99" s="996"/>
      <c r="UO99" s="996"/>
      <c r="UP99" s="996"/>
      <c r="UQ99" s="996"/>
      <c r="UR99" s="996"/>
      <c r="US99" s="996"/>
      <c r="UT99" s="996"/>
      <c r="UU99" s="996"/>
      <c r="UV99" s="996"/>
      <c r="UW99" s="996"/>
      <c r="UX99" s="996"/>
      <c r="UY99" s="996"/>
      <c r="UZ99" s="996"/>
      <c r="VA99" s="996"/>
      <c r="VB99" s="996"/>
      <c r="VC99" s="996"/>
      <c r="VD99" s="996"/>
      <c r="VE99" s="996"/>
      <c r="VF99" s="996"/>
      <c r="VG99" s="996"/>
      <c r="VH99" s="996"/>
      <c r="VI99" s="996"/>
      <c r="VJ99" s="996"/>
      <c r="VK99" s="996"/>
      <c r="VL99" s="996"/>
      <c r="VM99" s="996"/>
      <c r="VN99" s="996"/>
      <c r="VO99" s="996"/>
      <c r="VP99" s="996"/>
      <c r="VQ99" s="996"/>
      <c r="VR99" s="996"/>
      <c r="VS99" s="996"/>
      <c r="VT99" s="996"/>
      <c r="VU99" s="996"/>
      <c r="VV99" s="996"/>
      <c r="VW99" s="996"/>
      <c r="VX99" s="996"/>
      <c r="VY99" s="996"/>
      <c r="VZ99" s="996"/>
      <c r="WA99" s="996"/>
      <c r="WB99" s="996"/>
      <c r="WC99" s="996"/>
      <c r="WD99" s="996"/>
      <c r="WE99" s="996"/>
      <c r="WF99" s="996"/>
      <c r="WG99" s="996"/>
      <c r="WH99" s="996"/>
      <c r="WI99" s="996"/>
      <c r="WJ99" s="996"/>
      <c r="WK99" s="996"/>
      <c r="WL99" s="996"/>
      <c r="WM99" s="996"/>
      <c r="WN99" s="996"/>
      <c r="WO99" s="996"/>
      <c r="WP99" s="996"/>
      <c r="WQ99" s="996"/>
      <c r="WR99" s="996"/>
      <c r="WS99" s="996"/>
      <c r="WT99" s="996"/>
      <c r="WU99" s="996"/>
      <c r="WV99" s="996"/>
      <c r="WW99" s="996"/>
      <c r="WX99" s="996"/>
      <c r="WY99" s="996"/>
      <c r="WZ99" s="996"/>
      <c r="XA99" s="996"/>
      <c r="XB99" s="996"/>
      <c r="XC99" s="996"/>
      <c r="XD99" s="996"/>
      <c r="XE99" s="996"/>
      <c r="XF99" s="996"/>
      <c r="XG99" s="996"/>
      <c r="XH99" s="996"/>
      <c r="XI99" s="996"/>
      <c r="XJ99" s="996"/>
      <c r="XK99" s="996"/>
      <c r="XL99" s="996"/>
      <c r="XM99" s="996"/>
      <c r="XN99" s="996"/>
      <c r="XO99" s="996"/>
      <c r="XP99" s="996"/>
      <c r="XQ99" s="996"/>
      <c r="XR99" s="996"/>
      <c r="XS99" s="996"/>
      <c r="XT99" s="996"/>
      <c r="XU99" s="996"/>
      <c r="XV99" s="996"/>
      <c r="XW99" s="996"/>
      <c r="XX99" s="996"/>
      <c r="XY99" s="996"/>
      <c r="XZ99" s="996"/>
      <c r="YA99" s="996"/>
      <c r="YB99" s="996"/>
      <c r="YC99" s="996"/>
      <c r="YD99" s="996"/>
      <c r="YE99" s="996"/>
      <c r="YF99" s="996"/>
      <c r="YG99" s="996"/>
      <c r="YH99" s="996"/>
      <c r="YI99" s="996"/>
      <c r="YJ99" s="996"/>
      <c r="YK99" s="996"/>
      <c r="YL99" s="996"/>
      <c r="YM99" s="996"/>
      <c r="YN99" s="996"/>
      <c r="YO99" s="996"/>
      <c r="YP99" s="996"/>
      <c r="YQ99" s="996"/>
      <c r="YR99" s="996"/>
      <c r="YS99" s="996"/>
      <c r="YT99" s="996"/>
      <c r="YU99" s="996"/>
      <c r="YV99" s="996"/>
      <c r="YW99" s="996"/>
      <c r="YX99" s="996"/>
      <c r="YY99" s="996"/>
      <c r="YZ99" s="996"/>
      <c r="ZA99" s="996"/>
      <c r="ZB99" s="996"/>
      <c r="ZC99" s="996"/>
      <c r="ZD99" s="996"/>
      <c r="ZE99" s="996"/>
      <c r="ZF99" s="996"/>
      <c r="ZG99" s="996"/>
      <c r="ZH99" s="996"/>
      <c r="ZI99" s="996"/>
      <c r="ZJ99" s="996"/>
      <c r="ZK99" s="996"/>
      <c r="ZL99" s="996"/>
      <c r="ZM99" s="996"/>
      <c r="ZN99" s="996"/>
      <c r="ZO99" s="996"/>
      <c r="ZP99" s="996"/>
      <c r="ZQ99" s="996"/>
      <c r="ZR99" s="996"/>
      <c r="ZS99" s="996"/>
      <c r="ZT99" s="996"/>
      <c r="ZU99" s="996"/>
      <c r="ZV99" s="996"/>
      <c r="ZW99" s="996"/>
      <c r="ZX99" s="996"/>
      <c r="ZY99" s="996"/>
      <c r="ZZ99" s="996"/>
      <c r="AAA99" s="996"/>
      <c r="AAB99" s="996"/>
      <c r="AAC99" s="996"/>
      <c r="AAD99" s="996"/>
      <c r="AAE99" s="996"/>
      <c r="AAF99" s="996"/>
      <c r="AAG99" s="996"/>
      <c r="AAH99" s="996"/>
      <c r="AAI99" s="996"/>
      <c r="AAJ99" s="996"/>
      <c r="AAK99" s="996"/>
      <c r="AAL99" s="996"/>
      <c r="AAM99" s="996"/>
      <c r="AAN99" s="996"/>
      <c r="AAO99" s="996"/>
      <c r="AAP99" s="996"/>
      <c r="AAQ99" s="996"/>
      <c r="AAR99" s="996"/>
      <c r="AAS99" s="996"/>
      <c r="AAT99" s="996"/>
      <c r="AAU99" s="996"/>
      <c r="AAV99" s="996"/>
      <c r="AAW99" s="996"/>
      <c r="AAX99" s="996"/>
      <c r="AAY99" s="996"/>
      <c r="AAZ99" s="996"/>
      <c r="ABA99" s="996"/>
      <c r="ABB99" s="996"/>
      <c r="ABC99" s="996"/>
      <c r="ABD99" s="996"/>
      <c r="ABE99" s="996"/>
      <c r="ABF99" s="996"/>
      <c r="ABG99" s="996"/>
      <c r="ABH99" s="996"/>
      <c r="ABI99" s="996"/>
      <c r="ABJ99" s="996"/>
      <c r="ABK99" s="996"/>
      <c r="ABL99" s="996"/>
      <c r="ABM99" s="996"/>
      <c r="ABN99" s="996"/>
      <c r="ABO99" s="996"/>
      <c r="ABP99" s="996"/>
      <c r="ABQ99" s="996"/>
      <c r="ABR99" s="996"/>
      <c r="ABS99" s="996"/>
      <c r="ABT99" s="996"/>
      <c r="ABU99" s="996"/>
      <c r="ABV99" s="996"/>
      <c r="ABW99" s="996"/>
      <c r="ABX99" s="996"/>
      <c r="ABY99" s="996"/>
      <c r="ABZ99" s="996"/>
      <c r="ACA99" s="996"/>
      <c r="ACB99" s="996"/>
      <c r="ACC99" s="996"/>
      <c r="ACD99" s="996"/>
      <c r="ACE99" s="996"/>
      <c r="ACF99" s="996"/>
      <c r="ACG99" s="996"/>
      <c r="ACH99" s="996"/>
      <c r="ACI99" s="996"/>
      <c r="ACJ99" s="996"/>
      <c r="ACK99" s="996"/>
      <c r="ACL99" s="996"/>
      <c r="ACM99" s="996"/>
      <c r="ACN99" s="996"/>
      <c r="ACO99" s="996"/>
      <c r="ACP99" s="996"/>
      <c r="ACQ99" s="996"/>
      <c r="ACR99" s="996"/>
      <c r="ACS99" s="996"/>
      <c r="ACT99" s="996"/>
      <c r="ACU99" s="996"/>
      <c r="ACV99" s="996"/>
      <c r="ACW99" s="996"/>
      <c r="ACX99" s="996"/>
      <c r="ACY99" s="996"/>
      <c r="ACZ99" s="996"/>
      <c r="ADA99" s="996"/>
      <c r="ADB99" s="996"/>
      <c r="ADC99" s="996"/>
      <c r="ADD99" s="996"/>
      <c r="ADE99" s="996"/>
      <c r="ADF99" s="996"/>
      <c r="ADG99" s="996"/>
      <c r="ADH99" s="996"/>
      <c r="ADI99" s="996"/>
      <c r="ADJ99" s="996"/>
      <c r="ADK99" s="996"/>
      <c r="ADL99" s="996"/>
      <c r="ADM99" s="996"/>
      <c r="ADN99" s="996"/>
      <c r="ADO99" s="996"/>
      <c r="ADP99" s="996"/>
      <c r="ADQ99" s="996"/>
      <c r="ADR99" s="996"/>
      <c r="ADS99" s="996"/>
      <c r="ADT99" s="996"/>
      <c r="ADU99" s="996"/>
      <c r="ADV99" s="996"/>
      <c r="ADW99" s="996"/>
      <c r="ADX99" s="996"/>
      <c r="ADY99" s="996"/>
      <c r="ADZ99" s="996"/>
      <c r="AEA99" s="996"/>
      <c r="AEB99" s="996"/>
      <c r="AEC99" s="996"/>
      <c r="AED99" s="996"/>
      <c r="AEE99" s="996"/>
      <c r="AEF99" s="996"/>
      <c r="AEG99" s="996"/>
      <c r="AEH99" s="996"/>
      <c r="AEI99" s="996"/>
      <c r="AEJ99" s="996"/>
      <c r="AEK99" s="996"/>
      <c r="AEL99" s="996"/>
      <c r="AEM99" s="996"/>
      <c r="AEN99" s="996"/>
      <c r="AEO99" s="996"/>
      <c r="AEP99" s="996"/>
      <c r="AEQ99" s="996"/>
      <c r="AER99" s="996"/>
      <c r="AES99" s="996"/>
      <c r="AET99" s="996"/>
      <c r="AEU99" s="996"/>
      <c r="AEV99" s="996"/>
      <c r="AEW99" s="996"/>
      <c r="AEX99" s="996"/>
      <c r="AEY99" s="996"/>
      <c r="AEZ99" s="996"/>
      <c r="AFA99" s="996"/>
      <c r="AFB99" s="996"/>
      <c r="AFC99" s="996"/>
      <c r="AFD99" s="996"/>
      <c r="AFE99" s="996"/>
      <c r="AFF99" s="996"/>
      <c r="AFG99" s="996"/>
      <c r="AFH99" s="996"/>
      <c r="AFI99" s="996"/>
      <c r="AFJ99" s="996"/>
      <c r="AFK99" s="996"/>
      <c r="AFL99" s="996"/>
      <c r="AFM99" s="996"/>
      <c r="AFN99" s="996"/>
      <c r="AFO99" s="996"/>
      <c r="AFP99" s="996"/>
      <c r="AFQ99" s="996"/>
      <c r="AFR99" s="996"/>
      <c r="AFS99" s="996"/>
      <c r="AFT99" s="996"/>
      <c r="AFU99" s="996"/>
      <c r="AFV99" s="996"/>
      <c r="AFW99" s="996"/>
      <c r="AFX99" s="996"/>
      <c r="AFY99" s="996"/>
      <c r="AFZ99" s="996"/>
      <c r="AGA99" s="996"/>
      <c r="AGB99" s="996"/>
      <c r="AGC99" s="996"/>
      <c r="AGD99" s="996"/>
      <c r="AGE99" s="996"/>
      <c r="AGF99" s="996"/>
      <c r="AGG99" s="996"/>
      <c r="AGH99" s="996"/>
      <c r="AGI99" s="996"/>
      <c r="AGJ99" s="996"/>
      <c r="AGK99" s="996"/>
      <c r="AGL99" s="996"/>
      <c r="AGM99" s="996"/>
      <c r="AGN99" s="996"/>
      <c r="AGO99" s="996"/>
      <c r="AGP99" s="996"/>
      <c r="AGQ99" s="996"/>
      <c r="AGR99" s="996"/>
      <c r="AGS99" s="996"/>
      <c r="AGT99" s="996"/>
      <c r="AGU99" s="996"/>
      <c r="AGV99" s="996"/>
      <c r="AGW99" s="996"/>
      <c r="AGX99" s="996"/>
      <c r="AGY99" s="996"/>
      <c r="AGZ99" s="996"/>
      <c r="AHA99" s="996"/>
      <c r="AHB99" s="996"/>
      <c r="AHC99" s="996"/>
      <c r="AHD99" s="996"/>
      <c r="AHE99" s="996"/>
      <c r="AHF99" s="996"/>
      <c r="AHG99" s="996"/>
      <c r="AHH99" s="996"/>
      <c r="AHI99" s="996"/>
      <c r="AHJ99" s="996"/>
      <c r="AHK99" s="996"/>
      <c r="AHL99" s="996"/>
      <c r="AHM99" s="996"/>
      <c r="AHN99" s="996"/>
      <c r="AHO99" s="996"/>
      <c r="AHP99" s="996"/>
      <c r="AHQ99" s="996"/>
      <c r="AHR99" s="996"/>
      <c r="AHS99" s="996"/>
      <c r="AHT99" s="996"/>
      <c r="AHU99" s="996"/>
      <c r="AHV99" s="996"/>
      <c r="AHW99" s="996"/>
      <c r="AHX99" s="996"/>
      <c r="AHY99" s="996"/>
      <c r="AHZ99" s="996"/>
      <c r="AIA99" s="996"/>
      <c r="AIB99" s="996"/>
      <c r="AIC99" s="996"/>
      <c r="AID99" s="996"/>
      <c r="AIE99" s="996"/>
      <c r="AIF99" s="996"/>
      <c r="AIG99" s="996"/>
      <c r="AIH99" s="996"/>
      <c r="AII99" s="996"/>
      <c r="AIJ99" s="996"/>
      <c r="AIK99" s="996"/>
      <c r="AIL99" s="996"/>
      <c r="AIM99" s="996"/>
      <c r="AIN99" s="996"/>
      <c r="AIO99" s="996"/>
      <c r="AIP99" s="996"/>
      <c r="AIQ99" s="996"/>
      <c r="AIR99" s="996"/>
      <c r="AIS99" s="996"/>
      <c r="AIT99" s="996"/>
      <c r="AIU99" s="996"/>
      <c r="AIV99" s="996"/>
      <c r="AIW99" s="996"/>
      <c r="AIX99" s="996"/>
      <c r="AIY99" s="996"/>
      <c r="AIZ99" s="996"/>
      <c r="AJA99" s="996"/>
      <c r="AJB99" s="996"/>
      <c r="AJC99" s="996"/>
      <c r="AJD99" s="996"/>
      <c r="AJE99" s="996"/>
      <c r="AJF99" s="996"/>
      <c r="AJG99" s="996"/>
      <c r="AJH99" s="996"/>
      <c r="AJI99" s="996"/>
      <c r="AJJ99" s="996"/>
      <c r="AJK99" s="996"/>
      <c r="AJL99" s="996"/>
      <c r="AJM99" s="996"/>
      <c r="AJN99" s="996"/>
      <c r="AJO99" s="996"/>
      <c r="AJP99" s="996"/>
      <c r="AJQ99" s="996"/>
      <c r="AJR99" s="996"/>
      <c r="AJS99" s="996"/>
      <c r="AJT99" s="996"/>
      <c r="AJU99" s="996"/>
      <c r="AJV99" s="996"/>
      <c r="AJW99" s="996"/>
      <c r="AJX99" s="996"/>
      <c r="AJY99" s="996"/>
      <c r="AJZ99" s="996"/>
      <c r="AKA99" s="996"/>
      <c r="AKB99" s="996"/>
      <c r="AKC99" s="996"/>
      <c r="AKD99" s="996"/>
      <c r="AKE99" s="996"/>
      <c r="AKF99" s="996"/>
      <c r="AKG99" s="996"/>
      <c r="AKH99" s="996"/>
      <c r="AKI99" s="996"/>
      <c r="AKJ99" s="996"/>
      <c r="AKK99" s="996"/>
      <c r="AKL99" s="996"/>
      <c r="AKM99" s="996"/>
      <c r="AKN99" s="996"/>
      <c r="AKO99" s="996"/>
      <c r="AKP99" s="996"/>
      <c r="AKQ99" s="996"/>
      <c r="AKR99" s="996"/>
      <c r="AKS99" s="996"/>
      <c r="AKT99" s="996"/>
      <c r="AKU99" s="996"/>
      <c r="AKV99" s="996"/>
      <c r="AKW99" s="996"/>
      <c r="AKX99" s="996"/>
      <c r="AKY99" s="996"/>
      <c r="AKZ99" s="996"/>
      <c r="ALA99" s="996"/>
      <c r="ALB99" s="996"/>
      <c r="ALC99" s="996"/>
      <c r="ALD99" s="996"/>
      <c r="ALE99" s="996"/>
      <c r="ALF99" s="996"/>
      <c r="ALG99" s="996"/>
      <c r="ALH99" s="996"/>
      <c r="ALI99" s="996"/>
      <c r="ALJ99" s="996"/>
      <c r="ALK99" s="996"/>
      <c r="ALL99" s="996"/>
      <c r="ALM99" s="996"/>
      <c r="ALN99" s="996"/>
      <c r="ALO99" s="996"/>
      <c r="ALP99" s="996"/>
      <c r="ALQ99" s="996"/>
      <c r="ALR99" s="996"/>
      <c r="ALS99" s="996"/>
    </row>
    <row r="100" spans="1:1007" s="990" customFormat="1" ht="135">
      <c r="A100" s="953" t="s">
        <v>1045</v>
      </c>
      <c r="B100" s="1264" t="s">
        <v>1046</v>
      </c>
      <c r="C100" s="1073" t="s">
        <v>1120</v>
      </c>
      <c r="D100" s="998"/>
      <c r="E100" s="1271" t="s">
        <v>1121</v>
      </c>
      <c r="F100" s="1271" t="s">
        <v>1122</v>
      </c>
      <c r="G100" s="1271" t="s">
        <v>1123</v>
      </c>
      <c r="H100" s="1271" t="s">
        <v>26</v>
      </c>
      <c r="I100" s="1073" t="s">
        <v>437</v>
      </c>
      <c r="J100" s="1073" t="s">
        <v>437</v>
      </c>
      <c r="K100" s="1172">
        <v>45078</v>
      </c>
      <c r="L100" s="1272">
        <v>48578</v>
      </c>
      <c r="M100" s="1271" t="s">
        <v>359</v>
      </c>
      <c r="N100" s="1271" t="s">
        <v>1124</v>
      </c>
      <c r="O100" s="1271" t="s">
        <v>359</v>
      </c>
      <c r="P100" s="1271" t="s">
        <v>1124</v>
      </c>
      <c r="Q100" s="1271" t="s">
        <v>359</v>
      </c>
      <c r="R100" s="1271" t="s">
        <v>1124</v>
      </c>
      <c r="S100" s="1271" t="s">
        <v>359</v>
      </c>
      <c r="T100" s="1271" t="s">
        <v>1124</v>
      </c>
      <c r="U100" s="1271" t="s">
        <v>359</v>
      </c>
      <c r="V100" s="1271" t="s">
        <v>1124</v>
      </c>
      <c r="W100" s="988"/>
      <c r="X100" s="988"/>
      <c r="Y100" s="988"/>
      <c r="Z100" s="988"/>
      <c r="AA100" s="988"/>
      <c r="AB100" s="988"/>
      <c r="AC100" s="1271" t="s">
        <v>1125</v>
      </c>
      <c r="AD100" s="1038"/>
      <c r="AE100" s="1327" t="s">
        <v>1133</v>
      </c>
      <c r="AF100" s="1189">
        <v>8.8000000000000005E-3</v>
      </c>
      <c r="AG100" s="1273" t="s">
        <v>1134</v>
      </c>
      <c r="AH100" s="1271" t="s">
        <v>1135</v>
      </c>
      <c r="AI100" s="953" t="s">
        <v>702</v>
      </c>
      <c r="AJ100" s="953" t="s">
        <v>702</v>
      </c>
      <c r="AK100" s="1271" t="s">
        <v>1136</v>
      </c>
      <c r="AL100" s="1271" t="s">
        <v>23</v>
      </c>
      <c r="AM100" s="956" t="str">
        <f t="shared" si="11"/>
        <v>SI</v>
      </c>
      <c r="AN100" s="1271">
        <v>301</v>
      </c>
      <c r="AO100" s="1073" t="s">
        <v>437</v>
      </c>
      <c r="AP100" s="1073" t="s">
        <v>437</v>
      </c>
      <c r="AQ100" s="1172">
        <v>45078</v>
      </c>
      <c r="AR100" s="991">
        <v>48578</v>
      </c>
      <c r="AS100" s="1283">
        <v>1</v>
      </c>
      <c r="AT100" s="1283">
        <v>1</v>
      </c>
      <c r="AU100" s="1283">
        <v>1</v>
      </c>
      <c r="AV100" s="1283">
        <v>1</v>
      </c>
      <c r="AW100" s="1283">
        <v>1</v>
      </c>
      <c r="AX100" s="1283">
        <v>1</v>
      </c>
      <c r="AY100" s="1283">
        <v>1</v>
      </c>
      <c r="AZ100" s="1283">
        <v>1</v>
      </c>
      <c r="BA100" s="1283">
        <v>1</v>
      </c>
      <c r="BB100" s="1283">
        <v>1</v>
      </c>
      <c r="BC100" s="999"/>
      <c r="BD100" s="999"/>
      <c r="BE100" s="999"/>
      <c r="BF100" s="999"/>
      <c r="BG100" s="999"/>
      <c r="BH100" s="999"/>
      <c r="BI100" s="999">
        <v>1</v>
      </c>
      <c r="BJ100" s="1274">
        <v>158</v>
      </c>
      <c r="BK100" s="1274">
        <v>158</v>
      </c>
      <c r="BL100" s="1275" t="s">
        <v>76</v>
      </c>
      <c r="BM100" s="1276">
        <v>7871</v>
      </c>
      <c r="BN100" s="1277">
        <v>166</v>
      </c>
      <c r="BO100" s="1277">
        <v>166</v>
      </c>
      <c r="BP100" s="1275" t="s">
        <v>76</v>
      </c>
      <c r="BQ100" s="1276">
        <v>7871</v>
      </c>
      <c r="BR100" s="1277">
        <v>174</v>
      </c>
      <c r="BS100" s="1271"/>
      <c r="BT100" s="1275" t="s">
        <v>76</v>
      </c>
      <c r="BU100" s="1279"/>
      <c r="BV100" s="1280">
        <v>183</v>
      </c>
      <c r="BW100" s="1271"/>
      <c r="BX100" s="1275" t="s">
        <v>76</v>
      </c>
      <c r="BY100" s="1271"/>
      <c r="BZ100" s="1274">
        <v>192</v>
      </c>
      <c r="CA100" s="1271"/>
      <c r="CB100" s="1275" t="s">
        <v>76</v>
      </c>
      <c r="CC100" s="1281"/>
      <c r="CD100" s="1277">
        <v>201</v>
      </c>
      <c r="CE100" s="1271"/>
      <c r="CF100" s="1275" t="s">
        <v>76</v>
      </c>
      <c r="CG100" s="1271"/>
      <c r="CH100" s="1274">
        <v>211</v>
      </c>
      <c r="CI100" s="1271"/>
      <c r="CJ100" s="1275" t="s">
        <v>76</v>
      </c>
      <c r="CK100" s="1271"/>
      <c r="CL100" s="1277">
        <v>221</v>
      </c>
      <c r="CM100" s="1271"/>
      <c r="CN100" s="1275" t="s">
        <v>76</v>
      </c>
      <c r="CO100" s="1271"/>
      <c r="CP100" s="1277">
        <v>232</v>
      </c>
      <c r="CQ100" s="1271"/>
      <c r="CR100" s="1275" t="s">
        <v>76</v>
      </c>
      <c r="CS100" s="1281"/>
      <c r="CT100" s="1277">
        <v>243</v>
      </c>
      <c r="CU100" s="1271"/>
      <c r="CV100" s="1275" t="s">
        <v>76</v>
      </c>
      <c r="CW100" s="1279"/>
      <c r="CX100" s="993"/>
      <c r="CY100" s="993"/>
      <c r="CZ100" s="992"/>
      <c r="DA100" s="992"/>
      <c r="DB100" s="993"/>
      <c r="DC100" s="993"/>
      <c r="DD100" s="992"/>
      <c r="DE100" s="992"/>
      <c r="DF100" s="993"/>
      <c r="DG100" s="993"/>
      <c r="DH100" s="992"/>
      <c r="DI100" s="992"/>
      <c r="DJ100" s="993"/>
      <c r="DK100" s="993"/>
      <c r="DL100" s="992"/>
      <c r="DM100" s="992"/>
      <c r="DN100" s="993"/>
      <c r="DO100" s="993"/>
      <c r="DP100" s="992"/>
      <c r="DQ100" s="992"/>
      <c r="DR100" s="993"/>
      <c r="DS100" s="993"/>
      <c r="DT100" s="992"/>
      <c r="DU100" s="992"/>
      <c r="DV100" s="994">
        <f t="shared" si="12"/>
        <v>1981</v>
      </c>
      <c r="DW100" s="1271" t="s">
        <v>1069</v>
      </c>
      <c r="DX100" s="1271" t="s">
        <v>1070</v>
      </c>
      <c r="DY100" s="1271" t="s">
        <v>1106</v>
      </c>
      <c r="DZ100" s="1273" t="s">
        <v>1107</v>
      </c>
      <c r="EA100" s="1073">
        <v>3144219306</v>
      </c>
      <c r="EB100" s="1282" t="s">
        <v>1108</v>
      </c>
      <c r="EC100" s="1306" t="s">
        <v>343</v>
      </c>
      <c r="ED100" s="1279" t="s">
        <v>359</v>
      </c>
      <c r="EE100" s="1279" t="s">
        <v>359</v>
      </c>
      <c r="EF100" s="1279" t="s">
        <v>359</v>
      </c>
      <c r="EG100" s="1279" t="s">
        <v>359</v>
      </c>
      <c r="EH100" s="1265"/>
      <c r="EI100" s="995"/>
      <c r="EJ100" s="995"/>
      <c r="EK100" s="995"/>
      <c r="EL100" s="995"/>
      <c r="EM100" s="995"/>
      <c r="EN100" s="995"/>
      <c r="EO100" s="995"/>
      <c r="EP100" s="995"/>
      <c r="EQ100" s="995"/>
      <c r="ER100" s="996"/>
      <c r="ES100" s="996"/>
      <c r="ET100" s="996"/>
      <c r="EU100" s="996"/>
      <c r="EV100" s="996"/>
      <c r="EW100" s="996"/>
      <c r="EX100" s="996"/>
      <c r="EY100" s="996"/>
      <c r="EZ100" s="996"/>
      <c r="FA100" s="996"/>
      <c r="FB100" s="996"/>
      <c r="FC100" s="996"/>
      <c r="FD100" s="996"/>
      <c r="FE100" s="996"/>
      <c r="FF100" s="996"/>
      <c r="FG100" s="996"/>
      <c r="FH100" s="996"/>
      <c r="FI100" s="996"/>
      <c r="FJ100" s="996"/>
      <c r="FK100" s="996"/>
      <c r="FL100" s="996"/>
      <c r="FM100" s="996"/>
      <c r="FN100" s="996"/>
      <c r="FO100" s="996"/>
      <c r="FP100" s="996"/>
      <c r="FQ100" s="996"/>
      <c r="FR100" s="996"/>
      <c r="FS100" s="996"/>
      <c r="FT100" s="996"/>
      <c r="FU100" s="996"/>
      <c r="FV100" s="996"/>
      <c r="FW100" s="996"/>
      <c r="FX100" s="996"/>
      <c r="FY100" s="996"/>
      <c r="FZ100" s="996"/>
      <c r="GA100" s="996"/>
      <c r="GB100" s="996"/>
      <c r="GC100" s="996"/>
      <c r="GD100" s="996"/>
      <c r="GE100" s="996"/>
      <c r="GF100" s="996"/>
      <c r="GG100" s="996"/>
      <c r="GH100" s="996"/>
      <c r="GI100" s="996"/>
      <c r="GJ100" s="996"/>
      <c r="GK100" s="996"/>
      <c r="GL100" s="996"/>
      <c r="GM100" s="996"/>
      <c r="GN100" s="996"/>
      <c r="GO100" s="996"/>
      <c r="GP100" s="996"/>
      <c r="GQ100" s="996"/>
      <c r="GR100" s="996"/>
      <c r="GS100" s="996"/>
      <c r="GT100" s="996"/>
      <c r="GU100" s="996"/>
      <c r="GV100" s="996"/>
      <c r="GW100" s="996"/>
      <c r="GX100" s="996"/>
      <c r="GY100" s="996"/>
      <c r="GZ100" s="996"/>
      <c r="HA100" s="996"/>
      <c r="HB100" s="996"/>
      <c r="HC100" s="996"/>
      <c r="HD100" s="996"/>
      <c r="HE100" s="996"/>
      <c r="HF100" s="996"/>
      <c r="HG100" s="996"/>
      <c r="HH100" s="996"/>
      <c r="HI100" s="996"/>
      <c r="HJ100" s="996"/>
      <c r="HK100" s="996"/>
      <c r="HL100" s="996"/>
      <c r="HM100" s="996"/>
      <c r="HN100" s="996"/>
      <c r="HO100" s="996"/>
      <c r="HP100" s="996"/>
      <c r="HQ100" s="996"/>
      <c r="HR100" s="996"/>
      <c r="HS100" s="996"/>
      <c r="HT100" s="996"/>
      <c r="HU100" s="996"/>
      <c r="HV100" s="996"/>
      <c r="HW100" s="996"/>
      <c r="HX100" s="996"/>
      <c r="HY100" s="996"/>
      <c r="HZ100" s="996"/>
      <c r="IA100" s="996"/>
      <c r="IB100" s="996"/>
      <c r="IC100" s="996"/>
      <c r="ID100" s="996"/>
      <c r="IE100" s="996"/>
      <c r="IF100" s="996"/>
      <c r="IG100" s="996"/>
      <c r="IH100" s="996"/>
      <c r="II100" s="996"/>
      <c r="IJ100" s="996"/>
      <c r="IK100" s="996"/>
      <c r="IL100" s="996"/>
      <c r="IM100" s="996"/>
      <c r="IN100" s="996"/>
      <c r="IO100" s="996"/>
      <c r="IP100" s="996"/>
      <c r="IQ100" s="996"/>
      <c r="IR100" s="996"/>
      <c r="IS100" s="996"/>
      <c r="IT100" s="996"/>
      <c r="IU100" s="996"/>
      <c r="IV100" s="996"/>
      <c r="IW100" s="996"/>
      <c r="IX100" s="996"/>
      <c r="IY100" s="996"/>
      <c r="IZ100" s="996"/>
      <c r="JA100" s="996"/>
      <c r="JB100" s="996"/>
      <c r="JC100" s="996"/>
      <c r="JD100" s="996"/>
      <c r="JE100" s="996"/>
      <c r="JF100" s="996"/>
      <c r="JG100" s="996"/>
      <c r="JH100" s="996"/>
      <c r="JI100" s="996"/>
      <c r="JJ100" s="996"/>
      <c r="JK100" s="996"/>
      <c r="JL100" s="996"/>
      <c r="JM100" s="996"/>
      <c r="JN100" s="996"/>
      <c r="JO100" s="996"/>
      <c r="JP100" s="996"/>
      <c r="JQ100" s="996"/>
      <c r="JR100" s="996"/>
      <c r="JS100" s="996"/>
      <c r="JT100" s="996"/>
      <c r="JU100" s="996"/>
      <c r="JV100" s="996"/>
      <c r="JW100" s="996"/>
      <c r="JX100" s="996"/>
      <c r="JY100" s="996"/>
      <c r="JZ100" s="996"/>
      <c r="KA100" s="996"/>
      <c r="KB100" s="996"/>
      <c r="KC100" s="996"/>
      <c r="KD100" s="996"/>
      <c r="KE100" s="996"/>
      <c r="KF100" s="996"/>
      <c r="KG100" s="996"/>
      <c r="KH100" s="996"/>
      <c r="KI100" s="996"/>
      <c r="KJ100" s="996"/>
      <c r="KK100" s="996"/>
      <c r="KL100" s="996"/>
      <c r="KM100" s="996"/>
      <c r="KN100" s="996"/>
      <c r="KO100" s="996"/>
      <c r="KP100" s="996"/>
      <c r="KQ100" s="996"/>
      <c r="KR100" s="996"/>
      <c r="KS100" s="996"/>
      <c r="KT100" s="996"/>
      <c r="KU100" s="996"/>
      <c r="KV100" s="996"/>
      <c r="KW100" s="996"/>
      <c r="KX100" s="996"/>
      <c r="KY100" s="996"/>
      <c r="KZ100" s="996"/>
      <c r="LA100" s="996"/>
      <c r="LB100" s="996"/>
      <c r="LC100" s="996"/>
      <c r="LD100" s="996"/>
      <c r="LE100" s="996"/>
      <c r="LF100" s="996"/>
      <c r="LG100" s="996"/>
      <c r="LH100" s="996"/>
      <c r="LI100" s="996"/>
      <c r="LJ100" s="996"/>
      <c r="LK100" s="996"/>
      <c r="LL100" s="996"/>
      <c r="LM100" s="996"/>
      <c r="LN100" s="996"/>
      <c r="LO100" s="996"/>
      <c r="LP100" s="996"/>
      <c r="LQ100" s="996"/>
      <c r="LR100" s="996"/>
      <c r="LS100" s="996"/>
      <c r="LT100" s="996"/>
      <c r="LU100" s="996"/>
      <c r="LV100" s="996"/>
      <c r="LW100" s="996"/>
      <c r="LX100" s="996"/>
      <c r="LY100" s="996"/>
      <c r="LZ100" s="996"/>
      <c r="MA100" s="996"/>
      <c r="MB100" s="996"/>
      <c r="MC100" s="996"/>
      <c r="MD100" s="996"/>
      <c r="ME100" s="996"/>
      <c r="MF100" s="996"/>
      <c r="MG100" s="996"/>
      <c r="MH100" s="996"/>
      <c r="MI100" s="996"/>
      <c r="MJ100" s="996"/>
      <c r="MK100" s="996"/>
      <c r="ML100" s="996"/>
      <c r="MM100" s="996"/>
      <c r="MN100" s="996"/>
      <c r="MO100" s="996"/>
      <c r="MP100" s="996"/>
      <c r="MQ100" s="996"/>
      <c r="MR100" s="996"/>
      <c r="MS100" s="996"/>
      <c r="MT100" s="996"/>
      <c r="MU100" s="996"/>
      <c r="MV100" s="996"/>
      <c r="MW100" s="996"/>
      <c r="MX100" s="996"/>
      <c r="MY100" s="996"/>
      <c r="MZ100" s="996"/>
      <c r="NA100" s="996"/>
      <c r="NB100" s="996"/>
      <c r="NC100" s="996"/>
      <c r="ND100" s="996"/>
      <c r="NE100" s="996"/>
      <c r="NF100" s="996"/>
      <c r="NG100" s="996"/>
      <c r="NH100" s="996"/>
      <c r="NI100" s="996"/>
      <c r="NJ100" s="996"/>
      <c r="NK100" s="996"/>
      <c r="NL100" s="996"/>
      <c r="NM100" s="996"/>
      <c r="NN100" s="996"/>
      <c r="NO100" s="996"/>
      <c r="NP100" s="996"/>
      <c r="NQ100" s="996"/>
      <c r="NR100" s="996"/>
      <c r="NS100" s="996"/>
      <c r="NT100" s="996"/>
      <c r="NU100" s="996"/>
      <c r="NV100" s="996"/>
      <c r="NW100" s="996"/>
      <c r="NX100" s="996"/>
      <c r="NY100" s="996"/>
      <c r="NZ100" s="996"/>
      <c r="OA100" s="996"/>
      <c r="OB100" s="996"/>
      <c r="OC100" s="996"/>
      <c r="OD100" s="996"/>
      <c r="OE100" s="996"/>
      <c r="OF100" s="996"/>
      <c r="OG100" s="996"/>
      <c r="OH100" s="996"/>
      <c r="OI100" s="996"/>
      <c r="OJ100" s="996"/>
      <c r="OK100" s="996"/>
      <c r="OL100" s="996"/>
      <c r="OM100" s="996"/>
      <c r="ON100" s="996"/>
      <c r="OO100" s="996"/>
      <c r="OP100" s="996"/>
      <c r="OQ100" s="996"/>
      <c r="OR100" s="996"/>
      <c r="OS100" s="996"/>
      <c r="OT100" s="996"/>
      <c r="OU100" s="996"/>
      <c r="OV100" s="996"/>
      <c r="OW100" s="996"/>
      <c r="OX100" s="996"/>
      <c r="OY100" s="996"/>
      <c r="OZ100" s="996"/>
      <c r="PA100" s="996"/>
      <c r="PB100" s="996"/>
      <c r="PC100" s="996"/>
      <c r="PD100" s="996"/>
      <c r="PE100" s="996"/>
      <c r="PF100" s="996"/>
      <c r="PG100" s="996"/>
      <c r="PH100" s="996"/>
      <c r="PI100" s="996"/>
      <c r="PJ100" s="996"/>
      <c r="PK100" s="996"/>
      <c r="PL100" s="996"/>
      <c r="PM100" s="996"/>
      <c r="PN100" s="996"/>
      <c r="PO100" s="996"/>
      <c r="PP100" s="996"/>
      <c r="PQ100" s="996"/>
      <c r="PR100" s="996"/>
      <c r="PS100" s="996"/>
      <c r="PT100" s="996"/>
      <c r="PU100" s="996"/>
      <c r="PV100" s="996"/>
      <c r="PW100" s="996"/>
      <c r="PX100" s="996"/>
      <c r="PY100" s="996"/>
      <c r="PZ100" s="996"/>
      <c r="QA100" s="996"/>
      <c r="QB100" s="996"/>
      <c r="QC100" s="996"/>
      <c r="QD100" s="996"/>
      <c r="QE100" s="996"/>
      <c r="QF100" s="996"/>
      <c r="QG100" s="996"/>
      <c r="QH100" s="996"/>
      <c r="QI100" s="996"/>
      <c r="QJ100" s="996"/>
      <c r="QK100" s="996"/>
      <c r="QL100" s="996"/>
      <c r="QM100" s="996"/>
      <c r="QN100" s="996"/>
      <c r="QO100" s="996"/>
      <c r="QP100" s="996"/>
      <c r="QQ100" s="996"/>
      <c r="QR100" s="996"/>
      <c r="QS100" s="996"/>
      <c r="QT100" s="996"/>
      <c r="QU100" s="996"/>
      <c r="QV100" s="996"/>
      <c r="QW100" s="996"/>
      <c r="QX100" s="996"/>
      <c r="QY100" s="996"/>
      <c r="QZ100" s="996"/>
      <c r="RA100" s="996"/>
      <c r="RB100" s="996"/>
      <c r="RC100" s="996"/>
      <c r="RD100" s="996"/>
      <c r="RE100" s="996"/>
      <c r="RF100" s="996"/>
      <c r="RG100" s="996"/>
      <c r="RH100" s="996"/>
      <c r="RI100" s="996"/>
      <c r="RJ100" s="996"/>
      <c r="RK100" s="996"/>
      <c r="RL100" s="996"/>
      <c r="RM100" s="996"/>
      <c r="RN100" s="996"/>
      <c r="RO100" s="996"/>
      <c r="RP100" s="996"/>
      <c r="RQ100" s="996"/>
      <c r="RR100" s="996"/>
      <c r="RS100" s="996"/>
      <c r="RT100" s="996"/>
      <c r="RU100" s="996"/>
      <c r="RV100" s="996"/>
      <c r="RW100" s="996"/>
      <c r="RX100" s="996"/>
      <c r="RY100" s="996"/>
      <c r="RZ100" s="996"/>
      <c r="SA100" s="996"/>
      <c r="SB100" s="996"/>
      <c r="SC100" s="996"/>
      <c r="SD100" s="996"/>
      <c r="SE100" s="996"/>
      <c r="SF100" s="996"/>
      <c r="SG100" s="996"/>
      <c r="SH100" s="996"/>
      <c r="SI100" s="996"/>
      <c r="SJ100" s="996"/>
      <c r="SK100" s="996"/>
      <c r="SL100" s="996"/>
      <c r="SM100" s="996"/>
      <c r="SN100" s="996"/>
      <c r="SO100" s="996"/>
      <c r="SP100" s="996"/>
      <c r="SQ100" s="996"/>
      <c r="SR100" s="996"/>
      <c r="SS100" s="996"/>
      <c r="ST100" s="996"/>
      <c r="SU100" s="996"/>
      <c r="SV100" s="996"/>
      <c r="SW100" s="996"/>
      <c r="SX100" s="996"/>
      <c r="SY100" s="996"/>
      <c r="SZ100" s="996"/>
      <c r="TA100" s="996"/>
      <c r="TB100" s="996"/>
      <c r="TC100" s="996"/>
      <c r="TD100" s="996"/>
      <c r="TE100" s="996"/>
      <c r="TF100" s="996"/>
      <c r="TG100" s="996"/>
      <c r="TH100" s="996"/>
      <c r="TI100" s="996"/>
      <c r="TJ100" s="996"/>
      <c r="TK100" s="996"/>
      <c r="TL100" s="996"/>
      <c r="TM100" s="996"/>
      <c r="TN100" s="996"/>
      <c r="TO100" s="996"/>
      <c r="TP100" s="996"/>
      <c r="TQ100" s="996"/>
      <c r="TR100" s="996"/>
      <c r="TS100" s="996"/>
      <c r="TT100" s="996"/>
      <c r="TU100" s="996"/>
      <c r="TV100" s="996"/>
      <c r="TW100" s="996"/>
      <c r="TX100" s="996"/>
      <c r="TY100" s="996"/>
      <c r="TZ100" s="996"/>
      <c r="UA100" s="996"/>
      <c r="UB100" s="996"/>
      <c r="UC100" s="996"/>
      <c r="UD100" s="996"/>
      <c r="UE100" s="996"/>
      <c r="UF100" s="996"/>
      <c r="UG100" s="996"/>
      <c r="UH100" s="996"/>
      <c r="UI100" s="996"/>
      <c r="UJ100" s="996"/>
      <c r="UK100" s="996"/>
      <c r="UL100" s="996"/>
      <c r="UM100" s="996"/>
      <c r="UN100" s="996"/>
      <c r="UO100" s="996"/>
      <c r="UP100" s="996"/>
      <c r="UQ100" s="996"/>
      <c r="UR100" s="996"/>
      <c r="US100" s="996"/>
      <c r="UT100" s="996"/>
      <c r="UU100" s="996"/>
      <c r="UV100" s="996"/>
      <c r="UW100" s="996"/>
      <c r="UX100" s="996"/>
      <c r="UY100" s="996"/>
      <c r="UZ100" s="996"/>
      <c r="VA100" s="996"/>
      <c r="VB100" s="996"/>
      <c r="VC100" s="996"/>
      <c r="VD100" s="996"/>
      <c r="VE100" s="996"/>
      <c r="VF100" s="996"/>
      <c r="VG100" s="996"/>
      <c r="VH100" s="996"/>
      <c r="VI100" s="996"/>
      <c r="VJ100" s="996"/>
      <c r="VK100" s="996"/>
      <c r="VL100" s="996"/>
      <c r="VM100" s="996"/>
      <c r="VN100" s="996"/>
      <c r="VO100" s="996"/>
      <c r="VP100" s="996"/>
      <c r="VQ100" s="996"/>
      <c r="VR100" s="996"/>
      <c r="VS100" s="996"/>
      <c r="VT100" s="996"/>
      <c r="VU100" s="996"/>
      <c r="VV100" s="996"/>
      <c r="VW100" s="996"/>
      <c r="VX100" s="996"/>
      <c r="VY100" s="996"/>
      <c r="VZ100" s="996"/>
      <c r="WA100" s="996"/>
      <c r="WB100" s="996"/>
      <c r="WC100" s="996"/>
      <c r="WD100" s="996"/>
      <c r="WE100" s="996"/>
      <c r="WF100" s="996"/>
      <c r="WG100" s="996"/>
      <c r="WH100" s="996"/>
      <c r="WI100" s="996"/>
      <c r="WJ100" s="996"/>
      <c r="WK100" s="996"/>
      <c r="WL100" s="996"/>
      <c r="WM100" s="996"/>
      <c r="WN100" s="996"/>
      <c r="WO100" s="996"/>
      <c r="WP100" s="996"/>
      <c r="WQ100" s="996"/>
      <c r="WR100" s="996"/>
      <c r="WS100" s="996"/>
      <c r="WT100" s="996"/>
      <c r="WU100" s="996"/>
      <c r="WV100" s="996"/>
      <c r="WW100" s="996"/>
      <c r="WX100" s="996"/>
      <c r="WY100" s="996"/>
      <c r="WZ100" s="996"/>
      <c r="XA100" s="996"/>
      <c r="XB100" s="996"/>
      <c r="XC100" s="996"/>
      <c r="XD100" s="996"/>
      <c r="XE100" s="996"/>
      <c r="XF100" s="996"/>
      <c r="XG100" s="996"/>
      <c r="XH100" s="996"/>
      <c r="XI100" s="996"/>
      <c r="XJ100" s="996"/>
      <c r="XK100" s="996"/>
      <c r="XL100" s="996"/>
      <c r="XM100" s="996"/>
      <c r="XN100" s="996"/>
      <c r="XO100" s="996"/>
      <c r="XP100" s="996"/>
      <c r="XQ100" s="996"/>
      <c r="XR100" s="996"/>
      <c r="XS100" s="996"/>
      <c r="XT100" s="996"/>
      <c r="XU100" s="996"/>
      <c r="XV100" s="996"/>
      <c r="XW100" s="996"/>
      <c r="XX100" s="996"/>
      <c r="XY100" s="996"/>
      <c r="XZ100" s="996"/>
      <c r="YA100" s="996"/>
      <c r="YB100" s="996"/>
      <c r="YC100" s="996"/>
      <c r="YD100" s="996"/>
      <c r="YE100" s="996"/>
      <c r="YF100" s="996"/>
      <c r="YG100" s="996"/>
      <c r="YH100" s="996"/>
      <c r="YI100" s="996"/>
      <c r="YJ100" s="996"/>
      <c r="YK100" s="996"/>
      <c r="YL100" s="996"/>
      <c r="YM100" s="996"/>
      <c r="YN100" s="996"/>
      <c r="YO100" s="996"/>
      <c r="YP100" s="996"/>
      <c r="YQ100" s="996"/>
      <c r="YR100" s="996"/>
      <c r="YS100" s="996"/>
      <c r="YT100" s="996"/>
      <c r="YU100" s="996"/>
      <c r="YV100" s="996"/>
      <c r="YW100" s="996"/>
      <c r="YX100" s="996"/>
      <c r="YY100" s="996"/>
      <c r="YZ100" s="996"/>
      <c r="ZA100" s="996"/>
      <c r="ZB100" s="996"/>
      <c r="ZC100" s="996"/>
      <c r="ZD100" s="996"/>
      <c r="ZE100" s="996"/>
      <c r="ZF100" s="996"/>
      <c r="ZG100" s="996"/>
      <c r="ZH100" s="996"/>
      <c r="ZI100" s="996"/>
      <c r="ZJ100" s="996"/>
      <c r="ZK100" s="996"/>
      <c r="ZL100" s="996"/>
      <c r="ZM100" s="996"/>
      <c r="ZN100" s="996"/>
      <c r="ZO100" s="996"/>
      <c r="ZP100" s="996"/>
      <c r="ZQ100" s="996"/>
      <c r="ZR100" s="996"/>
      <c r="ZS100" s="996"/>
      <c r="ZT100" s="996"/>
      <c r="ZU100" s="996"/>
      <c r="ZV100" s="996"/>
      <c r="ZW100" s="996"/>
      <c r="ZX100" s="996"/>
      <c r="ZY100" s="996"/>
      <c r="ZZ100" s="996"/>
      <c r="AAA100" s="996"/>
      <c r="AAB100" s="996"/>
      <c r="AAC100" s="996"/>
      <c r="AAD100" s="996"/>
      <c r="AAE100" s="996"/>
      <c r="AAF100" s="996"/>
      <c r="AAG100" s="996"/>
      <c r="AAH100" s="996"/>
      <c r="AAI100" s="996"/>
      <c r="AAJ100" s="996"/>
      <c r="AAK100" s="996"/>
      <c r="AAL100" s="996"/>
      <c r="AAM100" s="996"/>
      <c r="AAN100" s="996"/>
      <c r="AAO100" s="996"/>
      <c r="AAP100" s="996"/>
      <c r="AAQ100" s="996"/>
      <c r="AAR100" s="996"/>
      <c r="AAS100" s="996"/>
      <c r="AAT100" s="996"/>
      <c r="AAU100" s="996"/>
      <c r="AAV100" s="996"/>
      <c r="AAW100" s="996"/>
      <c r="AAX100" s="996"/>
      <c r="AAY100" s="996"/>
      <c r="AAZ100" s="996"/>
      <c r="ABA100" s="996"/>
      <c r="ABB100" s="996"/>
      <c r="ABC100" s="996"/>
      <c r="ABD100" s="996"/>
      <c r="ABE100" s="996"/>
      <c r="ABF100" s="996"/>
      <c r="ABG100" s="996"/>
      <c r="ABH100" s="996"/>
      <c r="ABI100" s="996"/>
      <c r="ABJ100" s="996"/>
      <c r="ABK100" s="996"/>
      <c r="ABL100" s="996"/>
      <c r="ABM100" s="996"/>
      <c r="ABN100" s="996"/>
      <c r="ABO100" s="996"/>
      <c r="ABP100" s="996"/>
      <c r="ABQ100" s="996"/>
      <c r="ABR100" s="996"/>
      <c r="ABS100" s="996"/>
      <c r="ABT100" s="996"/>
      <c r="ABU100" s="996"/>
      <c r="ABV100" s="996"/>
      <c r="ABW100" s="996"/>
      <c r="ABX100" s="996"/>
      <c r="ABY100" s="996"/>
      <c r="ABZ100" s="996"/>
      <c r="ACA100" s="996"/>
      <c r="ACB100" s="996"/>
      <c r="ACC100" s="996"/>
      <c r="ACD100" s="996"/>
      <c r="ACE100" s="996"/>
      <c r="ACF100" s="996"/>
      <c r="ACG100" s="996"/>
      <c r="ACH100" s="996"/>
      <c r="ACI100" s="996"/>
      <c r="ACJ100" s="996"/>
      <c r="ACK100" s="996"/>
      <c r="ACL100" s="996"/>
      <c r="ACM100" s="996"/>
      <c r="ACN100" s="996"/>
      <c r="ACO100" s="996"/>
      <c r="ACP100" s="996"/>
      <c r="ACQ100" s="996"/>
      <c r="ACR100" s="996"/>
      <c r="ACS100" s="996"/>
      <c r="ACT100" s="996"/>
      <c r="ACU100" s="996"/>
      <c r="ACV100" s="996"/>
      <c r="ACW100" s="996"/>
      <c r="ACX100" s="996"/>
      <c r="ACY100" s="996"/>
      <c r="ACZ100" s="996"/>
      <c r="ADA100" s="996"/>
      <c r="ADB100" s="996"/>
      <c r="ADC100" s="996"/>
      <c r="ADD100" s="996"/>
      <c r="ADE100" s="996"/>
      <c r="ADF100" s="996"/>
      <c r="ADG100" s="996"/>
      <c r="ADH100" s="996"/>
      <c r="ADI100" s="996"/>
      <c r="ADJ100" s="996"/>
      <c r="ADK100" s="996"/>
      <c r="ADL100" s="996"/>
      <c r="ADM100" s="996"/>
      <c r="ADN100" s="996"/>
      <c r="ADO100" s="996"/>
      <c r="ADP100" s="996"/>
      <c r="ADQ100" s="996"/>
      <c r="ADR100" s="996"/>
      <c r="ADS100" s="996"/>
      <c r="ADT100" s="996"/>
      <c r="ADU100" s="996"/>
      <c r="ADV100" s="996"/>
      <c r="ADW100" s="996"/>
      <c r="ADX100" s="996"/>
      <c r="ADY100" s="996"/>
      <c r="ADZ100" s="996"/>
      <c r="AEA100" s="996"/>
      <c r="AEB100" s="996"/>
      <c r="AEC100" s="996"/>
      <c r="AED100" s="996"/>
      <c r="AEE100" s="996"/>
      <c r="AEF100" s="996"/>
      <c r="AEG100" s="996"/>
      <c r="AEH100" s="996"/>
      <c r="AEI100" s="996"/>
      <c r="AEJ100" s="996"/>
      <c r="AEK100" s="996"/>
      <c r="AEL100" s="996"/>
      <c r="AEM100" s="996"/>
      <c r="AEN100" s="996"/>
      <c r="AEO100" s="996"/>
      <c r="AEP100" s="996"/>
      <c r="AEQ100" s="996"/>
      <c r="AER100" s="996"/>
      <c r="AES100" s="996"/>
      <c r="AET100" s="996"/>
      <c r="AEU100" s="996"/>
      <c r="AEV100" s="996"/>
      <c r="AEW100" s="996"/>
      <c r="AEX100" s="996"/>
      <c r="AEY100" s="996"/>
      <c r="AEZ100" s="996"/>
      <c r="AFA100" s="996"/>
      <c r="AFB100" s="996"/>
      <c r="AFC100" s="996"/>
      <c r="AFD100" s="996"/>
      <c r="AFE100" s="996"/>
      <c r="AFF100" s="996"/>
      <c r="AFG100" s="996"/>
      <c r="AFH100" s="996"/>
      <c r="AFI100" s="996"/>
      <c r="AFJ100" s="996"/>
      <c r="AFK100" s="996"/>
      <c r="AFL100" s="996"/>
      <c r="AFM100" s="996"/>
      <c r="AFN100" s="996"/>
      <c r="AFO100" s="996"/>
      <c r="AFP100" s="996"/>
      <c r="AFQ100" s="996"/>
      <c r="AFR100" s="996"/>
      <c r="AFS100" s="996"/>
      <c r="AFT100" s="996"/>
      <c r="AFU100" s="996"/>
      <c r="AFV100" s="996"/>
      <c r="AFW100" s="996"/>
      <c r="AFX100" s="996"/>
      <c r="AFY100" s="996"/>
      <c r="AFZ100" s="996"/>
      <c r="AGA100" s="996"/>
      <c r="AGB100" s="996"/>
      <c r="AGC100" s="996"/>
      <c r="AGD100" s="996"/>
      <c r="AGE100" s="996"/>
      <c r="AGF100" s="996"/>
      <c r="AGG100" s="996"/>
      <c r="AGH100" s="996"/>
      <c r="AGI100" s="996"/>
      <c r="AGJ100" s="996"/>
      <c r="AGK100" s="996"/>
      <c r="AGL100" s="996"/>
      <c r="AGM100" s="996"/>
      <c r="AGN100" s="996"/>
      <c r="AGO100" s="996"/>
      <c r="AGP100" s="996"/>
      <c r="AGQ100" s="996"/>
      <c r="AGR100" s="996"/>
      <c r="AGS100" s="996"/>
      <c r="AGT100" s="996"/>
      <c r="AGU100" s="996"/>
      <c r="AGV100" s="996"/>
      <c r="AGW100" s="996"/>
      <c r="AGX100" s="996"/>
      <c r="AGY100" s="996"/>
      <c r="AGZ100" s="996"/>
      <c r="AHA100" s="996"/>
      <c r="AHB100" s="996"/>
      <c r="AHC100" s="996"/>
      <c r="AHD100" s="996"/>
      <c r="AHE100" s="996"/>
      <c r="AHF100" s="996"/>
      <c r="AHG100" s="996"/>
      <c r="AHH100" s="996"/>
      <c r="AHI100" s="996"/>
      <c r="AHJ100" s="996"/>
      <c r="AHK100" s="996"/>
      <c r="AHL100" s="996"/>
      <c r="AHM100" s="996"/>
      <c r="AHN100" s="996"/>
      <c r="AHO100" s="996"/>
      <c r="AHP100" s="996"/>
      <c r="AHQ100" s="996"/>
      <c r="AHR100" s="996"/>
      <c r="AHS100" s="996"/>
      <c r="AHT100" s="996"/>
      <c r="AHU100" s="996"/>
      <c r="AHV100" s="996"/>
      <c r="AHW100" s="996"/>
      <c r="AHX100" s="996"/>
      <c r="AHY100" s="996"/>
      <c r="AHZ100" s="996"/>
      <c r="AIA100" s="996"/>
      <c r="AIB100" s="996"/>
      <c r="AIC100" s="996"/>
      <c r="AID100" s="996"/>
      <c r="AIE100" s="996"/>
      <c r="AIF100" s="996"/>
      <c r="AIG100" s="996"/>
      <c r="AIH100" s="996"/>
      <c r="AII100" s="996"/>
      <c r="AIJ100" s="996"/>
      <c r="AIK100" s="996"/>
      <c r="AIL100" s="996"/>
      <c r="AIM100" s="996"/>
      <c r="AIN100" s="996"/>
      <c r="AIO100" s="996"/>
      <c r="AIP100" s="996"/>
      <c r="AIQ100" s="996"/>
      <c r="AIR100" s="996"/>
      <c r="AIS100" s="996"/>
      <c r="AIT100" s="996"/>
      <c r="AIU100" s="996"/>
      <c r="AIV100" s="996"/>
      <c r="AIW100" s="996"/>
      <c r="AIX100" s="996"/>
      <c r="AIY100" s="996"/>
      <c r="AIZ100" s="996"/>
      <c r="AJA100" s="996"/>
      <c r="AJB100" s="996"/>
      <c r="AJC100" s="996"/>
      <c r="AJD100" s="996"/>
      <c r="AJE100" s="996"/>
      <c r="AJF100" s="996"/>
      <c r="AJG100" s="996"/>
      <c r="AJH100" s="996"/>
      <c r="AJI100" s="996"/>
      <c r="AJJ100" s="996"/>
      <c r="AJK100" s="996"/>
      <c r="AJL100" s="996"/>
      <c r="AJM100" s="996"/>
      <c r="AJN100" s="996"/>
      <c r="AJO100" s="996"/>
      <c r="AJP100" s="996"/>
      <c r="AJQ100" s="996"/>
      <c r="AJR100" s="996"/>
      <c r="AJS100" s="996"/>
      <c r="AJT100" s="996"/>
      <c r="AJU100" s="996"/>
      <c r="AJV100" s="996"/>
      <c r="AJW100" s="996"/>
      <c r="AJX100" s="996"/>
      <c r="AJY100" s="996"/>
      <c r="AJZ100" s="996"/>
      <c r="AKA100" s="996"/>
      <c r="AKB100" s="996"/>
      <c r="AKC100" s="996"/>
      <c r="AKD100" s="996"/>
      <c r="AKE100" s="996"/>
      <c r="AKF100" s="996"/>
      <c r="AKG100" s="996"/>
      <c r="AKH100" s="996"/>
      <c r="AKI100" s="996"/>
      <c r="AKJ100" s="996"/>
      <c r="AKK100" s="996"/>
      <c r="AKL100" s="996"/>
      <c r="AKM100" s="996"/>
      <c r="AKN100" s="996"/>
      <c r="AKO100" s="996"/>
      <c r="AKP100" s="996"/>
      <c r="AKQ100" s="996"/>
      <c r="AKR100" s="996"/>
      <c r="AKS100" s="996"/>
      <c r="AKT100" s="996"/>
      <c r="AKU100" s="996"/>
      <c r="AKV100" s="996"/>
      <c r="AKW100" s="996"/>
      <c r="AKX100" s="996"/>
      <c r="AKY100" s="996"/>
      <c r="AKZ100" s="996"/>
      <c r="ALA100" s="996"/>
      <c r="ALB100" s="996"/>
      <c r="ALC100" s="996"/>
      <c r="ALD100" s="996"/>
      <c r="ALE100" s="996"/>
      <c r="ALF100" s="996"/>
      <c r="ALG100" s="996"/>
      <c r="ALH100" s="996"/>
      <c r="ALI100" s="996"/>
      <c r="ALJ100" s="996"/>
      <c r="ALK100" s="996"/>
      <c r="ALL100" s="996"/>
      <c r="ALM100" s="996"/>
      <c r="ALN100" s="996"/>
      <c r="ALO100" s="996"/>
      <c r="ALP100" s="996"/>
      <c r="ALQ100" s="996"/>
      <c r="ALR100" s="996"/>
      <c r="ALS100" s="996"/>
    </row>
    <row r="101" spans="1:1007" s="990" customFormat="1" ht="135">
      <c r="A101" s="953" t="s">
        <v>1045</v>
      </c>
      <c r="B101" s="1264" t="s">
        <v>1046</v>
      </c>
      <c r="C101" s="1073" t="s">
        <v>1120</v>
      </c>
      <c r="D101" s="998"/>
      <c r="E101" s="1271" t="s">
        <v>1121</v>
      </c>
      <c r="F101" s="1271" t="s">
        <v>1122</v>
      </c>
      <c r="G101" s="1271" t="s">
        <v>1123</v>
      </c>
      <c r="H101" s="1271" t="s">
        <v>26</v>
      </c>
      <c r="I101" s="1073" t="s">
        <v>437</v>
      </c>
      <c r="J101" s="1073" t="s">
        <v>437</v>
      </c>
      <c r="K101" s="1172">
        <v>45078</v>
      </c>
      <c r="L101" s="1272">
        <v>48578</v>
      </c>
      <c r="M101" s="1271" t="s">
        <v>359</v>
      </c>
      <c r="N101" s="1271" t="s">
        <v>1124</v>
      </c>
      <c r="O101" s="1271" t="s">
        <v>359</v>
      </c>
      <c r="P101" s="1271" t="s">
        <v>1124</v>
      </c>
      <c r="Q101" s="1271" t="s">
        <v>359</v>
      </c>
      <c r="R101" s="1271" t="s">
        <v>1124</v>
      </c>
      <c r="S101" s="1271" t="s">
        <v>359</v>
      </c>
      <c r="T101" s="1271" t="s">
        <v>1124</v>
      </c>
      <c r="U101" s="1271" t="s">
        <v>359</v>
      </c>
      <c r="V101" s="1271" t="s">
        <v>1124</v>
      </c>
      <c r="W101" s="988"/>
      <c r="X101" s="988"/>
      <c r="Y101" s="988"/>
      <c r="Z101" s="988"/>
      <c r="AA101" s="988"/>
      <c r="AB101" s="988"/>
      <c r="AC101" s="1271" t="s">
        <v>1125</v>
      </c>
      <c r="AD101" s="1038"/>
      <c r="AE101" s="1327" t="s">
        <v>1137</v>
      </c>
      <c r="AF101" s="1189">
        <v>8.8000000000000005E-3</v>
      </c>
      <c r="AG101" s="1271" t="s">
        <v>1138</v>
      </c>
      <c r="AH101" s="1271" t="s">
        <v>1139</v>
      </c>
      <c r="AI101" s="953" t="s">
        <v>702</v>
      </c>
      <c r="AJ101" s="953" t="s">
        <v>702</v>
      </c>
      <c r="AK101" s="1271" t="s">
        <v>1140</v>
      </c>
      <c r="AL101" s="1271" t="s">
        <v>23</v>
      </c>
      <c r="AM101" s="956" t="str">
        <f t="shared" si="11"/>
        <v>SI</v>
      </c>
      <c r="AN101" s="1271">
        <v>301</v>
      </c>
      <c r="AO101" s="1283">
        <v>1</v>
      </c>
      <c r="AP101" s="1271">
        <v>2021</v>
      </c>
      <c r="AQ101" s="1172">
        <v>45078</v>
      </c>
      <c r="AR101" s="991">
        <v>48578</v>
      </c>
      <c r="AS101" s="1283">
        <v>1</v>
      </c>
      <c r="AT101" s="1283">
        <v>1</v>
      </c>
      <c r="AU101" s="1283">
        <v>1</v>
      </c>
      <c r="AV101" s="1283">
        <v>1</v>
      </c>
      <c r="AW101" s="1283">
        <v>1</v>
      </c>
      <c r="AX101" s="1283">
        <v>1</v>
      </c>
      <c r="AY101" s="1283">
        <v>1</v>
      </c>
      <c r="AZ101" s="1283">
        <v>1</v>
      </c>
      <c r="BA101" s="1283">
        <v>1</v>
      </c>
      <c r="BB101" s="1283">
        <v>1</v>
      </c>
      <c r="BC101" s="999"/>
      <c r="BD101" s="999"/>
      <c r="BE101" s="999"/>
      <c r="BF101" s="999"/>
      <c r="BG101" s="999"/>
      <c r="BH101" s="999"/>
      <c r="BI101" s="999">
        <v>1</v>
      </c>
      <c r="BJ101" s="1274">
        <v>208</v>
      </c>
      <c r="BK101" s="1274">
        <v>208</v>
      </c>
      <c r="BL101" s="1275" t="s">
        <v>76</v>
      </c>
      <c r="BM101" s="1276">
        <v>7871</v>
      </c>
      <c r="BN101" s="1277">
        <v>218</v>
      </c>
      <c r="BO101" s="1277">
        <v>218</v>
      </c>
      <c r="BP101" s="1275" t="s">
        <v>76</v>
      </c>
      <c r="BQ101" s="1276">
        <v>7871</v>
      </c>
      <c r="BR101" s="1277">
        <v>229</v>
      </c>
      <c r="BS101" s="1271"/>
      <c r="BT101" s="1275" t="s">
        <v>76</v>
      </c>
      <c r="BU101" s="1279"/>
      <c r="BV101" s="1280">
        <v>240</v>
      </c>
      <c r="BW101" s="1271"/>
      <c r="BX101" s="1275" t="s">
        <v>76</v>
      </c>
      <c r="BY101" s="1271"/>
      <c r="BZ101" s="1274">
        <v>252</v>
      </c>
      <c r="CA101" s="1271"/>
      <c r="CB101" s="1275" t="s">
        <v>76</v>
      </c>
      <c r="CC101" s="1281"/>
      <c r="CD101" s="1277">
        <v>264</v>
      </c>
      <c r="CE101" s="1271"/>
      <c r="CF101" s="1275" t="s">
        <v>76</v>
      </c>
      <c r="CG101" s="1271"/>
      <c r="CH101" s="1274">
        <v>277</v>
      </c>
      <c r="CI101" s="1271"/>
      <c r="CJ101" s="1275" t="s">
        <v>76</v>
      </c>
      <c r="CK101" s="1271"/>
      <c r="CL101" s="1277">
        <v>291</v>
      </c>
      <c r="CM101" s="1271"/>
      <c r="CN101" s="1275" t="s">
        <v>76</v>
      </c>
      <c r="CO101" s="1271"/>
      <c r="CP101" s="1277">
        <v>305</v>
      </c>
      <c r="CQ101" s="1271"/>
      <c r="CR101" s="1275" t="s">
        <v>76</v>
      </c>
      <c r="CS101" s="1281"/>
      <c r="CT101" s="1277">
        <v>320</v>
      </c>
      <c r="CU101" s="1271"/>
      <c r="CV101" s="1275" t="s">
        <v>76</v>
      </c>
      <c r="CW101" s="1279"/>
      <c r="CX101" s="993"/>
      <c r="CY101" s="993"/>
      <c r="CZ101" s="992"/>
      <c r="DA101" s="992"/>
      <c r="DB101" s="993"/>
      <c r="DC101" s="993"/>
      <c r="DD101" s="992"/>
      <c r="DE101" s="992"/>
      <c r="DF101" s="993"/>
      <c r="DG101" s="993"/>
      <c r="DH101" s="992"/>
      <c r="DI101" s="992"/>
      <c r="DJ101" s="993"/>
      <c r="DK101" s="993"/>
      <c r="DL101" s="992"/>
      <c r="DM101" s="992"/>
      <c r="DN101" s="993"/>
      <c r="DO101" s="993"/>
      <c r="DP101" s="992"/>
      <c r="DQ101" s="992"/>
      <c r="DR101" s="993"/>
      <c r="DS101" s="993"/>
      <c r="DT101" s="992"/>
      <c r="DU101" s="992"/>
      <c r="DV101" s="994">
        <f t="shared" si="12"/>
        <v>2604</v>
      </c>
      <c r="DW101" s="1271" t="s">
        <v>1069</v>
      </c>
      <c r="DX101" s="1271" t="s">
        <v>1070</v>
      </c>
      <c r="DY101" s="1271" t="s">
        <v>1106</v>
      </c>
      <c r="DZ101" s="1273" t="s">
        <v>1107</v>
      </c>
      <c r="EA101" s="1073">
        <v>3144219306</v>
      </c>
      <c r="EB101" s="1282" t="s">
        <v>1108</v>
      </c>
      <c r="EC101" s="1306" t="s">
        <v>343</v>
      </c>
      <c r="ED101" s="1279" t="s">
        <v>359</v>
      </c>
      <c r="EE101" s="1279" t="s">
        <v>359</v>
      </c>
      <c r="EF101" s="1279" t="s">
        <v>359</v>
      </c>
      <c r="EG101" s="1279" t="s">
        <v>359</v>
      </c>
      <c r="EH101" s="1265"/>
      <c r="EI101" s="995"/>
      <c r="EJ101" s="995"/>
      <c r="EK101" s="995"/>
      <c r="EL101" s="995"/>
      <c r="EM101" s="995"/>
      <c r="EN101" s="995"/>
      <c r="EO101" s="995"/>
      <c r="EP101" s="995"/>
      <c r="EQ101" s="995"/>
      <c r="ER101" s="996"/>
      <c r="ES101" s="996"/>
      <c r="ET101" s="996"/>
      <c r="EU101" s="996"/>
      <c r="EV101" s="996"/>
      <c r="EW101" s="996"/>
      <c r="EX101" s="996"/>
      <c r="EY101" s="996"/>
      <c r="EZ101" s="996"/>
      <c r="FA101" s="996"/>
      <c r="FB101" s="996"/>
      <c r="FC101" s="996"/>
      <c r="FD101" s="996"/>
      <c r="FE101" s="996"/>
      <c r="FF101" s="996"/>
      <c r="FG101" s="996"/>
      <c r="FH101" s="996"/>
      <c r="FI101" s="996"/>
      <c r="FJ101" s="996"/>
      <c r="FK101" s="996"/>
      <c r="FL101" s="996"/>
      <c r="FM101" s="996"/>
      <c r="FN101" s="996"/>
      <c r="FO101" s="996"/>
      <c r="FP101" s="996"/>
      <c r="FQ101" s="996"/>
      <c r="FR101" s="996"/>
      <c r="FS101" s="996"/>
      <c r="FT101" s="996"/>
      <c r="FU101" s="996"/>
      <c r="FV101" s="996"/>
      <c r="FW101" s="996"/>
      <c r="FX101" s="996"/>
      <c r="FY101" s="996"/>
      <c r="FZ101" s="996"/>
      <c r="GA101" s="996"/>
      <c r="GB101" s="996"/>
      <c r="GC101" s="996"/>
      <c r="GD101" s="996"/>
      <c r="GE101" s="996"/>
      <c r="GF101" s="996"/>
      <c r="GG101" s="996"/>
      <c r="GH101" s="996"/>
      <c r="GI101" s="996"/>
      <c r="GJ101" s="996"/>
      <c r="GK101" s="996"/>
      <c r="GL101" s="996"/>
      <c r="GM101" s="996"/>
      <c r="GN101" s="996"/>
      <c r="GO101" s="996"/>
      <c r="GP101" s="996"/>
      <c r="GQ101" s="996"/>
      <c r="GR101" s="996"/>
      <c r="GS101" s="996"/>
      <c r="GT101" s="996"/>
      <c r="GU101" s="996"/>
      <c r="GV101" s="996"/>
      <c r="GW101" s="996"/>
      <c r="GX101" s="996"/>
      <c r="GY101" s="996"/>
      <c r="GZ101" s="996"/>
      <c r="HA101" s="996"/>
      <c r="HB101" s="996"/>
      <c r="HC101" s="996"/>
      <c r="HD101" s="996"/>
      <c r="HE101" s="996"/>
      <c r="HF101" s="996"/>
      <c r="HG101" s="996"/>
      <c r="HH101" s="996"/>
      <c r="HI101" s="996"/>
      <c r="HJ101" s="996"/>
      <c r="HK101" s="996"/>
      <c r="HL101" s="996"/>
      <c r="HM101" s="996"/>
      <c r="HN101" s="996"/>
      <c r="HO101" s="996"/>
      <c r="HP101" s="996"/>
      <c r="HQ101" s="996"/>
      <c r="HR101" s="996"/>
      <c r="HS101" s="996"/>
      <c r="HT101" s="996"/>
      <c r="HU101" s="996"/>
      <c r="HV101" s="996"/>
      <c r="HW101" s="996"/>
      <c r="HX101" s="996"/>
      <c r="HY101" s="996"/>
      <c r="HZ101" s="996"/>
      <c r="IA101" s="996"/>
      <c r="IB101" s="996"/>
      <c r="IC101" s="996"/>
      <c r="ID101" s="996"/>
      <c r="IE101" s="996"/>
      <c r="IF101" s="996"/>
      <c r="IG101" s="996"/>
      <c r="IH101" s="996"/>
      <c r="II101" s="996"/>
      <c r="IJ101" s="996"/>
      <c r="IK101" s="996"/>
      <c r="IL101" s="996"/>
      <c r="IM101" s="996"/>
      <c r="IN101" s="996"/>
      <c r="IO101" s="996"/>
      <c r="IP101" s="996"/>
      <c r="IQ101" s="996"/>
      <c r="IR101" s="996"/>
      <c r="IS101" s="996"/>
      <c r="IT101" s="996"/>
      <c r="IU101" s="996"/>
      <c r="IV101" s="996"/>
      <c r="IW101" s="996"/>
      <c r="IX101" s="996"/>
      <c r="IY101" s="996"/>
      <c r="IZ101" s="996"/>
      <c r="JA101" s="996"/>
      <c r="JB101" s="996"/>
      <c r="JC101" s="996"/>
      <c r="JD101" s="996"/>
      <c r="JE101" s="996"/>
      <c r="JF101" s="996"/>
      <c r="JG101" s="996"/>
      <c r="JH101" s="996"/>
      <c r="JI101" s="996"/>
      <c r="JJ101" s="996"/>
      <c r="JK101" s="996"/>
      <c r="JL101" s="996"/>
      <c r="JM101" s="996"/>
      <c r="JN101" s="996"/>
      <c r="JO101" s="996"/>
      <c r="JP101" s="996"/>
      <c r="JQ101" s="996"/>
      <c r="JR101" s="996"/>
      <c r="JS101" s="996"/>
      <c r="JT101" s="996"/>
      <c r="JU101" s="996"/>
      <c r="JV101" s="996"/>
      <c r="JW101" s="996"/>
      <c r="JX101" s="996"/>
      <c r="JY101" s="996"/>
      <c r="JZ101" s="996"/>
      <c r="KA101" s="996"/>
      <c r="KB101" s="996"/>
      <c r="KC101" s="996"/>
      <c r="KD101" s="996"/>
      <c r="KE101" s="996"/>
      <c r="KF101" s="996"/>
      <c r="KG101" s="996"/>
      <c r="KH101" s="996"/>
      <c r="KI101" s="996"/>
      <c r="KJ101" s="996"/>
      <c r="KK101" s="996"/>
      <c r="KL101" s="996"/>
      <c r="KM101" s="996"/>
      <c r="KN101" s="996"/>
      <c r="KO101" s="996"/>
      <c r="KP101" s="996"/>
      <c r="KQ101" s="996"/>
      <c r="KR101" s="996"/>
      <c r="KS101" s="996"/>
      <c r="KT101" s="996"/>
      <c r="KU101" s="996"/>
      <c r="KV101" s="996"/>
      <c r="KW101" s="996"/>
      <c r="KX101" s="996"/>
      <c r="KY101" s="996"/>
      <c r="KZ101" s="996"/>
      <c r="LA101" s="996"/>
      <c r="LB101" s="996"/>
      <c r="LC101" s="996"/>
      <c r="LD101" s="996"/>
      <c r="LE101" s="996"/>
      <c r="LF101" s="996"/>
      <c r="LG101" s="996"/>
      <c r="LH101" s="996"/>
      <c r="LI101" s="996"/>
      <c r="LJ101" s="996"/>
      <c r="LK101" s="996"/>
      <c r="LL101" s="996"/>
      <c r="LM101" s="996"/>
      <c r="LN101" s="996"/>
      <c r="LO101" s="996"/>
      <c r="LP101" s="996"/>
      <c r="LQ101" s="996"/>
      <c r="LR101" s="996"/>
      <c r="LS101" s="996"/>
      <c r="LT101" s="996"/>
      <c r="LU101" s="996"/>
      <c r="LV101" s="996"/>
      <c r="LW101" s="996"/>
      <c r="LX101" s="996"/>
      <c r="LY101" s="996"/>
      <c r="LZ101" s="996"/>
      <c r="MA101" s="996"/>
      <c r="MB101" s="996"/>
      <c r="MC101" s="996"/>
      <c r="MD101" s="996"/>
      <c r="ME101" s="996"/>
      <c r="MF101" s="996"/>
      <c r="MG101" s="996"/>
      <c r="MH101" s="996"/>
      <c r="MI101" s="996"/>
      <c r="MJ101" s="996"/>
      <c r="MK101" s="996"/>
      <c r="ML101" s="996"/>
      <c r="MM101" s="996"/>
      <c r="MN101" s="996"/>
      <c r="MO101" s="996"/>
      <c r="MP101" s="996"/>
      <c r="MQ101" s="996"/>
      <c r="MR101" s="996"/>
      <c r="MS101" s="996"/>
      <c r="MT101" s="996"/>
      <c r="MU101" s="996"/>
      <c r="MV101" s="996"/>
      <c r="MW101" s="996"/>
      <c r="MX101" s="996"/>
      <c r="MY101" s="996"/>
      <c r="MZ101" s="996"/>
      <c r="NA101" s="996"/>
      <c r="NB101" s="996"/>
      <c r="NC101" s="996"/>
      <c r="ND101" s="996"/>
      <c r="NE101" s="996"/>
      <c r="NF101" s="996"/>
      <c r="NG101" s="996"/>
      <c r="NH101" s="996"/>
      <c r="NI101" s="996"/>
      <c r="NJ101" s="996"/>
      <c r="NK101" s="996"/>
      <c r="NL101" s="996"/>
      <c r="NM101" s="996"/>
      <c r="NN101" s="996"/>
      <c r="NO101" s="996"/>
      <c r="NP101" s="996"/>
      <c r="NQ101" s="996"/>
      <c r="NR101" s="996"/>
      <c r="NS101" s="996"/>
      <c r="NT101" s="996"/>
      <c r="NU101" s="996"/>
      <c r="NV101" s="996"/>
      <c r="NW101" s="996"/>
      <c r="NX101" s="996"/>
      <c r="NY101" s="996"/>
      <c r="NZ101" s="996"/>
      <c r="OA101" s="996"/>
      <c r="OB101" s="996"/>
      <c r="OC101" s="996"/>
      <c r="OD101" s="996"/>
      <c r="OE101" s="996"/>
      <c r="OF101" s="996"/>
      <c r="OG101" s="996"/>
      <c r="OH101" s="996"/>
      <c r="OI101" s="996"/>
      <c r="OJ101" s="996"/>
      <c r="OK101" s="996"/>
      <c r="OL101" s="996"/>
      <c r="OM101" s="996"/>
      <c r="ON101" s="996"/>
      <c r="OO101" s="996"/>
      <c r="OP101" s="996"/>
      <c r="OQ101" s="996"/>
      <c r="OR101" s="996"/>
      <c r="OS101" s="996"/>
      <c r="OT101" s="996"/>
      <c r="OU101" s="996"/>
      <c r="OV101" s="996"/>
      <c r="OW101" s="996"/>
      <c r="OX101" s="996"/>
      <c r="OY101" s="996"/>
      <c r="OZ101" s="996"/>
      <c r="PA101" s="996"/>
      <c r="PB101" s="996"/>
      <c r="PC101" s="996"/>
      <c r="PD101" s="996"/>
      <c r="PE101" s="996"/>
      <c r="PF101" s="996"/>
      <c r="PG101" s="996"/>
      <c r="PH101" s="996"/>
      <c r="PI101" s="996"/>
      <c r="PJ101" s="996"/>
      <c r="PK101" s="996"/>
      <c r="PL101" s="996"/>
      <c r="PM101" s="996"/>
      <c r="PN101" s="996"/>
      <c r="PO101" s="996"/>
      <c r="PP101" s="996"/>
      <c r="PQ101" s="996"/>
      <c r="PR101" s="996"/>
      <c r="PS101" s="996"/>
      <c r="PT101" s="996"/>
      <c r="PU101" s="996"/>
      <c r="PV101" s="996"/>
      <c r="PW101" s="996"/>
      <c r="PX101" s="996"/>
      <c r="PY101" s="996"/>
      <c r="PZ101" s="996"/>
      <c r="QA101" s="996"/>
      <c r="QB101" s="996"/>
      <c r="QC101" s="996"/>
      <c r="QD101" s="996"/>
      <c r="QE101" s="996"/>
      <c r="QF101" s="996"/>
      <c r="QG101" s="996"/>
      <c r="QH101" s="996"/>
      <c r="QI101" s="996"/>
      <c r="QJ101" s="996"/>
      <c r="QK101" s="996"/>
      <c r="QL101" s="996"/>
      <c r="QM101" s="996"/>
      <c r="QN101" s="996"/>
      <c r="QO101" s="996"/>
      <c r="QP101" s="996"/>
      <c r="QQ101" s="996"/>
      <c r="QR101" s="996"/>
      <c r="QS101" s="996"/>
      <c r="QT101" s="996"/>
      <c r="QU101" s="996"/>
      <c r="QV101" s="996"/>
      <c r="QW101" s="996"/>
      <c r="QX101" s="996"/>
      <c r="QY101" s="996"/>
      <c r="QZ101" s="996"/>
      <c r="RA101" s="996"/>
      <c r="RB101" s="996"/>
      <c r="RC101" s="996"/>
      <c r="RD101" s="996"/>
      <c r="RE101" s="996"/>
      <c r="RF101" s="996"/>
      <c r="RG101" s="996"/>
      <c r="RH101" s="996"/>
      <c r="RI101" s="996"/>
      <c r="RJ101" s="996"/>
      <c r="RK101" s="996"/>
      <c r="RL101" s="996"/>
      <c r="RM101" s="996"/>
      <c r="RN101" s="996"/>
      <c r="RO101" s="996"/>
      <c r="RP101" s="996"/>
      <c r="RQ101" s="996"/>
      <c r="RR101" s="996"/>
      <c r="RS101" s="996"/>
      <c r="RT101" s="996"/>
      <c r="RU101" s="996"/>
      <c r="RV101" s="996"/>
      <c r="RW101" s="996"/>
      <c r="RX101" s="996"/>
      <c r="RY101" s="996"/>
      <c r="RZ101" s="996"/>
      <c r="SA101" s="996"/>
      <c r="SB101" s="996"/>
      <c r="SC101" s="996"/>
      <c r="SD101" s="996"/>
      <c r="SE101" s="996"/>
      <c r="SF101" s="996"/>
      <c r="SG101" s="996"/>
      <c r="SH101" s="996"/>
      <c r="SI101" s="996"/>
      <c r="SJ101" s="996"/>
      <c r="SK101" s="996"/>
      <c r="SL101" s="996"/>
      <c r="SM101" s="996"/>
      <c r="SN101" s="996"/>
      <c r="SO101" s="996"/>
      <c r="SP101" s="996"/>
      <c r="SQ101" s="996"/>
      <c r="SR101" s="996"/>
      <c r="SS101" s="996"/>
      <c r="ST101" s="996"/>
      <c r="SU101" s="996"/>
      <c r="SV101" s="996"/>
      <c r="SW101" s="996"/>
      <c r="SX101" s="996"/>
      <c r="SY101" s="996"/>
      <c r="SZ101" s="996"/>
      <c r="TA101" s="996"/>
      <c r="TB101" s="996"/>
      <c r="TC101" s="996"/>
      <c r="TD101" s="996"/>
      <c r="TE101" s="996"/>
      <c r="TF101" s="996"/>
      <c r="TG101" s="996"/>
      <c r="TH101" s="996"/>
      <c r="TI101" s="996"/>
      <c r="TJ101" s="996"/>
      <c r="TK101" s="996"/>
      <c r="TL101" s="996"/>
      <c r="TM101" s="996"/>
      <c r="TN101" s="996"/>
      <c r="TO101" s="996"/>
      <c r="TP101" s="996"/>
      <c r="TQ101" s="996"/>
      <c r="TR101" s="996"/>
      <c r="TS101" s="996"/>
      <c r="TT101" s="996"/>
      <c r="TU101" s="996"/>
      <c r="TV101" s="996"/>
      <c r="TW101" s="996"/>
      <c r="TX101" s="996"/>
      <c r="TY101" s="996"/>
      <c r="TZ101" s="996"/>
      <c r="UA101" s="996"/>
      <c r="UB101" s="996"/>
      <c r="UC101" s="996"/>
      <c r="UD101" s="996"/>
      <c r="UE101" s="996"/>
      <c r="UF101" s="996"/>
      <c r="UG101" s="996"/>
      <c r="UH101" s="996"/>
      <c r="UI101" s="996"/>
      <c r="UJ101" s="996"/>
      <c r="UK101" s="996"/>
      <c r="UL101" s="996"/>
      <c r="UM101" s="996"/>
      <c r="UN101" s="996"/>
      <c r="UO101" s="996"/>
      <c r="UP101" s="996"/>
      <c r="UQ101" s="996"/>
      <c r="UR101" s="996"/>
      <c r="US101" s="996"/>
      <c r="UT101" s="996"/>
      <c r="UU101" s="996"/>
      <c r="UV101" s="996"/>
      <c r="UW101" s="996"/>
      <c r="UX101" s="996"/>
      <c r="UY101" s="996"/>
      <c r="UZ101" s="996"/>
      <c r="VA101" s="996"/>
      <c r="VB101" s="996"/>
      <c r="VC101" s="996"/>
      <c r="VD101" s="996"/>
      <c r="VE101" s="996"/>
      <c r="VF101" s="996"/>
      <c r="VG101" s="996"/>
      <c r="VH101" s="996"/>
      <c r="VI101" s="996"/>
      <c r="VJ101" s="996"/>
      <c r="VK101" s="996"/>
      <c r="VL101" s="996"/>
      <c r="VM101" s="996"/>
      <c r="VN101" s="996"/>
      <c r="VO101" s="996"/>
      <c r="VP101" s="996"/>
      <c r="VQ101" s="996"/>
      <c r="VR101" s="996"/>
      <c r="VS101" s="996"/>
      <c r="VT101" s="996"/>
      <c r="VU101" s="996"/>
      <c r="VV101" s="996"/>
      <c r="VW101" s="996"/>
      <c r="VX101" s="996"/>
      <c r="VY101" s="996"/>
      <c r="VZ101" s="996"/>
      <c r="WA101" s="996"/>
      <c r="WB101" s="996"/>
      <c r="WC101" s="996"/>
      <c r="WD101" s="996"/>
      <c r="WE101" s="996"/>
      <c r="WF101" s="996"/>
      <c r="WG101" s="996"/>
      <c r="WH101" s="996"/>
      <c r="WI101" s="996"/>
      <c r="WJ101" s="996"/>
      <c r="WK101" s="996"/>
      <c r="WL101" s="996"/>
      <c r="WM101" s="996"/>
      <c r="WN101" s="996"/>
      <c r="WO101" s="996"/>
      <c r="WP101" s="996"/>
      <c r="WQ101" s="996"/>
      <c r="WR101" s="996"/>
      <c r="WS101" s="996"/>
      <c r="WT101" s="996"/>
      <c r="WU101" s="996"/>
      <c r="WV101" s="996"/>
      <c r="WW101" s="996"/>
      <c r="WX101" s="996"/>
      <c r="WY101" s="996"/>
      <c r="WZ101" s="996"/>
      <c r="XA101" s="996"/>
      <c r="XB101" s="996"/>
      <c r="XC101" s="996"/>
      <c r="XD101" s="996"/>
      <c r="XE101" s="996"/>
      <c r="XF101" s="996"/>
      <c r="XG101" s="996"/>
      <c r="XH101" s="996"/>
      <c r="XI101" s="996"/>
      <c r="XJ101" s="996"/>
      <c r="XK101" s="996"/>
      <c r="XL101" s="996"/>
      <c r="XM101" s="996"/>
      <c r="XN101" s="996"/>
      <c r="XO101" s="996"/>
      <c r="XP101" s="996"/>
      <c r="XQ101" s="996"/>
      <c r="XR101" s="996"/>
      <c r="XS101" s="996"/>
      <c r="XT101" s="996"/>
      <c r="XU101" s="996"/>
      <c r="XV101" s="996"/>
      <c r="XW101" s="996"/>
      <c r="XX101" s="996"/>
      <c r="XY101" s="996"/>
      <c r="XZ101" s="996"/>
      <c r="YA101" s="996"/>
      <c r="YB101" s="996"/>
      <c r="YC101" s="996"/>
      <c r="YD101" s="996"/>
      <c r="YE101" s="996"/>
      <c r="YF101" s="996"/>
      <c r="YG101" s="996"/>
      <c r="YH101" s="996"/>
      <c r="YI101" s="996"/>
      <c r="YJ101" s="996"/>
      <c r="YK101" s="996"/>
      <c r="YL101" s="996"/>
      <c r="YM101" s="996"/>
      <c r="YN101" s="996"/>
      <c r="YO101" s="996"/>
      <c r="YP101" s="996"/>
      <c r="YQ101" s="996"/>
      <c r="YR101" s="996"/>
      <c r="YS101" s="996"/>
      <c r="YT101" s="996"/>
      <c r="YU101" s="996"/>
      <c r="YV101" s="996"/>
      <c r="YW101" s="996"/>
      <c r="YX101" s="996"/>
      <c r="YY101" s="996"/>
      <c r="YZ101" s="996"/>
      <c r="ZA101" s="996"/>
      <c r="ZB101" s="996"/>
      <c r="ZC101" s="996"/>
      <c r="ZD101" s="996"/>
      <c r="ZE101" s="996"/>
      <c r="ZF101" s="996"/>
      <c r="ZG101" s="996"/>
      <c r="ZH101" s="996"/>
      <c r="ZI101" s="996"/>
      <c r="ZJ101" s="996"/>
      <c r="ZK101" s="996"/>
      <c r="ZL101" s="996"/>
      <c r="ZM101" s="996"/>
      <c r="ZN101" s="996"/>
      <c r="ZO101" s="996"/>
      <c r="ZP101" s="996"/>
      <c r="ZQ101" s="996"/>
      <c r="ZR101" s="996"/>
      <c r="ZS101" s="996"/>
      <c r="ZT101" s="996"/>
      <c r="ZU101" s="996"/>
      <c r="ZV101" s="996"/>
      <c r="ZW101" s="996"/>
      <c r="ZX101" s="996"/>
      <c r="ZY101" s="996"/>
      <c r="ZZ101" s="996"/>
      <c r="AAA101" s="996"/>
      <c r="AAB101" s="996"/>
      <c r="AAC101" s="996"/>
      <c r="AAD101" s="996"/>
      <c r="AAE101" s="996"/>
      <c r="AAF101" s="996"/>
      <c r="AAG101" s="996"/>
      <c r="AAH101" s="996"/>
      <c r="AAI101" s="996"/>
      <c r="AAJ101" s="996"/>
      <c r="AAK101" s="996"/>
      <c r="AAL101" s="996"/>
      <c r="AAM101" s="996"/>
      <c r="AAN101" s="996"/>
      <c r="AAO101" s="996"/>
      <c r="AAP101" s="996"/>
      <c r="AAQ101" s="996"/>
      <c r="AAR101" s="996"/>
      <c r="AAS101" s="996"/>
      <c r="AAT101" s="996"/>
      <c r="AAU101" s="996"/>
      <c r="AAV101" s="996"/>
      <c r="AAW101" s="996"/>
      <c r="AAX101" s="996"/>
      <c r="AAY101" s="996"/>
      <c r="AAZ101" s="996"/>
      <c r="ABA101" s="996"/>
      <c r="ABB101" s="996"/>
      <c r="ABC101" s="996"/>
      <c r="ABD101" s="996"/>
      <c r="ABE101" s="996"/>
      <c r="ABF101" s="996"/>
      <c r="ABG101" s="996"/>
      <c r="ABH101" s="996"/>
      <c r="ABI101" s="996"/>
      <c r="ABJ101" s="996"/>
      <c r="ABK101" s="996"/>
      <c r="ABL101" s="996"/>
      <c r="ABM101" s="996"/>
      <c r="ABN101" s="996"/>
      <c r="ABO101" s="996"/>
      <c r="ABP101" s="996"/>
      <c r="ABQ101" s="996"/>
      <c r="ABR101" s="996"/>
      <c r="ABS101" s="996"/>
      <c r="ABT101" s="996"/>
      <c r="ABU101" s="996"/>
      <c r="ABV101" s="996"/>
      <c r="ABW101" s="996"/>
      <c r="ABX101" s="996"/>
      <c r="ABY101" s="996"/>
      <c r="ABZ101" s="996"/>
      <c r="ACA101" s="996"/>
      <c r="ACB101" s="996"/>
      <c r="ACC101" s="996"/>
      <c r="ACD101" s="996"/>
      <c r="ACE101" s="996"/>
      <c r="ACF101" s="996"/>
      <c r="ACG101" s="996"/>
      <c r="ACH101" s="996"/>
      <c r="ACI101" s="996"/>
      <c r="ACJ101" s="996"/>
      <c r="ACK101" s="996"/>
      <c r="ACL101" s="996"/>
      <c r="ACM101" s="996"/>
      <c r="ACN101" s="996"/>
      <c r="ACO101" s="996"/>
      <c r="ACP101" s="996"/>
      <c r="ACQ101" s="996"/>
      <c r="ACR101" s="996"/>
      <c r="ACS101" s="996"/>
      <c r="ACT101" s="996"/>
      <c r="ACU101" s="996"/>
      <c r="ACV101" s="996"/>
      <c r="ACW101" s="996"/>
      <c r="ACX101" s="996"/>
      <c r="ACY101" s="996"/>
      <c r="ACZ101" s="996"/>
      <c r="ADA101" s="996"/>
      <c r="ADB101" s="996"/>
      <c r="ADC101" s="996"/>
      <c r="ADD101" s="996"/>
      <c r="ADE101" s="996"/>
      <c r="ADF101" s="996"/>
      <c r="ADG101" s="996"/>
      <c r="ADH101" s="996"/>
      <c r="ADI101" s="996"/>
      <c r="ADJ101" s="996"/>
      <c r="ADK101" s="996"/>
      <c r="ADL101" s="996"/>
      <c r="ADM101" s="996"/>
      <c r="ADN101" s="996"/>
      <c r="ADO101" s="996"/>
      <c r="ADP101" s="996"/>
      <c r="ADQ101" s="996"/>
      <c r="ADR101" s="996"/>
      <c r="ADS101" s="996"/>
      <c r="ADT101" s="996"/>
      <c r="ADU101" s="996"/>
      <c r="ADV101" s="996"/>
      <c r="ADW101" s="996"/>
      <c r="ADX101" s="996"/>
      <c r="ADY101" s="996"/>
      <c r="ADZ101" s="996"/>
      <c r="AEA101" s="996"/>
      <c r="AEB101" s="996"/>
      <c r="AEC101" s="996"/>
      <c r="AED101" s="996"/>
      <c r="AEE101" s="996"/>
      <c r="AEF101" s="996"/>
      <c r="AEG101" s="996"/>
      <c r="AEH101" s="996"/>
      <c r="AEI101" s="996"/>
      <c r="AEJ101" s="996"/>
      <c r="AEK101" s="996"/>
      <c r="AEL101" s="996"/>
      <c r="AEM101" s="996"/>
      <c r="AEN101" s="996"/>
      <c r="AEO101" s="996"/>
      <c r="AEP101" s="996"/>
      <c r="AEQ101" s="996"/>
      <c r="AER101" s="996"/>
      <c r="AES101" s="996"/>
      <c r="AET101" s="996"/>
      <c r="AEU101" s="996"/>
      <c r="AEV101" s="996"/>
      <c r="AEW101" s="996"/>
      <c r="AEX101" s="996"/>
      <c r="AEY101" s="996"/>
      <c r="AEZ101" s="996"/>
      <c r="AFA101" s="996"/>
      <c r="AFB101" s="996"/>
      <c r="AFC101" s="996"/>
      <c r="AFD101" s="996"/>
      <c r="AFE101" s="996"/>
      <c r="AFF101" s="996"/>
      <c r="AFG101" s="996"/>
      <c r="AFH101" s="996"/>
      <c r="AFI101" s="996"/>
      <c r="AFJ101" s="996"/>
      <c r="AFK101" s="996"/>
      <c r="AFL101" s="996"/>
      <c r="AFM101" s="996"/>
      <c r="AFN101" s="996"/>
      <c r="AFO101" s="996"/>
      <c r="AFP101" s="996"/>
      <c r="AFQ101" s="996"/>
      <c r="AFR101" s="996"/>
      <c r="AFS101" s="996"/>
      <c r="AFT101" s="996"/>
      <c r="AFU101" s="996"/>
      <c r="AFV101" s="996"/>
      <c r="AFW101" s="996"/>
      <c r="AFX101" s="996"/>
      <c r="AFY101" s="996"/>
      <c r="AFZ101" s="996"/>
      <c r="AGA101" s="996"/>
      <c r="AGB101" s="996"/>
      <c r="AGC101" s="996"/>
      <c r="AGD101" s="996"/>
      <c r="AGE101" s="996"/>
      <c r="AGF101" s="996"/>
      <c r="AGG101" s="996"/>
      <c r="AGH101" s="996"/>
      <c r="AGI101" s="996"/>
      <c r="AGJ101" s="996"/>
      <c r="AGK101" s="996"/>
      <c r="AGL101" s="996"/>
      <c r="AGM101" s="996"/>
      <c r="AGN101" s="996"/>
      <c r="AGO101" s="996"/>
      <c r="AGP101" s="996"/>
      <c r="AGQ101" s="996"/>
      <c r="AGR101" s="996"/>
      <c r="AGS101" s="996"/>
      <c r="AGT101" s="996"/>
      <c r="AGU101" s="996"/>
      <c r="AGV101" s="996"/>
      <c r="AGW101" s="996"/>
      <c r="AGX101" s="996"/>
      <c r="AGY101" s="996"/>
      <c r="AGZ101" s="996"/>
      <c r="AHA101" s="996"/>
      <c r="AHB101" s="996"/>
      <c r="AHC101" s="996"/>
      <c r="AHD101" s="996"/>
      <c r="AHE101" s="996"/>
      <c r="AHF101" s="996"/>
      <c r="AHG101" s="996"/>
      <c r="AHH101" s="996"/>
      <c r="AHI101" s="996"/>
      <c r="AHJ101" s="996"/>
      <c r="AHK101" s="996"/>
      <c r="AHL101" s="996"/>
      <c r="AHM101" s="996"/>
      <c r="AHN101" s="996"/>
      <c r="AHO101" s="996"/>
      <c r="AHP101" s="996"/>
      <c r="AHQ101" s="996"/>
      <c r="AHR101" s="996"/>
      <c r="AHS101" s="996"/>
      <c r="AHT101" s="996"/>
      <c r="AHU101" s="996"/>
      <c r="AHV101" s="996"/>
      <c r="AHW101" s="996"/>
      <c r="AHX101" s="996"/>
      <c r="AHY101" s="996"/>
      <c r="AHZ101" s="996"/>
      <c r="AIA101" s="996"/>
      <c r="AIB101" s="996"/>
      <c r="AIC101" s="996"/>
      <c r="AID101" s="996"/>
      <c r="AIE101" s="996"/>
      <c r="AIF101" s="996"/>
      <c r="AIG101" s="996"/>
      <c r="AIH101" s="996"/>
      <c r="AII101" s="996"/>
      <c r="AIJ101" s="996"/>
      <c r="AIK101" s="996"/>
      <c r="AIL101" s="996"/>
      <c r="AIM101" s="996"/>
      <c r="AIN101" s="996"/>
      <c r="AIO101" s="996"/>
      <c r="AIP101" s="996"/>
      <c r="AIQ101" s="996"/>
      <c r="AIR101" s="996"/>
      <c r="AIS101" s="996"/>
      <c r="AIT101" s="996"/>
      <c r="AIU101" s="996"/>
      <c r="AIV101" s="996"/>
      <c r="AIW101" s="996"/>
      <c r="AIX101" s="996"/>
      <c r="AIY101" s="996"/>
      <c r="AIZ101" s="996"/>
      <c r="AJA101" s="996"/>
      <c r="AJB101" s="996"/>
      <c r="AJC101" s="996"/>
      <c r="AJD101" s="996"/>
      <c r="AJE101" s="996"/>
      <c r="AJF101" s="996"/>
      <c r="AJG101" s="996"/>
      <c r="AJH101" s="996"/>
      <c r="AJI101" s="996"/>
      <c r="AJJ101" s="996"/>
      <c r="AJK101" s="996"/>
      <c r="AJL101" s="996"/>
      <c r="AJM101" s="996"/>
      <c r="AJN101" s="996"/>
      <c r="AJO101" s="996"/>
      <c r="AJP101" s="996"/>
      <c r="AJQ101" s="996"/>
      <c r="AJR101" s="996"/>
      <c r="AJS101" s="996"/>
      <c r="AJT101" s="996"/>
      <c r="AJU101" s="996"/>
      <c r="AJV101" s="996"/>
      <c r="AJW101" s="996"/>
      <c r="AJX101" s="996"/>
      <c r="AJY101" s="996"/>
      <c r="AJZ101" s="996"/>
      <c r="AKA101" s="996"/>
      <c r="AKB101" s="996"/>
      <c r="AKC101" s="996"/>
      <c r="AKD101" s="996"/>
      <c r="AKE101" s="996"/>
      <c r="AKF101" s="996"/>
      <c r="AKG101" s="996"/>
      <c r="AKH101" s="996"/>
      <c r="AKI101" s="996"/>
      <c r="AKJ101" s="996"/>
      <c r="AKK101" s="996"/>
      <c r="AKL101" s="996"/>
      <c r="AKM101" s="996"/>
      <c r="AKN101" s="996"/>
      <c r="AKO101" s="996"/>
      <c r="AKP101" s="996"/>
      <c r="AKQ101" s="996"/>
      <c r="AKR101" s="996"/>
      <c r="AKS101" s="996"/>
      <c r="AKT101" s="996"/>
      <c r="AKU101" s="996"/>
      <c r="AKV101" s="996"/>
      <c r="AKW101" s="996"/>
      <c r="AKX101" s="996"/>
      <c r="AKY101" s="996"/>
      <c r="AKZ101" s="996"/>
      <c r="ALA101" s="996"/>
      <c r="ALB101" s="996"/>
      <c r="ALC101" s="996"/>
      <c r="ALD101" s="996"/>
      <c r="ALE101" s="996"/>
      <c r="ALF101" s="996"/>
      <c r="ALG101" s="996"/>
      <c r="ALH101" s="996"/>
      <c r="ALI101" s="996"/>
      <c r="ALJ101" s="996"/>
      <c r="ALK101" s="996"/>
      <c r="ALL101" s="996"/>
      <c r="ALM101" s="996"/>
      <c r="ALN101" s="996"/>
      <c r="ALO101" s="996"/>
      <c r="ALP101" s="996"/>
      <c r="ALQ101" s="996"/>
      <c r="ALR101" s="996"/>
      <c r="ALS101" s="996"/>
    </row>
    <row r="102" spans="1:1007" s="990" customFormat="1" ht="135">
      <c r="A102" s="953" t="s">
        <v>1045</v>
      </c>
      <c r="B102" s="1264" t="s">
        <v>1046</v>
      </c>
      <c r="C102" s="1073" t="s">
        <v>1120</v>
      </c>
      <c r="D102" s="998"/>
      <c r="E102" s="1271" t="s">
        <v>1121</v>
      </c>
      <c r="F102" s="1271" t="s">
        <v>1122</v>
      </c>
      <c r="G102" s="1271" t="s">
        <v>1123</v>
      </c>
      <c r="H102" s="1271" t="s">
        <v>26</v>
      </c>
      <c r="I102" s="1073" t="s">
        <v>437</v>
      </c>
      <c r="J102" s="1073" t="s">
        <v>437</v>
      </c>
      <c r="K102" s="1172">
        <v>45078</v>
      </c>
      <c r="L102" s="1272">
        <v>48578</v>
      </c>
      <c r="M102" s="1271" t="s">
        <v>359</v>
      </c>
      <c r="N102" s="1271" t="s">
        <v>1124</v>
      </c>
      <c r="O102" s="1271" t="s">
        <v>359</v>
      </c>
      <c r="P102" s="1271" t="s">
        <v>1124</v>
      </c>
      <c r="Q102" s="1271" t="s">
        <v>359</v>
      </c>
      <c r="R102" s="1271" t="s">
        <v>1124</v>
      </c>
      <c r="S102" s="1271" t="s">
        <v>359</v>
      </c>
      <c r="T102" s="1271" t="s">
        <v>1124</v>
      </c>
      <c r="U102" s="1271" t="s">
        <v>359</v>
      </c>
      <c r="V102" s="1271" t="s">
        <v>1124</v>
      </c>
      <c r="W102" s="988"/>
      <c r="X102" s="988"/>
      <c r="Y102" s="988"/>
      <c r="Z102" s="988"/>
      <c r="AA102" s="988"/>
      <c r="AB102" s="988"/>
      <c r="AC102" s="1271" t="s">
        <v>1125</v>
      </c>
      <c r="AD102" s="1038"/>
      <c r="AE102" s="1327" t="s">
        <v>1141</v>
      </c>
      <c r="AF102" s="1189">
        <v>8.8000000000000005E-3</v>
      </c>
      <c r="AG102" s="1271" t="s">
        <v>1142</v>
      </c>
      <c r="AH102" s="1271" t="s">
        <v>1143</v>
      </c>
      <c r="AI102" s="953" t="s">
        <v>702</v>
      </c>
      <c r="AJ102" s="953" t="s">
        <v>702</v>
      </c>
      <c r="AK102" s="1271" t="s">
        <v>1140</v>
      </c>
      <c r="AL102" s="1271" t="s">
        <v>20</v>
      </c>
      <c r="AM102" s="956" t="str">
        <f t="shared" si="11"/>
        <v>SI</v>
      </c>
      <c r="AN102" s="1271">
        <v>301</v>
      </c>
      <c r="AO102" s="1271">
        <v>4</v>
      </c>
      <c r="AP102" s="1271">
        <v>2022</v>
      </c>
      <c r="AQ102" s="1172">
        <v>45078</v>
      </c>
      <c r="AR102" s="991">
        <v>48578</v>
      </c>
      <c r="AS102" s="1271">
        <v>2</v>
      </c>
      <c r="AT102" s="1271">
        <v>4</v>
      </c>
      <c r="AU102" s="1271">
        <v>4</v>
      </c>
      <c r="AV102" s="1271">
        <v>4</v>
      </c>
      <c r="AW102" s="1271">
        <v>4</v>
      </c>
      <c r="AX102" s="1271">
        <v>4</v>
      </c>
      <c r="AY102" s="1271">
        <v>4</v>
      </c>
      <c r="AZ102" s="1271">
        <v>4</v>
      </c>
      <c r="BA102" s="1271">
        <v>4</v>
      </c>
      <c r="BB102" s="1271">
        <v>4</v>
      </c>
      <c r="BC102" s="999"/>
      <c r="BD102" s="999"/>
      <c r="BE102" s="999"/>
      <c r="BF102" s="999"/>
      <c r="BG102" s="999"/>
      <c r="BH102" s="999"/>
      <c r="BI102" s="1000">
        <f>SUM(AS102:BH102)</f>
        <v>38</v>
      </c>
      <c r="BJ102" s="1274">
        <v>43</v>
      </c>
      <c r="BK102" s="1274">
        <v>43</v>
      </c>
      <c r="BL102" s="1275" t="s">
        <v>76</v>
      </c>
      <c r="BM102" s="1276">
        <v>7871</v>
      </c>
      <c r="BN102" s="1277">
        <v>45</v>
      </c>
      <c r="BO102" s="1277">
        <v>45</v>
      </c>
      <c r="BP102" s="1275" t="s">
        <v>76</v>
      </c>
      <c r="BQ102" s="1276">
        <v>7871</v>
      </c>
      <c r="BR102" s="1277">
        <v>47</v>
      </c>
      <c r="BS102" s="1271"/>
      <c r="BT102" s="1275" t="s">
        <v>76</v>
      </c>
      <c r="BU102" s="1279"/>
      <c r="BV102" s="1280">
        <v>49</v>
      </c>
      <c r="BW102" s="1271"/>
      <c r="BX102" s="1275" t="s">
        <v>76</v>
      </c>
      <c r="BY102" s="1271"/>
      <c r="BZ102" s="1274">
        <v>51</v>
      </c>
      <c r="CA102" s="1271"/>
      <c r="CB102" s="1275" t="s">
        <v>76</v>
      </c>
      <c r="CC102" s="1281"/>
      <c r="CD102" s="1277">
        <v>53</v>
      </c>
      <c r="CE102" s="1271"/>
      <c r="CF102" s="1275" t="s">
        <v>76</v>
      </c>
      <c r="CG102" s="1271"/>
      <c r="CH102" s="1274">
        <v>56</v>
      </c>
      <c r="CI102" s="1271"/>
      <c r="CJ102" s="1275" t="s">
        <v>76</v>
      </c>
      <c r="CK102" s="1271"/>
      <c r="CL102" s="1277">
        <v>59</v>
      </c>
      <c r="CM102" s="1271"/>
      <c r="CN102" s="1275" t="s">
        <v>76</v>
      </c>
      <c r="CO102" s="1271"/>
      <c r="CP102" s="1277">
        <v>62</v>
      </c>
      <c r="CQ102" s="1271"/>
      <c r="CR102" s="1275" t="s">
        <v>76</v>
      </c>
      <c r="CS102" s="1281"/>
      <c r="CT102" s="1277">
        <v>65</v>
      </c>
      <c r="CU102" s="1271"/>
      <c r="CV102" s="1275" t="s">
        <v>76</v>
      </c>
      <c r="CW102" s="1279"/>
      <c r="CX102" s="993"/>
      <c r="CY102" s="993"/>
      <c r="CZ102" s="992"/>
      <c r="DA102" s="992"/>
      <c r="DB102" s="993"/>
      <c r="DC102" s="993"/>
      <c r="DD102" s="992"/>
      <c r="DE102" s="992"/>
      <c r="DF102" s="993"/>
      <c r="DG102" s="993"/>
      <c r="DH102" s="992"/>
      <c r="DI102" s="992"/>
      <c r="DJ102" s="993"/>
      <c r="DK102" s="993"/>
      <c r="DL102" s="992"/>
      <c r="DM102" s="992"/>
      <c r="DN102" s="993"/>
      <c r="DO102" s="993"/>
      <c r="DP102" s="992"/>
      <c r="DQ102" s="992"/>
      <c r="DR102" s="993"/>
      <c r="DS102" s="993"/>
      <c r="DT102" s="992"/>
      <c r="DU102" s="992"/>
      <c r="DV102" s="994">
        <f t="shared" si="12"/>
        <v>530</v>
      </c>
      <c r="DW102" s="1271" t="s">
        <v>1069</v>
      </c>
      <c r="DX102" s="1271" t="s">
        <v>1070</v>
      </c>
      <c r="DY102" s="1271" t="s">
        <v>1106</v>
      </c>
      <c r="DZ102" s="1273" t="s">
        <v>1107</v>
      </c>
      <c r="EA102" s="1073">
        <v>3144219306</v>
      </c>
      <c r="EB102" s="1282" t="s">
        <v>1108</v>
      </c>
      <c r="EC102" s="1306"/>
      <c r="ED102" s="1271"/>
      <c r="EE102" s="1271"/>
      <c r="EF102" s="1271"/>
      <c r="EG102" s="1284"/>
      <c r="EH102" s="1265"/>
      <c r="EI102" s="995"/>
      <c r="EJ102" s="995"/>
      <c r="EK102" s="995"/>
      <c r="EL102" s="995"/>
      <c r="EM102" s="995"/>
      <c r="EN102" s="995"/>
      <c r="EO102" s="995"/>
      <c r="EP102" s="995"/>
      <c r="EQ102" s="995"/>
      <c r="ER102" s="996"/>
      <c r="ES102" s="996"/>
      <c r="ET102" s="996"/>
      <c r="EU102" s="996"/>
      <c r="EV102" s="996"/>
      <c r="EW102" s="996"/>
      <c r="EX102" s="996"/>
      <c r="EY102" s="996"/>
      <c r="EZ102" s="996"/>
      <c r="FA102" s="996"/>
      <c r="FB102" s="996"/>
      <c r="FC102" s="996"/>
      <c r="FD102" s="996"/>
      <c r="FE102" s="996"/>
      <c r="FF102" s="996"/>
      <c r="FG102" s="996"/>
      <c r="FH102" s="996"/>
      <c r="FI102" s="996"/>
      <c r="FJ102" s="996"/>
      <c r="FK102" s="996"/>
      <c r="FL102" s="996"/>
      <c r="FM102" s="996"/>
      <c r="FN102" s="996"/>
      <c r="FO102" s="996"/>
      <c r="FP102" s="996"/>
      <c r="FQ102" s="996"/>
      <c r="FR102" s="996"/>
      <c r="FS102" s="996"/>
      <c r="FT102" s="996"/>
      <c r="FU102" s="996"/>
      <c r="FV102" s="996"/>
      <c r="FW102" s="996"/>
      <c r="FX102" s="996"/>
      <c r="FY102" s="996"/>
      <c r="FZ102" s="996"/>
      <c r="GA102" s="996"/>
      <c r="GB102" s="996"/>
      <c r="GC102" s="996"/>
      <c r="GD102" s="996"/>
      <c r="GE102" s="996"/>
      <c r="GF102" s="996"/>
      <c r="GG102" s="996"/>
      <c r="GH102" s="996"/>
      <c r="GI102" s="996"/>
      <c r="GJ102" s="996"/>
      <c r="GK102" s="996"/>
      <c r="GL102" s="996"/>
      <c r="GM102" s="996"/>
      <c r="GN102" s="996"/>
      <c r="GO102" s="996"/>
      <c r="GP102" s="996"/>
      <c r="GQ102" s="996"/>
      <c r="GR102" s="996"/>
      <c r="GS102" s="996"/>
      <c r="GT102" s="996"/>
      <c r="GU102" s="996"/>
      <c r="GV102" s="996"/>
      <c r="GW102" s="996"/>
      <c r="GX102" s="996"/>
      <c r="GY102" s="996"/>
      <c r="GZ102" s="996"/>
      <c r="HA102" s="996"/>
      <c r="HB102" s="996"/>
      <c r="HC102" s="996"/>
      <c r="HD102" s="996"/>
      <c r="HE102" s="996"/>
      <c r="HF102" s="996"/>
      <c r="HG102" s="996"/>
      <c r="HH102" s="996"/>
      <c r="HI102" s="996"/>
      <c r="HJ102" s="996"/>
      <c r="HK102" s="996"/>
      <c r="HL102" s="996"/>
      <c r="HM102" s="996"/>
      <c r="HN102" s="996"/>
      <c r="HO102" s="996"/>
      <c r="HP102" s="996"/>
      <c r="HQ102" s="996"/>
      <c r="HR102" s="996"/>
      <c r="HS102" s="996"/>
      <c r="HT102" s="996"/>
      <c r="HU102" s="996"/>
      <c r="HV102" s="996"/>
      <c r="HW102" s="996"/>
      <c r="HX102" s="996"/>
      <c r="HY102" s="996"/>
      <c r="HZ102" s="996"/>
      <c r="IA102" s="996"/>
      <c r="IB102" s="996"/>
      <c r="IC102" s="996"/>
      <c r="ID102" s="996"/>
      <c r="IE102" s="996"/>
      <c r="IF102" s="996"/>
      <c r="IG102" s="996"/>
      <c r="IH102" s="996"/>
      <c r="II102" s="996"/>
      <c r="IJ102" s="996"/>
      <c r="IK102" s="996"/>
      <c r="IL102" s="996"/>
      <c r="IM102" s="996"/>
      <c r="IN102" s="996"/>
      <c r="IO102" s="996"/>
      <c r="IP102" s="996"/>
      <c r="IQ102" s="996"/>
      <c r="IR102" s="996"/>
      <c r="IS102" s="996"/>
      <c r="IT102" s="996"/>
      <c r="IU102" s="996"/>
      <c r="IV102" s="996"/>
      <c r="IW102" s="996"/>
      <c r="IX102" s="996"/>
      <c r="IY102" s="996"/>
      <c r="IZ102" s="996"/>
      <c r="JA102" s="996"/>
      <c r="JB102" s="996"/>
      <c r="JC102" s="996"/>
      <c r="JD102" s="996"/>
      <c r="JE102" s="996"/>
      <c r="JF102" s="996"/>
      <c r="JG102" s="996"/>
      <c r="JH102" s="996"/>
      <c r="JI102" s="996"/>
      <c r="JJ102" s="996"/>
      <c r="JK102" s="996"/>
      <c r="JL102" s="996"/>
      <c r="JM102" s="996"/>
      <c r="JN102" s="996"/>
      <c r="JO102" s="996"/>
      <c r="JP102" s="996"/>
      <c r="JQ102" s="996"/>
      <c r="JR102" s="996"/>
      <c r="JS102" s="996"/>
      <c r="JT102" s="996"/>
      <c r="JU102" s="996"/>
      <c r="JV102" s="996"/>
      <c r="JW102" s="996"/>
      <c r="JX102" s="996"/>
      <c r="JY102" s="996"/>
      <c r="JZ102" s="996"/>
      <c r="KA102" s="996"/>
      <c r="KB102" s="996"/>
      <c r="KC102" s="996"/>
      <c r="KD102" s="996"/>
      <c r="KE102" s="996"/>
      <c r="KF102" s="996"/>
      <c r="KG102" s="996"/>
      <c r="KH102" s="996"/>
      <c r="KI102" s="996"/>
      <c r="KJ102" s="996"/>
      <c r="KK102" s="996"/>
      <c r="KL102" s="996"/>
      <c r="KM102" s="996"/>
      <c r="KN102" s="996"/>
      <c r="KO102" s="996"/>
      <c r="KP102" s="996"/>
      <c r="KQ102" s="996"/>
      <c r="KR102" s="996"/>
      <c r="KS102" s="996"/>
      <c r="KT102" s="996"/>
      <c r="KU102" s="996"/>
      <c r="KV102" s="996"/>
      <c r="KW102" s="996"/>
      <c r="KX102" s="996"/>
      <c r="KY102" s="996"/>
      <c r="KZ102" s="996"/>
      <c r="LA102" s="996"/>
      <c r="LB102" s="996"/>
      <c r="LC102" s="996"/>
      <c r="LD102" s="996"/>
      <c r="LE102" s="996"/>
      <c r="LF102" s="996"/>
      <c r="LG102" s="996"/>
      <c r="LH102" s="996"/>
      <c r="LI102" s="996"/>
      <c r="LJ102" s="996"/>
      <c r="LK102" s="996"/>
      <c r="LL102" s="996"/>
      <c r="LM102" s="996"/>
      <c r="LN102" s="996"/>
      <c r="LO102" s="996"/>
      <c r="LP102" s="996"/>
      <c r="LQ102" s="996"/>
      <c r="LR102" s="996"/>
      <c r="LS102" s="996"/>
      <c r="LT102" s="996"/>
      <c r="LU102" s="996"/>
      <c r="LV102" s="996"/>
      <c r="LW102" s="996"/>
      <c r="LX102" s="996"/>
      <c r="LY102" s="996"/>
      <c r="LZ102" s="996"/>
      <c r="MA102" s="996"/>
      <c r="MB102" s="996"/>
      <c r="MC102" s="996"/>
      <c r="MD102" s="996"/>
      <c r="ME102" s="996"/>
      <c r="MF102" s="996"/>
      <c r="MG102" s="996"/>
      <c r="MH102" s="996"/>
      <c r="MI102" s="996"/>
      <c r="MJ102" s="996"/>
      <c r="MK102" s="996"/>
      <c r="ML102" s="996"/>
      <c r="MM102" s="996"/>
      <c r="MN102" s="996"/>
      <c r="MO102" s="996"/>
      <c r="MP102" s="996"/>
      <c r="MQ102" s="996"/>
      <c r="MR102" s="996"/>
      <c r="MS102" s="996"/>
      <c r="MT102" s="996"/>
      <c r="MU102" s="996"/>
      <c r="MV102" s="996"/>
      <c r="MW102" s="996"/>
      <c r="MX102" s="996"/>
      <c r="MY102" s="996"/>
      <c r="MZ102" s="996"/>
      <c r="NA102" s="996"/>
      <c r="NB102" s="996"/>
      <c r="NC102" s="996"/>
      <c r="ND102" s="996"/>
      <c r="NE102" s="996"/>
      <c r="NF102" s="996"/>
      <c r="NG102" s="996"/>
      <c r="NH102" s="996"/>
      <c r="NI102" s="996"/>
      <c r="NJ102" s="996"/>
      <c r="NK102" s="996"/>
      <c r="NL102" s="996"/>
      <c r="NM102" s="996"/>
      <c r="NN102" s="996"/>
      <c r="NO102" s="996"/>
      <c r="NP102" s="996"/>
      <c r="NQ102" s="996"/>
      <c r="NR102" s="996"/>
      <c r="NS102" s="996"/>
      <c r="NT102" s="996"/>
      <c r="NU102" s="996"/>
      <c r="NV102" s="996"/>
      <c r="NW102" s="996"/>
      <c r="NX102" s="996"/>
      <c r="NY102" s="996"/>
      <c r="NZ102" s="996"/>
      <c r="OA102" s="996"/>
      <c r="OB102" s="996"/>
      <c r="OC102" s="996"/>
      <c r="OD102" s="996"/>
      <c r="OE102" s="996"/>
      <c r="OF102" s="996"/>
      <c r="OG102" s="996"/>
      <c r="OH102" s="996"/>
      <c r="OI102" s="996"/>
      <c r="OJ102" s="996"/>
      <c r="OK102" s="996"/>
      <c r="OL102" s="996"/>
      <c r="OM102" s="996"/>
      <c r="ON102" s="996"/>
      <c r="OO102" s="996"/>
      <c r="OP102" s="996"/>
      <c r="OQ102" s="996"/>
      <c r="OR102" s="996"/>
      <c r="OS102" s="996"/>
      <c r="OT102" s="996"/>
      <c r="OU102" s="996"/>
      <c r="OV102" s="996"/>
      <c r="OW102" s="996"/>
      <c r="OX102" s="996"/>
      <c r="OY102" s="996"/>
      <c r="OZ102" s="996"/>
      <c r="PA102" s="996"/>
      <c r="PB102" s="996"/>
      <c r="PC102" s="996"/>
      <c r="PD102" s="996"/>
      <c r="PE102" s="996"/>
      <c r="PF102" s="996"/>
      <c r="PG102" s="996"/>
      <c r="PH102" s="996"/>
      <c r="PI102" s="996"/>
      <c r="PJ102" s="996"/>
      <c r="PK102" s="996"/>
      <c r="PL102" s="996"/>
      <c r="PM102" s="996"/>
      <c r="PN102" s="996"/>
      <c r="PO102" s="996"/>
      <c r="PP102" s="996"/>
      <c r="PQ102" s="996"/>
      <c r="PR102" s="996"/>
      <c r="PS102" s="996"/>
      <c r="PT102" s="996"/>
      <c r="PU102" s="996"/>
      <c r="PV102" s="996"/>
      <c r="PW102" s="996"/>
      <c r="PX102" s="996"/>
      <c r="PY102" s="996"/>
      <c r="PZ102" s="996"/>
      <c r="QA102" s="996"/>
      <c r="QB102" s="996"/>
      <c r="QC102" s="996"/>
      <c r="QD102" s="996"/>
      <c r="QE102" s="996"/>
      <c r="QF102" s="996"/>
      <c r="QG102" s="996"/>
      <c r="QH102" s="996"/>
      <c r="QI102" s="996"/>
      <c r="QJ102" s="996"/>
      <c r="QK102" s="996"/>
      <c r="QL102" s="996"/>
      <c r="QM102" s="996"/>
      <c r="QN102" s="996"/>
      <c r="QO102" s="996"/>
      <c r="QP102" s="996"/>
      <c r="QQ102" s="996"/>
      <c r="QR102" s="996"/>
      <c r="QS102" s="996"/>
      <c r="QT102" s="996"/>
      <c r="QU102" s="996"/>
      <c r="QV102" s="996"/>
      <c r="QW102" s="996"/>
      <c r="QX102" s="996"/>
      <c r="QY102" s="996"/>
      <c r="QZ102" s="996"/>
      <c r="RA102" s="996"/>
      <c r="RB102" s="996"/>
      <c r="RC102" s="996"/>
      <c r="RD102" s="996"/>
      <c r="RE102" s="996"/>
      <c r="RF102" s="996"/>
      <c r="RG102" s="996"/>
      <c r="RH102" s="996"/>
      <c r="RI102" s="996"/>
      <c r="RJ102" s="996"/>
      <c r="RK102" s="996"/>
      <c r="RL102" s="996"/>
      <c r="RM102" s="996"/>
      <c r="RN102" s="996"/>
      <c r="RO102" s="996"/>
      <c r="RP102" s="996"/>
      <c r="RQ102" s="996"/>
      <c r="RR102" s="996"/>
      <c r="RS102" s="996"/>
      <c r="RT102" s="996"/>
      <c r="RU102" s="996"/>
      <c r="RV102" s="996"/>
      <c r="RW102" s="996"/>
      <c r="RX102" s="996"/>
      <c r="RY102" s="996"/>
      <c r="RZ102" s="996"/>
      <c r="SA102" s="996"/>
      <c r="SB102" s="996"/>
      <c r="SC102" s="996"/>
      <c r="SD102" s="996"/>
      <c r="SE102" s="996"/>
      <c r="SF102" s="996"/>
      <c r="SG102" s="996"/>
      <c r="SH102" s="996"/>
      <c r="SI102" s="996"/>
      <c r="SJ102" s="996"/>
      <c r="SK102" s="996"/>
      <c r="SL102" s="996"/>
      <c r="SM102" s="996"/>
      <c r="SN102" s="996"/>
      <c r="SO102" s="996"/>
      <c r="SP102" s="996"/>
      <c r="SQ102" s="996"/>
      <c r="SR102" s="996"/>
      <c r="SS102" s="996"/>
      <c r="ST102" s="996"/>
      <c r="SU102" s="996"/>
      <c r="SV102" s="996"/>
      <c r="SW102" s="996"/>
      <c r="SX102" s="996"/>
      <c r="SY102" s="996"/>
      <c r="SZ102" s="996"/>
      <c r="TA102" s="996"/>
      <c r="TB102" s="996"/>
      <c r="TC102" s="996"/>
      <c r="TD102" s="996"/>
      <c r="TE102" s="996"/>
      <c r="TF102" s="996"/>
      <c r="TG102" s="996"/>
      <c r="TH102" s="996"/>
      <c r="TI102" s="996"/>
      <c r="TJ102" s="996"/>
      <c r="TK102" s="996"/>
      <c r="TL102" s="996"/>
      <c r="TM102" s="996"/>
      <c r="TN102" s="996"/>
      <c r="TO102" s="996"/>
      <c r="TP102" s="996"/>
      <c r="TQ102" s="996"/>
      <c r="TR102" s="996"/>
      <c r="TS102" s="996"/>
      <c r="TT102" s="996"/>
      <c r="TU102" s="996"/>
      <c r="TV102" s="996"/>
      <c r="TW102" s="996"/>
      <c r="TX102" s="996"/>
      <c r="TY102" s="996"/>
      <c r="TZ102" s="996"/>
      <c r="UA102" s="996"/>
      <c r="UB102" s="996"/>
      <c r="UC102" s="996"/>
      <c r="UD102" s="996"/>
      <c r="UE102" s="996"/>
      <c r="UF102" s="996"/>
      <c r="UG102" s="996"/>
      <c r="UH102" s="996"/>
      <c r="UI102" s="996"/>
      <c r="UJ102" s="996"/>
      <c r="UK102" s="996"/>
      <c r="UL102" s="996"/>
      <c r="UM102" s="996"/>
      <c r="UN102" s="996"/>
      <c r="UO102" s="996"/>
      <c r="UP102" s="996"/>
      <c r="UQ102" s="996"/>
      <c r="UR102" s="996"/>
      <c r="US102" s="996"/>
      <c r="UT102" s="996"/>
      <c r="UU102" s="996"/>
      <c r="UV102" s="996"/>
      <c r="UW102" s="996"/>
      <c r="UX102" s="996"/>
      <c r="UY102" s="996"/>
      <c r="UZ102" s="996"/>
      <c r="VA102" s="996"/>
      <c r="VB102" s="996"/>
      <c r="VC102" s="996"/>
      <c r="VD102" s="996"/>
      <c r="VE102" s="996"/>
      <c r="VF102" s="996"/>
      <c r="VG102" s="996"/>
      <c r="VH102" s="996"/>
      <c r="VI102" s="996"/>
      <c r="VJ102" s="996"/>
      <c r="VK102" s="996"/>
      <c r="VL102" s="996"/>
      <c r="VM102" s="996"/>
      <c r="VN102" s="996"/>
      <c r="VO102" s="996"/>
      <c r="VP102" s="996"/>
      <c r="VQ102" s="996"/>
      <c r="VR102" s="996"/>
      <c r="VS102" s="996"/>
      <c r="VT102" s="996"/>
      <c r="VU102" s="996"/>
      <c r="VV102" s="996"/>
      <c r="VW102" s="996"/>
      <c r="VX102" s="996"/>
      <c r="VY102" s="996"/>
      <c r="VZ102" s="996"/>
      <c r="WA102" s="996"/>
      <c r="WB102" s="996"/>
      <c r="WC102" s="996"/>
      <c r="WD102" s="996"/>
      <c r="WE102" s="996"/>
      <c r="WF102" s="996"/>
      <c r="WG102" s="996"/>
      <c r="WH102" s="996"/>
      <c r="WI102" s="996"/>
      <c r="WJ102" s="996"/>
      <c r="WK102" s="996"/>
      <c r="WL102" s="996"/>
      <c r="WM102" s="996"/>
      <c r="WN102" s="996"/>
      <c r="WO102" s="996"/>
      <c r="WP102" s="996"/>
      <c r="WQ102" s="996"/>
      <c r="WR102" s="996"/>
      <c r="WS102" s="996"/>
      <c r="WT102" s="996"/>
      <c r="WU102" s="996"/>
      <c r="WV102" s="996"/>
      <c r="WW102" s="996"/>
      <c r="WX102" s="996"/>
      <c r="WY102" s="996"/>
      <c r="WZ102" s="996"/>
      <c r="XA102" s="996"/>
      <c r="XB102" s="996"/>
      <c r="XC102" s="996"/>
      <c r="XD102" s="996"/>
      <c r="XE102" s="996"/>
      <c r="XF102" s="996"/>
      <c r="XG102" s="996"/>
      <c r="XH102" s="996"/>
      <c r="XI102" s="996"/>
      <c r="XJ102" s="996"/>
      <c r="XK102" s="996"/>
      <c r="XL102" s="996"/>
      <c r="XM102" s="996"/>
      <c r="XN102" s="996"/>
      <c r="XO102" s="996"/>
      <c r="XP102" s="996"/>
      <c r="XQ102" s="996"/>
      <c r="XR102" s="996"/>
      <c r="XS102" s="996"/>
      <c r="XT102" s="996"/>
      <c r="XU102" s="996"/>
      <c r="XV102" s="996"/>
      <c r="XW102" s="996"/>
      <c r="XX102" s="996"/>
      <c r="XY102" s="996"/>
      <c r="XZ102" s="996"/>
      <c r="YA102" s="996"/>
      <c r="YB102" s="996"/>
      <c r="YC102" s="996"/>
      <c r="YD102" s="996"/>
      <c r="YE102" s="996"/>
      <c r="YF102" s="996"/>
      <c r="YG102" s="996"/>
      <c r="YH102" s="996"/>
      <c r="YI102" s="996"/>
      <c r="YJ102" s="996"/>
      <c r="YK102" s="996"/>
      <c r="YL102" s="996"/>
      <c r="YM102" s="996"/>
      <c r="YN102" s="996"/>
      <c r="YO102" s="996"/>
      <c r="YP102" s="996"/>
      <c r="YQ102" s="996"/>
      <c r="YR102" s="996"/>
      <c r="YS102" s="996"/>
      <c r="YT102" s="996"/>
      <c r="YU102" s="996"/>
      <c r="YV102" s="996"/>
      <c r="YW102" s="996"/>
      <c r="YX102" s="996"/>
      <c r="YY102" s="996"/>
      <c r="YZ102" s="996"/>
      <c r="ZA102" s="996"/>
      <c r="ZB102" s="996"/>
      <c r="ZC102" s="996"/>
      <c r="ZD102" s="996"/>
      <c r="ZE102" s="996"/>
      <c r="ZF102" s="996"/>
      <c r="ZG102" s="996"/>
      <c r="ZH102" s="996"/>
      <c r="ZI102" s="996"/>
      <c r="ZJ102" s="996"/>
      <c r="ZK102" s="996"/>
      <c r="ZL102" s="996"/>
      <c r="ZM102" s="996"/>
      <c r="ZN102" s="996"/>
      <c r="ZO102" s="996"/>
      <c r="ZP102" s="996"/>
      <c r="ZQ102" s="996"/>
      <c r="ZR102" s="996"/>
      <c r="ZS102" s="996"/>
      <c r="ZT102" s="996"/>
      <c r="ZU102" s="996"/>
      <c r="ZV102" s="996"/>
      <c r="ZW102" s="996"/>
      <c r="ZX102" s="996"/>
      <c r="ZY102" s="996"/>
      <c r="ZZ102" s="996"/>
      <c r="AAA102" s="996"/>
      <c r="AAB102" s="996"/>
      <c r="AAC102" s="996"/>
      <c r="AAD102" s="996"/>
      <c r="AAE102" s="996"/>
      <c r="AAF102" s="996"/>
      <c r="AAG102" s="996"/>
      <c r="AAH102" s="996"/>
      <c r="AAI102" s="996"/>
      <c r="AAJ102" s="996"/>
      <c r="AAK102" s="996"/>
      <c r="AAL102" s="996"/>
      <c r="AAM102" s="996"/>
      <c r="AAN102" s="996"/>
      <c r="AAO102" s="996"/>
      <c r="AAP102" s="996"/>
      <c r="AAQ102" s="996"/>
      <c r="AAR102" s="996"/>
      <c r="AAS102" s="996"/>
      <c r="AAT102" s="996"/>
      <c r="AAU102" s="996"/>
      <c r="AAV102" s="996"/>
      <c r="AAW102" s="996"/>
      <c r="AAX102" s="996"/>
      <c r="AAY102" s="996"/>
      <c r="AAZ102" s="996"/>
      <c r="ABA102" s="996"/>
      <c r="ABB102" s="996"/>
      <c r="ABC102" s="996"/>
      <c r="ABD102" s="996"/>
      <c r="ABE102" s="996"/>
      <c r="ABF102" s="996"/>
      <c r="ABG102" s="996"/>
      <c r="ABH102" s="996"/>
      <c r="ABI102" s="996"/>
      <c r="ABJ102" s="996"/>
      <c r="ABK102" s="996"/>
      <c r="ABL102" s="996"/>
      <c r="ABM102" s="996"/>
      <c r="ABN102" s="996"/>
      <c r="ABO102" s="996"/>
      <c r="ABP102" s="996"/>
      <c r="ABQ102" s="996"/>
      <c r="ABR102" s="996"/>
      <c r="ABS102" s="996"/>
      <c r="ABT102" s="996"/>
      <c r="ABU102" s="996"/>
      <c r="ABV102" s="996"/>
      <c r="ABW102" s="996"/>
      <c r="ABX102" s="996"/>
      <c r="ABY102" s="996"/>
      <c r="ABZ102" s="996"/>
      <c r="ACA102" s="996"/>
      <c r="ACB102" s="996"/>
      <c r="ACC102" s="996"/>
      <c r="ACD102" s="996"/>
      <c r="ACE102" s="996"/>
      <c r="ACF102" s="996"/>
      <c r="ACG102" s="996"/>
      <c r="ACH102" s="996"/>
      <c r="ACI102" s="996"/>
      <c r="ACJ102" s="996"/>
      <c r="ACK102" s="996"/>
      <c r="ACL102" s="996"/>
      <c r="ACM102" s="996"/>
      <c r="ACN102" s="996"/>
      <c r="ACO102" s="996"/>
      <c r="ACP102" s="996"/>
      <c r="ACQ102" s="996"/>
      <c r="ACR102" s="996"/>
      <c r="ACS102" s="996"/>
      <c r="ACT102" s="996"/>
      <c r="ACU102" s="996"/>
      <c r="ACV102" s="996"/>
      <c r="ACW102" s="996"/>
      <c r="ACX102" s="996"/>
      <c r="ACY102" s="996"/>
      <c r="ACZ102" s="996"/>
      <c r="ADA102" s="996"/>
      <c r="ADB102" s="996"/>
      <c r="ADC102" s="996"/>
      <c r="ADD102" s="996"/>
      <c r="ADE102" s="996"/>
      <c r="ADF102" s="996"/>
      <c r="ADG102" s="996"/>
      <c r="ADH102" s="996"/>
      <c r="ADI102" s="996"/>
      <c r="ADJ102" s="996"/>
      <c r="ADK102" s="996"/>
      <c r="ADL102" s="996"/>
      <c r="ADM102" s="996"/>
      <c r="ADN102" s="996"/>
      <c r="ADO102" s="996"/>
      <c r="ADP102" s="996"/>
      <c r="ADQ102" s="996"/>
      <c r="ADR102" s="996"/>
      <c r="ADS102" s="996"/>
      <c r="ADT102" s="996"/>
      <c r="ADU102" s="996"/>
      <c r="ADV102" s="996"/>
      <c r="ADW102" s="996"/>
      <c r="ADX102" s="996"/>
      <c r="ADY102" s="996"/>
      <c r="ADZ102" s="996"/>
      <c r="AEA102" s="996"/>
      <c r="AEB102" s="996"/>
      <c r="AEC102" s="996"/>
      <c r="AED102" s="996"/>
      <c r="AEE102" s="996"/>
      <c r="AEF102" s="996"/>
      <c r="AEG102" s="996"/>
      <c r="AEH102" s="996"/>
      <c r="AEI102" s="996"/>
      <c r="AEJ102" s="996"/>
      <c r="AEK102" s="996"/>
      <c r="AEL102" s="996"/>
      <c r="AEM102" s="996"/>
      <c r="AEN102" s="996"/>
      <c r="AEO102" s="996"/>
      <c r="AEP102" s="996"/>
      <c r="AEQ102" s="996"/>
      <c r="AER102" s="996"/>
      <c r="AES102" s="996"/>
      <c r="AET102" s="996"/>
      <c r="AEU102" s="996"/>
      <c r="AEV102" s="996"/>
      <c r="AEW102" s="996"/>
      <c r="AEX102" s="996"/>
      <c r="AEY102" s="996"/>
      <c r="AEZ102" s="996"/>
      <c r="AFA102" s="996"/>
      <c r="AFB102" s="996"/>
      <c r="AFC102" s="996"/>
      <c r="AFD102" s="996"/>
      <c r="AFE102" s="996"/>
      <c r="AFF102" s="996"/>
      <c r="AFG102" s="996"/>
      <c r="AFH102" s="996"/>
      <c r="AFI102" s="996"/>
      <c r="AFJ102" s="996"/>
      <c r="AFK102" s="996"/>
      <c r="AFL102" s="996"/>
      <c r="AFM102" s="996"/>
      <c r="AFN102" s="996"/>
      <c r="AFO102" s="996"/>
      <c r="AFP102" s="996"/>
      <c r="AFQ102" s="996"/>
      <c r="AFR102" s="996"/>
      <c r="AFS102" s="996"/>
      <c r="AFT102" s="996"/>
      <c r="AFU102" s="996"/>
      <c r="AFV102" s="996"/>
      <c r="AFW102" s="996"/>
      <c r="AFX102" s="996"/>
      <c r="AFY102" s="996"/>
      <c r="AFZ102" s="996"/>
      <c r="AGA102" s="996"/>
      <c r="AGB102" s="996"/>
      <c r="AGC102" s="996"/>
      <c r="AGD102" s="996"/>
      <c r="AGE102" s="996"/>
      <c r="AGF102" s="996"/>
      <c r="AGG102" s="996"/>
      <c r="AGH102" s="996"/>
      <c r="AGI102" s="996"/>
      <c r="AGJ102" s="996"/>
      <c r="AGK102" s="996"/>
      <c r="AGL102" s="996"/>
      <c r="AGM102" s="996"/>
      <c r="AGN102" s="996"/>
      <c r="AGO102" s="996"/>
      <c r="AGP102" s="996"/>
      <c r="AGQ102" s="996"/>
      <c r="AGR102" s="996"/>
      <c r="AGS102" s="996"/>
      <c r="AGT102" s="996"/>
      <c r="AGU102" s="996"/>
      <c r="AGV102" s="996"/>
      <c r="AGW102" s="996"/>
      <c r="AGX102" s="996"/>
      <c r="AGY102" s="996"/>
      <c r="AGZ102" s="996"/>
      <c r="AHA102" s="996"/>
      <c r="AHB102" s="996"/>
      <c r="AHC102" s="996"/>
      <c r="AHD102" s="996"/>
      <c r="AHE102" s="996"/>
      <c r="AHF102" s="996"/>
      <c r="AHG102" s="996"/>
      <c r="AHH102" s="996"/>
      <c r="AHI102" s="996"/>
      <c r="AHJ102" s="996"/>
      <c r="AHK102" s="996"/>
      <c r="AHL102" s="996"/>
      <c r="AHM102" s="996"/>
      <c r="AHN102" s="996"/>
      <c r="AHO102" s="996"/>
      <c r="AHP102" s="996"/>
      <c r="AHQ102" s="996"/>
      <c r="AHR102" s="996"/>
      <c r="AHS102" s="996"/>
      <c r="AHT102" s="996"/>
      <c r="AHU102" s="996"/>
      <c r="AHV102" s="996"/>
      <c r="AHW102" s="996"/>
      <c r="AHX102" s="996"/>
      <c r="AHY102" s="996"/>
      <c r="AHZ102" s="996"/>
      <c r="AIA102" s="996"/>
      <c r="AIB102" s="996"/>
      <c r="AIC102" s="996"/>
      <c r="AID102" s="996"/>
      <c r="AIE102" s="996"/>
      <c r="AIF102" s="996"/>
      <c r="AIG102" s="996"/>
      <c r="AIH102" s="996"/>
      <c r="AII102" s="996"/>
      <c r="AIJ102" s="996"/>
      <c r="AIK102" s="996"/>
      <c r="AIL102" s="996"/>
      <c r="AIM102" s="996"/>
      <c r="AIN102" s="996"/>
      <c r="AIO102" s="996"/>
      <c r="AIP102" s="996"/>
      <c r="AIQ102" s="996"/>
      <c r="AIR102" s="996"/>
      <c r="AIS102" s="996"/>
      <c r="AIT102" s="996"/>
      <c r="AIU102" s="996"/>
      <c r="AIV102" s="996"/>
      <c r="AIW102" s="996"/>
      <c r="AIX102" s="996"/>
      <c r="AIY102" s="996"/>
      <c r="AIZ102" s="996"/>
      <c r="AJA102" s="996"/>
      <c r="AJB102" s="996"/>
      <c r="AJC102" s="996"/>
      <c r="AJD102" s="996"/>
      <c r="AJE102" s="996"/>
      <c r="AJF102" s="996"/>
      <c r="AJG102" s="996"/>
      <c r="AJH102" s="996"/>
      <c r="AJI102" s="996"/>
      <c r="AJJ102" s="996"/>
      <c r="AJK102" s="996"/>
      <c r="AJL102" s="996"/>
      <c r="AJM102" s="996"/>
      <c r="AJN102" s="996"/>
      <c r="AJO102" s="996"/>
      <c r="AJP102" s="996"/>
      <c r="AJQ102" s="996"/>
      <c r="AJR102" s="996"/>
      <c r="AJS102" s="996"/>
      <c r="AJT102" s="996"/>
      <c r="AJU102" s="996"/>
      <c r="AJV102" s="996"/>
      <c r="AJW102" s="996"/>
      <c r="AJX102" s="996"/>
      <c r="AJY102" s="996"/>
      <c r="AJZ102" s="996"/>
      <c r="AKA102" s="996"/>
      <c r="AKB102" s="996"/>
      <c r="AKC102" s="996"/>
      <c r="AKD102" s="996"/>
      <c r="AKE102" s="996"/>
      <c r="AKF102" s="996"/>
      <c r="AKG102" s="996"/>
      <c r="AKH102" s="996"/>
      <c r="AKI102" s="996"/>
      <c r="AKJ102" s="996"/>
      <c r="AKK102" s="996"/>
      <c r="AKL102" s="996"/>
      <c r="AKM102" s="996"/>
      <c r="AKN102" s="996"/>
      <c r="AKO102" s="996"/>
      <c r="AKP102" s="996"/>
      <c r="AKQ102" s="996"/>
      <c r="AKR102" s="996"/>
      <c r="AKS102" s="996"/>
      <c r="AKT102" s="996"/>
      <c r="AKU102" s="996"/>
      <c r="AKV102" s="996"/>
      <c r="AKW102" s="996"/>
      <c r="AKX102" s="996"/>
      <c r="AKY102" s="996"/>
      <c r="AKZ102" s="996"/>
      <c r="ALA102" s="996"/>
      <c r="ALB102" s="996"/>
      <c r="ALC102" s="996"/>
      <c r="ALD102" s="996"/>
      <c r="ALE102" s="996"/>
      <c r="ALF102" s="996"/>
      <c r="ALG102" s="996"/>
      <c r="ALH102" s="996"/>
      <c r="ALI102" s="996"/>
      <c r="ALJ102" s="996"/>
      <c r="ALK102" s="996"/>
      <c r="ALL102" s="996"/>
      <c r="ALM102" s="996"/>
      <c r="ALN102" s="996"/>
      <c r="ALO102" s="996"/>
      <c r="ALP102" s="996"/>
      <c r="ALQ102" s="996"/>
      <c r="ALR102" s="996"/>
      <c r="ALS102" s="996"/>
    </row>
    <row r="103" spans="1:1007" s="990" customFormat="1" ht="165">
      <c r="A103" s="953" t="s">
        <v>1045</v>
      </c>
      <c r="B103" s="1264" t="s">
        <v>1046</v>
      </c>
      <c r="C103" s="1073" t="s">
        <v>1120</v>
      </c>
      <c r="D103" s="998"/>
      <c r="E103" s="1271" t="s">
        <v>1121</v>
      </c>
      <c r="F103" s="1271" t="s">
        <v>1122</v>
      </c>
      <c r="G103" s="1271" t="s">
        <v>1123</v>
      </c>
      <c r="H103" s="1271" t="s">
        <v>26</v>
      </c>
      <c r="I103" s="1073" t="s">
        <v>437</v>
      </c>
      <c r="J103" s="1073" t="s">
        <v>437</v>
      </c>
      <c r="K103" s="1172">
        <v>45078</v>
      </c>
      <c r="L103" s="1272">
        <v>48578</v>
      </c>
      <c r="M103" s="1271" t="s">
        <v>359</v>
      </c>
      <c r="N103" s="1271" t="s">
        <v>1124</v>
      </c>
      <c r="O103" s="1271" t="s">
        <v>359</v>
      </c>
      <c r="P103" s="1271" t="s">
        <v>1124</v>
      </c>
      <c r="Q103" s="1271" t="s">
        <v>359</v>
      </c>
      <c r="R103" s="1271" t="s">
        <v>1124</v>
      </c>
      <c r="S103" s="1271" t="s">
        <v>359</v>
      </c>
      <c r="T103" s="1271" t="s">
        <v>1124</v>
      </c>
      <c r="U103" s="1271" t="s">
        <v>359</v>
      </c>
      <c r="V103" s="1271" t="s">
        <v>1124</v>
      </c>
      <c r="W103" s="988"/>
      <c r="X103" s="988"/>
      <c r="Y103" s="988"/>
      <c r="Z103" s="988"/>
      <c r="AA103" s="988"/>
      <c r="AB103" s="988"/>
      <c r="AC103" s="1271" t="s">
        <v>1125</v>
      </c>
      <c r="AD103" s="1038"/>
      <c r="AE103" s="1327" t="s">
        <v>1144</v>
      </c>
      <c r="AF103" s="1189">
        <v>8.8000000000000005E-3</v>
      </c>
      <c r="AG103" s="1271" t="s">
        <v>1145</v>
      </c>
      <c r="AH103" s="1271" t="s">
        <v>1146</v>
      </c>
      <c r="AI103" s="953" t="s">
        <v>702</v>
      </c>
      <c r="AJ103" s="953" t="s">
        <v>702</v>
      </c>
      <c r="AK103" s="1285" t="s">
        <v>5</v>
      </c>
      <c r="AL103" s="1271" t="s">
        <v>20</v>
      </c>
      <c r="AM103" s="956" t="str">
        <f t="shared" si="11"/>
        <v>SI</v>
      </c>
      <c r="AN103" s="1271">
        <v>333</v>
      </c>
      <c r="AO103" s="1285">
        <v>2</v>
      </c>
      <c r="AP103" s="1285">
        <v>2022</v>
      </c>
      <c r="AQ103" s="1172">
        <v>45078</v>
      </c>
      <c r="AR103" s="991">
        <v>48578</v>
      </c>
      <c r="AS103" s="1285">
        <v>2</v>
      </c>
      <c r="AT103" s="1285">
        <v>2</v>
      </c>
      <c r="AU103" s="1285">
        <v>2</v>
      </c>
      <c r="AV103" s="1285">
        <v>2</v>
      </c>
      <c r="AW103" s="1285">
        <v>2</v>
      </c>
      <c r="AX103" s="1285">
        <v>2</v>
      </c>
      <c r="AY103" s="1285">
        <v>2</v>
      </c>
      <c r="AZ103" s="1285">
        <v>2</v>
      </c>
      <c r="BA103" s="1285">
        <v>2</v>
      </c>
      <c r="BB103" s="1285">
        <v>2</v>
      </c>
      <c r="BC103" s="999"/>
      <c r="BD103" s="999"/>
      <c r="BE103" s="999"/>
      <c r="BF103" s="999"/>
      <c r="BG103" s="999"/>
      <c r="BH103" s="999"/>
      <c r="BI103" s="1000">
        <f>SUM(AS103:BH103)</f>
        <v>20</v>
      </c>
      <c r="BJ103" s="1274">
        <v>7</v>
      </c>
      <c r="BK103" s="1274" t="s">
        <v>359</v>
      </c>
      <c r="BL103" s="1275" t="s">
        <v>1147</v>
      </c>
      <c r="BM103" s="1276">
        <v>7610</v>
      </c>
      <c r="BN103" s="1277">
        <v>8</v>
      </c>
      <c r="BO103" s="1277"/>
      <c r="BP103" s="1275" t="s">
        <v>1147</v>
      </c>
      <c r="BQ103" s="1286">
        <v>7610</v>
      </c>
      <c r="BR103" s="1277">
        <v>8</v>
      </c>
      <c r="BS103" s="1271"/>
      <c r="BT103" s="1275" t="s">
        <v>1147</v>
      </c>
      <c r="BU103" s="1279"/>
      <c r="BV103" s="1280">
        <v>8</v>
      </c>
      <c r="BW103" s="1271"/>
      <c r="BX103" s="1275" t="s">
        <v>1147</v>
      </c>
      <c r="BY103" s="1271"/>
      <c r="BZ103" s="1274">
        <v>9</v>
      </c>
      <c r="CA103" s="1271"/>
      <c r="CB103" s="1275" t="s">
        <v>1147</v>
      </c>
      <c r="CC103" s="1281"/>
      <c r="CD103" s="1277">
        <v>9</v>
      </c>
      <c r="CE103" s="1271"/>
      <c r="CF103" s="1275" t="s">
        <v>1147</v>
      </c>
      <c r="CG103" s="1271"/>
      <c r="CH103" s="1274">
        <v>9</v>
      </c>
      <c r="CI103" s="1271"/>
      <c r="CJ103" s="1275" t="s">
        <v>1147</v>
      </c>
      <c r="CK103" s="1271"/>
      <c r="CL103" s="1277">
        <v>9</v>
      </c>
      <c r="CM103" s="1271"/>
      <c r="CN103" s="1275" t="s">
        <v>359</v>
      </c>
      <c r="CO103" s="1271"/>
      <c r="CP103" s="1277" t="s">
        <v>359</v>
      </c>
      <c r="CQ103" s="1271"/>
      <c r="CR103" s="1275"/>
      <c r="CS103" s="1281"/>
      <c r="CT103" s="1277" t="s">
        <v>359</v>
      </c>
      <c r="CU103" s="1271"/>
      <c r="CV103" s="1275" t="s">
        <v>359</v>
      </c>
      <c r="CW103" s="1279" t="s">
        <v>359</v>
      </c>
      <c r="CX103" s="1155"/>
      <c r="CY103" s="993"/>
      <c r="CZ103" s="992"/>
      <c r="DA103" s="992"/>
      <c r="DB103" s="1155"/>
      <c r="DC103" s="993"/>
      <c r="DD103" s="992"/>
      <c r="DE103" s="992"/>
      <c r="DF103" s="1155"/>
      <c r="DG103" s="993"/>
      <c r="DH103" s="992"/>
      <c r="DI103" s="992"/>
      <c r="DJ103" s="1155"/>
      <c r="DK103" s="993"/>
      <c r="DL103" s="992"/>
      <c r="DM103" s="992"/>
      <c r="DN103" s="1155"/>
      <c r="DO103" s="993"/>
      <c r="DP103" s="992"/>
      <c r="DQ103" s="992"/>
      <c r="DR103" s="1155"/>
      <c r="DS103" s="993"/>
      <c r="DT103" s="992"/>
      <c r="DU103" s="992"/>
      <c r="DV103" s="994">
        <f>SUM(BJ103,BN103,BR103,BV103,BZ103,CD103,CH103,CL103)</f>
        <v>67</v>
      </c>
      <c r="DW103" s="1271" t="s">
        <v>1148</v>
      </c>
      <c r="DX103" s="1271" t="s">
        <v>60</v>
      </c>
      <c r="DY103" s="1271" t="s">
        <v>1149</v>
      </c>
      <c r="DZ103" s="1285" t="s">
        <v>1150</v>
      </c>
      <c r="EA103" s="1285">
        <v>3112070242</v>
      </c>
      <c r="EB103" s="1282" t="s">
        <v>1151</v>
      </c>
      <c r="EC103" s="1306"/>
      <c r="ED103" s="1285"/>
      <c r="EE103" s="1271"/>
      <c r="EF103" s="1285"/>
      <c r="EG103" s="1287"/>
      <c r="EH103" s="1265"/>
      <c r="EI103" s="995"/>
      <c r="EJ103" s="995"/>
      <c r="EK103" s="995"/>
      <c r="EL103" s="995"/>
      <c r="EM103" s="995"/>
      <c r="EN103" s="995"/>
      <c r="EO103" s="995"/>
      <c r="EP103" s="995"/>
      <c r="EQ103" s="995"/>
      <c r="ER103" s="996"/>
      <c r="ES103" s="996"/>
      <c r="ET103" s="996"/>
      <c r="EU103" s="996"/>
      <c r="EV103" s="996"/>
      <c r="EW103" s="996"/>
      <c r="EX103" s="996"/>
      <c r="EY103" s="996"/>
      <c r="EZ103" s="996"/>
      <c r="FA103" s="996"/>
      <c r="FB103" s="996"/>
      <c r="FC103" s="996"/>
      <c r="FD103" s="996"/>
      <c r="FE103" s="996"/>
      <c r="FF103" s="996"/>
      <c r="FG103" s="996"/>
      <c r="FH103" s="996"/>
      <c r="FI103" s="996"/>
      <c r="FJ103" s="996"/>
      <c r="FK103" s="996"/>
      <c r="FL103" s="996"/>
      <c r="FM103" s="996"/>
      <c r="FN103" s="996"/>
      <c r="FO103" s="996"/>
      <c r="FP103" s="996"/>
      <c r="FQ103" s="996"/>
      <c r="FR103" s="996"/>
      <c r="FS103" s="996"/>
      <c r="FT103" s="996"/>
      <c r="FU103" s="996"/>
      <c r="FV103" s="996"/>
      <c r="FW103" s="996"/>
      <c r="FX103" s="996"/>
      <c r="FY103" s="996"/>
      <c r="FZ103" s="996"/>
      <c r="GA103" s="996"/>
      <c r="GB103" s="996"/>
      <c r="GC103" s="996"/>
      <c r="GD103" s="996"/>
      <c r="GE103" s="996"/>
      <c r="GF103" s="996"/>
      <c r="GG103" s="996"/>
      <c r="GH103" s="996"/>
      <c r="GI103" s="996"/>
      <c r="GJ103" s="996"/>
      <c r="GK103" s="996"/>
      <c r="GL103" s="996"/>
      <c r="GM103" s="996"/>
      <c r="GN103" s="996"/>
      <c r="GO103" s="996"/>
      <c r="GP103" s="996"/>
      <c r="GQ103" s="996"/>
      <c r="GR103" s="996"/>
      <c r="GS103" s="996"/>
      <c r="GT103" s="996"/>
      <c r="GU103" s="996"/>
      <c r="GV103" s="996"/>
      <c r="GW103" s="996"/>
      <c r="GX103" s="996"/>
      <c r="GY103" s="996"/>
      <c r="GZ103" s="996"/>
      <c r="HA103" s="996"/>
      <c r="HB103" s="996"/>
      <c r="HC103" s="996"/>
      <c r="HD103" s="996"/>
      <c r="HE103" s="996"/>
      <c r="HF103" s="996"/>
      <c r="HG103" s="996"/>
      <c r="HH103" s="996"/>
      <c r="HI103" s="996"/>
      <c r="HJ103" s="996"/>
      <c r="HK103" s="996"/>
      <c r="HL103" s="996"/>
      <c r="HM103" s="996"/>
      <c r="HN103" s="996"/>
      <c r="HO103" s="996"/>
      <c r="HP103" s="996"/>
      <c r="HQ103" s="996"/>
      <c r="HR103" s="996"/>
      <c r="HS103" s="996"/>
      <c r="HT103" s="996"/>
      <c r="HU103" s="996"/>
      <c r="HV103" s="996"/>
      <c r="HW103" s="996"/>
      <c r="HX103" s="996"/>
      <c r="HY103" s="996"/>
      <c r="HZ103" s="996"/>
      <c r="IA103" s="996"/>
      <c r="IB103" s="996"/>
      <c r="IC103" s="996"/>
      <c r="ID103" s="996"/>
      <c r="IE103" s="996"/>
      <c r="IF103" s="996"/>
      <c r="IG103" s="996"/>
      <c r="IH103" s="996"/>
      <c r="II103" s="996"/>
      <c r="IJ103" s="996"/>
      <c r="IK103" s="996"/>
      <c r="IL103" s="996"/>
      <c r="IM103" s="996"/>
      <c r="IN103" s="996"/>
      <c r="IO103" s="996"/>
      <c r="IP103" s="996"/>
      <c r="IQ103" s="996"/>
      <c r="IR103" s="996"/>
      <c r="IS103" s="996"/>
      <c r="IT103" s="996"/>
      <c r="IU103" s="996"/>
      <c r="IV103" s="996"/>
      <c r="IW103" s="996"/>
      <c r="IX103" s="996"/>
      <c r="IY103" s="996"/>
      <c r="IZ103" s="996"/>
      <c r="JA103" s="996"/>
      <c r="JB103" s="996"/>
      <c r="JC103" s="996"/>
      <c r="JD103" s="996"/>
      <c r="JE103" s="996"/>
      <c r="JF103" s="996"/>
      <c r="JG103" s="996"/>
      <c r="JH103" s="996"/>
      <c r="JI103" s="996"/>
      <c r="JJ103" s="996"/>
      <c r="JK103" s="996"/>
      <c r="JL103" s="996"/>
      <c r="JM103" s="996"/>
      <c r="JN103" s="996"/>
      <c r="JO103" s="996"/>
      <c r="JP103" s="996"/>
      <c r="JQ103" s="996"/>
      <c r="JR103" s="996"/>
      <c r="JS103" s="996"/>
      <c r="JT103" s="996"/>
      <c r="JU103" s="996"/>
      <c r="JV103" s="996"/>
      <c r="JW103" s="996"/>
      <c r="JX103" s="996"/>
      <c r="JY103" s="996"/>
      <c r="JZ103" s="996"/>
      <c r="KA103" s="996"/>
      <c r="KB103" s="996"/>
      <c r="KC103" s="996"/>
      <c r="KD103" s="996"/>
      <c r="KE103" s="996"/>
      <c r="KF103" s="996"/>
      <c r="KG103" s="996"/>
      <c r="KH103" s="996"/>
      <c r="KI103" s="996"/>
      <c r="KJ103" s="996"/>
      <c r="KK103" s="996"/>
      <c r="KL103" s="996"/>
      <c r="KM103" s="996"/>
      <c r="KN103" s="996"/>
      <c r="KO103" s="996"/>
      <c r="KP103" s="996"/>
      <c r="KQ103" s="996"/>
      <c r="KR103" s="996"/>
      <c r="KS103" s="996"/>
      <c r="KT103" s="996"/>
      <c r="KU103" s="996"/>
      <c r="KV103" s="996"/>
      <c r="KW103" s="996"/>
      <c r="KX103" s="996"/>
      <c r="KY103" s="996"/>
      <c r="KZ103" s="996"/>
      <c r="LA103" s="996"/>
      <c r="LB103" s="996"/>
      <c r="LC103" s="996"/>
      <c r="LD103" s="996"/>
      <c r="LE103" s="996"/>
      <c r="LF103" s="996"/>
      <c r="LG103" s="996"/>
      <c r="LH103" s="996"/>
      <c r="LI103" s="996"/>
      <c r="LJ103" s="996"/>
      <c r="LK103" s="996"/>
      <c r="LL103" s="996"/>
      <c r="LM103" s="996"/>
      <c r="LN103" s="996"/>
      <c r="LO103" s="996"/>
      <c r="LP103" s="996"/>
      <c r="LQ103" s="996"/>
      <c r="LR103" s="996"/>
      <c r="LS103" s="996"/>
      <c r="LT103" s="996"/>
      <c r="LU103" s="996"/>
      <c r="LV103" s="996"/>
      <c r="LW103" s="996"/>
      <c r="LX103" s="996"/>
      <c r="LY103" s="996"/>
      <c r="LZ103" s="996"/>
      <c r="MA103" s="996"/>
      <c r="MB103" s="996"/>
      <c r="MC103" s="996"/>
      <c r="MD103" s="996"/>
      <c r="ME103" s="996"/>
      <c r="MF103" s="996"/>
      <c r="MG103" s="996"/>
      <c r="MH103" s="996"/>
      <c r="MI103" s="996"/>
      <c r="MJ103" s="996"/>
      <c r="MK103" s="996"/>
      <c r="ML103" s="996"/>
      <c r="MM103" s="996"/>
      <c r="MN103" s="996"/>
      <c r="MO103" s="996"/>
      <c r="MP103" s="996"/>
      <c r="MQ103" s="996"/>
      <c r="MR103" s="996"/>
      <c r="MS103" s="996"/>
      <c r="MT103" s="996"/>
      <c r="MU103" s="996"/>
      <c r="MV103" s="996"/>
      <c r="MW103" s="996"/>
      <c r="MX103" s="996"/>
      <c r="MY103" s="996"/>
      <c r="MZ103" s="996"/>
      <c r="NA103" s="996"/>
      <c r="NB103" s="996"/>
      <c r="NC103" s="996"/>
      <c r="ND103" s="996"/>
      <c r="NE103" s="996"/>
      <c r="NF103" s="996"/>
      <c r="NG103" s="996"/>
      <c r="NH103" s="996"/>
      <c r="NI103" s="996"/>
      <c r="NJ103" s="996"/>
      <c r="NK103" s="996"/>
      <c r="NL103" s="996"/>
      <c r="NM103" s="996"/>
      <c r="NN103" s="996"/>
      <c r="NO103" s="996"/>
      <c r="NP103" s="996"/>
      <c r="NQ103" s="996"/>
      <c r="NR103" s="996"/>
      <c r="NS103" s="996"/>
      <c r="NT103" s="996"/>
      <c r="NU103" s="996"/>
      <c r="NV103" s="996"/>
      <c r="NW103" s="996"/>
      <c r="NX103" s="996"/>
      <c r="NY103" s="996"/>
      <c r="NZ103" s="996"/>
      <c r="OA103" s="996"/>
      <c r="OB103" s="996"/>
      <c r="OC103" s="996"/>
      <c r="OD103" s="996"/>
      <c r="OE103" s="996"/>
      <c r="OF103" s="996"/>
      <c r="OG103" s="996"/>
      <c r="OH103" s="996"/>
      <c r="OI103" s="996"/>
      <c r="OJ103" s="996"/>
      <c r="OK103" s="996"/>
      <c r="OL103" s="996"/>
      <c r="OM103" s="996"/>
      <c r="ON103" s="996"/>
      <c r="OO103" s="996"/>
      <c r="OP103" s="996"/>
      <c r="OQ103" s="996"/>
      <c r="OR103" s="996"/>
      <c r="OS103" s="996"/>
      <c r="OT103" s="996"/>
      <c r="OU103" s="996"/>
      <c r="OV103" s="996"/>
      <c r="OW103" s="996"/>
      <c r="OX103" s="996"/>
      <c r="OY103" s="996"/>
      <c r="OZ103" s="996"/>
      <c r="PA103" s="996"/>
      <c r="PB103" s="996"/>
      <c r="PC103" s="996"/>
      <c r="PD103" s="996"/>
      <c r="PE103" s="996"/>
      <c r="PF103" s="996"/>
      <c r="PG103" s="996"/>
      <c r="PH103" s="996"/>
      <c r="PI103" s="996"/>
      <c r="PJ103" s="996"/>
      <c r="PK103" s="996"/>
      <c r="PL103" s="996"/>
      <c r="PM103" s="996"/>
      <c r="PN103" s="996"/>
      <c r="PO103" s="996"/>
      <c r="PP103" s="996"/>
      <c r="PQ103" s="996"/>
      <c r="PR103" s="996"/>
      <c r="PS103" s="996"/>
      <c r="PT103" s="996"/>
      <c r="PU103" s="996"/>
      <c r="PV103" s="996"/>
      <c r="PW103" s="996"/>
      <c r="PX103" s="996"/>
      <c r="PY103" s="996"/>
      <c r="PZ103" s="996"/>
      <c r="QA103" s="996"/>
      <c r="QB103" s="996"/>
      <c r="QC103" s="996"/>
      <c r="QD103" s="996"/>
      <c r="QE103" s="996"/>
      <c r="QF103" s="996"/>
      <c r="QG103" s="996"/>
      <c r="QH103" s="996"/>
      <c r="QI103" s="996"/>
      <c r="QJ103" s="996"/>
      <c r="QK103" s="996"/>
      <c r="QL103" s="996"/>
      <c r="QM103" s="996"/>
      <c r="QN103" s="996"/>
      <c r="QO103" s="996"/>
      <c r="QP103" s="996"/>
      <c r="QQ103" s="996"/>
      <c r="QR103" s="996"/>
      <c r="QS103" s="996"/>
      <c r="QT103" s="996"/>
      <c r="QU103" s="996"/>
      <c r="QV103" s="996"/>
      <c r="QW103" s="996"/>
      <c r="QX103" s="996"/>
      <c r="QY103" s="996"/>
      <c r="QZ103" s="996"/>
      <c r="RA103" s="996"/>
      <c r="RB103" s="996"/>
      <c r="RC103" s="996"/>
      <c r="RD103" s="996"/>
      <c r="RE103" s="996"/>
      <c r="RF103" s="996"/>
      <c r="RG103" s="996"/>
      <c r="RH103" s="996"/>
      <c r="RI103" s="996"/>
      <c r="RJ103" s="996"/>
      <c r="RK103" s="996"/>
      <c r="RL103" s="996"/>
      <c r="RM103" s="996"/>
      <c r="RN103" s="996"/>
      <c r="RO103" s="996"/>
      <c r="RP103" s="996"/>
      <c r="RQ103" s="996"/>
      <c r="RR103" s="996"/>
      <c r="RS103" s="996"/>
      <c r="RT103" s="996"/>
      <c r="RU103" s="996"/>
      <c r="RV103" s="996"/>
      <c r="RW103" s="996"/>
      <c r="RX103" s="996"/>
      <c r="RY103" s="996"/>
      <c r="RZ103" s="996"/>
      <c r="SA103" s="996"/>
      <c r="SB103" s="996"/>
      <c r="SC103" s="996"/>
      <c r="SD103" s="996"/>
      <c r="SE103" s="996"/>
      <c r="SF103" s="996"/>
      <c r="SG103" s="996"/>
      <c r="SH103" s="996"/>
      <c r="SI103" s="996"/>
      <c r="SJ103" s="996"/>
      <c r="SK103" s="996"/>
      <c r="SL103" s="996"/>
      <c r="SM103" s="996"/>
      <c r="SN103" s="996"/>
      <c r="SO103" s="996"/>
      <c r="SP103" s="996"/>
      <c r="SQ103" s="996"/>
      <c r="SR103" s="996"/>
      <c r="SS103" s="996"/>
      <c r="ST103" s="996"/>
      <c r="SU103" s="996"/>
      <c r="SV103" s="996"/>
      <c r="SW103" s="996"/>
      <c r="SX103" s="996"/>
      <c r="SY103" s="996"/>
      <c r="SZ103" s="996"/>
      <c r="TA103" s="996"/>
      <c r="TB103" s="996"/>
      <c r="TC103" s="996"/>
      <c r="TD103" s="996"/>
      <c r="TE103" s="996"/>
      <c r="TF103" s="996"/>
      <c r="TG103" s="996"/>
      <c r="TH103" s="996"/>
      <c r="TI103" s="996"/>
      <c r="TJ103" s="996"/>
      <c r="TK103" s="996"/>
      <c r="TL103" s="996"/>
      <c r="TM103" s="996"/>
      <c r="TN103" s="996"/>
      <c r="TO103" s="996"/>
      <c r="TP103" s="996"/>
      <c r="TQ103" s="996"/>
      <c r="TR103" s="996"/>
      <c r="TS103" s="996"/>
      <c r="TT103" s="996"/>
      <c r="TU103" s="996"/>
      <c r="TV103" s="996"/>
      <c r="TW103" s="996"/>
      <c r="TX103" s="996"/>
      <c r="TY103" s="996"/>
      <c r="TZ103" s="996"/>
      <c r="UA103" s="996"/>
      <c r="UB103" s="996"/>
      <c r="UC103" s="996"/>
      <c r="UD103" s="996"/>
      <c r="UE103" s="996"/>
      <c r="UF103" s="996"/>
      <c r="UG103" s="996"/>
      <c r="UH103" s="996"/>
      <c r="UI103" s="996"/>
      <c r="UJ103" s="996"/>
      <c r="UK103" s="996"/>
      <c r="UL103" s="996"/>
      <c r="UM103" s="996"/>
      <c r="UN103" s="996"/>
      <c r="UO103" s="996"/>
      <c r="UP103" s="996"/>
      <c r="UQ103" s="996"/>
      <c r="UR103" s="996"/>
      <c r="US103" s="996"/>
      <c r="UT103" s="996"/>
      <c r="UU103" s="996"/>
      <c r="UV103" s="996"/>
      <c r="UW103" s="996"/>
      <c r="UX103" s="996"/>
      <c r="UY103" s="996"/>
      <c r="UZ103" s="996"/>
      <c r="VA103" s="996"/>
      <c r="VB103" s="996"/>
      <c r="VC103" s="996"/>
      <c r="VD103" s="996"/>
      <c r="VE103" s="996"/>
      <c r="VF103" s="996"/>
      <c r="VG103" s="996"/>
      <c r="VH103" s="996"/>
      <c r="VI103" s="996"/>
      <c r="VJ103" s="996"/>
      <c r="VK103" s="996"/>
      <c r="VL103" s="996"/>
      <c r="VM103" s="996"/>
      <c r="VN103" s="996"/>
      <c r="VO103" s="996"/>
      <c r="VP103" s="996"/>
      <c r="VQ103" s="996"/>
      <c r="VR103" s="996"/>
      <c r="VS103" s="996"/>
      <c r="VT103" s="996"/>
      <c r="VU103" s="996"/>
      <c r="VV103" s="996"/>
      <c r="VW103" s="996"/>
      <c r="VX103" s="996"/>
      <c r="VY103" s="996"/>
      <c r="VZ103" s="996"/>
      <c r="WA103" s="996"/>
      <c r="WB103" s="996"/>
      <c r="WC103" s="996"/>
      <c r="WD103" s="996"/>
      <c r="WE103" s="996"/>
      <c r="WF103" s="996"/>
      <c r="WG103" s="996"/>
      <c r="WH103" s="996"/>
      <c r="WI103" s="996"/>
      <c r="WJ103" s="996"/>
      <c r="WK103" s="996"/>
      <c r="WL103" s="996"/>
      <c r="WM103" s="996"/>
      <c r="WN103" s="996"/>
      <c r="WO103" s="996"/>
      <c r="WP103" s="996"/>
      <c r="WQ103" s="996"/>
      <c r="WR103" s="996"/>
      <c r="WS103" s="996"/>
      <c r="WT103" s="996"/>
      <c r="WU103" s="996"/>
      <c r="WV103" s="996"/>
      <c r="WW103" s="996"/>
      <c r="WX103" s="996"/>
      <c r="WY103" s="996"/>
      <c r="WZ103" s="996"/>
      <c r="XA103" s="996"/>
      <c r="XB103" s="996"/>
      <c r="XC103" s="996"/>
      <c r="XD103" s="996"/>
      <c r="XE103" s="996"/>
      <c r="XF103" s="996"/>
      <c r="XG103" s="996"/>
      <c r="XH103" s="996"/>
      <c r="XI103" s="996"/>
      <c r="XJ103" s="996"/>
      <c r="XK103" s="996"/>
      <c r="XL103" s="996"/>
      <c r="XM103" s="996"/>
      <c r="XN103" s="996"/>
      <c r="XO103" s="996"/>
      <c r="XP103" s="996"/>
      <c r="XQ103" s="996"/>
      <c r="XR103" s="996"/>
      <c r="XS103" s="996"/>
      <c r="XT103" s="996"/>
      <c r="XU103" s="996"/>
      <c r="XV103" s="996"/>
      <c r="XW103" s="996"/>
      <c r="XX103" s="996"/>
      <c r="XY103" s="996"/>
      <c r="XZ103" s="996"/>
      <c r="YA103" s="996"/>
      <c r="YB103" s="996"/>
      <c r="YC103" s="996"/>
      <c r="YD103" s="996"/>
      <c r="YE103" s="996"/>
      <c r="YF103" s="996"/>
      <c r="YG103" s="996"/>
      <c r="YH103" s="996"/>
      <c r="YI103" s="996"/>
      <c r="YJ103" s="996"/>
      <c r="YK103" s="996"/>
      <c r="YL103" s="996"/>
      <c r="YM103" s="996"/>
      <c r="YN103" s="996"/>
      <c r="YO103" s="996"/>
      <c r="YP103" s="996"/>
      <c r="YQ103" s="996"/>
      <c r="YR103" s="996"/>
      <c r="YS103" s="996"/>
      <c r="YT103" s="996"/>
      <c r="YU103" s="996"/>
      <c r="YV103" s="996"/>
      <c r="YW103" s="996"/>
      <c r="YX103" s="996"/>
      <c r="YY103" s="996"/>
      <c r="YZ103" s="996"/>
      <c r="ZA103" s="996"/>
      <c r="ZB103" s="996"/>
      <c r="ZC103" s="996"/>
      <c r="ZD103" s="996"/>
      <c r="ZE103" s="996"/>
      <c r="ZF103" s="996"/>
      <c r="ZG103" s="996"/>
      <c r="ZH103" s="996"/>
      <c r="ZI103" s="996"/>
      <c r="ZJ103" s="996"/>
      <c r="ZK103" s="996"/>
      <c r="ZL103" s="996"/>
      <c r="ZM103" s="996"/>
      <c r="ZN103" s="996"/>
      <c r="ZO103" s="996"/>
      <c r="ZP103" s="996"/>
      <c r="ZQ103" s="996"/>
      <c r="ZR103" s="996"/>
      <c r="ZS103" s="996"/>
      <c r="ZT103" s="996"/>
      <c r="ZU103" s="996"/>
      <c r="ZV103" s="996"/>
      <c r="ZW103" s="996"/>
      <c r="ZX103" s="996"/>
      <c r="ZY103" s="996"/>
      <c r="ZZ103" s="996"/>
      <c r="AAA103" s="996"/>
      <c r="AAB103" s="996"/>
      <c r="AAC103" s="996"/>
      <c r="AAD103" s="996"/>
      <c r="AAE103" s="996"/>
      <c r="AAF103" s="996"/>
      <c r="AAG103" s="996"/>
      <c r="AAH103" s="996"/>
      <c r="AAI103" s="996"/>
      <c r="AAJ103" s="996"/>
      <c r="AAK103" s="996"/>
      <c r="AAL103" s="996"/>
      <c r="AAM103" s="996"/>
      <c r="AAN103" s="996"/>
      <c r="AAO103" s="996"/>
      <c r="AAP103" s="996"/>
      <c r="AAQ103" s="996"/>
      <c r="AAR103" s="996"/>
      <c r="AAS103" s="996"/>
      <c r="AAT103" s="996"/>
      <c r="AAU103" s="996"/>
      <c r="AAV103" s="996"/>
      <c r="AAW103" s="996"/>
      <c r="AAX103" s="996"/>
      <c r="AAY103" s="996"/>
      <c r="AAZ103" s="996"/>
      <c r="ABA103" s="996"/>
      <c r="ABB103" s="996"/>
      <c r="ABC103" s="996"/>
      <c r="ABD103" s="996"/>
      <c r="ABE103" s="996"/>
      <c r="ABF103" s="996"/>
      <c r="ABG103" s="996"/>
      <c r="ABH103" s="996"/>
      <c r="ABI103" s="996"/>
      <c r="ABJ103" s="996"/>
      <c r="ABK103" s="996"/>
      <c r="ABL103" s="996"/>
      <c r="ABM103" s="996"/>
      <c r="ABN103" s="996"/>
      <c r="ABO103" s="996"/>
      <c r="ABP103" s="996"/>
      <c r="ABQ103" s="996"/>
      <c r="ABR103" s="996"/>
      <c r="ABS103" s="996"/>
      <c r="ABT103" s="996"/>
      <c r="ABU103" s="996"/>
      <c r="ABV103" s="996"/>
      <c r="ABW103" s="996"/>
      <c r="ABX103" s="996"/>
      <c r="ABY103" s="996"/>
      <c r="ABZ103" s="996"/>
      <c r="ACA103" s="996"/>
      <c r="ACB103" s="996"/>
      <c r="ACC103" s="996"/>
      <c r="ACD103" s="996"/>
      <c r="ACE103" s="996"/>
      <c r="ACF103" s="996"/>
      <c r="ACG103" s="996"/>
      <c r="ACH103" s="996"/>
      <c r="ACI103" s="996"/>
      <c r="ACJ103" s="996"/>
      <c r="ACK103" s="996"/>
      <c r="ACL103" s="996"/>
      <c r="ACM103" s="996"/>
      <c r="ACN103" s="996"/>
      <c r="ACO103" s="996"/>
      <c r="ACP103" s="996"/>
      <c r="ACQ103" s="996"/>
      <c r="ACR103" s="996"/>
      <c r="ACS103" s="996"/>
      <c r="ACT103" s="996"/>
      <c r="ACU103" s="996"/>
      <c r="ACV103" s="996"/>
      <c r="ACW103" s="996"/>
      <c r="ACX103" s="996"/>
      <c r="ACY103" s="996"/>
      <c r="ACZ103" s="996"/>
      <c r="ADA103" s="996"/>
      <c r="ADB103" s="996"/>
      <c r="ADC103" s="996"/>
      <c r="ADD103" s="996"/>
      <c r="ADE103" s="996"/>
      <c r="ADF103" s="996"/>
      <c r="ADG103" s="996"/>
      <c r="ADH103" s="996"/>
      <c r="ADI103" s="996"/>
      <c r="ADJ103" s="996"/>
      <c r="ADK103" s="996"/>
      <c r="ADL103" s="996"/>
      <c r="ADM103" s="996"/>
      <c r="ADN103" s="996"/>
      <c r="ADO103" s="996"/>
      <c r="ADP103" s="996"/>
      <c r="ADQ103" s="996"/>
      <c r="ADR103" s="996"/>
      <c r="ADS103" s="996"/>
      <c r="ADT103" s="996"/>
      <c r="ADU103" s="996"/>
      <c r="ADV103" s="996"/>
      <c r="ADW103" s="996"/>
      <c r="ADX103" s="996"/>
      <c r="ADY103" s="996"/>
      <c r="ADZ103" s="996"/>
      <c r="AEA103" s="996"/>
      <c r="AEB103" s="996"/>
      <c r="AEC103" s="996"/>
      <c r="AED103" s="996"/>
      <c r="AEE103" s="996"/>
      <c r="AEF103" s="996"/>
      <c r="AEG103" s="996"/>
      <c r="AEH103" s="996"/>
      <c r="AEI103" s="996"/>
      <c r="AEJ103" s="996"/>
      <c r="AEK103" s="996"/>
      <c r="AEL103" s="996"/>
      <c r="AEM103" s="996"/>
      <c r="AEN103" s="996"/>
      <c r="AEO103" s="996"/>
      <c r="AEP103" s="996"/>
      <c r="AEQ103" s="996"/>
      <c r="AER103" s="996"/>
      <c r="AES103" s="996"/>
      <c r="AET103" s="996"/>
      <c r="AEU103" s="996"/>
      <c r="AEV103" s="996"/>
      <c r="AEW103" s="996"/>
      <c r="AEX103" s="996"/>
      <c r="AEY103" s="996"/>
      <c r="AEZ103" s="996"/>
      <c r="AFA103" s="996"/>
      <c r="AFB103" s="996"/>
      <c r="AFC103" s="996"/>
      <c r="AFD103" s="996"/>
      <c r="AFE103" s="996"/>
      <c r="AFF103" s="996"/>
      <c r="AFG103" s="996"/>
      <c r="AFH103" s="996"/>
      <c r="AFI103" s="996"/>
      <c r="AFJ103" s="996"/>
      <c r="AFK103" s="996"/>
      <c r="AFL103" s="996"/>
      <c r="AFM103" s="996"/>
      <c r="AFN103" s="996"/>
      <c r="AFO103" s="996"/>
      <c r="AFP103" s="996"/>
      <c r="AFQ103" s="996"/>
      <c r="AFR103" s="996"/>
      <c r="AFS103" s="996"/>
      <c r="AFT103" s="996"/>
      <c r="AFU103" s="996"/>
      <c r="AFV103" s="996"/>
      <c r="AFW103" s="996"/>
      <c r="AFX103" s="996"/>
      <c r="AFY103" s="996"/>
      <c r="AFZ103" s="996"/>
      <c r="AGA103" s="996"/>
      <c r="AGB103" s="996"/>
      <c r="AGC103" s="996"/>
      <c r="AGD103" s="996"/>
      <c r="AGE103" s="996"/>
      <c r="AGF103" s="996"/>
      <c r="AGG103" s="996"/>
      <c r="AGH103" s="996"/>
      <c r="AGI103" s="996"/>
      <c r="AGJ103" s="996"/>
      <c r="AGK103" s="996"/>
      <c r="AGL103" s="996"/>
      <c r="AGM103" s="996"/>
      <c r="AGN103" s="996"/>
      <c r="AGO103" s="996"/>
      <c r="AGP103" s="996"/>
      <c r="AGQ103" s="996"/>
      <c r="AGR103" s="996"/>
      <c r="AGS103" s="996"/>
      <c r="AGT103" s="996"/>
      <c r="AGU103" s="996"/>
      <c r="AGV103" s="996"/>
      <c r="AGW103" s="996"/>
      <c r="AGX103" s="996"/>
      <c r="AGY103" s="996"/>
      <c r="AGZ103" s="996"/>
      <c r="AHA103" s="996"/>
      <c r="AHB103" s="996"/>
      <c r="AHC103" s="996"/>
      <c r="AHD103" s="996"/>
      <c r="AHE103" s="996"/>
      <c r="AHF103" s="996"/>
      <c r="AHG103" s="996"/>
      <c r="AHH103" s="996"/>
      <c r="AHI103" s="996"/>
      <c r="AHJ103" s="996"/>
      <c r="AHK103" s="996"/>
      <c r="AHL103" s="996"/>
      <c r="AHM103" s="996"/>
      <c r="AHN103" s="996"/>
      <c r="AHO103" s="996"/>
      <c r="AHP103" s="996"/>
      <c r="AHQ103" s="996"/>
      <c r="AHR103" s="996"/>
      <c r="AHS103" s="996"/>
      <c r="AHT103" s="996"/>
      <c r="AHU103" s="996"/>
      <c r="AHV103" s="996"/>
      <c r="AHW103" s="996"/>
      <c r="AHX103" s="996"/>
      <c r="AHY103" s="996"/>
      <c r="AHZ103" s="996"/>
      <c r="AIA103" s="996"/>
      <c r="AIB103" s="996"/>
      <c r="AIC103" s="996"/>
      <c r="AID103" s="996"/>
      <c r="AIE103" s="996"/>
      <c r="AIF103" s="996"/>
      <c r="AIG103" s="996"/>
      <c r="AIH103" s="996"/>
      <c r="AII103" s="996"/>
      <c r="AIJ103" s="996"/>
      <c r="AIK103" s="996"/>
      <c r="AIL103" s="996"/>
      <c r="AIM103" s="996"/>
      <c r="AIN103" s="996"/>
      <c r="AIO103" s="996"/>
      <c r="AIP103" s="996"/>
      <c r="AIQ103" s="996"/>
      <c r="AIR103" s="996"/>
      <c r="AIS103" s="996"/>
      <c r="AIT103" s="996"/>
      <c r="AIU103" s="996"/>
      <c r="AIV103" s="996"/>
      <c r="AIW103" s="996"/>
      <c r="AIX103" s="996"/>
      <c r="AIY103" s="996"/>
      <c r="AIZ103" s="996"/>
      <c r="AJA103" s="996"/>
      <c r="AJB103" s="996"/>
      <c r="AJC103" s="996"/>
      <c r="AJD103" s="996"/>
      <c r="AJE103" s="996"/>
      <c r="AJF103" s="996"/>
      <c r="AJG103" s="996"/>
      <c r="AJH103" s="996"/>
      <c r="AJI103" s="996"/>
      <c r="AJJ103" s="996"/>
      <c r="AJK103" s="996"/>
      <c r="AJL103" s="996"/>
      <c r="AJM103" s="996"/>
      <c r="AJN103" s="996"/>
      <c r="AJO103" s="996"/>
      <c r="AJP103" s="996"/>
      <c r="AJQ103" s="996"/>
      <c r="AJR103" s="996"/>
      <c r="AJS103" s="996"/>
      <c r="AJT103" s="996"/>
      <c r="AJU103" s="996"/>
      <c r="AJV103" s="996"/>
      <c r="AJW103" s="996"/>
      <c r="AJX103" s="996"/>
      <c r="AJY103" s="996"/>
      <c r="AJZ103" s="996"/>
      <c r="AKA103" s="996"/>
      <c r="AKB103" s="996"/>
      <c r="AKC103" s="996"/>
      <c r="AKD103" s="996"/>
      <c r="AKE103" s="996"/>
      <c r="AKF103" s="996"/>
      <c r="AKG103" s="996"/>
      <c r="AKH103" s="996"/>
      <c r="AKI103" s="996"/>
      <c r="AKJ103" s="996"/>
      <c r="AKK103" s="996"/>
      <c r="AKL103" s="996"/>
      <c r="AKM103" s="996"/>
      <c r="AKN103" s="996"/>
      <c r="AKO103" s="996"/>
      <c r="AKP103" s="996"/>
      <c r="AKQ103" s="996"/>
      <c r="AKR103" s="996"/>
      <c r="AKS103" s="996"/>
      <c r="AKT103" s="996"/>
      <c r="AKU103" s="996"/>
      <c r="AKV103" s="996"/>
      <c r="AKW103" s="996"/>
      <c r="AKX103" s="996"/>
      <c r="AKY103" s="996"/>
      <c r="AKZ103" s="996"/>
      <c r="ALA103" s="996"/>
      <c r="ALB103" s="996"/>
      <c r="ALC103" s="996"/>
      <c r="ALD103" s="996"/>
      <c r="ALE103" s="996"/>
      <c r="ALF103" s="996"/>
      <c r="ALG103" s="996"/>
      <c r="ALH103" s="996"/>
      <c r="ALI103" s="996"/>
      <c r="ALJ103" s="996"/>
      <c r="ALK103" s="996"/>
      <c r="ALL103" s="996"/>
      <c r="ALM103" s="996"/>
      <c r="ALN103" s="996"/>
      <c r="ALO103" s="996"/>
      <c r="ALP103" s="996"/>
      <c r="ALQ103" s="996"/>
      <c r="ALR103" s="996"/>
      <c r="ALS103" s="996"/>
    </row>
    <row r="104" spans="1:1007" s="990" customFormat="1" ht="409.5">
      <c r="A104" s="953" t="s">
        <v>1045</v>
      </c>
      <c r="B104" s="1264" t="s">
        <v>1046</v>
      </c>
      <c r="C104" s="1073" t="s">
        <v>1120</v>
      </c>
      <c r="D104" s="998"/>
      <c r="E104" s="1271" t="s">
        <v>1121</v>
      </c>
      <c r="F104" s="1271" t="s">
        <v>1122</v>
      </c>
      <c r="G104" s="1271" t="s">
        <v>1123</v>
      </c>
      <c r="H104" s="1271" t="s">
        <v>26</v>
      </c>
      <c r="I104" s="1073" t="s">
        <v>437</v>
      </c>
      <c r="J104" s="1073" t="s">
        <v>437</v>
      </c>
      <c r="K104" s="1172">
        <v>45078</v>
      </c>
      <c r="L104" s="1272">
        <v>48578</v>
      </c>
      <c r="M104" s="1271" t="s">
        <v>359</v>
      </c>
      <c r="N104" s="1271" t="s">
        <v>1124</v>
      </c>
      <c r="O104" s="1271" t="s">
        <v>359</v>
      </c>
      <c r="P104" s="1271" t="s">
        <v>1124</v>
      </c>
      <c r="Q104" s="1271" t="s">
        <v>359</v>
      </c>
      <c r="R104" s="1271" t="s">
        <v>1124</v>
      </c>
      <c r="S104" s="1271" t="s">
        <v>359</v>
      </c>
      <c r="T104" s="1271" t="s">
        <v>1124</v>
      </c>
      <c r="U104" s="1271" t="s">
        <v>359</v>
      </c>
      <c r="V104" s="1271" t="s">
        <v>1124</v>
      </c>
      <c r="W104" s="988"/>
      <c r="X104" s="988"/>
      <c r="Y104" s="988"/>
      <c r="Z104" s="988"/>
      <c r="AA104" s="988"/>
      <c r="AB104" s="988"/>
      <c r="AC104" s="1271" t="s">
        <v>1125</v>
      </c>
      <c r="AD104" s="1038"/>
      <c r="AE104" s="1327" t="s">
        <v>1152</v>
      </c>
      <c r="AF104" s="1189">
        <v>8.8000000000000005E-3</v>
      </c>
      <c r="AG104" s="1271" t="s">
        <v>1153</v>
      </c>
      <c r="AH104" s="1271" t="s">
        <v>1154</v>
      </c>
      <c r="AI104" s="1271" t="s">
        <v>356</v>
      </c>
      <c r="AJ104" s="1271" t="s">
        <v>1155</v>
      </c>
      <c r="AK104" s="1271" t="s">
        <v>1156</v>
      </c>
      <c r="AL104" s="1271" t="s">
        <v>20</v>
      </c>
      <c r="AM104" s="956" t="str">
        <f t="shared" si="11"/>
        <v>SI</v>
      </c>
      <c r="AN104" s="1271">
        <v>302</v>
      </c>
      <c r="AO104" s="1271">
        <v>40</v>
      </c>
      <c r="AP104" s="1271">
        <v>2022</v>
      </c>
      <c r="AQ104" s="1172">
        <v>45078</v>
      </c>
      <c r="AR104" s="991">
        <v>48578</v>
      </c>
      <c r="AS104" s="1271">
        <v>50</v>
      </c>
      <c r="AT104" s="1271">
        <v>50</v>
      </c>
      <c r="AU104" s="1271">
        <v>50</v>
      </c>
      <c r="AV104" s="1271">
        <v>50</v>
      </c>
      <c r="AW104" s="1271">
        <v>50</v>
      </c>
      <c r="AX104" s="1271">
        <v>50</v>
      </c>
      <c r="AY104" s="1271">
        <v>50</v>
      </c>
      <c r="AZ104" s="1271">
        <v>50</v>
      </c>
      <c r="BA104" s="1271">
        <v>50</v>
      </c>
      <c r="BB104" s="1271">
        <v>50</v>
      </c>
      <c r="BC104" s="999"/>
      <c r="BD104" s="999"/>
      <c r="BE104" s="999"/>
      <c r="BF104" s="999"/>
      <c r="BG104" s="999"/>
      <c r="BH104" s="999"/>
      <c r="BI104" s="1000">
        <f>SUM(AS104:BH104)</f>
        <v>500</v>
      </c>
      <c r="BJ104" s="1274">
        <v>345</v>
      </c>
      <c r="BK104" s="1274">
        <v>345</v>
      </c>
      <c r="BL104" s="1275" t="s">
        <v>1157</v>
      </c>
      <c r="BM104" s="1276">
        <v>7643</v>
      </c>
      <c r="BN104" s="1277">
        <v>362</v>
      </c>
      <c r="BO104" s="1277">
        <v>362</v>
      </c>
      <c r="BP104" s="1275" t="s">
        <v>359</v>
      </c>
      <c r="BQ104" s="1276">
        <v>7643</v>
      </c>
      <c r="BR104" s="1277">
        <v>380</v>
      </c>
      <c r="BS104" s="1271"/>
      <c r="BT104" s="1275" t="s">
        <v>359</v>
      </c>
      <c r="BU104" s="1279" t="s">
        <v>359</v>
      </c>
      <c r="BV104" s="1280">
        <v>399</v>
      </c>
      <c r="BW104" s="1271"/>
      <c r="BX104" s="1275" t="s">
        <v>359</v>
      </c>
      <c r="BY104" s="1271"/>
      <c r="BZ104" s="1274">
        <v>419</v>
      </c>
      <c r="CA104" s="1271"/>
      <c r="CB104" s="1275" t="s">
        <v>359</v>
      </c>
      <c r="CC104" s="1281"/>
      <c r="CD104" s="1277">
        <v>440</v>
      </c>
      <c r="CE104" s="1271"/>
      <c r="CF104" s="1275" t="s">
        <v>359</v>
      </c>
      <c r="CG104" s="1271"/>
      <c r="CH104" s="1274">
        <v>462</v>
      </c>
      <c r="CI104" s="1271"/>
      <c r="CJ104" s="1275" t="s">
        <v>359</v>
      </c>
      <c r="CK104" s="1271"/>
      <c r="CL104" s="1277">
        <v>485</v>
      </c>
      <c r="CM104" s="1271"/>
      <c r="CN104" s="1275" t="s">
        <v>359</v>
      </c>
      <c r="CO104" s="1271"/>
      <c r="CP104" s="1277">
        <v>509</v>
      </c>
      <c r="CQ104" s="1271"/>
      <c r="CR104" s="1275" t="s">
        <v>359</v>
      </c>
      <c r="CS104" s="1281"/>
      <c r="CT104" s="1277">
        <v>535</v>
      </c>
      <c r="CU104" s="1271"/>
      <c r="CV104" s="1275" t="s">
        <v>359</v>
      </c>
      <c r="CW104" s="1279" t="s">
        <v>359</v>
      </c>
      <c r="CX104" s="993"/>
      <c r="CY104" s="993"/>
      <c r="CZ104" s="992"/>
      <c r="DA104" s="992"/>
      <c r="DB104" s="993"/>
      <c r="DC104" s="993"/>
      <c r="DD104" s="992"/>
      <c r="DE104" s="992"/>
      <c r="DF104" s="993"/>
      <c r="DG104" s="993"/>
      <c r="DH104" s="992"/>
      <c r="DI104" s="992"/>
      <c r="DJ104" s="993"/>
      <c r="DK104" s="993"/>
      <c r="DL104" s="992"/>
      <c r="DM104" s="992"/>
      <c r="DN104" s="993"/>
      <c r="DO104" s="993"/>
      <c r="DP104" s="992"/>
      <c r="DQ104" s="992"/>
      <c r="DR104" s="993"/>
      <c r="DS104" s="993"/>
      <c r="DT104" s="992"/>
      <c r="DU104" s="992"/>
      <c r="DV104" s="994">
        <f>SUM(DR104+DN104+DJ104+DF104+DB104+CX104+CT104+CP104+CL104+CH104+CD104+BZ104+BV104+BR104+BN104+BJ104)</f>
        <v>4336</v>
      </c>
      <c r="DW104" s="1273" t="s">
        <v>205</v>
      </c>
      <c r="DX104" s="1273" t="s">
        <v>780</v>
      </c>
      <c r="DY104" s="1273" t="s">
        <v>1158</v>
      </c>
      <c r="DZ104" s="1271" t="s">
        <v>1159</v>
      </c>
      <c r="EA104" s="1271">
        <v>3103482095</v>
      </c>
      <c r="EB104" s="1288" t="s">
        <v>1160</v>
      </c>
      <c r="EC104" s="1306"/>
      <c r="ED104" s="1271"/>
      <c r="EE104" s="1271"/>
      <c r="EF104" s="1271"/>
      <c r="EG104" s="1271"/>
      <c r="EH104" s="1265"/>
      <c r="EI104" s="995"/>
      <c r="EJ104" s="995"/>
      <c r="EK104" s="995"/>
      <c r="EL104" s="995"/>
      <c r="EM104" s="995"/>
      <c r="EN104" s="995"/>
      <c r="EO104" s="995"/>
      <c r="EP104" s="995"/>
      <c r="EQ104" s="995"/>
      <c r="ER104" s="996"/>
      <c r="ES104" s="996"/>
      <c r="ET104" s="996"/>
      <c r="EU104" s="996"/>
      <c r="EV104" s="996"/>
      <c r="EW104" s="996"/>
      <c r="EX104" s="996"/>
      <c r="EY104" s="996"/>
      <c r="EZ104" s="996"/>
      <c r="FA104" s="996"/>
      <c r="FB104" s="996"/>
      <c r="FC104" s="996"/>
      <c r="FD104" s="996"/>
      <c r="FE104" s="996"/>
      <c r="FF104" s="996"/>
      <c r="FG104" s="996"/>
      <c r="FH104" s="996"/>
      <c r="FI104" s="996"/>
      <c r="FJ104" s="996"/>
      <c r="FK104" s="996"/>
      <c r="FL104" s="996"/>
      <c r="FM104" s="996"/>
      <c r="FN104" s="996"/>
      <c r="FO104" s="996"/>
      <c r="FP104" s="996"/>
      <c r="FQ104" s="996"/>
      <c r="FR104" s="996"/>
      <c r="FS104" s="996"/>
      <c r="FT104" s="996"/>
      <c r="FU104" s="996"/>
      <c r="FV104" s="996"/>
      <c r="FW104" s="996"/>
      <c r="FX104" s="996"/>
      <c r="FY104" s="996"/>
      <c r="FZ104" s="996"/>
      <c r="GA104" s="996"/>
      <c r="GB104" s="996"/>
      <c r="GC104" s="996"/>
      <c r="GD104" s="996"/>
      <c r="GE104" s="996"/>
      <c r="GF104" s="996"/>
      <c r="GG104" s="996"/>
      <c r="GH104" s="996"/>
      <c r="GI104" s="996"/>
      <c r="GJ104" s="996"/>
      <c r="GK104" s="996"/>
      <c r="GL104" s="996"/>
      <c r="GM104" s="996"/>
      <c r="GN104" s="996"/>
      <c r="GO104" s="996"/>
      <c r="GP104" s="996"/>
      <c r="GQ104" s="996"/>
      <c r="GR104" s="996"/>
      <c r="GS104" s="996"/>
      <c r="GT104" s="996"/>
      <c r="GU104" s="996"/>
      <c r="GV104" s="996"/>
      <c r="GW104" s="996"/>
      <c r="GX104" s="996"/>
      <c r="GY104" s="996"/>
      <c r="GZ104" s="996"/>
      <c r="HA104" s="996"/>
      <c r="HB104" s="996"/>
      <c r="HC104" s="996"/>
      <c r="HD104" s="996"/>
      <c r="HE104" s="996"/>
      <c r="HF104" s="996"/>
      <c r="HG104" s="996"/>
      <c r="HH104" s="996"/>
      <c r="HI104" s="996"/>
      <c r="HJ104" s="996"/>
      <c r="HK104" s="996"/>
      <c r="HL104" s="996"/>
      <c r="HM104" s="996"/>
      <c r="HN104" s="996"/>
      <c r="HO104" s="996"/>
      <c r="HP104" s="996"/>
      <c r="HQ104" s="996"/>
      <c r="HR104" s="996"/>
      <c r="HS104" s="996"/>
      <c r="HT104" s="996"/>
      <c r="HU104" s="996"/>
      <c r="HV104" s="996"/>
      <c r="HW104" s="996"/>
      <c r="HX104" s="996"/>
      <c r="HY104" s="996"/>
      <c r="HZ104" s="996"/>
      <c r="IA104" s="996"/>
      <c r="IB104" s="996"/>
      <c r="IC104" s="996"/>
      <c r="ID104" s="996"/>
      <c r="IE104" s="996"/>
      <c r="IF104" s="996"/>
      <c r="IG104" s="996"/>
      <c r="IH104" s="996"/>
      <c r="II104" s="996"/>
      <c r="IJ104" s="996"/>
      <c r="IK104" s="996"/>
      <c r="IL104" s="996"/>
      <c r="IM104" s="996"/>
      <c r="IN104" s="996"/>
      <c r="IO104" s="996"/>
      <c r="IP104" s="996"/>
      <c r="IQ104" s="996"/>
      <c r="IR104" s="996"/>
      <c r="IS104" s="996"/>
      <c r="IT104" s="996"/>
      <c r="IU104" s="996"/>
      <c r="IV104" s="996"/>
      <c r="IW104" s="996"/>
      <c r="IX104" s="996"/>
      <c r="IY104" s="996"/>
      <c r="IZ104" s="996"/>
      <c r="JA104" s="996"/>
      <c r="JB104" s="996"/>
      <c r="JC104" s="996"/>
      <c r="JD104" s="996"/>
      <c r="JE104" s="996"/>
      <c r="JF104" s="996"/>
      <c r="JG104" s="996"/>
      <c r="JH104" s="996"/>
      <c r="JI104" s="996"/>
      <c r="JJ104" s="996"/>
      <c r="JK104" s="996"/>
      <c r="JL104" s="996"/>
      <c r="JM104" s="996"/>
      <c r="JN104" s="996"/>
      <c r="JO104" s="996"/>
      <c r="JP104" s="996"/>
      <c r="JQ104" s="996"/>
      <c r="JR104" s="996"/>
      <c r="JS104" s="996"/>
      <c r="JT104" s="996"/>
      <c r="JU104" s="996"/>
      <c r="JV104" s="996"/>
      <c r="JW104" s="996"/>
      <c r="JX104" s="996"/>
      <c r="JY104" s="996"/>
      <c r="JZ104" s="996"/>
      <c r="KA104" s="996"/>
      <c r="KB104" s="996"/>
      <c r="KC104" s="996"/>
      <c r="KD104" s="996"/>
      <c r="KE104" s="996"/>
      <c r="KF104" s="996"/>
      <c r="KG104" s="996"/>
      <c r="KH104" s="996"/>
      <c r="KI104" s="996"/>
      <c r="KJ104" s="996"/>
      <c r="KK104" s="996"/>
      <c r="KL104" s="996"/>
      <c r="KM104" s="996"/>
      <c r="KN104" s="996"/>
      <c r="KO104" s="996"/>
      <c r="KP104" s="996"/>
      <c r="KQ104" s="996"/>
      <c r="KR104" s="996"/>
      <c r="KS104" s="996"/>
      <c r="KT104" s="996"/>
      <c r="KU104" s="996"/>
      <c r="KV104" s="996"/>
      <c r="KW104" s="996"/>
      <c r="KX104" s="996"/>
      <c r="KY104" s="996"/>
      <c r="KZ104" s="996"/>
      <c r="LA104" s="996"/>
      <c r="LB104" s="996"/>
      <c r="LC104" s="996"/>
      <c r="LD104" s="996"/>
      <c r="LE104" s="996"/>
      <c r="LF104" s="996"/>
      <c r="LG104" s="996"/>
      <c r="LH104" s="996"/>
      <c r="LI104" s="996"/>
      <c r="LJ104" s="996"/>
      <c r="LK104" s="996"/>
      <c r="LL104" s="996"/>
      <c r="LM104" s="996"/>
      <c r="LN104" s="996"/>
      <c r="LO104" s="996"/>
      <c r="LP104" s="996"/>
      <c r="LQ104" s="996"/>
      <c r="LR104" s="996"/>
      <c r="LS104" s="996"/>
      <c r="LT104" s="996"/>
      <c r="LU104" s="996"/>
      <c r="LV104" s="996"/>
      <c r="LW104" s="996"/>
      <c r="LX104" s="996"/>
      <c r="LY104" s="996"/>
      <c r="LZ104" s="996"/>
      <c r="MA104" s="996"/>
      <c r="MB104" s="996"/>
      <c r="MC104" s="996"/>
      <c r="MD104" s="996"/>
      <c r="ME104" s="996"/>
      <c r="MF104" s="996"/>
      <c r="MG104" s="996"/>
      <c r="MH104" s="996"/>
      <c r="MI104" s="996"/>
      <c r="MJ104" s="996"/>
      <c r="MK104" s="996"/>
      <c r="ML104" s="996"/>
      <c r="MM104" s="996"/>
      <c r="MN104" s="996"/>
      <c r="MO104" s="996"/>
      <c r="MP104" s="996"/>
      <c r="MQ104" s="996"/>
      <c r="MR104" s="996"/>
      <c r="MS104" s="996"/>
      <c r="MT104" s="996"/>
      <c r="MU104" s="996"/>
      <c r="MV104" s="996"/>
      <c r="MW104" s="996"/>
      <c r="MX104" s="996"/>
      <c r="MY104" s="996"/>
      <c r="MZ104" s="996"/>
      <c r="NA104" s="996"/>
      <c r="NB104" s="996"/>
      <c r="NC104" s="996"/>
      <c r="ND104" s="996"/>
      <c r="NE104" s="996"/>
      <c r="NF104" s="996"/>
      <c r="NG104" s="996"/>
      <c r="NH104" s="996"/>
      <c r="NI104" s="996"/>
      <c r="NJ104" s="996"/>
      <c r="NK104" s="996"/>
      <c r="NL104" s="996"/>
      <c r="NM104" s="996"/>
      <c r="NN104" s="996"/>
      <c r="NO104" s="996"/>
      <c r="NP104" s="996"/>
      <c r="NQ104" s="996"/>
      <c r="NR104" s="996"/>
      <c r="NS104" s="996"/>
      <c r="NT104" s="996"/>
      <c r="NU104" s="996"/>
      <c r="NV104" s="996"/>
      <c r="NW104" s="996"/>
      <c r="NX104" s="996"/>
      <c r="NY104" s="996"/>
      <c r="NZ104" s="996"/>
      <c r="OA104" s="996"/>
      <c r="OB104" s="996"/>
      <c r="OC104" s="996"/>
      <c r="OD104" s="996"/>
      <c r="OE104" s="996"/>
      <c r="OF104" s="996"/>
      <c r="OG104" s="996"/>
      <c r="OH104" s="996"/>
      <c r="OI104" s="996"/>
      <c r="OJ104" s="996"/>
      <c r="OK104" s="996"/>
      <c r="OL104" s="996"/>
      <c r="OM104" s="996"/>
      <c r="ON104" s="996"/>
      <c r="OO104" s="996"/>
      <c r="OP104" s="996"/>
      <c r="OQ104" s="996"/>
      <c r="OR104" s="996"/>
      <c r="OS104" s="996"/>
      <c r="OT104" s="996"/>
      <c r="OU104" s="996"/>
      <c r="OV104" s="996"/>
      <c r="OW104" s="996"/>
      <c r="OX104" s="996"/>
      <c r="OY104" s="996"/>
      <c r="OZ104" s="996"/>
      <c r="PA104" s="996"/>
      <c r="PB104" s="996"/>
      <c r="PC104" s="996"/>
      <c r="PD104" s="996"/>
      <c r="PE104" s="996"/>
      <c r="PF104" s="996"/>
      <c r="PG104" s="996"/>
      <c r="PH104" s="996"/>
      <c r="PI104" s="996"/>
      <c r="PJ104" s="996"/>
      <c r="PK104" s="996"/>
      <c r="PL104" s="996"/>
      <c r="PM104" s="996"/>
      <c r="PN104" s="996"/>
      <c r="PO104" s="996"/>
      <c r="PP104" s="996"/>
      <c r="PQ104" s="996"/>
      <c r="PR104" s="996"/>
      <c r="PS104" s="996"/>
      <c r="PT104" s="996"/>
      <c r="PU104" s="996"/>
      <c r="PV104" s="996"/>
      <c r="PW104" s="996"/>
      <c r="PX104" s="996"/>
      <c r="PY104" s="996"/>
      <c r="PZ104" s="996"/>
      <c r="QA104" s="996"/>
      <c r="QB104" s="996"/>
      <c r="QC104" s="996"/>
      <c r="QD104" s="996"/>
      <c r="QE104" s="996"/>
      <c r="QF104" s="996"/>
      <c r="QG104" s="996"/>
      <c r="QH104" s="996"/>
      <c r="QI104" s="996"/>
      <c r="QJ104" s="996"/>
      <c r="QK104" s="996"/>
      <c r="QL104" s="996"/>
      <c r="QM104" s="996"/>
      <c r="QN104" s="996"/>
      <c r="QO104" s="996"/>
      <c r="QP104" s="996"/>
      <c r="QQ104" s="996"/>
      <c r="QR104" s="996"/>
      <c r="QS104" s="996"/>
      <c r="QT104" s="996"/>
      <c r="QU104" s="996"/>
      <c r="QV104" s="996"/>
      <c r="QW104" s="996"/>
      <c r="QX104" s="996"/>
      <c r="QY104" s="996"/>
      <c r="QZ104" s="996"/>
      <c r="RA104" s="996"/>
      <c r="RB104" s="996"/>
      <c r="RC104" s="996"/>
      <c r="RD104" s="996"/>
      <c r="RE104" s="996"/>
      <c r="RF104" s="996"/>
      <c r="RG104" s="996"/>
      <c r="RH104" s="996"/>
      <c r="RI104" s="996"/>
      <c r="RJ104" s="996"/>
      <c r="RK104" s="996"/>
      <c r="RL104" s="996"/>
      <c r="RM104" s="996"/>
      <c r="RN104" s="996"/>
      <c r="RO104" s="996"/>
      <c r="RP104" s="996"/>
      <c r="RQ104" s="996"/>
      <c r="RR104" s="996"/>
      <c r="RS104" s="996"/>
      <c r="RT104" s="996"/>
      <c r="RU104" s="996"/>
      <c r="RV104" s="996"/>
      <c r="RW104" s="996"/>
      <c r="RX104" s="996"/>
      <c r="RY104" s="996"/>
      <c r="RZ104" s="996"/>
      <c r="SA104" s="996"/>
      <c r="SB104" s="996"/>
      <c r="SC104" s="996"/>
      <c r="SD104" s="996"/>
      <c r="SE104" s="996"/>
      <c r="SF104" s="996"/>
      <c r="SG104" s="996"/>
      <c r="SH104" s="996"/>
      <c r="SI104" s="996"/>
      <c r="SJ104" s="996"/>
      <c r="SK104" s="996"/>
      <c r="SL104" s="996"/>
      <c r="SM104" s="996"/>
      <c r="SN104" s="996"/>
      <c r="SO104" s="996"/>
      <c r="SP104" s="996"/>
      <c r="SQ104" s="996"/>
      <c r="SR104" s="996"/>
      <c r="SS104" s="996"/>
      <c r="ST104" s="996"/>
      <c r="SU104" s="996"/>
      <c r="SV104" s="996"/>
      <c r="SW104" s="996"/>
      <c r="SX104" s="996"/>
      <c r="SY104" s="996"/>
      <c r="SZ104" s="996"/>
      <c r="TA104" s="996"/>
      <c r="TB104" s="996"/>
      <c r="TC104" s="996"/>
      <c r="TD104" s="996"/>
      <c r="TE104" s="996"/>
      <c r="TF104" s="996"/>
      <c r="TG104" s="996"/>
      <c r="TH104" s="996"/>
      <c r="TI104" s="996"/>
      <c r="TJ104" s="996"/>
      <c r="TK104" s="996"/>
      <c r="TL104" s="996"/>
      <c r="TM104" s="996"/>
      <c r="TN104" s="996"/>
      <c r="TO104" s="996"/>
      <c r="TP104" s="996"/>
      <c r="TQ104" s="996"/>
      <c r="TR104" s="996"/>
      <c r="TS104" s="996"/>
      <c r="TT104" s="996"/>
      <c r="TU104" s="996"/>
      <c r="TV104" s="996"/>
      <c r="TW104" s="996"/>
      <c r="TX104" s="996"/>
      <c r="TY104" s="996"/>
      <c r="TZ104" s="996"/>
      <c r="UA104" s="996"/>
      <c r="UB104" s="996"/>
      <c r="UC104" s="996"/>
      <c r="UD104" s="996"/>
      <c r="UE104" s="996"/>
      <c r="UF104" s="996"/>
      <c r="UG104" s="996"/>
      <c r="UH104" s="996"/>
      <c r="UI104" s="996"/>
      <c r="UJ104" s="996"/>
      <c r="UK104" s="996"/>
      <c r="UL104" s="996"/>
      <c r="UM104" s="996"/>
      <c r="UN104" s="996"/>
      <c r="UO104" s="996"/>
      <c r="UP104" s="996"/>
      <c r="UQ104" s="996"/>
      <c r="UR104" s="996"/>
      <c r="US104" s="996"/>
      <c r="UT104" s="996"/>
      <c r="UU104" s="996"/>
      <c r="UV104" s="996"/>
      <c r="UW104" s="996"/>
      <c r="UX104" s="996"/>
      <c r="UY104" s="996"/>
      <c r="UZ104" s="996"/>
      <c r="VA104" s="996"/>
      <c r="VB104" s="996"/>
      <c r="VC104" s="996"/>
      <c r="VD104" s="996"/>
      <c r="VE104" s="996"/>
      <c r="VF104" s="996"/>
      <c r="VG104" s="996"/>
      <c r="VH104" s="996"/>
      <c r="VI104" s="996"/>
      <c r="VJ104" s="996"/>
      <c r="VK104" s="996"/>
      <c r="VL104" s="996"/>
      <c r="VM104" s="996"/>
      <c r="VN104" s="996"/>
      <c r="VO104" s="996"/>
      <c r="VP104" s="996"/>
      <c r="VQ104" s="996"/>
      <c r="VR104" s="996"/>
      <c r="VS104" s="996"/>
      <c r="VT104" s="996"/>
      <c r="VU104" s="996"/>
      <c r="VV104" s="996"/>
      <c r="VW104" s="996"/>
      <c r="VX104" s="996"/>
      <c r="VY104" s="996"/>
      <c r="VZ104" s="996"/>
      <c r="WA104" s="996"/>
      <c r="WB104" s="996"/>
      <c r="WC104" s="996"/>
      <c r="WD104" s="996"/>
      <c r="WE104" s="996"/>
      <c r="WF104" s="996"/>
      <c r="WG104" s="996"/>
      <c r="WH104" s="996"/>
      <c r="WI104" s="996"/>
      <c r="WJ104" s="996"/>
      <c r="WK104" s="996"/>
      <c r="WL104" s="996"/>
      <c r="WM104" s="996"/>
      <c r="WN104" s="996"/>
      <c r="WO104" s="996"/>
      <c r="WP104" s="996"/>
      <c r="WQ104" s="996"/>
      <c r="WR104" s="996"/>
      <c r="WS104" s="996"/>
      <c r="WT104" s="996"/>
      <c r="WU104" s="996"/>
      <c r="WV104" s="996"/>
      <c r="WW104" s="996"/>
      <c r="WX104" s="996"/>
      <c r="WY104" s="996"/>
      <c r="WZ104" s="996"/>
      <c r="XA104" s="996"/>
      <c r="XB104" s="996"/>
      <c r="XC104" s="996"/>
      <c r="XD104" s="996"/>
      <c r="XE104" s="996"/>
      <c r="XF104" s="996"/>
      <c r="XG104" s="996"/>
      <c r="XH104" s="996"/>
      <c r="XI104" s="996"/>
      <c r="XJ104" s="996"/>
      <c r="XK104" s="996"/>
      <c r="XL104" s="996"/>
      <c r="XM104" s="996"/>
      <c r="XN104" s="996"/>
      <c r="XO104" s="996"/>
      <c r="XP104" s="996"/>
      <c r="XQ104" s="996"/>
      <c r="XR104" s="996"/>
      <c r="XS104" s="996"/>
      <c r="XT104" s="996"/>
      <c r="XU104" s="996"/>
      <c r="XV104" s="996"/>
      <c r="XW104" s="996"/>
      <c r="XX104" s="996"/>
      <c r="XY104" s="996"/>
      <c r="XZ104" s="996"/>
      <c r="YA104" s="996"/>
      <c r="YB104" s="996"/>
      <c r="YC104" s="996"/>
      <c r="YD104" s="996"/>
      <c r="YE104" s="996"/>
      <c r="YF104" s="996"/>
      <c r="YG104" s="996"/>
      <c r="YH104" s="996"/>
      <c r="YI104" s="996"/>
      <c r="YJ104" s="996"/>
      <c r="YK104" s="996"/>
      <c r="YL104" s="996"/>
      <c r="YM104" s="996"/>
      <c r="YN104" s="996"/>
      <c r="YO104" s="996"/>
      <c r="YP104" s="996"/>
      <c r="YQ104" s="996"/>
      <c r="YR104" s="996"/>
      <c r="YS104" s="996"/>
      <c r="YT104" s="996"/>
      <c r="YU104" s="996"/>
      <c r="YV104" s="996"/>
      <c r="YW104" s="996"/>
      <c r="YX104" s="996"/>
      <c r="YY104" s="996"/>
      <c r="YZ104" s="996"/>
      <c r="ZA104" s="996"/>
      <c r="ZB104" s="996"/>
      <c r="ZC104" s="996"/>
      <c r="ZD104" s="996"/>
      <c r="ZE104" s="996"/>
      <c r="ZF104" s="996"/>
      <c r="ZG104" s="996"/>
      <c r="ZH104" s="996"/>
      <c r="ZI104" s="996"/>
      <c r="ZJ104" s="996"/>
      <c r="ZK104" s="996"/>
      <c r="ZL104" s="996"/>
      <c r="ZM104" s="996"/>
      <c r="ZN104" s="996"/>
      <c r="ZO104" s="996"/>
      <c r="ZP104" s="996"/>
      <c r="ZQ104" s="996"/>
      <c r="ZR104" s="996"/>
      <c r="ZS104" s="996"/>
      <c r="ZT104" s="996"/>
      <c r="ZU104" s="996"/>
      <c r="ZV104" s="996"/>
      <c r="ZW104" s="996"/>
      <c r="ZX104" s="996"/>
      <c r="ZY104" s="996"/>
      <c r="ZZ104" s="996"/>
      <c r="AAA104" s="996"/>
      <c r="AAB104" s="996"/>
      <c r="AAC104" s="996"/>
      <c r="AAD104" s="996"/>
      <c r="AAE104" s="996"/>
      <c r="AAF104" s="996"/>
      <c r="AAG104" s="996"/>
      <c r="AAH104" s="996"/>
      <c r="AAI104" s="996"/>
      <c r="AAJ104" s="996"/>
      <c r="AAK104" s="996"/>
      <c r="AAL104" s="996"/>
      <c r="AAM104" s="996"/>
      <c r="AAN104" s="996"/>
      <c r="AAO104" s="996"/>
      <c r="AAP104" s="996"/>
      <c r="AAQ104" s="996"/>
      <c r="AAR104" s="996"/>
      <c r="AAS104" s="996"/>
      <c r="AAT104" s="996"/>
      <c r="AAU104" s="996"/>
      <c r="AAV104" s="996"/>
      <c r="AAW104" s="996"/>
      <c r="AAX104" s="996"/>
      <c r="AAY104" s="996"/>
      <c r="AAZ104" s="996"/>
      <c r="ABA104" s="996"/>
      <c r="ABB104" s="996"/>
      <c r="ABC104" s="996"/>
      <c r="ABD104" s="996"/>
      <c r="ABE104" s="996"/>
      <c r="ABF104" s="996"/>
      <c r="ABG104" s="996"/>
      <c r="ABH104" s="996"/>
      <c r="ABI104" s="996"/>
      <c r="ABJ104" s="996"/>
      <c r="ABK104" s="996"/>
      <c r="ABL104" s="996"/>
      <c r="ABM104" s="996"/>
      <c r="ABN104" s="996"/>
      <c r="ABO104" s="996"/>
      <c r="ABP104" s="996"/>
      <c r="ABQ104" s="996"/>
      <c r="ABR104" s="996"/>
      <c r="ABS104" s="996"/>
      <c r="ABT104" s="996"/>
      <c r="ABU104" s="996"/>
      <c r="ABV104" s="996"/>
      <c r="ABW104" s="996"/>
      <c r="ABX104" s="996"/>
      <c r="ABY104" s="996"/>
      <c r="ABZ104" s="996"/>
      <c r="ACA104" s="996"/>
      <c r="ACB104" s="996"/>
      <c r="ACC104" s="996"/>
      <c r="ACD104" s="996"/>
      <c r="ACE104" s="996"/>
      <c r="ACF104" s="996"/>
      <c r="ACG104" s="996"/>
      <c r="ACH104" s="996"/>
      <c r="ACI104" s="996"/>
      <c r="ACJ104" s="996"/>
      <c r="ACK104" s="996"/>
      <c r="ACL104" s="996"/>
      <c r="ACM104" s="996"/>
      <c r="ACN104" s="996"/>
      <c r="ACO104" s="996"/>
      <c r="ACP104" s="996"/>
      <c r="ACQ104" s="996"/>
      <c r="ACR104" s="996"/>
      <c r="ACS104" s="996"/>
      <c r="ACT104" s="996"/>
      <c r="ACU104" s="996"/>
      <c r="ACV104" s="996"/>
      <c r="ACW104" s="996"/>
      <c r="ACX104" s="996"/>
      <c r="ACY104" s="996"/>
      <c r="ACZ104" s="996"/>
      <c r="ADA104" s="996"/>
      <c r="ADB104" s="996"/>
      <c r="ADC104" s="996"/>
      <c r="ADD104" s="996"/>
      <c r="ADE104" s="996"/>
      <c r="ADF104" s="996"/>
      <c r="ADG104" s="996"/>
      <c r="ADH104" s="996"/>
      <c r="ADI104" s="996"/>
      <c r="ADJ104" s="996"/>
      <c r="ADK104" s="996"/>
      <c r="ADL104" s="996"/>
      <c r="ADM104" s="996"/>
      <c r="ADN104" s="996"/>
      <c r="ADO104" s="996"/>
      <c r="ADP104" s="996"/>
      <c r="ADQ104" s="996"/>
      <c r="ADR104" s="996"/>
      <c r="ADS104" s="996"/>
      <c r="ADT104" s="996"/>
      <c r="ADU104" s="996"/>
      <c r="ADV104" s="996"/>
      <c r="ADW104" s="996"/>
      <c r="ADX104" s="996"/>
      <c r="ADY104" s="996"/>
      <c r="ADZ104" s="996"/>
      <c r="AEA104" s="996"/>
      <c r="AEB104" s="996"/>
      <c r="AEC104" s="996"/>
      <c r="AED104" s="996"/>
      <c r="AEE104" s="996"/>
      <c r="AEF104" s="996"/>
      <c r="AEG104" s="996"/>
      <c r="AEH104" s="996"/>
      <c r="AEI104" s="996"/>
      <c r="AEJ104" s="996"/>
      <c r="AEK104" s="996"/>
      <c r="AEL104" s="996"/>
      <c r="AEM104" s="996"/>
      <c r="AEN104" s="996"/>
      <c r="AEO104" s="996"/>
      <c r="AEP104" s="996"/>
      <c r="AEQ104" s="996"/>
      <c r="AER104" s="996"/>
      <c r="AES104" s="996"/>
      <c r="AET104" s="996"/>
      <c r="AEU104" s="996"/>
      <c r="AEV104" s="996"/>
      <c r="AEW104" s="996"/>
      <c r="AEX104" s="996"/>
      <c r="AEY104" s="996"/>
      <c r="AEZ104" s="996"/>
      <c r="AFA104" s="996"/>
      <c r="AFB104" s="996"/>
      <c r="AFC104" s="996"/>
      <c r="AFD104" s="996"/>
      <c r="AFE104" s="996"/>
      <c r="AFF104" s="996"/>
      <c r="AFG104" s="996"/>
      <c r="AFH104" s="996"/>
      <c r="AFI104" s="996"/>
      <c r="AFJ104" s="996"/>
      <c r="AFK104" s="996"/>
      <c r="AFL104" s="996"/>
      <c r="AFM104" s="996"/>
      <c r="AFN104" s="996"/>
      <c r="AFO104" s="996"/>
      <c r="AFP104" s="996"/>
      <c r="AFQ104" s="996"/>
      <c r="AFR104" s="996"/>
      <c r="AFS104" s="996"/>
      <c r="AFT104" s="996"/>
      <c r="AFU104" s="996"/>
      <c r="AFV104" s="996"/>
      <c r="AFW104" s="996"/>
      <c r="AFX104" s="996"/>
      <c r="AFY104" s="996"/>
      <c r="AFZ104" s="996"/>
      <c r="AGA104" s="996"/>
      <c r="AGB104" s="996"/>
      <c r="AGC104" s="996"/>
      <c r="AGD104" s="996"/>
      <c r="AGE104" s="996"/>
      <c r="AGF104" s="996"/>
      <c r="AGG104" s="996"/>
      <c r="AGH104" s="996"/>
      <c r="AGI104" s="996"/>
      <c r="AGJ104" s="996"/>
      <c r="AGK104" s="996"/>
      <c r="AGL104" s="996"/>
      <c r="AGM104" s="996"/>
      <c r="AGN104" s="996"/>
      <c r="AGO104" s="996"/>
      <c r="AGP104" s="996"/>
      <c r="AGQ104" s="996"/>
      <c r="AGR104" s="996"/>
      <c r="AGS104" s="996"/>
      <c r="AGT104" s="996"/>
      <c r="AGU104" s="996"/>
      <c r="AGV104" s="996"/>
      <c r="AGW104" s="996"/>
      <c r="AGX104" s="996"/>
      <c r="AGY104" s="996"/>
      <c r="AGZ104" s="996"/>
      <c r="AHA104" s="996"/>
      <c r="AHB104" s="996"/>
      <c r="AHC104" s="996"/>
      <c r="AHD104" s="996"/>
      <c r="AHE104" s="996"/>
      <c r="AHF104" s="996"/>
      <c r="AHG104" s="996"/>
      <c r="AHH104" s="996"/>
      <c r="AHI104" s="996"/>
      <c r="AHJ104" s="996"/>
      <c r="AHK104" s="996"/>
      <c r="AHL104" s="996"/>
      <c r="AHM104" s="996"/>
      <c r="AHN104" s="996"/>
      <c r="AHO104" s="996"/>
      <c r="AHP104" s="996"/>
      <c r="AHQ104" s="996"/>
      <c r="AHR104" s="996"/>
      <c r="AHS104" s="996"/>
      <c r="AHT104" s="996"/>
      <c r="AHU104" s="996"/>
      <c r="AHV104" s="996"/>
      <c r="AHW104" s="996"/>
      <c r="AHX104" s="996"/>
      <c r="AHY104" s="996"/>
      <c r="AHZ104" s="996"/>
      <c r="AIA104" s="996"/>
      <c r="AIB104" s="996"/>
      <c r="AIC104" s="996"/>
      <c r="AID104" s="996"/>
      <c r="AIE104" s="996"/>
      <c r="AIF104" s="996"/>
      <c r="AIG104" s="996"/>
      <c r="AIH104" s="996"/>
      <c r="AII104" s="996"/>
      <c r="AIJ104" s="996"/>
      <c r="AIK104" s="996"/>
      <c r="AIL104" s="996"/>
      <c r="AIM104" s="996"/>
      <c r="AIN104" s="996"/>
      <c r="AIO104" s="996"/>
      <c r="AIP104" s="996"/>
      <c r="AIQ104" s="996"/>
      <c r="AIR104" s="996"/>
      <c r="AIS104" s="996"/>
      <c r="AIT104" s="996"/>
      <c r="AIU104" s="996"/>
      <c r="AIV104" s="996"/>
      <c r="AIW104" s="996"/>
      <c r="AIX104" s="996"/>
      <c r="AIY104" s="996"/>
      <c r="AIZ104" s="996"/>
      <c r="AJA104" s="996"/>
      <c r="AJB104" s="996"/>
      <c r="AJC104" s="996"/>
      <c r="AJD104" s="996"/>
      <c r="AJE104" s="996"/>
      <c r="AJF104" s="996"/>
      <c r="AJG104" s="996"/>
      <c r="AJH104" s="996"/>
      <c r="AJI104" s="996"/>
      <c r="AJJ104" s="996"/>
      <c r="AJK104" s="996"/>
      <c r="AJL104" s="996"/>
      <c r="AJM104" s="996"/>
      <c r="AJN104" s="996"/>
      <c r="AJO104" s="996"/>
      <c r="AJP104" s="996"/>
      <c r="AJQ104" s="996"/>
      <c r="AJR104" s="996"/>
      <c r="AJS104" s="996"/>
      <c r="AJT104" s="996"/>
      <c r="AJU104" s="996"/>
      <c r="AJV104" s="996"/>
      <c r="AJW104" s="996"/>
      <c r="AJX104" s="996"/>
      <c r="AJY104" s="996"/>
      <c r="AJZ104" s="996"/>
      <c r="AKA104" s="996"/>
      <c r="AKB104" s="996"/>
      <c r="AKC104" s="996"/>
      <c r="AKD104" s="996"/>
      <c r="AKE104" s="996"/>
      <c r="AKF104" s="996"/>
      <c r="AKG104" s="996"/>
      <c r="AKH104" s="996"/>
      <c r="AKI104" s="996"/>
      <c r="AKJ104" s="996"/>
      <c r="AKK104" s="996"/>
      <c r="AKL104" s="996"/>
      <c r="AKM104" s="996"/>
      <c r="AKN104" s="996"/>
      <c r="AKO104" s="996"/>
      <c r="AKP104" s="996"/>
      <c r="AKQ104" s="996"/>
      <c r="AKR104" s="996"/>
      <c r="AKS104" s="996"/>
      <c r="AKT104" s="996"/>
      <c r="AKU104" s="996"/>
      <c r="AKV104" s="996"/>
      <c r="AKW104" s="996"/>
      <c r="AKX104" s="996"/>
      <c r="AKY104" s="996"/>
      <c r="AKZ104" s="996"/>
      <c r="ALA104" s="996"/>
      <c r="ALB104" s="996"/>
      <c r="ALC104" s="996"/>
      <c r="ALD104" s="996"/>
      <c r="ALE104" s="996"/>
      <c r="ALF104" s="996"/>
      <c r="ALG104" s="996"/>
      <c r="ALH104" s="996"/>
      <c r="ALI104" s="996"/>
      <c r="ALJ104" s="996"/>
      <c r="ALK104" s="996"/>
      <c r="ALL104" s="996"/>
      <c r="ALM104" s="996"/>
      <c r="ALN104" s="996"/>
      <c r="ALO104" s="996"/>
      <c r="ALP104" s="996"/>
      <c r="ALQ104" s="996"/>
      <c r="ALR104" s="996"/>
      <c r="ALS104" s="996"/>
    </row>
    <row r="105" spans="1:1007" s="990" customFormat="1" ht="409.5">
      <c r="A105" s="953" t="s">
        <v>1045</v>
      </c>
      <c r="B105" s="1264" t="s">
        <v>1046</v>
      </c>
      <c r="C105" s="1073" t="s">
        <v>1120</v>
      </c>
      <c r="D105" s="998"/>
      <c r="E105" s="1271" t="s">
        <v>1121</v>
      </c>
      <c r="F105" s="1271" t="s">
        <v>1122</v>
      </c>
      <c r="G105" s="1271" t="s">
        <v>1123</v>
      </c>
      <c r="H105" s="1271" t="s">
        <v>26</v>
      </c>
      <c r="I105" s="1073" t="s">
        <v>437</v>
      </c>
      <c r="J105" s="1073" t="s">
        <v>437</v>
      </c>
      <c r="K105" s="1172">
        <v>45078</v>
      </c>
      <c r="L105" s="1272">
        <v>48578</v>
      </c>
      <c r="M105" s="1271" t="s">
        <v>359</v>
      </c>
      <c r="N105" s="1271" t="s">
        <v>1124</v>
      </c>
      <c r="O105" s="1271" t="s">
        <v>359</v>
      </c>
      <c r="P105" s="1271" t="s">
        <v>1124</v>
      </c>
      <c r="Q105" s="1271" t="s">
        <v>359</v>
      </c>
      <c r="R105" s="1271" t="s">
        <v>1124</v>
      </c>
      <c r="S105" s="1271" t="s">
        <v>359</v>
      </c>
      <c r="T105" s="1271" t="s">
        <v>1124</v>
      </c>
      <c r="U105" s="1271" t="s">
        <v>359</v>
      </c>
      <c r="V105" s="1271" t="s">
        <v>1124</v>
      </c>
      <c r="W105" s="988"/>
      <c r="X105" s="988"/>
      <c r="Y105" s="988"/>
      <c r="Z105" s="988"/>
      <c r="AA105" s="988"/>
      <c r="AB105" s="988"/>
      <c r="AC105" s="1271" t="s">
        <v>1125</v>
      </c>
      <c r="AD105" s="1038"/>
      <c r="AE105" s="1327" t="s">
        <v>1161</v>
      </c>
      <c r="AF105" s="1189">
        <v>8.8000000000000005E-3</v>
      </c>
      <c r="AG105" s="1271" t="s">
        <v>1162</v>
      </c>
      <c r="AH105" s="1271" t="s">
        <v>1163</v>
      </c>
      <c r="AI105" s="1271" t="s">
        <v>356</v>
      </c>
      <c r="AJ105" s="1271" t="s">
        <v>1155</v>
      </c>
      <c r="AK105" s="1289" t="s">
        <v>1156</v>
      </c>
      <c r="AL105" s="1271" t="s">
        <v>26</v>
      </c>
      <c r="AM105" s="956" t="str">
        <f t="shared" si="11"/>
        <v>SI</v>
      </c>
      <c r="AN105" s="1271">
        <v>302</v>
      </c>
      <c r="AO105" s="1285" t="s">
        <v>437</v>
      </c>
      <c r="AP105" s="1285" t="s">
        <v>437</v>
      </c>
      <c r="AQ105" s="1172">
        <v>45078</v>
      </c>
      <c r="AR105" s="991">
        <v>48578</v>
      </c>
      <c r="AS105" s="1290">
        <v>0.192</v>
      </c>
      <c r="AT105" s="1290">
        <v>0.25800000000000001</v>
      </c>
      <c r="AU105" s="1290">
        <v>0.32300000000000001</v>
      </c>
      <c r="AV105" s="1290">
        <v>0.38900000000000001</v>
      </c>
      <c r="AW105" s="1290">
        <v>0.45500000000000002</v>
      </c>
      <c r="AX105" s="1290">
        <v>0.52100000000000002</v>
      </c>
      <c r="AY105" s="1290">
        <v>0.58599999999999997</v>
      </c>
      <c r="AZ105" s="1290">
        <v>0.65200000000000002</v>
      </c>
      <c r="BA105" s="1291">
        <v>0.8</v>
      </c>
      <c r="BB105" s="1291">
        <v>1</v>
      </c>
      <c r="BC105" s="999"/>
      <c r="BD105" s="999"/>
      <c r="BE105" s="999"/>
      <c r="BF105" s="999"/>
      <c r="BG105" s="999"/>
      <c r="BH105" s="999"/>
      <c r="BI105" s="999">
        <v>1</v>
      </c>
      <c r="BJ105" s="1274">
        <v>291</v>
      </c>
      <c r="BK105" s="1274">
        <v>291</v>
      </c>
      <c r="BL105" s="1275" t="s">
        <v>1157</v>
      </c>
      <c r="BM105" s="1276">
        <v>7643</v>
      </c>
      <c r="BN105" s="1277">
        <v>306</v>
      </c>
      <c r="BO105" s="1277"/>
      <c r="BP105" s="1275" t="s">
        <v>359</v>
      </c>
      <c r="BQ105" s="1276">
        <v>7643</v>
      </c>
      <c r="BR105" s="1277">
        <v>321</v>
      </c>
      <c r="BS105" s="1271"/>
      <c r="BT105" s="1275" t="s">
        <v>359</v>
      </c>
      <c r="BU105" s="1279" t="s">
        <v>359</v>
      </c>
      <c r="BV105" s="1280">
        <v>337</v>
      </c>
      <c r="BW105" s="1271"/>
      <c r="BX105" s="1275" t="s">
        <v>359</v>
      </c>
      <c r="BY105" s="1271"/>
      <c r="BZ105" s="1274">
        <v>354</v>
      </c>
      <c r="CA105" s="1271"/>
      <c r="CB105" s="1275" t="s">
        <v>359</v>
      </c>
      <c r="CC105" s="1281"/>
      <c r="CD105" s="1277">
        <v>372</v>
      </c>
      <c r="CE105" s="1271"/>
      <c r="CF105" s="1275" t="s">
        <v>359</v>
      </c>
      <c r="CG105" s="1271"/>
      <c r="CH105" s="1274">
        <v>390</v>
      </c>
      <c r="CI105" s="1271"/>
      <c r="CJ105" s="1275" t="s">
        <v>359</v>
      </c>
      <c r="CK105" s="1271"/>
      <c r="CL105" s="1277">
        <v>410</v>
      </c>
      <c r="CM105" s="1271"/>
      <c r="CN105" s="1275" t="s">
        <v>359</v>
      </c>
      <c r="CO105" s="1271"/>
      <c r="CP105" s="1277">
        <v>430</v>
      </c>
      <c r="CQ105" s="1271"/>
      <c r="CR105" s="1275" t="s">
        <v>359</v>
      </c>
      <c r="CS105" s="1281"/>
      <c r="CT105" s="1277">
        <v>452</v>
      </c>
      <c r="CU105" s="1271"/>
      <c r="CV105" s="1275" t="s">
        <v>359</v>
      </c>
      <c r="CW105" s="1279" t="s">
        <v>359</v>
      </c>
      <c r="CX105" s="993"/>
      <c r="CY105" s="993"/>
      <c r="CZ105" s="992"/>
      <c r="DA105" s="992"/>
      <c r="DB105" s="993"/>
      <c r="DC105" s="993"/>
      <c r="DD105" s="992"/>
      <c r="DE105" s="992"/>
      <c r="DF105" s="993"/>
      <c r="DG105" s="993"/>
      <c r="DH105" s="992"/>
      <c r="DI105" s="992"/>
      <c r="DJ105" s="993"/>
      <c r="DK105" s="993"/>
      <c r="DL105" s="992"/>
      <c r="DM105" s="992"/>
      <c r="DN105" s="993"/>
      <c r="DO105" s="993"/>
      <c r="DP105" s="992"/>
      <c r="DQ105" s="992"/>
      <c r="DR105" s="993"/>
      <c r="DS105" s="993"/>
      <c r="DT105" s="992"/>
      <c r="DU105" s="992"/>
      <c r="DV105" s="994">
        <f>SUM(DR105+DN105+DJ105+DF105+DB105+CX105+CT105+CP105+CL105+CH105+CD105+BZ105+BV105+BR105+BN105+BJ105)</f>
        <v>3663</v>
      </c>
      <c r="DW105" s="1273" t="s">
        <v>205</v>
      </c>
      <c r="DX105" s="1273" t="s">
        <v>780</v>
      </c>
      <c r="DY105" s="1273" t="s">
        <v>1164</v>
      </c>
      <c r="DZ105" s="1285" t="s">
        <v>1159</v>
      </c>
      <c r="EA105" s="1271">
        <v>3103482095</v>
      </c>
      <c r="EB105" s="1288" t="s">
        <v>1160</v>
      </c>
      <c r="EC105" s="1306"/>
      <c r="ED105" s="1285"/>
      <c r="EE105" s="1285"/>
      <c r="EF105" s="1285"/>
      <c r="EG105" s="1285"/>
      <c r="EH105" s="1265"/>
      <c r="EI105" s="995"/>
      <c r="EJ105" s="995"/>
      <c r="EK105" s="995"/>
      <c r="EL105" s="995"/>
      <c r="EM105" s="995"/>
      <c r="EN105" s="995"/>
      <c r="EO105" s="995"/>
      <c r="EP105" s="995"/>
      <c r="EQ105" s="995"/>
      <c r="ER105" s="996"/>
      <c r="ES105" s="996"/>
      <c r="ET105" s="996"/>
      <c r="EU105" s="996"/>
      <c r="EV105" s="996"/>
      <c r="EW105" s="996"/>
      <c r="EX105" s="996"/>
      <c r="EY105" s="996"/>
      <c r="EZ105" s="996"/>
      <c r="FA105" s="996"/>
      <c r="FB105" s="996"/>
      <c r="FC105" s="996"/>
      <c r="FD105" s="996"/>
      <c r="FE105" s="996"/>
      <c r="FF105" s="996"/>
      <c r="FG105" s="996"/>
      <c r="FH105" s="996"/>
      <c r="FI105" s="996"/>
      <c r="FJ105" s="996"/>
      <c r="FK105" s="996"/>
      <c r="FL105" s="996"/>
      <c r="FM105" s="996"/>
      <c r="FN105" s="996"/>
      <c r="FO105" s="996"/>
      <c r="FP105" s="996"/>
      <c r="FQ105" s="996"/>
      <c r="FR105" s="996"/>
      <c r="FS105" s="996"/>
      <c r="FT105" s="996"/>
      <c r="FU105" s="996"/>
      <c r="FV105" s="996"/>
      <c r="FW105" s="996"/>
      <c r="FX105" s="996"/>
      <c r="FY105" s="996"/>
      <c r="FZ105" s="996"/>
      <c r="GA105" s="996"/>
      <c r="GB105" s="996"/>
      <c r="GC105" s="996"/>
      <c r="GD105" s="996"/>
      <c r="GE105" s="996"/>
      <c r="GF105" s="996"/>
      <c r="GG105" s="996"/>
      <c r="GH105" s="996"/>
      <c r="GI105" s="996"/>
      <c r="GJ105" s="996"/>
      <c r="GK105" s="996"/>
      <c r="GL105" s="996"/>
      <c r="GM105" s="996"/>
      <c r="GN105" s="996"/>
      <c r="GO105" s="996"/>
      <c r="GP105" s="996"/>
      <c r="GQ105" s="996"/>
      <c r="GR105" s="996"/>
      <c r="GS105" s="996"/>
      <c r="GT105" s="996"/>
      <c r="GU105" s="996"/>
      <c r="GV105" s="996"/>
      <c r="GW105" s="996"/>
      <c r="GX105" s="996"/>
      <c r="GY105" s="996"/>
      <c r="GZ105" s="996"/>
      <c r="HA105" s="996"/>
      <c r="HB105" s="996"/>
      <c r="HC105" s="996"/>
      <c r="HD105" s="996"/>
      <c r="HE105" s="996"/>
      <c r="HF105" s="996"/>
      <c r="HG105" s="996"/>
      <c r="HH105" s="996"/>
      <c r="HI105" s="996"/>
      <c r="HJ105" s="996"/>
      <c r="HK105" s="996"/>
      <c r="HL105" s="996"/>
      <c r="HM105" s="996"/>
      <c r="HN105" s="996"/>
      <c r="HO105" s="996"/>
      <c r="HP105" s="996"/>
      <c r="HQ105" s="996"/>
      <c r="HR105" s="996"/>
      <c r="HS105" s="996"/>
      <c r="HT105" s="996"/>
      <c r="HU105" s="996"/>
      <c r="HV105" s="996"/>
      <c r="HW105" s="996"/>
      <c r="HX105" s="996"/>
      <c r="HY105" s="996"/>
      <c r="HZ105" s="996"/>
      <c r="IA105" s="996"/>
      <c r="IB105" s="996"/>
      <c r="IC105" s="996"/>
      <c r="ID105" s="996"/>
      <c r="IE105" s="996"/>
      <c r="IF105" s="996"/>
      <c r="IG105" s="996"/>
      <c r="IH105" s="996"/>
      <c r="II105" s="996"/>
      <c r="IJ105" s="996"/>
      <c r="IK105" s="996"/>
      <c r="IL105" s="996"/>
      <c r="IM105" s="996"/>
      <c r="IN105" s="996"/>
      <c r="IO105" s="996"/>
      <c r="IP105" s="996"/>
      <c r="IQ105" s="996"/>
      <c r="IR105" s="996"/>
      <c r="IS105" s="996"/>
      <c r="IT105" s="996"/>
      <c r="IU105" s="996"/>
      <c r="IV105" s="996"/>
      <c r="IW105" s="996"/>
      <c r="IX105" s="996"/>
      <c r="IY105" s="996"/>
      <c r="IZ105" s="996"/>
      <c r="JA105" s="996"/>
      <c r="JB105" s="996"/>
      <c r="JC105" s="996"/>
      <c r="JD105" s="996"/>
      <c r="JE105" s="996"/>
      <c r="JF105" s="996"/>
      <c r="JG105" s="996"/>
      <c r="JH105" s="996"/>
      <c r="JI105" s="996"/>
      <c r="JJ105" s="996"/>
      <c r="JK105" s="996"/>
      <c r="JL105" s="996"/>
      <c r="JM105" s="996"/>
      <c r="JN105" s="996"/>
      <c r="JO105" s="996"/>
      <c r="JP105" s="996"/>
      <c r="JQ105" s="996"/>
      <c r="JR105" s="996"/>
      <c r="JS105" s="996"/>
      <c r="JT105" s="996"/>
      <c r="JU105" s="996"/>
      <c r="JV105" s="996"/>
      <c r="JW105" s="996"/>
      <c r="JX105" s="996"/>
      <c r="JY105" s="996"/>
      <c r="JZ105" s="996"/>
      <c r="KA105" s="996"/>
      <c r="KB105" s="996"/>
      <c r="KC105" s="996"/>
      <c r="KD105" s="996"/>
      <c r="KE105" s="996"/>
      <c r="KF105" s="996"/>
      <c r="KG105" s="996"/>
      <c r="KH105" s="996"/>
      <c r="KI105" s="996"/>
      <c r="KJ105" s="996"/>
      <c r="KK105" s="996"/>
      <c r="KL105" s="996"/>
      <c r="KM105" s="996"/>
      <c r="KN105" s="996"/>
      <c r="KO105" s="996"/>
      <c r="KP105" s="996"/>
      <c r="KQ105" s="996"/>
      <c r="KR105" s="996"/>
      <c r="KS105" s="996"/>
      <c r="KT105" s="996"/>
      <c r="KU105" s="996"/>
      <c r="KV105" s="996"/>
      <c r="KW105" s="996"/>
      <c r="KX105" s="996"/>
      <c r="KY105" s="996"/>
      <c r="KZ105" s="996"/>
      <c r="LA105" s="996"/>
      <c r="LB105" s="996"/>
      <c r="LC105" s="996"/>
      <c r="LD105" s="996"/>
      <c r="LE105" s="996"/>
      <c r="LF105" s="996"/>
      <c r="LG105" s="996"/>
      <c r="LH105" s="996"/>
      <c r="LI105" s="996"/>
      <c r="LJ105" s="996"/>
      <c r="LK105" s="996"/>
      <c r="LL105" s="996"/>
      <c r="LM105" s="996"/>
      <c r="LN105" s="996"/>
      <c r="LO105" s="996"/>
      <c r="LP105" s="996"/>
      <c r="LQ105" s="996"/>
      <c r="LR105" s="996"/>
      <c r="LS105" s="996"/>
      <c r="LT105" s="996"/>
      <c r="LU105" s="996"/>
      <c r="LV105" s="996"/>
      <c r="LW105" s="996"/>
      <c r="LX105" s="996"/>
      <c r="LY105" s="996"/>
      <c r="LZ105" s="996"/>
      <c r="MA105" s="996"/>
      <c r="MB105" s="996"/>
      <c r="MC105" s="996"/>
      <c r="MD105" s="996"/>
      <c r="ME105" s="996"/>
      <c r="MF105" s="996"/>
      <c r="MG105" s="996"/>
      <c r="MH105" s="996"/>
      <c r="MI105" s="996"/>
      <c r="MJ105" s="996"/>
      <c r="MK105" s="996"/>
      <c r="ML105" s="996"/>
      <c r="MM105" s="996"/>
      <c r="MN105" s="996"/>
      <c r="MO105" s="996"/>
      <c r="MP105" s="996"/>
      <c r="MQ105" s="996"/>
      <c r="MR105" s="996"/>
      <c r="MS105" s="996"/>
      <c r="MT105" s="996"/>
      <c r="MU105" s="996"/>
      <c r="MV105" s="996"/>
      <c r="MW105" s="996"/>
      <c r="MX105" s="996"/>
      <c r="MY105" s="996"/>
      <c r="MZ105" s="996"/>
      <c r="NA105" s="996"/>
      <c r="NB105" s="996"/>
      <c r="NC105" s="996"/>
      <c r="ND105" s="996"/>
      <c r="NE105" s="996"/>
      <c r="NF105" s="996"/>
      <c r="NG105" s="996"/>
      <c r="NH105" s="996"/>
      <c r="NI105" s="996"/>
      <c r="NJ105" s="996"/>
      <c r="NK105" s="996"/>
      <c r="NL105" s="996"/>
      <c r="NM105" s="996"/>
      <c r="NN105" s="996"/>
      <c r="NO105" s="996"/>
      <c r="NP105" s="996"/>
      <c r="NQ105" s="996"/>
      <c r="NR105" s="996"/>
      <c r="NS105" s="996"/>
      <c r="NT105" s="996"/>
      <c r="NU105" s="996"/>
      <c r="NV105" s="996"/>
      <c r="NW105" s="996"/>
      <c r="NX105" s="996"/>
      <c r="NY105" s="996"/>
      <c r="NZ105" s="996"/>
      <c r="OA105" s="996"/>
      <c r="OB105" s="996"/>
      <c r="OC105" s="996"/>
      <c r="OD105" s="996"/>
      <c r="OE105" s="996"/>
      <c r="OF105" s="996"/>
      <c r="OG105" s="996"/>
      <c r="OH105" s="996"/>
      <c r="OI105" s="996"/>
      <c r="OJ105" s="996"/>
      <c r="OK105" s="996"/>
      <c r="OL105" s="996"/>
      <c r="OM105" s="996"/>
      <c r="ON105" s="996"/>
      <c r="OO105" s="996"/>
      <c r="OP105" s="996"/>
      <c r="OQ105" s="996"/>
      <c r="OR105" s="996"/>
      <c r="OS105" s="996"/>
      <c r="OT105" s="996"/>
      <c r="OU105" s="996"/>
      <c r="OV105" s="996"/>
      <c r="OW105" s="996"/>
      <c r="OX105" s="996"/>
      <c r="OY105" s="996"/>
      <c r="OZ105" s="996"/>
      <c r="PA105" s="996"/>
      <c r="PB105" s="996"/>
      <c r="PC105" s="996"/>
      <c r="PD105" s="996"/>
      <c r="PE105" s="996"/>
      <c r="PF105" s="996"/>
      <c r="PG105" s="996"/>
      <c r="PH105" s="996"/>
      <c r="PI105" s="996"/>
      <c r="PJ105" s="996"/>
      <c r="PK105" s="996"/>
      <c r="PL105" s="996"/>
      <c r="PM105" s="996"/>
      <c r="PN105" s="996"/>
      <c r="PO105" s="996"/>
      <c r="PP105" s="996"/>
      <c r="PQ105" s="996"/>
      <c r="PR105" s="996"/>
      <c r="PS105" s="996"/>
      <c r="PT105" s="996"/>
      <c r="PU105" s="996"/>
      <c r="PV105" s="996"/>
      <c r="PW105" s="996"/>
      <c r="PX105" s="996"/>
      <c r="PY105" s="996"/>
      <c r="PZ105" s="996"/>
      <c r="QA105" s="996"/>
      <c r="QB105" s="996"/>
      <c r="QC105" s="996"/>
      <c r="QD105" s="996"/>
      <c r="QE105" s="996"/>
      <c r="QF105" s="996"/>
      <c r="QG105" s="996"/>
      <c r="QH105" s="996"/>
      <c r="QI105" s="996"/>
      <c r="QJ105" s="996"/>
      <c r="QK105" s="996"/>
      <c r="QL105" s="996"/>
      <c r="QM105" s="996"/>
      <c r="QN105" s="996"/>
      <c r="QO105" s="996"/>
      <c r="QP105" s="996"/>
      <c r="QQ105" s="996"/>
      <c r="QR105" s="996"/>
      <c r="QS105" s="996"/>
      <c r="QT105" s="996"/>
      <c r="QU105" s="996"/>
      <c r="QV105" s="996"/>
      <c r="QW105" s="996"/>
      <c r="QX105" s="996"/>
      <c r="QY105" s="996"/>
      <c r="QZ105" s="996"/>
      <c r="RA105" s="996"/>
      <c r="RB105" s="996"/>
      <c r="RC105" s="996"/>
      <c r="RD105" s="996"/>
      <c r="RE105" s="996"/>
      <c r="RF105" s="996"/>
      <c r="RG105" s="996"/>
      <c r="RH105" s="996"/>
      <c r="RI105" s="996"/>
      <c r="RJ105" s="996"/>
      <c r="RK105" s="996"/>
      <c r="RL105" s="996"/>
      <c r="RM105" s="996"/>
      <c r="RN105" s="996"/>
      <c r="RO105" s="996"/>
      <c r="RP105" s="996"/>
      <c r="RQ105" s="996"/>
      <c r="RR105" s="996"/>
      <c r="RS105" s="996"/>
      <c r="RT105" s="996"/>
      <c r="RU105" s="996"/>
      <c r="RV105" s="996"/>
      <c r="RW105" s="996"/>
      <c r="RX105" s="996"/>
      <c r="RY105" s="996"/>
      <c r="RZ105" s="996"/>
      <c r="SA105" s="996"/>
      <c r="SB105" s="996"/>
      <c r="SC105" s="996"/>
      <c r="SD105" s="996"/>
      <c r="SE105" s="996"/>
      <c r="SF105" s="996"/>
      <c r="SG105" s="996"/>
      <c r="SH105" s="996"/>
      <c r="SI105" s="996"/>
      <c r="SJ105" s="996"/>
      <c r="SK105" s="996"/>
      <c r="SL105" s="996"/>
      <c r="SM105" s="996"/>
      <c r="SN105" s="996"/>
      <c r="SO105" s="996"/>
      <c r="SP105" s="996"/>
      <c r="SQ105" s="996"/>
      <c r="SR105" s="996"/>
      <c r="SS105" s="996"/>
      <c r="ST105" s="996"/>
      <c r="SU105" s="996"/>
      <c r="SV105" s="996"/>
      <c r="SW105" s="996"/>
      <c r="SX105" s="996"/>
      <c r="SY105" s="996"/>
      <c r="SZ105" s="996"/>
      <c r="TA105" s="996"/>
      <c r="TB105" s="996"/>
      <c r="TC105" s="996"/>
      <c r="TD105" s="996"/>
      <c r="TE105" s="996"/>
      <c r="TF105" s="996"/>
      <c r="TG105" s="996"/>
      <c r="TH105" s="996"/>
      <c r="TI105" s="996"/>
      <c r="TJ105" s="996"/>
      <c r="TK105" s="996"/>
      <c r="TL105" s="996"/>
      <c r="TM105" s="996"/>
      <c r="TN105" s="996"/>
      <c r="TO105" s="996"/>
      <c r="TP105" s="996"/>
      <c r="TQ105" s="996"/>
      <c r="TR105" s="996"/>
      <c r="TS105" s="996"/>
      <c r="TT105" s="996"/>
      <c r="TU105" s="996"/>
      <c r="TV105" s="996"/>
      <c r="TW105" s="996"/>
      <c r="TX105" s="996"/>
      <c r="TY105" s="996"/>
      <c r="TZ105" s="996"/>
      <c r="UA105" s="996"/>
      <c r="UB105" s="996"/>
      <c r="UC105" s="996"/>
      <c r="UD105" s="996"/>
      <c r="UE105" s="996"/>
      <c r="UF105" s="996"/>
      <c r="UG105" s="996"/>
      <c r="UH105" s="996"/>
      <c r="UI105" s="996"/>
      <c r="UJ105" s="996"/>
      <c r="UK105" s="996"/>
      <c r="UL105" s="996"/>
      <c r="UM105" s="996"/>
      <c r="UN105" s="996"/>
      <c r="UO105" s="996"/>
      <c r="UP105" s="996"/>
      <c r="UQ105" s="996"/>
      <c r="UR105" s="996"/>
      <c r="US105" s="996"/>
      <c r="UT105" s="996"/>
      <c r="UU105" s="996"/>
      <c r="UV105" s="996"/>
      <c r="UW105" s="996"/>
      <c r="UX105" s="996"/>
      <c r="UY105" s="996"/>
      <c r="UZ105" s="996"/>
      <c r="VA105" s="996"/>
      <c r="VB105" s="996"/>
      <c r="VC105" s="996"/>
      <c r="VD105" s="996"/>
      <c r="VE105" s="996"/>
      <c r="VF105" s="996"/>
      <c r="VG105" s="996"/>
      <c r="VH105" s="996"/>
      <c r="VI105" s="996"/>
      <c r="VJ105" s="996"/>
      <c r="VK105" s="996"/>
      <c r="VL105" s="996"/>
      <c r="VM105" s="996"/>
      <c r="VN105" s="996"/>
      <c r="VO105" s="996"/>
      <c r="VP105" s="996"/>
      <c r="VQ105" s="996"/>
      <c r="VR105" s="996"/>
      <c r="VS105" s="996"/>
      <c r="VT105" s="996"/>
      <c r="VU105" s="996"/>
      <c r="VV105" s="996"/>
      <c r="VW105" s="996"/>
      <c r="VX105" s="996"/>
      <c r="VY105" s="996"/>
      <c r="VZ105" s="996"/>
      <c r="WA105" s="996"/>
      <c r="WB105" s="996"/>
      <c r="WC105" s="996"/>
      <c r="WD105" s="996"/>
      <c r="WE105" s="996"/>
      <c r="WF105" s="996"/>
      <c r="WG105" s="996"/>
      <c r="WH105" s="996"/>
      <c r="WI105" s="996"/>
      <c r="WJ105" s="996"/>
      <c r="WK105" s="996"/>
      <c r="WL105" s="996"/>
      <c r="WM105" s="996"/>
      <c r="WN105" s="996"/>
      <c r="WO105" s="996"/>
      <c r="WP105" s="996"/>
      <c r="WQ105" s="996"/>
      <c r="WR105" s="996"/>
      <c r="WS105" s="996"/>
      <c r="WT105" s="996"/>
      <c r="WU105" s="996"/>
      <c r="WV105" s="996"/>
      <c r="WW105" s="996"/>
      <c r="WX105" s="996"/>
      <c r="WY105" s="996"/>
      <c r="WZ105" s="996"/>
      <c r="XA105" s="996"/>
      <c r="XB105" s="996"/>
      <c r="XC105" s="996"/>
      <c r="XD105" s="996"/>
      <c r="XE105" s="996"/>
      <c r="XF105" s="996"/>
      <c r="XG105" s="996"/>
      <c r="XH105" s="996"/>
      <c r="XI105" s="996"/>
      <c r="XJ105" s="996"/>
      <c r="XK105" s="996"/>
      <c r="XL105" s="996"/>
      <c r="XM105" s="996"/>
      <c r="XN105" s="996"/>
      <c r="XO105" s="996"/>
      <c r="XP105" s="996"/>
      <c r="XQ105" s="996"/>
      <c r="XR105" s="996"/>
      <c r="XS105" s="996"/>
      <c r="XT105" s="996"/>
      <c r="XU105" s="996"/>
      <c r="XV105" s="996"/>
      <c r="XW105" s="996"/>
      <c r="XX105" s="996"/>
      <c r="XY105" s="996"/>
      <c r="XZ105" s="996"/>
      <c r="YA105" s="996"/>
      <c r="YB105" s="996"/>
      <c r="YC105" s="996"/>
      <c r="YD105" s="996"/>
      <c r="YE105" s="996"/>
      <c r="YF105" s="996"/>
      <c r="YG105" s="996"/>
      <c r="YH105" s="996"/>
      <c r="YI105" s="996"/>
      <c r="YJ105" s="996"/>
      <c r="YK105" s="996"/>
      <c r="YL105" s="996"/>
      <c r="YM105" s="996"/>
      <c r="YN105" s="996"/>
      <c r="YO105" s="996"/>
      <c r="YP105" s="996"/>
      <c r="YQ105" s="996"/>
      <c r="YR105" s="996"/>
      <c r="YS105" s="996"/>
      <c r="YT105" s="996"/>
      <c r="YU105" s="996"/>
      <c r="YV105" s="996"/>
      <c r="YW105" s="996"/>
      <c r="YX105" s="996"/>
      <c r="YY105" s="996"/>
      <c r="YZ105" s="996"/>
      <c r="ZA105" s="996"/>
      <c r="ZB105" s="996"/>
      <c r="ZC105" s="996"/>
      <c r="ZD105" s="996"/>
      <c r="ZE105" s="996"/>
      <c r="ZF105" s="996"/>
      <c r="ZG105" s="996"/>
      <c r="ZH105" s="996"/>
      <c r="ZI105" s="996"/>
      <c r="ZJ105" s="996"/>
      <c r="ZK105" s="996"/>
      <c r="ZL105" s="996"/>
      <c r="ZM105" s="996"/>
      <c r="ZN105" s="996"/>
      <c r="ZO105" s="996"/>
      <c r="ZP105" s="996"/>
      <c r="ZQ105" s="996"/>
      <c r="ZR105" s="996"/>
      <c r="ZS105" s="996"/>
      <c r="ZT105" s="996"/>
      <c r="ZU105" s="996"/>
      <c r="ZV105" s="996"/>
      <c r="ZW105" s="996"/>
      <c r="ZX105" s="996"/>
      <c r="ZY105" s="996"/>
      <c r="ZZ105" s="996"/>
      <c r="AAA105" s="996"/>
      <c r="AAB105" s="996"/>
      <c r="AAC105" s="996"/>
      <c r="AAD105" s="996"/>
      <c r="AAE105" s="996"/>
      <c r="AAF105" s="996"/>
      <c r="AAG105" s="996"/>
      <c r="AAH105" s="996"/>
      <c r="AAI105" s="996"/>
      <c r="AAJ105" s="996"/>
      <c r="AAK105" s="996"/>
      <c r="AAL105" s="996"/>
      <c r="AAM105" s="996"/>
      <c r="AAN105" s="996"/>
      <c r="AAO105" s="996"/>
      <c r="AAP105" s="996"/>
      <c r="AAQ105" s="996"/>
      <c r="AAR105" s="996"/>
      <c r="AAS105" s="996"/>
      <c r="AAT105" s="996"/>
      <c r="AAU105" s="996"/>
      <c r="AAV105" s="996"/>
      <c r="AAW105" s="996"/>
      <c r="AAX105" s="996"/>
      <c r="AAY105" s="996"/>
      <c r="AAZ105" s="996"/>
      <c r="ABA105" s="996"/>
      <c r="ABB105" s="996"/>
      <c r="ABC105" s="996"/>
      <c r="ABD105" s="996"/>
      <c r="ABE105" s="996"/>
      <c r="ABF105" s="996"/>
      <c r="ABG105" s="996"/>
      <c r="ABH105" s="996"/>
      <c r="ABI105" s="996"/>
      <c r="ABJ105" s="996"/>
      <c r="ABK105" s="996"/>
      <c r="ABL105" s="996"/>
      <c r="ABM105" s="996"/>
      <c r="ABN105" s="996"/>
      <c r="ABO105" s="996"/>
      <c r="ABP105" s="996"/>
      <c r="ABQ105" s="996"/>
      <c r="ABR105" s="996"/>
      <c r="ABS105" s="996"/>
      <c r="ABT105" s="996"/>
      <c r="ABU105" s="996"/>
      <c r="ABV105" s="996"/>
      <c r="ABW105" s="996"/>
      <c r="ABX105" s="996"/>
      <c r="ABY105" s="996"/>
      <c r="ABZ105" s="996"/>
      <c r="ACA105" s="996"/>
      <c r="ACB105" s="996"/>
      <c r="ACC105" s="996"/>
      <c r="ACD105" s="996"/>
      <c r="ACE105" s="996"/>
      <c r="ACF105" s="996"/>
      <c r="ACG105" s="996"/>
      <c r="ACH105" s="996"/>
      <c r="ACI105" s="996"/>
      <c r="ACJ105" s="996"/>
      <c r="ACK105" s="996"/>
      <c r="ACL105" s="996"/>
      <c r="ACM105" s="996"/>
      <c r="ACN105" s="996"/>
      <c r="ACO105" s="996"/>
      <c r="ACP105" s="996"/>
      <c r="ACQ105" s="996"/>
      <c r="ACR105" s="996"/>
      <c r="ACS105" s="996"/>
      <c r="ACT105" s="996"/>
      <c r="ACU105" s="996"/>
      <c r="ACV105" s="996"/>
      <c r="ACW105" s="996"/>
      <c r="ACX105" s="996"/>
      <c r="ACY105" s="996"/>
      <c r="ACZ105" s="996"/>
      <c r="ADA105" s="996"/>
      <c r="ADB105" s="996"/>
      <c r="ADC105" s="996"/>
      <c r="ADD105" s="996"/>
      <c r="ADE105" s="996"/>
      <c r="ADF105" s="996"/>
      <c r="ADG105" s="996"/>
      <c r="ADH105" s="996"/>
      <c r="ADI105" s="996"/>
      <c r="ADJ105" s="996"/>
      <c r="ADK105" s="996"/>
      <c r="ADL105" s="996"/>
      <c r="ADM105" s="996"/>
      <c r="ADN105" s="996"/>
      <c r="ADO105" s="996"/>
      <c r="ADP105" s="996"/>
      <c r="ADQ105" s="996"/>
      <c r="ADR105" s="996"/>
      <c r="ADS105" s="996"/>
      <c r="ADT105" s="996"/>
      <c r="ADU105" s="996"/>
      <c r="ADV105" s="996"/>
      <c r="ADW105" s="996"/>
      <c r="ADX105" s="996"/>
      <c r="ADY105" s="996"/>
      <c r="ADZ105" s="996"/>
      <c r="AEA105" s="996"/>
      <c r="AEB105" s="996"/>
      <c r="AEC105" s="996"/>
      <c r="AED105" s="996"/>
      <c r="AEE105" s="996"/>
      <c r="AEF105" s="996"/>
      <c r="AEG105" s="996"/>
      <c r="AEH105" s="996"/>
      <c r="AEI105" s="996"/>
      <c r="AEJ105" s="996"/>
      <c r="AEK105" s="996"/>
      <c r="AEL105" s="996"/>
      <c r="AEM105" s="996"/>
      <c r="AEN105" s="996"/>
      <c r="AEO105" s="996"/>
      <c r="AEP105" s="996"/>
      <c r="AEQ105" s="996"/>
      <c r="AER105" s="996"/>
      <c r="AES105" s="996"/>
      <c r="AET105" s="996"/>
      <c r="AEU105" s="996"/>
      <c r="AEV105" s="996"/>
      <c r="AEW105" s="996"/>
      <c r="AEX105" s="996"/>
      <c r="AEY105" s="996"/>
      <c r="AEZ105" s="996"/>
      <c r="AFA105" s="996"/>
      <c r="AFB105" s="996"/>
      <c r="AFC105" s="996"/>
      <c r="AFD105" s="996"/>
      <c r="AFE105" s="996"/>
      <c r="AFF105" s="996"/>
      <c r="AFG105" s="996"/>
      <c r="AFH105" s="996"/>
      <c r="AFI105" s="996"/>
      <c r="AFJ105" s="996"/>
      <c r="AFK105" s="996"/>
      <c r="AFL105" s="996"/>
      <c r="AFM105" s="996"/>
      <c r="AFN105" s="996"/>
      <c r="AFO105" s="996"/>
      <c r="AFP105" s="996"/>
      <c r="AFQ105" s="996"/>
      <c r="AFR105" s="996"/>
      <c r="AFS105" s="996"/>
      <c r="AFT105" s="996"/>
      <c r="AFU105" s="996"/>
      <c r="AFV105" s="996"/>
      <c r="AFW105" s="996"/>
      <c r="AFX105" s="996"/>
      <c r="AFY105" s="996"/>
      <c r="AFZ105" s="996"/>
      <c r="AGA105" s="996"/>
      <c r="AGB105" s="996"/>
      <c r="AGC105" s="996"/>
      <c r="AGD105" s="996"/>
      <c r="AGE105" s="996"/>
      <c r="AGF105" s="996"/>
      <c r="AGG105" s="996"/>
      <c r="AGH105" s="996"/>
      <c r="AGI105" s="996"/>
      <c r="AGJ105" s="996"/>
      <c r="AGK105" s="996"/>
      <c r="AGL105" s="996"/>
      <c r="AGM105" s="996"/>
      <c r="AGN105" s="996"/>
      <c r="AGO105" s="996"/>
      <c r="AGP105" s="996"/>
      <c r="AGQ105" s="996"/>
      <c r="AGR105" s="996"/>
      <c r="AGS105" s="996"/>
      <c r="AGT105" s="996"/>
      <c r="AGU105" s="996"/>
      <c r="AGV105" s="996"/>
      <c r="AGW105" s="996"/>
      <c r="AGX105" s="996"/>
      <c r="AGY105" s="996"/>
      <c r="AGZ105" s="996"/>
      <c r="AHA105" s="996"/>
      <c r="AHB105" s="996"/>
      <c r="AHC105" s="996"/>
      <c r="AHD105" s="996"/>
      <c r="AHE105" s="996"/>
      <c r="AHF105" s="996"/>
      <c r="AHG105" s="996"/>
      <c r="AHH105" s="996"/>
      <c r="AHI105" s="996"/>
      <c r="AHJ105" s="996"/>
      <c r="AHK105" s="996"/>
      <c r="AHL105" s="996"/>
      <c r="AHM105" s="996"/>
      <c r="AHN105" s="996"/>
      <c r="AHO105" s="996"/>
      <c r="AHP105" s="996"/>
      <c r="AHQ105" s="996"/>
      <c r="AHR105" s="996"/>
      <c r="AHS105" s="996"/>
      <c r="AHT105" s="996"/>
      <c r="AHU105" s="996"/>
      <c r="AHV105" s="996"/>
      <c r="AHW105" s="996"/>
      <c r="AHX105" s="996"/>
      <c r="AHY105" s="996"/>
      <c r="AHZ105" s="996"/>
      <c r="AIA105" s="996"/>
      <c r="AIB105" s="996"/>
      <c r="AIC105" s="996"/>
      <c r="AID105" s="996"/>
      <c r="AIE105" s="996"/>
      <c r="AIF105" s="996"/>
      <c r="AIG105" s="996"/>
      <c r="AIH105" s="996"/>
      <c r="AII105" s="996"/>
      <c r="AIJ105" s="996"/>
      <c r="AIK105" s="996"/>
      <c r="AIL105" s="996"/>
      <c r="AIM105" s="996"/>
      <c r="AIN105" s="996"/>
      <c r="AIO105" s="996"/>
      <c r="AIP105" s="996"/>
      <c r="AIQ105" s="996"/>
      <c r="AIR105" s="996"/>
      <c r="AIS105" s="996"/>
      <c r="AIT105" s="996"/>
      <c r="AIU105" s="996"/>
      <c r="AIV105" s="996"/>
      <c r="AIW105" s="996"/>
      <c r="AIX105" s="996"/>
      <c r="AIY105" s="996"/>
      <c r="AIZ105" s="996"/>
      <c r="AJA105" s="996"/>
      <c r="AJB105" s="996"/>
      <c r="AJC105" s="996"/>
      <c r="AJD105" s="996"/>
      <c r="AJE105" s="996"/>
      <c r="AJF105" s="996"/>
      <c r="AJG105" s="996"/>
      <c r="AJH105" s="996"/>
      <c r="AJI105" s="996"/>
      <c r="AJJ105" s="996"/>
      <c r="AJK105" s="996"/>
      <c r="AJL105" s="996"/>
      <c r="AJM105" s="996"/>
      <c r="AJN105" s="996"/>
      <c r="AJO105" s="996"/>
      <c r="AJP105" s="996"/>
      <c r="AJQ105" s="996"/>
      <c r="AJR105" s="996"/>
      <c r="AJS105" s="996"/>
      <c r="AJT105" s="996"/>
      <c r="AJU105" s="996"/>
      <c r="AJV105" s="996"/>
      <c r="AJW105" s="996"/>
      <c r="AJX105" s="996"/>
      <c r="AJY105" s="996"/>
      <c r="AJZ105" s="996"/>
      <c r="AKA105" s="996"/>
      <c r="AKB105" s="996"/>
      <c r="AKC105" s="996"/>
      <c r="AKD105" s="996"/>
      <c r="AKE105" s="996"/>
      <c r="AKF105" s="996"/>
      <c r="AKG105" s="996"/>
      <c r="AKH105" s="996"/>
      <c r="AKI105" s="996"/>
      <c r="AKJ105" s="996"/>
      <c r="AKK105" s="996"/>
      <c r="AKL105" s="996"/>
      <c r="AKM105" s="996"/>
      <c r="AKN105" s="996"/>
      <c r="AKO105" s="996"/>
      <c r="AKP105" s="996"/>
      <c r="AKQ105" s="996"/>
      <c r="AKR105" s="996"/>
      <c r="AKS105" s="996"/>
      <c r="AKT105" s="996"/>
      <c r="AKU105" s="996"/>
      <c r="AKV105" s="996"/>
      <c r="AKW105" s="996"/>
      <c r="AKX105" s="996"/>
      <c r="AKY105" s="996"/>
      <c r="AKZ105" s="996"/>
      <c r="ALA105" s="996"/>
      <c r="ALB105" s="996"/>
      <c r="ALC105" s="996"/>
      <c r="ALD105" s="996"/>
      <c r="ALE105" s="996"/>
      <c r="ALF105" s="996"/>
      <c r="ALG105" s="996"/>
      <c r="ALH105" s="996"/>
      <c r="ALI105" s="996"/>
      <c r="ALJ105" s="996"/>
      <c r="ALK105" s="996"/>
      <c r="ALL105" s="996"/>
      <c r="ALM105" s="996"/>
      <c r="ALN105" s="996"/>
      <c r="ALO105" s="996"/>
      <c r="ALP105" s="996"/>
      <c r="ALQ105" s="996"/>
      <c r="ALR105" s="996"/>
      <c r="ALS105" s="996"/>
    </row>
    <row r="106" spans="1:1007" s="990" customFormat="1" ht="315">
      <c r="A106" s="953" t="s">
        <v>1045</v>
      </c>
      <c r="B106" s="1264" t="s">
        <v>1046</v>
      </c>
      <c r="C106" s="1073" t="s">
        <v>1120</v>
      </c>
      <c r="D106" s="998"/>
      <c r="E106" s="1271" t="s">
        <v>1121</v>
      </c>
      <c r="F106" s="1271" t="s">
        <v>1122</v>
      </c>
      <c r="G106" s="1271" t="s">
        <v>1123</v>
      </c>
      <c r="H106" s="1271" t="s">
        <v>26</v>
      </c>
      <c r="I106" s="1073" t="s">
        <v>437</v>
      </c>
      <c r="J106" s="1073" t="s">
        <v>437</v>
      </c>
      <c r="K106" s="1172">
        <v>45078</v>
      </c>
      <c r="L106" s="1272">
        <v>48578</v>
      </c>
      <c r="M106" s="1271" t="s">
        <v>359</v>
      </c>
      <c r="N106" s="1271" t="s">
        <v>1124</v>
      </c>
      <c r="O106" s="1271" t="s">
        <v>359</v>
      </c>
      <c r="P106" s="1271" t="s">
        <v>1124</v>
      </c>
      <c r="Q106" s="1271" t="s">
        <v>359</v>
      </c>
      <c r="R106" s="1271" t="s">
        <v>1124</v>
      </c>
      <c r="S106" s="1271" t="s">
        <v>359</v>
      </c>
      <c r="T106" s="1271" t="s">
        <v>1124</v>
      </c>
      <c r="U106" s="1271" t="s">
        <v>359</v>
      </c>
      <c r="V106" s="1271" t="s">
        <v>1124</v>
      </c>
      <c r="W106" s="988"/>
      <c r="X106" s="988"/>
      <c r="Y106" s="988"/>
      <c r="Z106" s="988"/>
      <c r="AA106" s="988"/>
      <c r="AB106" s="988"/>
      <c r="AC106" s="1271" t="s">
        <v>1125</v>
      </c>
      <c r="AD106" s="1038"/>
      <c r="AE106" s="1327" t="s">
        <v>1165</v>
      </c>
      <c r="AF106" s="1189">
        <v>8.8000000000000005E-3</v>
      </c>
      <c r="AG106" s="1273" t="s">
        <v>1166</v>
      </c>
      <c r="AH106" s="1273" t="s">
        <v>1167</v>
      </c>
      <c r="AI106" s="953" t="s">
        <v>702</v>
      </c>
      <c r="AJ106" s="1273" t="s">
        <v>1168</v>
      </c>
      <c r="AK106" s="1289" t="s">
        <v>1169</v>
      </c>
      <c r="AL106" s="1271" t="s">
        <v>26</v>
      </c>
      <c r="AM106" s="956" t="str">
        <f t="shared" si="11"/>
        <v>SI</v>
      </c>
      <c r="AN106" s="1271">
        <v>324</v>
      </c>
      <c r="AO106" s="1285" t="s">
        <v>437</v>
      </c>
      <c r="AP106" s="1285" t="s">
        <v>437</v>
      </c>
      <c r="AQ106" s="1172">
        <v>45078</v>
      </c>
      <c r="AR106" s="991">
        <v>48578</v>
      </c>
      <c r="AS106" s="1273">
        <v>1</v>
      </c>
      <c r="AT106" s="1273">
        <v>2</v>
      </c>
      <c r="AU106" s="1273">
        <v>3</v>
      </c>
      <c r="AV106" s="1273">
        <v>4</v>
      </c>
      <c r="AW106" s="1273">
        <v>5</v>
      </c>
      <c r="AX106" s="1273">
        <v>6</v>
      </c>
      <c r="AY106" s="1273">
        <v>7</v>
      </c>
      <c r="AZ106" s="1273">
        <v>8</v>
      </c>
      <c r="BA106" s="1273">
        <v>9</v>
      </c>
      <c r="BB106" s="1273">
        <v>10</v>
      </c>
      <c r="BC106" s="999"/>
      <c r="BD106" s="999"/>
      <c r="BE106" s="999"/>
      <c r="BF106" s="999"/>
      <c r="BG106" s="999"/>
      <c r="BH106" s="999"/>
      <c r="BI106" s="1000">
        <v>10</v>
      </c>
      <c r="BJ106" s="1274">
        <v>20</v>
      </c>
      <c r="BK106" s="1274">
        <v>20</v>
      </c>
      <c r="BL106" s="1275" t="s">
        <v>1147</v>
      </c>
      <c r="BM106" s="1276">
        <v>7571</v>
      </c>
      <c r="BN106" s="1277">
        <v>41</v>
      </c>
      <c r="BO106" s="1277"/>
      <c r="BP106" s="1275" t="s">
        <v>1170</v>
      </c>
      <c r="BQ106" s="1276">
        <v>7571</v>
      </c>
      <c r="BR106" s="1277">
        <v>61</v>
      </c>
      <c r="BS106" s="1271"/>
      <c r="BT106" s="1275" t="s">
        <v>1170</v>
      </c>
      <c r="BU106" s="1279"/>
      <c r="BV106" s="1280">
        <v>82</v>
      </c>
      <c r="BW106" s="1271"/>
      <c r="BX106" s="1275" t="s">
        <v>1170</v>
      </c>
      <c r="BY106" s="1271"/>
      <c r="BZ106" s="1274">
        <v>103</v>
      </c>
      <c r="CA106" s="1271"/>
      <c r="CB106" s="1275" t="s">
        <v>1170</v>
      </c>
      <c r="CC106" s="1281"/>
      <c r="CD106" s="1277">
        <v>123</v>
      </c>
      <c r="CE106" s="1271"/>
      <c r="CF106" s="1275" t="s">
        <v>1170</v>
      </c>
      <c r="CG106" s="1271"/>
      <c r="CH106" s="1274">
        <v>144</v>
      </c>
      <c r="CI106" s="1271"/>
      <c r="CJ106" s="1275" t="s">
        <v>1170</v>
      </c>
      <c r="CK106" s="1271"/>
      <c r="CL106" s="1277" t="s">
        <v>359</v>
      </c>
      <c r="CM106" s="1271"/>
      <c r="CN106" s="1275"/>
      <c r="CO106" s="1271"/>
      <c r="CP106" s="1277"/>
      <c r="CQ106" s="1271"/>
      <c r="CR106" s="1275"/>
      <c r="CS106" s="1281"/>
      <c r="CT106" s="1277" t="s">
        <v>359</v>
      </c>
      <c r="CU106" s="1271"/>
      <c r="CV106" s="1275" t="s">
        <v>359</v>
      </c>
      <c r="CW106" s="1279" t="s">
        <v>359</v>
      </c>
      <c r="CX106" s="1155"/>
      <c r="CY106" s="993"/>
      <c r="CZ106" s="992"/>
      <c r="DA106" s="992"/>
      <c r="DB106" s="1155"/>
      <c r="DC106" s="993"/>
      <c r="DD106" s="992"/>
      <c r="DE106" s="992"/>
      <c r="DF106" s="1155"/>
      <c r="DG106" s="993"/>
      <c r="DH106" s="992"/>
      <c r="DI106" s="992"/>
      <c r="DJ106" s="1155"/>
      <c r="DK106" s="993"/>
      <c r="DL106" s="992"/>
      <c r="DM106" s="992"/>
      <c r="DN106" s="1155"/>
      <c r="DO106" s="993"/>
      <c r="DP106" s="992"/>
      <c r="DQ106" s="992"/>
      <c r="DR106" s="1155"/>
      <c r="DS106" s="993"/>
      <c r="DT106" s="992"/>
      <c r="DU106" s="992"/>
      <c r="DV106" s="994">
        <f>SUM(DR106,DN106,DJ106,DF106,DB106,CX106,CT106,CP106,CL106,CH106,CD106,BZ106,BV106,BR106,BN106,BJ106)</f>
        <v>574</v>
      </c>
      <c r="DW106" s="1273" t="s">
        <v>1148</v>
      </c>
      <c r="DX106" s="1273" t="s">
        <v>1171</v>
      </c>
      <c r="DY106" s="1273" t="s">
        <v>1172</v>
      </c>
      <c r="DZ106" s="1273" t="s">
        <v>1173</v>
      </c>
      <c r="EA106" s="1273">
        <v>3795750</v>
      </c>
      <c r="EB106" s="1288" t="s">
        <v>1174</v>
      </c>
      <c r="EC106" s="1306"/>
      <c r="ED106" s="1271"/>
      <c r="EE106" s="1271"/>
      <c r="EF106" s="1271"/>
      <c r="EG106" s="1271"/>
      <c r="EH106" s="1265"/>
      <c r="EI106" s="995"/>
      <c r="EJ106" s="995"/>
      <c r="EK106" s="995"/>
      <c r="EL106" s="995"/>
      <c r="EM106" s="995"/>
      <c r="EN106" s="995"/>
      <c r="EO106" s="995"/>
      <c r="EP106" s="995"/>
      <c r="EQ106" s="995"/>
      <c r="ER106" s="996"/>
      <c r="ES106" s="996"/>
      <c r="ET106" s="996"/>
      <c r="EU106" s="996"/>
      <c r="EV106" s="996"/>
      <c r="EW106" s="996"/>
      <c r="EX106" s="996"/>
      <c r="EY106" s="996"/>
      <c r="EZ106" s="996"/>
      <c r="FA106" s="996"/>
      <c r="FB106" s="996"/>
      <c r="FC106" s="996"/>
      <c r="FD106" s="996"/>
      <c r="FE106" s="996"/>
      <c r="FF106" s="996"/>
      <c r="FG106" s="996"/>
      <c r="FH106" s="996"/>
      <c r="FI106" s="996"/>
      <c r="FJ106" s="996"/>
      <c r="FK106" s="996"/>
      <c r="FL106" s="996"/>
      <c r="FM106" s="996"/>
      <c r="FN106" s="996"/>
      <c r="FO106" s="996"/>
      <c r="FP106" s="996"/>
      <c r="FQ106" s="996"/>
      <c r="FR106" s="996"/>
      <c r="FS106" s="996"/>
      <c r="FT106" s="996"/>
      <c r="FU106" s="996"/>
      <c r="FV106" s="996"/>
      <c r="FW106" s="996"/>
      <c r="FX106" s="996"/>
      <c r="FY106" s="996"/>
      <c r="FZ106" s="996"/>
      <c r="GA106" s="996"/>
      <c r="GB106" s="996"/>
      <c r="GC106" s="996"/>
      <c r="GD106" s="996"/>
      <c r="GE106" s="996"/>
      <c r="GF106" s="996"/>
      <c r="GG106" s="996"/>
      <c r="GH106" s="996"/>
      <c r="GI106" s="996"/>
      <c r="GJ106" s="996"/>
      <c r="GK106" s="996"/>
      <c r="GL106" s="996"/>
      <c r="GM106" s="996"/>
      <c r="GN106" s="996"/>
      <c r="GO106" s="996"/>
      <c r="GP106" s="996"/>
      <c r="GQ106" s="996"/>
      <c r="GR106" s="996"/>
      <c r="GS106" s="996"/>
      <c r="GT106" s="996"/>
      <c r="GU106" s="996"/>
      <c r="GV106" s="996"/>
      <c r="GW106" s="996"/>
      <c r="GX106" s="996"/>
      <c r="GY106" s="996"/>
      <c r="GZ106" s="996"/>
      <c r="HA106" s="996"/>
      <c r="HB106" s="996"/>
      <c r="HC106" s="996"/>
      <c r="HD106" s="996"/>
      <c r="HE106" s="996"/>
      <c r="HF106" s="996"/>
      <c r="HG106" s="996"/>
      <c r="HH106" s="996"/>
      <c r="HI106" s="996"/>
      <c r="HJ106" s="996"/>
      <c r="HK106" s="996"/>
      <c r="HL106" s="996"/>
      <c r="HM106" s="996"/>
      <c r="HN106" s="996"/>
      <c r="HO106" s="996"/>
      <c r="HP106" s="996"/>
      <c r="HQ106" s="996"/>
      <c r="HR106" s="996"/>
      <c r="HS106" s="996"/>
      <c r="HT106" s="996"/>
      <c r="HU106" s="996"/>
      <c r="HV106" s="996"/>
      <c r="HW106" s="996"/>
      <c r="HX106" s="996"/>
      <c r="HY106" s="996"/>
      <c r="HZ106" s="996"/>
      <c r="IA106" s="996"/>
      <c r="IB106" s="996"/>
      <c r="IC106" s="996"/>
      <c r="ID106" s="996"/>
      <c r="IE106" s="996"/>
      <c r="IF106" s="996"/>
      <c r="IG106" s="996"/>
      <c r="IH106" s="996"/>
      <c r="II106" s="996"/>
      <c r="IJ106" s="996"/>
      <c r="IK106" s="996"/>
      <c r="IL106" s="996"/>
      <c r="IM106" s="996"/>
      <c r="IN106" s="996"/>
      <c r="IO106" s="996"/>
      <c r="IP106" s="996"/>
      <c r="IQ106" s="996"/>
      <c r="IR106" s="996"/>
      <c r="IS106" s="996"/>
      <c r="IT106" s="996"/>
      <c r="IU106" s="996"/>
      <c r="IV106" s="996"/>
      <c r="IW106" s="996"/>
      <c r="IX106" s="996"/>
      <c r="IY106" s="996"/>
      <c r="IZ106" s="996"/>
      <c r="JA106" s="996"/>
      <c r="JB106" s="996"/>
      <c r="JC106" s="996"/>
      <c r="JD106" s="996"/>
      <c r="JE106" s="996"/>
      <c r="JF106" s="996"/>
      <c r="JG106" s="996"/>
      <c r="JH106" s="996"/>
      <c r="JI106" s="996"/>
      <c r="JJ106" s="996"/>
      <c r="JK106" s="996"/>
      <c r="JL106" s="996"/>
      <c r="JM106" s="996"/>
      <c r="JN106" s="996"/>
      <c r="JO106" s="996"/>
      <c r="JP106" s="996"/>
      <c r="JQ106" s="996"/>
      <c r="JR106" s="996"/>
      <c r="JS106" s="996"/>
      <c r="JT106" s="996"/>
      <c r="JU106" s="996"/>
      <c r="JV106" s="996"/>
      <c r="JW106" s="996"/>
      <c r="JX106" s="996"/>
      <c r="JY106" s="996"/>
      <c r="JZ106" s="996"/>
      <c r="KA106" s="996"/>
      <c r="KB106" s="996"/>
      <c r="KC106" s="996"/>
      <c r="KD106" s="996"/>
      <c r="KE106" s="996"/>
      <c r="KF106" s="996"/>
      <c r="KG106" s="996"/>
      <c r="KH106" s="996"/>
      <c r="KI106" s="996"/>
      <c r="KJ106" s="996"/>
      <c r="KK106" s="996"/>
      <c r="KL106" s="996"/>
      <c r="KM106" s="996"/>
      <c r="KN106" s="996"/>
      <c r="KO106" s="996"/>
      <c r="KP106" s="996"/>
      <c r="KQ106" s="996"/>
      <c r="KR106" s="996"/>
      <c r="KS106" s="996"/>
      <c r="KT106" s="996"/>
      <c r="KU106" s="996"/>
      <c r="KV106" s="996"/>
      <c r="KW106" s="996"/>
      <c r="KX106" s="996"/>
      <c r="KY106" s="996"/>
      <c r="KZ106" s="996"/>
      <c r="LA106" s="996"/>
      <c r="LB106" s="996"/>
      <c r="LC106" s="996"/>
      <c r="LD106" s="996"/>
      <c r="LE106" s="996"/>
      <c r="LF106" s="996"/>
      <c r="LG106" s="996"/>
      <c r="LH106" s="996"/>
      <c r="LI106" s="996"/>
      <c r="LJ106" s="996"/>
      <c r="LK106" s="996"/>
      <c r="LL106" s="996"/>
      <c r="LM106" s="996"/>
      <c r="LN106" s="996"/>
      <c r="LO106" s="996"/>
      <c r="LP106" s="996"/>
      <c r="LQ106" s="996"/>
      <c r="LR106" s="996"/>
      <c r="LS106" s="996"/>
      <c r="LT106" s="996"/>
      <c r="LU106" s="996"/>
      <c r="LV106" s="996"/>
      <c r="LW106" s="996"/>
      <c r="LX106" s="996"/>
      <c r="LY106" s="996"/>
      <c r="LZ106" s="996"/>
      <c r="MA106" s="996"/>
      <c r="MB106" s="996"/>
      <c r="MC106" s="996"/>
      <c r="MD106" s="996"/>
      <c r="ME106" s="996"/>
      <c r="MF106" s="996"/>
      <c r="MG106" s="996"/>
      <c r="MH106" s="996"/>
      <c r="MI106" s="996"/>
      <c r="MJ106" s="996"/>
      <c r="MK106" s="996"/>
      <c r="ML106" s="996"/>
      <c r="MM106" s="996"/>
      <c r="MN106" s="996"/>
      <c r="MO106" s="996"/>
      <c r="MP106" s="996"/>
      <c r="MQ106" s="996"/>
      <c r="MR106" s="996"/>
      <c r="MS106" s="996"/>
      <c r="MT106" s="996"/>
      <c r="MU106" s="996"/>
      <c r="MV106" s="996"/>
      <c r="MW106" s="996"/>
      <c r="MX106" s="996"/>
      <c r="MY106" s="996"/>
      <c r="MZ106" s="996"/>
      <c r="NA106" s="996"/>
      <c r="NB106" s="996"/>
      <c r="NC106" s="996"/>
      <c r="ND106" s="996"/>
      <c r="NE106" s="996"/>
      <c r="NF106" s="996"/>
      <c r="NG106" s="996"/>
      <c r="NH106" s="996"/>
      <c r="NI106" s="996"/>
      <c r="NJ106" s="996"/>
      <c r="NK106" s="996"/>
      <c r="NL106" s="996"/>
      <c r="NM106" s="996"/>
      <c r="NN106" s="996"/>
      <c r="NO106" s="996"/>
      <c r="NP106" s="996"/>
      <c r="NQ106" s="996"/>
      <c r="NR106" s="996"/>
      <c r="NS106" s="996"/>
      <c r="NT106" s="996"/>
      <c r="NU106" s="996"/>
      <c r="NV106" s="996"/>
      <c r="NW106" s="996"/>
      <c r="NX106" s="996"/>
      <c r="NY106" s="996"/>
      <c r="NZ106" s="996"/>
      <c r="OA106" s="996"/>
      <c r="OB106" s="996"/>
      <c r="OC106" s="996"/>
      <c r="OD106" s="996"/>
      <c r="OE106" s="996"/>
      <c r="OF106" s="996"/>
      <c r="OG106" s="996"/>
      <c r="OH106" s="996"/>
      <c r="OI106" s="996"/>
      <c r="OJ106" s="996"/>
      <c r="OK106" s="996"/>
      <c r="OL106" s="996"/>
      <c r="OM106" s="996"/>
      <c r="ON106" s="996"/>
      <c r="OO106" s="996"/>
      <c r="OP106" s="996"/>
      <c r="OQ106" s="996"/>
      <c r="OR106" s="996"/>
      <c r="OS106" s="996"/>
      <c r="OT106" s="996"/>
      <c r="OU106" s="996"/>
      <c r="OV106" s="996"/>
      <c r="OW106" s="996"/>
      <c r="OX106" s="996"/>
      <c r="OY106" s="996"/>
      <c r="OZ106" s="996"/>
      <c r="PA106" s="996"/>
      <c r="PB106" s="996"/>
      <c r="PC106" s="996"/>
      <c r="PD106" s="996"/>
      <c r="PE106" s="996"/>
      <c r="PF106" s="996"/>
      <c r="PG106" s="996"/>
      <c r="PH106" s="996"/>
      <c r="PI106" s="996"/>
      <c r="PJ106" s="996"/>
      <c r="PK106" s="996"/>
      <c r="PL106" s="996"/>
      <c r="PM106" s="996"/>
      <c r="PN106" s="996"/>
      <c r="PO106" s="996"/>
      <c r="PP106" s="996"/>
      <c r="PQ106" s="996"/>
      <c r="PR106" s="996"/>
      <c r="PS106" s="996"/>
      <c r="PT106" s="996"/>
      <c r="PU106" s="996"/>
      <c r="PV106" s="996"/>
      <c r="PW106" s="996"/>
      <c r="PX106" s="996"/>
      <c r="PY106" s="996"/>
      <c r="PZ106" s="996"/>
      <c r="QA106" s="996"/>
      <c r="QB106" s="996"/>
      <c r="QC106" s="996"/>
      <c r="QD106" s="996"/>
      <c r="QE106" s="996"/>
      <c r="QF106" s="996"/>
      <c r="QG106" s="996"/>
      <c r="QH106" s="996"/>
      <c r="QI106" s="996"/>
      <c r="QJ106" s="996"/>
      <c r="QK106" s="996"/>
      <c r="QL106" s="996"/>
      <c r="QM106" s="996"/>
      <c r="QN106" s="996"/>
      <c r="QO106" s="996"/>
      <c r="QP106" s="996"/>
      <c r="QQ106" s="996"/>
      <c r="QR106" s="996"/>
      <c r="QS106" s="996"/>
      <c r="QT106" s="996"/>
      <c r="QU106" s="996"/>
      <c r="QV106" s="996"/>
      <c r="QW106" s="996"/>
      <c r="QX106" s="996"/>
      <c r="QY106" s="996"/>
      <c r="QZ106" s="996"/>
      <c r="RA106" s="996"/>
      <c r="RB106" s="996"/>
      <c r="RC106" s="996"/>
      <c r="RD106" s="996"/>
      <c r="RE106" s="996"/>
      <c r="RF106" s="996"/>
      <c r="RG106" s="996"/>
      <c r="RH106" s="996"/>
      <c r="RI106" s="996"/>
      <c r="RJ106" s="996"/>
      <c r="RK106" s="996"/>
      <c r="RL106" s="996"/>
      <c r="RM106" s="996"/>
      <c r="RN106" s="996"/>
      <c r="RO106" s="996"/>
      <c r="RP106" s="996"/>
      <c r="RQ106" s="996"/>
      <c r="RR106" s="996"/>
      <c r="RS106" s="996"/>
      <c r="RT106" s="996"/>
      <c r="RU106" s="996"/>
      <c r="RV106" s="996"/>
      <c r="RW106" s="996"/>
      <c r="RX106" s="996"/>
      <c r="RY106" s="996"/>
      <c r="RZ106" s="996"/>
      <c r="SA106" s="996"/>
      <c r="SB106" s="996"/>
      <c r="SC106" s="996"/>
      <c r="SD106" s="996"/>
      <c r="SE106" s="996"/>
      <c r="SF106" s="996"/>
      <c r="SG106" s="996"/>
      <c r="SH106" s="996"/>
      <c r="SI106" s="996"/>
      <c r="SJ106" s="996"/>
      <c r="SK106" s="996"/>
      <c r="SL106" s="996"/>
      <c r="SM106" s="996"/>
      <c r="SN106" s="996"/>
      <c r="SO106" s="996"/>
      <c r="SP106" s="996"/>
      <c r="SQ106" s="996"/>
      <c r="SR106" s="996"/>
      <c r="SS106" s="996"/>
      <c r="ST106" s="996"/>
      <c r="SU106" s="996"/>
      <c r="SV106" s="996"/>
      <c r="SW106" s="996"/>
      <c r="SX106" s="996"/>
      <c r="SY106" s="996"/>
      <c r="SZ106" s="996"/>
      <c r="TA106" s="996"/>
      <c r="TB106" s="996"/>
      <c r="TC106" s="996"/>
      <c r="TD106" s="996"/>
      <c r="TE106" s="996"/>
      <c r="TF106" s="996"/>
      <c r="TG106" s="996"/>
      <c r="TH106" s="996"/>
      <c r="TI106" s="996"/>
      <c r="TJ106" s="996"/>
      <c r="TK106" s="996"/>
      <c r="TL106" s="996"/>
      <c r="TM106" s="996"/>
      <c r="TN106" s="996"/>
      <c r="TO106" s="996"/>
      <c r="TP106" s="996"/>
      <c r="TQ106" s="996"/>
      <c r="TR106" s="996"/>
      <c r="TS106" s="996"/>
      <c r="TT106" s="996"/>
      <c r="TU106" s="996"/>
      <c r="TV106" s="996"/>
      <c r="TW106" s="996"/>
      <c r="TX106" s="996"/>
      <c r="TY106" s="996"/>
      <c r="TZ106" s="996"/>
      <c r="UA106" s="996"/>
      <c r="UB106" s="996"/>
      <c r="UC106" s="996"/>
      <c r="UD106" s="996"/>
      <c r="UE106" s="996"/>
      <c r="UF106" s="996"/>
      <c r="UG106" s="996"/>
      <c r="UH106" s="996"/>
      <c r="UI106" s="996"/>
      <c r="UJ106" s="996"/>
      <c r="UK106" s="996"/>
      <c r="UL106" s="996"/>
      <c r="UM106" s="996"/>
      <c r="UN106" s="996"/>
      <c r="UO106" s="996"/>
      <c r="UP106" s="996"/>
      <c r="UQ106" s="996"/>
      <c r="UR106" s="996"/>
      <c r="US106" s="996"/>
      <c r="UT106" s="996"/>
      <c r="UU106" s="996"/>
      <c r="UV106" s="996"/>
      <c r="UW106" s="996"/>
      <c r="UX106" s="996"/>
      <c r="UY106" s="996"/>
      <c r="UZ106" s="996"/>
      <c r="VA106" s="996"/>
      <c r="VB106" s="996"/>
      <c r="VC106" s="996"/>
      <c r="VD106" s="996"/>
      <c r="VE106" s="996"/>
      <c r="VF106" s="996"/>
      <c r="VG106" s="996"/>
      <c r="VH106" s="996"/>
      <c r="VI106" s="996"/>
      <c r="VJ106" s="996"/>
      <c r="VK106" s="996"/>
      <c r="VL106" s="996"/>
      <c r="VM106" s="996"/>
      <c r="VN106" s="996"/>
      <c r="VO106" s="996"/>
      <c r="VP106" s="996"/>
      <c r="VQ106" s="996"/>
      <c r="VR106" s="996"/>
      <c r="VS106" s="996"/>
      <c r="VT106" s="996"/>
      <c r="VU106" s="996"/>
      <c r="VV106" s="996"/>
      <c r="VW106" s="996"/>
      <c r="VX106" s="996"/>
      <c r="VY106" s="996"/>
      <c r="VZ106" s="996"/>
      <c r="WA106" s="996"/>
      <c r="WB106" s="996"/>
      <c r="WC106" s="996"/>
      <c r="WD106" s="996"/>
      <c r="WE106" s="996"/>
      <c r="WF106" s="996"/>
      <c r="WG106" s="996"/>
      <c r="WH106" s="996"/>
      <c r="WI106" s="996"/>
      <c r="WJ106" s="996"/>
      <c r="WK106" s="996"/>
      <c r="WL106" s="996"/>
      <c r="WM106" s="996"/>
      <c r="WN106" s="996"/>
      <c r="WO106" s="996"/>
      <c r="WP106" s="996"/>
      <c r="WQ106" s="996"/>
      <c r="WR106" s="996"/>
      <c r="WS106" s="996"/>
      <c r="WT106" s="996"/>
      <c r="WU106" s="996"/>
      <c r="WV106" s="996"/>
      <c r="WW106" s="996"/>
      <c r="WX106" s="996"/>
      <c r="WY106" s="996"/>
      <c r="WZ106" s="996"/>
      <c r="XA106" s="996"/>
      <c r="XB106" s="996"/>
      <c r="XC106" s="996"/>
      <c r="XD106" s="996"/>
      <c r="XE106" s="996"/>
      <c r="XF106" s="996"/>
      <c r="XG106" s="996"/>
      <c r="XH106" s="996"/>
      <c r="XI106" s="996"/>
      <c r="XJ106" s="996"/>
      <c r="XK106" s="996"/>
      <c r="XL106" s="996"/>
      <c r="XM106" s="996"/>
      <c r="XN106" s="996"/>
      <c r="XO106" s="996"/>
      <c r="XP106" s="996"/>
      <c r="XQ106" s="996"/>
      <c r="XR106" s="996"/>
      <c r="XS106" s="996"/>
      <c r="XT106" s="996"/>
      <c r="XU106" s="996"/>
      <c r="XV106" s="996"/>
      <c r="XW106" s="996"/>
      <c r="XX106" s="996"/>
      <c r="XY106" s="996"/>
      <c r="XZ106" s="996"/>
      <c r="YA106" s="996"/>
      <c r="YB106" s="996"/>
      <c r="YC106" s="996"/>
      <c r="YD106" s="996"/>
      <c r="YE106" s="996"/>
      <c r="YF106" s="996"/>
      <c r="YG106" s="996"/>
      <c r="YH106" s="996"/>
      <c r="YI106" s="996"/>
      <c r="YJ106" s="996"/>
      <c r="YK106" s="996"/>
      <c r="YL106" s="996"/>
      <c r="YM106" s="996"/>
      <c r="YN106" s="996"/>
      <c r="YO106" s="996"/>
      <c r="YP106" s="996"/>
      <c r="YQ106" s="996"/>
      <c r="YR106" s="996"/>
      <c r="YS106" s="996"/>
      <c r="YT106" s="996"/>
      <c r="YU106" s="996"/>
      <c r="YV106" s="996"/>
      <c r="YW106" s="996"/>
      <c r="YX106" s="996"/>
      <c r="YY106" s="996"/>
      <c r="YZ106" s="996"/>
      <c r="ZA106" s="996"/>
      <c r="ZB106" s="996"/>
      <c r="ZC106" s="996"/>
      <c r="ZD106" s="996"/>
      <c r="ZE106" s="996"/>
      <c r="ZF106" s="996"/>
      <c r="ZG106" s="996"/>
      <c r="ZH106" s="996"/>
      <c r="ZI106" s="996"/>
      <c r="ZJ106" s="996"/>
      <c r="ZK106" s="996"/>
      <c r="ZL106" s="996"/>
      <c r="ZM106" s="996"/>
      <c r="ZN106" s="996"/>
      <c r="ZO106" s="996"/>
      <c r="ZP106" s="996"/>
      <c r="ZQ106" s="996"/>
      <c r="ZR106" s="996"/>
      <c r="ZS106" s="996"/>
      <c r="ZT106" s="996"/>
      <c r="ZU106" s="996"/>
      <c r="ZV106" s="996"/>
      <c r="ZW106" s="996"/>
      <c r="ZX106" s="996"/>
      <c r="ZY106" s="996"/>
      <c r="ZZ106" s="996"/>
      <c r="AAA106" s="996"/>
      <c r="AAB106" s="996"/>
      <c r="AAC106" s="996"/>
      <c r="AAD106" s="996"/>
      <c r="AAE106" s="996"/>
      <c r="AAF106" s="996"/>
      <c r="AAG106" s="996"/>
      <c r="AAH106" s="996"/>
      <c r="AAI106" s="996"/>
      <c r="AAJ106" s="996"/>
      <c r="AAK106" s="996"/>
      <c r="AAL106" s="996"/>
      <c r="AAM106" s="996"/>
      <c r="AAN106" s="996"/>
      <c r="AAO106" s="996"/>
      <c r="AAP106" s="996"/>
      <c r="AAQ106" s="996"/>
      <c r="AAR106" s="996"/>
      <c r="AAS106" s="996"/>
      <c r="AAT106" s="996"/>
      <c r="AAU106" s="996"/>
      <c r="AAV106" s="996"/>
      <c r="AAW106" s="996"/>
      <c r="AAX106" s="996"/>
      <c r="AAY106" s="996"/>
      <c r="AAZ106" s="996"/>
      <c r="ABA106" s="996"/>
      <c r="ABB106" s="996"/>
      <c r="ABC106" s="996"/>
      <c r="ABD106" s="996"/>
      <c r="ABE106" s="996"/>
      <c r="ABF106" s="996"/>
      <c r="ABG106" s="996"/>
      <c r="ABH106" s="996"/>
      <c r="ABI106" s="996"/>
      <c r="ABJ106" s="996"/>
      <c r="ABK106" s="996"/>
      <c r="ABL106" s="996"/>
      <c r="ABM106" s="996"/>
      <c r="ABN106" s="996"/>
      <c r="ABO106" s="996"/>
      <c r="ABP106" s="996"/>
      <c r="ABQ106" s="996"/>
      <c r="ABR106" s="996"/>
      <c r="ABS106" s="996"/>
      <c r="ABT106" s="996"/>
      <c r="ABU106" s="996"/>
      <c r="ABV106" s="996"/>
      <c r="ABW106" s="996"/>
      <c r="ABX106" s="996"/>
      <c r="ABY106" s="996"/>
      <c r="ABZ106" s="996"/>
      <c r="ACA106" s="996"/>
      <c r="ACB106" s="996"/>
      <c r="ACC106" s="996"/>
      <c r="ACD106" s="996"/>
      <c r="ACE106" s="996"/>
      <c r="ACF106" s="996"/>
      <c r="ACG106" s="996"/>
      <c r="ACH106" s="996"/>
      <c r="ACI106" s="996"/>
      <c r="ACJ106" s="996"/>
      <c r="ACK106" s="996"/>
      <c r="ACL106" s="996"/>
      <c r="ACM106" s="996"/>
      <c r="ACN106" s="996"/>
      <c r="ACO106" s="996"/>
      <c r="ACP106" s="996"/>
      <c r="ACQ106" s="996"/>
      <c r="ACR106" s="996"/>
      <c r="ACS106" s="996"/>
      <c r="ACT106" s="996"/>
      <c r="ACU106" s="996"/>
      <c r="ACV106" s="996"/>
      <c r="ACW106" s="996"/>
      <c r="ACX106" s="996"/>
      <c r="ACY106" s="996"/>
      <c r="ACZ106" s="996"/>
      <c r="ADA106" s="996"/>
      <c r="ADB106" s="996"/>
      <c r="ADC106" s="996"/>
      <c r="ADD106" s="996"/>
      <c r="ADE106" s="996"/>
      <c r="ADF106" s="996"/>
      <c r="ADG106" s="996"/>
      <c r="ADH106" s="996"/>
      <c r="ADI106" s="996"/>
      <c r="ADJ106" s="996"/>
      <c r="ADK106" s="996"/>
      <c r="ADL106" s="996"/>
      <c r="ADM106" s="996"/>
      <c r="ADN106" s="996"/>
      <c r="ADO106" s="996"/>
      <c r="ADP106" s="996"/>
      <c r="ADQ106" s="996"/>
      <c r="ADR106" s="996"/>
      <c r="ADS106" s="996"/>
      <c r="ADT106" s="996"/>
      <c r="ADU106" s="996"/>
      <c r="ADV106" s="996"/>
      <c r="ADW106" s="996"/>
      <c r="ADX106" s="996"/>
      <c r="ADY106" s="996"/>
      <c r="ADZ106" s="996"/>
      <c r="AEA106" s="996"/>
      <c r="AEB106" s="996"/>
      <c r="AEC106" s="996"/>
      <c r="AED106" s="996"/>
      <c r="AEE106" s="996"/>
      <c r="AEF106" s="996"/>
      <c r="AEG106" s="996"/>
      <c r="AEH106" s="996"/>
      <c r="AEI106" s="996"/>
      <c r="AEJ106" s="996"/>
      <c r="AEK106" s="996"/>
      <c r="AEL106" s="996"/>
      <c r="AEM106" s="996"/>
      <c r="AEN106" s="996"/>
      <c r="AEO106" s="996"/>
      <c r="AEP106" s="996"/>
      <c r="AEQ106" s="996"/>
      <c r="AER106" s="996"/>
      <c r="AES106" s="996"/>
      <c r="AET106" s="996"/>
      <c r="AEU106" s="996"/>
      <c r="AEV106" s="996"/>
      <c r="AEW106" s="996"/>
      <c r="AEX106" s="996"/>
      <c r="AEY106" s="996"/>
      <c r="AEZ106" s="996"/>
      <c r="AFA106" s="996"/>
      <c r="AFB106" s="996"/>
      <c r="AFC106" s="996"/>
      <c r="AFD106" s="996"/>
      <c r="AFE106" s="996"/>
      <c r="AFF106" s="996"/>
      <c r="AFG106" s="996"/>
      <c r="AFH106" s="996"/>
      <c r="AFI106" s="996"/>
      <c r="AFJ106" s="996"/>
      <c r="AFK106" s="996"/>
      <c r="AFL106" s="996"/>
      <c r="AFM106" s="996"/>
      <c r="AFN106" s="996"/>
      <c r="AFO106" s="996"/>
      <c r="AFP106" s="996"/>
      <c r="AFQ106" s="996"/>
      <c r="AFR106" s="996"/>
      <c r="AFS106" s="996"/>
      <c r="AFT106" s="996"/>
      <c r="AFU106" s="996"/>
      <c r="AFV106" s="996"/>
      <c r="AFW106" s="996"/>
      <c r="AFX106" s="996"/>
      <c r="AFY106" s="996"/>
      <c r="AFZ106" s="996"/>
      <c r="AGA106" s="996"/>
      <c r="AGB106" s="996"/>
      <c r="AGC106" s="996"/>
      <c r="AGD106" s="996"/>
      <c r="AGE106" s="996"/>
      <c r="AGF106" s="996"/>
      <c r="AGG106" s="996"/>
      <c r="AGH106" s="996"/>
      <c r="AGI106" s="996"/>
      <c r="AGJ106" s="996"/>
      <c r="AGK106" s="996"/>
      <c r="AGL106" s="996"/>
      <c r="AGM106" s="996"/>
      <c r="AGN106" s="996"/>
      <c r="AGO106" s="996"/>
      <c r="AGP106" s="996"/>
      <c r="AGQ106" s="996"/>
      <c r="AGR106" s="996"/>
      <c r="AGS106" s="996"/>
      <c r="AGT106" s="996"/>
      <c r="AGU106" s="996"/>
      <c r="AGV106" s="996"/>
      <c r="AGW106" s="996"/>
      <c r="AGX106" s="996"/>
      <c r="AGY106" s="996"/>
      <c r="AGZ106" s="996"/>
      <c r="AHA106" s="996"/>
      <c r="AHB106" s="996"/>
      <c r="AHC106" s="996"/>
      <c r="AHD106" s="996"/>
      <c r="AHE106" s="996"/>
      <c r="AHF106" s="996"/>
      <c r="AHG106" s="996"/>
      <c r="AHH106" s="996"/>
      <c r="AHI106" s="996"/>
      <c r="AHJ106" s="996"/>
      <c r="AHK106" s="996"/>
      <c r="AHL106" s="996"/>
      <c r="AHM106" s="996"/>
      <c r="AHN106" s="996"/>
      <c r="AHO106" s="996"/>
      <c r="AHP106" s="996"/>
      <c r="AHQ106" s="996"/>
      <c r="AHR106" s="996"/>
      <c r="AHS106" s="996"/>
      <c r="AHT106" s="996"/>
      <c r="AHU106" s="996"/>
      <c r="AHV106" s="996"/>
      <c r="AHW106" s="996"/>
      <c r="AHX106" s="996"/>
      <c r="AHY106" s="996"/>
      <c r="AHZ106" s="996"/>
      <c r="AIA106" s="996"/>
      <c r="AIB106" s="996"/>
      <c r="AIC106" s="996"/>
      <c r="AID106" s="996"/>
      <c r="AIE106" s="996"/>
      <c r="AIF106" s="996"/>
      <c r="AIG106" s="996"/>
      <c r="AIH106" s="996"/>
      <c r="AII106" s="996"/>
      <c r="AIJ106" s="996"/>
      <c r="AIK106" s="996"/>
      <c r="AIL106" s="996"/>
      <c r="AIM106" s="996"/>
      <c r="AIN106" s="996"/>
      <c r="AIO106" s="996"/>
      <c r="AIP106" s="996"/>
      <c r="AIQ106" s="996"/>
      <c r="AIR106" s="996"/>
      <c r="AIS106" s="996"/>
      <c r="AIT106" s="996"/>
      <c r="AIU106" s="996"/>
      <c r="AIV106" s="996"/>
      <c r="AIW106" s="996"/>
      <c r="AIX106" s="996"/>
      <c r="AIY106" s="996"/>
      <c r="AIZ106" s="996"/>
      <c r="AJA106" s="996"/>
      <c r="AJB106" s="996"/>
      <c r="AJC106" s="996"/>
      <c r="AJD106" s="996"/>
      <c r="AJE106" s="996"/>
      <c r="AJF106" s="996"/>
      <c r="AJG106" s="996"/>
      <c r="AJH106" s="996"/>
      <c r="AJI106" s="996"/>
      <c r="AJJ106" s="996"/>
      <c r="AJK106" s="996"/>
      <c r="AJL106" s="996"/>
      <c r="AJM106" s="996"/>
      <c r="AJN106" s="996"/>
      <c r="AJO106" s="996"/>
      <c r="AJP106" s="996"/>
      <c r="AJQ106" s="996"/>
      <c r="AJR106" s="996"/>
      <c r="AJS106" s="996"/>
      <c r="AJT106" s="996"/>
      <c r="AJU106" s="996"/>
      <c r="AJV106" s="996"/>
      <c r="AJW106" s="996"/>
      <c r="AJX106" s="996"/>
      <c r="AJY106" s="996"/>
      <c r="AJZ106" s="996"/>
      <c r="AKA106" s="996"/>
      <c r="AKB106" s="996"/>
      <c r="AKC106" s="996"/>
      <c r="AKD106" s="996"/>
      <c r="AKE106" s="996"/>
      <c r="AKF106" s="996"/>
      <c r="AKG106" s="996"/>
      <c r="AKH106" s="996"/>
      <c r="AKI106" s="996"/>
      <c r="AKJ106" s="996"/>
      <c r="AKK106" s="996"/>
      <c r="AKL106" s="996"/>
      <c r="AKM106" s="996"/>
      <c r="AKN106" s="996"/>
      <c r="AKO106" s="996"/>
      <c r="AKP106" s="996"/>
      <c r="AKQ106" s="996"/>
      <c r="AKR106" s="996"/>
      <c r="AKS106" s="996"/>
      <c r="AKT106" s="996"/>
      <c r="AKU106" s="996"/>
      <c r="AKV106" s="996"/>
      <c r="AKW106" s="996"/>
      <c r="AKX106" s="996"/>
      <c r="AKY106" s="996"/>
      <c r="AKZ106" s="996"/>
      <c r="ALA106" s="996"/>
      <c r="ALB106" s="996"/>
      <c r="ALC106" s="996"/>
      <c r="ALD106" s="996"/>
      <c r="ALE106" s="996"/>
      <c r="ALF106" s="996"/>
      <c r="ALG106" s="996"/>
      <c r="ALH106" s="996"/>
      <c r="ALI106" s="996"/>
      <c r="ALJ106" s="996"/>
      <c r="ALK106" s="996"/>
      <c r="ALL106" s="996"/>
      <c r="ALM106" s="996"/>
      <c r="ALN106" s="996"/>
      <c r="ALO106" s="996"/>
      <c r="ALP106" s="996"/>
      <c r="ALQ106" s="996"/>
      <c r="ALR106" s="996"/>
      <c r="ALS106" s="996"/>
    </row>
    <row r="107" spans="1:1007" s="990" customFormat="1" ht="409.5">
      <c r="A107" s="953" t="s">
        <v>1045</v>
      </c>
      <c r="B107" s="1264" t="s">
        <v>1046</v>
      </c>
      <c r="C107" s="1073" t="s">
        <v>1120</v>
      </c>
      <c r="D107" s="998"/>
      <c r="E107" s="1271" t="s">
        <v>1121</v>
      </c>
      <c r="F107" s="1271" t="s">
        <v>1122</v>
      </c>
      <c r="G107" s="1271" t="s">
        <v>1123</v>
      </c>
      <c r="H107" s="1271" t="s">
        <v>26</v>
      </c>
      <c r="I107" s="1073" t="s">
        <v>437</v>
      </c>
      <c r="J107" s="1073" t="s">
        <v>437</v>
      </c>
      <c r="K107" s="1172">
        <v>45078</v>
      </c>
      <c r="L107" s="1272">
        <v>48578</v>
      </c>
      <c r="M107" s="1271" t="s">
        <v>359</v>
      </c>
      <c r="N107" s="1271" t="s">
        <v>1124</v>
      </c>
      <c r="O107" s="1271" t="s">
        <v>359</v>
      </c>
      <c r="P107" s="1271" t="s">
        <v>1124</v>
      </c>
      <c r="Q107" s="1271" t="s">
        <v>359</v>
      </c>
      <c r="R107" s="1271" t="s">
        <v>1124</v>
      </c>
      <c r="S107" s="1271" t="s">
        <v>359</v>
      </c>
      <c r="T107" s="1271" t="s">
        <v>1124</v>
      </c>
      <c r="U107" s="1271" t="s">
        <v>359</v>
      </c>
      <c r="V107" s="1271" t="s">
        <v>1124</v>
      </c>
      <c r="W107" s="988"/>
      <c r="X107" s="988"/>
      <c r="Y107" s="988"/>
      <c r="Z107" s="988"/>
      <c r="AA107" s="988"/>
      <c r="AB107" s="988"/>
      <c r="AC107" s="1271" t="s">
        <v>1125</v>
      </c>
      <c r="AD107" s="1038"/>
      <c r="AE107" s="1327" t="s">
        <v>1175</v>
      </c>
      <c r="AF107" s="1189">
        <v>8.8000000000000005E-3</v>
      </c>
      <c r="AG107" s="1273" t="s">
        <v>1176</v>
      </c>
      <c r="AH107" s="1273" t="s">
        <v>1177</v>
      </c>
      <c r="AI107" s="1271" t="s">
        <v>356</v>
      </c>
      <c r="AJ107" s="1273" t="s">
        <v>1178</v>
      </c>
      <c r="AK107" s="1289" t="s">
        <v>1169</v>
      </c>
      <c r="AL107" s="1271" t="s">
        <v>20</v>
      </c>
      <c r="AM107" s="956" t="str">
        <f t="shared" si="11"/>
        <v>SI</v>
      </c>
      <c r="AN107" s="1273">
        <v>96</v>
      </c>
      <c r="AO107" s="1285" t="s">
        <v>437</v>
      </c>
      <c r="AP107" s="1285" t="s">
        <v>437</v>
      </c>
      <c r="AQ107" s="1172">
        <v>45078</v>
      </c>
      <c r="AR107" s="991">
        <v>48578</v>
      </c>
      <c r="AS107" s="1273">
        <v>1</v>
      </c>
      <c r="AT107" s="1273">
        <v>1</v>
      </c>
      <c r="AU107" s="1273">
        <v>1</v>
      </c>
      <c r="AV107" s="1273">
        <v>1</v>
      </c>
      <c r="AW107" s="1273">
        <v>1</v>
      </c>
      <c r="AX107" s="1273">
        <v>1</v>
      </c>
      <c r="AY107" s="1273">
        <v>1</v>
      </c>
      <c r="AZ107" s="1273">
        <v>1</v>
      </c>
      <c r="BA107" s="1273">
        <v>1</v>
      </c>
      <c r="BB107" s="1273">
        <v>1</v>
      </c>
      <c r="BC107" s="999"/>
      <c r="BD107" s="999"/>
      <c r="BE107" s="999"/>
      <c r="BF107" s="999"/>
      <c r="BG107" s="999"/>
      <c r="BH107" s="999"/>
      <c r="BI107" s="1000">
        <f>SUM(AS107:BH107)</f>
        <v>10</v>
      </c>
      <c r="BJ107" s="1274">
        <v>5</v>
      </c>
      <c r="BK107" s="1274" t="s">
        <v>359</v>
      </c>
      <c r="BL107" s="1275" t="s">
        <v>76</v>
      </c>
      <c r="BM107" s="1276">
        <v>7619</v>
      </c>
      <c r="BN107" s="1292">
        <v>5</v>
      </c>
      <c r="BO107" s="1292" t="s">
        <v>359</v>
      </c>
      <c r="BP107" s="1293" t="s">
        <v>76</v>
      </c>
      <c r="BQ107" s="1276">
        <v>7619</v>
      </c>
      <c r="BR107" s="1277">
        <v>6</v>
      </c>
      <c r="BS107" s="1271"/>
      <c r="BT107" s="1275" t="s">
        <v>76</v>
      </c>
      <c r="BU107" s="1279"/>
      <c r="BV107" s="1280">
        <v>6</v>
      </c>
      <c r="BW107" s="1271"/>
      <c r="BX107" s="1275" t="s">
        <v>76</v>
      </c>
      <c r="BY107" s="1271"/>
      <c r="BZ107" s="1274">
        <v>6</v>
      </c>
      <c r="CA107" s="1271"/>
      <c r="CB107" s="1275" t="s">
        <v>76</v>
      </c>
      <c r="CC107" s="1281"/>
      <c r="CD107" s="1277">
        <v>6</v>
      </c>
      <c r="CE107" s="1271"/>
      <c r="CF107" s="1275" t="s">
        <v>76</v>
      </c>
      <c r="CG107" s="1271"/>
      <c r="CH107" s="1274">
        <v>6</v>
      </c>
      <c r="CI107" s="1271"/>
      <c r="CJ107" s="1275" t="s">
        <v>76</v>
      </c>
      <c r="CK107" s="1271"/>
      <c r="CL107" s="1277" t="s">
        <v>359</v>
      </c>
      <c r="CM107" s="1271"/>
      <c r="CN107" s="1275" t="s">
        <v>359</v>
      </c>
      <c r="CO107" s="1271"/>
      <c r="CP107" s="1277" t="s">
        <v>359</v>
      </c>
      <c r="CQ107" s="1271"/>
      <c r="CR107" s="1275" t="s">
        <v>359</v>
      </c>
      <c r="CS107" s="1281"/>
      <c r="CT107" s="1277" t="s">
        <v>359</v>
      </c>
      <c r="CU107" s="1271"/>
      <c r="CV107" s="1275" t="s">
        <v>359</v>
      </c>
      <c r="CW107" s="1279" t="s">
        <v>359</v>
      </c>
      <c r="CX107" s="1155"/>
      <c r="CY107" s="993"/>
      <c r="CZ107" s="992"/>
      <c r="DA107" s="992"/>
      <c r="DB107" s="1155"/>
      <c r="DC107" s="993"/>
      <c r="DD107" s="992"/>
      <c r="DE107" s="992"/>
      <c r="DF107" s="1155"/>
      <c r="DG107" s="993"/>
      <c r="DH107" s="992"/>
      <c r="DI107" s="992"/>
      <c r="DJ107" s="1155"/>
      <c r="DK107" s="993"/>
      <c r="DL107" s="992"/>
      <c r="DM107" s="992"/>
      <c r="DN107" s="1155"/>
      <c r="DO107" s="993"/>
      <c r="DP107" s="992"/>
      <c r="DQ107" s="992"/>
      <c r="DR107" s="1155"/>
      <c r="DS107" s="993"/>
      <c r="DT107" s="992"/>
      <c r="DU107" s="992"/>
      <c r="DV107" s="994">
        <f>SUM(DR107,DN107,DJ107,DF107,DB107,CX107,CT107,CP107,CL107,CH107,CD107,BZ107,BV107,BR107,BN107,BJ107)</f>
        <v>40</v>
      </c>
      <c r="DW107" s="1273" t="s">
        <v>1148</v>
      </c>
      <c r="DX107" s="1273" t="s">
        <v>1171</v>
      </c>
      <c r="DY107" s="1273" t="s">
        <v>1179</v>
      </c>
      <c r="DZ107" s="1273" t="s">
        <v>1180</v>
      </c>
      <c r="EA107" s="1273">
        <v>3795750</v>
      </c>
      <c r="EB107" s="1288" t="s">
        <v>1181</v>
      </c>
      <c r="EC107" s="1308"/>
      <c r="ED107" s="1271"/>
      <c r="EE107" s="1271"/>
      <c r="EF107" s="1271"/>
      <c r="EG107" s="1271"/>
      <c r="EH107" s="1265"/>
      <c r="EI107" s="995"/>
      <c r="EJ107" s="995"/>
      <c r="EK107" s="995"/>
      <c r="EL107" s="995"/>
      <c r="EM107" s="995"/>
      <c r="EN107" s="995"/>
      <c r="EO107" s="995"/>
      <c r="EP107" s="995"/>
      <c r="EQ107" s="995"/>
      <c r="ER107" s="996"/>
      <c r="ES107" s="996"/>
      <c r="ET107" s="996"/>
      <c r="EU107" s="996"/>
      <c r="EV107" s="996"/>
      <c r="EW107" s="996"/>
      <c r="EX107" s="996"/>
      <c r="EY107" s="996"/>
      <c r="EZ107" s="996"/>
      <c r="FA107" s="996"/>
      <c r="FB107" s="996"/>
      <c r="FC107" s="996"/>
      <c r="FD107" s="996"/>
      <c r="FE107" s="996"/>
      <c r="FF107" s="996"/>
      <c r="FG107" s="996"/>
      <c r="FH107" s="996"/>
      <c r="FI107" s="996"/>
      <c r="FJ107" s="996"/>
      <c r="FK107" s="996"/>
      <c r="FL107" s="996"/>
      <c r="FM107" s="996"/>
      <c r="FN107" s="996"/>
      <c r="FO107" s="996"/>
      <c r="FP107" s="996"/>
      <c r="FQ107" s="996"/>
      <c r="FR107" s="996"/>
      <c r="FS107" s="996"/>
      <c r="FT107" s="996"/>
      <c r="FU107" s="996"/>
      <c r="FV107" s="996"/>
      <c r="FW107" s="996"/>
      <c r="FX107" s="996"/>
      <c r="FY107" s="996"/>
      <c r="FZ107" s="996"/>
      <c r="GA107" s="996"/>
      <c r="GB107" s="996"/>
      <c r="GC107" s="996"/>
      <c r="GD107" s="996"/>
      <c r="GE107" s="996"/>
      <c r="GF107" s="996"/>
      <c r="GG107" s="996"/>
      <c r="GH107" s="996"/>
      <c r="GI107" s="996"/>
      <c r="GJ107" s="996"/>
      <c r="GK107" s="996"/>
      <c r="GL107" s="996"/>
      <c r="GM107" s="996"/>
      <c r="GN107" s="996"/>
      <c r="GO107" s="996"/>
      <c r="GP107" s="996"/>
      <c r="GQ107" s="996"/>
      <c r="GR107" s="996"/>
      <c r="GS107" s="996"/>
      <c r="GT107" s="996"/>
      <c r="GU107" s="996"/>
      <c r="GV107" s="996"/>
      <c r="GW107" s="996"/>
      <c r="GX107" s="996"/>
      <c r="GY107" s="996"/>
      <c r="GZ107" s="996"/>
      <c r="HA107" s="996"/>
      <c r="HB107" s="996"/>
      <c r="HC107" s="996"/>
      <c r="HD107" s="996"/>
      <c r="HE107" s="996"/>
      <c r="HF107" s="996"/>
      <c r="HG107" s="996"/>
      <c r="HH107" s="996"/>
      <c r="HI107" s="996"/>
      <c r="HJ107" s="996"/>
      <c r="HK107" s="996"/>
      <c r="HL107" s="996"/>
      <c r="HM107" s="996"/>
      <c r="HN107" s="996"/>
      <c r="HO107" s="996"/>
      <c r="HP107" s="996"/>
      <c r="HQ107" s="996"/>
      <c r="HR107" s="996"/>
      <c r="HS107" s="996"/>
      <c r="HT107" s="996"/>
      <c r="HU107" s="996"/>
      <c r="HV107" s="996"/>
      <c r="HW107" s="996"/>
      <c r="HX107" s="996"/>
      <c r="HY107" s="996"/>
      <c r="HZ107" s="996"/>
      <c r="IA107" s="996"/>
      <c r="IB107" s="996"/>
      <c r="IC107" s="996"/>
      <c r="ID107" s="996"/>
      <c r="IE107" s="996"/>
      <c r="IF107" s="996"/>
      <c r="IG107" s="996"/>
      <c r="IH107" s="996"/>
      <c r="II107" s="996"/>
      <c r="IJ107" s="996"/>
      <c r="IK107" s="996"/>
      <c r="IL107" s="996"/>
      <c r="IM107" s="996"/>
      <c r="IN107" s="996"/>
      <c r="IO107" s="996"/>
      <c r="IP107" s="996"/>
      <c r="IQ107" s="996"/>
      <c r="IR107" s="996"/>
      <c r="IS107" s="996"/>
      <c r="IT107" s="996"/>
      <c r="IU107" s="996"/>
      <c r="IV107" s="996"/>
      <c r="IW107" s="996"/>
      <c r="IX107" s="996"/>
      <c r="IY107" s="996"/>
      <c r="IZ107" s="996"/>
      <c r="JA107" s="996"/>
      <c r="JB107" s="996"/>
      <c r="JC107" s="996"/>
      <c r="JD107" s="996"/>
      <c r="JE107" s="996"/>
      <c r="JF107" s="996"/>
      <c r="JG107" s="996"/>
      <c r="JH107" s="996"/>
      <c r="JI107" s="996"/>
      <c r="JJ107" s="996"/>
      <c r="JK107" s="996"/>
      <c r="JL107" s="996"/>
      <c r="JM107" s="996"/>
      <c r="JN107" s="996"/>
      <c r="JO107" s="996"/>
      <c r="JP107" s="996"/>
      <c r="JQ107" s="996"/>
      <c r="JR107" s="996"/>
      <c r="JS107" s="996"/>
      <c r="JT107" s="996"/>
      <c r="JU107" s="996"/>
      <c r="JV107" s="996"/>
      <c r="JW107" s="996"/>
      <c r="JX107" s="996"/>
      <c r="JY107" s="996"/>
      <c r="JZ107" s="996"/>
      <c r="KA107" s="996"/>
      <c r="KB107" s="996"/>
      <c r="KC107" s="996"/>
      <c r="KD107" s="996"/>
      <c r="KE107" s="996"/>
      <c r="KF107" s="996"/>
      <c r="KG107" s="996"/>
      <c r="KH107" s="996"/>
      <c r="KI107" s="996"/>
      <c r="KJ107" s="996"/>
      <c r="KK107" s="996"/>
      <c r="KL107" s="996"/>
      <c r="KM107" s="996"/>
      <c r="KN107" s="996"/>
      <c r="KO107" s="996"/>
      <c r="KP107" s="996"/>
      <c r="KQ107" s="996"/>
      <c r="KR107" s="996"/>
      <c r="KS107" s="996"/>
      <c r="KT107" s="996"/>
      <c r="KU107" s="996"/>
      <c r="KV107" s="996"/>
      <c r="KW107" s="996"/>
      <c r="KX107" s="996"/>
      <c r="KY107" s="996"/>
      <c r="KZ107" s="996"/>
      <c r="LA107" s="996"/>
      <c r="LB107" s="996"/>
      <c r="LC107" s="996"/>
      <c r="LD107" s="996"/>
      <c r="LE107" s="996"/>
      <c r="LF107" s="996"/>
      <c r="LG107" s="996"/>
      <c r="LH107" s="996"/>
      <c r="LI107" s="996"/>
      <c r="LJ107" s="996"/>
      <c r="LK107" s="996"/>
      <c r="LL107" s="996"/>
      <c r="LM107" s="996"/>
      <c r="LN107" s="996"/>
      <c r="LO107" s="996"/>
      <c r="LP107" s="996"/>
      <c r="LQ107" s="996"/>
      <c r="LR107" s="996"/>
      <c r="LS107" s="996"/>
      <c r="LT107" s="996"/>
      <c r="LU107" s="996"/>
      <c r="LV107" s="996"/>
      <c r="LW107" s="996"/>
      <c r="LX107" s="996"/>
      <c r="LY107" s="996"/>
      <c r="LZ107" s="996"/>
      <c r="MA107" s="996"/>
      <c r="MB107" s="996"/>
      <c r="MC107" s="996"/>
      <c r="MD107" s="996"/>
      <c r="ME107" s="996"/>
      <c r="MF107" s="996"/>
      <c r="MG107" s="996"/>
      <c r="MH107" s="996"/>
      <c r="MI107" s="996"/>
      <c r="MJ107" s="996"/>
      <c r="MK107" s="996"/>
      <c r="ML107" s="996"/>
      <c r="MM107" s="996"/>
      <c r="MN107" s="996"/>
      <c r="MO107" s="996"/>
      <c r="MP107" s="996"/>
      <c r="MQ107" s="996"/>
      <c r="MR107" s="996"/>
      <c r="MS107" s="996"/>
      <c r="MT107" s="996"/>
      <c r="MU107" s="996"/>
      <c r="MV107" s="996"/>
      <c r="MW107" s="996"/>
      <c r="MX107" s="996"/>
      <c r="MY107" s="996"/>
      <c r="MZ107" s="996"/>
      <c r="NA107" s="996"/>
      <c r="NB107" s="996"/>
      <c r="NC107" s="996"/>
      <c r="ND107" s="996"/>
      <c r="NE107" s="996"/>
      <c r="NF107" s="996"/>
      <c r="NG107" s="996"/>
      <c r="NH107" s="996"/>
      <c r="NI107" s="996"/>
      <c r="NJ107" s="996"/>
      <c r="NK107" s="996"/>
      <c r="NL107" s="996"/>
      <c r="NM107" s="996"/>
      <c r="NN107" s="996"/>
      <c r="NO107" s="996"/>
      <c r="NP107" s="996"/>
      <c r="NQ107" s="996"/>
      <c r="NR107" s="996"/>
      <c r="NS107" s="996"/>
      <c r="NT107" s="996"/>
      <c r="NU107" s="996"/>
      <c r="NV107" s="996"/>
      <c r="NW107" s="996"/>
      <c r="NX107" s="996"/>
      <c r="NY107" s="996"/>
      <c r="NZ107" s="996"/>
      <c r="OA107" s="996"/>
      <c r="OB107" s="996"/>
      <c r="OC107" s="996"/>
      <c r="OD107" s="996"/>
      <c r="OE107" s="996"/>
      <c r="OF107" s="996"/>
      <c r="OG107" s="996"/>
      <c r="OH107" s="996"/>
      <c r="OI107" s="996"/>
      <c r="OJ107" s="996"/>
      <c r="OK107" s="996"/>
      <c r="OL107" s="996"/>
      <c r="OM107" s="996"/>
      <c r="ON107" s="996"/>
      <c r="OO107" s="996"/>
      <c r="OP107" s="996"/>
      <c r="OQ107" s="996"/>
      <c r="OR107" s="996"/>
      <c r="OS107" s="996"/>
      <c r="OT107" s="996"/>
      <c r="OU107" s="996"/>
      <c r="OV107" s="996"/>
      <c r="OW107" s="996"/>
      <c r="OX107" s="996"/>
      <c r="OY107" s="996"/>
      <c r="OZ107" s="996"/>
      <c r="PA107" s="996"/>
      <c r="PB107" s="996"/>
      <c r="PC107" s="996"/>
      <c r="PD107" s="996"/>
      <c r="PE107" s="996"/>
      <c r="PF107" s="996"/>
      <c r="PG107" s="996"/>
      <c r="PH107" s="996"/>
      <c r="PI107" s="996"/>
      <c r="PJ107" s="996"/>
      <c r="PK107" s="996"/>
      <c r="PL107" s="996"/>
      <c r="PM107" s="996"/>
      <c r="PN107" s="996"/>
      <c r="PO107" s="996"/>
      <c r="PP107" s="996"/>
      <c r="PQ107" s="996"/>
      <c r="PR107" s="996"/>
      <c r="PS107" s="996"/>
      <c r="PT107" s="996"/>
      <c r="PU107" s="996"/>
      <c r="PV107" s="996"/>
      <c r="PW107" s="996"/>
      <c r="PX107" s="996"/>
      <c r="PY107" s="996"/>
      <c r="PZ107" s="996"/>
      <c r="QA107" s="996"/>
      <c r="QB107" s="996"/>
      <c r="QC107" s="996"/>
      <c r="QD107" s="996"/>
      <c r="QE107" s="996"/>
      <c r="QF107" s="996"/>
      <c r="QG107" s="996"/>
      <c r="QH107" s="996"/>
      <c r="QI107" s="996"/>
      <c r="QJ107" s="996"/>
      <c r="QK107" s="996"/>
      <c r="QL107" s="996"/>
      <c r="QM107" s="996"/>
      <c r="QN107" s="996"/>
      <c r="QO107" s="996"/>
      <c r="QP107" s="996"/>
      <c r="QQ107" s="996"/>
      <c r="QR107" s="996"/>
      <c r="QS107" s="996"/>
      <c r="QT107" s="996"/>
      <c r="QU107" s="996"/>
      <c r="QV107" s="996"/>
      <c r="QW107" s="996"/>
      <c r="QX107" s="996"/>
      <c r="QY107" s="996"/>
      <c r="QZ107" s="996"/>
      <c r="RA107" s="996"/>
      <c r="RB107" s="996"/>
      <c r="RC107" s="996"/>
      <c r="RD107" s="996"/>
      <c r="RE107" s="996"/>
      <c r="RF107" s="996"/>
      <c r="RG107" s="996"/>
      <c r="RH107" s="996"/>
      <c r="RI107" s="996"/>
      <c r="RJ107" s="996"/>
      <c r="RK107" s="996"/>
      <c r="RL107" s="996"/>
      <c r="RM107" s="996"/>
      <c r="RN107" s="996"/>
      <c r="RO107" s="996"/>
      <c r="RP107" s="996"/>
      <c r="RQ107" s="996"/>
      <c r="RR107" s="996"/>
      <c r="RS107" s="996"/>
      <c r="RT107" s="996"/>
      <c r="RU107" s="996"/>
      <c r="RV107" s="996"/>
      <c r="RW107" s="996"/>
      <c r="RX107" s="996"/>
      <c r="RY107" s="996"/>
      <c r="RZ107" s="996"/>
      <c r="SA107" s="996"/>
      <c r="SB107" s="996"/>
      <c r="SC107" s="996"/>
      <c r="SD107" s="996"/>
      <c r="SE107" s="996"/>
      <c r="SF107" s="996"/>
      <c r="SG107" s="996"/>
      <c r="SH107" s="996"/>
      <c r="SI107" s="996"/>
      <c r="SJ107" s="996"/>
      <c r="SK107" s="996"/>
      <c r="SL107" s="996"/>
      <c r="SM107" s="996"/>
      <c r="SN107" s="996"/>
      <c r="SO107" s="996"/>
      <c r="SP107" s="996"/>
      <c r="SQ107" s="996"/>
      <c r="SR107" s="996"/>
      <c r="SS107" s="996"/>
      <c r="ST107" s="996"/>
      <c r="SU107" s="996"/>
      <c r="SV107" s="996"/>
      <c r="SW107" s="996"/>
      <c r="SX107" s="996"/>
      <c r="SY107" s="996"/>
      <c r="SZ107" s="996"/>
      <c r="TA107" s="996"/>
      <c r="TB107" s="996"/>
      <c r="TC107" s="996"/>
      <c r="TD107" s="996"/>
      <c r="TE107" s="996"/>
      <c r="TF107" s="996"/>
      <c r="TG107" s="996"/>
      <c r="TH107" s="996"/>
      <c r="TI107" s="996"/>
      <c r="TJ107" s="996"/>
      <c r="TK107" s="996"/>
      <c r="TL107" s="996"/>
      <c r="TM107" s="996"/>
      <c r="TN107" s="996"/>
      <c r="TO107" s="996"/>
      <c r="TP107" s="996"/>
      <c r="TQ107" s="996"/>
      <c r="TR107" s="996"/>
      <c r="TS107" s="996"/>
      <c r="TT107" s="996"/>
      <c r="TU107" s="996"/>
      <c r="TV107" s="996"/>
      <c r="TW107" s="996"/>
      <c r="TX107" s="996"/>
      <c r="TY107" s="996"/>
      <c r="TZ107" s="996"/>
      <c r="UA107" s="996"/>
      <c r="UB107" s="996"/>
      <c r="UC107" s="996"/>
      <c r="UD107" s="996"/>
      <c r="UE107" s="996"/>
      <c r="UF107" s="996"/>
      <c r="UG107" s="996"/>
      <c r="UH107" s="996"/>
      <c r="UI107" s="996"/>
      <c r="UJ107" s="996"/>
      <c r="UK107" s="996"/>
      <c r="UL107" s="996"/>
      <c r="UM107" s="996"/>
      <c r="UN107" s="996"/>
      <c r="UO107" s="996"/>
      <c r="UP107" s="996"/>
      <c r="UQ107" s="996"/>
      <c r="UR107" s="996"/>
      <c r="US107" s="996"/>
      <c r="UT107" s="996"/>
      <c r="UU107" s="996"/>
      <c r="UV107" s="996"/>
      <c r="UW107" s="996"/>
      <c r="UX107" s="996"/>
      <c r="UY107" s="996"/>
      <c r="UZ107" s="996"/>
      <c r="VA107" s="996"/>
      <c r="VB107" s="996"/>
      <c r="VC107" s="996"/>
      <c r="VD107" s="996"/>
      <c r="VE107" s="996"/>
      <c r="VF107" s="996"/>
      <c r="VG107" s="996"/>
      <c r="VH107" s="996"/>
      <c r="VI107" s="996"/>
      <c r="VJ107" s="996"/>
      <c r="VK107" s="996"/>
      <c r="VL107" s="996"/>
      <c r="VM107" s="996"/>
      <c r="VN107" s="996"/>
      <c r="VO107" s="996"/>
      <c r="VP107" s="996"/>
      <c r="VQ107" s="996"/>
      <c r="VR107" s="996"/>
      <c r="VS107" s="996"/>
      <c r="VT107" s="996"/>
      <c r="VU107" s="996"/>
      <c r="VV107" s="996"/>
      <c r="VW107" s="996"/>
      <c r="VX107" s="996"/>
      <c r="VY107" s="996"/>
      <c r="VZ107" s="996"/>
      <c r="WA107" s="996"/>
      <c r="WB107" s="996"/>
      <c r="WC107" s="996"/>
      <c r="WD107" s="996"/>
      <c r="WE107" s="996"/>
      <c r="WF107" s="996"/>
      <c r="WG107" s="996"/>
      <c r="WH107" s="996"/>
      <c r="WI107" s="996"/>
      <c r="WJ107" s="996"/>
      <c r="WK107" s="996"/>
      <c r="WL107" s="996"/>
      <c r="WM107" s="996"/>
      <c r="WN107" s="996"/>
      <c r="WO107" s="996"/>
      <c r="WP107" s="996"/>
      <c r="WQ107" s="996"/>
      <c r="WR107" s="996"/>
      <c r="WS107" s="996"/>
      <c r="WT107" s="996"/>
      <c r="WU107" s="996"/>
      <c r="WV107" s="996"/>
      <c r="WW107" s="996"/>
      <c r="WX107" s="996"/>
      <c r="WY107" s="996"/>
      <c r="WZ107" s="996"/>
      <c r="XA107" s="996"/>
      <c r="XB107" s="996"/>
      <c r="XC107" s="996"/>
      <c r="XD107" s="996"/>
      <c r="XE107" s="996"/>
      <c r="XF107" s="996"/>
      <c r="XG107" s="996"/>
      <c r="XH107" s="996"/>
      <c r="XI107" s="996"/>
      <c r="XJ107" s="996"/>
      <c r="XK107" s="996"/>
      <c r="XL107" s="996"/>
      <c r="XM107" s="996"/>
      <c r="XN107" s="996"/>
      <c r="XO107" s="996"/>
      <c r="XP107" s="996"/>
      <c r="XQ107" s="996"/>
      <c r="XR107" s="996"/>
      <c r="XS107" s="996"/>
      <c r="XT107" s="996"/>
      <c r="XU107" s="996"/>
      <c r="XV107" s="996"/>
      <c r="XW107" s="996"/>
      <c r="XX107" s="996"/>
      <c r="XY107" s="996"/>
      <c r="XZ107" s="996"/>
      <c r="YA107" s="996"/>
      <c r="YB107" s="996"/>
      <c r="YC107" s="996"/>
      <c r="YD107" s="996"/>
      <c r="YE107" s="996"/>
      <c r="YF107" s="996"/>
      <c r="YG107" s="996"/>
      <c r="YH107" s="996"/>
      <c r="YI107" s="996"/>
      <c r="YJ107" s="996"/>
      <c r="YK107" s="996"/>
      <c r="YL107" s="996"/>
      <c r="YM107" s="996"/>
      <c r="YN107" s="996"/>
      <c r="YO107" s="996"/>
      <c r="YP107" s="996"/>
      <c r="YQ107" s="996"/>
      <c r="YR107" s="996"/>
      <c r="YS107" s="996"/>
      <c r="YT107" s="996"/>
      <c r="YU107" s="996"/>
      <c r="YV107" s="996"/>
      <c r="YW107" s="996"/>
      <c r="YX107" s="996"/>
      <c r="YY107" s="996"/>
      <c r="YZ107" s="996"/>
      <c r="ZA107" s="996"/>
      <c r="ZB107" s="996"/>
      <c r="ZC107" s="996"/>
      <c r="ZD107" s="996"/>
      <c r="ZE107" s="996"/>
      <c r="ZF107" s="996"/>
      <c r="ZG107" s="996"/>
      <c r="ZH107" s="996"/>
      <c r="ZI107" s="996"/>
      <c r="ZJ107" s="996"/>
      <c r="ZK107" s="996"/>
      <c r="ZL107" s="996"/>
      <c r="ZM107" s="996"/>
      <c r="ZN107" s="996"/>
      <c r="ZO107" s="996"/>
      <c r="ZP107" s="996"/>
      <c r="ZQ107" s="996"/>
      <c r="ZR107" s="996"/>
      <c r="ZS107" s="996"/>
      <c r="ZT107" s="996"/>
      <c r="ZU107" s="996"/>
      <c r="ZV107" s="996"/>
      <c r="ZW107" s="996"/>
      <c r="ZX107" s="996"/>
      <c r="ZY107" s="996"/>
      <c r="ZZ107" s="996"/>
      <c r="AAA107" s="996"/>
      <c r="AAB107" s="996"/>
      <c r="AAC107" s="996"/>
      <c r="AAD107" s="996"/>
      <c r="AAE107" s="996"/>
      <c r="AAF107" s="996"/>
      <c r="AAG107" s="996"/>
      <c r="AAH107" s="996"/>
      <c r="AAI107" s="996"/>
      <c r="AAJ107" s="996"/>
      <c r="AAK107" s="996"/>
      <c r="AAL107" s="996"/>
      <c r="AAM107" s="996"/>
      <c r="AAN107" s="996"/>
      <c r="AAO107" s="996"/>
      <c r="AAP107" s="996"/>
      <c r="AAQ107" s="996"/>
      <c r="AAR107" s="996"/>
      <c r="AAS107" s="996"/>
      <c r="AAT107" s="996"/>
      <c r="AAU107" s="996"/>
      <c r="AAV107" s="996"/>
      <c r="AAW107" s="996"/>
      <c r="AAX107" s="996"/>
      <c r="AAY107" s="996"/>
      <c r="AAZ107" s="996"/>
      <c r="ABA107" s="996"/>
      <c r="ABB107" s="996"/>
      <c r="ABC107" s="996"/>
      <c r="ABD107" s="996"/>
      <c r="ABE107" s="996"/>
      <c r="ABF107" s="996"/>
      <c r="ABG107" s="996"/>
      <c r="ABH107" s="996"/>
      <c r="ABI107" s="996"/>
      <c r="ABJ107" s="996"/>
      <c r="ABK107" s="996"/>
      <c r="ABL107" s="996"/>
      <c r="ABM107" s="996"/>
      <c r="ABN107" s="996"/>
      <c r="ABO107" s="996"/>
      <c r="ABP107" s="996"/>
      <c r="ABQ107" s="996"/>
      <c r="ABR107" s="996"/>
      <c r="ABS107" s="996"/>
      <c r="ABT107" s="996"/>
      <c r="ABU107" s="996"/>
      <c r="ABV107" s="996"/>
      <c r="ABW107" s="996"/>
      <c r="ABX107" s="996"/>
      <c r="ABY107" s="996"/>
      <c r="ABZ107" s="996"/>
      <c r="ACA107" s="996"/>
      <c r="ACB107" s="996"/>
      <c r="ACC107" s="996"/>
      <c r="ACD107" s="996"/>
      <c r="ACE107" s="996"/>
      <c r="ACF107" s="996"/>
      <c r="ACG107" s="996"/>
      <c r="ACH107" s="996"/>
      <c r="ACI107" s="996"/>
      <c r="ACJ107" s="996"/>
      <c r="ACK107" s="996"/>
      <c r="ACL107" s="996"/>
      <c r="ACM107" s="996"/>
      <c r="ACN107" s="996"/>
      <c r="ACO107" s="996"/>
      <c r="ACP107" s="996"/>
      <c r="ACQ107" s="996"/>
      <c r="ACR107" s="996"/>
      <c r="ACS107" s="996"/>
      <c r="ACT107" s="996"/>
      <c r="ACU107" s="996"/>
      <c r="ACV107" s="996"/>
      <c r="ACW107" s="996"/>
      <c r="ACX107" s="996"/>
      <c r="ACY107" s="996"/>
      <c r="ACZ107" s="996"/>
      <c r="ADA107" s="996"/>
      <c r="ADB107" s="996"/>
      <c r="ADC107" s="996"/>
      <c r="ADD107" s="996"/>
      <c r="ADE107" s="996"/>
      <c r="ADF107" s="996"/>
      <c r="ADG107" s="996"/>
      <c r="ADH107" s="996"/>
      <c r="ADI107" s="996"/>
      <c r="ADJ107" s="996"/>
      <c r="ADK107" s="996"/>
      <c r="ADL107" s="996"/>
      <c r="ADM107" s="996"/>
      <c r="ADN107" s="996"/>
      <c r="ADO107" s="996"/>
      <c r="ADP107" s="996"/>
      <c r="ADQ107" s="996"/>
      <c r="ADR107" s="996"/>
      <c r="ADS107" s="996"/>
      <c r="ADT107" s="996"/>
      <c r="ADU107" s="996"/>
      <c r="ADV107" s="996"/>
      <c r="ADW107" s="996"/>
      <c r="ADX107" s="996"/>
      <c r="ADY107" s="996"/>
      <c r="ADZ107" s="996"/>
      <c r="AEA107" s="996"/>
      <c r="AEB107" s="996"/>
      <c r="AEC107" s="996"/>
      <c r="AED107" s="996"/>
      <c r="AEE107" s="996"/>
      <c r="AEF107" s="996"/>
      <c r="AEG107" s="996"/>
      <c r="AEH107" s="996"/>
      <c r="AEI107" s="996"/>
      <c r="AEJ107" s="996"/>
      <c r="AEK107" s="996"/>
      <c r="AEL107" s="996"/>
      <c r="AEM107" s="996"/>
      <c r="AEN107" s="996"/>
      <c r="AEO107" s="996"/>
      <c r="AEP107" s="996"/>
      <c r="AEQ107" s="996"/>
      <c r="AER107" s="996"/>
      <c r="AES107" s="996"/>
      <c r="AET107" s="996"/>
      <c r="AEU107" s="996"/>
      <c r="AEV107" s="996"/>
      <c r="AEW107" s="996"/>
      <c r="AEX107" s="996"/>
      <c r="AEY107" s="996"/>
      <c r="AEZ107" s="996"/>
      <c r="AFA107" s="996"/>
      <c r="AFB107" s="996"/>
      <c r="AFC107" s="996"/>
      <c r="AFD107" s="996"/>
      <c r="AFE107" s="996"/>
      <c r="AFF107" s="996"/>
      <c r="AFG107" s="996"/>
      <c r="AFH107" s="996"/>
      <c r="AFI107" s="996"/>
      <c r="AFJ107" s="996"/>
      <c r="AFK107" s="996"/>
      <c r="AFL107" s="996"/>
      <c r="AFM107" s="996"/>
      <c r="AFN107" s="996"/>
      <c r="AFO107" s="996"/>
      <c r="AFP107" s="996"/>
      <c r="AFQ107" s="996"/>
      <c r="AFR107" s="996"/>
      <c r="AFS107" s="996"/>
      <c r="AFT107" s="996"/>
      <c r="AFU107" s="996"/>
      <c r="AFV107" s="996"/>
      <c r="AFW107" s="996"/>
      <c r="AFX107" s="996"/>
      <c r="AFY107" s="996"/>
      <c r="AFZ107" s="996"/>
      <c r="AGA107" s="996"/>
      <c r="AGB107" s="996"/>
      <c r="AGC107" s="996"/>
      <c r="AGD107" s="996"/>
      <c r="AGE107" s="996"/>
      <c r="AGF107" s="996"/>
      <c r="AGG107" s="996"/>
      <c r="AGH107" s="996"/>
      <c r="AGI107" s="996"/>
      <c r="AGJ107" s="996"/>
      <c r="AGK107" s="996"/>
      <c r="AGL107" s="996"/>
      <c r="AGM107" s="996"/>
      <c r="AGN107" s="996"/>
      <c r="AGO107" s="996"/>
      <c r="AGP107" s="996"/>
      <c r="AGQ107" s="996"/>
      <c r="AGR107" s="996"/>
      <c r="AGS107" s="996"/>
      <c r="AGT107" s="996"/>
      <c r="AGU107" s="996"/>
      <c r="AGV107" s="996"/>
      <c r="AGW107" s="996"/>
      <c r="AGX107" s="996"/>
      <c r="AGY107" s="996"/>
      <c r="AGZ107" s="996"/>
      <c r="AHA107" s="996"/>
      <c r="AHB107" s="996"/>
      <c r="AHC107" s="996"/>
      <c r="AHD107" s="996"/>
      <c r="AHE107" s="996"/>
      <c r="AHF107" s="996"/>
      <c r="AHG107" s="996"/>
      <c r="AHH107" s="996"/>
      <c r="AHI107" s="996"/>
      <c r="AHJ107" s="996"/>
      <c r="AHK107" s="996"/>
      <c r="AHL107" s="996"/>
      <c r="AHM107" s="996"/>
      <c r="AHN107" s="996"/>
      <c r="AHO107" s="996"/>
      <c r="AHP107" s="996"/>
      <c r="AHQ107" s="996"/>
      <c r="AHR107" s="996"/>
      <c r="AHS107" s="996"/>
      <c r="AHT107" s="996"/>
      <c r="AHU107" s="996"/>
      <c r="AHV107" s="996"/>
      <c r="AHW107" s="996"/>
      <c r="AHX107" s="996"/>
      <c r="AHY107" s="996"/>
      <c r="AHZ107" s="996"/>
      <c r="AIA107" s="996"/>
      <c r="AIB107" s="996"/>
      <c r="AIC107" s="996"/>
      <c r="AID107" s="996"/>
      <c r="AIE107" s="996"/>
      <c r="AIF107" s="996"/>
      <c r="AIG107" s="996"/>
      <c r="AIH107" s="996"/>
      <c r="AII107" s="996"/>
      <c r="AIJ107" s="996"/>
      <c r="AIK107" s="996"/>
      <c r="AIL107" s="996"/>
      <c r="AIM107" s="996"/>
      <c r="AIN107" s="996"/>
      <c r="AIO107" s="996"/>
      <c r="AIP107" s="996"/>
      <c r="AIQ107" s="996"/>
      <c r="AIR107" s="996"/>
      <c r="AIS107" s="996"/>
      <c r="AIT107" s="996"/>
      <c r="AIU107" s="996"/>
      <c r="AIV107" s="996"/>
      <c r="AIW107" s="996"/>
      <c r="AIX107" s="996"/>
      <c r="AIY107" s="996"/>
      <c r="AIZ107" s="996"/>
      <c r="AJA107" s="996"/>
      <c r="AJB107" s="996"/>
      <c r="AJC107" s="996"/>
      <c r="AJD107" s="996"/>
      <c r="AJE107" s="996"/>
      <c r="AJF107" s="996"/>
      <c r="AJG107" s="996"/>
      <c r="AJH107" s="996"/>
      <c r="AJI107" s="996"/>
      <c r="AJJ107" s="996"/>
      <c r="AJK107" s="996"/>
      <c r="AJL107" s="996"/>
      <c r="AJM107" s="996"/>
      <c r="AJN107" s="996"/>
      <c r="AJO107" s="996"/>
      <c r="AJP107" s="996"/>
      <c r="AJQ107" s="996"/>
      <c r="AJR107" s="996"/>
      <c r="AJS107" s="996"/>
      <c r="AJT107" s="996"/>
      <c r="AJU107" s="996"/>
      <c r="AJV107" s="996"/>
      <c r="AJW107" s="996"/>
      <c r="AJX107" s="996"/>
      <c r="AJY107" s="996"/>
      <c r="AJZ107" s="996"/>
      <c r="AKA107" s="996"/>
      <c r="AKB107" s="996"/>
      <c r="AKC107" s="996"/>
      <c r="AKD107" s="996"/>
      <c r="AKE107" s="996"/>
      <c r="AKF107" s="996"/>
      <c r="AKG107" s="996"/>
      <c r="AKH107" s="996"/>
      <c r="AKI107" s="996"/>
      <c r="AKJ107" s="996"/>
      <c r="AKK107" s="996"/>
      <c r="AKL107" s="996"/>
      <c r="AKM107" s="996"/>
      <c r="AKN107" s="996"/>
      <c r="AKO107" s="996"/>
      <c r="AKP107" s="996"/>
      <c r="AKQ107" s="996"/>
      <c r="AKR107" s="996"/>
      <c r="AKS107" s="996"/>
      <c r="AKT107" s="996"/>
      <c r="AKU107" s="996"/>
      <c r="AKV107" s="996"/>
      <c r="AKW107" s="996"/>
      <c r="AKX107" s="996"/>
      <c r="AKY107" s="996"/>
      <c r="AKZ107" s="996"/>
      <c r="ALA107" s="996"/>
      <c r="ALB107" s="996"/>
      <c r="ALC107" s="996"/>
      <c r="ALD107" s="996"/>
      <c r="ALE107" s="996"/>
      <c r="ALF107" s="996"/>
      <c r="ALG107" s="996"/>
      <c r="ALH107" s="996"/>
      <c r="ALI107" s="996"/>
      <c r="ALJ107" s="996"/>
      <c r="ALK107" s="996"/>
      <c r="ALL107" s="996"/>
      <c r="ALM107" s="996"/>
      <c r="ALN107" s="996"/>
      <c r="ALO107" s="996"/>
      <c r="ALP107" s="996"/>
      <c r="ALQ107" s="996"/>
      <c r="ALR107" s="996"/>
      <c r="ALS107" s="996"/>
    </row>
    <row r="108" spans="1:1007" s="990" customFormat="1" ht="135">
      <c r="A108" s="953" t="s">
        <v>1045</v>
      </c>
      <c r="B108" s="1264" t="s">
        <v>1046</v>
      </c>
      <c r="C108" s="1073" t="s">
        <v>1120</v>
      </c>
      <c r="D108" s="998"/>
      <c r="E108" s="1271" t="s">
        <v>1121</v>
      </c>
      <c r="F108" s="1271" t="s">
        <v>1122</v>
      </c>
      <c r="G108" s="1271" t="s">
        <v>1123</v>
      </c>
      <c r="H108" s="1271" t="s">
        <v>26</v>
      </c>
      <c r="I108" s="1073" t="s">
        <v>437</v>
      </c>
      <c r="J108" s="1073" t="s">
        <v>437</v>
      </c>
      <c r="K108" s="1172">
        <v>45078</v>
      </c>
      <c r="L108" s="1272">
        <v>48578</v>
      </c>
      <c r="M108" s="1271" t="s">
        <v>359</v>
      </c>
      <c r="N108" s="1271" t="s">
        <v>1124</v>
      </c>
      <c r="O108" s="1271" t="s">
        <v>359</v>
      </c>
      <c r="P108" s="1271" t="s">
        <v>1124</v>
      </c>
      <c r="Q108" s="1271" t="s">
        <v>359</v>
      </c>
      <c r="R108" s="1271" t="s">
        <v>1124</v>
      </c>
      <c r="S108" s="1271" t="s">
        <v>359</v>
      </c>
      <c r="T108" s="1271" t="s">
        <v>1124</v>
      </c>
      <c r="U108" s="1271" t="s">
        <v>359</v>
      </c>
      <c r="V108" s="1271" t="s">
        <v>1124</v>
      </c>
      <c r="W108" s="988"/>
      <c r="X108" s="988"/>
      <c r="Y108" s="988"/>
      <c r="Z108" s="988"/>
      <c r="AA108" s="988"/>
      <c r="AB108" s="988"/>
      <c r="AC108" s="1271" t="s">
        <v>1125</v>
      </c>
      <c r="AD108" s="1038"/>
      <c r="AE108" s="1327" t="s">
        <v>1182</v>
      </c>
      <c r="AF108" s="1189">
        <v>8.8000000000000005E-3</v>
      </c>
      <c r="AG108" s="1273" t="s">
        <v>1183</v>
      </c>
      <c r="AH108" s="1273" t="s">
        <v>1184</v>
      </c>
      <c r="AI108" s="953" t="s">
        <v>702</v>
      </c>
      <c r="AJ108" s="953" t="s">
        <v>702</v>
      </c>
      <c r="AK108" s="1271" t="s">
        <v>1</v>
      </c>
      <c r="AL108" s="1279" t="s">
        <v>932</v>
      </c>
      <c r="AM108" s="956" t="str">
        <f t="shared" si="11"/>
        <v>SI</v>
      </c>
      <c r="AN108" s="1278">
        <v>497</v>
      </c>
      <c r="AO108" s="1285" t="s">
        <v>437</v>
      </c>
      <c r="AP108" s="1285" t="s">
        <v>437</v>
      </c>
      <c r="AQ108" s="1172">
        <v>45078</v>
      </c>
      <c r="AR108" s="991">
        <v>48578</v>
      </c>
      <c r="AS108" s="1294" t="s">
        <v>1185</v>
      </c>
      <c r="AT108" s="1294">
        <v>0.15</v>
      </c>
      <c r="AU108" s="1294">
        <v>0.15</v>
      </c>
      <c r="AV108" s="1294">
        <v>0.1</v>
      </c>
      <c r="AW108" s="1294">
        <v>0.1</v>
      </c>
      <c r="AX108" s="1294">
        <v>0.1</v>
      </c>
      <c r="AY108" s="1294">
        <v>0.1</v>
      </c>
      <c r="AZ108" s="1294">
        <v>0.1</v>
      </c>
      <c r="BA108" s="1294">
        <v>0.1</v>
      </c>
      <c r="BB108" s="1294">
        <v>0.1</v>
      </c>
      <c r="BC108" s="999"/>
      <c r="BD108" s="999"/>
      <c r="BE108" s="999"/>
      <c r="BF108" s="999"/>
      <c r="BG108" s="999"/>
      <c r="BH108" s="999"/>
      <c r="BI108" s="999">
        <f>SUM(AS108:BH108)</f>
        <v>0.99999999999999989</v>
      </c>
      <c r="BJ108" s="1274">
        <v>218</v>
      </c>
      <c r="BK108" s="1274" t="s">
        <v>359</v>
      </c>
      <c r="BL108" s="1275" t="s">
        <v>76</v>
      </c>
      <c r="BM108" s="1276">
        <v>7868</v>
      </c>
      <c r="BN108" s="1277">
        <v>225</v>
      </c>
      <c r="BO108" s="1277"/>
      <c r="BP108" s="1275" t="s">
        <v>76</v>
      </c>
      <c r="BQ108" s="1276">
        <v>7868</v>
      </c>
      <c r="BR108" s="1277">
        <v>232</v>
      </c>
      <c r="BS108" s="1271"/>
      <c r="BT108" s="1275" t="s">
        <v>76</v>
      </c>
      <c r="BU108" s="1279" t="s">
        <v>359</v>
      </c>
      <c r="BV108" s="1280">
        <v>239</v>
      </c>
      <c r="BW108" s="1271"/>
      <c r="BX108" s="1275" t="s">
        <v>76</v>
      </c>
      <c r="BY108" s="1271"/>
      <c r="BZ108" s="1274">
        <v>246</v>
      </c>
      <c r="CA108" s="1271"/>
      <c r="CB108" s="1275" t="s">
        <v>76</v>
      </c>
      <c r="CC108" s="1281"/>
      <c r="CD108" s="1277">
        <v>253</v>
      </c>
      <c r="CE108" s="1271"/>
      <c r="CF108" s="1275" t="s">
        <v>76</v>
      </c>
      <c r="CG108" s="1271"/>
      <c r="CH108" s="1274">
        <v>261</v>
      </c>
      <c r="CI108" s="1271"/>
      <c r="CJ108" s="1275" t="s">
        <v>76</v>
      </c>
      <c r="CK108" s="1271"/>
      <c r="CL108" s="1277">
        <v>269</v>
      </c>
      <c r="CM108" s="1271"/>
      <c r="CN108" s="1275" t="s">
        <v>76</v>
      </c>
      <c r="CO108" s="1271"/>
      <c r="CP108" s="1277">
        <v>277</v>
      </c>
      <c r="CQ108" s="1271"/>
      <c r="CR108" s="1275" t="s">
        <v>76</v>
      </c>
      <c r="CS108" s="1281"/>
      <c r="CT108" s="1277">
        <v>285</v>
      </c>
      <c r="CU108" s="1271"/>
      <c r="CV108" s="1275" t="s">
        <v>76</v>
      </c>
      <c r="CW108" s="1279" t="s">
        <v>359</v>
      </c>
      <c r="CX108" s="993"/>
      <c r="CY108" s="993"/>
      <c r="CZ108" s="992"/>
      <c r="DA108" s="992"/>
      <c r="DB108" s="993"/>
      <c r="DC108" s="993"/>
      <c r="DD108" s="992"/>
      <c r="DE108" s="992"/>
      <c r="DF108" s="993"/>
      <c r="DG108" s="993"/>
      <c r="DH108" s="992"/>
      <c r="DI108" s="992"/>
      <c r="DJ108" s="993"/>
      <c r="DK108" s="993"/>
      <c r="DL108" s="992"/>
      <c r="DM108" s="992"/>
      <c r="DN108" s="993"/>
      <c r="DO108" s="993"/>
      <c r="DP108" s="992"/>
      <c r="DQ108" s="992"/>
      <c r="DR108" s="993"/>
      <c r="DS108" s="993"/>
      <c r="DT108" s="992"/>
      <c r="DU108" s="992"/>
      <c r="DV108" s="994">
        <f>SUM(DR108+DN108+DJ108+DF108+DB108+CX108+CT108+CP108+CL108+CH108+CD108+BZ108+BV108+BR108+BN108+BJ108)</f>
        <v>2505</v>
      </c>
      <c r="DW108" s="1279" t="s">
        <v>1069</v>
      </c>
      <c r="DX108" s="1273" t="s">
        <v>1070</v>
      </c>
      <c r="DY108" s="1273" t="s">
        <v>1186</v>
      </c>
      <c r="DZ108" s="1284" t="s">
        <v>1187</v>
      </c>
      <c r="EA108" s="1284">
        <v>6013813000</v>
      </c>
      <c r="EB108" s="1282" t="s">
        <v>1188</v>
      </c>
      <c r="EC108" s="1308"/>
      <c r="ED108" s="1271"/>
      <c r="EE108" s="1271"/>
      <c r="EF108" s="1271"/>
      <c r="EG108" s="1284"/>
      <c r="EH108" s="1282"/>
      <c r="EI108" s="995"/>
      <c r="EJ108" s="995"/>
      <c r="EK108" s="995"/>
      <c r="EL108" s="995"/>
      <c r="EM108" s="995"/>
      <c r="EN108" s="995"/>
      <c r="EO108" s="995"/>
      <c r="EP108" s="995"/>
      <c r="EQ108" s="995"/>
      <c r="ER108" s="996"/>
      <c r="ES108" s="996"/>
      <c r="ET108" s="996"/>
      <c r="EU108" s="996"/>
      <c r="EV108" s="996"/>
      <c r="EW108" s="996"/>
      <c r="EX108" s="996"/>
      <c r="EY108" s="996"/>
      <c r="EZ108" s="996"/>
      <c r="FA108" s="996"/>
      <c r="FB108" s="996"/>
      <c r="FC108" s="996"/>
      <c r="FD108" s="996"/>
      <c r="FE108" s="996"/>
      <c r="FF108" s="996"/>
      <c r="FG108" s="996"/>
      <c r="FH108" s="996"/>
      <c r="FI108" s="996"/>
      <c r="FJ108" s="996"/>
      <c r="FK108" s="996"/>
      <c r="FL108" s="996"/>
      <c r="FM108" s="996"/>
      <c r="FN108" s="996"/>
      <c r="FO108" s="996"/>
      <c r="FP108" s="996"/>
      <c r="FQ108" s="996"/>
      <c r="FR108" s="996"/>
      <c r="FS108" s="996"/>
      <c r="FT108" s="996"/>
      <c r="FU108" s="996"/>
      <c r="FV108" s="996"/>
      <c r="FW108" s="996"/>
      <c r="FX108" s="996"/>
      <c r="FY108" s="996"/>
      <c r="FZ108" s="996"/>
      <c r="GA108" s="996"/>
      <c r="GB108" s="996"/>
      <c r="GC108" s="996"/>
      <c r="GD108" s="996"/>
      <c r="GE108" s="996"/>
      <c r="GF108" s="996"/>
      <c r="GG108" s="996"/>
      <c r="GH108" s="996"/>
      <c r="GI108" s="996"/>
      <c r="GJ108" s="996"/>
      <c r="GK108" s="996"/>
      <c r="GL108" s="996"/>
      <c r="GM108" s="996"/>
      <c r="GN108" s="996"/>
      <c r="GO108" s="996"/>
      <c r="GP108" s="996"/>
      <c r="GQ108" s="996"/>
      <c r="GR108" s="996"/>
      <c r="GS108" s="996"/>
      <c r="GT108" s="996"/>
      <c r="GU108" s="996"/>
      <c r="GV108" s="996"/>
      <c r="GW108" s="996"/>
      <c r="GX108" s="996"/>
      <c r="GY108" s="996"/>
      <c r="GZ108" s="996"/>
      <c r="HA108" s="996"/>
      <c r="HB108" s="996"/>
      <c r="HC108" s="996"/>
      <c r="HD108" s="996"/>
      <c r="HE108" s="996"/>
      <c r="HF108" s="996"/>
      <c r="HG108" s="996"/>
      <c r="HH108" s="996"/>
      <c r="HI108" s="996"/>
      <c r="HJ108" s="996"/>
      <c r="HK108" s="996"/>
      <c r="HL108" s="996"/>
      <c r="HM108" s="996"/>
      <c r="HN108" s="996"/>
      <c r="HO108" s="996"/>
      <c r="HP108" s="996"/>
      <c r="HQ108" s="996"/>
      <c r="HR108" s="996"/>
      <c r="HS108" s="996"/>
      <c r="HT108" s="996"/>
      <c r="HU108" s="996"/>
      <c r="HV108" s="996"/>
      <c r="HW108" s="996"/>
      <c r="HX108" s="996"/>
      <c r="HY108" s="996"/>
      <c r="HZ108" s="996"/>
      <c r="IA108" s="996"/>
      <c r="IB108" s="996"/>
      <c r="IC108" s="996"/>
      <c r="ID108" s="996"/>
      <c r="IE108" s="996"/>
      <c r="IF108" s="996"/>
      <c r="IG108" s="996"/>
      <c r="IH108" s="996"/>
      <c r="II108" s="996"/>
      <c r="IJ108" s="996"/>
      <c r="IK108" s="996"/>
      <c r="IL108" s="996"/>
      <c r="IM108" s="996"/>
      <c r="IN108" s="996"/>
      <c r="IO108" s="996"/>
      <c r="IP108" s="996"/>
      <c r="IQ108" s="996"/>
      <c r="IR108" s="996"/>
      <c r="IS108" s="996"/>
      <c r="IT108" s="996"/>
      <c r="IU108" s="996"/>
      <c r="IV108" s="996"/>
      <c r="IW108" s="996"/>
      <c r="IX108" s="996"/>
      <c r="IY108" s="996"/>
      <c r="IZ108" s="996"/>
      <c r="JA108" s="996"/>
      <c r="JB108" s="996"/>
      <c r="JC108" s="996"/>
      <c r="JD108" s="996"/>
      <c r="JE108" s="996"/>
      <c r="JF108" s="996"/>
      <c r="JG108" s="996"/>
      <c r="JH108" s="996"/>
      <c r="JI108" s="996"/>
      <c r="JJ108" s="996"/>
      <c r="JK108" s="996"/>
      <c r="JL108" s="996"/>
      <c r="JM108" s="996"/>
      <c r="JN108" s="996"/>
      <c r="JO108" s="996"/>
      <c r="JP108" s="996"/>
      <c r="JQ108" s="996"/>
      <c r="JR108" s="996"/>
      <c r="JS108" s="996"/>
      <c r="JT108" s="996"/>
      <c r="JU108" s="996"/>
      <c r="JV108" s="996"/>
      <c r="JW108" s="996"/>
      <c r="JX108" s="996"/>
      <c r="JY108" s="996"/>
      <c r="JZ108" s="996"/>
      <c r="KA108" s="996"/>
      <c r="KB108" s="996"/>
      <c r="KC108" s="996"/>
      <c r="KD108" s="996"/>
      <c r="KE108" s="996"/>
      <c r="KF108" s="996"/>
      <c r="KG108" s="996"/>
      <c r="KH108" s="996"/>
      <c r="KI108" s="996"/>
      <c r="KJ108" s="996"/>
      <c r="KK108" s="996"/>
      <c r="KL108" s="996"/>
      <c r="KM108" s="996"/>
      <c r="KN108" s="996"/>
      <c r="KO108" s="996"/>
      <c r="KP108" s="996"/>
      <c r="KQ108" s="996"/>
      <c r="KR108" s="996"/>
      <c r="KS108" s="996"/>
      <c r="KT108" s="996"/>
      <c r="KU108" s="996"/>
      <c r="KV108" s="996"/>
      <c r="KW108" s="996"/>
      <c r="KX108" s="996"/>
      <c r="KY108" s="996"/>
      <c r="KZ108" s="996"/>
      <c r="LA108" s="996"/>
      <c r="LB108" s="996"/>
      <c r="LC108" s="996"/>
      <c r="LD108" s="996"/>
      <c r="LE108" s="996"/>
      <c r="LF108" s="996"/>
      <c r="LG108" s="996"/>
      <c r="LH108" s="996"/>
      <c r="LI108" s="996"/>
      <c r="LJ108" s="996"/>
      <c r="LK108" s="996"/>
      <c r="LL108" s="996"/>
      <c r="LM108" s="996"/>
      <c r="LN108" s="996"/>
      <c r="LO108" s="996"/>
      <c r="LP108" s="996"/>
      <c r="LQ108" s="996"/>
      <c r="LR108" s="996"/>
      <c r="LS108" s="996"/>
      <c r="LT108" s="996"/>
      <c r="LU108" s="996"/>
      <c r="LV108" s="996"/>
      <c r="LW108" s="996"/>
      <c r="LX108" s="996"/>
      <c r="LY108" s="996"/>
      <c r="LZ108" s="996"/>
      <c r="MA108" s="996"/>
      <c r="MB108" s="996"/>
      <c r="MC108" s="996"/>
      <c r="MD108" s="996"/>
      <c r="ME108" s="996"/>
      <c r="MF108" s="996"/>
      <c r="MG108" s="996"/>
      <c r="MH108" s="996"/>
      <c r="MI108" s="996"/>
      <c r="MJ108" s="996"/>
      <c r="MK108" s="996"/>
      <c r="ML108" s="996"/>
      <c r="MM108" s="996"/>
      <c r="MN108" s="996"/>
      <c r="MO108" s="996"/>
      <c r="MP108" s="996"/>
      <c r="MQ108" s="996"/>
      <c r="MR108" s="996"/>
      <c r="MS108" s="996"/>
      <c r="MT108" s="996"/>
      <c r="MU108" s="996"/>
      <c r="MV108" s="996"/>
      <c r="MW108" s="996"/>
      <c r="MX108" s="996"/>
      <c r="MY108" s="996"/>
      <c r="MZ108" s="996"/>
      <c r="NA108" s="996"/>
      <c r="NB108" s="996"/>
      <c r="NC108" s="996"/>
      <c r="ND108" s="996"/>
      <c r="NE108" s="996"/>
      <c r="NF108" s="996"/>
      <c r="NG108" s="996"/>
      <c r="NH108" s="996"/>
      <c r="NI108" s="996"/>
      <c r="NJ108" s="996"/>
      <c r="NK108" s="996"/>
      <c r="NL108" s="996"/>
      <c r="NM108" s="996"/>
      <c r="NN108" s="996"/>
      <c r="NO108" s="996"/>
      <c r="NP108" s="996"/>
      <c r="NQ108" s="996"/>
      <c r="NR108" s="996"/>
      <c r="NS108" s="996"/>
      <c r="NT108" s="996"/>
      <c r="NU108" s="996"/>
      <c r="NV108" s="996"/>
      <c r="NW108" s="996"/>
      <c r="NX108" s="996"/>
      <c r="NY108" s="996"/>
      <c r="NZ108" s="996"/>
      <c r="OA108" s="996"/>
      <c r="OB108" s="996"/>
      <c r="OC108" s="996"/>
      <c r="OD108" s="996"/>
      <c r="OE108" s="996"/>
      <c r="OF108" s="996"/>
      <c r="OG108" s="996"/>
      <c r="OH108" s="996"/>
      <c r="OI108" s="996"/>
      <c r="OJ108" s="996"/>
      <c r="OK108" s="996"/>
      <c r="OL108" s="996"/>
      <c r="OM108" s="996"/>
      <c r="ON108" s="996"/>
      <c r="OO108" s="996"/>
      <c r="OP108" s="996"/>
      <c r="OQ108" s="996"/>
      <c r="OR108" s="996"/>
      <c r="OS108" s="996"/>
      <c r="OT108" s="996"/>
      <c r="OU108" s="996"/>
      <c r="OV108" s="996"/>
      <c r="OW108" s="996"/>
      <c r="OX108" s="996"/>
      <c r="OY108" s="996"/>
      <c r="OZ108" s="996"/>
      <c r="PA108" s="996"/>
      <c r="PB108" s="996"/>
      <c r="PC108" s="996"/>
      <c r="PD108" s="996"/>
      <c r="PE108" s="996"/>
      <c r="PF108" s="996"/>
      <c r="PG108" s="996"/>
      <c r="PH108" s="996"/>
      <c r="PI108" s="996"/>
      <c r="PJ108" s="996"/>
      <c r="PK108" s="996"/>
      <c r="PL108" s="996"/>
      <c r="PM108" s="996"/>
      <c r="PN108" s="996"/>
      <c r="PO108" s="996"/>
      <c r="PP108" s="996"/>
      <c r="PQ108" s="996"/>
      <c r="PR108" s="996"/>
      <c r="PS108" s="996"/>
      <c r="PT108" s="996"/>
      <c r="PU108" s="996"/>
      <c r="PV108" s="996"/>
      <c r="PW108" s="996"/>
      <c r="PX108" s="996"/>
      <c r="PY108" s="996"/>
      <c r="PZ108" s="996"/>
      <c r="QA108" s="996"/>
      <c r="QB108" s="996"/>
      <c r="QC108" s="996"/>
      <c r="QD108" s="996"/>
      <c r="QE108" s="996"/>
      <c r="QF108" s="996"/>
      <c r="QG108" s="996"/>
      <c r="QH108" s="996"/>
      <c r="QI108" s="996"/>
      <c r="QJ108" s="996"/>
      <c r="QK108" s="996"/>
      <c r="QL108" s="996"/>
      <c r="QM108" s="996"/>
      <c r="QN108" s="996"/>
      <c r="QO108" s="996"/>
      <c r="QP108" s="996"/>
      <c r="QQ108" s="996"/>
      <c r="QR108" s="996"/>
      <c r="QS108" s="996"/>
      <c r="QT108" s="996"/>
      <c r="QU108" s="996"/>
      <c r="QV108" s="996"/>
      <c r="QW108" s="996"/>
      <c r="QX108" s="996"/>
      <c r="QY108" s="996"/>
      <c r="QZ108" s="996"/>
      <c r="RA108" s="996"/>
      <c r="RB108" s="996"/>
      <c r="RC108" s="996"/>
      <c r="RD108" s="996"/>
      <c r="RE108" s="996"/>
      <c r="RF108" s="996"/>
      <c r="RG108" s="996"/>
      <c r="RH108" s="996"/>
      <c r="RI108" s="996"/>
      <c r="RJ108" s="996"/>
      <c r="RK108" s="996"/>
      <c r="RL108" s="996"/>
      <c r="RM108" s="996"/>
      <c r="RN108" s="996"/>
      <c r="RO108" s="996"/>
      <c r="RP108" s="996"/>
      <c r="RQ108" s="996"/>
      <c r="RR108" s="996"/>
      <c r="RS108" s="996"/>
      <c r="RT108" s="996"/>
      <c r="RU108" s="996"/>
      <c r="RV108" s="996"/>
      <c r="RW108" s="996"/>
      <c r="RX108" s="996"/>
      <c r="RY108" s="996"/>
      <c r="RZ108" s="996"/>
      <c r="SA108" s="996"/>
      <c r="SB108" s="996"/>
      <c r="SC108" s="996"/>
      <c r="SD108" s="996"/>
      <c r="SE108" s="996"/>
      <c r="SF108" s="996"/>
      <c r="SG108" s="996"/>
      <c r="SH108" s="996"/>
      <c r="SI108" s="996"/>
      <c r="SJ108" s="996"/>
      <c r="SK108" s="996"/>
      <c r="SL108" s="996"/>
      <c r="SM108" s="996"/>
      <c r="SN108" s="996"/>
      <c r="SO108" s="996"/>
      <c r="SP108" s="996"/>
      <c r="SQ108" s="996"/>
      <c r="SR108" s="996"/>
      <c r="SS108" s="996"/>
      <c r="ST108" s="996"/>
      <c r="SU108" s="996"/>
      <c r="SV108" s="996"/>
      <c r="SW108" s="996"/>
      <c r="SX108" s="996"/>
      <c r="SY108" s="996"/>
      <c r="SZ108" s="996"/>
      <c r="TA108" s="996"/>
      <c r="TB108" s="996"/>
      <c r="TC108" s="996"/>
      <c r="TD108" s="996"/>
      <c r="TE108" s="996"/>
      <c r="TF108" s="996"/>
      <c r="TG108" s="996"/>
      <c r="TH108" s="996"/>
      <c r="TI108" s="996"/>
      <c r="TJ108" s="996"/>
      <c r="TK108" s="996"/>
      <c r="TL108" s="996"/>
      <c r="TM108" s="996"/>
      <c r="TN108" s="996"/>
      <c r="TO108" s="996"/>
      <c r="TP108" s="996"/>
      <c r="TQ108" s="996"/>
      <c r="TR108" s="996"/>
      <c r="TS108" s="996"/>
      <c r="TT108" s="996"/>
      <c r="TU108" s="996"/>
      <c r="TV108" s="996"/>
      <c r="TW108" s="996"/>
      <c r="TX108" s="996"/>
      <c r="TY108" s="996"/>
      <c r="TZ108" s="996"/>
      <c r="UA108" s="996"/>
      <c r="UB108" s="996"/>
      <c r="UC108" s="996"/>
      <c r="UD108" s="996"/>
      <c r="UE108" s="996"/>
      <c r="UF108" s="996"/>
      <c r="UG108" s="996"/>
      <c r="UH108" s="996"/>
      <c r="UI108" s="996"/>
      <c r="UJ108" s="996"/>
      <c r="UK108" s="996"/>
      <c r="UL108" s="996"/>
      <c r="UM108" s="996"/>
      <c r="UN108" s="996"/>
      <c r="UO108" s="996"/>
      <c r="UP108" s="996"/>
      <c r="UQ108" s="996"/>
      <c r="UR108" s="996"/>
      <c r="US108" s="996"/>
      <c r="UT108" s="996"/>
      <c r="UU108" s="996"/>
      <c r="UV108" s="996"/>
      <c r="UW108" s="996"/>
      <c r="UX108" s="996"/>
      <c r="UY108" s="996"/>
      <c r="UZ108" s="996"/>
      <c r="VA108" s="996"/>
      <c r="VB108" s="996"/>
      <c r="VC108" s="996"/>
      <c r="VD108" s="996"/>
      <c r="VE108" s="996"/>
      <c r="VF108" s="996"/>
      <c r="VG108" s="996"/>
      <c r="VH108" s="996"/>
      <c r="VI108" s="996"/>
      <c r="VJ108" s="996"/>
      <c r="VK108" s="996"/>
      <c r="VL108" s="996"/>
      <c r="VM108" s="996"/>
      <c r="VN108" s="996"/>
      <c r="VO108" s="996"/>
      <c r="VP108" s="996"/>
      <c r="VQ108" s="996"/>
      <c r="VR108" s="996"/>
      <c r="VS108" s="996"/>
      <c r="VT108" s="996"/>
      <c r="VU108" s="996"/>
      <c r="VV108" s="996"/>
      <c r="VW108" s="996"/>
      <c r="VX108" s="996"/>
      <c r="VY108" s="996"/>
      <c r="VZ108" s="996"/>
      <c r="WA108" s="996"/>
      <c r="WB108" s="996"/>
      <c r="WC108" s="996"/>
      <c r="WD108" s="996"/>
      <c r="WE108" s="996"/>
      <c r="WF108" s="996"/>
      <c r="WG108" s="996"/>
      <c r="WH108" s="996"/>
      <c r="WI108" s="996"/>
      <c r="WJ108" s="996"/>
      <c r="WK108" s="996"/>
      <c r="WL108" s="996"/>
      <c r="WM108" s="996"/>
      <c r="WN108" s="996"/>
      <c r="WO108" s="996"/>
      <c r="WP108" s="996"/>
      <c r="WQ108" s="996"/>
      <c r="WR108" s="996"/>
      <c r="WS108" s="996"/>
      <c r="WT108" s="996"/>
      <c r="WU108" s="996"/>
      <c r="WV108" s="996"/>
      <c r="WW108" s="996"/>
      <c r="WX108" s="996"/>
      <c r="WY108" s="996"/>
      <c r="WZ108" s="996"/>
      <c r="XA108" s="996"/>
      <c r="XB108" s="996"/>
      <c r="XC108" s="996"/>
      <c r="XD108" s="996"/>
      <c r="XE108" s="996"/>
      <c r="XF108" s="996"/>
      <c r="XG108" s="996"/>
      <c r="XH108" s="996"/>
      <c r="XI108" s="996"/>
      <c r="XJ108" s="996"/>
      <c r="XK108" s="996"/>
      <c r="XL108" s="996"/>
      <c r="XM108" s="996"/>
      <c r="XN108" s="996"/>
      <c r="XO108" s="996"/>
      <c r="XP108" s="996"/>
      <c r="XQ108" s="996"/>
      <c r="XR108" s="996"/>
      <c r="XS108" s="996"/>
      <c r="XT108" s="996"/>
      <c r="XU108" s="996"/>
      <c r="XV108" s="996"/>
      <c r="XW108" s="996"/>
      <c r="XX108" s="996"/>
      <c r="XY108" s="996"/>
      <c r="XZ108" s="996"/>
      <c r="YA108" s="996"/>
      <c r="YB108" s="996"/>
      <c r="YC108" s="996"/>
      <c r="YD108" s="996"/>
      <c r="YE108" s="996"/>
      <c r="YF108" s="996"/>
      <c r="YG108" s="996"/>
      <c r="YH108" s="996"/>
      <c r="YI108" s="996"/>
      <c r="YJ108" s="996"/>
      <c r="YK108" s="996"/>
      <c r="YL108" s="996"/>
      <c r="YM108" s="996"/>
      <c r="YN108" s="996"/>
      <c r="YO108" s="996"/>
      <c r="YP108" s="996"/>
      <c r="YQ108" s="996"/>
      <c r="YR108" s="996"/>
      <c r="YS108" s="996"/>
      <c r="YT108" s="996"/>
      <c r="YU108" s="996"/>
      <c r="YV108" s="996"/>
      <c r="YW108" s="996"/>
      <c r="YX108" s="996"/>
      <c r="YY108" s="996"/>
      <c r="YZ108" s="996"/>
      <c r="ZA108" s="996"/>
      <c r="ZB108" s="996"/>
      <c r="ZC108" s="996"/>
      <c r="ZD108" s="996"/>
      <c r="ZE108" s="996"/>
      <c r="ZF108" s="996"/>
      <c r="ZG108" s="996"/>
      <c r="ZH108" s="996"/>
      <c r="ZI108" s="996"/>
      <c r="ZJ108" s="996"/>
      <c r="ZK108" s="996"/>
      <c r="ZL108" s="996"/>
      <c r="ZM108" s="996"/>
      <c r="ZN108" s="996"/>
      <c r="ZO108" s="996"/>
      <c r="ZP108" s="996"/>
      <c r="ZQ108" s="996"/>
      <c r="ZR108" s="996"/>
      <c r="ZS108" s="996"/>
      <c r="ZT108" s="996"/>
      <c r="ZU108" s="996"/>
      <c r="ZV108" s="996"/>
      <c r="ZW108" s="996"/>
      <c r="ZX108" s="996"/>
      <c r="ZY108" s="996"/>
      <c r="ZZ108" s="996"/>
      <c r="AAA108" s="996"/>
      <c r="AAB108" s="996"/>
      <c r="AAC108" s="996"/>
      <c r="AAD108" s="996"/>
      <c r="AAE108" s="996"/>
      <c r="AAF108" s="996"/>
      <c r="AAG108" s="996"/>
      <c r="AAH108" s="996"/>
      <c r="AAI108" s="996"/>
      <c r="AAJ108" s="996"/>
      <c r="AAK108" s="996"/>
      <c r="AAL108" s="996"/>
      <c r="AAM108" s="996"/>
      <c r="AAN108" s="996"/>
      <c r="AAO108" s="996"/>
      <c r="AAP108" s="996"/>
      <c r="AAQ108" s="996"/>
      <c r="AAR108" s="996"/>
      <c r="AAS108" s="996"/>
      <c r="AAT108" s="996"/>
      <c r="AAU108" s="996"/>
      <c r="AAV108" s="996"/>
      <c r="AAW108" s="996"/>
      <c r="AAX108" s="996"/>
      <c r="AAY108" s="996"/>
      <c r="AAZ108" s="996"/>
      <c r="ABA108" s="996"/>
      <c r="ABB108" s="996"/>
      <c r="ABC108" s="996"/>
      <c r="ABD108" s="996"/>
      <c r="ABE108" s="996"/>
      <c r="ABF108" s="996"/>
      <c r="ABG108" s="996"/>
      <c r="ABH108" s="996"/>
      <c r="ABI108" s="996"/>
      <c r="ABJ108" s="996"/>
      <c r="ABK108" s="996"/>
      <c r="ABL108" s="996"/>
      <c r="ABM108" s="996"/>
      <c r="ABN108" s="996"/>
      <c r="ABO108" s="996"/>
      <c r="ABP108" s="996"/>
      <c r="ABQ108" s="996"/>
      <c r="ABR108" s="996"/>
      <c r="ABS108" s="996"/>
      <c r="ABT108" s="996"/>
      <c r="ABU108" s="996"/>
      <c r="ABV108" s="996"/>
      <c r="ABW108" s="996"/>
      <c r="ABX108" s="996"/>
      <c r="ABY108" s="996"/>
      <c r="ABZ108" s="996"/>
      <c r="ACA108" s="996"/>
      <c r="ACB108" s="996"/>
      <c r="ACC108" s="996"/>
      <c r="ACD108" s="996"/>
      <c r="ACE108" s="996"/>
      <c r="ACF108" s="996"/>
      <c r="ACG108" s="996"/>
      <c r="ACH108" s="996"/>
      <c r="ACI108" s="996"/>
      <c r="ACJ108" s="996"/>
      <c r="ACK108" s="996"/>
      <c r="ACL108" s="996"/>
      <c r="ACM108" s="996"/>
      <c r="ACN108" s="996"/>
      <c r="ACO108" s="996"/>
      <c r="ACP108" s="996"/>
      <c r="ACQ108" s="996"/>
      <c r="ACR108" s="996"/>
      <c r="ACS108" s="996"/>
      <c r="ACT108" s="996"/>
      <c r="ACU108" s="996"/>
      <c r="ACV108" s="996"/>
      <c r="ACW108" s="996"/>
      <c r="ACX108" s="996"/>
      <c r="ACY108" s="996"/>
      <c r="ACZ108" s="996"/>
      <c r="ADA108" s="996"/>
      <c r="ADB108" s="996"/>
      <c r="ADC108" s="996"/>
      <c r="ADD108" s="996"/>
      <c r="ADE108" s="996"/>
      <c r="ADF108" s="996"/>
      <c r="ADG108" s="996"/>
      <c r="ADH108" s="996"/>
      <c r="ADI108" s="996"/>
      <c r="ADJ108" s="996"/>
      <c r="ADK108" s="996"/>
      <c r="ADL108" s="996"/>
      <c r="ADM108" s="996"/>
      <c r="ADN108" s="996"/>
      <c r="ADO108" s="996"/>
      <c r="ADP108" s="996"/>
      <c r="ADQ108" s="996"/>
      <c r="ADR108" s="996"/>
      <c r="ADS108" s="996"/>
      <c r="ADT108" s="996"/>
      <c r="ADU108" s="996"/>
      <c r="ADV108" s="996"/>
      <c r="ADW108" s="996"/>
      <c r="ADX108" s="996"/>
      <c r="ADY108" s="996"/>
      <c r="ADZ108" s="996"/>
      <c r="AEA108" s="996"/>
      <c r="AEB108" s="996"/>
      <c r="AEC108" s="996"/>
      <c r="AED108" s="996"/>
      <c r="AEE108" s="996"/>
      <c r="AEF108" s="996"/>
      <c r="AEG108" s="996"/>
      <c r="AEH108" s="996"/>
      <c r="AEI108" s="996"/>
      <c r="AEJ108" s="996"/>
      <c r="AEK108" s="996"/>
      <c r="AEL108" s="996"/>
      <c r="AEM108" s="996"/>
      <c r="AEN108" s="996"/>
      <c r="AEO108" s="996"/>
      <c r="AEP108" s="996"/>
      <c r="AEQ108" s="996"/>
      <c r="AER108" s="996"/>
      <c r="AES108" s="996"/>
      <c r="AET108" s="996"/>
      <c r="AEU108" s="996"/>
      <c r="AEV108" s="996"/>
      <c r="AEW108" s="996"/>
      <c r="AEX108" s="996"/>
      <c r="AEY108" s="996"/>
      <c r="AEZ108" s="996"/>
      <c r="AFA108" s="996"/>
      <c r="AFB108" s="996"/>
      <c r="AFC108" s="996"/>
      <c r="AFD108" s="996"/>
      <c r="AFE108" s="996"/>
      <c r="AFF108" s="996"/>
      <c r="AFG108" s="996"/>
      <c r="AFH108" s="996"/>
      <c r="AFI108" s="996"/>
      <c r="AFJ108" s="996"/>
      <c r="AFK108" s="996"/>
      <c r="AFL108" s="996"/>
      <c r="AFM108" s="996"/>
      <c r="AFN108" s="996"/>
      <c r="AFO108" s="996"/>
      <c r="AFP108" s="996"/>
      <c r="AFQ108" s="996"/>
      <c r="AFR108" s="996"/>
      <c r="AFS108" s="996"/>
      <c r="AFT108" s="996"/>
      <c r="AFU108" s="996"/>
      <c r="AFV108" s="996"/>
      <c r="AFW108" s="996"/>
      <c r="AFX108" s="996"/>
      <c r="AFY108" s="996"/>
      <c r="AFZ108" s="996"/>
      <c r="AGA108" s="996"/>
      <c r="AGB108" s="996"/>
      <c r="AGC108" s="996"/>
      <c r="AGD108" s="996"/>
      <c r="AGE108" s="996"/>
      <c r="AGF108" s="996"/>
      <c r="AGG108" s="996"/>
      <c r="AGH108" s="996"/>
      <c r="AGI108" s="996"/>
      <c r="AGJ108" s="996"/>
      <c r="AGK108" s="996"/>
      <c r="AGL108" s="996"/>
      <c r="AGM108" s="996"/>
      <c r="AGN108" s="996"/>
      <c r="AGO108" s="996"/>
      <c r="AGP108" s="996"/>
      <c r="AGQ108" s="996"/>
      <c r="AGR108" s="996"/>
      <c r="AGS108" s="996"/>
      <c r="AGT108" s="996"/>
      <c r="AGU108" s="996"/>
      <c r="AGV108" s="996"/>
      <c r="AGW108" s="996"/>
      <c r="AGX108" s="996"/>
      <c r="AGY108" s="996"/>
      <c r="AGZ108" s="996"/>
      <c r="AHA108" s="996"/>
      <c r="AHB108" s="996"/>
      <c r="AHC108" s="996"/>
      <c r="AHD108" s="996"/>
      <c r="AHE108" s="996"/>
      <c r="AHF108" s="996"/>
      <c r="AHG108" s="996"/>
      <c r="AHH108" s="996"/>
      <c r="AHI108" s="996"/>
      <c r="AHJ108" s="996"/>
      <c r="AHK108" s="996"/>
      <c r="AHL108" s="996"/>
      <c r="AHM108" s="996"/>
      <c r="AHN108" s="996"/>
      <c r="AHO108" s="996"/>
      <c r="AHP108" s="996"/>
      <c r="AHQ108" s="996"/>
      <c r="AHR108" s="996"/>
      <c r="AHS108" s="996"/>
      <c r="AHT108" s="996"/>
      <c r="AHU108" s="996"/>
      <c r="AHV108" s="996"/>
      <c r="AHW108" s="996"/>
      <c r="AHX108" s="996"/>
      <c r="AHY108" s="996"/>
      <c r="AHZ108" s="996"/>
      <c r="AIA108" s="996"/>
      <c r="AIB108" s="996"/>
      <c r="AIC108" s="996"/>
      <c r="AID108" s="996"/>
      <c r="AIE108" s="996"/>
      <c r="AIF108" s="996"/>
      <c r="AIG108" s="996"/>
      <c r="AIH108" s="996"/>
      <c r="AII108" s="996"/>
      <c r="AIJ108" s="996"/>
      <c r="AIK108" s="996"/>
      <c r="AIL108" s="996"/>
      <c r="AIM108" s="996"/>
      <c r="AIN108" s="996"/>
      <c r="AIO108" s="996"/>
      <c r="AIP108" s="996"/>
      <c r="AIQ108" s="996"/>
      <c r="AIR108" s="996"/>
      <c r="AIS108" s="996"/>
      <c r="AIT108" s="996"/>
      <c r="AIU108" s="996"/>
      <c r="AIV108" s="996"/>
      <c r="AIW108" s="996"/>
      <c r="AIX108" s="996"/>
      <c r="AIY108" s="996"/>
      <c r="AIZ108" s="996"/>
      <c r="AJA108" s="996"/>
      <c r="AJB108" s="996"/>
      <c r="AJC108" s="996"/>
      <c r="AJD108" s="996"/>
      <c r="AJE108" s="996"/>
      <c r="AJF108" s="996"/>
      <c r="AJG108" s="996"/>
      <c r="AJH108" s="996"/>
      <c r="AJI108" s="996"/>
      <c r="AJJ108" s="996"/>
      <c r="AJK108" s="996"/>
      <c r="AJL108" s="996"/>
      <c r="AJM108" s="996"/>
      <c r="AJN108" s="996"/>
      <c r="AJO108" s="996"/>
      <c r="AJP108" s="996"/>
      <c r="AJQ108" s="996"/>
      <c r="AJR108" s="996"/>
      <c r="AJS108" s="996"/>
      <c r="AJT108" s="996"/>
      <c r="AJU108" s="996"/>
      <c r="AJV108" s="996"/>
      <c r="AJW108" s="996"/>
      <c r="AJX108" s="996"/>
      <c r="AJY108" s="996"/>
      <c r="AJZ108" s="996"/>
      <c r="AKA108" s="996"/>
      <c r="AKB108" s="996"/>
      <c r="AKC108" s="996"/>
      <c r="AKD108" s="996"/>
      <c r="AKE108" s="996"/>
      <c r="AKF108" s="996"/>
      <c r="AKG108" s="996"/>
      <c r="AKH108" s="996"/>
      <c r="AKI108" s="996"/>
      <c r="AKJ108" s="996"/>
      <c r="AKK108" s="996"/>
      <c r="AKL108" s="996"/>
      <c r="AKM108" s="996"/>
      <c r="AKN108" s="996"/>
      <c r="AKO108" s="996"/>
      <c r="AKP108" s="996"/>
      <c r="AKQ108" s="996"/>
      <c r="AKR108" s="996"/>
      <c r="AKS108" s="996"/>
      <c r="AKT108" s="996"/>
      <c r="AKU108" s="996"/>
      <c r="AKV108" s="996"/>
      <c r="AKW108" s="996"/>
      <c r="AKX108" s="996"/>
      <c r="AKY108" s="996"/>
      <c r="AKZ108" s="996"/>
      <c r="ALA108" s="996"/>
      <c r="ALB108" s="996"/>
      <c r="ALC108" s="996"/>
      <c r="ALD108" s="996"/>
      <c r="ALE108" s="996"/>
      <c r="ALF108" s="996"/>
      <c r="ALG108" s="996"/>
      <c r="ALH108" s="996"/>
      <c r="ALI108" s="996"/>
      <c r="ALJ108" s="996"/>
      <c r="ALK108" s="996"/>
      <c r="ALL108" s="996"/>
      <c r="ALM108" s="996"/>
      <c r="ALN108" s="996"/>
      <c r="ALO108" s="996"/>
      <c r="ALP108" s="996"/>
      <c r="ALQ108" s="996"/>
      <c r="ALR108" s="996"/>
      <c r="ALS108" s="996"/>
    </row>
    <row r="109" spans="1:1007" s="990" customFormat="1" ht="165">
      <c r="A109" s="953" t="s">
        <v>1045</v>
      </c>
      <c r="B109" s="1264" t="s">
        <v>1046</v>
      </c>
      <c r="C109" s="1073" t="s">
        <v>1120</v>
      </c>
      <c r="D109" s="998"/>
      <c r="E109" s="1271" t="s">
        <v>1121</v>
      </c>
      <c r="F109" s="1271" t="s">
        <v>1122</v>
      </c>
      <c r="G109" s="1271" t="s">
        <v>1123</v>
      </c>
      <c r="H109" s="1271" t="s">
        <v>26</v>
      </c>
      <c r="I109" s="1073" t="s">
        <v>437</v>
      </c>
      <c r="J109" s="1073" t="s">
        <v>437</v>
      </c>
      <c r="K109" s="1172">
        <v>45078</v>
      </c>
      <c r="L109" s="1272">
        <v>48578</v>
      </c>
      <c r="M109" s="1271" t="s">
        <v>359</v>
      </c>
      <c r="N109" s="1271" t="s">
        <v>1124</v>
      </c>
      <c r="O109" s="1271" t="s">
        <v>359</v>
      </c>
      <c r="P109" s="1271" t="s">
        <v>1124</v>
      </c>
      <c r="Q109" s="1271" t="s">
        <v>359</v>
      </c>
      <c r="R109" s="1271" t="s">
        <v>1124</v>
      </c>
      <c r="S109" s="1271" t="s">
        <v>359</v>
      </c>
      <c r="T109" s="1271" t="s">
        <v>1124</v>
      </c>
      <c r="U109" s="1271" t="s">
        <v>359</v>
      </c>
      <c r="V109" s="1271" t="s">
        <v>1124</v>
      </c>
      <c r="W109" s="988"/>
      <c r="X109" s="988"/>
      <c r="Y109" s="988"/>
      <c r="Z109" s="988"/>
      <c r="AA109" s="988"/>
      <c r="AB109" s="988"/>
      <c r="AC109" s="1271" t="s">
        <v>1125</v>
      </c>
      <c r="AD109" s="1038"/>
      <c r="AE109" s="1327" t="s">
        <v>1189</v>
      </c>
      <c r="AF109" s="1189">
        <v>8.8000000000000005E-3</v>
      </c>
      <c r="AG109" s="1273" t="s">
        <v>1190</v>
      </c>
      <c r="AH109" s="1273" t="s">
        <v>1191</v>
      </c>
      <c r="AI109" s="953" t="s">
        <v>702</v>
      </c>
      <c r="AJ109" s="953" t="s">
        <v>702</v>
      </c>
      <c r="AK109" s="1271" t="s">
        <v>1192</v>
      </c>
      <c r="AL109" s="1279" t="s">
        <v>20</v>
      </c>
      <c r="AM109" s="956" t="str">
        <f t="shared" si="11"/>
        <v>SI</v>
      </c>
      <c r="AN109" s="1278">
        <v>497</v>
      </c>
      <c r="AO109" s="1285" t="s">
        <v>437</v>
      </c>
      <c r="AP109" s="1285" t="s">
        <v>437</v>
      </c>
      <c r="AQ109" s="1172">
        <v>45078</v>
      </c>
      <c r="AR109" s="991">
        <v>48578</v>
      </c>
      <c r="AS109" s="1294" t="s">
        <v>1185</v>
      </c>
      <c r="AT109" s="1294" t="s">
        <v>1185</v>
      </c>
      <c r="AU109" s="1295">
        <v>12</v>
      </c>
      <c r="AV109" s="1295">
        <v>12</v>
      </c>
      <c r="AW109" s="1295">
        <v>12</v>
      </c>
      <c r="AX109" s="1295">
        <v>12</v>
      </c>
      <c r="AY109" s="1295">
        <v>12</v>
      </c>
      <c r="AZ109" s="1295">
        <v>12</v>
      </c>
      <c r="BA109" s="1295">
        <v>12</v>
      </c>
      <c r="BB109" s="1295">
        <v>16</v>
      </c>
      <c r="BC109" s="999"/>
      <c r="BD109" s="999"/>
      <c r="BE109" s="999"/>
      <c r="BF109" s="999"/>
      <c r="BG109" s="999"/>
      <c r="BH109" s="999"/>
      <c r="BI109" s="1000">
        <f>SUM(AS109:BH109)</f>
        <v>100</v>
      </c>
      <c r="BJ109" s="1274" t="s">
        <v>1185</v>
      </c>
      <c r="BK109" s="1274" t="s">
        <v>1185</v>
      </c>
      <c r="BL109" s="1274" t="s">
        <v>1185</v>
      </c>
      <c r="BM109" s="1274" t="s">
        <v>1185</v>
      </c>
      <c r="BN109" s="1274" t="s">
        <v>1185</v>
      </c>
      <c r="BO109" s="1274" t="s">
        <v>1185</v>
      </c>
      <c r="BP109" s="1274" t="s">
        <v>1185</v>
      </c>
      <c r="BQ109" s="1274" t="s">
        <v>1185</v>
      </c>
      <c r="BR109" s="1277">
        <v>100</v>
      </c>
      <c r="BS109" s="1271"/>
      <c r="BT109" s="1275" t="s">
        <v>76</v>
      </c>
      <c r="BU109" s="1279"/>
      <c r="BV109" s="1280">
        <v>100</v>
      </c>
      <c r="BW109" s="1271"/>
      <c r="BX109" s="1275" t="s">
        <v>76</v>
      </c>
      <c r="BY109" s="1271"/>
      <c r="BZ109" s="1274">
        <v>150</v>
      </c>
      <c r="CA109" s="1271"/>
      <c r="CB109" s="1275" t="s">
        <v>76</v>
      </c>
      <c r="CC109" s="1281"/>
      <c r="CD109" s="1277">
        <v>150</v>
      </c>
      <c r="CE109" s="1271"/>
      <c r="CF109" s="1275" t="s">
        <v>76</v>
      </c>
      <c r="CG109" s="1271"/>
      <c r="CH109" s="1274">
        <v>200</v>
      </c>
      <c r="CI109" s="1271"/>
      <c r="CJ109" s="1275" t="s">
        <v>76</v>
      </c>
      <c r="CK109" s="1271"/>
      <c r="CL109" s="1277">
        <v>200</v>
      </c>
      <c r="CM109" s="1271"/>
      <c r="CN109" s="1275" t="s">
        <v>76</v>
      </c>
      <c r="CO109" s="1271"/>
      <c r="CP109" s="1277">
        <v>250</v>
      </c>
      <c r="CQ109" s="1271"/>
      <c r="CR109" s="1275" t="s">
        <v>76</v>
      </c>
      <c r="CS109" s="1281"/>
      <c r="CT109" s="1277">
        <v>250</v>
      </c>
      <c r="CU109" s="1271"/>
      <c r="CV109" s="1275" t="s">
        <v>76</v>
      </c>
      <c r="CW109" s="1279"/>
      <c r="CX109" s="993"/>
      <c r="CY109" s="993"/>
      <c r="CZ109" s="992"/>
      <c r="DA109" s="992"/>
      <c r="DB109" s="993"/>
      <c r="DC109" s="993"/>
      <c r="DD109" s="992"/>
      <c r="DE109" s="992"/>
      <c r="DF109" s="993"/>
      <c r="DG109" s="993"/>
      <c r="DH109" s="992"/>
      <c r="DI109" s="992"/>
      <c r="DJ109" s="993"/>
      <c r="DK109" s="993"/>
      <c r="DL109" s="992"/>
      <c r="DM109" s="992"/>
      <c r="DN109" s="993"/>
      <c r="DO109" s="993"/>
      <c r="DP109" s="992"/>
      <c r="DQ109" s="992"/>
      <c r="DR109" s="993"/>
      <c r="DS109" s="993"/>
      <c r="DT109" s="992"/>
      <c r="DU109" s="992"/>
      <c r="DV109" s="994">
        <f>SUM(BR109,BV109,BZ109,CD109,CH109,CL109,CP109,CT109)</f>
        <v>1400</v>
      </c>
      <c r="DW109" s="1279" t="s">
        <v>1069</v>
      </c>
      <c r="DX109" s="1273" t="s">
        <v>1070</v>
      </c>
      <c r="DY109" s="1273" t="s">
        <v>1186</v>
      </c>
      <c r="DZ109" s="1284" t="s">
        <v>1187</v>
      </c>
      <c r="EA109" s="1284">
        <v>6013813000</v>
      </c>
      <c r="EB109" s="1282" t="s">
        <v>1188</v>
      </c>
      <c r="EC109" s="1308"/>
      <c r="ED109" s="1271"/>
      <c r="EE109" s="1271"/>
      <c r="EF109" s="1284"/>
      <c r="EG109" s="1284"/>
      <c r="EH109" s="1282"/>
      <c r="EI109" s="995"/>
      <c r="EJ109" s="995"/>
      <c r="EK109" s="995"/>
      <c r="EL109" s="995"/>
      <c r="EM109" s="995"/>
      <c r="EN109" s="995"/>
      <c r="EO109" s="995"/>
      <c r="EP109" s="995"/>
      <c r="EQ109" s="995"/>
      <c r="ER109" s="996"/>
      <c r="ES109" s="996"/>
      <c r="ET109" s="996"/>
      <c r="EU109" s="996"/>
      <c r="EV109" s="996"/>
      <c r="EW109" s="996"/>
      <c r="EX109" s="996"/>
      <c r="EY109" s="996"/>
      <c r="EZ109" s="996"/>
      <c r="FA109" s="996"/>
      <c r="FB109" s="996"/>
      <c r="FC109" s="996"/>
      <c r="FD109" s="996"/>
      <c r="FE109" s="996"/>
      <c r="FF109" s="996"/>
      <c r="FG109" s="996"/>
      <c r="FH109" s="996"/>
      <c r="FI109" s="996"/>
      <c r="FJ109" s="996"/>
      <c r="FK109" s="996"/>
      <c r="FL109" s="996"/>
      <c r="FM109" s="996"/>
      <c r="FN109" s="996"/>
      <c r="FO109" s="996"/>
      <c r="FP109" s="996"/>
      <c r="FQ109" s="996"/>
      <c r="FR109" s="996"/>
      <c r="FS109" s="996"/>
      <c r="FT109" s="996"/>
      <c r="FU109" s="996"/>
      <c r="FV109" s="996"/>
      <c r="FW109" s="996"/>
      <c r="FX109" s="996"/>
      <c r="FY109" s="996"/>
      <c r="FZ109" s="996"/>
      <c r="GA109" s="996"/>
      <c r="GB109" s="996"/>
      <c r="GC109" s="996"/>
      <c r="GD109" s="996"/>
      <c r="GE109" s="996"/>
      <c r="GF109" s="996"/>
      <c r="GG109" s="996"/>
      <c r="GH109" s="996"/>
      <c r="GI109" s="996"/>
      <c r="GJ109" s="996"/>
      <c r="GK109" s="996"/>
      <c r="GL109" s="996"/>
      <c r="GM109" s="996"/>
      <c r="GN109" s="996"/>
      <c r="GO109" s="996"/>
      <c r="GP109" s="996"/>
      <c r="GQ109" s="996"/>
      <c r="GR109" s="996"/>
      <c r="GS109" s="996"/>
      <c r="GT109" s="996"/>
      <c r="GU109" s="996"/>
      <c r="GV109" s="996"/>
      <c r="GW109" s="996"/>
      <c r="GX109" s="996"/>
      <c r="GY109" s="996"/>
      <c r="GZ109" s="996"/>
      <c r="HA109" s="996"/>
      <c r="HB109" s="996"/>
      <c r="HC109" s="996"/>
      <c r="HD109" s="996"/>
      <c r="HE109" s="996"/>
      <c r="HF109" s="996"/>
      <c r="HG109" s="996"/>
      <c r="HH109" s="996"/>
      <c r="HI109" s="996"/>
      <c r="HJ109" s="996"/>
      <c r="HK109" s="996"/>
      <c r="HL109" s="996"/>
      <c r="HM109" s="996"/>
      <c r="HN109" s="996"/>
      <c r="HO109" s="996"/>
      <c r="HP109" s="996"/>
      <c r="HQ109" s="996"/>
      <c r="HR109" s="996"/>
      <c r="HS109" s="996"/>
      <c r="HT109" s="996"/>
      <c r="HU109" s="996"/>
      <c r="HV109" s="996"/>
      <c r="HW109" s="996"/>
      <c r="HX109" s="996"/>
      <c r="HY109" s="996"/>
      <c r="HZ109" s="996"/>
      <c r="IA109" s="996"/>
      <c r="IB109" s="996"/>
      <c r="IC109" s="996"/>
      <c r="ID109" s="996"/>
      <c r="IE109" s="996"/>
      <c r="IF109" s="996"/>
      <c r="IG109" s="996"/>
      <c r="IH109" s="996"/>
      <c r="II109" s="996"/>
      <c r="IJ109" s="996"/>
      <c r="IK109" s="996"/>
      <c r="IL109" s="996"/>
      <c r="IM109" s="996"/>
      <c r="IN109" s="996"/>
      <c r="IO109" s="996"/>
      <c r="IP109" s="996"/>
      <c r="IQ109" s="996"/>
      <c r="IR109" s="996"/>
      <c r="IS109" s="996"/>
      <c r="IT109" s="996"/>
      <c r="IU109" s="996"/>
      <c r="IV109" s="996"/>
      <c r="IW109" s="996"/>
      <c r="IX109" s="996"/>
      <c r="IY109" s="996"/>
      <c r="IZ109" s="996"/>
      <c r="JA109" s="996"/>
      <c r="JB109" s="996"/>
      <c r="JC109" s="996"/>
      <c r="JD109" s="996"/>
      <c r="JE109" s="996"/>
      <c r="JF109" s="996"/>
      <c r="JG109" s="996"/>
      <c r="JH109" s="996"/>
      <c r="JI109" s="996"/>
      <c r="JJ109" s="996"/>
      <c r="JK109" s="996"/>
      <c r="JL109" s="996"/>
      <c r="JM109" s="996"/>
      <c r="JN109" s="996"/>
      <c r="JO109" s="996"/>
      <c r="JP109" s="996"/>
      <c r="JQ109" s="996"/>
      <c r="JR109" s="996"/>
      <c r="JS109" s="996"/>
      <c r="JT109" s="996"/>
      <c r="JU109" s="996"/>
      <c r="JV109" s="996"/>
      <c r="JW109" s="996"/>
      <c r="JX109" s="996"/>
      <c r="JY109" s="996"/>
      <c r="JZ109" s="996"/>
      <c r="KA109" s="996"/>
      <c r="KB109" s="996"/>
      <c r="KC109" s="996"/>
      <c r="KD109" s="996"/>
      <c r="KE109" s="996"/>
      <c r="KF109" s="996"/>
      <c r="KG109" s="996"/>
      <c r="KH109" s="996"/>
      <c r="KI109" s="996"/>
      <c r="KJ109" s="996"/>
      <c r="KK109" s="996"/>
      <c r="KL109" s="996"/>
      <c r="KM109" s="996"/>
      <c r="KN109" s="996"/>
      <c r="KO109" s="996"/>
      <c r="KP109" s="996"/>
      <c r="KQ109" s="996"/>
      <c r="KR109" s="996"/>
      <c r="KS109" s="996"/>
      <c r="KT109" s="996"/>
      <c r="KU109" s="996"/>
      <c r="KV109" s="996"/>
      <c r="KW109" s="996"/>
      <c r="KX109" s="996"/>
      <c r="KY109" s="996"/>
      <c r="KZ109" s="996"/>
      <c r="LA109" s="996"/>
      <c r="LB109" s="996"/>
      <c r="LC109" s="996"/>
      <c r="LD109" s="996"/>
      <c r="LE109" s="996"/>
      <c r="LF109" s="996"/>
      <c r="LG109" s="996"/>
      <c r="LH109" s="996"/>
      <c r="LI109" s="996"/>
      <c r="LJ109" s="996"/>
      <c r="LK109" s="996"/>
      <c r="LL109" s="996"/>
      <c r="LM109" s="996"/>
      <c r="LN109" s="996"/>
      <c r="LO109" s="996"/>
      <c r="LP109" s="996"/>
      <c r="LQ109" s="996"/>
      <c r="LR109" s="996"/>
      <c r="LS109" s="996"/>
      <c r="LT109" s="996"/>
      <c r="LU109" s="996"/>
      <c r="LV109" s="996"/>
      <c r="LW109" s="996"/>
      <c r="LX109" s="996"/>
      <c r="LY109" s="996"/>
      <c r="LZ109" s="996"/>
      <c r="MA109" s="996"/>
      <c r="MB109" s="996"/>
      <c r="MC109" s="996"/>
      <c r="MD109" s="996"/>
      <c r="ME109" s="996"/>
      <c r="MF109" s="996"/>
      <c r="MG109" s="996"/>
      <c r="MH109" s="996"/>
      <c r="MI109" s="996"/>
      <c r="MJ109" s="996"/>
      <c r="MK109" s="996"/>
      <c r="ML109" s="996"/>
      <c r="MM109" s="996"/>
      <c r="MN109" s="996"/>
      <c r="MO109" s="996"/>
      <c r="MP109" s="996"/>
      <c r="MQ109" s="996"/>
      <c r="MR109" s="996"/>
      <c r="MS109" s="996"/>
      <c r="MT109" s="996"/>
      <c r="MU109" s="996"/>
      <c r="MV109" s="996"/>
      <c r="MW109" s="996"/>
      <c r="MX109" s="996"/>
      <c r="MY109" s="996"/>
      <c r="MZ109" s="996"/>
      <c r="NA109" s="996"/>
      <c r="NB109" s="996"/>
      <c r="NC109" s="996"/>
      <c r="ND109" s="996"/>
      <c r="NE109" s="996"/>
      <c r="NF109" s="996"/>
      <c r="NG109" s="996"/>
      <c r="NH109" s="996"/>
      <c r="NI109" s="996"/>
      <c r="NJ109" s="996"/>
      <c r="NK109" s="996"/>
      <c r="NL109" s="996"/>
      <c r="NM109" s="996"/>
      <c r="NN109" s="996"/>
      <c r="NO109" s="996"/>
      <c r="NP109" s="996"/>
      <c r="NQ109" s="996"/>
      <c r="NR109" s="996"/>
      <c r="NS109" s="996"/>
      <c r="NT109" s="996"/>
      <c r="NU109" s="996"/>
      <c r="NV109" s="996"/>
      <c r="NW109" s="996"/>
      <c r="NX109" s="996"/>
      <c r="NY109" s="996"/>
      <c r="NZ109" s="996"/>
      <c r="OA109" s="996"/>
      <c r="OB109" s="996"/>
      <c r="OC109" s="996"/>
      <c r="OD109" s="996"/>
      <c r="OE109" s="996"/>
      <c r="OF109" s="996"/>
      <c r="OG109" s="996"/>
      <c r="OH109" s="996"/>
      <c r="OI109" s="996"/>
      <c r="OJ109" s="996"/>
      <c r="OK109" s="996"/>
      <c r="OL109" s="996"/>
      <c r="OM109" s="996"/>
      <c r="ON109" s="996"/>
      <c r="OO109" s="996"/>
      <c r="OP109" s="996"/>
      <c r="OQ109" s="996"/>
      <c r="OR109" s="996"/>
      <c r="OS109" s="996"/>
      <c r="OT109" s="996"/>
      <c r="OU109" s="996"/>
      <c r="OV109" s="996"/>
      <c r="OW109" s="996"/>
      <c r="OX109" s="996"/>
      <c r="OY109" s="996"/>
      <c r="OZ109" s="996"/>
      <c r="PA109" s="996"/>
      <c r="PB109" s="996"/>
      <c r="PC109" s="996"/>
      <c r="PD109" s="996"/>
      <c r="PE109" s="996"/>
      <c r="PF109" s="996"/>
      <c r="PG109" s="996"/>
      <c r="PH109" s="996"/>
      <c r="PI109" s="996"/>
      <c r="PJ109" s="996"/>
      <c r="PK109" s="996"/>
      <c r="PL109" s="996"/>
      <c r="PM109" s="996"/>
      <c r="PN109" s="996"/>
      <c r="PO109" s="996"/>
      <c r="PP109" s="996"/>
      <c r="PQ109" s="996"/>
      <c r="PR109" s="996"/>
      <c r="PS109" s="996"/>
      <c r="PT109" s="996"/>
      <c r="PU109" s="996"/>
      <c r="PV109" s="996"/>
      <c r="PW109" s="996"/>
      <c r="PX109" s="996"/>
      <c r="PY109" s="996"/>
      <c r="PZ109" s="996"/>
      <c r="QA109" s="996"/>
      <c r="QB109" s="996"/>
      <c r="QC109" s="996"/>
      <c r="QD109" s="996"/>
      <c r="QE109" s="996"/>
      <c r="QF109" s="996"/>
      <c r="QG109" s="996"/>
      <c r="QH109" s="996"/>
      <c r="QI109" s="996"/>
      <c r="QJ109" s="996"/>
      <c r="QK109" s="996"/>
      <c r="QL109" s="996"/>
      <c r="QM109" s="996"/>
      <c r="QN109" s="996"/>
      <c r="QO109" s="996"/>
      <c r="QP109" s="996"/>
      <c r="QQ109" s="996"/>
      <c r="QR109" s="996"/>
      <c r="QS109" s="996"/>
      <c r="QT109" s="996"/>
      <c r="QU109" s="996"/>
      <c r="QV109" s="996"/>
      <c r="QW109" s="996"/>
      <c r="QX109" s="996"/>
      <c r="QY109" s="996"/>
      <c r="QZ109" s="996"/>
      <c r="RA109" s="996"/>
      <c r="RB109" s="996"/>
      <c r="RC109" s="996"/>
      <c r="RD109" s="996"/>
      <c r="RE109" s="996"/>
      <c r="RF109" s="996"/>
      <c r="RG109" s="996"/>
      <c r="RH109" s="996"/>
      <c r="RI109" s="996"/>
      <c r="RJ109" s="996"/>
      <c r="RK109" s="996"/>
      <c r="RL109" s="996"/>
      <c r="RM109" s="996"/>
      <c r="RN109" s="996"/>
      <c r="RO109" s="996"/>
      <c r="RP109" s="996"/>
      <c r="RQ109" s="996"/>
      <c r="RR109" s="996"/>
      <c r="RS109" s="996"/>
      <c r="RT109" s="996"/>
      <c r="RU109" s="996"/>
      <c r="RV109" s="996"/>
      <c r="RW109" s="996"/>
      <c r="RX109" s="996"/>
      <c r="RY109" s="996"/>
      <c r="RZ109" s="996"/>
      <c r="SA109" s="996"/>
      <c r="SB109" s="996"/>
      <c r="SC109" s="996"/>
      <c r="SD109" s="996"/>
      <c r="SE109" s="996"/>
      <c r="SF109" s="996"/>
      <c r="SG109" s="996"/>
      <c r="SH109" s="996"/>
      <c r="SI109" s="996"/>
      <c r="SJ109" s="996"/>
      <c r="SK109" s="996"/>
      <c r="SL109" s="996"/>
      <c r="SM109" s="996"/>
      <c r="SN109" s="996"/>
      <c r="SO109" s="996"/>
      <c r="SP109" s="996"/>
      <c r="SQ109" s="996"/>
      <c r="SR109" s="996"/>
      <c r="SS109" s="996"/>
      <c r="ST109" s="996"/>
      <c r="SU109" s="996"/>
      <c r="SV109" s="996"/>
      <c r="SW109" s="996"/>
      <c r="SX109" s="996"/>
      <c r="SY109" s="996"/>
      <c r="SZ109" s="996"/>
      <c r="TA109" s="996"/>
      <c r="TB109" s="996"/>
      <c r="TC109" s="996"/>
      <c r="TD109" s="996"/>
      <c r="TE109" s="996"/>
      <c r="TF109" s="996"/>
      <c r="TG109" s="996"/>
      <c r="TH109" s="996"/>
      <c r="TI109" s="996"/>
      <c r="TJ109" s="996"/>
      <c r="TK109" s="996"/>
      <c r="TL109" s="996"/>
      <c r="TM109" s="996"/>
      <c r="TN109" s="996"/>
      <c r="TO109" s="996"/>
      <c r="TP109" s="996"/>
      <c r="TQ109" s="996"/>
      <c r="TR109" s="996"/>
      <c r="TS109" s="996"/>
      <c r="TT109" s="996"/>
      <c r="TU109" s="996"/>
      <c r="TV109" s="996"/>
      <c r="TW109" s="996"/>
      <c r="TX109" s="996"/>
      <c r="TY109" s="996"/>
      <c r="TZ109" s="996"/>
      <c r="UA109" s="996"/>
      <c r="UB109" s="996"/>
      <c r="UC109" s="996"/>
      <c r="UD109" s="996"/>
      <c r="UE109" s="996"/>
      <c r="UF109" s="996"/>
      <c r="UG109" s="996"/>
      <c r="UH109" s="996"/>
      <c r="UI109" s="996"/>
      <c r="UJ109" s="996"/>
      <c r="UK109" s="996"/>
      <c r="UL109" s="996"/>
      <c r="UM109" s="996"/>
      <c r="UN109" s="996"/>
      <c r="UO109" s="996"/>
      <c r="UP109" s="996"/>
      <c r="UQ109" s="996"/>
      <c r="UR109" s="996"/>
      <c r="US109" s="996"/>
      <c r="UT109" s="996"/>
      <c r="UU109" s="996"/>
      <c r="UV109" s="996"/>
      <c r="UW109" s="996"/>
      <c r="UX109" s="996"/>
      <c r="UY109" s="996"/>
      <c r="UZ109" s="996"/>
      <c r="VA109" s="996"/>
      <c r="VB109" s="996"/>
      <c r="VC109" s="996"/>
      <c r="VD109" s="996"/>
      <c r="VE109" s="996"/>
      <c r="VF109" s="996"/>
      <c r="VG109" s="996"/>
      <c r="VH109" s="996"/>
      <c r="VI109" s="996"/>
      <c r="VJ109" s="996"/>
      <c r="VK109" s="996"/>
      <c r="VL109" s="996"/>
      <c r="VM109" s="996"/>
      <c r="VN109" s="996"/>
      <c r="VO109" s="996"/>
      <c r="VP109" s="996"/>
      <c r="VQ109" s="996"/>
      <c r="VR109" s="996"/>
      <c r="VS109" s="996"/>
      <c r="VT109" s="996"/>
      <c r="VU109" s="996"/>
      <c r="VV109" s="996"/>
      <c r="VW109" s="996"/>
      <c r="VX109" s="996"/>
      <c r="VY109" s="996"/>
      <c r="VZ109" s="996"/>
      <c r="WA109" s="996"/>
      <c r="WB109" s="996"/>
      <c r="WC109" s="996"/>
      <c r="WD109" s="996"/>
      <c r="WE109" s="996"/>
      <c r="WF109" s="996"/>
      <c r="WG109" s="996"/>
      <c r="WH109" s="996"/>
      <c r="WI109" s="996"/>
      <c r="WJ109" s="996"/>
      <c r="WK109" s="996"/>
      <c r="WL109" s="996"/>
      <c r="WM109" s="996"/>
      <c r="WN109" s="996"/>
      <c r="WO109" s="996"/>
      <c r="WP109" s="996"/>
      <c r="WQ109" s="996"/>
      <c r="WR109" s="996"/>
      <c r="WS109" s="996"/>
      <c r="WT109" s="996"/>
      <c r="WU109" s="996"/>
      <c r="WV109" s="996"/>
      <c r="WW109" s="996"/>
      <c r="WX109" s="996"/>
      <c r="WY109" s="996"/>
      <c r="WZ109" s="996"/>
      <c r="XA109" s="996"/>
      <c r="XB109" s="996"/>
      <c r="XC109" s="996"/>
      <c r="XD109" s="996"/>
      <c r="XE109" s="996"/>
      <c r="XF109" s="996"/>
      <c r="XG109" s="996"/>
      <c r="XH109" s="996"/>
      <c r="XI109" s="996"/>
      <c r="XJ109" s="996"/>
      <c r="XK109" s="996"/>
      <c r="XL109" s="996"/>
      <c r="XM109" s="996"/>
      <c r="XN109" s="996"/>
      <c r="XO109" s="996"/>
      <c r="XP109" s="996"/>
      <c r="XQ109" s="996"/>
      <c r="XR109" s="996"/>
      <c r="XS109" s="996"/>
      <c r="XT109" s="996"/>
      <c r="XU109" s="996"/>
      <c r="XV109" s="996"/>
      <c r="XW109" s="996"/>
      <c r="XX109" s="996"/>
      <c r="XY109" s="996"/>
      <c r="XZ109" s="996"/>
      <c r="YA109" s="996"/>
      <c r="YB109" s="996"/>
      <c r="YC109" s="996"/>
      <c r="YD109" s="996"/>
      <c r="YE109" s="996"/>
      <c r="YF109" s="996"/>
      <c r="YG109" s="996"/>
      <c r="YH109" s="996"/>
      <c r="YI109" s="996"/>
      <c r="YJ109" s="996"/>
      <c r="YK109" s="996"/>
      <c r="YL109" s="996"/>
      <c r="YM109" s="996"/>
      <c r="YN109" s="996"/>
      <c r="YO109" s="996"/>
      <c r="YP109" s="996"/>
      <c r="YQ109" s="996"/>
      <c r="YR109" s="996"/>
      <c r="YS109" s="996"/>
      <c r="YT109" s="996"/>
      <c r="YU109" s="996"/>
      <c r="YV109" s="996"/>
      <c r="YW109" s="996"/>
      <c r="YX109" s="996"/>
      <c r="YY109" s="996"/>
      <c r="YZ109" s="996"/>
      <c r="ZA109" s="996"/>
      <c r="ZB109" s="996"/>
      <c r="ZC109" s="996"/>
      <c r="ZD109" s="996"/>
      <c r="ZE109" s="996"/>
      <c r="ZF109" s="996"/>
      <c r="ZG109" s="996"/>
      <c r="ZH109" s="996"/>
      <c r="ZI109" s="996"/>
      <c r="ZJ109" s="996"/>
      <c r="ZK109" s="996"/>
      <c r="ZL109" s="996"/>
      <c r="ZM109" s="996"/>
      <c r="ZN109" s="996"/>
      <c r="ZO109" s="996"/>
      <c r="ZP109" s="996"/>
      <c r="ZQ109" s="996"/>
      <c r="ZR109" s="996"/>
      <c r="ZS109" s="996"/>
      <c r="ZT109" s="996"/>
      <c r="ZU109" s="996"/>
      <c r="ZV109" s="996"/>
      <c r="ZW109" s="996"/>
      <c r="ZX109" s="996"/>
      <c r="ZY109" s="996"/>
      <c r="ZZ109" s="996"/>
      <c r="AAA109" s="996"/>
      <c r="AAB109" s="996"/>
      <c r="AAC109" s="996"/>
      <c r="AAD109" s="996"/>
      <c r="AAE109" s="996"/>
      <c r="AAF109" s="996"/>
      <c r="AAG109" s="996"/>
      <c r="AAH109" s="996"/>
      <c r="AAI109" s="996"/>
      <c r="AAJ109" s="996"/>
      <c r="AAK109" s="996"/>
      <c r="AAL109" s="996"/>
      <c r="AAM109" s="996"/>
      <c r="AAN109" s="996"/>
      <c r="AAO109" s="996"/>
      <c r="AAP109" s="996"/>
      <c r="AAQ109" s="996"/>
      <c r="AAR109" s="996"/>
      <c r="AAS109" s="996"/>
      <c r="AAT109" s="996"/>
      <c r="AAU109" s="996"/>
      <c r="AAV109" s="996"/>
      <c r="AAW109" s="996"/>
      <c r="AAX109" s="996"/>
      <c r="AAY109" s="996"/>
      <c r="AAZ109" s="996"/>
      <c r="ABA109" s="996"/>
      <c r="ABB109" s="996"/>
      <c r="ABC109" s="996"/>
      <c r="ABD109" s="996"/>
      <c r="ABE109" s="996"/>
      <c r="ABF109" s="996"/>
      <c r="ABG109" s="996"/>
      <c r="ABH109" s="996"/>
      <c r="ABI109" s="996"/>
      <c r="ABJ109" s="996"/>
      <c r="ABK109" s="996"/>
      <c r="ABL109" s="996"/>
      <c r="ABM109" s="996"/>
      <c r="ABN109" s="996"/>
      <c r="ABO109" s="996"/>
      <c r="ABP109" s="996"/>
      <c r="ABQ109" s="996"/>
      <c r="ABR109" s="996"/>
      <c r="ABS109" s="996"/>
      <c r="ABT109" s="996"/>
      <c r="ABU109" s="996"/>
      <c r="ABV109" s="996"/>
      <c r="ABW109" s="996"/>
      <c r="ABX109" s="996"/>
      <c r="ABY109" s="996"/>
      <c r="ABZ109" s="996"/>
      <c r="ACA109" s="996"/>
      <c r="ACB109" s="996"/>
      <c r="ACC109" s="996"/>
      <c r="ACD109" s="996"/>
      <c r="ACE109" s="996"/>
      <c r="ACF109" s="996"/>
      <c r="ACG109" s="996"/>
      <c r="ACH109" s="996"/>
      <c r="ACI109" s="996"/>
      <c r="ACJ109" s="996"/>
      <c r="ACK109" s="996"/>
      <c r="ACL109" s="996"/>
      <c r="ACM109" s="996"/>
      <c r="ACN109" s="996"/>
      <c r="ACO109" s="996"/>
      <c r="ACP109" s="996"/>
      <c r="ACQ109" s="996"/>
      <c r="ACR109" s="996"/>
      <c r="ACS109" s="996"/>
      <c r="ACT109" s="996"/>
      <c r="ACU109" s="996"/>
      <c r="ACV109" s="996"/>
      <c r="ACW109" s="996"/>
      <c r="ACX109" s="996"/>
      <c r="ACY109" s="996"/>
      <c r="ACZ109" s="996"/>
      <c r="ADA109" s="996"/>
      <c r="ADB109" s="996"/>
      <c r="ADC109" s="996"/>
      <c r="ADD109" s="996"/>
      <c r="ADE109" s="996"/>
      <c r="ADF109" s="996"/>
      <c r="ADG109" s="996"/>
      <c r="ADH109" s="996"/>
      <c r="ADI109" s="996"/>
      <c r="ADJ109" s="996"/>
      <c r="ADK109" s="996"/>
      <c r="ADL109" s="996"/>
      <c r="ADM109" s="996"/>
      <c r="ADN109" s="996"/>
      <c r="ADO109" s="996"/>
      <c r="ADP109" s="996"/>
      <c r="ADQ109" s="996"/>
      <c r="ADR109" s="996"/>
      <c r="ADS109" s="996"/>
      <c r="ADT109" s="996"/>
      <c r="ADU109" s="996"/>
      <c r="ADV109" s="996"/>
      <c r="ADW109" s="996"/>
      <c r="ADX109" s="996"/>
      <c r="ADY109" s="996"/>
      <c r="ADZ109" s="996"/>
      <c r="AEA109" s="996"/>
      <c r="AEB109" s="996"/>
      <c r="AEC109" s="996"/>
      <c r="AED109" s="996"/>
      <c r="AEE109" s="996"/>
      <c r="AEF109" s="996"/>
      <c r="AEG109" s="996"/>
      <c r="AEH109" s="996"/>
      <c r="AEI109" s="996"/>
      <c r="AEJ109" s="996"/>
      <c r="AEK109" s="996"/>
      <c r="AEL109" s="996"/>
      <c r="AEM109" s="996"/>
      <c r="AEN109" s="996"/>
      <c r="AEO109" s="996"/>
      <c r="AEP109" s="996"/>
      <c r="AEQ109" s="996"/>
      <c r="AER109" s="996"/>
      <c r="AES109" s="996"/>
      <c r="AET109" s="996"/>
      <c r="AEU109" s="996"/>
      <c r="AEV109" s="996"/>
      <c r="AEW109" s="996"/>
      <c r="AEX109" s="996"/>
      <c r="AEY109" s="996"/>
      <c r="AEZ109" s="996"/>
      <c r="AFA109" s="996"/>
      <c r="AFB109" s="996"/>
      <c r="AFC109" s="996"/>
      <c r="AFD109" s="996"/>
      <c r="AFE109" s="996"/>
      <c r="AFF109" s="996"/>
      <c r="AFG109" s="996"/>
      <c r="AFH109" s="996"/>
      <c r="AFI109" s="996"/>
      <c r="AFJ109" s="996"/>
      <c r="AFK109" s="996"/>
      <c r="AFL109" s="996"/>
      <c r="AFM109" s="996"/>
      <c r="AFN109" s="996"/>
      <c r="AFO109" s="996"/>
      <c r="AFP109" s="996"/>
      <c r="AFQ109" s="996"/>
      <c r="AFR109" s="996"/>
      <c r="AFS109" s="996"/>
      <c r="AFT109" s="996"/>
      <c r="AFU109" s="996"/>
      <c r="AFV109" s="996"/>
      <c r="AFW109" s="996"/>
      <c r="AFX109" s="996"/>
      <c r="AFY109" s="996"/>
      <c r="AFZ109" s="996"/>
      <c r="AGA109" s="996"/>
      <c r="AGB109" s="996"/>
      <c r="AGC109" s="996"/>
      <c r="AGD109" s="996"/>
      <c r="AGE109" s="996"/>
      <c r="AGF109" s="996"/>
      <c r="AGG109" s="996"/>
      <c r="AGH109" s="996"/>
      <c r="AGI109" s="996"/>
      <c r="AGJ109" s="996"/>
      <c r="AGK109" s="996"/>
      <c r="AGL109" s="996"/>
      <c r="AGM109" s="996"/>
      <c r="AGN109" s="996"/>
      <c r="AGO109" s="996"/>
      <c r="AGP109" s="996"/>
      <c r="AGQ109" s="996"/>
      <c r="AGR109" s="996"/>
      <c r="AGS109" s="996"/>
      <c r="AGT109" s="996"/>
      <c r="AGU109" s="996"/>
      <c r="AGV109" s="996"/>
      <c r="AGW109" s="996"/>
      <c r="AGX109" s="996"/>
      <c r="AGY109" s="996"/>
      <c r="AGZ109" s="996"/>
      <c r="AHA109" s="996"/>
      <c r="AHB109" s="996"/>
      <c r="AHC109" s="996"/>
      <c r="AHD109" s="996"/>
      <c r="AHE109" s="996"/>
      <c r="AHF109" s="996"/>
      <c r="AHG109" s="996"/>
      <c r="AHH109" s="996"/>
      <c r="AHI109" s="996"/>
      <c r="AHJ109" s="996"/>
      <c r="AHK109" s="996"/>
      <c r="AHL109" s="996"/>
      <c r="AHM109" s="996"/>
      <c r="AHN109" s="996"/>
      <c r="AHO109" s="996"/>
      <c r="AHP109" s="996"/>
      <c r="AHQ109" s="996"/>
      <c r="AHR109" s="996"/>
      <c r="AHS109" s="996"/>
      <c r="AHT109" s="996"/>
      <c r="AHU109" s="996"/>
      <c r="AHV109" s="996"/>
      <c r="AHW109" s="996"/>
      <c r="AHX109" s="996"/>
      <c r="AHY109" s="996"/>
      <c r="AHZ109" s="996"/>
      <c r="AIA109" s="996"/>
      <c r="AIB109" s="996"/>
      <c r="AIC109" s="996"/>
      <c r="AID109" s="996"/>
      <c r="AIE109" s="996"/>
      <c r="AIF109" s="996"/>
      <c r="AIG109" s="996"/>
      <c r="AIH109" s="996"/>
      <c r="AII109" s="996"/>
      <c r="AIJ109" s="996"/>
      <c r="AIK109" s="996"/>
      <c r="AIL109" s="996"/>
      <c r="AIM109" s="996"/>
      <c r="AIN109" s="996"/>
      <c r="AIO109" s="996"/>
      <c r="AIP109" s="996"/>
      <c r="AIQ109" s="996"/>
      <c r="AIR109" s="996"/>
      <c r="AIS109" s="996"/>
      <c r="AIT109" s="996"/>
      <c r="AIU109" s="996"/>
      <c r="AIV109" s="996"/>
      <c r="AIW109" s="996"/>
      <c r="AIX109" s="996"/>
      <c r="AIY109" s="996"/>
      <c r="AIZ109" s="996"/>
      <c r="AJA109" s="996"/>
      <c r="AJB109" s="996"/>
      <c r="AJC109" s="996"/>
      <c r="AJD109" s="996"/>
      <c r="AJE109" s="996"/>
      <c r="AJF109" s="996"/>
      <c r="AJG109" s="996"/>
      <c r="AJH109" s="996"/>
      <c r="AJI109" s="996"/>
      <c r="AJJ109" s="996"/>
      <c r="AJK109" s="996"/>
      <c r="AJL109" s="996"/>
      <c r="AJM109" s="996"/>
      <c r="AJN109" s="996"/>
      <c r="AJO109" s="996"/>
      <c r="AJP109" s="996"/>
      <c r="AJQ109" s="996"/>
      <c r="AJR109" s="996"/>
      <c r="AJS109" s="996"/>
      <c r="AJT109" s="996"/>
      <c r="AJU109" s="996"/>
      <c r="AJV109" s="996"/>
      <c r="AJW109" s="996"/>
      <c r="AJX109" s="996"/>
      <c r="AJY109" s="996"/>
      <c r="AJZ109" s="996"/>
      <c r="AKA109" s="996"/>
      <c r="AKB109" s="996"/>
      <c r="AKC109" s="996"/>
      <c r="AKD109" s="996"/>
      <c r="AKE109" s="996"/>
      <c r="AKF109" s="996"/>
      <c r="AKG109" s="996"/>
      <c r="AKH109" s="996"/>
      <c r="AKI109" s="996"/>
      <c r="AKJ109" s="996"/>
      <c r="AKK109" s="996"/>
      <c r="AKL109" s="996"/>
      <c r="AKM109" s="996"/>
      <c r="AKN109" s="996"/>
      <c r="AKO109" s="996"/>
      <c r="AKP109" s="996"/>
      <c r="AKQ109" s="996"/>
      <c r="AKR109" s="996"/>
      <c r="AKS109" s="996"/>
      <c r="AKT109" s="996"/>
      <c r="AKU109" s="996"/>
      <c r="AKV109" s="996"/>
      <c r="AKW109" s="996"/>
      <c r="AKX109" s="996"/>
      <c r="AKY109" s="996"/>
      <c r="AKZ109" s="996"/>
      <c r="ALA109" s="996"/>
      <c r="ALB109" s="996"/>
      <c r="ALC109" s="996"/>
      <c r="ALD109" s="996"/>
      <c r="ALE109" s="996"/>
      <c r="ALF109" s="996"/>
      <c r="ALG109" s="996"/>
      <c r="ALH109" s="996"/>
      <c r="ALI109" s="996"/>
      <c r="ALJ109" s="996"/>
      <c r="ALK109" s="996"/>
      <c r="ALL109" s="996"/>
      <c r="ALM109" s="996"/>
      <c r="ALN109" s="996"/>
      <c r="ALO109" s="996"/>
      <c r="ALP109" s="996"/>
      <c r="ALQ109" s="996"/>
      <c r="ALR109" s="996"/>
      <c r="ALS109" s="996"/>
    </row>
    <row r="110" spans="1:1007" s="990" customFormat="1" ht="315">
      <c r="A110" s="953" t="s">
        <v>1045</v>
      </c>
      <c r="B110" s="1264" t="s">
        <v>1046</v>
      </c>
      <c r="C110" s="1073" t="s">
        <v>1120</v>
      </c>
      <c r="D110" s="998"/>
      <c r="E110" s="1271" t="s">
        <v>1121</v>
      </c>
      <c r="F110" s="1271" t="s">
        <v>1122</v>
      </c>
      <c r="G110" s="1271" t="s">
        <v>1123</v>
      </c>
      <c r="H110" s="1271" t="s">
        <v>26</v>
      </c>
      <c r="I110" s="1073" t="s">
        <v>437</v>
      </c>
      <c r="J110" s="1073" t="s">
        <v>437</v>
      </c>
      <c r="K110" s="1172">
        <v>45078</v>
      </c>
      <c r="L110" s="1272">
        <v>48578</v>
      </c>
      <c r="M110" s="1271" t="s">
        <v>359</v>
      </c>
      <c r="N110" s="1271" t="s">
        <v>1124</v>
      </c>
      <c r="O110" s="1271" t="s">
        <v>359</v>
      </c>
      <c r="P110" s="1271" t="s">
        <v>1124</v>
      </c>
      <c r="Q110" s="1271" t="s">
        <v>359</v>
      </c>
      <c r="R110" s="1271" t="s">
        <v>1124</v>
      </c>
      <c r="S110" s="1271" t="s">
        <v>359</v>
      </c>
      <c r="T110" s="1271" t="s">
        <v>1124</v>
      </c>
      <c r="U110" s="1271" t="s">
        <v>359</v>
      </c>
      <c r="V110" s="1271" t="s">
        <v>1124</v>
      </c>
      <c r="W110" s="988"/>
      <c r="X110" s="988"/>
      <c r="Y110" s="988"/>
      <c r="Z110" s="988"/>
      <c r="AA110" s="988"/>
      <c r="AB110" s="988"/>
      <c r="AC110" s="1271" t="s">
        <v>1125</v>
      </c>
      <c r="AD110" s="1038"/>
      <c r="AE110" s="1327" t="s">
        <v>1193</v>
      </c>
      <c r="AF110" s="1189">
        <v>8.8000000000000005E-3</v>
      </c>
      <c r="AG110" s="1273" t="s">
        <v>1194</v>
      </c>
      <c r="AH110" s="1273" t="s">
        <v>1195</v>
      </c>
      <c r="AI110" s="953" t="s">
        <v>702</v>
      </c>
      <c r="AJ110" s="953" t="s">
        <v>702</v>
      </c>
      <c r="AK110" s="1271" t="s">
        <v>1196</v>
      </c>
      <c r="AL110" s="1279" t="s">
        <v>20</v>
      </c>
      <c r="AM110" s="956" t="str">
        <f t="shared" si="11"/>
        <v>SI</v>
      </c>
      <c r="AN110" s="1278">
        <v>465</v>
      </c>
      <c r="AO110" s="1285" t="s">
        <v>437</v>
      </c>
      <c r="AP110" s="1285" t="s">
        <v>437</v>
      </c>
      <c r="AQ110" s="1172">
        <v>45078</v>
      </c>
      <c r="AR110" s="991">
        <v>48578</v>
      </c>
      <c r="AS110" s="1279">
        <v>1500</v>
      </c>
      <c r="AT110" s="1279">
        <v>3500</v>
      </c>
      <c r="AU110" s="1279">
        <v>5500</v>
      </c>
      <c r="AV110" s="1279">
        <v>7500</v>
      </c>
      <c r="AW110" s="1279">
        <v>9500</v>
      </c>
      <c r="AX110" s="1279">
        <v>11500</v>
      </c>
      <c r="AY110" s="1279">
        <v>13500</v>
      </c>
      <c r="AZ110" s="1279">
        <v>15500</v>
      </c>
      <c r="BA110" s="1279">
        <v>17500</v>
      </c>
      <c r="BB110" s="1279">
        <v>19500</v>
      </c>
      <c r="BC110" s="999"/>
      <c r="BD110" s="999"/>
      <c r="BE110" s="999"/>
      <c r="BF110" s="999"/>
      <c r="BG110" s="999"/>
      <c r="BH110" s="999"/>
      <c r="BI110" s="1000">
        <v>19500</v>
      </c>
      <c r="BJ110" s="1274">
        <v>103</v>
      </c>
      <c r="BK110" s="1274">
        <v>103</v>
      </c>
      <c r="BL110" s="1275" t="s">
        <v>76</v>
      </c>
      <c r="BM110" s="1278">
        <v>7868</v>
      </c>
      <c r="BN110" s="1277">
        <v>417</v>
      </c>
      <c r="BO110" s="1277">
        <v>417</v>
      </c>
      <c r="BP110" s="1275" t="s">
        <v>76</v>
      </c>
      <c r="BQ110" s="1278">
        <v>7868</v>
      </c>
      <c r="BR110" s="1277">
        <v>375</v>
      </c>
      <c r="BS110" s="1271"/>
      <c r="BT110" s="1275" t="s">
        <v>76</v>
      </c>
      <c r="BU110" s="1279"/>
      <c r="BV110" s="1280">
        <v>387</v>
      </c>
      <c r="BW110" s="1271"/>
      <c r="BX110" s="1275" t="s">
        <v>76</v>
      </c>
      <c r="BY110" s="1271"/>
      <c r="BZ110" s="1274">
        <v>398</v>
      </c>
      <c r="CA110" s="1271"/>
      <c r="CB110" s="1275" t="s">
        <v>76</v>
      </c>
      <c r="CC110" s="1281"/>
      <c r="CD110" s="1277">
        <v>410</v>
      </c>
      <c r="CE110" s="1271"/>
      <c r="CF110" s="1275" t="s">
        <v>76</v>
      </c>
      <c r="CG110" s="1271"/>
      <c r="CH110" s="1274">
        <v>422</v>
      </c>
      <c r="CI110" s="1271"/>
      <c r="CJ110" s="1275" t="s">
        <v>76</v>
      </c>
      <c r="CK110" s="1271"/>
      <c r="CL110" s="1277">
        <v>435</v>
      </c>
      <c r="CM110" s="1271"/>
      <c r="CN110" s="1275" t="s">
        <v>76</v>
      </c>
      <c r="CO110" s="1271"/>
      <c r="CP110" s="1277">
        <v>448</v>
      </c>
      <c r="CQ110" s="1271"/>
      <c r="CR110" s="1275" t="s">
        <v>76</v>
      </c>
      <c r="CS110" s="1281"/>
      <c r="CT110" s="1277">
        <v>462</v>
      </c>
      <c r="CU110" s="1271"/>
      <c r="CV110" s="1275" t="s">
        <v>76</v>
      </c>
      <c r="CW110" s="1279"/>
      <c r="CX110" s="993"/>
      <c r="CY110" s="993"/>
      <c r="CZ110" s="992"/>
      <c r="DA110" s="992"/>
      <c r="DB110" s="993"/>
      <c r="DC110" s="993"/>
      <c r="DD110" s="992"/>
      <c r="DE110" s="992"/>
      <c r="DF110" s="993"/>
      <c r="DG110" s="993"/>
      <c r="DH110" s="992"/>
      <c r="DI110" s="992"/>
      <c r="DJ110" s="993"/>
      <c r="DK110" s="993"/>
      <c r="DL110" s="992"/>
      <c r="DM110" s="992"/>
      <c r="DN110" s="993"/>
      <c r="DO110" s="993"/>
      <c r="DP110" s="992"/>
      <c r="DQ110" s="992"/>
      <c r="DR110" s="993"/>
      <c r="DS110" s="993"/>
      <c r="DT110" s="992"/>
      <c r="DU110" s="992"/>
      <c r="DV110" s="994">
        <f>SUM(DR110+DN110+DJ110+DF110+DB110+CX110+CT110+CP110+CL110+CH110+CD110+BZ110+BV110+BR110+BN110+BJ110)</f>
        <v>3857</v>
      </c>
      <c r="DW110" s="1279" t="s">
        <v>1069</v>
      </c>
      <c r="DX110" s="1273" t="s">
        <v>1070</v>
      </c>
      <c r="DY110" s="1273" t="s">
        <v>1197</v>
      </c>
      <c r="DZ110" s="1284" t="s">
        <v>1198</v>
      </c>
      <c r="EA110" s="1284">
        <v>6013813000</v>
      </c>
      <c r="EB110" s="1282" t="s">
        <v>1199</v>
      </c>
      <c r="EC110" s="1308"/>
      <c r="ED110" s="1271"/>
      <c r="EE110" s="1271"/>
      <c r="EF110" s="1284"/>
      <c r="EG110" s="1284"/>
      <c r="EH110" s="1282"/>
      <c r="EI110" s="995"/>
      <c r="EJ110" s="995"/>
      <c r="EK110" s="995"/>
      <c r="EL110" s="995"/>
      <c r="EM110" s="995"/>
      <c r="EN110" s="995"/>
      <c r="EO110" s="995"/>
      <c r="EP110" s="995"/>
      <c r="EQ110" s="995"/>
      <c r="ER110" s="996"/>
      <c r="ES110" s="996"/>
      <c r="ET110" s="996"/>
      <c r="EU110" s="996"/>
      <c r="EV110" s="996"/>
      <c r="EW110" s="996"/>
      <c r="EX110" s="996"/>
      <c r="EY110" s="996"/>
      <c r="EZ110" s="996"/>
      <c r="FA110" s="996"/>
      <c r="FB110" s="996"/>
      <c r="FC110" s="996"/>
      <c r="FD110" s="996"/>
      <c r="FE110" s="996"/>
      <c r="FF110" s="996"/>
      <c r="FG110" s="996"/>
      <c r="FH110" s="996"/>
      <c r="FI110" s="996"/>
      <c r="FJ110" s="996"/>
      <c r="FK110" s="996"/>
      <c r="FL110" s="996"/>
      <c r="FM110" s="996"/>
      <c r="FN110" s="996"/>
      <c r="FO110" s="996"/>
      <c r="FP110" s="996"/>
      <c r="FQ110" s="996"/>
      <c r="FR110" s="996"/>
      <c r="FS110" s="996"/>
      <c r="FT110" s="996"/>
      <c r="FU110" s="996"/>
      <c r="FV110" s="996"/>
      <c r="FW110" s="996"/>
      <c r="FX110" s="996"/>
      <c r="FY110" s="996"/>
      <c r="FZ110" s="996"/>
      <c r="GA110" s="996"/>
      <c r="GB110" s="996"/>
      <c r="GC110" s="996"/>
      <c r="GD110" s="996"/>
      <c r="GE110" s="996"/>
      <c r="GF110" s="996"/>
      <c r="GG110" s="996"/>
      <c r="GH110" s="996"/>
      <c r="GI110" s="996"/>
      <c r="GJ110" s="996"/>
      <c r="GK110" s="996"/>
      <c r="GL110" s="996"/>
      <c r="GM110" s="996"/>
      <c r="GN110" s="996"/>
      <c r="GO110" s="996"/>
      <c r="GP110" s="996"/>
      <c r="GQ110" s="996"/>
      <c r="GR110" s="996"/>
      <c r="GS110" s="996"/>
      <c r="GT110" s="996"/>
      <c r="GU110" s="996"/>
      <c r="GV110" s="996"/>
      <c r="GW110" s="996"/>
      <c r="GX110" s="996"/>
      <c r="GY110" s="996"/>
      <c r="GZ110" s="996"/>
      <c r="HA110" s="996"/>
      <c r="HB110" s="996"/>
      <c r="HC110" s="996"/>
      <c r="HD110" s="996"/>
      <c r="HE110" s="996"/>
      <c r="HF110" s="996"/>
      <c r="HG110" s="996"/>
      <c r="HH110" s="996"/>
      <c r="HI110" s="996"/>
      <c r="HJ110" s="996"/>
      <c r="HK110" s="996"/>
      <c r="HL110" s="996"/>
      <c r="HM110" s="996"/>
      <c r="HN110" s="996"/>
      <c r="HO110" s="996"/>
      <c r="HP110" s="996"/>
      <c r="HQ110" s="996"/>
      <c r="HR110" s="996"/>
      <c r="HS110" s="996"/>
      <c r="HT110" s="996"/>
      <c r="HU110" s="996"/>
      <c r="HV110" s="996"/>
      <c r="HW110" s="996"/>
      <c r="HX110" s="996"/>
      <c r="HY110" s="996"/>
      <c r="HZ110" s="996"/>
      <c r="IA110" s="996"/>
      <c r="IB110" s="996"/>
      <c r="IC110" s="996"/>
      <c r="ID110" s="996"/>
      <c r="IE110" s="996"/>
      <c r="IF110" s="996"/>
      <c r="IG110" s="996"/>
      <c r="IH110" s="996"/>
      <c r="II110" s="996"/>
      <c r="IJ110" s="996"/>
      <c r="IK110" s="996"/>
      <c r="IL110" s="996"/>
      <c r="IM110" s="996"/>
      <c r="IN110" s="996"/>
      <c r="IO110" s="996"/>
      <c r="IP110" s="996"/>
      <c r="IQ110" s="996"/>
      <c r="IR110" s="996"/>
      <c r="IS110" s="996"/>
      <c r="IT110" s="996"/>
      <c r="IU110" s="996"/>
      <c r="IV110" s="996"/>
      <c r="IW110" s="996"/>
      <c r="IX110" s="996"/>
      <c r="IY110" s="996"/>
      <c r="IZ110" s="996"/>
      <c r="JA110" s="996"/>
      <c r="JB110" s="996"/>
      <c r="JC110" s="996"/>
      <c r="JD110" s="996"/>
      <c r="JE110" s="996"/>
      <c r="JF110" s="996"/>
      <c r="JG110" s="996"/>
      <c r="JH110" s="996"/>
      <c r="JI110" s="996"/>
      <c r="JJ110" s="996"/>
      <c r="JK110" s="996"/>
      <c r="JL110" s="996"/>
      <c r="JM110" s="996"/>
      <c r="JN110" s="996"/>
      <c r="JO110" s="996"/>
      <c r="JP110" s="996"/>
      <c r="JQ110" s="996"/>
      <c r="JR110" s="996"/>
      <c r="JS110" s="996"/>
      <c r="JT110" s="996"/>
      <c r="JU110" s="996"/>
      <c r="JV110" s="996"/>
      <c r="JW110" s="996"/>
      <c r="JX110" s="996"/>
      <c r="JY110" s="996"/>
      <c r="JZ110" s="996"/>
      <c r="KA110" s="996"/>
      <c r="KB110" s="996"/>
      <c r="KC110" s="996"/>
      <c r="KD110" s="996"/>
      <c r="KE110" s="996"/>
      <c r="KF110" s="996"/>
      <c r="KG110" s="996"/>
      <c r="KH110" s="996"/>
      <c r="KI110" s="996"/>
      <c r="KJ110" s="996"/>
      <c r="KK110" s="996"/>
      <c r="KL110" s="996"/>
      <c r="KM110" s="996"/>
      <c r="KN110" s="996"/>
      <c r="KO110" s="996"/>
      <c r="KP110" s="996"/>
      <c r="KQ110" s="996"/>
      <c r="KR110" s="996"/>
      <c r="KS110" s="996"/>
      <c r="KT110" s="996"/>
      <c r="KU110" s="996"/>
      <c r="KV110" s="996"/>
      <c r="KW110" s="996"/>
      <c r="KX110" s="996"/>
      <c r="KY110" s="996"/>
      <c r="KZ110" s="996"/>
      <c r="LA110" s="996"/>
      <c r="LB110" s="996"/>
      <c r="LC110" s="996"/>
      <c r="LD110" s="996"/>
      <c r="LE110" s="996"/>
      <c r="LF110" s="996"/>
      <c r="LG110" s="996"/>
      <c r="LH110" s="996"/>
      <c r="LI110" s="996"/>
      <c r="LJ110" s="996"/>
      <c r="LK110" s="996"/>
      <c r="LL110" s="996"/>
      <c r="LM110" s="996"/>
      <c r="LN110" s="996"/>
      <c r="LO110" s="996"/>
      <c r="LP110" s="996"/>
      <c r="LQ110" s="996"/>
      <c r="LR110" s="996"/>
      <c r="LS110" s="996"/>
      <c r="LT110" s="996"/>
      <c r="LU110" s="996"/>
      <c r="LV110" s="996"/>
      <c r="LW110" s="996"/>
      <c r="LX110" s="996"/>
      <c r="LY110" s="996"/>
      <c r="LZ110" s="996"/>
      <c r="MA110" s="996"/>
      <c r="MB110" s="996"/>
      <c r="MC110" s="996"/>
      <c r="MD110" s="996"/>
      <c r="ME110" s="996"/>
      <c r="MF110" s="996"/>
      <c r="MG110" s="996"/>
      <c r="MH110" s="996"/>
      <c r="MI110" s="996"/>
      <c r="MJ110" s="996"/>
      <c r="MK110" s="996"/>
      <c r="ML110" s="996"/>
      <c r="MM110" s="996"/>
      <c r="MN110" s="996"/>
      <c r="MO110" s="996"/>
      <c r="MP110" s="996"/>
      <c r="MQ110" s="996"/>
      <c r="MR110" s="996"/>
      <c r="MS110" s="996"/>
      <c r="MT110" s="996"/>
      <c r="MU110" s="996"/>
      <c r="MV110" s="996"/>
      <c r="MW110" s="996"/>
      <c r="MX110" s="996"/>
      <c r="MY110" s="996"/>
      <c r="MZ110" s="996"/>
      <c r="NA110" s="996"/>
      <c r="NB110" s="996"/>
      <c r="NC110" s="996"/>
      <c r="ND110" s="996"/>
      <c r="NE110" s="996"/>
      <c r="NF110" s="996"/>
      <c r="NG110" s="996"/>
      <c r="NH110" s="996"/>
      <c r="NI110" s="996"/>
      <c r="NJ110" s="996"/>
      <c r="NK110" s="996"/>
      <c r="NL110" s="996"/>
      <c r="NM110" s="996"/>
      <c r="NN110" s="996"/>
      <c r="NO110" s="996"/>
      <c r="NP110" s="996"/>
      <c r="NQ110" s="996"/>
      <c r="NR110" s="996"/>
      <c r="NS110" s="996"/>
      <c r="NT110" s="996"/>
      <c r="NU110" s="996"/>
      <c r="NV110" s="996"/>
      <c r="NW110" s="996"/>
      <c r="NX110" s="996"/>
      <c r="NY110" s="996"/>
      <c r="NZ110" s="996"/>
      <c r="OA110" s="996"/>
      <c r="OB110" s="996"/>
      <c r="OC110" s="996"/>
      <c r="OD110" s="996"/>
      <c r="OE110" s="996"/>
      <c r="OF110" s="996"/>
      <c r="OG110" s="996"/>
      <c r="OH110" s="996"/>
      <c r="OI110" s="996"/>
      <c r="OJ110" s="996"/>
      <c r="OK110" s="996"/>
      <c r="OL110" s="996"/>
      <c r="OM110" s="996"/>
      <c r="ON110" s="996"/>
      <c r="OO110" s="996"/>
      <c r="OP110" s="996"/>
      <c r="OQ110" s="996"/>
      <c r="OR110" s="996"/>
      <c r="OS110" s="996"/>
      <c r="OT110" s="996"/>
      <c r="OU110" s="996"/>
      <c r="OV110" s="996"/>
      <c r="OW110" s="996"/>
      <c r="OX110" s="996"/>
      <c r="OY110" s="996"/>
      <c r="OZ110" s="996"/>
      <c r="PA110" s="996"/>
      <c r="PB110" s="996"/>
      <c r="PC110" s="996"/>
      <c r="PD110" s="996"/>
      <c r="PE110" s="996"/>
      <c r="PF110" s="996"/>
      <c r="PG110" s="996"/>
      <c r="PH110" s="996"/>
      <c r="PI110" s="996"/>
      <c r="PJ110" s="996"/>
      <c r="PK110" s="996"/>
      <c r="PL110" s="996"/>
      <c r="PM110" s="996"/>
      <c r="PN110" s="996"/>
      <c r="PO110" s="996"/>
      <c r="PP110" s="996"/>
      <c r="PQ110" s="996"/>
      <c r="PR110" s="996"/>
      <c r="PS110" s="996"/>
      <c r="PT110" s="996"/>
      <c r="PU110" s="996"/>
      <c r="PV110" s="996"/>
      <c r="PW110" s="996"/>
      <c r="PX110" s="996"/>
      <c r="PY110" s="996"/>
      <c r="PZ110" s="996"/>
      <c r="QA110" s="996"/>
      <c r="QB110" s="996"/>
      <c r="QC110" s="996"/>
      <c r="QD110" s="996"/>
      <c r="QE110" s="996"/>
      <c r="QF110" s="996"/>
      <c r="QG110" s="996"/>
      <c r="QH110" s="996"/>
      <c r="QI110" s="996"/>
      <c r="QJ110" s="996"/>
      <c r="QK110" s="996"/>
      <c r="QL110" s="996"/>
      <c r="QM110" s="996"/>
      <c r="QN110" s="996"/>
      <c r="QO110" s="996"/>
      <c r="QP110" s="996"/>
      <c r="QQ110" s="996"/>
      <c r="QR110" s="996"/>
      <c r="QS110" s="996"/>
      <c r="QT110" s="996"/>
      <c r="QU110" s="996"/>
      <c r="QV110" s="996"/>
      <c r="QW110" s="996"/>
      <c r="QX110" s="996"/>
      <c r="QY110" s="996"/>
      <c r="QZ110" s="996"/>
      <c r="RA110" s="996"/>
      <c r="RB110" s="996"/>
      <c r="RC110" s="996"/>
      <c r="RD110" s="996"/>
      <c r="RE110" s="996"/>
      <c r="RF110" s="996"/>
      <c r="RG110" s="996"/>
      <c r="RH110" s="996"/>
      <c r="RI110" s="996"/>
      <c r="RJ110" s="996"/>
      <c r="RK110" s="996"/>
      <c r="RL110" s="996"/>
      <c r="RM110" s="996"/>
      <c r="RN110" s="996"/>
      <c r="RO110" s="996"/>
      <c r="RP110" s="996"/>
      <c r="RQ110" s="996"/>
      <c r="RR110" s="996"/>
      <c r="RS110" s="996"/>
      <c r="RT110" s="996"/>
      <c r="RU110" s="996"/>
      <c r="RV110" s="996"/>
      <c r="RW110" s="996"/>
      <c r="RX110" s="996"/>
      <c r="RY110" s="996"/>
      <c r="RZ110" s="996"/>
      <c r="SA110" s="996"/>
      <c r="SB110" s="996"/>
      <c r="SC110" s="996"/>
      <c r="SD110" s="996"/>
      <c r="SE110" s="996"/>
      <c r="SF110" s="996"/>
      <c r="SG110" s="996"/>
      <c r="SH110" s="996"/>
      <c r="SI110" s="996"/>
      <c r="SJ110" s="996"/>
      <c r="SK110" s="996"/>
      <c r="SL110" s="996"/>
      <c r="SM110" s="996"/>
      <c r="SN110" s="996"/>
      <c r="SO110" s="996"/>
      <c r="SP110" s="996"/>
      <c r="SQ110" s="996"/>
      <c r="SR110" s="996"/>
      <c r="SS110" s="996"/>
      <c r="ST110" s="996"/>
      <c r="SU110" s="996"/>
      <c r="SV110" s="996"/>
      <c r="SW110" s="996"/>
      <c r="SX110" s="996"/>
      <c r="SY110" s="996"/>
      <c r="SZ110" s="996"/>
      <c r="TA110" s="996"/>
      <c r="TB110" s="996"/>
      <c r="TC110" s="996"/>
      <c r="TD110" s="996"/>
      <c r="TE110" s="996"/>
      <c r="TF110" s="996"/>
      <c r="TG110" s="996"/>
      <c r="TH110" s="996"/>
      <c r="TI110" s="996"/>
      <c r="TJ110" s="996"/>
      <c r="TK110" s="996"/>
      <c r="TL110" s="996"/>
      <c r="TM110" s="996"/>
      <c r="TN110" s="996"/>
      <c r="TO110" s="996"/>
      <c r="TP110" s="996"/>
      <c r="TQ110" s="996"/>
      <c r="TR110" s="996"/>
      <c r="TS110" s="996"/>
      <c r="TT110" s="996"/>
      <c r="TU110" s="996"/>
      <c r="TV110" s="996"/>
      <c r="TW110" s="996"/>
      <c r="TX110" s="996"/>
      <c r="TY110" s="996"/>
      <c r="TZ110" s="996"/>
      <c r="UA110" s="996"/>
      <c r="UB110" s="996"/>
      <c r="UC110" s="996"/>
      <c r="UD110" s="996"/>
      <c r="UE110" s="996"/>
      <c r="UF110" s="996"/>
      <c r="UG110" s="996"/>
      <c r="UH110" s="996"/>
      <c r="UI110" s="996"/>
      <c r="UJ110" s="996"/>
      <c r="UK110" s="996"/>
      <c r="UL110" s="996"/>
      <c r="UM110" s="996"/>
      <c r="UN110" s="996"/>
      <c r="UO110" s="996"/>
      <c r="UP110" s="996"/>
      <c r="UQ110" s="996"/>
      <c r="UR110" s="996"/>
      <c r="US110" s="996"/>
      <c r="UT110" s="996"/>
      <c r="UU110" s="996"/>
      <c r="UV110" s="996"/>
      <c r="UW110" s="996"/>
      <c r="UX110" s="996"/>
      <c r="UY110" s="996"/>
      <c r="UZ110" s="996"/>
      <c r="VA110" s="996"/>
      <c r="VB110" s="996"/>
      <c r="VC110" s="996"/>
      <c r="VD110" s="996"/>
      <c r="VE110" s="996"/>
      <c r="VF110" s="996"/>
      <c r="VG110" s="996"/>
      <c r="VH110" s="996"/>
      <c r="VI110" s="996"/>
      <c r="VJ110" s="996"/>
      <c r="VK110" s="996"/>
      <c r="VL110" s="996"/>
      <c r="VM110" s="996"/>
      <c r="VN110" s="996"/>
      <c r="VO110" s="996"/>
      <c r="VP110" s="996"/>
      <c r="VQ110" s="996"/>
      <c r="VR110" s="996"/>
      <c r="VS110" s="996"/>
      <c r="VT110" s="996"/>
      <c r="VU110" s="996"/>
      <c r="VV110" s="996"/>
      <c r="VW110" s="996"/>
      <c r="VX110" s="996"/>
      <c r="VY110" s="996"/>
      <c r="VZ110" s="996"/>
      <c r="WA110" s="996"/>
      <c r="WB110" s="996"/>
      <c r="WC110" s="996"/>
      <c r="WD110" s="996"/>
      <c r="WE110" s="996"/>
      <c r="WF110" s="996"/>
      <c r="WG110" s="996"/>
      <c r="WH110" s="996"/>
      <c r="WI110" s="996"/>
      <c r="WJ110" s="996"/>
      <c r="WK110" s="996"/>
      <c r="WL110" s="996"/>
      <c r="WM110" s="996"/>
      <c r="WN110" s="996"/>
      <c r="WO110" s="996"/>
      <c r="WP110" s="996"/>
      <c r="WQ110" s="996"/>
      <c r="WR110" s="996"/>
      <c r="WS110" s="996"/>
      <c r="WT110" s="996"/>
      <c r="WU110" s="996"/>
      <c r="WV110" s="996"/>
      <c r="WW110" s="996"/>
      <c r="WX110" s="996"/>
      <c r="WY110" s="996"/>
      <c r="WZ110" s="996"/>
      <c r="XA110" s="996"/>
      <c r="XB110" s="996"/>
      <c r="XC110" s="996"/>
      <c r="XD110" s="996"/>
      <c r="XE110" s="996"/>
      <c r="XF110" s="996"/>
      <c r="XG110" s="996"/>
      <c r="XH110" s="996"/>
      <c r="XI110" s="996"/>
      <c r="XJ110" s="996"/>
      <c r="XK110" s="996"/>
      <c r="XL110" s="996"/>
      <c r="XM110" s="996"/>
      <c r="XN110" s="996"/>
      <c r="XO110" s="996"/>
      <c r="XP110" s="996"/>
      <c r="XQ110" s="996"/>
      <c r="XR110" s="996"/>
      <c r="XS110" s="996"/>
      <c r="XT110" s="996"/>
      <c r="XU110" s="996"/>
      <c r="XV110" s="996"/>
      <c r="XW110" s="996"/>
      <c r="XX110" s="996"/>
      <c r="XY110" s="996"/>
      <c r="XZ110" s="996"/>
      <c r="YA110" s="996"/>
      <c r="YB110" s="996"/>
      <c r="YC110" s="996"/>
      <c r="YD110" s="996"/>
      <c r="YE110" s="996"/>
      <c r="YF110" s="996"/>
      <c r="YG110" s="996"/>
      <c r="YH110" s="996"/>
      <c r="YI110" s="996"/>
      <c r="YJ110" s="996"/>
      <c r="YK110" s="996"/>
      <c r="YL110" s="996"/>
      <c r="YM110" s="996"/>
      <c r="YN110" s="996"/>
      <c r="YO110" s="996"/>
      <c r="YP110" s="996"/>
      <c r="YQ110" s="996"/>
      <c r="YR110" s="996"/>
      <c r="YS110" s="996"/>
      <c r="YT110" s="996"/>
      <c r="YU110" s="996"/>
      <c r="YV110" s="996"/>
      <c r="YW110" s="996"/>
      <c r="YX110" s="996"/>
      <c r="YY110" s="996"/>
      <c r="YZ110" s="996"/>
      <c r="ZA110" s="996"/>
      <c r="ZB110" s="996"/>
      <c r="ZC110" s="996"/>
      <c r="ZD110" s="996"/>
      <c r="ZE110" s="996"/>
      <c r="ZF110" s="996"/>
      <c r="ZG110" s="996"/>
      <c r="ZH110" s="996"/>
      <c r="ZI110" s="996"/>
      <c r="ZJ110" s="996"/>
      <c r="ZK110" s="996"/>
      <c r="ZL110" s="996"/>
      <c r="ZM110" s="996"/>
      <c r="ZN110" s="996"/>
      <c r="ZO110" s="996"/>
      <c r="ZP110" s="996"/>
      <c r="ZQ110" s="996"/>
      <c r="ZR110" s="996"/>
      <c r="ZS110" s="996"/>
      <c r="ZT110" s="996"/>
      <c r="ZU110" s="996"/>
      <c r="ZV110" s="996"/>
      <c r="ZW110" s="996"/>
      <c r="ZX110" s="996"/>
      <c r="ZY110" s="996"/>
      <c r="ZZ110" s="996"/>
      <c r="AAA110" s="996"/>
      <c r="AAB110" s="996"/>
      <c r="AAC110" s="996"/>
      <c r="AAD110" s="996"/>
      <c r="AAE110" s="996"/>
      <c r="AAF110" s="996"/>
      <c r="AAG110" s="996"/>
      <c r="AAH110" s="996"/>
      <c r="AAI110" s="996"/>
      <c r="AAJ110" s="996"/>
      <c r="AAK110" s="996"/>
      <c r="AAL110" s="996"/>
      <c r="AAM110" s="996"/>
      <c r="AAN110" s="996"/>
      <c r="AAO110" s="996"/>
      <c r="AAP110" s="996"/>
      <c r="AAQ110" s="996"/>
      <c r="AAR110" s="996"/>
      <c r="AAS110" s="996"/>
      <c r="AAT110" s="996"/>
      <c r="AAU110" s="996"/>
      <c r="AAV110" s="996"/>
      <c r="AAW110" s="996"/>
      <c r="AAX110" s="996"/>
      <c r="AAY110" s="996"/>
      <c r="AAZ110" s="996"/>
      <c r="ABA110" s="996"/>
      <c r="ABB110" s="996"/>
      <c r="ABC110" s="996"/>
      <c r="ABD110" s="996"/>
      <c r="ABE110" s="996"/>
      <c r="ABF110" s="996"/>
      <c r="ABG110" s="996"/>
      <c r="ABH110" s="996"/>
      <c r="ABI110" s="996"/>
      <c r="ABJ110" s="996"/>
      <c r="ABK110" s="996"/>
      <c r="ABL110" s="996"/>
      <c r="ABM110" s="996"/>
      <c r="ABN110" s="996"/>
      <c r="ABO110" s="996"/>
      <c r="ABP110" s="996"/>
      <c r="ABQ110" s="996"/>
      <c r="ABR110" s="996"/>
      <c r="ABS110" s="996"/>
      <c r="ABT110" s="996"/>
      <c r="ABU110" s="996"/>
      <c r="ABV110" s="996"/>
      <c r="ABW110" s="996"/>
      <c r="ABX110" s="996"/>
      <c r="ABY110" s="996"/>
      <c r="ABZ110" s="996"/>
      <c r="ACA110" s="996"/>
      <c r="ACB110" s="996"/>
      <c r="ACC110" s="996"/>
      <c r="ACD110" s="996"/>
      <c r="ACE110" s="996"/>
      <c r="ACF110" s="996"/>
      <c r="ACG110" s="996"/>
      <c r="ACH110" s="996"/>
      <c r="ACI110" s="996"/>
      <c r="ACJ110" s="996"/>
      <c r="ACK110" s="996"/>
      <c r="ACL110" s="996"/>
      <c r="ACM110" s="996"/>
      <c r="ACN110" s="996"/>
      <c r="ACO110" s="996"/>
      <c r="ACP110" s="996"/>
      <c r="ACQ110" s="996"/>
      <c r="ACR110" s="996"/>
      <c r="ACS110" s="996"/>
      <c r="ACT110" s="996"/>
      <c r="ACU110" s="996"/>
      <c r="ACV110" s="996"/>
      <c r="ACW110" s="996"/>
      <c r="ACX110" s="996"/>
      <c r="ACY110" s="996"/>
      <c r="ACZ110" s="996"/>
      <c r="ADA110" s="996"/>
      <c r="ADB110" s="996"/>
      <c r="ADC110" s="996"/>
      <c r="ADD110" s="996"/>
      <c r="ADE110" s="996"/>
      <c r="ADF110" s="996"/>
      <c r="ADG110" s="996"/>
      <c r="ADH110" s="996"/>
      <c r="ADI110" s="996"/>
      <c r="ADJ110" s="996"/>
      <c r="ADK110" s="996"/>
      <c r="ADL110" s="996"/>
      <c r="ADM110" s="996"/>
      <c r="ADN110" s="996"/>
      <c r="ADO110" s="996"/>
      <c r="ADP110" s="996"/>
      <c r="ADQ110" s="996"/>
      <c r="ADR110" s="996"/>
      <c r="ADS110" s="996"/>
      <c r="ADT110" s="996"/>
      <c r="ADU110" s="996"/>
      <c r="ADV110" s="996"/>
      <c r="ADW110" s="996"/>
      <c r="ADX110" s="996"/>
      <c r="ADY110" s="996"/>
      <c r="ADZ110" s="996"/>
      <c r="AEA110" s="996"/>
      <c r="AEB110" s="996"/>
      <c r="AEC110" s="996"/>
      <c r="AED110" s="996"/>
      <c r="AEE110" s="996"/>
      <c r="AEF110" s="996"/>
      <c r="AEG110" s="996"/>
      <c r="AEH110" s="996"/>
      <c r="AEI110" s="996"/>
      <c r="AEJ110" s="996"/>
      <c r="AEK110" s="996"/>
      <c r="AEL110" s="996"/>
      <c r="AEM110" s="996"/>
      <c r="AEN110" s="996"/>
      <c r="AEO110" s="996"/>
      <c r="AEP110" s="996"/>
      <c r="AEQ110" s="996"/>
      <c r="AER110" s="996"/>
      <c r="AES110" s="996"/>
      <c r="AET110" s="996"/>
      <c r="AEU110" s="996"/>
      <c r="AEV110" s="996"/>
      <c r="AEW110" s="996"/>
      <c r="AEX110" s="996"/>
      <c r="AEY110" s="996"/>
      <c r="AEZ110" s="996"/>
      <c r="AFA110" s="996"/>
      <c r="AFB110" s="996"/>
      <c r="AFC110" s="996"/>
      <c r="AFD110" s="996"/>
      <c r="AFE110" s="996"/>
      <c r="AFF110" s="996"/>
      <c r="AFG110" s="996"/>
      <c r="AFH110" s="996"/>
      <c r="AFI110" s="996"/>
      <c r="AFJ110" s="996"/>
      <c r="AFK110" s="996"/>
      <c r="AFL110" s="996"/>
      <c r="AFM110" s="996"/>
      <c r="AFN110" s="996"/>
      <c r="AFO110" s="996"/>
      <c r="AFP110" s="996"/>
      <c r="AFQ110" s="996"/>
      <c r="AFR110" s="996"/>
      <c r="AFS110" s="996"/>
      <c r="AFT110" s="996"/>
      <c r="AFU110" s="996"/>
      <c r="AFV110" s="996"/>
      <c r="AFW110" s="996"/>
      <c r="AFX110" s="996"/>
      <c r="AFY110" s="996"/>
      <c r="AFZ110" s="996"/>
      <c r="AGA110" s="996"/>
      <c r="AGB110" s="996"/>
      <c r="AGC110" s="996"/>
      <c r="AGD110" s="996"/>
      <c r="AGE110" s="996"/>
      <c r="AGF110" s="996"/>
      <c r="AGG110" s="996"/>
      <c r="AGH110" s="996"/>
      <c r="AGI110" s="996"/>
      <c r="AGJ110" s="996"/>
      <c r="AGK110" s="996"/>
      <c r="AGL110" s="996"/>
      <c r="AGM110" s="996"/>
      <c r="AGN110" s="996"/>
      <c r="AGO110" s="996"/>
      <c r="AGP110" s="996"/>
      <c r="AGQ110" s="996"/>
      <c r="AGR110" s="996"/>
      <c r="AGS110" s="996"/>
      <c r="AGT110" s="996"/>
      <c r="AGU110" s="996"/>
      <c r="AGV110" s="996"/>
      <c r="AGW110" s="996"/>
      <c r="AGX110" s="996"/>
      <c r="AGY110" s="996"/>
      <c r="AGZ110" s="996"/>
      <c r="AHA110" s="996"/>
      <c r="AHB110" s="996"/>
      <c r="AHC110" s="996"/>
      <c r="AHD110" s="996"/>
      <c r="AHE110" s="996"/>
      <c r="AHF110" s="996"/>
      <c r="AHG110" s="996"/>
      <c r="AHH110" s="996"/>
      <c r="AHI110" s="996"/>
      <c r="AHJ110" s="996"/>
      <c r="AHK110" s="996"/>
      <c r="AHL110" s="996"/>
      <c r="AHM110" s="996"/>
      <c r="AHN110" s="996"/>
      <c r="AHO110" s="996"/>
      <c r="AHP110" s="996"/>
      <c r="AHQ110" s="996"/>
      <c r="AHR110" s="996"/>
      <c r="AHS110" s="996"/>
      <c r="AHT110" s="996"/>
      <c r="AHU110" s="996"/>
      <c r="AHV110" s="996"/>
      <c r="AHW110" s="996"/>
      <c r="AHX110" s="996"/>
      <c r="AHY110" s="996"/>
      <c r="AHZ110" s="996"/>
      <c r="AIA110" s="996"/>
      <c r="AIB110" s="996"/>
      <c r="AIC110" s="996"/>
      <c r="AID110" s="996"/>
      <c r="AIE110" s="996"/>
      <c r="AIF110" s="996"/>
      <c r="AIG110" s="996"/>
      <c r="AIH110" s="996"/>
      <c r="AII110" s="996"/>
      <c r="AIJ110" s="996"/>
      <c r="AIK110" s="996"/>
      <c r="AIL110" s="996"/>
      <c r="AIM110" s="996"/>
      <c r="AIN110" s="996"/>
      <c r="AIO110" s="996"/>
      <c r="AIP110" s="996"/>
      <c r="AIQ110" s="996"/>
      <c r="AIR110" s="996"/>
      <c r="AIS110" s="996"/>
      <c r="AIT110" s="996"/>
      <c r="AIU110" s="996"/>
      <c r="AIV110" s="996"/>
      <c r="AIW110" s="996"/>
      <c r="AIX110" s="996"/>
      <c r="AIY110" s="996"/>
      <c r="AIZ110" s="996"/>
      <c r="AJA110" s="996"/>
      <c r="AJB110" s="996"/>
      <c r="AJC110" s="996"/>
      <c r="AJD110" s="996"/>
      <c r="AJE110" s="996"/>
      <c r="AJF110" s="996"/>
      <c r="AJG110" s="996"/>
      <c r="AJH110" s="996"/>
      <c r="AJI110" s="996"/>
      <c r="AJJ110" s="996"/>
      <c r="AJK110" s="996"/>
      <c r="AJL110" s="996"/>
      <c r="AJM110" s="996"/>
      <c r="AJN110" s="996"/>
      <c r="AJO110" s="996"/>
      <c r="AJP110" s="996"/>
      <c r="AJQ110" s="996"/>
      <c r="AJR110" s="996"/>
      <c r="AJS110" s="996"/>
      <c r="AJT110" s="996"/>
      <c r="AJU110" s="996"/>
      <c r="AJV110" s="996"/>
      <c r="AJW110" s="996"/>
      <c r="AJX110" s="996"/>
      <c r="AJY110" s="996"/>
      <c r="AJZ110" s="996"/>
      <c r="AKA110" s="996"/>
      <c r="AKB110" s="996"/>
      <c r="AKC110" s="996"/>
      <c r="AKD110" s="996"/>
      <c r="AKE110" s="996"/>
      <c r="AKF110" s="996"/>
      <c r="AKG110" s="996"/>
      <c r="AKH110" s="996"/>
      <c r="AKI110" s="996"/>
      <c r="AKJ110" s="996"/>
      <c r="AKK110" s="996"/>
      <c r="AKL110" s="996"/>
      <c r="AKM110" s="996"/>
      <c r="AKN110" s="996"/>
      <c r="AKO110" s="996"/>
      <c r="AKP110" s="996"/>
      <c r="AKQ110" s="996"/>
      <c r="AKR110" s="996"/>
      <c r="AKS110" s="996"/>
      <c r="AKT110" s="996"/>
      <c r="AKU110" s="996"/>
      <c r="AKV110" s="996"/>
      <c r="AKW110" s="996"/>
      <c r="AKX110" s="996"/>
      <c r="AKY110" s="996"/>
      <c r="AKZ110" s="996"/>
      <c r="ALA110" s="996"/>
      <c r="ALB110" s="996"/>
      <c r="ALC110" s="996"/>
      <c r="ALD110" s="996"/>
      <c r="ALE110" s="996"/>
      <c r="ALF110" s="996"/>
      <c r="ALG110" s="996"/>
      <c r="ALH110" s="996"/>
      <c r="ALI110" s="996"/>
      <c r="ALJ110" s="996"/>
      <c r="ALK110" s="996"/>
      <c r="ALL110" s="996"/>
      <c r="ALM110" s="996"/>
      <c r="ALN110" s="996"/>
      <c r="ALO110" s="996"/>
      <c r="ALP110" s="996"/>
      <c r="ALQ110" s="996"/>
      <c r="ALR110" s="996"/>
      <c r="ALS110" s="996"/>
    </row>
    <row r="111" spans="1:1007" s="990" customFormat="1" ht="210">
      <c r="A111" s="953" t="s">
        <v>1045</v>
      </c>
      <c r="B111" s="1264" t="s">
        <v>1046</v>
      </c>
      <c r="C111" s="1073" t="s">
        <v>1120</v>
      </c>
      <c r="D111" s="998"/>
      <c r="E111" s="1271" t="s">
        <v>1121</v>
      </c>
      <c r="F111" s="1271" t="s">
        <v>1122</v>
      </c>
      <c r="G111" s="1271" t="s">
        <v>1123</v>
      </c>
      <c r="H111" s="1271" t="s">
        <v>26</v>
      </c>
      <c r="I111" s="1073" t="s">
        <v>437</v>
      </c>
      <c r="J111" s="1073" t="s">
        <v>437</v>
      </c>
      <c r="K111" s="1172">
        <v>45078</v>
      </c>
      <c r="L111" s="1272">
        <v>48578</v>
      </c>
      <c r="M111" s="1271" t="s">
        <v>359</v>
      </c>
      <c r="N111" s="1271" t="s">
        <v>1124</v>
      </c>
      <c r="O111" s="1271" t="s">
        <v>359</v>
      </c>
      <c r="P111" s="1271" t="s">
        <v>1124</v>
      </c>
      <c r="Q111" s="1271" t="s">
        <v>359</v>
      </c>
      <c r="R111" s="1271" t="s">
        <v>1124</v>
      </c>
      <c r="S111" s="1271" t="s">
        <v>359</v>
      </c>
      <c r="T111" s="1271" t="s">
        <v>1124</v>
      </c>
      <c r="U111" s="1271" t="s">
        <v>359</v>
      </c>
      <c r="V111" s="1271" t="s">
        <v>1124</v>
      </c>
      <c r="W111" s="988"/>
      <c r="X111" s="988"/>
      <c r="Y111" s="988"/>
      <c r="Z111" s="988"/>
      <c r="AA111" s="988"/>
      <c r="AB111" s="988"/>
      <c r="AC111" s="1271" t="s">
        <v>1125</v>
      </c>
      <c r="AD111" s="1038"/>
      <c r="AE111" s="1327" t="s">
        <v>1200</v>
      </c>
      <c r="AF111" s="1189">
        <v>8.8000000000000005E-3</v>
      </c>
      <c r="AG111" s="1273" t="s">
        <v>1201</v>
      </c>
      <c r="AH111" s="1273" t="s">
        <v>1202</v>
      </c>
      <c r="AI111" s="1271" t="s">
        <v>435</v>
      </c>
      <c r="AJ111" s="1271" t="s">
        <v>1203</v>
      </c>
      <c r="AK111" s="1285" t="s">
        <v>2</v>
      </c>
      <c r="AL111" s="1285" t="s">
        <v>20</v>
      </c>
      <c r="AM111" s="956" t="str">
        <f>IF(ISNUMBER(SEARCH("ND",AN111)),"NO","SI")</f>
        <v>NO</v>
      </c>
      <c r="AN111" s="1285" t="s">
        <v>437</v>
      </c>
      <c r="AO111" s="1285" t="s">
        <v>437</v>
      </c>
      <c r="AP111" s="1285" t="s">
        <v>437</v>
      </c>
      <c r="AQ111" s="1172">
        <v>45078</v>
      </c>
      <c r="AR111" s="991">
        <v>48578</v>
      </c>
      <c r="AS111" s="1285">
        <v>2</v>
      </c>
      <c r="AT111" s="1285">
        <v>2</v>
      </c>
      <c r="AU111" s="1285">
        <v>2</v>
      </c>
      <c r="AV111" s="1285">
        <v>2</v>
      </c>
      <c r="AW111" s="1285">
        <v>2</v>
      </c>
      <c r="AX111" s="1285">
        <v>2</v>
      </c>
      <c r="AY111" s="1285">
        <v>2</v>
      </c>
      <c r="AZ111" s="1285">
        <v>2</v>
      </c>
      <c r="BA111" s="1285">
        <v>2</v>
      </c>
      <c r="BB111" s="1285">
        <v>2</v>
      </c>
      <c r="BC111" s="999"/>
      <c r="BD111" s="999"/>
      <c r="BE111" s="999"/>
      <c r="BF111" s="999"/>
      <c r="BG111" s="999"/>
      <c r="BH111" s="999"/>
      <c r="BI111" s="1000">
        <f>SUM(AS111:BH111)</f>
        <v>20</v>
      </c>
      <c r="BJ111" s="1274">
        <v>9</v>
      </c>
      <c r="BK111" s="1274">
        <v>9</v>
      </c>
      <c r="BL111" s="1275" t="s">
        <v>76</v>
      </c>
      <c r="BM111" s="1278">
        <v>7738</v>
      </c>
      <c r="BN111" s="1277">
        <v>9</v>
      </c>
      <c r="BO111" s="1277">
        <v>9</v>
      </c>
      <c r="BP111" s="1275" t="s">
        <v>76</v>
      </c>
      <c r="BQ111" s="1278">
        <v>7738</v>
      </c>
      <c r="BR111" s="1277">
        <v>10</v>
      </c>
      <c r="BS111" s="1271"/>
      <c r="BT111" s="1275" t="s">
        <v>76</v>
      </c>
      <c r="BU111" s="1279"/>
      <c r="BV111" s="1280">
        <v>10</v>
      </c>
      <c r="BW111" s="1271"/>
      <c r="BX111" s="1275" t="s">
        <v>76</v>
      </c>
      <c r="BY111" s="1271"/>
      <c r="BZ111" s="1274">
        <v>10</v>
      </c>
      <c r="CA111" s="1271"/>
      <c r="CB111" s="1275" t="s">
        <v>76</v>
      </c>
      <c r="CC111" s="1281"/>
      <c r="CD111" s="1277">
        <v>11</v>
      </c>
      <c r="CE111" s="1271"/>
      <c r="CF111" s="1275" t="s">
        <v>76</v>
      </c>
      <c r="CG111" s="1271"/>
      <c r="CH111" s="1274">
        <v>11</v>
      </c>
      <c r="CI111" s="1271"/>
      <c r="CJ111" s="1275" t="s">
        <v>76</v>
      </c>
      <c r="CK111" s="1271"/>
      <c r="CL111" s="1277">
        <v>11</v>
      </c>
      <c r="CM111" s="1271"/>
      <c r="CN111" s="1275" t="s">
        <v>76</v>
      </c>
      <c r="CO111" s="1271"/>
      <c r="CP111" s="1277">
        <v>12</v>
      </c>
      <c r="CQ111" s="1271"/>
      <c r="CR111" s="1275" t="s">
        <v>76</v>
      </c>
      <c r="CS111" s="1281"/>
      <c r="CT111" s="1277">
        <v>12</v>
      </c>
      <c r="CU111" s="1271"/>
      <c r="CV111" s="1275" t="s">
        <v>76</v>
      </c>
      <c r="CW111" s="1279"/>
      <c r="CX111" s="993"/>
      <c r="CY111" s="993"/>
      <c r="CZ111" s="992"/>
      <c r="DA111" s="992"/>
      <c r="DB111" s="993"/>
      <c r="DC111" s="993"/>
      <c r="DD111" s="992"/>
      <c r="DE111" s="992"/>
      <c r="DF111" s="993"/>
      <c r="DG111" s="993"/>
      <c r="DH111" s="992"/>
      <c r="DI111" s="992"/>
      <c r="DJ111" s="993"/>
      <c r="DK111" s="993"/>
      <c r="DL111" s="992"/>
      <c r="DM111" s="992"/>
      <c r="DN111" s="993"/>
      <c r="DO111" s="993"/>
      <c r="DP111" s="992"/>
      <c r="DQ111" s="992"/>
      <c r="DR111" s="993"/>
      <c r="DS111" s="993"/>
      <c r="DT111" s="992"/>
      <c r="DU111" s="992"/>
      <c r="DV111" s="994">
        <f>SUM(DR111+DN111+DJ111+DF111+DB111+CX111+CT111+CP111+CL111+CH111+CD111+BZ111+BV111+BR111+BN111+BJ111)</f>
        <v>105</v>
      </c>
      <c r="DW111" s="1285" t="s">
        <v>43</v>
      </c>
      <c r="DX111" s="1285" t="s">
        <v>1204</v>
      </c>
      <c r="DY111" s="1285" t="s">
        <v>451</v>
      </c>
      <c r="DZ111" s="1285" t="s">
        <v>1205</v>
      </c>
      <c r="EA111" s="1285" t="s">
        <v>1206</v>
      </c>
      <c r="EB111" s="1282" t="s">
        <v>453</v>
      </c>
      <c r="EC111" s="1308"/>
      <c r="ED111" s="1285"/>
      <c r="EE111" s="1285"/>
      <c r="EF111" s="1285"/>
      <c r="EG111" s="1285"/>
      <c r="EH111" s="1265"/>
      <c r="EI111" s="995"/>
      <c r="EJ111" s="995"/>
      <c r="EK111" s="995"/>
      <c r="EL111" s="995"/>
      <c r="EM111" s="995"/>
      <c r="EN111" s="995"/>
      <c r="EO111" s="995"/>
      <c r="EP111" s="995"/>
      <c r="EQ111" s="995"/>
      <c r="ER111" s="996"/>
      <c r="ES111" s="996"/>
      <c r="ET111" s="996"/>
      <c r="EU111" s="996"/>
      <c r="EV111" s="996"/>
      <c r="EW111" s="996"/>
      <c r="EX111" s="996"/>
      <c r="EY111" s="996"/>
      <c r="EZ111" s="996"/>
      <c r="FA111" s="996"/>
      <c r="FB111" s="996"/>
      <c r="FC111" s="996"/>
      <c r="FD111" s="996"/>
      <c r="FE111" s="996"/>
      <c r="FF111" s="996"/>
      <c r="FG111" s="996"/>
      <c r="FH111" s="996"/>
      <c r="FI111" s="996"/>
      <c r="FJ111" s="996"/>
      <c r="FK111" s="996"/>
      <c r="FL111" s="996"/>
      <c r="FM111" s="996"/>
      <c r="FN111" s="996"/>
      <c r="FO111" s="996"/>
      <c r="FP111" s="996"/>
      <c r="FQ111" s="996"/>
      <c r="FR111" s="996"/>
      <c r="FS111" s="996"/>
      <c r="FT111" s="996"/>
      <c r="FU111" s="996"/>
      <c r="FV111" s="996"/>
      <c r="FW111" s="996"/>
      <c r="FX111" s="996"/>
      <c r="FY111" s="996"/>
      <c r="FZ111" s="996"/>
      <c r="GA111" s="996"/>
      <c r="GB111" s="996"/>
      <c r="GC111" s="996"/>
      <c r="GD111" s="996"/>
      <c r="GE111" s="996"/>
      <c r="GF111" s="996"/>
      <c r="GG111" s="996"/>
      <c r="GH111" s="996"/>
      <c r="GI111" s="996"/>
      <c r="GJ111" s="996"/>
      <c r="GK111" s="996"/>
      <c r="GL111" s="996"/>
      <c r="GM111" s="996"/>
      <c r="GN111" s="996"/>
      <c r="GO111" s="996"/>
      <c r="GP111" s="996"/>
      <c r="GQ111" s="996"/>
      <c r="GR111" s="996"/>
      <c r="GS111" s="996"/>
      <c r="GT111" s="996"/>
      <c r="GU111" s="996"/>
      <c r="GV111" s="996"/>
      <c r="GW111" s="996"/>
      <c r="GX111" s="996"/>
      <c r="GY111" s="996"/>
      <c r="GZ111" s="996"/>
      <c r="HA111" s="996"/>
      <c r="HB111" s="996"/>
      <c r="HC111" s="996"/>
      <c r="HD111" s="996"/>
      <c r="HE111" s="996"/>
      <c r="HF111" s="996"/>
      <c r="HG111" s="996"/>
      <c r="HH111" s="996"/>
      <c r="HI111" s="996"/>
      <c r="HJ111" s="996"/>
      <c r="HK111" s="996"/>
      <c r="HL111" s="996"/>
      <c r="HM111" s="996"/>
      <c r="HN111" s="996"/>
      <c r="HO111" s="996"/>
      <c r="HP111" s="996"/>
      <c r="HQ111" s="996"/>
      <c r="HR111" s="996"/>
      <c r="HS111" s="996"/>
      <c r="HT111" s="996"/>
      <c r="HU111" s="996"/>
      <c r="HV111" s="996"/>
      <c r="HW111" s="996"/>
      <c r="HX111" s="996"/>
      <c r="HY111" s="996"/>
      <c r="HZ111" s="996"/>
      <c r="IA111" s="996"/>
      <c r="IB111" s="996"/>
      <c r="IC111" s="996"/>
      <c r="ID111" s="996"/>
      <c r="IE111" s="996"/>
      <c r="IF111" s="996"/>
      <c r="IG111" s="996"/>
      <c r="IH111" s="996"/>
      <c r="II111" s="996"/>
      <c r="IJ111" s="996"/>
      <c r="IK111" s="996"/>
      <c r="IL111" s="996"/>
      <c r="IM111" s="996"/>
      <c r="IN111" s="996"/>
      <c r="IO111" s="996"/>
      <c r="IP111" s="996"/>
      <c r="IQ111" s="996"/>
      <c r="IR111" s="996"/>
      <c r="IS111" s="996"/>
      <c r="IT111" s="996"/>
      <c r="IU111" s="996"/>
      <c r="IV111" s="996"/>
      <c r="IW111" s="996"/>
      <c r="IX111" s="996"/>
      <c r="IY111" s="996"/>
      <c r="IZ111" s="996"/>
      <c r="JA111" s="996"/>
      <c r="JB111" s="996"/>
      <c r="JC111" s="996"/>
      <c r="JD111" s="996"/>
      <c r="JE111" s="996"/>
      <c r="JF111" s="996"/>
      <c r="JG111" s="996"/>
      <c r="JH111" s="996"/>
      <c r="JI111" s="996"/>
      <c r="JJ111" s="996"/>
      <c r="JK111" s="996"/>
      <c r="JL111" s="996"/>
      <c r="JM111" s="996"/>
      <c r="JN111" s="996"/>
      <c r="JO111" s="996"/>
      <c r="JP111" s="996"/>
      <c r="JQ111" s="996"/>
      <c r="JR111" s="996"/>
      <c r="JS111" s="996"/>
      <c r="JT111" s="996"/>
      <c r="JU111" s="996"/>
      <c r="JV111" s="996"/>
      <c r="JW111" s="996"/>
      <c r="JX111" s="996"/>
      <c r="JY111" s="996"/>
      <c r="JZ111" s="996"/>
      <c r="KA111" s="996"/>
      <c r="KB111" s="996"/>
      <c r="KC111" s="996"/>
      <c r="KD111" s="996"/>
      <c r="KE111" s="996"/>
      <c r="KF111" s="996"/>
      <c r="KG111" s="996"/>
      <c r="KH111" s="996"/>
      <c r="KI111" s="996"/>
      <c r="KJ111" s="996"/>
      <c r="KK111" s="996"/>
      <c r="KL111" s="996"/>
      <c r="KM111" s="996"/>
      <c r="KN111" s="996"/>
      <c r="KO111" s="996"/>
      <c r="KP111" s="996"/>
      <c r="KQ111" s="996"/>
      <c r="KR111" s="996"/>
      <c r="KS111" s="996"/>
      <c r="KT111" s="996"/>
      <c r="KU111" s="996"/>
      <c r="KV111" s="996"/>
      <c r="KW111" s="996"/>
      <c r="KX111" s="996"/>
      <c r="KY111" s="996"/>
      <c r="KZ111" s="996"/>
      <c r="LA111" s="996"/>
      <c r="LB111" s="996"/>
      <c r="LC111" s="996"/>
      <c r="LD111" s="996"/>
      <c r="LE111" s="996"/>
      <c r="LF111" s="996"/>
      <c r="LG111" s="996"/>
      <c r="LH111" s="996"/>
      <c r="LI111" s="996"/>
      <c r="LJ111" s="996"/>
      <c r="LK111" s="996"/>
      <c r="LL111" s="996"/>
      <c r="LM111" s="996"/>
      <c r="LN111" s="996"/>
      <c r="LO111" s="996"/>
      <c r="LP111" s="996"/>
      <c r="LQ111" s="996"/>
      <c r="LR111" s="996"/>
      <c r="LS111" s="996"/>
      <c r="LT111" s="996"/>
      <c r="LU111" s="996"/>
      <c r="LV111" s="996"/>
      <c r="LW111" s="996"/>
      <c r="LX111" s="996"/>
      <c r="LY111" s="996"/>
      <c r="LZ111" s="996"/>
      <c r="MA111" s="996"/>
      <c r="MB111" s="996"/>
      <c r="MC111" s="996"/>
      <c r="MD111" s="996"/>
      <c r="ME111" s="996"/>
      <c r="MF111" s="996"/>
      <c r="MG111" s="996"/>
      <c r="MH111" s="996"/>
      <c r="MI111" s="996"/>
      <c r="MJ111" s="996"/>
      <c r="MK111" s="996"/>
      <c r="ML111" s="996"/>
      <c r="MM111" s="996"/>
      <c r="MN111" s="996"/>
      <c r="MO111" s="996"/>
      <c r="MP111" s="996"/>
      <c r="MQ111" s="996"/>
      <c r="MR111" s="996"/>
      <c r="MS111" s="996"/>
      <c r="MT111" s="996"/>
      <c r="MU111" s="996"/>
      <c r="MV111" s="996"/>
      <c r="MW111" s="996"/>
      <c r="MX111" s="996"/>
      <c r="MY111" s="996"/>
      <c r="MZ111" s="996"/>
      <c r="NA111" s="996"/>
      <c r="NB111" s="996"/>
      <c r="NC111" s="996"/>
      <c r="ND111" s="996"/>
      <c r="NE111" s="996"/>
      <c r="NF111" s="996"/>
      <c r="NG111" s="996"/>
      <c r="NH111" s="996"/>
      <c r="NI111" s="996"/>
      <c r="NJ111" s="996"/>
      <c r="NK111" s="996"/>
      <c r="NL111" s="996"/>
      <c r="NM111" s="996"/>
      <c r="NN111" s="996"/>
      <c r="NO111" s="996"/>
      <c r="NP111" s="996"/>
      <c r="NQ111" s="996"/>
      <c r="NR111" s="996"/>
      <c r="NS111" s="996"/>
      <c r="NT111" s="996"/>
      <c r="NU111" s="996"/>
      <c r="NV111" s="996"/>
      <c r="NW111" s="996"/>
      <c r="NX111" s="996"/>
      <c r="NY111" s="996"/>
      <c r="NZ111" s="996"/>
      <c r="OA111" s="996"/>
      <c r="OB111" s="996"/>
      <c r="OC111" s="996"/>
      <c r="OD111" s="996"/>
      <c r="OE111" s="996"/>
      <c r="OF111" s="996"/>
      <c r="OG111" s="996"/>
      <c r="OH111" s="996"/>
      <c r="OI111" s="996"/>
      <c r="OJ111" s="996"/>
      <c r="OK111" s="996"/>
      <c r="OL111" s="996"/>
      <c r="OM111" s="996"/>
      <c r="ON111" s="996"/>
      <c r="OO111" s="996"/>
      <c r="OP111" s="996"/>
      <c r="OQ111" s="996"/>
      <c r="OR111" s="996"/>
      <c r="OS111" s="996"/>
      <c r="OT111" s="996"/>
      <c r="OU111" s="996"/>
      <c r="OV111" s="996"/>
      <c r="OW111" s="996"/>
      <c r="OX111" s="996"/>
      <c r="OY111" s="996"/>
      <c r="OZ111" s="996"/>
      <c r="PA111" s="996"/>
      <c r="PB111" s="996"/>
      <c r="PC111" s="996"/>
      <c r="PD111" s="996"/>
      <c r="PE111" s="996"/>
      <c r="PF111" s="996"/>
      <c r="PG111" s="996"/>
      <c r="PH111" s="996"/>
      <c r="PI111" s="996"/>
      <c r="PJ111" s="996"/>
      <c r="PK111" s="996"/>
      <c r="PL111" s="996"/>
      <c r="PM111" s="996"/>
      <c r="PN111" s="996"/>
      <c r="PO111" s="996"/>
      <c r="PP111" s="996"/>
      <c r="PQ111" s="996"/>
      <c r="PR111" s="996"/>
      <c r="PS111" s="996"/>
      <c r="PT111" s="996"/>
      <c r="PU111" s="996"/>
      <c r="PV111" s="996"/>
      <c r="PW111" s="996"/>
      <c r="PX111" s="996"/>
      <c r="PY111" s="996"/>
      <c r="PZ111" s="996"/>
      <c r="QA111" s="996"/>
      <c r="QB111" s="996"/>
      <c r="QC111" s="996"/>
      <c r="QD111" s="996"/>
      <c r="QE111" s="996"/>
      <c r="QF111" s="996"/>
      <c r="QG111" s="996"/>
      <c r="QH111" s="996"/>
      <c r="QI111" s="996"/>
      <c r="QJ111" s="996"/>
      <c r="QK111" s="996"/>
      <c r="QL111" s="996"/>
      <c r="QM111" s="996"/>
      <c r="QN111" s="996"/>
      <c r="QO111" s="996"/>
      <c r="QP111" s="996"/>
      <c r="QQ111" s="996"/>
      <c r="QR111" s="996"/>
      <c r="QS111" s="996"/>
      <c r="QT111" s="996"/>
      <c r="QU111" s="996"/>
      <c r="QV111" s="996"/>
      <c r="QW111" s="996"/>
      <c r="QX111" s="996"/>
      <c r="QY111" s="996"/>
      <c r="QZ111" s="996"/>
      <c r="RA111" s="996"/>
      <c r="RB111" s="996"/>
      <c r="RC111" s="996"/>
      <c r="RD111" s="996"/>
      <c r="RE111" s="996"/>
      <c r="RF111" s="996"/>
      <c r="RG111" s="996"/>
      <c r="RH111" s="996"/>
      <c r="RI111" s="996"/>
      <c r="RJ111" s="996"/>
      <c r="RK111" s="996"/>
      <c r="RL111" s="996"/>
      <c r="RM111" s="996"/>
      <c r="RN111" s="996"/>
      <c r="RO111" s="996"/>
      <c r="RP111" s="996"/>
      <c r="RQ111" s="996"/>
      <c r="RR111" s="996"/>
      <c r="RS111" s="996"/>
      <c r="RT111" s="996"/>
      <c r="RU111" s="996"/>
      <c r="RV111" s="996"/>
      <c r="RW111" s="996"/>
      <c r="RX111" s="996"/>
      <c r="RY111" s="996"/>
      <c r="RZ111" s="996"/>
      <c r="SA111" s="996"/>
      <c r="SB111" s="996"/>
      <c r="SC111" s="996"/>
      <c r="SD111" s="996"/>
      <c r="SE111" s="996"/>
      <c r="SF111" s="996"/>
      <c r="SG111" s="996"/>
      <c r="SH111" s="996"/>
      <c r="SI111" s="996"/>
      <c r="SJ111" s="996"/>
      <c r="SK111" s="996"/>
      <c r="SL111" s="996"/>
      <c r="SM111" s="996"/>
      <c r="SN111" s="996"/>
      <c r="SO111" s="996"/>
      <c r="SP111" s="996"/>
      <c r="SQ111" s="996"/>
      <c r="SR111" s="996"/>
      <c r="SS111" s="996"/>
      <c r="ST111" s="996"/>
      <c r="SU111" s="996"/>
      <c r="SV111" s="996"/>
      <c r="SW111" s="996"/>
      <c r="SX111" s="996"/>
      <c r="SY111" s="996"/>
      <c r="SZ111" s="996"/>
      <c r="TA111" s="996"/>
      <c r="TB111" s="996"/>
      <c r="TC111" s="996"/>
      <c r="TD111" s="996"/>
      <c r="TE111" s="996"/>
      <c r="TF111" s="996"/>
      <c r="TG111" s="996"/>
      <c r="TH111" s="996"/>
      <c r="TI111" s="996"/>
      <c r="TJ111" s="996"/>
      <c r="TK111" s="996"/>
      <c r="TL111" s="996"/>
      <c r="TM111" s="996"/>
      <c r="TN111" s="996"/>
      <c r="TO111" s="996"/>
      <c r="TP111" s="996"/>
      <c r="TQ111" s="996"/>
      <c r="TR111" s="996"/>
      <c r="TS111" s="996"/>
      <c r="TT111" s="996"/>
      <c r="TU111" s="996"/>
      <c r="TV111" s="996"/>
      <c r="TW111" s="996"/>
      <c r="TX111" s="996"/>
      <c r="TY111" s="996"/>
      <c r="TZ111" s="996"/>
      <c r="UA111" s="996"/>
      <c r="UB111" s="996"/>
      <c r="UC111" s="996"/>
      <c r="UD111" s="996"/>
      <c r="UE111" s="996"/>
      <c r="UF111" s="996"/>
      <c r="UG111" s="996"/>
      <c r="UH111" s="996"/>
      <c r="UI111" s="996"/>
      <c r="UJ111" s="996"/>
      <c r="UK111" s="996"/>
      <c r="UL111" s="996"/>
      <c r="UM111" s="996"/>
      <c r="UN111" s="996"/>
      <c r="UO111" s="996"/>
      <c r="UP111" s="996"/>
      <c r="UQ111" s="996"/>
      <c r="UR111" s="996"/>
      <c r="US111" s="996"/>
      <c r="UT111" s="996"/>
      <c r="UU111" s="996"/>
      <c r="UV111" s="996"/>
      <c r="UW111" s="996"/>
      <c r="UX111" s="996"/>
      <c r="UY111" s="996"/>
      <c r="UZ111" s="996"/>
      <c r="VA111" s="996"/>
      <c r="VB111" s="996"/>
      <c r="VC111" s="996"/>
      <c r="VD111" s="996"/>
      <c r="VE111" s="996"/>
      <c r="VF111" s="996"/>
      <c r="VG111" s="996"/>
      <c r="VH111" s="996"/>
      <c r="VI111" s="996"/>
      <c r="VJ111" s="996"/>
      <c r="VK111" s="996"/>
      <c r="VL111" s="996"/>
      <c r="VM111" s="996"/>
      <c r="VN111" s="996"/>
      <c r="VO111" s="996"/>
      <c r="VP111" s="996"/>
      <c r="VQ111" s="996"/>
      <c r="VR111" s="996"/>
      <c r="VS111" s="996"/>
      <c r="VT111" s="996"/>
      <c r="VU111" s="996"/>
      <c r="VV111" s="996"/>
      <c r="VW111" s="996"/>
      <c r="VX111" s="996"/>
      <c r="VY111" s="996"/>
      <c r="VZ111" s="996"/>
      <c r="WA111" s="996"/>
      <c r="WB111" s="996"/>
      <c r="WC111" s="996"/>
      <c r="WD111" s="996"/>
      <c r="WE111" s="996"/>
      <c r="WF111" s="996"/>
      <c r="WG111" s="996"/>
      <c r="WH111" s="996"/>
      <c r="WI111" s="996"/>
      <c r="WJ111" s="996"/>
      <c r="WK111" s="996"/>
      <c r="WL111" s="996"/>
      <c r="WM111" s="996"/>
      <c r="WN111" s="996"/>
      <c r="WO111" s="996"/>
      <c r="WP111" s="996"/>
      <c r="WQ111" s="996"/>
      <c r="WR111" s="996"/>
      <c r="WS111" s="996"/>
      <c r="WT111" s="996"/>
      <c r="WU111" s="996"/>
      <c r="WV111" s="996"/>
      <c r="WW111" s="996"/>
      <c r="WX111" s="996"/>
      <c r="WY111" s="996"/>
      <c r="WZ111" s="996"/>
      <c r="XA111" s="996"/>
      <c r="XB111" s="996"/>
      <c r="XC111" s="996"/>
      <c r="XD111" s="996"/>
      <c r="XE111" s="996"/>
      <c r="XF111" s="996"/>
      <c r="XG111" s="996"/>
      <c r="XH111" s="996"/>
      <c r="XI111" s="996"/>
      <c r="XJ111" s="996"/>
      <c r="XK111" s="996"/>
      <c r="XL111" s="996"/>
      <c r="XM111" s="996"/>
      <c r="XN111" s="996"/>
      <c r="XO111" s="996"/>
      <c r="XP111" s="996"/>
      <c r="XQ111" s="996"/>
      <c r="XR111" s="996"/>
      <c r="XS111" s="996"/>
      <c r="XT111" s="996"/>
      <c r="XU111" s="996"/>
      <c r="XV111" s="996"/>
      <c r="XW111" s="996"/>
      <c r="XX111" s="996"/>
      <c r="XY111" s="996"/>
      <c r="XZ111" s="996"/>
      <c r="YA111" s="996"/>
      <c r="YB111" s="996"/>
      <c r="YC111" s="996"/>
      <c r="YD111" s="996"/>
      <c r="YE111" s="996"/>
      <c r="YF111" s="996"/>
      <c r="YG111" s="996"/>
      <c r="YH111" s="996"/>
      <c r="YI111" s="996"/>
      <c r="YJ111" s="996"/>
      <c r="YK111" s="996"/>
      <c r="YL111" s="996"/>
      <c r="YM111" s="996"/>
      <c r="YN111" s="996"/>
      <c r="YO111" s="996"/>
      <c r="YP111" s="996"/>
      <c r="YQ111" s="996"/>
      <c r="YR111" s="996"/>
      <c r="YS111" s="996"/>
      <c r="YT111" s="996"/>
      <c r="YU111" s="996"/>
      <c r="YV111" s="996"/>
      <c r="YW111" s="996"/>
      <c r="YX111" s="996"/>
      <c r="YY111" s="996"/>
      <c r="YZ111" s="996"/>
      <c r="ZA111" s="996"/>
      <c r="ZB111" s="996"/>
      <c r="ZC111" s="996"/>
      <c r="ZD111" s="996"/>
      <c r="ZE111" s="996"/>
      <c r="ZF111" s="996"/>
      <c r="ZG111" s="996"/>
      <c r="ZH111" s="996"/>
      <c r="ZI111" s="996"/>
      <c r="ZJ111" s="996"/>
      <c r="ZK111" s="996"/>
      <c r="ZL111" s="996"/>
      <c r="ZM111" s="996"/>
      <c r="ZN111" s="996"/>
      <c r="ZO111" s="996"/>
      <c r="ZP111" s="996"/>
      <c r="ZQ111" s="996"/>
      <c r="ZR111" s="996"/>
      <c r="ZS111" s="996"/>
      <c r="ZT111" s="996"/>
      <c r="ZU111" s="996"/>
      <c r="ZV111" s="996"/>
      <c r="ZW111" s="996"/>
      <c r="ZX111" s="996"/>
      <c r="ZY111" s="996"/>
      <c r="ZZ111" s="996"/>
      <c r="AAA111" s="996"/>
      <c r="AAB111" s="996"/>
      <c r="AAC111" s="996"/>
      <c r="AAD111" s="996"/>
      <c r="AAE111" s="996"/>
      <c r="AAF111" s="996"/>
      <c r="AAG111" s="996"/>
      <c r="AAH111" s="996"/>
      <c r="AAI111" s="996"/>
      <c r="AAJ111" s="996"/>
      <c r="AAK111" s="996"/>
      <c r="AAL111" s="996"/>
      <c r="AAM111" s="996"/>
      <c r="AAN111" s="996"/>
      <c r="AAO111" s="996"/>
      <c r="AAP111" s="996"/>
      <c r="AAQ111" s="996"/>
      <c r="AAR111" s="996"/>
      <c r="AAS111" s="996"/>
      <c r="AAT111" s="996"/>
      <c r="AAU111" s="996"/>
      <c r="AAV111" s="996"/>
      <c r="AAW111" s="996"/>
      <c r="AAX111" s="996"/>
      <c r="AAY111" s="996"/>
      <c r="AAZ111" s="996"/>
      <c r="ABA111" s="996"/>
      <c r="ABB111" s="996"/>
      <c r="ABC111" s="996"/>
      <c r="ABD111" s="996"/>
      <c r="ABE111" s="996"/>
      <c r="ABF111" s="996"/>
      <c r="ABG111" s="996"/>
      <c r="ABH111" s="996"/>
      <c r="ABI111" s="996"/>
      <c r="ABJ111" s="996"/>
      <c r="ABK111" s="996"/>
      <c r="ABL111" s="996"/>
      <c r="ABM111" s="996"/>
      <c r="ABN111" s="996"/>
      <c r="ABO111" s="996"/>
      <c r="ABP111" s="996"/>
      <c r="ABQ111" s="996"/>
      <c r="ABR111" s="996"/>
      <c r="ABS111" s="996"/>
      <c r="ABT111" s="996"/>
      <c r="ABU111" s="996"/>
      <c r="ABV111" s="996"/>
      <c r="ABW111" s="996"/>
      <c r="ABX111" s="996"/>
      <c r="ABY111" s="996"/>
      <c r="ABZ111" s="996"/>
      <c r="ACA111" s="996"/>
      <c r="ACB111" s="996"/>
      <c r="ACC111" s="996"/>
      <c r="ACD111" s="996"/>
      <c r="ACE111" s="996"/>
      <c r="ACF111" s="996"/>
      <c r="ACG111" s="996"/>
      <c r="ACH111" s="996"/>
      <c r="ACI111" s="996"/>
      <c r="ACJ111" s="996"/>
      <c r="ACK111" s="996"/>
      <c r="ACL111" s="996"/>
      <c r="ACM111" s="996"/>
      <c r="ACN111" s="996"/>
      <c r="ACO111" s="996"/>
      <c r="ACP111" s="996"/>
      <c r="ACQ111" s="996"/>
      <c r="ACR111" s="996"/>
      <c r="ACS111" s="996"/>
      <c r="ACT111" s="996"/>
      <c r="ACU111" s="996"/>
      <c r="ACV111" s="996"/>
      <c r="ACW111" s="996"/>
      <c r="ACX111" s="996"/>
      <c r="ACY111" s="996"/>
      <c r="ACZ111" s="996"/>
      <c r="ADA111" s="996"/>
      <c r="ADB111" s="996"/>
      <c r="ADC111" s="996"/>
      <c r="ADD111" s="996"/>
      <c r="ADE111" s="996"/>
      <c r="ADF111" s="996"/>
      <c r="ADG111" s="996"/>
      <c r="ADH111" s="996"/>
      <c r="ADI111" s="996"/>
      <c r="ADJ111" s="996"/>
      <c r="ADK111" s="996"/>
      <c r="ADL111" s="996"/>
      <c r="ADM111" s="996"/>
      <c r="ADN111" s="996"/>
      <c r="ADO111" s="996"/>
      <c r="ADP111" s="996"/>
      <c r="ADQ111" s="996"/>
      <c r="ADR111" s="996"/>
      <c r="ADS111" s="996"/>
      <c r="ADT111" s="996"/>
      <c r="ADU111" s="996"/>
      <c r="ADV111" s="996"/>
      <c r="ADW111" s="996"/>
      <c r="ADX111" s="996"/>
      <c r="ADY111" s="996"/>
      <c r="ADZ111" s="996"/>
      <c r="AEA111" s="996"/>
      <c r="AEB111" s="996"/>
      <c r="AEC111" s="996"/>
      <c r="AED111" s="996"/>
      <c r="AEE111" s="996"/>
      <c r="AEF111" s="996"/>
      <c r="AEG111" s="996"/>
      <c r="AEH111" s="996"/>
      <c r="AEI111" s="996"/>
      <c r="AEJ111" s="996"/>
      <c r="AEK111" s="996"/>
      <c r="AEL111" s="996"/>
      <c r="AEM111" s="996"/>
      <c r="AEN111" s="996"/>
      <c r="AEO111" s="996"/>
      <c r="AEP111" s="996"/>
      <c r="AEQ111" s="996"/>
      <c r="AER111" s="996"/>
      <c r="AES111" s="996"/>
      <c r="AET111" s="996"/>
      <c r="AEU111" s="996"/>
      <c r="AEV111" s="996"/>
      <c r="AEW111" s="996"/>
      <c r="AEX111" s="996"/>
      <c r="AEY111" s="996"/>
      <c r="AEZ111" s="996"/>
      <c r="AFA111" s="996"/>
      <c r="AFB111" s="996"/>
      <c r="AFC111" s="996"/>
      <c r="AFD111" s="996"/>
      <c r="AFE111" s="996"/>
      <c r="AFF111" s="996"/>
      <c r="AFG111" s="996"/>
      <c r="AFH111" s="996"/>
      <c r="AFI111" s="996"/>
      <c r="AFJ111" s="996"/>
      <c r="AFK111" s="996"/>
      <c r="AFL111" s="996"/>
      <c r="AFM111" s="996"/>
      <c r="AFN111" s="996"/>
      <c r="AFO111" s="996"/>
      <c r="AFP111" s="996"/>
      <c r="AFQ111" s="996"/>
      <c r="AFR111" s="996"/>
      <c r="AFS111" s="996"/>
      <c r="AFT111" s="996"/>
      <c r="AFU111" s="996"/>
      <c r="AFV111" s="996"/>
      <c r="AFW111" s="996"/>
      <c r="AFX111" s="996"/>
      <c r="AFY111" s="996"/>
      <c r="AFZ111" s="996"/>
      <c r="AGA111" s="996"/>
      <c r="AGB111" s="996"/>
      <c r="AGC111" s="996"/>
      <c r="AGD111" s="996"/>
      <c r="AGE111" s="996"/>
      <c r="AGF111" s="996"/>
      <c r="AGG111" s="996"/>
      <c r="AGH111" s="996"/>
      <c r="AGI111" s="996"/>
      <c r="AGJ111" s="996"/>
      <c r="AGK111" s="996"/>
      <c r="AGL111" s="996"/>
      <c r="AGM111" s="996"/>
      <c r="AGN111" s="996"/>
      <c r="AGO111" s="996"/>
      <c r="AGP111" s="996"/>
      <c r="AGQ111" s="996"/>
      <c r="AGR111" s="996"/>
      <c r="AGS111" s="996"/>
      <c r="AGT111" s="996"/>
      <c r="AGU111" s="996"/>
      <c r="AGV111" s="996"/>
      <c r="AGW111" s="996"/>
      <c r="AGX111" s="996"/>
      <c r="AGY111" s="996"/>
      <c r="AGZ111" s="996"/>
      <c r="AHA111" s="996"/>
      <c r="AHB111" s="996"/>
      <c r="AHC111" s="996"/>
      <c r="AHD111" s="996"/>
      <c r="AHE111" s="996"/>
      <c r="AHF111" s="996"/>
      <c r="AHG111" s="996"/>
      <c r="AHH111" s="996"/>
      <c r="AHI111" s="996"/>
      <c r="AHJ111" s="996"/>
      <c r="AHK111" s="996"/>
      <c r="AHL111" s="996"/>
      <c r="AHM111" s="996"/>
      <c r="AHN111" s="996"/>
      <c r="AHO111" s="996"/>
      <c r="AHP111" s="996"/>
      <c r="AHQ111" s="996"/>
      <c r="AHR111" s="996"/>
      <c r="AHS111" s="996"/>
      <c r="AHT111" s="996"/>
      <c r="AHU111" s="996"/>
      <c r="AHV111" s="996"/>
      <c r="AHW111" s="996"/>
      <c r="AHX111" s="996"/>
      <c r="AHY111" s="996"/>
      <c r="AHZ111" s="996"/>
      <c r="AIA111" s="996"/>
      <c r="AIB111" s="996"/>
      <c r="AIC111" s="996"/>
      <c r="AID111" s="996"/>
      <c r="AIE111" s="996"/>
      <c r="AIF111" s="996"/>
      <c r="AIG111" s="996"/>
      <c r="AIH111" s="996"/>
      <c r="AII111" s="996"/>
      <c r="AIJ111" s="996"/>
      <c r="AIK111" s="996"/>
      <c r="AIL111" s="996"/>
      <c r="AIM111" s="996"/>
      <c r="AIN111" s="996"/>
      <c r="AIO111" s="996"/>
      <c r="AIP111" s="996"/>
      <c r="AIQ111" s="996"/>
      <c r="AIR111" s="996"/>
      <c r="AIS111" s="996"/>
      <c r="AIT111" s="996"/>
      <c r="AIU111" s="996"/>
      <c r="AIV111" s="996"/>
      <c r="AIW111" s="996"/>
      <c r="AIX111" s="996"/>
      <c r="AIY111" s="996"/>
      <c r="AIZ111" s="996"/>
      <c r="AJA111" s="996"/>
      <c r="AJB111" s="996"/>
      <c r="AJC111" s="996"/>
      <c r="AJD111" s="996"/>
      <c r="AJE111" s="996"/>
      <c r="AJF111" s="996"/>
      <c r="AJG111" s="996"/>
      <c r="AJH111" s="996"/>
      <c r="AJI111" s="996"/>
      <c r="AJJ111" s="996"/>
      <c r="AJK111" s="996"/>
      <c r="AJL111" s="996"/>
      <c r="AJM111" s="996"/>
      <c r="AJN111" s="996"/>
      <c r="AJO111" s="996"/>
      <c r="AJP111" s="996"/>
      <c r="AJQ111" s="996"/>
      <c r="AJR111" s="996"/>
      <c r="AJS111" s="996"/>
      <c r="AJT111" s="996"/>
      <c r="AJU111" s="996"/>
      <c r="AJV111" s="996"/>
      <c r="AJW111" s="996"/>
      <c r="AJX111" s="996"/>
      <c r="AJY111" s="996"/>
      <c r="AJZ111" s="996"/>
      <c r="AKA111" s="996"/>
      <c r="AKB111" s="996"/>
      <c r="AKC111" s="996"/>
      <c r="AKD111" s="996"/>
      <c r="AKE111" s="996"/>
      <c r="AKF111" s="996"/>
      <c r="AKG111" s="996"/>
      <c r="AKH111" s="996"/>
      <c r="AKI111" s="996"/>
      <c r="AKJ111" s="996"/>
      <c r="AKK111" s="996"/>
      <c r="AKL111" s="996"/>
      <c r="AKM111" s="996"/>
      <c r="AKN111" s="996"/>
      <c r="AKO111" s="996"/>
      <c r="AKP111" s="996"/>
      <c r="AKQ111" s="996"/>
      <c r="AKR111" s="996"/>
      <c r="AKS111" s="996"/>
      <c r="AKT111" s="996"/>
      <c r="AKU111" s="996"/>
      <c r="AKV111" s="996"/>
      <c r="AKW111" s="996"/>
      <c r="AKX111" s="996"/>
      <c r="AKY111" s="996"/>
      <c r="AKZ111" s="996"/>
      <c r="ALA111" s="996"/>
      <c r="ALB111" s="996"/>
      <c r="ALC111" s="996"/>
      <c r="ALD111" s="996"/>
      <c r="ALE111" s="996"/>
      <c r="ALF111" s="996"/>
      <c r="ALG111" s="996"/>
      <c r="ALH111" s="996"/>
      <c r="ALI111" s="996"/>
      <c r="ALJ111" s="996"/>
      <c r="ALK111" s="996"/>
      <c r="ALL111" s="996"/>
      <c r="ALM111" s="996"/>
      <c r="ALN111" s="996"/>
      <c r="ALO111" s="996"/>
      <c r="ALP111" s="996"/>
      <c r="ALQ111" s="996"/>
      <c r="ALR111" s="996"/>
      <c r="ALS111" s="996"/>
    </row>
    <row r="112" spans="1:1007" s="990" customFormat="1" ht="409.5">
      <c r="A112" s="953" t="s">
        <v>1045</v>
      </c>
      <c r="B112" s="1264" t="s">
        <v>1046</v>
      </c>
      <c r="C112" s="1073" t="s">
        <v>1120</v>
      </c>
      <c r="D112" s="998"/>
      <c r="E112" s="1271" t="s">
        <v>1121</v>
      </c>
      <c r="F112" s="1271" t="s">
        <v>1122</v>
      </c>
      <c r="G112" s="1271" t="s">
        <v>1123</v>
      </c>
      <c r="H112" s="1271" t="s">
        <v>26</v>
      </c>
      <c r="I112" s="1073" t="s">
        <v>437</v>
      </c>
      <c r="J112" s="1073" t="s">
        <v>437</v>
      </c>
      <c r="K112" s="1172">
        <v>45078</v>
      </c>
      <c r="L112" s="1272">
        <v>48578</v>
      </c>
      <c r="M112" s="1271" t="s">
        <v>359</v>
      </c>
      <c r="N112" s="1271" t="s">
        <v>1124</v>
      </c>
      <c r="O112" s="1271" t="s">
        <v>359</v>
      </c>
      <c r="P112" s="1271" t="s">
        <v>1124</v>
      </c>
      <c r="Q112" s="1271" t="s">
        <v>359</v>
      </c>
      <c r="R112" s="1271" t="s">
        <v>1124</v>
      </c>
      <c r="S112" s="1271" t="s">
        <v>359</v>
      </c>
      <c r="T112" s="1271" t="s">
        <v>1124</v>
      </c>
      <c r="U112" s="1271" t="s">
        <v>359</v>
      </c>
      <c r="V112" s="1271" t="s">
        <v>1124</v>
      </c>
      <c r="W112" s="988"/>
      <c r="X112" s="988"/>
      <c r="Y112" s="988"/>
      <c r="Z112" s="988"/>
      <c r="AA112" s="988"/>
      <c r="AB112" s="988"/>
      <c r="AC112" s="1271" t="s">
        <v>1125</v>
      </c>
      <c r="AD112" s="1038"/>
      <c r="AE112" s="1327" t="s">
        <v>1207</v>
      </c>
      <c r="AF112" s="1189">
        <v>8.8000000000000005E-3</v>
      </c>
      <c r="AG112" s="1273" t="s">
        <v>1208</v>
      </c>
      <c r="AH112" s="1273" t="s">
        <v>1209</v>
      </c>
      <c r="AI112" s="1271" t="s">
        <v>1210</v>
      </c>
      <c r="AJ112" s="1271" t="s">
        <v>1211</v>
      </c>
      <c r="AK112" s="1271" t="s">
        <v>2</v>
      </c>
      <c r="AL112" s="1271" t="s">
        <v>23</v>
      </c>
      <c r="AM112" s="956" t="str">
        <f>IF(ISNUMBER(SEARCH("ND",AN112)),"NO","SI")</f>
        <v>SI</v>
      </c>
      <c r="AN112" s="1296">
        <v>744</v>
      </c>
      <c r="AO112" s="1285" t="s">
        <v>437</v>
      </c>
      <c r="AP112" s="1285" t="s">
        <v>437</v>
      </c>
      <c r="AQ112" s="1172">
        <v>45078</v>
      </c>
      <c r="AR112" s="991">
        <v>48578</v>
      </c>
      <c r="AS112" s="1297">
        <v>1</v>
      </c>
      <c r="AT112" s="1297">
        <v>1</v>
      </c>
      <c r="AU112" s="1297">
        <v>1</v>
      </c>
      <c r="AV112" s="1297">
        <v>1</v>
      </c>
      <c r="AW112" s="1297">
        <v>1</v>
      </c>
      <c r="AX112" s="1297">
        <v>1</v>
      </c>
      <c r="AY112" s="1297">
        <v>1</v>
      </c>
      <c r="AZ112" s="1297">
        <v>1</v>
      </c>
      <c r="BA112" s="1297">
        <v>1</v>
      </c>
      <c r="BB112" s="1297">
        <v>1</v>
      </c>
      <c r="BC112" s="999"/>
      <c r="BD112" s="999"/>
      <c r="BE112" s="999"/>
      <c r="BF112" s="999"/>
      <c r="BG112" s="999"/>
      <c r="BH112" s="999"/>
      <c r="BI112" s="999">
        <v>1</v>
      </c>
      <c r="BJ112" s="1274">
        <v>29</v>
      </c>
      <c r="BK112" s="1274">
        <v>29</v>
      </c>
      <c r="BL112" s="1275" t="s">
        <v>76</v>
      </c>
      <c r="BM112" s="1278" t="s">
        <v>359</v>
      </c>
      <c r="BN112" s="1277">
        <v>30</v>
      </c>
      <c r="BO112" s="1277">
        <v>30</v>
      </c>
      <c r="BP112" s="1275" t="s">
        <v>76</v>
      </c>
      <c r="BQ112" s="1278" t="s">
        <v>359</v>
      </c>
      <c r="BR112" s="1277">
        <v>31</v>
      </c>
      <c r="BS112" s="1271"/>
      <c r="BT112" s="1275" t="s">
        <v>76</v>
      </c>
      <c r="BU112" s="1279" t="s">
        <v>359</v>
      </c>
      <c r="BV112" s="1280">
        <v>32</v>
      </c>
      <c r="BW112" s="1271"/>
      <c r="BX112" s="1275" t="s">
        <v>76</v>
      </c>
      <c r="BY112" s="1271"/>
      <c r="BZ112" s="1274">
        <v>33</v>
      </c>
      <c r="CA112" s="1271"/>
      <c r="CB112" s="1275" t="s">
        <v>76</v>
      </c>
      <c r="CC112" s="1281"/>
      <c r="CD112" s="1277">
        <v>34</v>
      </c>
      <c r="CE112" s="1271"/>
      <c r="CF112" s="1275" t="s">
        <v>76</v>
      </c>
      <c r="CG112" s="1271"/>
      <c r="CH112" s="1274">
        <v>35</v>
      </c>
      <c r="CI112" s="1271"/>
      <c r="CJ112" s="1275" t="s">
        <v>76</v>
      </c>
      <c r="CK112" s="1271"/>
      <c r="CL112" s="1277">
        <v>36</v>
      </c>
      <c r="CM112" s="1271"/>
      <c r="CN112" s="1275" t="s">
        <v>76</v>
      </c>
      <c r="CO112" s="1271"/>
      <c r="CP112" s="1277">
        <v>37</v>
      </c>
      <c r="CQ112" s="1271"/>
      <c r="CR112" s="1275" t="s">
        <v>76</v>
      </c>
      <c r="CS112" s="1281"/>
      <c r="CT112" s="1277">
        <v>38</v>
      </c>
      <c r="CU112" s="1271"/>
      <c r="CV112" s="1275" t="s">
        <v>76</v>
      </c>
      <c r="CW112" s="1279" t="s">
        <v>359</v>
      </c>
      <c r="CX112" s="993"/>
      <c r="CY112" s="993"/>
      <c r="CZ112" s="992"/>
      <c r="DA112" s="992"/>
      <c r="DB112" s="993"/>
      <c r="DC112" s="993"/>
      <c r="DD112" s="992"/>
      <c r="DE112" s="992"/>
      <c r="DF112" s="993"/>
      <c r="DG112" s="993"/>
      <c r="DH112" s="992"/>
      <c r="DI112" s="992"/>
      <c r="DJ112" s="993"/>
      <c r="DK112" s="993"/>
      <c r="DL112" s="992"/>
      <c r="DM112" s="992"/>
      <c r="DN112" s="993"/>
      <c r="DO112" s="993"/>
      <c r="DP112" s="992"/>
      <c r="DQ112" s="992"/>
      <c r="DR112" s="993"/>
      <c r="DS112" s="993"/>
      <c r="DT112" s="992"/>
      <c r="DU112" s="992"/>
      <c r="DV112" s="994">
        <f>SUM(DR112+DN112+DJ112+DF112+DB112+CX112+CT112+CP112+CL112+CH112+CD112+BZ112+BV112+BR112+BN112+BJ112)</f>
        <v>335</v>
      </c>
      <c r="DW112" s="1273" t="s">
        <v>1055</v>
      </c>
      <c r="DX112" s="1273" t="s">
        <v>56</v>
      </c>
      <c r="DY112" s="1273" t="s">
        <v>1212</v>
      </c>
      <c r="DZ112" s="1273" t="s">
        <v>1213</v>
      </c>
      <c r="EA112" s="1273" t="s">
        <v>359</v>
      </c>
      <c r="EB112" s="1282" t="s">
        <v>1214</v>
      </c>
      <c r="EC112" s="1308"/>
      <c r="ED112" s="1285"/>
      <c r="EE112" s="1285"/>
      <c r="EF112" s="1285"/>
      <c r="EG112" s="1285"/>
      <c r="EH112" s="1265"/>
      <c r="EI112" s="995"/>
      <c r="EJ112" s="995"/>
      <c r="EK112" s="995"/>
      <c r="EL112" s="995"/>
      <c r="EM112" s="995"/>
      <c r="EN112" s="995"/>
      <c r="EO112" s="995"/>
      <c r="EP112" s="995"/>
      <c r="EQ112" s="995"/>
      <c r="ER112" s="996"/>
      <c r="ES112" s="996"/>
      <c r="ET112" s="996"/>
      <c r="EU112" s="996"/>
      <c r="EV112" s="996"/>
      <c r="EW112" s="996"/>
      <c r="EX112" s="996"/>
      <c r="EY112" s="996"/>
      <c r="EZ112" s="996"/>
      <c r="FA112" s="996"/>
      <c r="FB112" s="996"/>
      <c r="FC112" s="996"/>
      <c r="FD112" s="996"/>
      <c r="FE112" s="996"/>
      <c r="FF112" s="996"/>
      <c r="FG112" s="996"/>
      <c r="FH112" s="996"/>
      <c r="FI112" s="996"/>
      <c r="FJ112" s="996"/>
      <c r="FK112" s="996"/>
      <c r="FL112" s="996"/>
      <c r="FM112" s="996"/>
      <c r="FN112" s="996"/>
      <c r="FO112" s="996"/>
      <c r="FP112" s="996"/>
      <c r="FQ112" s="996"/>
      <c r="FR112" s="996"/>
      <c r="FS112" s="996"/>
      <c r="FT112" s="996"/>
      <c r="FU112" s="996"/>
      <c r="FV112" s="996"/>
      <c r="FW112" s="996"/>
      <c r="FX112" s="996"/>
      <c r="FY112" s="996"/>
      <c r="FZ112" s="996"/>
      <c r="GA112" s="996"/>
      <c r="GB112" s="996"/>
      <c r="GC112" s="996"/>
      <c r="GD112" s="996"/>
      <c r="GE112" s="996"/>
      <c r="GF112" s="996"/>
      <c r="GG112" s="996"/>
      <c r="GH112" s="996"/>
      <c r="GI112" s="996"/>
      <c r="GJ112" s="996"/>
      <c r="GK112" s="996"/>
      <c r="GL112" s="996"/>
      <c r="GM112" s="996"/>
      <c r="GN112" s="996"/>
      <c r="GO112" s="996"/>
      <c r="GP112" s="996"/>
      <c r="GQ112" s="996"/>
      <c r="GR112" s="996"/>
      <c r="GS112" s="996"/>
      <c r="GT112" s="996"/>
      <c r="GU112" s="996"/>
      <c r="GV112" s="996"/>
      <c r="GW112" s="996"/>
      <c r="GX112" s="996"/>
      <c r="GY112" s="996"/>
      <c r="GZ112" s="996"/>
      <c r="HA112" s="996"/>
      <c r="HB112" s="996"/>
      <c r="HC112" s="996"/>
      <c r="HD112" s="996"/>
      <c r="HE112" s="996"/>
      <c r="HF112" s="996"/>
      <c r="HG112" s="996"/>
      <c r="HH112" s="996"/>
      <c r="HI112" s="996"/>
      <c r="HJ112" s="996"/>
      <c r="HK112" s="996"/>
      <c r="HL112" s="996"/>
      <c r="HM112" s="996"/>
      <c r="HN112" s="996"/>
      <c r="HO112" s="996"/>
      <c r="HP112" s="996"/>
      <c r="HQ112" s="996"/>
      <c r="HR112" s="996"/>
      <c r="HS112" s="996"/>
      <c r="HT112" s="996"/>
      <c r="HU112" s="996"/>
      <c r="HV112" s="996"/>
      <c r="HW112" s="996"/>
      <c r="HX112" s="996"/>
      <c r="HY112" s="996"/>
      <c r="HZ112" s="996"/>
      <c r="IA112" s="996"/>
      <c r="IB112" s="996"/>
      <c r="IC112" s="996"/>
      <c r="ID112" s="996"/>
      <c r="IE112" s="996"/>
      <c r="IF112" s="996"/>
      <c r="IG112" s="996"/>
      <c r="IH112" s="996"/>
      <c r="II112" s="996"/>
      <c r="IJ112" s="996"/>
      <c r="IK112" s="996"/>
      <c r="IL112" s="996"/>
      <c r="IM112" s="996"/>
      <c r="IN112" s="996"/>
      <c r="IO112" s="996"/>
      <c r="IP112" s="996"/>
      <c r="IQ112" s="996"/>
      <c r="IR112" s="996"/>
      <c r="IS112" s="996"/>
      <c r="IT112" s="996"/>
      <c r="IU112" s="996"/>
      <c r="IV112" s="996"/>
      <c r="IW112" s="996"/>
      <c r="IX112" s="996"/>
      <c r="IY112" s="996"/>
      <c r="IZ112" s="996"/>
      <c r="JA112" s="996"/>
      <c r="JB112" s="996"/>
      <c r="JC112" s="996"/>
      <c r="JD112" s="996"/>
      <c r="JE112" s="996"/>
      <c r="JF112" s="996"/>
      <c r="JG112" s="996"/>
      <c r="JH112" s="996"/>
      <c r="JI112" s="996"/>
      <c r="JJ112" s="996"/>
      <c r="JK112" s="996"/>
      <c r="JL112" s="996"/>
      <c r="JM112" s="996"/>
      <c r="JN112" s="996"/>
      <c r="JO112" s="996"/>
      <c r="JP112" s="996"/>
      <c r="JQ112" s="996"/>
      <c r="JR112" s="996"/>
      <c r="JS112" s="996"/>
      <c r="JT112" s="996"/>
      <c r="JU112" s="996"/>
      <c r="JV112" s="996"/>
      <c r="JW112" s="996"/>
      <c r="JX112" s="996"/>
      <c r="JY112" s="996"/>
      <c r="JZ112" s="996"/>
      <c r="KA112" s="996"/>
      <c r="KB112" s="996"/>
      <c r="KC112" s="996"/>
      <c r="KD112" s="996"/>
      <c r="KE112" s="996"/>
      <c r="KF112" s="996"/>
      <c r="KG112" s="996"/>
      <c r="KH112" s="996"/>
      <c r="KI112" s="996"/>
      <c r="KJ112" s="996"/>
      <c r="KK112" s="996"/>
      <c r="KL112" s="996"/>
      <c r="KM112" s="996"/>
      <c r="KN112" s="996"/>
      <c r="KO112" s="996"/>
      <c r="KP112" s="996"/>
      <c r="KQ112" s="996"/>
      <c r="KR112" s="996"/>
      <c r="KS112" s="996"/>
      <c r="KT112" s="996"/>
      <c r="KU112" s="996"/>
      <c r="KV112" s="996"/>
      <c r="KW112" s="996"/>
      <c r="KX112" s="996"/>
      <c r="KY112" s="996"/>
      <c r="KZ112" s="996"/>
      <c r="LA112" s="996"/>
      <c r="LB112" s="996"/>
      <c r="LC112" s="996"/>
      <c r="LD112" s="996"/>
      <c r="LE112" s="996"/>
      <c r="LF112" s="996"/>
      <c r="LG112" s="996"/>
      <c r="LH112" s="996"/>
      <c r="LI112" s="996"/>
      <c r="LJ112" s="996"/>
      <c r="LK112" s="996"/>
      <c r="LL112" s="996"/>
      <c r="LM112" s="996"/>
      <c r="LN112" s="996"/>
      <c r="LO112" s="996"/>
      <c r="LP112" s="996"/>
      <c r="LQ112" s="996"/>
      <c r="LR112" s="996"/>
      <c r="LS112" s="996"/>
      <c r="LT112" s="996"/>
      <c r="LU112" s="996"/>
      <c r="LV112" s="996"/>
      <c r="LW112" s="996"/>
      <c r="LX112" s="996"/>
      <c r="LY112" s="996"/>
      <c r="LZ112" s="996"/>
      <c r="MA112" s="996"/>
      <c r="MB112" s="996"/>
      <c r="MC112" s="996"/>
      <c r="MD112" s="996"/>
      <c r="ME112" s="996"/>
      <c r="MF112" s="996"/>
      <c r="MG112" s="996"/>
      <c r="MH112" s="996"/>
      <c r="MI112" s="996"/>
      <c r="MJ112" s="996"/>
      <c r="MK112" s="996"/>
      <c r="ML112" s="996"/>
      <c r="MM112" s="996"/>
      <c r="MN112" s="996"/>
      <c r="MO112" s="996"/>
      <c r="MP112" s="996"/>
      <c r="MQ112" s="996"/>
      <c r="MR112" s="996"/>
      <c r="MS112" s="996"/>
      <c r="MT112" s="996"/>
      <c r="MU112" s="996"/>
      <c r="MV112" s="996"/>
      <c r="MW112" s="996"/>
      <c r="MX112" s="996"/>
      <c r="MY112" s="996"/>
      <c r="MZ112" s="996"/>
      <c r="NA112" s="996"/>
      <c r="NB112" s="996"/>
      <c r="NC112" s="996"/>
      <c r="ND112" s="996"/>
      <c r="NE112" s="996"/>
      <c r="NF112" s="996"/>
      <c r="NG112" s="996"/>
      <c r="NH112" s="996"/>
      <c r="NI112" s="996"/>
      <c r="NJ112" s="996"/>
      <c r="NK112" s="996"/>
      <c r="NL112" s="996"/>
      <c r="NM112" s="996"/>
      <c r="NN112" s="996"/>
      <c r="NO112" s="996"/>
      <c r="NP112" s="996"/>
      <c r="NQ112" s="996"/>
      <c r="NR112" s="996"/>
      <c r="NS112" s="996"/>
      <c r="NT112" s="996"/>
      <c r="NU112" s="996"/>
      <c r="NV112" s="996"/>
      <c r="NW112" s="996"/>
      <c r="NX112" s="996"/>
      <c r="NY112" s="996"/>
      <c r="NZ112" s="996"/>
      <c r="OA112" s="996"/>
      <c r="OB112" s="996"/>
      <c r="OC112" s="996"/>
      <c r="OD112" s="996"/>
      <c r="OE112" s="996"/>
      <c r="OF112" s="996"/>
      <c r="OG112" s="996"/>
      <c r="OH112" s="996"/>
      <c r="OI112" s="996"/>
      <c r="OJ112" s="996"/>
      <c r="OK112" s="996"/>
      <c r="OL112" s="996"/>
      <c r="OM112" s="996"/>
      <c r="ON112" s="996"/>
      <c r="OO112" s="996"/>
      <c r="OP112" s="996"/>
      <c r="OQ112" s="996"/>
      <c r="OR112" s="996"/>
      <c r="OS112" s="996"/>
      <c r="OT112" s="996"/>
      <c r="OU112" s="996"/>
      <c r="OV112" s="996"/>
      <c r="OW112" s="996"/>
      <c r="OX112" s="996"/>
      <c r="OY112" s="996"/>
      <c r="OZ112" s="996"/>
      <c r="PA112" s="996"/>
      <c r="PB112" s="996"/>
      <c r="PC112" s="996"/>
      <c r="PD112" s="996"/>
      <c r="PE112" s="996"/>
      <c r="PF112" s="996"/>
      <c r="PG112" s="996"/>
      <c r="PH112" s="996"/>
      <c r="PI112" s="996"/>
      <c r="PJ112" s="996"/>
      <c r="PK112" s="996"/>
      <c r="PL112" s="996"/>
      <c r="PM112" s="996"/>
      <c r="PN112" s="996"/>
      <c r="PO112" s="996"/>
      <c r="PP112" s="996"/>
      <c r="PQ112" s="996"/>
      <c r="PR112" s="996"/>
      <c r="PS112" s="996"/>
      <c r="PT112" s="996"/>
      <c r="PU112" s="996"/>
      <c r="PV112" s="996"/>
      <c r="PW112" s="996"/>
      <c r="PX112" s="996"/>
      <c r="PY112" s="996"/>
      <c r="PZ112" s="996"/>
      <c r="QA112" s="996"/>
      <c r="QB112" s="996"/>
      <c r="QC112" s="996"/>
      <c r="QD112" s="996"/>
      <c r="QE112" s="996"/>
      <c r="QF112" s="996"/>
      <c r="QG112" s="996"/>
      <c r="QH112" s="996"/>
      <c r="QI112" s="996"/>
      <c r="QJ112" s="996"/>
      <c r="QK112" s="996"/>
      <c r="QL112" s="996"/>
      <c r="QM112" s="996"/>
      <c r="QN112" s="996"/>
      <c r="QO112" s="996"/>
      <c r="QP112" s="996"/>
      <c r="QQ112" s="996"/>
      <c r="QR112" s="996"/>
      <c r="QS112" s="996"/>
      <c r="QT112" s="996"/>
      <c r="QU112" s="996"/>
      <c r="QV112" s="996"/>
      <c r="QW112" s="996"/>
      <c r="QX112" s="996"/>
      <c r="QY112" s="996"/>
      <c r="QZ112" s="996"/>
      <c r="RA112" s="996"/>
      <c r="RB112" s="996"/>
      <c r="RC112" s="996"/>
      <c r="RD112" s="996"/>
      <c r="RE112" s="996"/>
      <c r="RF112" s="996"/>
      <c r="RG112" s="996"/>
      <c r="RH112" s="996"/>
      <c r="RI112" s="996"/>
      <c r="RJ112" s="996"/>
      <c r="RK112" s="996"/>
      <c r="RL112" s="996"/>
      <c r="RM112" s="996"/>
      <c r="RN112" s="996"/>
      <c r="RO112" s="996"/>
      <c r="RP112" s="996"/>
      <c r="RQ112" s="996"/>
      <c r="RR112" s="996"/>
      <c r="RS112" s="996"/>
      <c r="RT112" s="996"/>
      <c r="RU112" s="996"/>
      <c r="RV112" s="996"/>
      <c r="RW112" s="996"/>
      <c r="RX112" s="996"/>
      <c r="RY112" s="996"/>
      <c r="RZ112" s="996"/>
      <c r="SA112" s="996"/>
      <c r="SB112" s="996"/>
      <c r="SC112" s="996"/>
      <c r="SD112" s="996"/>
      <c r="SE112" s="996"/>
      <c r="SF112" s="996"/>
      <c r="SG112" s="996"/>
      <c r="SH112" s="996"/>
      <c r="SI112" s="996"/>
      <c r="SJ112" s="996"/>
      <c r="SK112" s="996"/>
      <c r="SL112" s="996"/>
      <c r="SM112" s="996"/>
      <c r="SN112" s="996"/>
      <c r="SO112" s="996"/>
      <c r="SP112" s="996"/>
      <c r="SQ112" s="996"/>
      <c r="SR112" s="996"/>
      <c r="SS112" s="996"/>
      <c r="ST112" s="996"/>
      <c r="SU112" s="996"/>
      <c r="SV112" s="996"/>
      <c r="SW112" s="996"/>
      <c r="SX112" s="996"/>
      <c r="SY112" s="996"/>
      <c r="SZ112" s="996"/>
      <c r="TA112" s="996"/>
      <c r="TB112" s="996"/>
      <c r="TC112" s="996"/>
      <c r="TD112" s="996"/>
      <c r="TE112" s="996"/>
      <c r="TF112" s="996"/>
      <c r="TG112" s="996"/>
      <c r="TH112" s="996"/>
      <c r="TI112" s="996"/>
      <c r="TJ112" s="996"/>
      <c r="TK112" s="996"/>
      <c r="TL112" s="996"/>
      <c r="TM112" s="996"/>
      <c r="TN112" s="996"/>
      <c r="TO112" s="996"/>
      <c r="TP112" s="996"/>
      <c r="TQ112" s="996"/>
      <c r="TR112" s="996"/>
      <c r="TS112" s="996"/>
      <c r="TT112" s="996"/>
      <c r="TU112" s="996"/>
      <c r="TV112" s="996"/>
      <c r="TW112" s="996"/>
      <c r="TX112" s="996"/>
      <c r="TY112" s="996"/>
      <c r="TZ112" s="996"/>
      <c r="UA112" s="996"/>
      <c r="UB112" s="996"/>
      <c r="UC112" s="996"/>
      <c r="UD112" s="996"/>
      <c r="UE112" s="996"/>
      <c r="UF112" s="996"/>
      <c r="UG112" s="996"/>
      <c r="UH112" s="996"/>
      <c r="UI112" s="996"/>
      <c r="UJ112" s="996"/>
      <c r="UK112" s="996"/>
      <c r="UL112" s="996"/>
      <c r="UM112" s="996"/>
      <c r="UN112" s="996"/>
      <c r="UO112" s="996"/>
      <c r="UP112" s="996"/>
      <c r="UQ112" s="996"/>
      <c r="UR112" s="996"/>
      <c r="US112" s="996"/>
      <c r="UT112" s="996"/>
      <c r="UU112" s="996"/>
      <c r="UV112" s="996"/>
      <c r="UW112" s="996"/>
      <c r="UX112" s="996"/>
      <c r="UY112" s="996"/>
      <c r="UZ112" s="996"/>
      <c r="VA112" s="996"/>
      <c r="VB112" s="996"/>
      <c r="VC112" s="996"/>
      <c r="VD112" s="996"/>
      <c r="VE112" s="996"/>
      <c r="VF112" s="996"/>
      <c r="VG112" s="996"/>
      <c r="VH112" s="996"/>
      <c r="VI112" s="996"/>
      <c r="VJ112" s="996"/>
      <c r="VK112" s="996"/>
      <c r="VL112" s="996"/>
      <c r="VM112" s="996"/>
      <c r="VN112" s="996"/>
      <c r="VO112" s="996"/>
      <c r="VP112" s="996"/>
      <c r="VQ112" s="996"/>
      <c r="VR112" s="996"/>
      <c r="VS112" s="996"/>
      <c r="VT112" s="996"/>
      <c r="VU112" s="996"/>
      <c r="VV112" s="996"/>
      <c r="VW112" s="996"/>
      <c r="VX112" s="996"/>
      <c r="VY112" s="996"/>
      <c r="VZ112" s="996"/>
      <c r="WA112" s="996"/>
      <c r="WB112" s="996"/>
      <c r="WC112" s="996"/>
      <c r="WD112" s="996"/>
      <c r="WE112" s="996"/>
      <c r="WF112" s="996"/>
      <c r="WG112" s="996"/>
      <c r="WH112" s="996"/>
      <c r="WI112" s="996"/>
      <c r="WJ112" s="996"/>
      <c r="WK112" s="996"/>
      <c r="WL112" s="996"/>
      <c r="WM112" s="996"/>
      <c r="WN112" s="996"/>
      <c r="WO112" s="996"/>
      <c r="WP112" s="996"/>
      <c r="WQ112" s="996"/>
      <c r="WR112" s="996"/>
      <c r="WS112" s="996"/>
      <c r="WT112" s="996"/>
      <c r="WU112" s="996"/>
      <c r="WV112" s="996"/>
      <c r="WW112" s="996"/>
      <c r="WX112" s="996"/>
      <c r="WY112" s="996"/>
      <c r="WZ112" s="996"/>
      <c r="XA112" s="996"/>
      <c r="XB112" s="996"/>
      <c r="XC112" s="996"/>
      <c r="XD112" s="996"/>
      <c r="XE112" s="996"/>
      <c r="XF112" s="996"/>
      <c r="XG112" s="996"/>
      <c r="XH112" s="996"/>
      <c r="XI112" s="996"/>
      <c r="XJ112" s="996"/>
      <c r="XK112" s="996"/>
      <c r="XL112" s="996"/>
      <c r="XM112" s="996"/>
      <c r="XN112" s="996"/>
      <c r="XO112" s="996"/>
      <c r="XP112" s="996"/>
      <c r="XQ112" s="996"/>
      <c r="XR112" s="996"/>
      <c r="XS112" s="996"/>
      <c r="XT112" s="996"/>
      <c r="XU112" s="996"/>
      <c r="XV112" s="996"/>
      <c r="XW112" s="996"/>
      <c r="XX112" s="996"/>
      <c r="XY112" s="996"/>
      <c r="XZ112" s="996"/>
      <c r="YA112" s="996"/>
      <c r="YB112" s="996"/>
      <c r="YC112" s="996"/>
      <c r="YD112" s="996"/>
      <c r="YE112" s="996"/>
      <c r="YF112" s="996"/>
      <c r="YG112" s="996"/>
      <c r="YH112" s="996"/>
      <c r="YI112" s="996"/>
      <c r="YJ112" s="996"/>
      <c r="YK112" s="996"/>
      <c r="YL112" s="996"/>
      <c r="YM112" s="996"/>
      <c r="YN112" s="996"/>
      <c r="YO112" s="996"/>
      <c r="YP112" s="996"/>
      <c r="YQ112" s="996"/>
      <c r="YR112" s="996"/>
      <c r="YS112" s="996"/>
      <c r="YT112" s="996"/>
      <c r="YU112" s="996"/>
      <c r="YV112" s="996"/>
      <c r="YW112" s="996"/>
      <c r="YX112" s="996"/>
      <c r="YY112" s="996"/>
      <c r="YZ112" s="996"/>
      <c r="ZA112" s="996"/>
      <c r="ZB112" s="996"/>
      <c r="ZC112" s="996"/>
      <c r="ZD112" s="996"/>
      <c r="ZE112" s="996"/>
      <c r="ZF112" s="996"/>
      <c r="ZG112" s="996"/>
      <c r="ZH112" s="996"/>
      <c r="ZI112" s="996"/>
      <c r="ZJ112" s="996"/>
      <c r="ZK112" s="996"/>
      <c r="ZL112" s="996"/>
      <c r="ZM112" s="996"/>
      <c r="ZN112" s="996"/>
      <c r="ZO112" s="996"/>
      <c r="ZP112" s="996"/>
      <c r="ZQ112" s="996"/>
      <c r="ZR112" s="996"/>
      <c r="ZS112" s="996"/>
      <c r="ZT112" s="996"/>
      <c r="ZU112" s="996"/>
      <c r="ZV112" s="996"/>
      <c r="ZW112" s="996"/>
      <c r="ZX112" s="996"/>
      <c r="ZY112" s="996"/>
      <c r="ZZ112" s="996"/>
      <c r="AAA112" s="996"/>
      <c r="AAB112" s="996"/>
      <c r="AAC112" s="996"/>
      <c r="AAD112" s="996"/>
      <c r="AAE112" s="996"/>
      <c r="AAF112" s="996"/>
      <c r="AAG112" s="996"/>
      <c r="AAH112" s="996"/>
      <c r="AAI112" s="996"/>
      <c r="AAJ112" s="996"/>
      <c r="AAK112" s="996"/>
      <c r="AAL112" s="996"/>
      <c r="AAM112" s="996"/>
      <c r="AAN112" s="996"/>
      <c r="AAO112" s="996"/>
      <c r="AAP112" s="996"/>
      <c r="AAQ112" s="996"/>
      <c r="AAR112" s="996"/>
      <c r="AAS112" s="996"/>
      <c r="AAT112" s="996"/>
      <c r="AAU112" s="996"/>
      <c r="AAV112" s="996"/>
      <c r="AAW112" s="996"/>
      <c r="AAX112" s="996"/>
      <c r="AAY112" s="996"/>
      <c r="AAZ112" s="996"/>
      <c r="ABA112" s="996"/>
      <c r="ABB112" s="996"/>
      <c r="ABC112" s="996"/>
      <c r="ABD112" s="996"/>
      <c r="ABE112" s="996"/>
      <c r="ABF112" s="996"/>
      <c r="ABG112" s="996"/>
      <c r="ABH112" s="996"/>
      <c r="ABI112" s="996"/>
      <c r="ABJ112" s="996"/>
      <c r="ABK112" s="996"/>
      <c r="ABL112" s="996"/>
      <c r="ABM112" s="996"/>
      <c r="ABN112" s="996"/>
      <c r="ABO112" s="996"/>
      <c r="ABP112" s="996"/>
      <c r="ABQ112" s="996"/>
      <c r="ABR112" s="996"/>
      <c r="ABS112" s="996"/>
      <c r="ABT112" s="996"/>
      <c r="ABU112" s="996"/>
      <c r="ABV112" s="996"/>
      <c r="ABW112" s="996"/>
      <c r="ABX112" s="996"/>
      <c r="ABY112" s="996"/>
      <c r="ABZ112" s="996"/>
      <c r="ACA112" s="996"/>
      <c r="ACB112" s="996"/>
      <c r="ACC112" s="996"/>
      <c r="ACD112" s="996"/>
      <c r="ACE112" s="996"/>
      <c r="ACF112" s="996"/>
      <c r="ACG112" s="996"/>
      <c r="ACH112" s="996"/>
      <c r="ACI112" s="996"/>
      <c r="ACJ112" s="996"/>
      <c r="ACK112" s="996"/>
      <c r="ACL112" s="996"/>
      <c r="ACM112" s="996"/>
      <c r="ACN112" s="996"/>
      <c r="ACO112" s="996"/>
      <c r="ACP112" s="996"/>
      <c r="ACQ112" s="996"/>
      <c r="ACR112" s="996"/>
      <c r="ACS112" s="996"/>
      <c r="ACT112" s="996"/>
      <c r="ACU112" s="996"/>
      <c r="ACV112" s="996"/>
      <c r="ACW112" s="996"/>
      <c r="ACX112" s="996"/>
      <c r="ACY112" s="996"/>
      <c r="ACZ112" s="996"/>
      <c r="ADA112" s="996"/>
      <c r="ADB112" s="996"/>
      <c r="ADC112" s="996"/>
      <c r="ADD112" s="996"/>
      <c r="ADE112" s="996"/>
      <c r="ADF112" s="996"/>
      <c r="ADG112" s="996"/>
      <c r="ADH112" s="996"/>
      <c r="ADI112" s="996"/>
      <c r="ADJ112" s="996"/>
      <c r="ADK112" s="996"/>
      <c r="ADL112" s="996"/>
      <c r="ADM112" s="996"/>
      <c r="ADN112" s="996"/>
      <c r="ADO112" s="996"/>
      <c r="ADP112" s="996"/>
      <c r="ADQ112" s="996"/>
      <c r="ADR112" s="996"/>
      <c r="ADS112" s="996"/>
      <c r="ADT112" s="996"/>
      <c r="ADU112" s="996"/>
      <c r="ADV112" s="996"/>
      <c r="ADW112" s="996"/>
      <c r="ADX112" s="996"/>
      <c r="ADY112" s="996"/>
      <c r="ADZ112" s="996"/>
      <c r="AEA112" s="996"/>
      <c r="AEB112" s="996"/>
      <c r="AEC112" s="996"/>
      <c r="AED112" s="996"/>
      <c r="AEE112" s="996"/>
      <c r="AEF112" s="996"/>
      <c r="AEG112" s="996"/>
      <c r="AEH112" s="996"/>
      <c r="AEI112" s="996"/>
      <c r="AEJ112" s="996"/>
      <c r="AEK112" s="996"/>
      <c r="AEL112" s="996"/>
      <c r="AEM112" s="996"/>
      <c r="AEN112" s="996"/>
      <c r="AEO112" s="996"/>
      <c r="AEP112" s="996"/>
      <c r="AEQ112" s="996"/>
      <c r="AER112" s="996"/>
      <c r="AES112" s="996"/>
      <c r="AET112" s="996"/>
      <c r="AEU112" s="996"/>
      <c r="AEV112" s="996"/>
      <c r="AEW112" s="996"/>
      <c r="AEX112" s="996"/>
      <c r="AEY112" s="996"/>
      <c r="AEZ112" s="996"/>
      <c r="AFA112" s="996"/>
      <c r="AFB112" s="996"/>
      <c r="AFC112" s="996"/>
      <c r="AFD112" s="996"/>
      <c r="AFE112" s="996"/>
      <c r="AFF112" s="996"/>
      <c r="AFG112" s="996"/>
      <c r="AFH112" s="996"/>
      <c r="AFI112" s="996"/>
      <c r="AFJ112" s="996"/>
      <c r="AFK112" s="996"/>
      <c r="AFL112" s="996"/>
      <c r="AFM112" s="996"/>
      <c r="AFN112" s="996"/>
      <c r="AFO112" s="996"/>
      <c r="AFP112" s="996"/>
      <c r="AFQ112" s="996"/>
      <c r="AFR112" s="996"/>
      <c r="AFS112" s="996"/>
      <c r="AFT112" s="996"/>
      <c r="AFU112" s="996"/>
      <c r="AFV112" s="996"/>
      <c r="AFW112" s="996"/>
      <c r="AFX112" s="996"/>
      <c r="AFY112" s="996"/>
      <c r="AFZ112" s="996"/>
      <c r="AGA112" s="996"/>
      <c r="AGB112" s="996"/>
      <c r="AGC112" s="996"/>
      <c r="AGD112" s="996"/>
      <c r="AGE112" s="996"/>
      <c r="AGF112" s="996"/>
      <c r="AGG112" s="996"/>
      <c r="AGH112" s="996"/>
      <c r="AGI112" s="996"/>
      <c r="AGJ112" s="996"/>
      <c r="AGK112" s="996"/>
      <c r="AGL112" s="996"/>
      <c r="AGM112" s="996"/>
      <c r="AGN112" s="996"/>
      <c r="AGO112" s="996"/>
      <c r="AGP112" s="996"/>
      <c r="AGQ112" s="996"/>
      <c r="AGR112" s="996"/>
      <c r="AGS112" s="996"/>
      <c r="AGT112" s="996"/>
      <c r="AGU112" s="996"/>
      <c r="AGV112" s="996"/>
      <c r="AGW112" s="996"/>
      <c r="AGX112" s="996"/>
      <c r="AGY112" s="996"/>
      <c r="AGZ112" s="996"/>
      <c r="AHA112" s="996"/>
      <c r="AHB112" s="996"/>
      <c r="AHC112" s="996"/>
      <c r="AHD112" s="996"/>
      <c r="AHE112" s="996"/>
      <c r="AHF112" s="996"/>
      <c r="AHG112" s="996"/>
      <c r="AHH112" s="996"/>
      <c r="AHI112" s="996"/>
      <c r="AHJ112" s="996"/>
      <c r="AHK112" s="996"/>
      <c r="AHL112" s="996"/>
      <c r="AHM112" s="996"/>
      <c r="AHN112" s="996"/>
      <c r="AHO112" s="996"/>
      <c r="AHP112" s="996"/>
      <c r="AHQ112" s="996"/>
      <c r="AHR112" s="996"/>
      <c r="AHS112" s="996"/>
      <c r="AHT112" s="996"/>
      <c r="AHU112" s="996"/>
      <c r="AHV112" s="996"/>
      <c r="AHW112" s="996"/>
      <c r="AHX112" s="996"/>
      <c r="AHY112" s="996"/>
      <c r="AHZ112" s="996"/>
      <c r="AIA112" s="996"/>
      <c r="AIB112" s="996"/>
      <c r="AIC112" s="996"/>
      <c r="AID112" s="996"/>
      <c r="AIE112" s="996"/>
      <c r="AIF112" s="996"/>
      <c r="AIG112" s="996"/>
      <c r="AIH112" s="996"/>
      <c r="AII112" s="996"/>
      <c r="AIJ112" s="996"/>
      <c r="AIK112" s="996"/>
      <c r="AIL112" s="996"/>
      <c r="AIM112" s="996"/>
      <c r="AIN112" s="996"/>
      <c r="AIO112" s="996"/>
      <c r="AIP112" s="996"/>
      <c r="AIQ112" s="996"/>
      <c r="AIR112" s="996"/>
      <c r="AIS112" s="996"/>
      <c r="AIT112" s="996"/>
      <c r="AIU112" s="996"/>
      <c r="AIV112" s="996"/>
      <c r="AIW112" s="996"/>
      <c r="AIX112" s="996"/>
      <c r="AIY112" s="996"/>
      <c r="AIZ112" s="996"/>
      <c r="AJA112" s="996"/>
      <c r="AJB112" s="996"/>
      <c r="AJC112" s="996"/>
      <c r="AJD112" s="996"/>
      <c r="AJE112" s="996"/>
      <c r="AJF112" s="996"/>
      <c r="AJG112" s="996"/>
      <c r="AJH112" s="996"/>
      <c r="AJI112" s="996"/>
      <c r="AJJ112" s="996"/>
      <c r="AJK112" s="996"/>
      <c r="AJL112" s="996"/>
      <c r="AJM112" s="996"/>
      <c r="AJN112" s="996"/>
      <c r="AJO112" s="996"/>
      <c r="AJP112" s="996"/>
      <c r="AJQ112" s="996"/>
      <c r="AJR112" s="996"/>
      <c r="AJS112" s="996"/>
      <c r="AJT112" s="996"/>
      <c r="AJU112" s="996"/>
      <c r="AJV112" s="996"/>
      <c r="AJW112" s="996"/>
      <c r="AJX112" s="996"/>
      <c r="AJY112" s="996"/>
      <c r="AJZ112" s="996"/>
      <c r="AKA112" s="996"/>
      <c r="AKB112" s="996"/>
      <c r="AKC112" s="996"/>
      <c r="AKD112" s="996"/>
      <c r="AKE112" s="996"/>
      <c r="AKF112" s="996"/>
      <c r="AKG112" s="996"/>
      <c r="AKH112" s="996"/>
      <c r="AKI112" s="996"/>
      <c r="AKJ112" s="996"/>
      <c r="AKK112" s="996"/>
      <c r="AKL112" s="996"/>
      <c r="AKM112" s="996"/>
      <c r="AKN112" s="996"/>
      <c r="AKO112" s="996"/>
      <c r="AKP112" s="996"/>
      <c r="AKQ112" s="996"/>
      <c r="AKR112" s="996"/>
      <c r="AKS112" s="996"/>
      <c r="AKT112" s="996"/>
      <c r="AKU112" s="996"/>
      <c r="AKV112" s="996"/>
      <c r="AKW112" s="996"/>
      <c r="AKX112" s="996"/>
      <c r="AKY112" s="996"/>
      <c r="AKZ112" s="996"/>
      <c r="ALA112" s="996"/>
      <c r="ALB112" s="996"/>
      <c r="ALC112" s="996"/>
      <c r="ALD112" s="996"/>
      <c r="ALE112" s="996"/>
      <c r="ALF112" s="996"/>
      <c r="ALG112" s="996"/>
      <c r="ALH112" s="996"/>
      <c r="ALI112" s="996"/>
      <c r="ALJ112" s="996"/>
      <c r="ALK112" s="996"/>
      <c r="ALL112" s="996"/>
      <c r="ALM112" s="996"/>
      <c r="ALN112" s="996"/>
      <c r="ALO112" s="996"/>
      <c r="ALP112" s="996"/>
      <c r="ALQ112" s="996"/>
      <c r="ALR112" s="996"/>
      <c r="ALS112" s="996"/>
    </row>
    <row r="113" spans="1:1007" s="990" customFormat="1" ht="150">
      <c r="A113" s="953" t="s">
        <v>1045</v>
      </c>
      <c r="B113" s="1264" t="s">
        <v>1046</v>
      </c>
      <c r="C113" s="1073" t="s">
        <v>1215</v>
      </c>
      <c r="D113" s="998"/>
      <c r="E113" s="1271" t="s">
        <v>1216</v>
      </c>
      <c r="F113" s="1271" t="s">
        <v>1217</v>
      </c>
      <c r="G113" s="1289" t="s">
        <v>1050</v>
      </c>
      <c r="H113" s="1271" t="s">
        <v>26</v>
      </c>
      <c r="I113" s="1073" t="s">
        <v>437</v>
      </c>
      <c r="J113" s="1073" t="s">
        <v>437</v>
      </c>
      <c r="K113" s="1172">
        <v>45078</v>
      </c>
      <c r="L113" s="1272">
        <v>48578</v>
      </c>
      <c r="M113" s="1298">
        <v>0.1</v>
      </c>
      <c r="N113" s="1298">
        <v>0.2</v>
      </c>
      <c r="O113" s="1298">
        <v>0.3</v>
      </c>
      <c r="P113" s="1298">
        <v>0.4</v>
      </c>
      <c r="Q113" s="1298">
        <v>0.5</v>
      </c>
      <c r="R113" s="1298">
        <v>0.6</v>
      </c>
      <c r="S113" s="1298">
        <v>0.7</v>
      </c>
      <c r="T113" s="1298">
        <v>0.8</v>
      </c>
      <c r="U113" s="1298">
        <v>0.9</v>
      </c>
      <c r="V113" s="1298">
        <v>1</v>
      </c>
      <c r="W113" s="988"/>
      <c r="X113" s="988"/>
      <c r="Y113" s="988"/>
      <c r="Z113" s="988"/>
      <c r="AA113" s="988"/>
      <c r="AB113" s="988"/>
      <c r="AC113" s="1283">
        <v>1</v>
      </c>
      <c r="AD113" s="1038"/>
      <c r="AE113" s="1327" t="s">
        <v>1218</v>
      </c>
      <c r="AF113" s="1189">
        <v>8.8000000000000005E-3</v>
      </c>
      <c r="AG113" s="1271" t="s">
        <v>1219</v>
      </c>
      <c r="AH113" s="1271" t="s">
        <v>1220</v>
      </c>
      <c r="AI113" s="953" t="s">
        <v>702</v>
      </c>
      <c r="AJ113" s="1271" t="s">
        <v>1221</v>
      </c>
      <c r="AK113" s="1271" t="s">
        <v>1222</v>
      </c>
      <c r="AL113" s="1271" t="s">
        <v>20</v>
      </c>
      <c r="AM113" s="956" t="str">
        <f t="shared" ref="AM113:AM124" si="13">IF(ISNUMBER(SEARCH("ND",AN113)),"NO","SI")</f>
        <v>SI</v>
      </c>
      <c r="AN113" s="1271">
        <v>301</v>
      </c>
      <c r="AO113" s="1285">
        <v>1</v>
      </c>
      <c r="AP113" s="1285">
        <v>2022</v>
      </c>
      <c r="AQ113" s="1172">
        <v>45078</v>
      </c>
      <c r="AR113" s="991">
        <v>48578</v>
      </c>
      <c r="AS113" s="1279">
        <v>4</v>
      </c>
      <c r="AT113" s="1271">
        <v>4</v>
      </c>
      <c r="AU113" s="1271">
        <v>4</v>
      </c>
      <c r="AV113" s="1271">
        <v>4</v>
      </c>
      <c r="AW113" s="1271">
        <v>4</v>
      </c>
      <c r="AX113" s="1271">
        <v>4</v>
      </c>
      <c r="AY113" s="1271">
        <v>4</v>
      </c>
      <c r="AZ113" s="1271">
        <v>4</v>
      </c>
      <c r="BA113" s="1271">
        <v>4</v>
      </c>
      <c r="BB113" s="1271">
        <v>4</v>
      </c>
      <c r="BC113" s="1271"/>
      <c r="BD113" s="1275"/>
      <c r="BE113" s="1275"/>
      <c r="BF113" s="1271"/>
      <c r="BG113" s="1271"/>
      <c r="BH113" s="999"/>
      <c r="BI113" s="1000">
        <f>SUM(AS113:BH113)</f>
        <v>40</v>
      </c>
      <c r="BJ113" s="1274">
        <v>60</v>
      </c>
      <c r="BK113" s="1274">
        <v>60</v>
      </c>
      <c r="BL113" s="1271" t="s">
        <v>76</v>
      </c>
      <c r="BM113" s="1271">
        <v>7871</v>
      </c>
      <c r="BN113" s="1277">
        <v>63</v>
      </c>
      <c r="BO113" s="1277">
        <v>63</v>
      </c>
      <c r="BP113" s="1271" t="s">
        <v>76</v>
      </c>
      <c r="BQ113" s="1271">
        <v>7871</v>
      </c>
      <c r="BR113" s="1277">
        <v>66</v>
      </c>
      <c r="BS113" s="1271" t="s">
        <v>546</v>
      </c>
      <c r="BT113" s="1271" t="s">
        <v>76</v>
      </c>
      <c r="BU113" s="1271" t="s">
        <v>546</v>
      </c>
      <c r="BV113" s="1280">
        <v>69</v>
      </c>
      <c r="BW113" s="1271" t="s">
        <v>546</v>
      </c>
      <c r="BX113" s="1271" t="s">
        <v>76</v>
      </c>
      <c r="BY113" s="1271" t="s">
        <v>546</v>
      </c>
      <c r="BZ113" s="1274">
        <v>72</v>
      </c>
      <c r="CA113" s="1271" t="s">
        <v>546</v>
      </c>
      <c r="CB113" s="1271" t="s">
        <v>76</v>
      </c>
      <c r="CC113" s="1281" t="s">
        <v>1223</v>
      </c>
      <c r="CD113" s="1277">
        <v>76</v>
      </c>
      <c r="CE113" s="1271" t="s">
        <v>546</v>
      </c>
      <c r="CF113" s="1271" t="s">
        <v>76</v>
      </c>
      <c r="CG113" s="1271" t="s">
        <v>546</v>
      </c>
      <c r="CH113" s="1277">
        <v>80</v>
      </c>
      <c r="CI113" s="1271" t="s">
        <v>546</v>
      </c>
      <c r="CJ113" s="1271" t="s">
        <v>76</v>
      </c>
      <c r="CK113" s="1271" t="s">
        <v>546</v>
      </c>
      <c r="CL113" s="1277">
        <v>84</v>
      </c>
      <c r="CM113" s="1271" t="s">
        <v>546</v>
      </c>
      <c r="CN113" s="1271" t="s">
        <v>76</v>
      </c>
      <c r="CO113" s="1271" t="s">
        <v>546</v>
      </c>
      <c r="CP113" s="1277">
        <v>88</v>
      </c>
      <c r="CQ113" s="1271" t="s">
        <v>546</v>
      </c>
      <c r="CR113" s="1271" t="s">
        <v>76</v>
      </c>
      <c r="CS113" s="1281" t="s">
        <v>546</v>
      </c>
      <c r="CT113" s="1277">
        <v>92</v>
      </c>
      <c r="CU113" s="1271" t="s">
        <v>546</v>
      </c>
      <c r="CV113" s="1271" t="s">
        <v>76</v>
      </c>
      <c r="CW113" s="1271" t="s">
        <v>546</v>
      </c>
      <c r="CX113" s="993"/>
      <c r="CY113" s="993"/>
      <c r="CZ113" s="992"/>
      <c r="DA113" s="992"/>
      <c r="DB113" s="993"/>
      <c r="DC113" s="993"/>
      <c r="DD113" s="992"/>
      <c r="DE113" s="992"/>
      <c r="DF113" s="993"/>
      <c r="DG113" s="993"/>
      <c r="DH113" s="992"/>
      <c r="DI113" s="992"/>
      <c r="DJ113" s="993"/>
      <c r="DK113" s="993"/>
      <c r="DL113" s="992"/>
      <c r="DM113" s="992"/>
      <c r="DN113" s="993"/>
      <c r="DO113" s="993"/>
      <c r="DP113" s="992"/>
      <c r="DQ113" s="992"/>
      <c r="DR113" s="993"/>
      <c r="DS113" s="993"/>
      <c r="DT113" s="992"/>
      <c r="DU113" s="992"/>
      <c r="DV113" s="994">
        <f>SUM(DR113+DN113+DJ113+DF113+DB113+CX113+CT113+CP113+CL113+CH113+CD113+BZ113+BV113+BR113+BN113+BJ113)</f>
        <v>750</v>
      </c>
      <c r="DW113" s="1271" t="s">
        <v>1069</v>
      </c>
      <c r="DX113" s="1271" t="s">
        <v>1070</v>
      </c>
      <c r="DY113" s="1271" t="s">
        <v>1106</v>
      </c>
      <c r="DZ113" s="1273" t="s">
        <v>1224</v>
      </c>
      <c r="EA113" s="1271">
        <v>3144219306</v>
      </c>
      <c r="EB113" s="1282" t="s">
        <v>1108</v>
      </c>
      <c r="EC113" s="1308"/>
      <c r="ED113" s="1271"/>
      <c r="EE113" s="1271"/>
      <c r="EF113" s="1271"/>
      <c r="EG113" s="1284"/>
      <c r="EH113" s="1284"/>
      <c r="EI113" s="995"/>
      <c r="EJ113" s="995"/>
      <c r="EK113" s="995"/>
      <c r="EL113" s="995"/>
      <c r="EM113" s="995"/>
      <c r="EN113" s="995"/>
      <c r="EO113" s="995"/>
      <c r="EP113" s="995"/>
      <c r="EQ113" s="995"/>
      <c r="ER113" s="996"/>
      <c r="ES113" s="996"/>
      <c r="ET113" s="996"/>
      <c r="EU113" s="996"/>
      <c r="EV113" s="996"/>
      <c r="EW113" s="996"/>
      <c r="EX113" s="996"/>
      <c r="EY113" s="996"/>
      <c r="EZ113" s="996"/>
      <c r="FA113" s="996"/>
      <c r="FB113" s="996"/>
      <c r="FC113" s="996"/>
      <c r="FD113" s="996"/>
      <c r="FE113" s="996"/>
      <c r="FF113" s="996"/>
      <c r="FG113" s="996"/>
      <c r="FH113" s="996"/>
      <c r="FI113" s="996"/>
      <c r="FJ113" s="996"/>
      <c r="FK113" s="996"/>
      <c r="FL113" s="996"/>
      <c r="FM113" s="996"/>
      <c r="FN113" s="996"/>
      <c r="FO113" s="996"/>
      <c r="FP113" s="996"/>
      <c r="FQ113" s="996"/>
      <c r="FR113" s="996"/>
      <c r="FS113" s="996"/>
      <c r="FT113" s="996"/>
      <c r="FU113" s="996"/>
      <c r="FV113" s="996"/>
      <c r="FW113" s="996"/>
      <c r="FX113" s="996"/>
      <c r="FY113" s="996"/>
      <c r="FZ113" s="996"/>
      <c r="GA113" s="996"/>
      <c r="GB113" s="996"/>
      <c r="GC113" s="996"/>
      <c r="GD113" s="996"/>
      <c r="GE113" s="996"/>
      <c r="GF113" s="996"/>
      <c r="GG113" s="996"/>
      <c r="GH113" s="996"/>
      <c r="GI113" s="996"/>
      <c r="GJ113" s="996"/>
      <c r="GK113" s="996"/>
      <c r="GL113" s="996"/>
      <c r="GM113" s="996"/>
      <c r="GN113" s="996"/>
      <c r="GO113" s="996"/>
      <c r="GP113" s="996"/>
      <c r="GQ113" s="996"/>
      <c r="GR113" s="996"/>
      <c r="GS113" s="996"/>
      <c r="GT113" s="996"/>
      <c r="GU113" s="996"/>
      <c r="GV113" s="996"/>
      <c r="GW113" s="996"/>
      <c r="GX113" s="996"/>
      <c r="GY113" s="996"/>
      <c r="GZ113" s="996"/>
      <c r="HA113" s="996"/>
      <c r="HB113" s="996"/>
      <c r="HC113" s="996"/>
      <c r="HD113" s="996"/>
      <c r="HE113" s="996"/>
      <c r="HF113" s="996"/>
      <c r="HG113" s="996"/>
      <c r="HH113" s="996"/>
      <c r="HI113" s="996"/>
      <c r="HJ113" s="996"/>
      <c r="HK113" s="996"/>
      <c r="HL113" s="996"/>
      <c r="HM113" s="996"/>
      <c r="HN113" s="996"/>
      <c r="HO113" s="996"/>
      <c r="HP113" s="996"/>
      <c r="HQ113" s="996"/>
      <c r="HR113" s="996"/>
      <c r="HS113" s="996"/>
      <c r="HT113" s="996"/>
      <c r="HU113" s="996"/>
      <c r="HV113" s="996"/>
      <c r="HW113" s="996"/>
      <c r="HX113" s="996"/>
      <c r="HY113" s="996"/>
      <c r="HZ113" s="996"/>
      <c r="IA113" s="996"/>
      <c r="IB113" s="996"/>
      <c r="IC113" s="996"/>
      <c r="ID113" s="996"/>
      <c r="IE113" s="996"/>
      <c r="IF113" s="996"/>
      <c r="IG113" s="996"/>
      <c r="IH113" s="996"/>
      <c r="II113" s="996"/>
      <c r="IJ113" s="996"/>
      <c r="IK113" s="996"/>
      <c r="IL113" s="996"/>
      <c r="IM113" s="996"/>
      <c r="IN113" s="996"/>
      <c r="IO113" s="996"/>
      <c r="IP113" s="996"/>
      <c r="IQ113" s="996"/>
      <c r="IR113" s="996"/>
      <c r="IS113" s="996"/>
      <c r="IT113" s="996"/>
      <c r="IU113" s="996"/>
      <c r="IV113" s="996"/>
      <c r="IW113" s="996"/>
      <c r="IX113" s="996"/>
      <c r="IY113" s="996"/>
      <c r="IZ113" s="996"/>
      <c r="JA113" s="996"/>
      <c r="JB113" s="996"/>
      <c r="JC113" s="996"/>
      <c r="JD113" s="996"/>
      <c r="JE113" s="996"/>
      <c r="JF113" s="996"/>
      <c r="JG113" s="996"/>
      <c r="JH113" s="996"/>
      <c r="JI113" s="996"/>
      <c r="JJ113" s="996"/>
      <c r="JK113" s="996"/>
      <c r="JL113" s="996"/>
      <c r="JM113" s="996"/>
      <c r="JN113" s="996"/>
      <c r="JO113" s="996"/>
      <c r="JP113" s="996"/>
      <c r="JQ113" s="996"/>
      <c r="JR113" s="996"/>
      <c r="JS113" s="996"/>
      <c r="JT113" s="996"/>
      <c r="JU113" s="996"/>
      <c r="JV113" s="996"/>
      <c r="JW113" s="996"/>
      <c r="JX113" s="996"/>
      <c r="JY113" s="996"/>
      <c r="JZ113" s="996"/>
      <c r="KA113" s="996"/>
      <c r="KB113" s="996"/>
      <c r="KC113" s="996"/>
      <c r="KD113" s="996"/>
      <c r="KE113" s="996"/>
      <c r="KF113" s="996"/>
      <c r="KG113" s="996"/>
      <c r="KH113" s="996"/>
      <c r="KI113" s="996"/>
      <c r="KJ113" s="996"/>
      <c r="KK113" s="996"/>
      <c r="KL113" s="996"/>
      <c r="KM113" s="996"/>
      <c r="KN113" s="996"/>
      <c r="KO113" s="996"/>
      <c r="KP113" s="996"/>
      <c r="KQ113" s="996"/>
      <c r="KR113" s="996"/>
      <c r="KS113" s="996"/>
      <c r="KT113" s="996"/>
      <c r="KU113" s="996"/>
      <c r="KV113" s="996"/>
      <c r="KW113" s="996"/>
      <c r="KX113" s="996"/>
      <c r="KY113" s="996"/>
      <c r="KZ113" s="996"/>
      <c r="LA113" s="996"/>
      <c r="LB113" s="996"/>
      <c r="LC113" s="996"/>
      <c r="LD113" s="996"/>
      <c r="LE113" s="996"/>
      <c r="LF113" s="996"/>
      <c r="LG113" s="996"/>
      <c r="LH113" s="996"/>
      <c r="LI113" s="996"/>
      <c r="LJ113" s="996"/>
      <c r="LK113" s="996"/>
      <c r="LL113" s="996"/>
      <c r="LM113" s="996"/>
      <c r="LN113" s="996"/>
      <c r="LO113" s="996"/>
      <c r="LP113" s="996"/>
      <c r="LQ113" s="996"/>
      <c r="LR113" s="996"/>
      <c r="LS113" s="996"/>
      <c r="LT113" s="996"/>
      <c r="LU113" s="996"/>
      <c r="LV113" s="996"/>
      <c r="LW113" s="996"/>
      <c r="LX113" s="996"/>
      <c r="LY113" s="996"/>
      <c r="LZ113" s="996"/>
      <c r="MA113" s="996"/>
      <c r="MB113" s="996"/>
      <c r="MC113" s="996"/>
      <c r="MD113" s="996"/>
      <c r="ME113" s="996"/>
      <c r="MF113" s="996"/>
      <c r="MG113" s="996"/>
      <c r="MH113" s="996"/>
      <c r="MI113" s="996"/>
      <c r="MJ113" s="996"/>
      <c r="MK113" s="996"/>
      <c r="ML113" s="996"/>
      <c r="MM113" s="996"/>
      <c r="MN113" s="996"/>
      <c r="MO113" s="996"/>
      <c r="MP113" s="996"/>
      <c r="MQ113" s="996"/>
      <c r="MR113" s="996"/>
      <c r="MS113" s="996"/>
      <c r="MT113" s="996"/>
      <c r="MU113" s="996"/>
      <c r="MV113" s="996"/>
      <c r="MW113" s="996"/>
      <c r="MX113" s="996"/>
      <c r="MY113" s="996"/>
      <c r="MZ113" s="996"/>
      <c r="NA113" s="996"/>
      <c r="NB113" s="996"/>
      <c r="NC113" s="996"/>
      <c r="ND113" s="996"/>
      <c r="NE113" s="996"/>
      <c r="NF113" s="996"/>
      <c r="NG113" s="996"/>
      <c r="NH113" s="996"/>
      <c r="NI113" s="996"/>
      <c r="NJ113" s="996"/>
      <c r="NK113" s="996"/>
      <c r="NL113" s="996"/>
      <c r="NM113" s="996"/>
      <c r="NN113" s="996"/>
      <c r="NO113" s="996"/>
      <c r="NP113" s="996"/>
      <c r="NQ113" s="996"/>
      <c r="NR113" s="996"/>
      <c r="NS113" s="996"/>
      <c r="NT113" s="996"/>
      <c r="NU113" s="996"/>
      <c r="NV113" s="996"/>
      <c r="NW113" s="996"/>
      <c r="NX113" s="996"/>
      <c r="NY113" s="996"/>
      <c r="NZ113" s="996"/>
      <c r="OA113" s="996"/>
      <c r="OB113" s="996"/>
      <c r="OC113" s="996"/>
      <c r="OD113" s="996"/>
      <c r="OE113" s="996"/>
      <c r="OF113" s="996"/>
      <c r="OG113" s="996"/>
      <c r="OH113" s="996"/>
      <c r="OI113" s="996"/>
      <c r="OJ113" s="996"/>
      <c r="OK113" s="996"/>
      <c r="OL113" s="996"/>
      <c r="OM113" s="996"/>
      <c r="ON113" s="996"/>
      <c r="OO113" s="996"/>
      <c r="OP113" s="996"/>
      <c r="OQ113" s="996"/>
      <c r="OR113" s="996"/>
      <c r="OS113" s="996"/>
      <c r="OT113" s="996"/>
      <c r="OU113" s="996"/>
      <c r="OV113" s="996"/>
      <c r="OW113" s="996"/>
      <c r="OX113" s="996"/>
      <c r="OY113" s="996"/>
      <c r="OZ113" s="996"/>
      <c r="PA113" s="996"/>
      <c r="PB113" s="996"/>
      <c r="PC113" s="996"/>
      <c r="PD113" s="996"/>
      <c r="PE113" s="996"/>
      <c r="PF113" s="996"/>
      <c r="PG113" s="996"/>
      <c r="PH113" s="996"/>
      <c r="PI113" s="996"/>
      <c r="PJ113" s="996"/>
      <c r="PK113" s="996"/>
      <c r="PL113" s="996"/>
      <c r="PM113" s="996"/>
      <c r="PN113" s="996"/>
      <c r="PO113" s="996"/>
      <c r="PP113" s="996"/>
      <c r="PQ113" s="996"/>
      <c r="PR113" s="996"/>
      <c r="PS113" s="996"/>
      <c r="PT113" s="996"/>
      <c r="PU113" s="996"/>
      <c r="PV113" s="996"/>
      <c r="PW113" s="996"/>
      <c r="PX113" s="996"/>
      <c r="PY113" s="996"/>
      <c r="PZ113" s="996"/>
      <c r="QA113" s="996"/>
      <c r="QB113" s="996"/>
      <c r="QC113" s="996"/>
      <c r="QD113" s="996"/>
      <c r="QE113" s="996"/>
      <c r="QF113" s="996"/>
      <c r="QG113" s="996"/>
      <c r="QH113" s="996"/>
      <c r="QI113" s="996"/>
      <c r="QJ113" s="996"/>
      <c r="QK113" s="996"/>
      <c r="QL113" s="996"/>
      <c r="QM113" s="996"/>
      <c r="QN113" s="996"/>
      <c r="QO113" s="996"/>
      <c r="QP113" s="996"/>
      <c r="QQ113" s="996"/>
      <c r="QR113" s="996"/>
      <c r="QS113" s="996"/>
      <c r="QT113" s="996"/>
      <c r="QU113" s="996"/>
      <c r="QV113" s="996"/>
      <c r="QW113" s="996"/>
      <c r="QX113" s="996"/>
      <c r="QY113" s="996"/>
      <c r="QZ113" s="996"/>
      <c r="RA113" s="996"/>
      <c r="RB113" s="996"/>
      <c r="RC113" s="996"/>
      <c r="RD113" s="996"/>
      <c r="RE113" s="996"/>
      <c r="RF113" s="996"/>
      <c r="RG113" s="996"/>
      <c r="RH113" s="996"/>
      <c r="RI113" s="996"/>
      <c r="RJ113" s="996"/>
      <c r="RK113" s="996"/>
      <c r="RL113" s="996"/>
      <c r="RM113" s="996"/>
      <c r="RN113" s="996"/>
      <c r="RO113" s="996"/>
      <c r="RP113" s="996"/>
      <c r="RQ113" s="996"/>
      <c r="RR113" s="996"/>
      <c r="RS113" s="996"/>
      <c r="RT113" s="996"/>
      <c r="RU113" s="996"/>
      <c r="RV113" s="996"/>
      <c r="RW113" s="996"/>
      <c r="RX113" s="996"/>
      <c r="RY113" s="996"/>
      <c r="RZ113" s="996"/>
      <c r="SA113" s="996"/>
      <c r="SB113" s="996"/>
      <c r="SC113" s="996"/>
      <c r="SD113" s="996"/>
      <c r="SE113" s="996"/>
      <c r="SF113" s="996"/>
      <c r="SG113" s="996"/>
      <c r="SH113" s="996"/>
      <c r="SI113" s="996"/>
      <c r="SJ113" s="996"/>
      <c r="SK113" s="996"/>
      <c r="SL113" s="996"/>
      <c r="SM113" s="996"/>
      <c r="SN113" s="996"/>
      <c r="SO113" s="996"/>
      <c r="SP113" s="996"/>
      <c r="SQ113" s="996"/>
      <c r="SR113" s="996"/>
      <c r="SS113" s="996"/>
      <c r="ST113" s="996"/>
      <c r="SU113" s="996"/>
      <c r="SV113" s="996"/>
      <c r="SW113" s="996"/>
      <c r="SX113" s="996"/>
      <c r="SY113" s="996"/>
      <c r="SZ113" s="996"/>
      <c r="TA113" s="996"/>
      <c r="TB113" s="996"/>
      <c r="TC113" s="996"/>
      <c r="TD113" s="996"/>
      <c r="TE113" s="996"/>
      <c r="TF113" s="996"/>
      <c r="TG113" s="996"/>
      <c r="TH113" s="996"/>
      <c r="TI113" s="996"/>
      <c r="TJ113" s="996"/>
      <c r="TK113" s="996"/>
      <c r="TL113" s="996"/>
      <c r="TM113" s="996"/>
      <c r="TN113" s="996"/>
      <c r="TO113" s="996"/>
      <c r="TP113" s="996"/>
      <c r="TQ113" s="996"/>
      <c r="TR113" s="996"/>
      <c r="TS113" s="996"/>
      <c r="TT113" s="996"/>
      <c r="TU113" s="996"/>
      <c r="TV113" s="996"/>
      <c r="TW113" s="996"/>
      <c r="TX113" s="996"/>
      <c r="TY113" s="996"/>
      <c r="TZ113" s="996"/>
      <c r="UA113" s="996"/>
      <c r="UB113" s="996"/>
      <c r="UC113" s="996"/>
      <c r="UD113" s="996"/>
      <c r="UE113" s="996"/>
      <c r="UF113" s="996"/>
      <c r="UG113" s="996"/>
      <c r="UH113" s="996"/>
      <c r="UI113" s="996"/>
      <c r="UJ113" s="996"/>
      <c r="UK113" s="996"/>
      <c r="UL113" s="996"/>
      <c r="UM113" s="996"/>
      <c r="UN113" s="996"/>
      <c r="UO113" s="996"/>
      <c r="UP113" s="996"/>
      <c r="UQ113" s="996"/>
      <c r="UR113" s="996"/>
      <c r="US113" s="996"/>
      <c r="UT113" s="996"/>
      <c r="UU113" s="996"/>
      <c r="UV113" s="996"/>
      <c r="UW113" s="996"/>
      <c r="UX113" s="996"/>
      <c r="UY113" s="996"/>
      <c r="UZ113" s="996"/>
      <c r="VA113" s="996"/>
      <c r="VB113" s="996"/>
      <c r="VC113" s="996"/>
      <c r="VD113" s="996"/>
      <c r="VE113" s="996"/>
      <c r="VF113" s="996"/>
      <c r="VG113" s="996"/>
      <c r="VH113" s="996"/>
      <c r="VI113" s="996"/>
      <c r="VJ113" s="996"/>
      <c r="VK113" s="996"/>
      <c r="VL113" s="996"/>
      <c r="VM113" s="996"/>
      <c r="VN113" s="996"/>
      <c r="VO113" s="996"/>
      <c r="VP113" s="996"/>
      <c r="VQ113" s="996"/>
      <c r="VR113" s="996"/>
      <c r="VS113" s="996"/>
      <c r="VT113" s="996"/>
      <c r="VU113" s="996"/>
      <c r="VV113" s="996"/>
      <c r="VW113" s="996"/>
      <c r="VX113" s="996"/>
      <c r="VY113" s="996"/>
      <c r="VZ113" s="996"/>
      <c r="WA113" s="996"/>
      <c r="WB113" s="996"/>
      <c r="WC113" s="996"/>
      <c r="WD113" s="996"/>
      <c r="WE113" s="996"/>
      <c r="WF113" s="996"/>
      <c r="WG113" s="996"/>
      <c r="WH113" s="996"/>
      <c r="WI113" s="996"/>
      <c r="WJ113" s="996"/>
      <c r="WK113" s="996"/>
      <c r="WL113" s="996"/>
      <c r="WM113" s="996"/>
      <c r="WN113" s="996"/>
      <c r="WO113" s="996"/>
      <c r="WP113" s="996"/>
      <c r="WQ113" s="996"/>
      <c r="WR113" s="996"/>
      <c r="WS113" s="996"/>
      <c r="WT113" s="996"/>
      <c r="WU113" s="996"/>
      <c r="WV113" s="996"/>
      <c r="WW113" s="996"/>
      <c r="WX113" s="996"/>
      <c r="WY113" s="996"/>
      <c r="WZ113" s="996"/>
      <c r="XA113" s="996"/>
      <c r="XB113" s="996"/>
      <c r="XC113" s="996"/>
      <c r="XD113" s="996"/>
      <c r="XE113" s="996"/>
      <c r="XF113" s="996"/>
      <c r="XG113" s="996"/>
      <c r="XH113" s="996"/>
      <c r="XI113" s="996"/>
      <c r="XJ113" s="996"/>
      <c r="XK113" s="996"/>
      <c r="XL113" s="996"/>
      <c r="XM113" s="996"/>
      <c r="XN113" s="996"/>
      <c r="XO113" s="996"/>
      <c r="XP113" s="996"/>
      <c r="XQ113" s="996"/>
      <c r="XR113" s="996"/>
      <c r="XS113" s="996"/>
      <c r="XT113" s="996"/>
      <c r="XU113" s="996"/>
      <c r="XV113" s="996"/>
      <c r="XW113" s="996"/>
      <c r="XX113" s="996"/>
      <c r="XY113" s="996"/>
      <c r="XZ113" s="996"/>
      <c r="YA113" s="996"/>
      <c r="YB113" s="996"/>
      <c r="YC113" s="996"/>
      <c r="YD113" s="996"/>
      <c r="YE113" s="996"/>
      <c r="YF113" s="996"/>
      <c r="YG113" s="996"/>
      <c r="YH113" s="996"/>
      <c r="YI113" s="996"/>
      <c r="YJ113" s="996"/>
      <c r="YK113" s="996"/>
      <c r="YL113" s="996"/>
      <c r="YM113" s="996"/>
      <c r="YN113" s="996"/>
      <c r="YO113" s="996"/>
      <c r="YP113" s="996"/>
      <c r="YQ113" s="996"/>
      <c r="YR113" s="996"/>
      <c r="YS113" s="996"/>
      <c r="YT113" s="996"/>
      <c r="YU113" s="996"/>
      <c r="YV113" s="996"/>
      <c r="YW113" s="996"/>
      <c r="YX113" s="996"/>
      <c r="YY113" s="996"/>
      <c r="YZ113" s="996"/>
      <c r="ZA113" s="996"/>
      <c r="ZB113" s="996"/>
      <c r="ZC113" s="996"/>
      <c r="ZD113" s="996"/>
      <c r="ZE113" s="996"/>
      <c r="ZF113" s="996"/>
      <c r="ZG113" s="996"/>
      <c r="ZH113" s="996"/>
      <c r="ZI113" s="996"/>
      <c r="ZJ113" s="996"/>
      <c r="ZK113" s="996"/>
      <c r="ZL113" s="996"/>
      <c r="ZM113" s="996"/>
      <c r="ZN113" s="996"/>
      <c r="ZO113" s="996"/>
      <c r="ZP113" s="996"/>
      <c r="ZQ113" s="996"/>
      <c r="ZR113" s="996"/>
      <c r="ZS113" s="996"/>
      <c r="ZT113" s="996"/>
      <c r="ZU113" s="996"/>
      <c r="ZV113" s="996"/>
      <c r="ZW113" s="996"/>
      <c r="ZX113" s="996"/>
      <c r="ZY113" s="996"/>
      <c r="ZZ113" s="996"/>
      <c r="AAA113" s="996"/>
      <c r="AAB113" s="996"/>
      <c r="AAC113" s="996"/>
      <c r="AAD113" s="996"/>
      <c r="AAE113" s="996"/>
      <c r="AAF113" s="996"/>
      <c r="AAG113" s="996"/>
      <c r="AAH113" s="996"/>
      <c r="AAI113" s="996"/>
      <c r="AAJ113" s="996"/>
      <c r="AAK113" s="996"/>
      <c r="AAL113" s="996"/>
      <c r="AAM113" s="996"/>
      <c r="AAN113" s="996"/>
      <c r="AAO113" s="996"/>
      <c r="AAP113" s="996"/>
      <c r="AAQ113" s="996"/>
      <c r="AAR113" s="996"/>
      <c r="AAS113" s="996"/>
      <c r="AAT113" s="996"/>
      <c r="AAU113" s="996"/>
      <c r="AAV113" s="996"/>
      <c r="AAW113" s="996"/>
      <c r="AAX113" s="996"/>
      <c r="AAY113" s="996"/>
      <c r="AAZ113" s="996"/>
      <c r="ABA113" s="996"/>
      <c r="ABB113" s="996"/>
      <c r="ABC113" s="996"/>
      <c r="ABD113" s="996"/>
      <c r="ABE113" s="996"/>
      <c r="ABF113" s="996"/>
      <c r="ABG113" s="996"/>
      <c r="ABH113" s="996"/>
      <c r="ABI113" s="996"/>
      <c r="ABJ113" s="996"/>
      <c r="ABK113" s="996"/>
      <c r="ABL113" s="996"/>
      <c r="ABM113" s="996"/>
      <c r="ABN113" s="996"/>
      <c r="ABO113" s="996"/>
      <c r="ABP113" s="996"/>
      <c r="ABQ113" s="996"/>
      <c r="ABR113" s="996"/>
      <c r="ABS113" s="996"/>
      <c r="ABT113" s="996"/>
      <c r="ABU113" s="996"/>
      <c r="ABV113" s="996"/>
      <c r="ABW113" s="996"/>
      <c r="ABX113" s="996"/>
      <c r="ABY113" s="996"/>
      <c r="ABZ113" s="996"/>
      <c r="ACA113" s="996"/>
      <c r="ACB113" s="996"/>
      <c r="ACC113" s="996"/>
      <c r="ACD113" s="996"/>
      <c r="ACE113" s="996"/>
      <c r="ACF113" s="996"/>
      <c r="ACG113" s="996"/>
      <c r="ACH113" s="996"/>
      <c r="ACI113" s="996"/>
      <c r="ACJ113" s="996"/>
      <c r="ACK113" s="996"/>
      <c r="ACL113" s="996"/>
      <c r="ACM113" s="996"/>
      <c r="ACN113" s="996"/>
      <c r="ACO113" s="996"/>
      <c r="ACP113" s="996"/>
      <c r="ACQ113" s="996"/>
      <c r="ACR113" s="996"/>
      <c r="ACS113" s="996"/>
      <c r="ACT113" s="996"/>
      <c r="ACU113" s="996"/>
      <c r="ACV113" s="996"/>
      <c r="ACW113" s="996"/>
      <c r="ACX113" s="996"/>
      <c r="ACY113" s="996"/>
      <c r="ACZ113" s="996"/>
      <c r="ADA113" s="996"/>
      <c r="ADB113" s="996"/>
      <c r="ADC113" s="996"/>
      <c r="ADD113" s="996"/>
      <c r="ADE113" s="996"/>
      <c r="ADF113" s="996"/>
      <c r="ADG113" s="996"/>
      <c r="ADH113" s="996"/>
      <c r="ADI113" s="996"/>
      <c r="ADJ113" s="996"/>
      <c r="ADK113" s="996"/>
      <c r="ADL113" s="996"/>
      <c r="ADM113" s="996"/>
      <c r="ADN113" s="996"/>
      <c r="ADO113" s="996"/>
      <c r="ADP113" s="996"/>
      <c r="ADQ113" s="996"/>
      <c r="ADR113" s="996"/>
      <c r="ADS113" s="996"/>
      <c r="ADT113" s="996"/>
      <c r="ADU113" s="996"/>
      <c r="ADV113" s="996"/>
      <c r="ADW113" s="996"/>
      <c r="ADX113" s="996"/>
      <c r="ADY113" s="996"/>
      <c r="ADZ113" s="996"/>
      <c r="AEA113" s="996"/>
      <c r="AEB113" s="996"/>
      <c r="AEC113" s="996"/>
      <c r="AED113" s="996"/>
      <c r="AEE113" s="996"/>
      <c r="AEF113" s="996"/>
      <c r="AEG113" s="996"/>
      <c r="AEH113" s="996"/>
      <c r="AEI113" s="996"/>
      <c r="AEJ113" s="996"/>
      <c r="AEK113" s="996"/>
      <c r="AEL113" s="996"/>
      <c r="AEM113" s="996"/>
      <c r="AEN113" s="996"/>
      <c r="AEO113" s="996"/>
      <c r="AEP113" s="996"/>
      <c r="AEQ113" s="996"/>
      <c r="AER113" s="996"/>
      <c r="AES113" s="996"/>
      <c r="AET113" s="996"/>
      <c r="AEU113" s="996"/>
      <c r="AEV113" s="996"/>
      <c r="AEW113" s="996"/>
      <c r="AEX113" s="996"/>
      <c r="AEY113" s="996"/>
      <c r="AEZ113" s="996"/>
      <c r="AFA113" s="996"/>
      <c r="AFB113" s="996"/>
      <c r="AFC113" s="996"/>
      <c r="AFD113" s="996"/>
      <c r="AFE113" s="996"/>
      <c r="AFF113" s="996"/>
      <c r="AFG113" s="996"/>
      <c r="AFH113" s="996"/>
      <c r="AFI113" s="996"/>
      <c r="AFJ113" s="996"/>
      <c r="AFK113" s="996"/>
      <c r="AFL113" s="996"/>
      <c r="AFM113" s="996"/>
      <c r="AFN113" s="996"/>
      <c r="AFO113" s="996"/>
      <c r="AFP113" s="996"/>
      <c r="AFQ113" s="996"/>
      <c r="AFR113" s="996"/>
      <c r="AFS113" s="996"/>
      <c r="AFT113" s="996"/>
      <c r="AFU113" s="996"/>
      <c r="AFV113" s="996"/>
      <c r="AFW113" s="996"/>
      <c r="AFX113" s="996"/>
      <c r="AFY113" s="996"/>
      <c r="AFZ113" s="996"/>
      <c r="AGA113" s="996"/>
      <c r="AGB113" s="996"/>
      <c r="AGC113" s="996"/>
      <c r="AGD113" s="996"/>
      <c r="AGE113" s="996"/>
      <c r="AGF113" s="996"/>
      <c r="AGG113" s="996"/>
      <c r="AGH113" s="996"/>
      <c r="AGI113" s="996"/>
      <c r="AGJ113" s="996"/>
      <c r="AGK113" s="996"/>
      <c r="AGL113" s="996"/>
      <c r="AGM113" s="996"/>
      <c r="AGN113" s="996"/>
      <c r="AGO113" s="996"/>
      <c r="AGP113" s="996"/>
      <c r="AGQ113" s="996"/>
      <c r="AGR113" s="996"/>
      <c r="AGS113" s="996"/>
      <c r="AGT113" s="996"/>
      <c r="AGU113" s="996"/>
      <c r="AGV113" s="996"/>
      <c r="AGW113" s="996"/>
      <c r="AGX113" s="996"/>
      <c r="AGY113" s="996"/>
      <c r="AGZ113" s="996"/>
      <c r="AHA113" s="996"/>
      <c r="AHB113" s="996"/>
      <c r="AHC113" s="996"/>
      <c r="AHD113" s="996"/>
      <c r="AHE113" s="996"/>
      <c r="AHF113" s="996"/>
      <c r="AHG113" s="996"/>
      <c r="AHH113" s="996"/>
      <c r="AHI113" s="996"/>
      <c r="AHJ113" s="996"/>
      <c r="AHK113" s="996"/>
      <c r="AHL113" s="996"/>
      <c r="AHM113" s="996"/>
      <c r="AHN113" s="996"/>
      <c r="AHO113" s="996"/>
      <c r="AHP113" s="996"/>
      <c r="AHQ113" s="996"/>
      <c r="AHR113" s="996"/>
      <c r="AHS113" s="996"/>
      <c r="AHT113" s="996"/>
      <c r="AHU113" s="996"/>
      <c r="AHV113" s="996"/>
      <c r="AHW113" s="996"/>
      <c r="AHX113" s="996"/>
      <c r="AHY113" s="996"/>
      <c r="AHZ113" s="996"/>
      <c r="AIA113" s="996"/>
      <c r="AIB113" s="996"/>
      <c r="AIC113" s="996"/>
      <c r="AID113" s="996"/>
      <c r="AIE113" s="996"/>
      <c r="AIF113" s="996"/>
      <c r="AIG113" s="996"/>
      <c r="AIH113" s="996"/>
      <c r="AII113" s="996"/>
      <c r="AIJ113" s="996"/>
      <c r="AIK113" s="996"/>
      <c r="AIL113" s="996"/>
      <c r="AIM113" s="996"/>
      <c r="AIN113" s="996"/>
      <c r="AIO113" s="996"/>
      <c r="AIP113" s="996"/>
      <c r="AIQ113" s="996"/>
      <c r="AIR113" s="996"/>
      <c r="AIS113" s="996"/>
      <c r="AIT113" s="996"/>
      <c r="AIU113" s="996"/>
      <c r="AIV113" s="996"/>
      <c r="AIW113" s="996"/>
      <c r="AIX113" s="996"/>
      <c r="AIY113" s="996"/>
      <c r="AIZ113" s="996"/>
      <c r="AJA113" s="996"/>
      <c r="AJB113" s="996"/>
      <c r="AJC113" s="996"/>
      <c r="AJD113" s="996"/>
      <c r="AJE113" s="996"/>
      <c r="AJF113" s="996"/>
      <c r="AJG113" s="996"/>
      <c r="AJH113" s="996"/>
      <c r="AJI113" s="996"/>
      <c r="AJJ113" s="996"/>
      <c r="AJK113" s="996"/>
      <c r="AJL113" s="996"/>
      <c r="AJM113" s="996"/>
      <c r="AJN113" s="996"/>
      <c r="AJO113" s="996"/>
      <c r="AJP113" s="996"/>
      <c r="AJQ113" s="996"/>
      <c r="AJR113" s="996"/>
      <c r="AJS113" s="996"/>
      <c r="AJT113" s="996"/>
      <c r="AJU113" s="996"/>
      <c r="AJV113" s="996"/>
      <c r="AJW113" s="996"/>
      <c r="AJX113" s="996"/>
      <c r="AJY113" s="996"/>
      <c r="AJZ113" s="996"/>
      <c r="AKA113" s="996"/>
      <c r="AKB113" s="996"/>
      <c r="AKC113" s="996"/>
      <c r="AKD113" s="996"/>
      <c r="AKE113" s="996"/>
      <c r="AKF113" s="996"/>
      <c r="AKG113" s="996"/>
      <c r="AKH113" s="996"/>
      <c r="AKI113" s="996"/>
      <c r="AKJ113" s="996"/>
      <c r="AKK113" s="996"/>
      <c r="AKL113" s="996"/>
      <c r="AKM113" s="996"/>
      <c r="AKN113" s="996"/>
      <c r="AKO113" s="996"/>
      <c r="AKP113" s="996"/>
      <c r="AKQ113" s="996"/>
      <c r="AKR113" s="996"/>
      <c r="AKS113" s="996"/>
      <c r="AKT113" s="996"/>
      <c r="AKU113" s="996"/>
      <c r="AKV113" s="996"/>
      <c r="AKW113" s="996"/>
      <c r="AKX113" s="996"/>
      <c r="AKY113" s="996"/>
      <c r="AKZ113" s="996"/>
      <c r="ALA113" s="996"/>
      <c r="ALB113" s="996"/>
      <c r="ALC113" s="996"/>
      <c r="ALD113" s="996"/>
      <c r="ALE113" s="996"/>
      <c r="ALF113" s="996"/>
      <c r="ALG113" s="996"/>
      <c r="ALH113" s="996"/>
      <c r="ALI113" s="996"/>
      <c r="ALJ113" s="996"/>
      <c r="ALK113" s="996"/>
      <c r="ALL113" s="996"/>
      <c r="ALM113" s="996"/>
      <c r="ALN113" s="996"/>
      <c r="ALO113" s="996"/>
      <c r="ALP113" s="996"/>
      <c r="ALQ113" s="996"/>
      <c r="ALR113" s="996"/>
      <c r="ALS113" s="996"/>
    </row>
    <row r="114" spans="1:1007" s="990" customFormat="1" ht="165.75" customHeight="1">
      <c r="A114" s="953" t="s">
        <v>1045</v>
      </c>
      <c r="B114" s="1264" t="s">
        <v>1046</v>
      </c>
      <c r="C114" s="1073" t="s">
        <v>1215</v>
      </c>
      <c r="D114" s="998"/>
      <c r="E114" s="1271" t="s">
        <v>1216</v>
      </c>
      <c r="F114" s="1271" t="s">
        <v>1217</v>
      </c>
      <c r="G114" s="1289" t="s">
        <v>1050</v>
      </c>
      <c r="H114" s="1271" t="s">
        <v>26</v>
      </c>
      <c r="I114" s="1073" t="s">
        <v>437</v>
      </c>
      <c r="J114" s="1073" t="s">
        <v>437</v>
      </c>
      <c r="K114" s="1172">
        <v>45078</v>
      </c>
      <c r="L114" s="1272">
        <v>48578</v>
      </c>
      <c r="M114" s="1298">
        <v>0.1</v>
      </c>
      <c r="N114" s="1298">
        <v>0.2</v>
      </c>
      <c r="O114" s="1298">
        <v>0.3</v>
      </c>
      <c r="P114" s="1298">
        <v>0.4</v>
      </c>
      <c r="Q114" s="1298">
        <v>0.5</v>
      </c>
      <c r="R114" s="1298">
        <v>0.6</v>
      </c>
      <c r="S114" s="1298">
        <v>0.7</v>
      </c>
      <c r="T114" s="1298">
        <v>0.8</v>
      </c>
      <c r="U114" s="1298">
        <v>0.9</v>
      </c>
      <c r="V114" s="1298">
        <v>1</v>
      </c>
      <c r="W114" s="988"/>
      <c r="X114" s="988"/>
      <c r="Y114" s="988"/>
      <c r="Z114" s="988"/>
      <c r="AA114" s="988"/>
      <c r="AB114" s="988"/>
      <c r="AC114" s="1283">
        <v>1</v>
      </c>
      <c r="AD114" s="1038"/>
      <c r="AE114" s="1327" t="s">
        <v>1225</v>
      </c>
      <c r="AF114" s="1189">
        <v>8.8000000000000005E-3</v>
      </c>
      <c r="AG114" s="1271" t="s">
        <v>1226</v>
      </c>
      <c r="AH114" s="1271" t="s">
        <v>1227</v>
      </c>
      <c r="AI114" s="1271" t="s">
        <v>1228</v>
      </c>
      <c r="AJ114" s="1271" t="s">
        <v>1229</v>
      </c>
      <c r="AK114" s="1289" t="s">
        <v>1222</v>
      </c>
      <c r="AL114" s="1271" t="s">
        <v>932</v>
      </c>
      <c r="AM114" s="956" t="str">
        <f t="shared" si="13"/>
        <v>SI</v>
      </c>
      <c r="AN114" s="1296">
        <v>403</v>
      </c>
      <c r="AO114" s="1285" t="s">
        <v>437</v>
      </c>
      <c r="AP114" s="1285" t="s">
        <v>437</v>
      </c>
      <c r="AQ114" s="1172">
        <v>45078</v>
      </c>
      <c r="AR114" s="1272">
        <v>48579</v>
      </c>
      <c r="AS114" s="1271">
        <v>0</v>
      </c>
      <c r="AT114" s="1283">
        <v>0.05</v>
      </c>
      <c r="AU114" s="1283">
        <v>0.1</v>
      </c>
      <c r="AV114" s="1283">
        <v>0.12</v>
      </c>
      <c r="AW114" s="1283">
        <v>0.12</v>
      </c>
      <c r="AX114" s="1283">
        <v>0.12</v>
      </c>
      <c r="AY114" s="1283">
        <v>0.12</v>
      </c>
      <c r="AZ114" s="1283">
        <v>0.12</v>
      </c>
      <c r="BA114" s="1283">
        <v>0.12</v>
      </c>
      <c r="BB114" s="1283">
        <v>0.13</v>
      </c>
      <c r="BC114" s="1283"/>
      <c r="BD114" s="1271"/>
      <c r="BE114" s="1271"/>
      <c r="BF114" s="1271"/>
      <c r="BG114" s="1271"/>
      <c r="BH114" s="999"/>
      <c r="BI114" s="999">
        <f>SUM(AS114:BH114)</f>
        <v>1</v>
      </c>
      <c r="BJ114" s="1277"/>
      <c r="BK114" s="1271">
        <v>0</v>
      </c>
      <c r="BL114" s="1271" t="s">
        <v>1185</v>
      </c>
      <c r="BM114" s="1271" t="s">
        <v>1185</v>
      </c>
      <c r="BN114" s="1277">
        <v>20</v>
      </c>
      <c r="BO114" s="1271" t="s">
        <v>1230</v>
      </c>
      <c r="BP114" s="1271" t="s">
        <v>1185</v>
      </c>
      <c r="BQ114" s="1271" t="s">
        <v>1185</v>
      </c>
      <c r="BR114" s="1277">
        <v>21</v>
      </c>
      <c r="BS114" s="1271" t="s">
        <v>546</v>
      </c>
      <c r="BT114" s="1271" t="s">
        <v>1185</v>
      </c>
      <c r="BU114" s="1271" t="s">
        <v>546</v>
      </c>
      <c r="BV114" s="1280">
        <v>22</v>
      </c>
      <c r="BW114" s="1271" t="s">
        <v>546</v>
      </c>
      <c r="BX114" s="1271" t="s">
        <v>1185</v>
      </c>
      <c r="BY114" s="1271" t="s">
        <v>546</v>
      </c>
      <c r="BZ114" s="1274">
        <v>23</v>
      </c>
      <c r="CA114" s="1271" t="s">
        <v>546</v>
      </c>
      <c r="CB114" s="1271" t="s">
        <v>1185</v>
      </c>
      <c r="CC114" s="1281" t="s">
        <v>1223</v>
      </c>
      <c r="CD114" s="1277">
        <v>24</v>
      </c>
      <c r="CE114" s="1271" t="s">
        <v>546</v>
      </c>
      <c r="CF114" s="1271" t="s">
        <v>1185</v>
      </c>
      <c r="CG114" s="1271" t="s">
        <v>546</v>
      </c>
      <c r="CH114" s="1277">
        <v>25</v>
      </c>
      <c r="CI114" s="1271" t="s">
        <v>546</v>
      </c>
      <c r="CJ114" s="1271" t="s">
        <v>1185</v>
      </c>
      <c r="CK114" s="1271" t="s">
        <v>546</v>
      </c>
      <c r="CL114" s="1277">
        <v>26</v>
      </c>
      <c r="CM114" s="1271" t="s">
        <v>546</v>
      </c>
      <c r="CN114" s="1271" t="s">
        <v>1185</v>
      </c>
      <c r="CO114" s="1271" t="s">
        <v>546</v>
      </c>
      <c r="CP114" s="1277">
        <v>27</v>
      </c>
      <c r="CQ114" s="1271" t="s">
        <v>546</v>
      </c>
      <c r="CR114" s="1271" t="s">
        <v>1185</v>
      </c>
      <c r="CS114" s="1281" t="s">
        <v>546</v>
      </c>
      <c r="CT114" s="1277" t="s">
        <v>359</v>
      </c>
      <c r="CU114" s="1271" t="s">
        <v>546</v>
      </c>
      <c r="CV114" s="1271" t="s">
        <v>1185</v>
      </c>
      <c r="CW114" s="1271" t="s">
        <v>1185</v>
      </c>
      <c r="CX114" s="993"/>
      <c r="CY114" s="993"/>
      <c r="CZ114" s="992"/>
      <c r="DA114" s="992"/>
      <c r="DB114" s="993"/>
      <c r="DC114" s="993"/>
      <c r="DD114" s="992"/>
      <c r="DE114" s="992"/>
      <c r="DF114" s="993"/>
      <c r="DG114" s="993"/>
      <c r="DH114" s="992"/>
      <c r="DI114" s="992"/>
      <c r="DJ114" s="993"/>
      <c r="DK114" s="993"/>
      <c r="DL114" s="992"/>
      <c r="DM114" s="992"/>
      <c r="DN114" s="993"/>
      <c r="DO114" s="993"/>
      <c r="DP114" s="992"/>
      <c r="DQ114" s="992"/>
      <c r="DR114" s="993"/>
      <c r="DS114" s="993"/>
      <c r="DT114" s="992"/>
      <c r="DU114" s="992"/>
      <c r="DV114" s="994">
        <f>SUM(BJ114,BN114,BR114,BV114,BZ114,CD114,CH114,CL114,CP114,CT114)</f>
        <v>188</v>
      </c>
      <c r="DW114" s="1271" t="s">
        <v>31</v>
      </c>
      <c r="DX114" s="1271" t="s">
        <v>1231</v>
      </c>
      <c r="DY114" s="1271" t="s">
        <v>1232</v>
      </c>
      <c r="DZ114" s="1271" t="s">
        <v>1233</v>
      </c>
      <c r="EA114" s="1271" t="s">
        <v>1234</v>
      </c>
      <c r="EB114" s="1282" t="s">
        <v>1235</v>
      </c>
      <c r="EC114" s="1308"/>
      <c r="ED114" s="1271"/>
      <c r="EE114" s="1271"/>
      <c r="EF114" s="1284"/>
      <c r="EG114" s="1284"/>
      <c r="EH114" s="1284"/>
      <c r="EI114" s="995"/>
      <c r="EJ114" s="995"/>
      <c r="EK114" s="995"/>
      <c r="EL114" s="995"/>
      <c r="EM114" s="995"/>
      <c r="EN114" s="995"/>
      <c r="EO114" s="995"/>
      <c r="EP114" s="995"/>
      <c r="EQ114" s="995"/>
      <c r="ER114" s="996"/>
      <c r="ES114" s="996"/>
      <c r="ET114" s="996"/>
      <c r="EU114" s="996"/>
      <c r="EV114" s="996"/>
      <c r="EW114" s="996"/>
      <c r="EX114" s="996"/>
      <c r="EY114" s="996"/>
      <c r="EZ114" s="996"/>
      <c r="FA114" s="996"/>
      <c r="FB114" s="996"/>
      <c r="FC114" s="996"/>
      <c r="FD114" s="996"/>
      <c r="FE114" s="996"/>
      <c r="FF114" s="996"/>
      <c r="FG114" s="996"/>
      <c r="FH114" s="996"/>
      <c r="FI114" s="996"/>
      <c r="FJ114" s="996"/>
      <c r="FK114" s="996"/>
      <c r="FL114" s="996"/>
      <c r="FM114" s="996"/>
      <c r="FN114" s="996"/>
      <c r="FO114" s="996"/>
      <c r="FP114" s="996"/>
      <c r="FQ114" s="996"/>
      <c r="FR114" s="996"/>
      <c r="FS114" s="996"/>
      <c r="FT114" s="996"/>
      <c r="FU114" s="996"/>
      <c r="FV114" s="996"/>
      <c r="FW114" s="996"/>
      <c r="FX114" s="996"/>
      <c r="FY114" s="996"/>
      <c r="FZ114" s="996"/>
      <c r="GA114" s="996"/>
      <c r="GB114" s="996"/>
      <c r="GC114" s="996"/>
      <c r="GD114" s="996"/>
      <c r="GE114" s="996"/>
      <c r="GF114" s="996"/>
      <c r="GG114" s="996"/>
      <c r="GH114" s="996"/>
      <c r="GI114" s="996"/>
      <c r="GJ114" s="996"/>
      <c r="GK114" s="996"/>
      <c r="GL114" s="996"/>
      <c r="GM114" s="996"/>
      <c r="GN114" s="996"/>
      <c r="GO114" s="996"/>
      <c r="GP114" s="996"/>
      <c r="GQ114" s="996"/>
      <c r="GR114" s="996"/>
      <c r="GS114" s="996"/>
      <c r="GT114" s="996"/>
      <c r="GU114" s="996"/>
      <c r="GV114" s="996"/>
      <c r="GW114" s="996"/>
      <c r="GX114" s="996"/>
      <c r="GY114" s="996"/>
      <c r="GZ114" s="996"/>
      <c r="HA114" s="996"/>
      <c r="HB114" s="996"/>
      <c r="HC114" s="996"/>
      <c r="HD114" s="996"/>
      <c r="HE114" s="996"/>
      <c r="HF114" s="996"/>
      <c r="HG114" s="996"/>
      <c r="HH114" s="996"/>
      <c r="HI114" s="996"/>
      <c r="HJ114" s="996"/>
      <c r="HK114" s="996"/>
      <c r="HL114" s="996"/>
      <c r="HM114" s="996"/>
      <c r="HN114" s="996"/>
      <c r="HO114" s="996"/>
      <c r="HP114" s="996"/>
      <c r="HQ114" s="996"/>
      <c r="HR114" s="996"/>
      <c r="HS114" s="996"/>
      <c r="HT114" s="996"/>
      <c r="HU114" s="996"/>
      <c r="HV114" s="996"/>
      <c r="HW114" s="996"/>
      <c r="HX114" s="996"/>
      <c r="HY114" s="996"/>
      <c r="HZ114" s="996"/>
      <c r="IA114" s="996"/>
      <c r="IB114" s="996"/>
      <c r="IC114" s="996"/>
      <c r="ID114" s="996"/>
      <c r="IE114" s="996"/>
      <c r="IF114" s="996"/>
      <c r="IG114" s="996"/>
      <c r="IH114" s="996"/>
      <c r="II114" s="996"/>
      <c r="IJ114" s="996"/>
      <c r="IK114" s="996"/>
      <c r="IL114" s="996"/>
      <c r="IM114" s="996"/>
      <c r="IN114" s="996"/>
      <c r="IO114" s="996"/>
      <c r="IP114" s="996"/>
      <c r="IQ114" s="996"/>
      <c r="IR114" s="996"/>
      <c r="IS114" s="996"/>
      <c r="IT114" s="996"/>
      <c r="IU114" s="996"/>
      <c r="IV114" s="996"/>
      <c r="IW114" s="996"/>
      <c r="IX114" s="996"/>
      <c r="IY114" s="996"/>
      <c r="IZ114" s="996"/>
      <c r="JA114" s="996"/>
      <c r="JB114" s="996"/>
      <c r="JC114" s="996"/>
      <c r="JD114" s="996"/>
      <c r="JE114" s="996"/>
      <c r="JF114" s="996"/>
      <c r="JG114" s="996"/>
      <c r="JH114" s="996"/>
      <c r="JI114" s="996"/>
      <c r="JJ114" s="996"/>
      <c r="JK114" s="996"/>
      <c r="JL114" s="996"/>
      <c r="JM114" s="996"/>
      <c r="JN114" s="996"/>
      <c r="JO114" s="996"/>
      <c r="JP114" s="996"/>
      <c r="JQ114" s="996"/>
      <c r="JR114" s="996"/>
      <c r="JS114" s="996"/>
      <c r="JT114" s="996"/>
      <c r="JU114" s="996"/>
      <c r="JV114" s="996"/>
      <c r="JW114" s="996"/>
      <c r="JX114" s="996"/>
      <c r="JY114" s="996"/>
      <c r="JZ114" s="996"/>
      <c r="KA114" s="996"/>
      <c r="KB114" s="996"/>
      <c r="KC114" s="996"/>
      <c r="KD114" s="996"/>
      <c r="KE114" s="996"/>
      <c r="KF114" s="996"/>
      <c r="KG114" s="996"/>
      <c r="KH114" s="996"/>
      <c r="KI114" s="996"/>
      <c r="KJ114" s="996"/>
      <c r="KK114" s="996"/>
      <c r="KL114" s="996"/>
      <c r="KM114" s="996"/>
      <c r="KN114" s="996"/>
      <c r="KO114" s="996"/>
      <c r="KP114" s="996"/>
      <c r="KQ114" s="996"/>
      <c r="KR114" s="996"/>
      <c r="KS114" s="996"/>
      <c r="KT114" s="996"/>
      <c r="KU114" s="996"/>
      <c r="KV114" s="996"/>
      <c r="KW114" s="996"/>
      <c r="KX114" s="996"/>
      <c r="KY114" s="996"/>
      <c r="KZ114" s="996"/>
      <c r="LA114" s="996"/>
      <c r="LB114" s="996"/>
      <c r="LC114" s="996"/>
      <c r="LD114" s="996"/>
      <c r="LE114" s="996"/>
      <c r="LF114" s="996"/>
      <c r="LG114" s="996"/>
      <c r="LH114" s="996"/>
      <c r="LI114" s="996"/>
      <c r="LJ114" s="996"/>
      <c r="LK114" s="996"/>
      <c r="LL114" s="996"/>
      <c r="LM114" s="996"/>
      <c r="LN114" s="996"/>
      <c r="LO114" s="996"/>
      <c r="LP114" s="996"/>
      <c r="LQ114" s="996"/>
      <c r="LR114" s="996"/>
      <c r="LS114" s="996"/>
      <c r="LT114" s="996"/>
      <c r="LU114" s="996"/>
      <c r="LV114" s="996"/>
      <c r="LW114" s="996"/>
      <c r="LX114" s="996"/>
      <c r="LY114" s="996"/>
      <c r="LZ114" s="996"/>
      <c r="MA114" s="996"/>
      <c r="MB114" s="996"/>
      <c r="MC114" s="996"/>
      <c r="MD114" s="996"/>
      <c r="ME114" s="996"/>
      <c r="MF114" s="996"/>
      <c r="MG114" s="996"/>
      <c r="MH114" s="996"/>
      <c r="MI114" s="996"/>
      <c r="MJ114" s="996"/>
      <c r="MK114" s="996"/>
      <c r="ML114" s="996"/>
      <c r="MM114" s="996"/>
      <c r="MN114" s="996"/>
      <c r="MO114" s="996"/>
      <c r="MP114" s="996"/>
      <c r="MQ114" s="996"/>
      <c r="MR114" s="996"/>
      <c r="MS114" s="996"/>
      <c r="MT114" s="996"/>
      <c r="MU114" s="996"/>
      <c r="MV114" s="996"/>
      <c r="MW114" s="996"/>
      <c r="MX114" s="996"/>
      <c r="MY114" s="996"/>
      <c r="MZ114" s="996"/>
      <c r="NA114" s="996"/>
      <c r="NB114" s="996"/>
      <c r="NC114" s="996"/>
      <c r="ND114" s="996"/>
      <c r="NE114" s="996"/>
      <c r="NF114" s="996"/>
      <c r="NG114" s="996"/>
      <c r="NH114" s="996"/>
      <c r="NI114" s="996"/>
      <c r="NJ114" s="996"/>
      <c r="NK114" s="996"/>
      <c r="NL114" s="996"/>
      <c r="NM114" s="996"/>
      <c r="NN114" s="996"/>
      <c r="NO114" s="996"/>
      <c r="NP114" s="996"/>
      <c r="NQ114" s="996"/>
      <c r="NR114" s="996"/>
      <c r="NS114" s="996"/>
      <c r="NT114" s="996"/>
      <c r="NU114" s="996"/>
      <c r="NV114" s="996"/>
      <c r="NW114" s="996"/>
      <c r="NX114" s="996"/>
      <c r="NY114" s="996"/>
      <c r="NZ114" s="996"/>
      <c r="OA114" s="996"/>
      <c r="OB114" s="996"/>
      <c r="OC114" s="996"/>
      <c r="OD114" s="996"/>
      <c r="OE114" s="996"/>
      <c r="OF114" s="996"/>
      <c r="OG114" s="996"/>
      <c r="OH114" s="996"/>
      <c r="OI114" s="996"/>
      <c r="OJ114" s="996"/>
      <c r="OK114" s="996"/>
      <c r="OL114" s="996"/>
      <c r="OM114" s="996"/>
      <c r="ON114" s="996"/>
      <c r="OO114" s="996"/>
      <c r="OP114" s="996"/>
      <c r="OQ114" s="996"/>
      <c r="OR114" s="996"/>
      <c r="OS114" s="996"/>
      <c r="OT114" s="996"/>
      <c r="OU114" s="996"/>
      <c r="OV114" s="996"/>
      <c r="OW114" s="996"/>
      <c r="OX114" s="996"/>
      <c r="OY114" s="996"/>
      <c r="OZ114" s="996"/>
      <c r="PA114" s="996"/>
      <c r="PB114" s="996"/>
      <c r="PC114" s="996"/>
      <c r="PD114" s="996"/>
      <c r="PE114" s="996"/>
      <c r="PF114" s="996"/>
      <c r="PG114" s="996"/>
      <c r="PH114" s="996"/>
      <c r="PI114" s="996"/>
      <c r="PJ114" s="996"/>
      <c r="PK114" s="996"/>
      <c r="PL114" s="996"/>
      <c r="PM114" s="996"/>
      <c r="PN114" s="996"/>
      <c r="PO114" s="996"/>
      <c r="PP114" s="996"/>
      <c r="PQ114" s="996"/>
      <c r="PR114" s="996"/>
      <c r="PS114" s="996"/>
      <c r="PT114" s="996"/>
      <c r="PU114" s="996"/>
      <c r="PV114" s="996"/>
      <c r="PW114" s="996"/>
      <c r="PX114" s="996"/>
      <c r="PY114" s="996"/>
      <c r="PZ114" s="996"/>
      <c r="QA114" s="996"/>
      <c r="QB114" s="996"/>
      <c r="QC114" s="996"/>
      <c r="QD114" s="996"/>
      <c r="QE114" s="996"/>
      <c r="QF114" s="996"/>
      <c r="QG114" s="996"/>
      <c r="QH114" s="996"/>
      <c r="QI114" s="996"/>
      <c r="QJ114" s="996"/>
      <c r="QK114" s="996"/>
      <c r="QL114" s="996"/>
      <c r="QM114" s="996"/>
      <c r="QN114" s="996"/>
      <c r="QO114" s="996"/>
      <c r="QP114" s="996"/>
      <c r="QQ114" s="996"/>
      <c r="QR114" s="996"/>
      <c r="QS114" s="996"/>
      <c r="QT114" s="996"/>
      <c r="QU114" s="996"/>
      <c r="QV114" s="996"/>
      <c r="QW114" s="996"/>
      <c r="QX114" s="996"/>
      <c r="QY114" s="996"/>
      <c r="QZ114" s="996"/>
      <c r="RA114" s="996"/>
      <c r="RB114" s="996"/>
      <c r="RC114" s="996"/>
      <c r="RD114" s="996"/>
      <c r="RE114" s="996"/>
      <c r="RF114" s="996"/>
      <c r="RG114" s="996"/>
      <c r="RH114" s="996"/>
      <c r="RI114" s="996"/>
      <c r="RJ114" s="996"/>
      <c r="RK114" s="996"/>
      <c r="RL114" s="996"/>
      <c r="RM114" s="996"/>
      <c r="RN114" s="996"/>
      <c r="RO114" s="996"/>
      <c r="RP114" s="996"/>
      <c r="RQ114" s="996"/>
      <c r="RR114" s="996"/>
      <c r="RS114" s="996"/>
      <c r="RT114" s="996"/>
      <c r="RU114" s="996"/>
      <c r="RV114" s="996"/>
      <c r="RW114" s="996"/>
      <c r="RX114" s="996"/>
      <c r="RY114" s="996"/>
      <c r="RZ114" s="996"/>
      <c r="SA114" s="996"/>
      <c r="SB114" s="996"/>
      <c r="SC114" s="996"/>
      <c r="SD114" s="996"/>
      <c r="SE114" s="996"/>
      <c r="SF114" s="996"/>
      <c r="SG114" s="996"/>
      <c r="SH114" s="996"/>
      <c r="SI114" s="996"/>
      <c r="SJ114" s="996"/>
      <c r="SK114" s="996"/>
      <c r="SL114" s="996"/>
      <c r="SM114" s="996"/>
      <c r="SN114" s="996"/>
      <c r="SO114" s="996"/>
      <c r="SP114" s="996"/>
      <c r="SQ114" s="996"/>
      <c r="SR114" s="996"/>
      <c r="SS114" s="996"/>
      <c r="ST114" s="996"/>
      <c r="SU114" s="996"/>
      <c r="SV114" s="996"/>
      <c r="SW114" s="996"/>
      <c r="SX114" s="996"/>
      <c r="SY114" s="996"/>
      <c r="SZ114" s="996"/>
      <c r="TA114" s="996"/>
      <c r="TB114" s="996"/>
      <c r="TC114" s="996"/>
      <c r="TD114" s="996"/>
      <c r="TE114" s="996"/>
      <c r="TF114" s="996"/>
      <c r="TG114" s="996"/>
      <c r="TH114" s="996"/>
      <c r="TI114" s="996"/>
      <c r="TJ114" s="996"/>
      <c r="TK114" s="996"/>
      <c r="TL114" s="996"/>
      <c r="TM114" s="996"/>
      <c r="TN114" s="996"/>
      <c r="TO114" s="996"/>
      <c r="TP114" s="996"/>
      <c r="TQ114" s="996"/>
      <c r="TR114" s="996"/>
      <c r="TS114" s="996"/>
      <c r="TT114" s="996"/>
      <c r="TU114" s="996"/>
      <c r="TV114" s="996"/>
      <c r="TW114" s="996"/>
      <c r="TX114" s="996"/>
      <c r="TY114" s="996"/>
      <c r="TZ114" s="996"/>
      <c r="UA114" s="996"/>
      <c r="UB114" s="996"/>
      <c r="UC114" s="996"/>
      <c r="UD114" s="996"/>
      <c r="UE114" s="996"/>
      <c r="UF114" s="996"/>
      <c r="UG114" s="996"/>
      <c r="UH114" s="996"/>
      <c r="UI114" s="996"/>
      <c r="UJ114" s="996"/>
      <c r="UK114" s="996"/>
      <c r="UL114" s="996"/>
      <c r="UM114" s="996"/>
      <c r="UN114" s="996"/>
      <c r="UO114" s="996"/>
      <c r="UP114" s="996"/>
      <c r="UQ114" s="996"/>
      <c r="UR114" s="996"/>
      <c r="US114" s="996"/>
      <c r="UT114" s="996"/>
      <c r="UU114" s="996"/>
      <c r="UV114" s="996"/>
      <c r="UW114" s="996"/>
      <c r="UX114" s="996"/>
      <c r="UY114" s="996"/>
      <c r="UZ114" s="996"/>
      <c r="VA114" s="996"/>
      <c r="VB114" s="996"/>
      <c r="VC114" s="996"/>
      <c r="VD114" s="996"/>
      <c r="VE114" s="996"/>
      <c r="VF114" s="996"/>
      <c r="VG114" s="996"/>
      <c r="VH114" s="996"/>
      <c r="VI114" s="996"/>
      <c r="VJ114" s="996"/>
      <c r="VK114" s="996"/>
      <c r="VL114" s="996"/>
      <c r="VM114" s="996"/>
      <c r="VN114" s="996"/>
      <c r="VO114" s="996"/>
      <c r="VP114" s="996"/>
      <c r="VQ114" s="996"/>
      <c r="VR114" s="996"/>
      <c r="VS114" s="996"/>
      <c r="VT114" s="996"/>
      <c r="VU114" s="996"/>
      <c r="VV114" s="996"/>
      <c r="VW114" s="996"/>
      <c r="VX114" s="996"/>
      <c r="VY114" s="996"/>
      <c r="VZ114" s="996"/>
      <c r="WA114" s="996"/>
      <c r="WB114" s="996"/>
      <c r="WC114" s="996"/>
      <c r="WD114" s="996"/>
      <c r="WE114" s="996"/>
      <c r="WF114" s="996"/>
      <c r="WG114" s="996"/>
      <c r="WH114" s="996"/>
      <c r="WI114" s="996"/>
      <c r="WJ114" s="996"/>
      <c r="WK114" s="996"/>
      <c r="WL114" s="996"/>
      <c r="WM114" s="996"/>
      <c r="WN114" s="996"/>
      <c r="WO114" s="996"/>
      <c r="WP114" s="996"/>
      <c r="WQ114" s="996"/>
      <c r="WR114" s="996"/>
      <c r="WS114" s="996"/>
      <c r="WT114" s="996"/>
      <c r="WU114" s="996"/>
      <c r="WV114" s="996"/>
      <c r="WW114" s="996"/>
      <c r="WX114" s="996"/>
      <c r="WY114" s="996"/>
      <c r="WZ114" s="996"/>
      <c r="XA114" s="996"/>
      <c r="XB114" s="996"/>
      <c r="XC114" s="996"/>
      <c r="XD114" s="996"/>
      <c r="XE114" s="996"/>
      <c r="XF114" s="996"/>
      <c r="XG114" s="996"/>
      <c r="XH114" s="996"/>
      <c r="XI114" s="996"/>
      <c r="XJ114" s="996"/>
      <c r="XK114" s="996"/>
      <c r="XL114" s="996"/>
      <c r="XM114" s="996"/>
      <c r="XN114" s="996"/>
      <c r="XO114" s="996"/>
      <c r="XP114" s="996"/>
      <c r="XQ114" s="996"/>
      <c r="XR114" s="996"/>
      <c r="XS114" s="996"/>
      <c r="XT114" s="996"/>
      <c r="XU114" s="996"/>
      <c r="XV114" s="996"/>
      <c r="XW114" s="996"/>
      <c r="XX114" s="996"/>
      <c r="XY114" s="996"/>
      <c r="XZ114" s="996"/>
      <c r="YA114" s="996"/>
      <c r="YB114" s="996"/>
      <c r="YC114" s="996"/>
      <c r="YD114" s="996"/>
      <c r="YE114" s="996"/>
      <c r="YF114" s="996"/>
      <c r="YG114" s="996"/>
      <c r="YH114" s="996"/>
      <c r="YI114" s="996"/>
      <c r="YJ114" s="996"/>
      <c r="YK114" s="996"/>
      <c r="YL114" s="996"/>
      <c r="YM114" s="996"/>
      <c r="YN114" s="996"/>
      <c r="YO114" s="996"/>
      <c r="YP114" s="996"/>
      <c r="YQ114" s="996"/>
      <c r="YR114" s="996"/>
      <c r="YS114" s="996"/>
      <c r="YT114" s="996"/>
      <c r="YU114" s="996"/>
      <c r="YV114" s="996"/>
      <c r="YW114" s="996"/>
      <c r="YX114" s="996"/>
      <c r="YY114" s="996"/>
      <c r="YZ114" s="996"/>
      <c r="ZA114" s="996"/>
      <c r="ZB114" s="996"/>
      <c r="ZC114" s="996"/>
      <c r="ZD114" s="996"/>
      <c r="ZE114" s="996"/>
      <c r="ZF114" s="996"/>
      <c r="ZG114" s="996"/>
      <c r="ZH114" s="996"/>
      <c r="ZI114" s="996"/>
      <c r="ZJ114" s="996"/>
      <c r="ZK114" s="996"/>
      <c r="ZL114" s="996"/>
      <c r="ZM114" s="996"/>
      <c r="ZN114" s="996"/>
      <c r="ZO114" s="996"/>
      <c r="ZP114" s="996"/>
      <c r="ZQ114" s="996"/>
      <c r="ZR114" s="996"/>
      <c r="ZS114" s="996"/>
      <c r="ZT114" s="996"/>
      <c r="ZU114" s="996"/>
      <c r="ZV114" s="996"/>
      <c r="ZW114" s="996"/>
      <c r="ZX114" s="996"/>
      <c r="ZY114" s="996"/>
      <c r="ZZ114" s="996"/>
      <c r="AAA114" s="996"/>
      <c r="AAB114" s="996"/>
      <c r="AAC114" s="996"/>
      <c r="AAD114" s="996"/>
      <c r="AAE114" s="996"/>
      <c r="AAF114" s="996"/>
      <c r="AAG114" s="996"/>
      <c r="AAH114" s="996"/>
      <c r="AAI114" s="996"/>
      <c r="AAJ114" s="996"/>
      <c r="AAK114" s="996"/>
      <c r="AAL114" s="996"/>
      <c r="AAM114" s="996"/>
      <c r="AAN114" s="996"/>
      <c r="AAO114" s="996"/>
      <c r="AAP114" s="996"/>
      <c r="AAQ114" s="996"/>
      <c r="AAR114" s="996"/>
      <c r="AAS114" s="996"/>
      <c r="AAT114" s="996"/>
      <c r="AAU114" s="996"/>
      <c r="AAV114" s="996"/>
      <c r="AAW114" s="996"/>
      <c r="AAX114" s="996"/>
      <c r="AAY114" s="996"/>
      <c r="AAZ114" s="996"/>
      <c r="ABA114" s="996"/>
      <c r="ABB114" s="996"/>
      <c r="ABC114" s="996"/>
      <c r="ABD114" s="996"/>
      <c r="ABE114" s="996"/>
      <c r="ABF114" s="996"/>
      <c r="ABG114" s="996"/>
      <c r="ABH114" s="996"/>
      <c r="ABI114" s="996"/>
      <c r="ABJ114" s="996"/>
      <c r="ABK114" s="996"/>
      <c r="ABL114" s="996"/>
      <c r="ABM114" s="996"/>
      <c r="ABN114" s="996"/>
      <c r="ABO114" s="996"/>
      <c r="ABP114" s="996"/>
      <c r="ABQ114" s="996"/>
      <c r="ABR114" s="996"/>
      <c r="ABS114" s="996"/>
      <c r="ABT114" s="996"/>
      <c r="ABU114" s="996"/>
      <c r="ABV114" s="996"/>
      <c r="ABW114" s="996"/>
      <c r="ABX114" s="996"/>
      <c r="ABY114" s="996"/>
      <c r="ABZ114" s="996"/>
      <c r="ACA114" s="996"/>
      <c r="ACB114" s="996"/>
      <c r="ACC114" s="996"/>
      <c r="ACD114" s="996"/>
      <c r="ACE114" s="996"/>
      <c r="ACF114" s="996"/>
      <c r="ACG114" s="996"/>
      <c r="ACH114" s="996"/>
      <c r="ACI114" s="996"/>
      <c r="ACJ114" s="996"/>
      <c r="ACK114" s="996"/>
      <c r="ACL114" s="996"/>
      <c r="ACM114" s="996"/>
      <c r="ACN114" s="996"/>
      <c r="ACO114" s="996"/>
      <c r="ACP114" s="996"/>
      <c r="ACQ114" s="996"/>
      <c r="ACR114" s="996"/>
      <c r="ACS114" s="996"/>
      <c r="ACT114" s="996"/>
      <c r="ACU114" s="996"/>
      <c r="ACV114" s="996"/>
      <c r="ACW114" s="996"/>
      <c r="ACX114" s="996"/>
      <c r="ACY114" s="996"/>
      <c r="ACZ114" s="996"/>
      <c r="ADA114" s="996"/>
      <c r="ADB114" s="996"/>
      <c r="ADC114" s="996"/>
      <c r="ADD114" s="996"/>
      <c r="ADE114" s="996"/>
      <c r="ADF114" s="996"/>
      <c r="ADG114" s="996"/>
      <c r="ADH114" s="996"/>
      <c r="ADI114" s="996"/>
      <c r="ADJ114" s="996"/>
      <c r="ADK114" s="996"/>
      <c r="ADL114" s="996"/>
      <c r="ADM114" s="996"/>
      <c r="ADN114" s="996"/>
      <c r="ADO114" s="996"/>
      <c r="ADP114" s="996"/>
      <c r="ADQ114" s="996"/>
      <c r="ADR114" s="996"/>
      <c r="ADS114" s="996"/>
      <c r="ADT114" s="996"/>
      <c r="ADU114" s="996"/>
      <c r="ADV114" s="996"/>
      <c r="ADW114" s="996"/>
      <c r="ADX114" s="996"/>
      <c r="ADY114" s="996"/>
      <c r="ADZ114" s="996"/>
      <c r="AEA114" s="996"/>
      <c r="AEB114" s="996"/>
      <c r="AEC114" s="996"/>
      <c r="AED114" s="996"/>
      <c r="AEE114" s="996"/>
      <c r="AEF114" s="996"/>
      <c r="AEG114" s="996"/>
      <c r="AEH114" s="996"/>
      <c r="AEI114" s="996"/>
      <c r="AEJ114" s="996"/>
      <c r="AEK114" s="996"/>
      <c r="AEL114" s="996"/>
      <c r="AEM114" s="996"/>
      <c r="AEN114" s="996"/>
      <c r="AEO114" s="996"/>
      <c r="AEP114" s="996"/>
      <c r="AEQ114" s="996"/>
      <c r="AER114" s="996"/>
      <c r="AES114" s="996"/>
      <c r="AET114" s="996"/>
      <c r="AEU114" s="996"/>
      <c r="AEV114" s="996"/>
      <c r="AEW114" s="996"/>
      <c r="AEX114" s="996"/>
      <c r="AEY114" s="996"/>
      <c r="AEZ114" s="996"/>
      <c r="AFA114" s="996"/>
      <c r="AFB114" s="996"/>
      <c r="AFC114" s="996"/>
      <c r="AFD114" s="996"/>
      <c r="AFE114" s="996"/>
      <c r="AFF114" s="996"/>
      <c r="AFG114" s="996"/>
      <c r="AFH114" s="996"/>
      <c r="AFI114" s="996"/>
      <c r="AFJ114" s="996"/>
      <c r="AFK114" s="996"/>
      <c r="AFL114" s="996"/>
      <c r="AFM114" s="996"/>
      <c r="AFN114" s="996"/>
      <c r="AFO114" s="996"/>
      <c r="AFP114" s="996"/>
      <c r="AFQ114" s="996"/>
      <c r="AFR114" s="996"/>
      <c r="AFS114" s="996"/>
      <c r="AFT114" s="996"/>
      <c r="AFU114" s="996"/>
      <c r="AFV114" s="996"/>
      <c r="AFW114" s="996"/>
      <c r="AFX114" s="996"/>
      <c r="AFY114" s="996"/>
      <c r="AFZ114" s="996"/>
      <c r="AGA114" s="996"/>
      <c r="AGB114" s="996"/>
      <c r="AGC114" s="996"/>
      <c r="AGD114" s="996"/>
      <c r="AGE114" s="996"/>
      <c r="AGF114" s="996"/>
      <c r="AGG114" s="996"/>
      <c r="AGH114" s="996"/>
      <c r="AGI114" s="996"/>
      <c r="AGJ114" s="996"/>
      <c r="AGK114" s="996"/>
      <c r="AGL114" s="996"/>
      <c r="AGM114" s="996"/>
      <c r="AGN114" s="996"/>
      <c r="AGO114" s="996"/>
      <c r="AGP114" s="996"/>
      <c r="AGQ114" s="996"/>
      <c r="AGR114" s="996"/>
      <c r="AGS114" s="996"/>
      <c r="AGT114" s="996"/>
      <c r="AGU114" s="996"/>
      <c r="AGV114" s="996"/>
      <c r="AGW114" s="996"/>
      <c r="AGX114" s="996"/>
      <c r="AGY114" s="996"/>
      <c r="AGZ114" s="996"/>
      <c r="AHA114" s="996"/>
      <c r="AHB114" s="996"/>
      <c r="AHC114" s="996"/>
      <c r="AHD114" s="996"/>
      <c r="AHE114" s="996"/>
      <c r="AHF114" s="996"/>
      <c r="AHG114" s="996"/>
      <c r="AHH114" s="996"/>
      <c r="AHI114" s="996"/>
      <c r="AHJ114" s="996"/>
      <c r="AHK114" s="996"/>
      <c r="AHL114" s="996"/>
      <c r="AHM114" s="996"/>
      <c r="AHN114" s="996"/>
      <c r="AHO114" s="996"/>
      <c r="AHP114" s="996"/>
      <c r="AHQ114" s="996"/>
      <c r="AHR114" s="996"/>
      <c r="AHS114" s="996"/>
      <c r="AHT114" s="996"/>
      <c r="AHU114" s="996"/>
      <c r="AHV114" s="996"/>
      <c r="AHW114" s="996"/>
      <c r="AHX114" s="996"/>
      <c r="AHY114" s="996"/>
      <c r="AHZ114" s="996"/>
      <c r="AIA114" s="996"/>
      <c r="AIB114" s="996"/>
      <c r="AIC114" s="996"/>
      <c r="AID114" s="996"/>
      <c r="AIE114" s="996"/>
      <c r="AIF114" s="996"/>
      <c r="AIG114" s="996"/>
      <c r="AIH114" s="996"/>
      <c r="AII114" s="996"/>
      <c r="AIJ114" s="996"/>
      <c r="AIK114" s="996"/>
      <c r="AIL114" s="996"/>
      <c r="AIM114" s="996"/>
      <c r="AIN114" s="996"/>
      <c r="AIO114" s="996"/>
      <c r="AIP114" s="996"/>
      <c r="AIQ114" s="996"/>
      <c r="AIR114" s="996"/>
      <c r="AIS114" s="996"/>
      <c r="AIT114" s="996"/>
      <c r="AIU114" s="996"/>
      <c r="AIV114" s="996"/>
      <c r="AIW114" s="996"/>
      <c r="AIX114" s="996"/>
      <c r="AIY114" s="996"/>
      <c r="AIZ114" s="996"/>
      <c r="AJA114" s="996"/>
      <c r="AJB114" s="996"/>
      <c r="AJC114" s="996"/>
      <c r="AJD114" s="996"/>
      <c r="AJE114" s="996"/>
      <c r="AJF114" s="996"/>
      <c r="AJG114" s="996"/>
      <c r="AJH114" s="996"/>
      <c r="AJI114" s="996"/>
      <c r="AJJ114" s="996"/>
      <c r="AJK114" s="996"/>
      <c r="AJL114" s="996"/>
      <c r="AJM114" s="996"/>
      <c r="AJN114" s="996"/>
      <c r="AJO114" s="996"/>
      <c r="AJP114" s="996"/>
      <c r="AJQ114" s="996"/>
      <c r="AJR114" s="996"/>
      <c r="AJS114" s="996"/>
      <c r="AJT114" s="996"/>
      <c r="AJU114" s="996"/>
      <c r="AJV114" s="996"/>
      <c r="AJW114" s="996"/>
      <c r="AJX114" s="996"/>
      <c r="AJY114" s="996"/>
      <c r="AJZ114" s="996"/>
      <c r="AKA114" s="996"/>
      <c r="AKB114" s="996"/>
      <c r="AKC114" s="996"/>
      <c r="AKD114" s="996"/>
      <c r="AKE114" s="996"/>
      <c r="AKF114" s="996"/>
      <c r="AKG114" s="996"/>
      <c r="AKH114" s="996"/>
      <c r="AKI114" s="996"/>
      <c r="AKJ114" s="996"/>
      <c r="AKK114" s="996"/>
      <c r="AKL114" s="996"/>
      <c r="AKM114" s="996"/>
      <c r="AKN114" s="996"/>
      <c r="AKO114" s="996"/>
      <c r="AKP114" s="996"/>
      <c r="AKQ114" s="996"/>
      <c r="AKR114" s="996"/>
      <c r="AKS114" s="996"/>
      <c r="AKT114" s="996"/>
      <c r="AKU114" s="996"/>
      <c r="AKV114" s="996"/>
      <c r="AKW114" s="996"/>
      <c r="AKX114" s="996"/>
      <c r="AKY114" s="996"/>
      <c r="AKZ114" s="996"/>
      <c r="ALA114" s="996"/>
      <c r="ALB114" s="996"/>
      <c r="ALC114" s="996"/>
      <c r="ALD114" s="996"/>
      <c r="ALE114" s="996"/>
      <c r="ALF114" s="996"/>
      <c r="ALG114" s="996"/>
      <c r="ALH114" s="996"/>
      <c r="ALI114" s="996"/>
      <c r="ALJ114" s="996"/>
      <c r="ALK114" s="996"/>
      <c r="ALL114" s="996"/>
      <c r="ALM114" s="996"/>
      <c r="ALN114" s="996"/>
      <c r="ALO114" s="996"/>
      <c r="ALP114" s="996"/>
      <c r="ALQ114" s="996"/>
      <c r="ALR114" s="996"/>
      <c r="ALS114" s="996"/>
    </row>
    <row r="115" spans="1:1007" s="990" customFormat="1" ht="165.75" customHeight="1">
      <c r="A115" s="953" t="s">
        <v>1045</v>
      </c>
      <c r="B115" s="1264" t="s">
        <v>1046</v>
      </c>
      <c r="C115" s="1073" t="s">
        <v>1215</v>
      </c>
      <c r="D115" s="998"/>
      <c r="E115" s="1271" t="s">
        <v>1216</v>
      </c>
      <c r="F115" s="1271" t="s">
        <v>1217</v>
      </c>
      <c r="G115" s="1289" t="s">
        <v>1050</v>
      </c>
      <c r="H115" s="1271" t="s">
        <v>26</v>
      </c>
      <c r="I115" s="1073" t="s">
        <v>437</v>
      </c>
      <c r="J115" s="1073" t="s">
        <v>437</v>
      </c>
      <c r="K115" s="1172">
        <v>45078</v>
      </c>
      <c r="L115" s="1272">
        <v>48578</v>
      </c>
      <c r="M115" s="1298">
        <v>0.1</v>
      </c>
      <c r="N115" s="1298">
        <v>0.2</v>
      </c>
      <c r="O115" s="1298">
        <v>0.3</v>
      </c>
      <c r="P115" s="1298">
        <v>0.4</v>
      </c>
      <c r="Q115" s="1298">
        <v>0.5</v>
      </c>
      <c r="R115" s="1298">
        <v>0.6</v>
      </c>
      <c r="S115" s="1298">
        <v>0.7</v>
      </c>
      <c r="T115" s="1298">
        <v>0.8</v>
      </c>
      <c r="U115" s="1298">
        <v>0.9</v>
      </c>
      <c r="V115" s="1298">
        <v>1</v>
      </c>
      <c r="W115" s="988"/>
      <c r="X115" s="988"/>
      <c r="Y115" s="988"/>
      <c r="Z115" s="988"/>
      <c r="AA115" s="988"/>
      <c r="AB115" s="988"/>
      <c r="AC115" s="1283">
        <v>1</v>
      </c>
      <c r="AD115" s="1038"/>
      <c r="AE115" s="1327" t="s">
        <v>1236</v>
      </c>
      <c r="AF115" s="1189">
        <v>8.8000000000000005E-3</v>
      </c>
      <c r="AG115" s="1271" t="s">
        <v>1237</v>
      </c>
      <c r="AH115" s="1271" t="s">
        <v>1238</v>
      </c>
      <c r="AI115" s="1271" t="s">
        <v>1239</v>
      </c>
      <c r="AJ115" s="1271" t="s">
        <v>1240</v>
      </c>
      <c r="AK115" s="1289" t="s">
        <v>1222</v>
      </c>
      <c r="AL115" s="1271" t="s">
        <v>20</v>
      </c>
      <c r="AM115" s="956" t="str">
        <f t="shared" si="13"/>
        <v>SI</v>
      </c>
      <c r="AN115" s="1271">
        <v>424</v>
      </c>
      <c r="AO115" s="1285" t="s">
        <v>437</v>
      </c>
      <c r="AP115" s="1285" t="s">
        <v>437</v>
      </c>
      <c r="AQ115" s="1172">
        <v>45078</v>
      </c>
      <c r="AR115" s="1272">
        <v>48579</v>
      </c>
      <c r="AS115" s="1271">
        <v>2</v>
      </c>
      <c r="AT115" s="1271">
        <v>2</v>
      </c>
      <c r="AU115" s="1271">
        <v>2</v>
      </c>
      <c r="AV115" s="1271">
        <v>2</v>
      </c>
      <c r="AW115" s="1271">
        <v>2</v>
      </c>
      <c r="AX115" s="1271">
        <v>2</v>
      </c>
      <c r="AY115" s="1271">
        <v>2</v>
      </c>
      <c r="AZ115" s="1271">
        <v>2</v>
      </c>
      <c r="BA115" s="1271">
        <v>2</v>
      </c>
      <c r="BB115" s="1271">
        <v>2</v>
      </c>
      <c r="BC115" s="1271"/>
      <c r="BD115" s="1271"/>
      <c r="BE115" s="1271"/>
      <c r="BF115" s="1271"/>
      <c r="BG115" s="1271"/>
      <c r="BH115" s="999"/>
      <c r="BI115" s="1000">
        <f>SUM(AS115:BH115)</f>
        <v>20</v>
      </c>
      <c r="BJ115" s="1277">
        <v>2</v>
      </c>
      <c r="BK115" s="1277">
        <v>2</v>
      </c>
      <c r="BL115" s="1271" t="s">
        <v>76</v>
      </c>
      <c r="BM115" s="1271">
        <v>7687</v>
      </c>
      <c r="BN115" s="1277">
        <v>2</v>
      </c>
      <c r="BO115" s="1277">
        <v>2</v>
      </c>
      <c r="BP115" s="1271" t="s">
        <v>76</v>
      </c>
      <c r="BQ115" s="1271">
        <v>7687</v>
      </c>
      <c r="BR115" s="1277">
        <v>2</v>
      </c>
      <c r="BS115" s="1299"/>
      <c r="BT115" s="1271" t="s">
        <v>76</v>
      </c>
      <c r="BU115" s="1271" t="s">
        <v>546</v>
      </c>
      <c r="BV115" s="1277">
        <v>2</v>
      </c>
      <c r="BW115" s="1271" t="s">
        <v>546</v>
      </c>
      <c r="BX115" s="1271" t="s">
        <v>76</v>
      </c>
      <c r="BY115" s="1271" t="s">
        <v>546</v>
      </c>
      <c r="BZ115" s="1277">
        <v>2</v>
      </c>
      <c r="CA115" s="1277">
        <v>0</v>
      </c>
      <c r="CB115" s="1271" t="s">
        <v>76</v>
      </c>
      <c r="CC115" s="1281" t="s">
        <v>1223</v>
      </c>
      <c r="CD115" s="1277">
        <v>2</v>
      </c>
      <c r="CE115" s="1277">
        <v>0</v>
      </c>
      <c r="CF115" s="1271" t="s">
        <v>76</v>
      </c>
      <c r="CG115" s="1281" t="s">
        <v>1223</v>
      </c>
      <c r="CH115" s="1277">
        <v>2</v>
      </c>
      <c r="CI115" s="1277">
        <v>0</v>
      </c>
      <c r="CJ115" s="1271" t="s">
        <v>76</v>
      </c>
      <c r="CK115" s="1281" t="s">
        <v>1223</v>
      </c>
      <c r="CL115" s="1277">
        <v>2</v>
      </c>
      <c r="CM115" s="1299"/>
      <c r="CN115" s="1271" t="s">
        <v>76</v>
      </c>
      <c r="CO115" s="1281" t="s">
        <v>1223</v>
      </c>
      <c r="CP115" s="1277">
        <v>2</v>
      </c>
      <c r="CQ115" s="1299"/>
      <c r="CR115" s="1271" t="s">
        <v>76</v>
      </c>
      <c r="CS115" s="1281" t="s">
        <v>1223</v>
      </c>
      <c r="CT115" s="1277">
        <v>2</v>
      </c>
      <c r="CU115" s="1299"/>
      <c r="CV115" s="1271" t="s">
        <v>76</v>
      </c>
      <c r="CW115" s="1281" t="s">
        <v>1223</v>
      </c>
      <c r="CX115" s="993"/>
      <c r="CY115" s="993"/>
      <c r="CZ115" s="992"/>
      <c r="DA115" s="992"/>
      <c r="DB115" s="993"/>
      <c r="DC115" s="993"/>
      <c r="DD115" s="992"/>
      <c r="DE115" s="992"/>
      <c r="DF115" s="993"/>
      <c r="DG115" s="993"/>
      <c r="DH115" s="992"/>
      <c r="DI115" s="992"/>
      <c r="DJ115" s="993"/>
      <c r="DK115" s="993"/>
      <c r="DL115" s="992"/>
      <c r="DM115" s="992"/>
      <c r="DN115" s="993"/>
      <c r="DO115" s="993"/>
      <c r="DP115" s="992"/>
      <c r="DQ115" s="992"/>
      <c r="DR115" s="993"/>
      <c r="DS115" s="993"/>
      <c r="DT115" s="992"/>
      <c r="DU115" s="992"/>
      <c r="DV115" s="994">
        <f>SUM(BJ115,BN115,BR115,BV115,BZ115,CD115,CH115,CL115,CP115,CT115)</f>
        <v>20</v>
      </c>
      <c r="DW115" s="1271" t="s">
        <v>10</v>
      </c>
      <c r="DX115" s="1271" t="s">
        <v>1241</v>
      </c>
      <c r="DY115" s="1271" t="s">
        <v>1242</v>
      </c>
      <c r="DZ115" s="1271" t="s">
        <v>1243</v>
      </c>
      <c r="EA115" s="1271">
        <v>3108737445</v>
      </c>
      <c r="EB115" s="1282" t="s">
        <v>1244</v>
      </c>
      <c r="EC115" s="1308"/>
      <c r="ED115" s="1279"/>
      <c r="EE115" s="1271"/>
      <c r="EF115" s="1284"/>
      <c r="EG115" s="1284"/>
      <c r="EH115" s="1284"/>
      <c r="EI115" s="995"/>
      <c r="EJ115" s="995"/>
      <c r="EK115" s="995"/>
      <c r="EL115" s="995"/>
      <c r="EM115" s="995"/>
      <c r="EN115" s="995"/>
      <c r="EO115" s="995"/>
      <c r="EP115" s="995"/>
      <c r="EQ115" s="995"/>
      <c r="ER115" s="996"/>
      <c r="ES115" s="996"/>
      <c r="ET115" s="996"/>
      <c r="EU115" s="996"/>
      <c r="EV115" s="996"/>
      <c r="EW115" s="996"/>
      <c r="EX115" s="996"/>
      <c r="EY115" s="996"/>
      <c r="EZ115" s="996"/>
      <c r="FA115" s="996"/>
      <c r="FB115" s="996"/>
      <c r="FC115" s="996"/>
      <c r="FD115" s="996"/>
      <c r="FE115" s="996"/>
      <c r="FF115" s="996"/>
      <c r="FG115" s="996"/>
      <c r="FH115" s="996"/>
      <c r="FI115" s="996"/>
      <c r="FJ115" s="996"/>
      <c r="FK115" s="996"/>
      <c r="FL115" s="996"/>
      <c r="FM115" s="996"/>
      <c r="FN115" s="996"/>
      <c r="FO115" s="996"/>
      <c r="FP115" s="996"/>
      <c r="FQ115" s="996"/>
      <c r="FR115" s="996"/>
      <c r="FS115" s="996"/>
      <c r="FT115" s="996"/>
      <c r="FU115" s="996"/>
      <c r="FV115" s="996"/>
      <c r="FW115" s="996"/>
      <c r="FX115" s="996"/>
      <c r="FY115" s="996"/>
      <c r="FZ115" s="996"/>
      <c r="GA115" s="996"/>
      <c r="GB115" s="996"/>
      <c r="GC115" s="996"/>
      <c r="GD115" s="996"/>
      <c r="GE115" s="996"/>
      <c r="GF115" s="996"/>
      <c r="GG115" s="996"/>
      <c r="GH115" s="996"/>
      <c r="GI115" s="996"/>
      <c r="GJ115" s="996"/>
      <c r="GK115" s="996"/>
      <c r="GL115" s="996"/>
      <c r="GM115" s="996"/>
      <c r="GN115" s="996"/>
      <c r="GO115" s="996"/>
      <c r="GP115" s="996"/>
      <c r="GQ115" s="996"/>
      <c r="GR115" s="996"/>
      <c r="GS115" s="996"/>
      <c r="GT115" s="996"/>
      <c r="GU115" s="996"/>
      <c r="GV115" s="996"/>
      <c r="GW115" s="996"/>
      <c r="GX115" s="996"/>
      <c r="GY115" s="996"/>
      <c r="GZ115" s="996"/>
      <c r="HA115" s="996"/>
      <c r="HB115" s="996"/>
      <c r="HC115" s="996"/>
      <c r="HD115" s="996"/>
      <c r="HE115" s="996"/>
      <c r="HF115" s="996"/>
      <c r="HG115" s="996"/>
      <c r="HH115" s="996"/>
      <c r="HI115" s="996"/>
      <c r="HJ115" s="996"/>
      <c r="HK115" s="996"/>
      <c r="HL115" s="996"/>
      <c r="HM115" s="996"/>
      <c r="HN115" s="996"/>
      <c r="HO115" s="996"/>
      <c r="HP115" s="996"/>
      <c r="HQ115" s="996"/>
      <c r="HR115" s="996"/>
      <c r="HS115" s="996"/>
      <c r="HT115" s="996"/>
      <c r="HU115" s="996"/>
      <c r="HV115" s="996"/>
      <c r="HW115" s="996"/>
      <c r="HX115" s="996"/>
      <c r="HY115" s="996"/>
      <c r="HZ115" s="996"/>
      <c r="IA115" s="996"/>
      <c r="IB115" s="996"/>
      <c r="IC115" s="996"/>
      <c r="ID115" s="996"/>
      <c r="IE115" s="996"/>
      <c r="IF115" s="996"/>
      <c r="IG115" s="996"/>
      <c r="IH115" s="996"/>
      <c r="II115" s="996"/>
      <c r="IJ115" s="996"/>
      <c r="IK115" s="996"/>
      <c r="IL115" s="996"/>
      <c r="IM115" s="996"/>
      <c r="IN115" s="996"/>
      <c r="IO115" s="996"/>
      <c r="IP115" s="996"/>
      <c r="IQ115" s="996"/>
      <c r="IR115" s="996"/>
      <c r="IS115" s="996"/>
      <c r="IT115" s="996"/>
      <c r="IU115" s="996"/>
      <c r="IV115" s="996"/>
      <c r="IW115" s="996"/>
      <c r="IX115" s="996"/>
      <c r="IY115" s="996"/>
      <c r="IZ115" s="996"/>
      <c r="JA115" s="996"/>
      <c r="JB115" s="996"/>
      <c r="JC115" s="996"/>
      <c r="JD115" s="996"/>
      <c r="JE115" s="996"/>
      <c r="JF115" s="996"/>
      <c r="JG115" s="996"/>
      <c r="JH115" s="996"/>
      <c r="JI115" s="996"/>
      <c r="JJ115" s="996"/>
      <c r="JK115" s="996"/>
      <c r="JL115" s="996"/>
      <c r="JM115" s="996"/>
      <c r="JN115" s="996"/>
      <c r="JO115" s="996"/>
      <c r="JP115" s="996"/>
      <c r="JQ115" s="996"/>
      <c r="JR115" s="996"/>
      <c r="JS115" s="996"/>
      <c r="JT115" s="996"/>
      <c r="JU115" s="996"/>
      <c r="JV115" s="996"/>
      <c r="JW115" s="996"/>
      <c r="JX115" s="996"/>
      <c r="JY115" s="996"/>
      <c r="JZ115" s="996"/>
      <c r="KA115" s="996"/>
      <c r="KB115" s="996"/>
      <c r="KC115" s="996"/>
      <c r="KD115" s="996"/>
      <c r="KE115" s="996"/>
      <c r="KF115" s="996"/>
      <c r="KG115" s="996"/>
      <c r="KH115" s="996"/>
      <c r="KI115" s="996"/>
      <c r="KJ115" s="996"/>
      <c r="KK115" s="996"/>
      <c r="KL115" s="996"/>
      <c r="KM115" s="996"/>
      <c r="KN115" s="996"/>
      <c r="KO115" s="996"/>
      <c r="KP115" s="996"/>
      <c r="KQ115" s="996"/>
      <c r="KR115" s="996"/>
      <c r="KS115" s="996"/>
      <c r="KT115" s="996"/>
      <c r="KU115" s="996"/>
      <c r="KV115" s="996"/>
      <c r="KW115" s="996"/>
      <c r="KX115" s="996"/>
      <c r="KY115" s="996"/>
      <c r="KZ115" s="996"/>
      <c r="LA115" s="996"/>
      <c r="LB115" s="996"/>
      <c r="LC115" s="996"/>
      <c r="LD115" s="996"/>
      <c r="LE115" s="996"/>
      <c r="LF115" s="996"/>
      <c r="LG115" s="996"/>
      <c r="LH115" s="996"/>
      <c r="LI115" s="996"/>
      <c r="LJ115" s="996"/>
      <c r="LK115" s="996"/>
      <c r="LL115" s="996"/>
      <c r="LM115" s="996"/>
      <c r="LN115" s="996"/>
      <c r="LO115" s="996"/>
      <c r="LP115" s="996"/>
      <c r="LQ115" s="996"/>
      <c r="LR115" s="996"/>
      <c r="LS115" s="996"/>
      <c r="LT115" s="996"/>
      <c r="LU115" s="996"/>
      <c r="LV115" s="996"/>
      <c r="LW115" s="996"/>
      <c r="LX115" s="996"/>
      <c r="LY115" s="996"/>
      <c r="LZ115" s="996"/>
      <c r="MA115" s="996"/>
      <c r="MB115" s="996"/>
      <c r="MC115" s="996"/>
      <c r="MD115" s="996"/>
      <c r="ME115" s="996"/>
      <c r="MF115" s="996"/>
      <c r="MG115" s="996"/>
      <c r="MH115" s="996"/>
      <c r="MI115" s="996"/>
      <c r="MJ115" s="996"/>
      <c r="MK115" s="996"/>
      <c r="ML115" s="996"/>
      <c r="MM115" s="996"/>
      <c r="MN115" s="996"/>
      <c r="MO115" s="996"/>
      <c r="MP115" s="996"/>
      <c r="MQ115" s="996"/>
      <c r="MR115" s="996"/>
      <c r="MS115" s="996"/>
      <c r="MT115" s="996"/>
      <c r="MU115" s="996"/>
      <c r="MV115" s="996"/>
      <c r="MW115" s="996"/>
      <c r="MX115" s="996"/>
      <c r="MY115" s="996"/>
      <c r="MZ115" s="996"/>
      <c r="NA115" s="996"/>
      <c r="NB115" s="996"/>
      <c r="NC115" s="996"/>
      <c r="ND115" s="996"/>
      <c r="NE115" s="996"/>
      <c r="NF115" s="996"/>
      <c r="NG115" s="996"/>
      <c r="NH115" s="996"/>
      <c r="NI115" s="996"/>
      <c r="NJ115" s="996"/>
      <c r="NK115" s="996"/>
      <c r="NL115" s="996"/>
      <c r="NM115" s="996"/>
      <c r="NN115" s="996"/>
      <c r="NO115" s="996"/>
      <c r="NP115" s="996"/>
      <c r="NQ115" s="996"/>
      <c r="NR115" s="996"/>
      <c r="NS115" s="996"/>
      <c r="NT115" s="996"/>
      <c r="NU115" s="996"/>
      <c r="NV115" s="996"/>
      <c r="NW115" s="996"/>
      <c r="NX115" s="996"/>
      <c r="NY115" s="996"/>
      <c r="NZ115" s="996"/>
      <c r="OA115" s="996"/>
      <c r="OB115" s="996"/>
      <c r="OC115" s="996"/>
      <c r="OD115" s="996"/>
      <c r="OE115" s="996"/>
      <c r="OF115" s="996"/>
      <c r="OG115" s="996"/>
      <c r="OH115" s="996"/>
      <c r="OI115" s="996"/>
      <c r="OJ115" s="996"/>
      <c r="OK115" s="996"/>
      <c r="OL115" s="996"/>
      <c r="OM115" s="996"/>
      <c r="ON115" s="996"/>
      <c r="OO115" s="996"/>
      <c r="OP115" s="996"/>
      <c r="OQ115" s="996"/>
      <c r="OR115" s="996"/>
      <c r="OS115" s="996"/>
      <c r="OT115" s="996"/>
      <c r="OU115" s="996"/>
      <c r="OV115" s="996"/>
      <c r="OW115" s="996"/>
      <c r="OX115" s="996"/>
      <c r="OY115" s="996"/>
      <c r="OZ115" s="996"/>
      <c r="PA115" s="996"/>
      <c r="PB115" s="996"/>
      <c r="PC115" s="996"/>
      <c r="PD115" s="996"/>
      <c r="PE115" s="996"/>
      <c r="PF115" s="996"/>
      <c r="PG115" s="996"/>
      <c r="PH115" s="996"/>
      <c r="PI115" s="996"/>
      <c r="PJ115" s="996"/>
      <c r="PK115" s="996"/>
      <c r="PL115" s="996"/>
      <c r="PM115" s="996"/>
      <c r="PN115" s="996"/>
      <c r="PO115" s="996"/>
      <c r="PP115" s="996"/>
      <c r="PQ115" s="996"/>
      <c r="PR115" s="996"/>
      <c r="PS115" s="996"/>
      <c r="PT115" s="996"/>
      <c r="PU115" s="996"/>
      <c r="PV115" s="996"/>
      <c r="PW115" s="996"/>
      <c r="PX115" s="996"/>
      <c r="PY115" s="996"/>
      <c r="PZ115" s="996"/>
      <c r="QA115" s="996"/>
      <c r="QB115" s="996"/>
      <c r="QC115" s="996"/>
      <c r="QD115" s="996"/>
      <c r="QE115" s="996"/>
      <c r="QF115" s="996"/>
      <c r="QG115" s="996"/>
      <c r="QH115" s="996"/>
      <c r="QI115" s="996"/>
      <c r="QJ115" s="996"/>
      <c r="QK115" s="996"/>
      <c r="QL115" s="996"/>
      <c r="QM115" s="996"/>
      <c r="QN115" s="996"/>
      <c r="QO115" s="996"/>
      <c r="QP115" s="996"/>
      <c r="QQ115" s="996"/>
      <c r="QR115" s="996"/>
      <c r="QS115" s="996"/>
      <c r="QT115" s="996"/>
      <c r="QU115" s="996"/>
      <c r="QV115" s="996"/>
      <c r="QW115" s="996"/>
      <c r="QX115" s="996"/>
      <c r="QY115" s="996"/>
      <c r="QZ115" s="996"/>
      <c r="RA115" s="996"/>
      <c r="RB115" s="996"/>
      <c r="RC115" s="996"/>
      <c r="RD115" s="996"/>
      <c r="RE115" s="996"/>
      <c r="RF115" s="996"/>
      <c r="RG115" s="996"/>
      <c r="RH115" s="996"/>
      <c r="RI115" s="996"/>
      <c r="RJ115" s="996"/>
      <c r="RK115" s="996"/>
      <c r="RL115" s="996"/>
      <c r="RM115" s="996"/>
      <c r="RN115" s="996"/>
      <c r="RO115" s="996"/>
      <c r="RP115" s="996"/>
      <c r="RQ115" s="996"/>
      <c r="RR115" s="996"/>
      <c r="RS115" s="996"/>
      <c r="RT115" s="996"/>
      <c r="RU115" s="996"/>
      <c r="RV115" s="996"/>
      <c r="RW115" s="996"/>
      <c r="RX115" s="996"/>
      <c r="RY115" s="996"/>
      <c r="RZ115" s="996"/>
      <c r="SA115" s="996"/>
      <c r="SB115" s="996"/>
      <c r="SC115" s="996"/>
      <c r="SD115" s="996"/>
      <c r="SE115" s="996"/>
      <c r="SF115" s="996"/>
      <c r="SG115" s="996"/>
      <c r="SH115" s="996"/>
      <c r="SI115" s="996"/>
      <c r="SJ115" s="996"/>
      <c r="SK115" s="996"/>
      <c r="SL115" s="996"/>
      <c r="SM115" s="996"/>
      <c r="SN115" s="996"/>
      <c r="SO115" s="996"/>
      <c r="SP115" s="996"/>
      <c r="SQ115" s="996"/>
      <c r="SR115" s="996"/>
      <c r="SS115" s="996"/>
      <c r="ST115" s="996"/>
      <c r="SU115" s="996"/>
      <c r="SV115" s="996"/>
      <c r="SW115" s="996"/>
      <c r="SX115" s="996"/>
      <c r="SY115" s="996"/>
      <c r="SZ115" s="996"/>
      <c r="TA115" s="996"/>
      <c r="TB115" s="996"/>
      <c r="TC115" s="996"/>
      <c r="TD115" s="996"/>
      <c r="TE115" s="996"/>
      <c r="TF115" s="996"/>
      <c r="TG115" s="996"/>
      <c r="TH115" s="996"/>
      <c r="TI115" s="996"/>
      <c r="TJ115" s="996"/>
      <c r="TK115" s="996"/>
      <c r="TL115" s="996"/>
      <c r="TM115" s="996"/>
      <c r="TN115" s="996"/>
      <c r="TO115" s="996"/>
      <c r="TP115" s="996"/>
      <c r="TQ115" s="996"/>
      <c r="TR115" s="996"/>
      <c r="TS115" s="996"/>
      <c r="TT115" s="996"/>
      <c r="TU115" s="996"/>
      <c r="TV115" s="996"/>
      <c r="TW115" s="996"/>
      <c r="TX115" s="996"/>
      <c r="TY115" s="996"/>
      <c r="TZ115" s="996"/>
      <c r="UA115" s="996"/>
      <c r="UB115" s="996"/>
      <c r="UC115" s="996"/>
      <c r="UD115" s="996"/>
      <c r="UE115" s="996"/>
      <c r="UF115" s="996"/>
      <c r="UG115" s="996"/>
      <c r="UH115" s="996"/>
      <c r="UI115" s="996"/>
      <c r="UJ115" s="996"/>
      <c r="UK115" s="996"/>
      <c r="UL115" s="996"/>
      <c r="UM115" s="996"/>
      <c r="UN115" s="996"/>
      <c r="UO115" s="996"/>
      <c r="UP115" s="996"/>
      <c r="UQ115" s="996"/>
      <c r="UR115" s="996"/>
      <c r="US115" s="996"/>
      <c r="UT115" s="996"/>
      <c r="UU115" s="996"/>
      <c r="UV115" s="996"/>
      <c r="UW115" s="996"/>
      <c r="UX115" s="996"/>
      <c r="UY115" s="996"/>
      <c r="UZ115" s="996"/>
      <c r="VA115" s="996"/>
      <c r="VB115" s="996"/>
      <c r="VC115" s="996"/>
      <c r="VD115" s="996"/>
      <c r="VE115" s="996"/>
      <c r="VF115" s="996"/>
      <c r="VG115" s="996"/>
      <c r="VH115" s="996"/>
      <c r="VI115" s="996"/>
      <c r="VJ115" s="996"/>
      <c r="VK115" s="996"/>
      <c r="VL115" s="996"/>
      <c r="VM115" s="996"/>
      <c r="VN115" s="996"/>
      <c r="VO115" s="996"/>
      <c r="VP115" s="996"/>
      <c r="VQ115" s="996"/>
      <c r="VR115" s="996"/>
      <c r="VS115" s="996"/>
      <c r="VT115" s="996"/>
      <c r="VU115" s="996"/>
      <c r="VV115" s="996"/>
      <c r="VW115" s="996"/>
      <c r="VX115" s="996"/>
      <c r="VY115" s="996"/>
      <c r="VZ115" s="996"/>
      <c r="WA115" s="996"/>
      <c r="WB115" s="996"/>
      <c r="WC115" s="996"/>
      <c r="WD115" s="996"/>
      <c r="WE115" s="996"/>
      <c r="WF115" s="996"/>
      <c r="WG115" s="996"/>
      <c r="WH115" s="996"/>
      <c r="WI115" s="996"/>
      <c r="WJ115" s="996"/>
      <c r="WK115" s="996"/>
      <c r="WL115" s="996"/>
      <c r="WM115" s="996"/>
      <c r="WN115" s="996"/>
      <c r="WO115" s="996"/>
      <c r="WP115" s="996"/>
      <c r="WQ115" s="996"/>
      <c r="WR115" s="996"/>
      <c r="WS115" s="996"/>
      <c r="WT115" s="996"/>
      <c r="WU115" s="996"/>
      <c r="WV115" s="996"/>
      <c r="WW115" s="996"/>
      <c r="WX115" s="996"/>
      <c r="WY115" s="996"/>
      <c r="WZ115" s="996"/>
      <c r="XA115" s="996"/>
      <c r="XB115" s="996"/>
      <c r="XC115" s="996"/>
      <c r="XD115" s="996"/>
      <c r="XE115" s="996"/>
      <c r="XF115" s="996"/>
      <c r="XG115" s="996"/>
      <c r="XH115" s="996"/>
      <c r="XI115" s="996"/>
      <c r="XJ115" s="996"/>
      <c r="XK115" s="996"/>
      <c r="XL115" s="996"/>
      <c r="XM115" s="996"/>
      <c r="XN115" s="996"/>
      <c r="XO115" s="996"/>
      <c r="XP115" s="996"/>
      <c r="XQ115" s="996"/>
      <c r="XR115" s="996"/>
      <c r="XS115" s="996"/>
      <c r="XT115" s="996"/>
      <c r="XU115" s="996"/>
      <c r="XV115" s="996"/>
      <c r="XW115" s="996"/>
      <c r="XX115" s="996"/>
      <c r="XY115" s="996"/>
      <c r="XZ115" s="996"/>
      <c r="YA115" s="996"/>
      <c r="YB115" s="996"/>
      <c r="YC115" s="996"/>
      <c r="YD115" s="996"/>
      <c r="YE115" s="996"/>
      <c r="YF115" s="996"/>
      <c r="YG115" s="996"/>
      <c r="YH115" s="996"/>
      <c r="YI115" s="996"/>
      <c r="YJ115" s="996"/>
      <c r="YK115" s="996"/>
      <c r="YL115" s="996"/>
      <c r="YM115" s="996"/>
      <c r="YN115" s="996"/>
      <c r="YO115" s="996"/>
      <c r="YP115" s="996"/>
      <c r="YQ115" s="996"/>
      <c r="YR115" s="996"/>
      <c r="YS115" s="996"/>
      <c r="YT115" s="996"/>
      <c r="YU115" s="996"/>
      <c r="YV115" s="996"/>
      <c r="YW115" s="996"/>
      <c r="YX115" s="996"/>
      <c r="YY115" s="996"/>
      <c r="YZ115" s="996"/>
      <c r="ZA115" s="996"/>
      <c r="ZB115" s="996"/>
      <c r="ZC115" s="996"/>
      <c r="ZD115" s="996"/>
      <c r="ZE115" s="996"/>
      <c r="ZF115" s="996"/>
      <c r="ZG115" s="996"/>
      <c r="ZH115" s="996"/>
      <c r="ZI115" s="996"/>
      <c r="ZJ115" s="996"/>
      <c r="ZK115" s="996"/>
      <c r="ZL115" s="996"/>
      <c r="ZM115" s="996"/>
      <c r="ZN115" s="996"/>
      <c r="ZO115" s="996"/>
      <c r="ZP115" s="996"/>
      <c r="ZQ115" s="996"/>
      <c r="ZR115" s="996"/>
      <c r="ZS115" s="996"/>
      <c r="ZT115" s="996"/>
      <c r="ZU115" s="996"/>
      <c r="ZV115" s="996"/>
      <c r="ZW115" s="996"/>
      <c r="ZX115" s="996"/>
      <c r="ZY115" s="996"/>
      <c r="ZZ115" s="996"/>
      <c r="AAA115" s="996"/>
      <c r="AAB115" s="996"/>
      <c r="AAC115" s="996"/>
      <c r="AAD115" s="996"/>
      <c r="AAE115" s="996"/>
      <c r="AAF115" s="996"/>
      <c r="AAG115" s="996"/>
      <c r="AAH115" s="996"/>
      <c r="AAI115" s="996"/>
      <c r="AAJ115" s="996"/>
      <c r="AAK115" s="996"/>
      <c r="AAL115" s="996"/>
      <c r="AAM115" s="996"/>
      <c r="AAN115" s="996"/>
      <c r="AAO115" s="996"/>
      <c r="AAP115" s="996"/>
      <c r="AAQ115" s="996"/>
      <c r="AAR115" s="996"/>
      <c r="AAS115" s="996"/>
      <c r="AAT115" s="996"/>
      <c r="AAU115" s="996"/>
      <c r="AAV115" s="996"/>
      <c r="AAW115" s="996"/>
      <c r="AAX115" s="996"/>
      <c r="AAY115" s="996"/>
      <c r="AAZ115" s="996"/>
      <c r="ABA115" s="996"/>
      <c r="ABB115" s="996"/>
      <c r="ABC115" s="996"/>
      <c r="ABD115" s="996"/>
      <c r="ABE115" s="996"/>
      <c r="ABF115" s="996"/>
      <c r="ABG115" s="996"/>
      <c r="ABH115" s="996"/>
      <c r="ABI115" s="996"/>
      <c r="ABJ115" s="996"/>
      <c r="ABK115" s="996"/>
      <c r="ABL115" s="996"/>
      <c r="ABM115" s="996"/>
      <c r="ABN115" s="996"/>
      <c r="ABO115" s="996"/>
      <c r="ABP115" s="996"/>
      <c r="ABQ115" s="996"/>
      <c r="ABR115" s="996"/>
      <c r="ABS115" s="996"/>
      <c r="ABT115" s="996"/>
      <c r="ABU115" s="996"/>
      <c r="ABV115" s="996"/>
      <c r="ABW115" s="996"/>
      <c r="ABX115" s="996"/>
      <c r="ABY115" s="996"/>
      <c r="ABZ115" s="996"/>
      <c r="ACA115" s="996"/>
      <c r="ACB115" s="996"/>
      <c r="ACC115" s="996"/>
      <c r="ACD115" s="996"/>
      <c r="ACE115" s="996"/>
      <c r="ACF115" s="996"/>
      <c r="ACG115" s="996"/>
      <c r="ACH115" s="996"/>
      <c r="ACI115" s="996"/>
      <c r="ACJ115" s="996"/>
      <c r="ACK115" s="996"/>
      <c r="ACL115" s="996"/>
      <c r="ACM115" s="996"/>
      <c r="ACN115" s="996"/>
      <c r="ACO115" s="996"/>
      <c r="ACP115" s="996"/>
      <c r="ACQ115" s="996"/>
      <c r="ACR115" s="996"/>
      <c r="ACS115" s="996"/>
      <c r="ACT115" s="996"/>
      <c r="ACU115" s="996"/>
      <c r="ACV115" s="996"/>
      <c r="ACW115" s="996"/>
      <c r="ACX115" s="996"/>
      <c r="ACY115" s="996"/>
      <c r="ACZ115" s="996"/>
      <c r="ADA115" s="996"/>
      <c r="ADB115" s="996"/>
      <c r="ADC115" s="996"/>
      <c r="ADD115" s="996"/>
      <c r="ADE115" s="996"/>
      <c r="ADF115" s="996"/>
      <c r="ADG115" s="996"/>
      <c r="ADH115" s="996"/>
      <c r="ADI115" s="996"/>
      <c r="ADJ115" s="996"/>
      <c r="ADK115" s="996"/>
      <c r="ADL115" s="996"/>
      <c r="ADM115" s="996"/>
      <c r="ADN115" s="996"/>
      <c r="ADO115" s="996"/>
      <c r="ADP115" s="996"/>
      <c r="ADQ115" s="996"/>
      <c r="ADR115" s="996"/>
      <c r="ADS115" s="996"/>
      <c r="ADT115" s="996"/>
      <c r="ADU115" s="996"/>
      <c r="ADV115" s="996"/>
      <c r="ADW115" s="996"/>
      <c r="ADX115" s="996"/>
      <c r="ADY115" s="996"/>
      <c r="ADZ115" s="996"/>
      <c r="AEA115" s="996"/>
      <c r="AEB115" s="996"/>
      <c r="AEC115" s="996"/>
      <c r="AED115" s="996"/>
      <c r="AEE115" s="996"/>
      <c r="AEF115" s="996"/>
      <c r="AEG115" s="996"/>
      <c r="AEH115" s="996"/>
      <c r="AEI115" s="996"/>
      <c r="AEJ115" s="996"/>
      <c r="AEK115" s="996"/>
      <c r="AEL115" s="996"/>
      <c r="AEM115" s="996"/>
      <c r="AEN115" s="996"/>
      <c r="AEO115" s="996"/>
      <c r="AEP115" s="996"/>
      <c r="AEQ115" s="996"/>
      <c r="AER115" s="996"/>
      <c r="AES115" s="996"/>
      <c r="AET115" s="996"/>
      <c r="AEU115" s="996"/>
      <c r="AEV115" s="996"/>
      <c r="AEW115" s="996"/>
      <c r="AEX115" s="996"/>
      <c r="AEY115" s="996"/>
      <c r="AEZ115" s="996"/>
      <c r="AFA115" s="996"/>
      <c r="AFB115" s="996"/>
      <c r="AFC115" s="996"/>
      <c r="AFD115" s="996"/>
      <c r="AFE115" s="996"/>
      <c r="AFF115" s="996"/>
      <c r="AFG115" s="996"/>
      <c r="AFH115" s="996"/>
      <c r="AFI115" s="996"/>
      <c r="AFJ115" s="996"/>
      <c r="AFK115" s="996"/>
      <c r="AFL115" s="996"/>
      <c r="AFM115" s="996"/>
      <c r="AFN115" s="996"/>
      <c r="AFO115" s="996"/>
      <c r="AFP115" s="996"/>
      <c r="AFQ115" s="996"/>
      <c r="AFR115" s="996"/>
      <c r="AFS115" s="996"/>
      <c r="AFT115" s="996"/>
      <c r="AFU115" s="996"/>
      <c r="AFV115" s="996"/>
      <c r="AFW115" s="996"/>
      <c r="AFX115" s="996"/>
      <c r="AFY115" s="996"/>
      <c r="AFZ115" s="996"/>
      <c r="AGA115" s="996"/>
      <c r="AGB115" s="996"/>
      <c r="AGC115" s="996"/>
      <c r="AGD115" s="996"/>
      <c r="AGE115" s="996"/>
      <c r="AGF115" s="996"/>
      <c r="AGG115" s="996"/>
      <c r="AGH115" s="996"/>
      <c r="AGI115" s="996"/>
      <c r="AGJ115" s="996"/>
      <c r="AGK115" s="996"/>
      <c r="AGL115" s="996"/>
      <c r="AGM115" s="996"/>
      <c r="AGN115" s="996"/>
      <c r="AGO115" s="996"/>
      <c r="AGP115" s="996"/>
      <c r="AGQ115" s="996"/>
      <c r="AGR115" s="996"/>
      <c r="AGS115" s="996"/>
      <c r="AGT115" s="996"/>
      <c r="AGU115" s="996"/>
      <c r="AGV115" s="996"/>
      <c r="AGW115" s="996"/>
      <c r="AGX115" s="996"/>
      <c r="AGY115" s="996"/>
      <c r="AGZ115" s="996"/>
      <c r="AHA115" s="996"/>
      <c r="AHB115" s="996"/>
      <c r="AHC115" s="996"/>
      <c r="AHD115" s="996"/>
      <c r="AHE115" s="996"/>
      <c r="AHF115" s="996"/>
      <c r="AHG115" s="996"/>
      <c r="AHH115" s="996"/>
      <c r="AHI115" s="996"/>
      <c r="AHJ115" s="996"/>
      <c r="AHK115" s="996"/>
      <c r="AHL115" s="996"/>
      <c r="AHM115" s="996"/>
      <c r="AHN115" s="996"/>
      <c r="AHO115" s="996"/>
      <c r="AHP115" s="996"/>
      <c r="AHQ115" s="996"/>
      <c r="AHR115" s="996"/>
      <c r="AHS115" s="996"/>
      <c r="AHT115" s="996"/>
      <c r="AHU115" s="996"/>
      <c r="AHV115" s="996"/>
      <c r="AHW115" s="996"/>
      <c r="AHX115" s="996"/>
      <c r="AHY115" s="996"/>
      <c r="AHZ115" s="996"/>
      <c r="AIA115" s="996"/>
      <c r="AIB115" s="996"/>
      <c r="AIC115" s="996"/>
      <c r="AID115" s="996"/>
      <c r="AIE115" s="996"/>
      <c r="AIF115" s="996"/>
      <c r="AIG115" s="996"/>
      <c r="AIH115" s="996"/>
      <c r="AII115" s="996"/>
      <c r="AIJ115" s="996"/>
      <c r="AIK115" s="996"/>
      <c r="AIL115" s="996"/>
      <c r="AIM115" s="996"/>
      <c r="AIN115" s="996"/>
      <c r="AIO115" s="996"/>
      <c r="AIP115" s="996"/>
      <c r="AIQ115" s="996"/>
      <c r="AIR115" s="996"/>
      <c r="AIS115" s="996"/>
      <c r="AIT115" s="996"/>
      <c r="AIU115" s="996"/>
      <c r="AIV115" s="996"/>
      <c r="AIW115" s="996"/>
      <c r="AIX115" s="996"/>
      <c r="AIY115" s="996"/>
      <c r="AIZ115" s="996"/>
      <c r="AJA115" s="996"/>
      <c r="AJB115" s="996"/>
      <c r="AJC115" s="996"/>
      <c r="AJD115" s="996"/>
      <c r="AJE115" s="996"/>
      <c r="AJF115" s="996"/>
      <c r="AJG115" s="996"/>
      <c r="AJH115" s="996"/>
      <c r="AJI115" s="996"/>
      <c r="AJJ115" s="996"/>
      <c r="AJK115" s="996"/>
      <c r="AJL115" s="996"/>
      <c r="AJM115" s="996"/>
      <c r="AJN115" s="996"/>
      <c r="AJO115" s="996"/>
      <c r="AJP115" s="996"/>
      <c r="AJQ115" s="996"/>
      <c r="AJR115" s="996"/>
      <c r="AJS115" s="996"/>
      <c r="AJT115" s="996"/>
      <c r="AJU115" s="996"/>
      <c r="AJV115" s="996"/>
      <c r="AJW115" s="996"/>
      <c r="AJX115" s="996"/>
      <c r="AJY115" s="996"/>
      <c r="AJZ115" s="996"/>
      <c r="AKA115" s="996"/>
      <c r="AKB115" s="996"/>
      <c r="AKC115" s="996"/>
      <c r="AKD115" s="996"/>
      <c r="AKE115" s="996"/>
      <c r="AKF115" s="996"/>
      <c r="AKG115" s="996"/>
      <c r="AKH115" s="996"/>
      <c r="AKI115" s="996"/>
      <c r="AKJ115" s="996"/>
      <c r="AKK115" s="996"/>
      <c r="AKL115" s="996"/>
      <c r="AKM115" s="996"/>
      <c r="AKN115" s="996"/>
      <c r="AKO115" s="996"/>
      <c r="AKP115" s="996"/>
      <c r="AKQ115" s="996"/>
      <c r="AKR115" s="996"/>
      <c r="AKS115" s="996"/>
      <c r="AKT115" s="996"/>
      <c r="AKU115" s="996"/>
      <c r="AKV115" s="996"/>
      <c r="AKW115" s="996"/>
      <c r="AKX115" s="996"/>
      <c r="AKY115" s="996"/>
      <c r="AKZ115" s="996"/>
      <c r="ALA115" s="996"/>
      <c r="ALB115" s="996"/>
      <c r="ALC115" s="996"/>
      <c r="ALD115" s="996"/>
      <c r="ALE115" s="996"/>
      <c r="ALF115" s="996"/>
      <c r="ALG115" s="996"/>
      <c r="ALH115" s="996"/>
      <c r="ALI115" s="996"/>
      <c r="ALJ115" s="996"/>
      <c r="ALK115" s="996"/>
      <c r="ALL115" s="996"/>
      <c r="ALM115" s="996"/>
      <c r="ALN115" s="996"/>
      <c r="ALO115" s="996"/>
      <c r="ALP115" s="996"/>
      <c r="ALQ115" s="996"/>
      <c r="ALR115" s="996"/>
      <c r="ALS115" s="996"/>
    </row>
    <row r="116" spans="1:1007" s="990" customFormat="1" ht="165.75" customHeight="1">
      <c r="A116" s="953" t="s">
        <v>1045</v>
      </c>
      <c r="B116" s="1264" t="s">
        <v>1046</v>
      </c>
      <c r="C116" s="1073" t="s">
        <v>1215</v>
      </c>
      <c r="D116" s="998"/>
      <c r="E116" s="1271" t="s">
        <v>1216</v>
      </c>
      <c r="F116" s="1271" t="s">
        <v>1217</v>
      </c>
      <c r="G116" s="1289" t="s">
        <v>1050</v>
      </c>
      <c r="H116" s="1271" t="s">
        <v>26</v>
      </c>
      <c r="I116" s="1073" t="s">
        <v>437</v>
      </c>
      <c r="J116" s="1073" t="s">
        <v>437</v>
      </c>
      <c r="K116" s="1172">
        <v>45078</v>
      </c>
      <c r="L116" s="1272">
        <v>48578</v>
      </c>
      <c r="M116" s="1298">
        <v>0.1</v>
      </c>
      <c r="N116" s="1298">
        <v>0.2</v>
      </c>
      <c r="O116" s="1298">
        <v>0.3</v>
      </c>
      <c r="P116" s="1298">
        <v>0.4</v>
      </c>
      <c r="Q116" s="1298">
        <v>0.5</v>
      </c>
      <c r="R116" s="1298">
        <v>0.6</v>
      </c>
      <c r="S116" s="1298">
        <v>0.7</v>
      </c>
      <c r="T116" s="1298">
        <v>0.8</v>
      </c>
      <c r="U116" s="1298">
        <v>0.9</v>
      </c>
      <c r="V116" s="1298">
        <v>1</v>
      </c>
      <c r="W116" s="988"/>
      <c r="X116" s="988"/>
      <c r="Y116" s="988"/>
      <c r="Z116" s="988"/>
      <c r="AA116" s="988"/>
      <c r="AB116" s="988"/>
      <c r="AC116" s="1283">
        <v>1</v>
      </c>
      <c r="AD116" s="1038"/>
      <c r="AE116" s="1327" t="s">
        <v>1245</v>
      </c>
      <c r="AF116" s="1189">
        <v>8.8000000000000005E-3</v>
      </c>
      <c r="AG116" s="1271" t="s">
        <v>1246</v>
      </c>
      <c r="AH116" s="1271" t="s">
        <v>1247</v>
      </c>
      <c r="AI116" s="953" t="s">
        <v>702</v>
      </c>
      <c r="AJ116" s="1271" t="s">
        <v>1221</v>
      </c>
      <c r="AK116" s="1289" t="s">
        <v>1222</v>
      </c>
      <c r="AL116" s="1300" t="s">
        <v>20</v>
      </c>
      <c r="AM116" s="956" t="str">
        <f t="shared" si="13"/>
        <v>SI</v>
      </c>
      <c r="AN116" s="1271">
        <v>301</v>
      </c>
      <c r="AO116" s="1285" t="s">
        <v>437</v>
      </c>
      <c r="AP116" s="1285" t="s">
        <v>437</v>
      </c>
      <c r="AQ116" s="1172">
        <v>45078</v>
      </c>
      <c r="AR116" s="1272">
        <v>46752</v>
      </c>
      <c r="AS116" s="1283">
        <v>0.3</v>
      </c>
      <c r="AT116" s="1283">
        <v>0.2</v>
      </c>
      <c r="AU116" s="1283">
        <v>0.2</v>
      </c>
      <c r="AV116" s="1283">
        <v>0.15</v>
      </c>
      <c r="AW116" s="1283">
        <v>0.15</v>
      </c>
      <c r="AX116" s="1271" t="s">
        <v>359</v>
      </c>
      <c r="AY116" s="1271" t="s">
        <v>359</v>
      </c>
      <c r="AZ116" s="1271" t="s">
        <v>359</v>
      </c>
      <c r="BA116" s="1271" t="s">
        <v>359</v>
      </c>
      <c r="BB116" s="1271" t="s">
        <v>359</v>
      </c>
      <c r="BC116" s="1272"/>
      <c r="BD116" s="1272"/>
      <c r="BE116" s="1272"/>
      <c r="BF116" s="1272"/>
      <c r="BG116" s="1272"/>
      <c r="BH116" s="999"/>
      <c r="BI116" s="999">
        <v>1</v>
      </c>
      <c r="BJ116" s="1277">
        <v>500</v>
      </c>
      <c r="BK116" s="1277">
        <v>500</v>
      </c>
      <c r="BL116" s="1271" t="s">
        <v>76</v>
      </c>
      <c r="BM116" s="1271">
        <v>7871</v>
      </c>
      <c r="BN116" s="1280">
        <v>550</v>
      </c>
      <c r="BO116" s="1280">
        <v>550</v>
      </c>
      <c r="BP116" s="1271" t="s">
        <v>76</v>
      </c>
      <c r="BQ116" s="1271">
        <v>7871</v>
      </c>
      <c r="BR116" s="1280">
        <v>605</v>
      </c>
      <c r="BS116" s="1280">
        <v>605</v>
      </c>
      <c r="BT116" s="1271" t="s">
        <v>76</v>
      </c>
      <c r="BU116" s="1271" t="s">
        <v>546</v>
      </c>
      <c r="BV116" s="1280">
        <v>666</v>
      </c>
      <c r="BW116" s="1271" t="s">
        <v>546</v>
      </c>
      <c r="BX116" s="1271" t="s">
        <v>76</v>
      </c>
      <c r="BY116" s="1271" t="s">
        <v>546</v>
      </c>
      <c r="BZ116" s="1280">
        <v>732</v>
      </c>
      <c r="CA116" s="1280">
        <v>732</v>
      </c>
      <c r="CB116" s="1271" t="s">
        <v>76</v>
      </c>
      <c r="CC116" s="1281" t="s">
        <v>1223</v>
      </c>
      <c r="CD116" s="1301" t="s">
        <v>359</v>
      </c>
      <c r="CE116" s="1301" t="s">
        <v>359</v>
      </c>
      <c r="CF116" s="1271" t="s">
        <v>359</v>
      </c>
      <c r="CG116" s="1271" t="s">
        <v>359</v>
      </c>
      <c r="CH116" s="1301" t="s">
        <v>359</v>
      </c>
      <c r="CI116" s="1301" t="s">
        <v>359</v>
      </c>
      <c r="CJ116" s="1271" t="s">
        <v>359</v>
      </c>
      <c r="CK116" s="1271" t="s">
        <v>359</v>
      </c>
      <c r="CL116" s="1301" t="s">
        <v>359</v>
      </c>
      <c r="CM116" s="1301" t="s">
        <v>359</v>
      </c>
      <c r="CN116" s="1271" t="s">
        <v>359</v>
      </c>
      <c r="CO116" s="1271" t="s">
        <v>359</v>
      </c>
      <c r="CP116" s="1301" t="s">
        <v>359</v>
      </c>
      <c r="CQ116" s="1301" t="s">
        <v>359</v>
      </c>
      <c r="CR116" s="1271" t="s">
        <v>359</v>
      </c>
      <c r="CS116" s="1271" t="s">
        <v>359</v>
      </c>
      <c r="CT116" s="1301" t="s">
        <v>359</v>
      </c>
      <c r="CU116" s="1301" t="s">
        <v>359</v>
      </c>
      <c r="CV116" s="1271" t="s">
        <v>359</v>
      </c>
      <c r="CW116" s="1271" t="s">
        <v>359</v>
      </c>
      <c r="CX116" s="993"/>
      <c r="CY116" s="993"/>
      <c r="CZ116" s="992"/>
      <c r="DA116" s="992"/>
      <c r="DB116" s="993"/>
      <c r="DC116" s="993"/>
      <c r="DD116" s="992"/>
      <c r="DE116" s="992"/>
      <c r="DF116" s="993"/>
      <c r="DG116" s="993"/>
      <c r="DH116" s="992"/>
      <c r="DI116" s="992"/>
      <c r="DJ116" s="993"/>
      <c r="DK116" s="993"/>
      <c r="DL116" s="992"/>
      <c r="DM116" s="992"/>
      <c r="DN116" s="993"/>
      <c r="DO116" s="993"/>
      <c r="DP116" s="992"/>
      <c r="DQ116" s="992"/>
      <c r="DR116" s="993"/>
      <c r="DS116" s="993"/>
      <c r="DT116" s="992"/>
      <c r="DU116" s="992"/>
      <c r="DV116" s="994">
        <f>SUM(BJ116,BN116,BR116,BV116,BZ116,CD116,CH116,CL116,CP116,CT116)</f>
        <v>3053</v>
      </c>
      <c r="DW116" s="1271" t="s">
        <v>1069</v>
      </c>
      <c r="DX116" s="1271" t="s">
        <v>1070</v>
      </c>
      <c r="DY116" s="1271" t="s">
        <v>1106</v>
      </c>
      <c r="DZ116" s="1273" t="s">
        <v>1224</v>
      </c>
      <c r="EA116" s="1271">
        <v>3144219306</v>
      </c>
      <c r="EB116" s="1282" t="s">
        <v>1248</v>
      </c>
      <c r="EC116" s="1308"/>
      <c r="ED116" s="1271"/>
      <c r="EE116" s="1271"/>
      <c r="EF116" s="1271"/>
      <c r="EG116" s="1284"/>
      <c r="EH116" s="1284"/>
      <c r="EI116" s="995"/>
      <c r="EJ116" s="995"/>
      <c r="EK116" s="995"/>
      <c r="EL116" s="995"/>
      <c r="EM116" s="995"/>
      <c r="EN116" s="995"/>
      <c r="EO116" s="995"/>
      <c r="EP116" s="995"/>
      <c r="EQ116" s="995"/>
      <c r="ER116" s="996"/>
      <c r="ES116" s="996"/>
      <c r="ET116" s="996"/>
      <c r="EU116" s="996"/>
      <c r="EV116" s="996"/>
      <c r="EW116" s="996"/>
      <c r="EX116" s="996"/>
      <c r="EY116" s="996"/>
      <c r="EZ116" s="996"/>
      <c r="FA116" s="996"/>
      <c r="FB116" s="996"/>
      <c r="FC116" s="996"/>
      <c r="FD116" s="996"/>
      <c r="FE116" s="996"/>
      <c r="FF116" s="996"/>
      <c r="FG116" s="996"/>
      <c r="FH116" s="996"/>
      <c r="FI116" s="996"/>
      <c r="FJ116" s="996"/>
      <c r="FK116" s="996"/>
      <c r="FL116" s="996"/>
      <c r="FM116" s="996"/>
      <c r="FN116" s="996"/>
      <c r="FO116" s="996"/>
      <c r="FP116" s="996"/>
      <c r="FQ116" s="996"/>
      <c r="FR116" s="996"/>
      <c r="FS116" s="996"/>
      <c r="FT116" s="996"/>
      <c r="FU116" s="996"/>
      <c r="FV116" s="996"/>
      <c r="FW116" s="996"/>
      <c r="FX116" s="996"/>
      <c r="FY116" s="996"/>
      <c r="FZ116" s="996"/>
      <c r="GA116" s="996"/>
      <c r="GB116" s="996"/>
      <c r="GC116" s="996"/>
      <c r="GD116" s="996"/>
      <c r="GE116" s="996"/>
      <c r="GF116" s="996"/>
      <c r="GG116" s="996"/>
      <c r="GH116" s="996"/>
      <c r="GI116" s="996"/>
      <c r="GJ116" s="996"/>
      <c r="GK116" s="996"/>
      <c r="GL116" s="996"/>
      <c r="GM116" s="996"/>
      <c r="GN116" s="996"/>
      <c r="GO116" s="996"/>
      <c r="GP116" s="996"/>
      <c r="GQ116" s="996"/>
      <c r="GR116" s="996"/>
      <c r="GS116" s="996"/>
      <c r="GT116" s="996"/>
      <c r="GU116" s="996"/>
      <c r="GV116" s="996"/>
      <c r="GW116" s="996"/>
      <c r="GX116" s="996"/>
      <c r="GY116" s="996"/>
      <c r="GZ116" s="996"/>
      <c r="HA116" s="996"/>
      <c r="HB116" s="996"/>
      <c r="HC116" s="996"/>
      <c r="HD116" s="996"/>
      <c r="HE116" s="996"/>
      <c r="HF116" s="996"/>
      <c r="HG116" s="996"/>
      <c r="HH116" s="996"/>
      <c r="HI116" s="996"/>
      <c r="HJ116" s="996"/>
      <c r="HK116" s="996"/>
      <c r="HL116" s="996"/>
      <c r="HM116" s="996"/>
      <c r="HN116" s="996"/>
      <c r="HO116" s="996"/>
      <c r="HP116" s="996"/>
      <c r="HQ116" s="996"/>
      <c r="HR116" s="996"/>
      <c r="HS116" s="996"/>
      <c r="HT116" s="996"/>
      <c r="HU116" s="996"/>
      <c r="HV116" s="996"/>
      <c r="HW116" s="996"/>
      <c r="HX116" s="996"/>
      <c r="HY116" s="996"/>
      <c r="HZ116" s="996"/>
      <c r="IA116" s="996"/>
      <c r="IB116" s="996"/>
      <c r="IC116" s="996"/>
      <c r="ID116" s="996"/>
      <c r="IE116" s="996"/>
      <c r="IF116" s="996"/>
      <c r="IG116" s="996"/>
      <c r="IH116" s="996"/>
      <c r="II116" s="996"/>
      <c r="IJ116" s="996"/>
      <c r="IK116" s="996"/>
      <c r="IL116" s="996"/>
      <c r="IM116" s="996"/>
      <c r="IN116" s="996"/>
      <c r="IO116" s="996"/>
      <c r="IP116" s="996"/>
      <c r="IQ116" s="996"/>
      <c r="IR116" s="996"/>
      <c r="IS116" s="996"/>
      <c r="IT116" s="996"/>
      <c r="IU116" s="996"/>
      <c r="IV116" s="996"/>
      <c r="IW116" s="996"/>
      <c r="IX116" s="996"/>
      <c r="IY116" s="996"/>
      <c r="IZ116" s="996"/>
      <c r="JA116" s="996"/>
      <c r="JB116" s="996"/>
      <c r="JC116" s="996"/>
      <c r="JD116" s="996"/>
      <c r="JE116" s="996"/>
      <c r="JF116" s="996"/>
      <c r="JG116" s="996"/>
      <c r="JH116" s="996"/>
      <c r="JI116" s="996"/>
      <c r="JJ116" s="996"/>
      <c r="JK116" s="996"/>
      <c r="JL116" s="996"/>
      <c r="JM116" s="996"/>
      <c r="JN116" s="996"/>
      <c r="JO116" s="996"/>
      <c r="JP116" s="996"/>
      <c r="JQ116" s="996"/>
      <c r="JR116" s="996"/>
      <c r="JS116" s="996"/>
      <c r="JT116" s="996"/>
      <c r="JU116" s="996"/>
      <c r="JV116" s="996"/>
      <c r="JW116" s="996"/>
      <c r="JX116" s="996"/>
      <c r="JY116" s="996"/>
      <c r="JZ116" s="996"/>
      <c r="KA116" s="996"/>
      <c r="KB116" s="996"/>
      <c r="KC116" s="996"/>
      <c r="KD116" s="996"/>
      <c r="KE116" s="996"/>
      <c r="KF116" s="996"/>
      <c r="KG116" s="996"/>
      <c r="KH116" s="996"/>
      <c r="KI116" s="996"/>
      <c r="KJ116" s="996"/>
      <c r="KK116" s="996"/>
      <c r="KL116" s="996"/>
      <c r="KM116" s="996"/>
      <c r="KN116" s="996"/>
      <c r="KO116" s="996"/>
      <c r="KP116" s="996"/>
      <c r="KQ116" s="996"/>
      <c r="KR116" s="996"/>
      <c r="KS116" s="996"/>
      <c r="KT116" s="996"/>
      <c r="KU116" s="996"/>
      <c r="KV116" s="996"/>
      <c r="KW116" s="996"/>
      <c r="KX116" s="996"/>
      <c r="KY116" s="996"/>
      <c r="KZ116" s="996"/>
      <c r="LA116" s="996"/>
      <c r="LB116" s="996"/>
      <c r="LC116" s="996"/>
      <c r="LD116" s="996"/>
      <c r="LE116" s="996"/>
      <c r="LF116" s="996"/>
      <c r="LG116" s="996"/>
      <c r="LH116" s="996"/>
      <c r="LI116" s="996"/>
      <c r="LJ116" s="996"/>
      <c r="LK116" s="996"/>
      <c r="LL116" s="996"/>
      <c r="LM116" s="996"/>
      <c r="LN116" s="996"/>
      <c r="LO116" s="996"/>
      <c r="LP116" s="996"/>
      <c r="LQ116" s="996"/>
      <c r="LR116" s="996"/>
      <c r="LS116" s="996"/>
      <c r="LT116" s="996"/>
      <c r="LU116" s="996"/>
      <c r="LV116" s="996"/>
      <c r="LW116" s="996"/>
      <c r="LX116" s="996"/>
      <c r="LY116" s="996"/>
      <c r="LZ116" s="996"/>
      <c r="MA116" s="996"/>
      <c r="MB116" s="996"/>
      <c r="MC116" s="996"/>
      <c r="MD116" s="996"/>
      <c r="ME116" s="996"/>
      <c r="MF116" s="996"/>
      <c r="MG116" s="996"/>
      <c r="MH116" s="996"/>
      <c r="MI116" s="996"/>
      <c r="MJ116" s="996"/>
      <c r="MK116" s="996"/>
      <c r="ML116" s="996"/>
      <c r="MM116" s="996"/>
      <c r="MN116" s="996"/>
      <c r="MO116" s="996"/>
      <c r="MP116" s="996"/>
      <c r="MQ116" s="996"/>
      <c r="MR116" s="996"/>
      <c r="MS116" s="996"/>
      <c r="MT116" s="996"/>
      <c r="MU116" s="996"/>
      <c r="MV116" s="996"/>
      <c r="MW116" s="996"/>
      <c r="MX116" s="996"/>
      <c r="MY116" s="996"/>
      <c r="MZ116" s="996"/>
      <c r="NA116" s="996"/>
      <c r="NB116" s="996"/>
      <c r="NC116" s="996"/>
      <c r="ND116" s="996"/>
      <c r="NE116" s="996"/>
      <c r="NF116" s="996"/>
      <c r="NG116" s="996"/>
      <c r="NH116" s="996"/>
      <c r="NI116" s="996"/>
      <c r="NJ116" s="996"/>
      <c r="NK116" s="996"/>
      <c r="NL116" s="996"/>
      <c r="NM116" s="996"/>
      <c r="NN116" s="996"/>
      <c r="NO116" s="996"/>
      <c r="NP116" s="996"/>
      <c r="NQ116" s="996"/>
      <c r="NR116" s="996"/>
      <c r="NS116" s="996"/>
      <c r="NT116" s="996"/>
      <c r="NU116" s="996"/>
      <c r="NV116" s="996"/>
      <c r="NW116" s="996"/>
      <c r="NX116" s="996"/>
      <c r="NY116" s="996"/>
      <c r="NZ116" s="996"/>
      <c r="OA116" s="996"/>
      <c r="OB116" s="996"/>
      <c r="OC116" s="996"/>
      <c r="OD116" s="996"/>
      <c r="OE116" s="996"/>
      <c r="OF116" s="996"/>
      <c r="OG116" s="996"/>
      <c r="OH116" s="996"/>
      <c r="OI116" s="996"/>
      <c r="OJ116" s="996"/>
      <c r="OK116" s="996"/>
      <c r="OL116" s="996"/>
      <c r="OM116" s="996"/>
      <c r="ON116" s="996"/>
      <c r="OO116" s="996"/>
      <c r="OP116" s="996"/>
      <c r="OQ116" s="996"/>
      <c r="OR116" s="996"/>
      <c r="OS116" s="996"/>
      <c r="OT116" s="996"/>
      <c r="OU116" s="996"/>
      <c r="OV116" s="996"/>
      <c r="OW116" s="996"/>
      <c r="OX116" s="996"/>
      <c r="OY116" s="996"/>
      <c r="OZ116" s="996"/>
      <c r="PA116" s="996"/>
      <c r="PB116" s="996"/>
      <c r="PC116" s="996"/>
      <c r="PD116" s="996"/>
      <c r="PE116" s="996"/>
      <c r="PF116" s="996"/>
      <c r="PG116" s="996"/>
      <c r="PH116" s="996"/>
      <c r="PI116" s="996"/>
      <c r="PJ116" s="996"/>
      <c r="PK116" s="996"/>
      <c r="PL116" s="996"/>
      <c r="PM116" s="996"/>
      <c r="PN116" s="996"/>
      <c r="PO116" s="996"/>
      <c r="PP116" s="996"/>
      <c r="PQ116" s="996"/>
      <c r="PR116" s="996"/>
      <c r="PS116" s="996"/>
      <c r="PT116" s="996"/>
      <c r="PU116" s="996"/>
      <c r="PV116" s="996"/>
      <c r="PW116" s="996"/>
      <c r="PX116" s="996"/>
      <c r="PY116" s="996"/>
      <c r="PZ116" s="996"/>
      <c r="QA116" s="996"/>
      <c r="QB116" s="996"/>
      <c r="QC116" s="996"/>
      <c r="QD116" s="996"/>
      <c r="QE116" s="996"/>
      <c r="QF116" s="996"/>
      <c r="QG116" s="996"/>
      <c r="QH116" s="996"/>
      <c r="QI116" s="996"/>
      <c r="QJ116" s="996"/>
      <c r="QK116" s="996"/>
      <c r="QL116" s="996"/>
      <c r="QM116" s="996"/>
      <c r="QN116" s="996"/>
      <c r="QO116" s="996"/>
      <c r="QP116" s="996"/>
      <c r="QQ116" s="996"/>
      <c r="QR116" s="996"/>
      <c r="QS116" s="996"/>
      <c r="QT116" s="996"/>
      <c r="QU116" s="996"/>
      <c r="QV116" s="996"/>
      <c r="QW116" s="996"/>
      <c r="QX116" s="996"/>
      <c r="QY116" s="996"/>
      <c r="QZ116" s="996"/>
      <c r="RA116" s="996"/>
      <c r="RB116" s="996"/>
      <c r="RC116" s="996"/>
      <c r="RD116" s="996"/>
      <c r="RE116" s="996"/>
      <c r="RF116" s="996"/>
      <c r="RG116" s="996"/>
      <c r="RH116" s="996"/>
      <c r="RI116" s="996"/>
      <c r="RJ116" s="996"/>
      <c r="RK116" s="996"/>
      <c r="RL116" s="996"/>
      <c r="RM116" s="996"/>
      <c r="RN116" s="996"/>
      <c r="RO116" s="996"/>
      <c r="RP116" s="996"/>
      <c r="RQ116" s="996"/>
      <c r="RR116" s="996"/>
      <c r="RS116" s="996"/>
      <c r="RT116" s="996"/>
      <c r="RU116" s="996"/>
      <c r="RV116" s="996"/>
      <c r="RW116" s="996"/>
      <c r="RX116" s="996"/>
      <c r="RY116" s="996"/>
      <c r="RZ116" s="996"/>
      <c r="SA116" s="996"/>
      <c r="SB116" s="996"/>
      <c r="SC116" s="996"/>
      <c r="SD116" s="996"/>
      <c r="SE116" s="996"/>
      <c r="SF116" s="996"/>
      <c r="SG116" s="996"/>
      <c r="SH116" s="996"/>
      <c r="SI116" s="996"/>
      <c r="SJ116" s="996"/>
      <c r="SK116" s="996"/>
      <c r="SL116" s="996"/>
      <c r="SM116" s="996"/>
      <c r="SN116" s="996"/>
      <c r="SO116" s="996"/>
      <c r="SP116" s="996"/>
      <c r="SQ116" s="996"/>
      <c r="SR116" s="996"/>
      <c r="SS116" s="996"/>
      <c r="ST116" s="996"/>
      <c r="SU116" s="996"/>
      <c r="SV116" s="996"/>
      <c r="SW116" s="996"/>
      <c r="SX116" s="996"/>
      <c r="SY116" s="996"/>
      <c r="SZ116" s="996"/>
      <c r="TA116" s="996"/>
      <c r="TB116" s="996"/>
      <c r="TC116" s="996"/>
      <c r="TD116" s="996"/>
      <c r="TE116" s="996"/>
      <c r="TF116" s="996"/>
      <c r="TG116" s="996"/>
      <c r="TH116" s="996"/>
      <c r="TI116" s="996"/>
      <c r="TJ116" s="996"/>
      <c r="TK116" s="996"/>
      <c r="TL116" s="996"/>
      <c r="TM116" s="996"/>
      <c r="TN116" s="996"/>
      <c r="TO116" s="996"/>
      <c r="TP116" s="996"/>
      <c r="TQ116" s="996"/>
      <c r="TR116" s="996"/>
      <c r="TS116" s="996"/>
      <c r="TT116" s="996"/>
      <c r="TU116" s="996"/>
      <c r="TV116" s="996"/>
      <c r="TW116" s="996"/>
      <c r="TX116" s="996"/>
      <c r="TY116" s="996"/>
      <c r="TZ116" s="996"/>
      <c r="UA116" s="996"/>
      <c r="UB116" s="996"/>
      <c r="UC116" s="996"/>
      <c r="UD116" s="996"/>
      <c r="UE116" s="996"/>
      <c r="UF116" s="996"/>
      <c r="UG116" s="996"/>
      <c r="UH116" s="996"/>
      <c r="UI116" s="996"/>
      <c r="UJ116" s="996"/>
      <c r="UK116" s="996"/>
      <c r="UL116" s="996"/>
      <c r="UM116" s="996"/>
      <c r="UN116" s="996"/>
      <c r="UO116" s="996"/>
      <c r="UP116" s="996"/>
      <c r="UQ116" s="996"/>
      <c r="UR116" s="996"/>
      <c r="US116" s="996"/>
      <c r="UT116" s="996"/>
      <c r="UU116" s="996"/>
      <c r="UV116" s="996"/>
      <c r="UW116" s="996"/>
      <c r="UX116" s="996"/>
      <c r="UY116" s="996"/>
      <c r="UZ116" s="996"/>
      <c r="VA116" s="996"/>
      <c r="VB116" s="996"/>
      <c r="VC116" s="996"/>
      <c r="VD116" s="996"/>
      <c r="VE116" s="996"/>
      <c r="VF116" s="996"/>
      <c r="VG116" s="996"/>
      <c r="VH116" s="996"/>
      <c r="VI116" s="996"/>
      <c r="VJ116" s="996"/>
      <c r="VK116" s="996"/>
      <c r="VL116" s="996"/>
      <c r="VM116" s="996"/>
      <c r="VN116" s="996"/>
      <c r="VO116" s="996"/>
      <c r="VP116" s="996"/>
      <c r="VQ116" s="996"/>
      <c r="VR116" s="996"/>
      <c r="VS116" s="996"/>
      <c r="VT116" s="996"/>
      <c r="VU116" s="996"/>
      <c r="VV116" s="996"/>
      <c r="VW116" s="996"/>
      <c r="VX116" s="996"/>
      <c r="VY116" s="996"/>
      <c r="VZ116" s="996"/>
      <c r="WA116" s="996"/>
      <c r="WB116" s="996"/>
      <c r="WC116" s="996"/>
      <c r="WD116" s="996"/>
      <c r="WE116" s="996"/>
      <c r="WF116" s="996"/>
      <c r="WG116" s="996"/>
      <c r="WH116" s="996"/>
      <c r="WI116" s="996"/>
      <c r="WJ116" s="996"/>
      <c r="WK116" s="996"/>
      <c r="WL116" s="996"/>
      <c r="WM116" s="996"/>
      <c r="WN116" s="996"/>
      <c r="WO116" s="996"/>
      <c r="WP116" s="996"/>
      <c r="WQ116" s="996"/>
      <c r="WR116" s="996"/>
      <c r="WS116" s="996"/>
      <c r="WT116" s="996"/>
      <c r="WU116" s="996"/>
      <c r="WV116" s="996"/>
      <c r="WW116" s="996"/>
      <c r="WX116" s="996"/>
      <c r="WY116" s="996"/>
      <c r="WZ116" s="996"/>
      <c r="XA116" s="996"/>
      <c r="XB116" s="996"/>
      <c r="XC116" s="996"/>
      <c r="XD116" s="996"/>
      <c r="XE116" s="996"/>
      <c r="XF116" s="996"/>
      <c r="XG116" s="996"/>
      <c r="XH116" s="996"/>
      <c r="XI116" s="996"/>
      <c r="XJ116" s="996"/>
      <c r="XK116" s="996"/>
      <c r="XL116" s="996"/>
      <c r="XM116" s="996"/>
      <c r="XN116" s="996"/>
      <c r="XO116" s="996"/>
      <c r="XP116" s="996"/>
      <c r="XQ116" s="996"/>
      <c r="XR116" s="996"/>
      <c r="XS116" s="996"/>
      <c r="XT116" s="996"/>
      <c r="XU116" s="996"/>
      <c r="XV116" s="996"/>
      <c r="XW116" s="996"/>
      <c r="XX116" s="996"/>
      <c r="XY116" s="996"/>
      <c r="XZ116" s="996"/>
      <c r="YA116" s="996"/>
      <c r="YB116" s="996"/>
      <c r="YC116" s="996"/>
      <c r="YD116" s="996"/>
      <c r="YE116" s="996"/>
      <c r="YF116" s="996"/>
      <c r="YG116" s="996"/>
      <c r="YH116" s="996"/>
      <c r="YI116" s="996"/>
      <c r="YJ116" s="996"/>
      <c r="YK116" s="996"/>
      <c r="YL116" s="996"/>
      <c r="YM116" s="996"/>
      <c r="YN116" s="996"/>
      <c r="YO116" s="996"/>
      <c r="YP116" s="996"/>
      <c r="YQ116" s="996"/>
      <c r="YR116" s="996"/>
      <c r="YS116" s="996"/>
      <c r="YT116" s="996"/>
      <c r="YU116" s="996"/>
      <c r="YV116" s="996"/>
      <c r="YW116" s="996"/>
      <c r="YX116" s="996"/>
      <c r="YY116" s="996"/>
      <c r="YZ116" s="996"/>
      <c r="ZA116" s="996"/>
      <c r="ZB116" s="996"/>
      <c r="ZC116" s="996"/>
      <c r="ZD116" s="996"/>
      <c r="ZE116" s="996"/>
      <c r="ZF116" s="996"/>
      <c r="ZG116" s="996"/>
      <c r="ZH116" s="996"/>
      <c r="ZI116" s="996"/>
      <c r="ZJ116" s="996"/>
      <c r="ZK116" s="996"/>
      <c r="ZL116" s="996"/>
      <c r="ZM116" s="996"/>
      <c r="ZN116" s="996"/>
      <c r="ZO116" s="996"/>
      <c r="ZP116" s="996"/>
      <c r="ZQ116" s="996"/>
      <c r="ZR116" s="996"/>
      <c r="ZS116" s="996"/>
      <c r="ZT116" s="996"/>
      <c r="ZU116" s="996"/>
      <c r="ZV116" s="996"/>
      <c r="ZW116" s="996"/>
      <c r="ZX116" s="996"/>
      <c r="ZY116" s="996"/>
      <c r="ZZ116" s="996"/>
      <c r="AAA116" s="996"/>
      <c r="AAB116" s="996"/>
      <c r="AAC116" s="996"/>
      <c r="AAD116" s="996"/>
      <c r="AAE116" s="996"/>
      <c r="AAF116" s="996"/>
      <c r="AAG116" s="996"/>
      <c r="AAH116" s="996"/>
      <c r="AAI116" s="996"/>
      <c r="AAJ116" s="996"/>
      <c r="AAK116" s="996"/>
      <c r="AAL116" s="996"/>
      <c r="AAM116" s="996"/>
      <c r="AAN116" s="996"/>
      <c r="AAO116" s="996"/>
      <c r="AAP116" s="996"/>
      <c r="AAQ116" s="996"/>
      <c r="AAR116" s="996"/>
      <c r="AAS116" s="996"/>
      <c r="AAT116" s="996"/>
      <c r="AAU116" s="996"/>
      <c r="AAV116" s="996"/>
      <c r="AAW116" s="996"/>
      <c r="AAX116" s="996"/>
      <c r="AAY116" s="996"/>
      <c r="AAZ116" s="996"/>
      <c r="ABA116" s="996"/>
      <c r="ABB116" s="996"/>
      <c r="ABC116" s="996"/>
      <c r="ABD116" s="996"/>
      <c r="ABE116" s="996"/>
      <c r="ABF116" s="996"/>
      <c r="ABG116" s="996"/>
      <c r="ABH116" s="996"/>
      <c r="ABI116" s="996"/>
      <c r="ABJ116" s="996"/>
      <c r="ABK116" s="996"/>
      <c r="ABL116" s="996"/>
      <c r="ABM116" s="996"/>
      <c r="ABN116" s="996"/>
      <c r="ABO116" s="996"/>
      <c r="ABP116" s="996"/>
      <c r="ABQ116" s="996"/>
      <c r="ABR116" s="996"/>
      <c r="ABS116" s="996"/>
      <c r="ABT116" s="996"/>
      <c r="ABU116" s="996"/>
      <c r="ABV116" s="996"/>
      <c r="ABW116" s="996"/>
      <c r="ABX116" s="996"/>
      <c r="ABY116" s="996"/>
      <c r="ABZ116" s="996"/>
      <c r="ACA116" s="996"/>
      <c r="ACB116" s="996"/>
      <c r="ACC116" s="996"/>
      <c r="ACD116" s="996"/>
      <c r="ACE116" s="996"/>
      <c r="ACF116" s="996"/>
      <c r="ACG116" s="996"/>
      <c r="ACH116" s="996"/>
      <c r="ACI116" s="996"/>
      <c r="ACJ116" s="996"/>
      <c r="ACK116" s="996"/>
      <c r="ACL116" s="996"/>
      <c r="ACM116" s="996"/>
      <c r="ACN116" s="996"/>
      <c r="ACO116" s="996"/>
      <c r="ACP116" s="996"/>
      <c r="ACQ116" s="996"/>
      <c r="ACR116" s="996"/>
      <c r="ACS116" s="996"/>
      <c r="ACT116" s="996"/>
      <c r="ACU116" s="996"/>
      <c r="ACV116" s="996"/>
      <c r="ACW116" s="996"/>
      <c r="ACX116" s="996"/>
      <c r="ACY116" s="996"/>
      <c r="ACZ116" s="996"/>
      <c r="ADA116" s="996"/>
      <c r="ADB116" s="996"/>
      <c r="ADC116" s="996"/>
      <c r="ADD116" s="996"/>
      <c r="ADE116" s="996"/>
      <c r="ADF116" s="996"/>
      <c r="ADG116" s="996"/>
      <c r="ADH116" s="996"/>
      <c r="ADI116" s="996"/>
      <c r="ADJ116" s="996"/>
      <c r="ADK116" s="996"/>
      <c r="ADL116" s="996"/>
      <c r="ADM116" s="996"/>
      <c r="ADN116" s="996"/>
      <c r="ADO116" s="996"/>
      <c r="ADP116" s="996"/>
      <c r="ADQ116" s="996"/>
      <c r="ADR116" s="996"/>
      <c r="ADS116" s="996"/>
      <c r="ADT116" s="996"/>
      <c r="ADU116" s="996"/>
      <c r="ADV116" s="996"/>
      <c r="ADW116" s="996"/>
      <c r="ADX116" s="996"/>
      <c r="ADY116" s="996"/>
      <c r="ADZ116" s="996"/>
      <c r="AEA116" s="996"/>
      <c r="AEB116" s="996"/>
      <c r="AEC116" s="996"/>
      <c r="AED116" s="996"/>
      <c r="AEE116" s="996"/>
      <c r="AEF116" s="996"/>
      <c r="AEG116" s="996"/>
      <c r="AEH116" s="996"/>
      <c r="AEI116" s="996"/>
      <c r="AEJ116" s="996"/>
      <c r="AEK116" s="996"/>
      <c r="AEL116" s="996"/>
      <c r="AEM116" s="996"/>
      <c r="AEN116" s="996"/>
      <c r="AEO116" s="996"/>
      <c r="AEP116" s="996"/>
      <c r="AEQ116" s="996"/>
      <c r="AER116" s="996"/>
      <c r="AES116" s="996"/>
      <c r="AET116" s="996"/>
      <c r="AEU116" s="996"/>
      <c r="AEV116" s="996"/>
      <c r="AEW116" s="996"/>
      <c r="AEX116" s="996"/>
      <c r="AEY116" s="996"/>
      <c r="AEZ116" s="996"/>
      <c r="AFA116" s="996"/>
      <c r="AFB116" s="996"/>
      <c r="AFC116" s="996"/>
      <c r="AFD116" s="996"/>
      <c r="AFE116" s="996"/>
      <c r="AFF116" s="996"/>
      <c r="AFG116" s="996"/>
      <c r="AFH116" s="996"/>
      <c r="AFI116" s="996"/>
      <c r="AFJ116" s="996"/>
      <c r="AFK116" s="996"/>
      <c r="AFL116" s="996"/>
      <c r="AFM116" s="996"/>
      <c r="AFN116" s="996"/>
      <c r="AFO116" s="996"/>
      <c r="AFP116" s="996"/>
      <c r="AFQ116" s="996"/>
      <c r="AFR116" s="996"/>
      <c r="AFS116" s="996"/>
      <c r="AFT116" s="996"/>
      <c r="AFU116" s="996"/>
      <c r="AFV116" s="996"/>
      <c r="AFW116" s="996"/>
      <c r="AFX116" s="996"/>
      <c r="AFY116" s="996"/>
      <c r="AFZ116" s="996"/>
      <c r="AGA116" s="996"/>
      <c r="AGB116" s="996"/>
      <c r="AGC116" s="996"/>
      <c r="AGD116" s="996"/>
      <c r="AGE116" s="996"/>
      <c r="AGF116" s="996"/>
      <c r="AGG116" s="996"/>
      <c r="AGH116" s="996"/>
      <c r="AGI116" s="996"/>
      <c r="AGJ116" s="996"/>
      <c r="AGK116" s="996"/>
      <c r="AGL116" s="996"/>
      <c r="AGM116" s="996"/>
      <c r="AGN116" s="996"/>
      <c r="AGO116" s="996"/>
      <c r="AGP116" s="996"/>
      <c r="AGQ116" s="996"/>
      <c r="AGR116" s="996"/>
      <c r="AGS116" s="996"/>
      <c r="AGT116" s="996"/>
      <c r="AGU116" s="996"/>
      <c r="AGV116" s="996"/>
      <c r="AGW116" s="996"/>
      <c r="AGX116" s="996"/>
      <c r="AGY116" s="996"/>
      <c r="AGZ116" s="996"/>
      <c r="AHA116" s="996"/>
      <c r="AHB116" s="996"/>
      <c r="AHC116" s="996"/>
      <c r="AHD116" s="996"/>
      <c r="AHE116" s="996"/>
      <c r="AHF116" s="996"/>
      <c r="AHG116" s="996"/>
      <c r="AHH116" s="996"/>
      <c r="AHI116" s="996"/>
      <c r="AHJ116" s="996"/>
      <c r="AHK116" s="996"/>
      <c r="AHL116" s="996"/>
      <c r="AHM116" s="996"/>
      <c r="AHN116" s="996"/>
      <c r="AHO116" s="996"/>
      <c r="AHP116" s="996"/>
      <c r="AHQ116" s="996"/>
      <c r="AHR116" s="996"/>
      <c r="AHS116" s="996"/>
      <c r="AHT116" s="996"/>
      <c r="AHU116" s="996"/>
      <c r="AHV116" s="996"/>
      <c r="AHW116" s="996"/>
      <c r="AHX116" s="996"/>
      <c r="AHY116" s="996"/>
      <c r="AHZ116" s="996"/>
      <c r="AIA116" s="996"/>
      <c r="AIB116" s="996"/>
      <c r="AIC116" s="996"/>
      <c r="AID116" s="996"/>
      <c r="AIE116" s="996"/>
      <c r="AIF116" s="996"/>
      <c r="AIG116" s="996"/>
      <c r="AIH116" s="996"/>
      <c r="AII116" s="996"/>
      <c r="AIJ116" s="996"/>
      <c r="AIK116" s="996"/>
      <c r="AIL116" s="996"/>
      <c r="AIM116" s="996"/>
      <c r="AIN116" s="996"/>
      <c r="AIO116" s="996"/>
      <c r="AIP116" s="996"/>
      <c r="AIQ116" s="996"/>
      <c r="AIR116" s="996"/>
      <c r="AIS116" s="996"/>
      <c r="AIT116" s="996"/>
      <c r="AIU116" s="996"/>
      <c r="AIV116" s="996"/>
      <c r="AIW116" s="996"/>
      <c r="AIX116" s="996"/>
      <c r="AIY116" s="996"/>
      <c r="AIZ116" s="996"/>
      <c r="AJA116" s="996"/>
      <c r="AJB116" s="996"/>
      <c r="AJC116" s="996"/>
      <c r="AJD116" s="996"/>
      <c r="AJE116" s="996"/>
      <c r="AJF116" s="996"/>
      <c r="AJG116" s="996"/>
      <c r="AJH116" s="996"/>
      <c r="AJI116" s="996"/>
      <c r="AJJ116" s="996"/>
      <c r="AJK116" s="996"/>
      <c r="AJL116" s="996"/>
      <c r="AJM116" s="996"/>
      <c r="AJN116" s="996"/>
      <c r="AJO116" s="996"/>
      <c r="AJP116" s="996"/>
      <c r="AJQ116" s="996"/>
      <c r="AJR116" s="996"/>
      <c r="AJS116" s="996"/>
      <c r="AJT116" s="996"/>
      <c r="AJU116" s="996"/>
      <c r="AJV116" s="996"/>
      <c r="AJW116" s="996"/>
      <c r="AJX116" s="996"/>
      <c r="AJY116" s="996"/>
      <c r="AJZ116" s="996"/>
      <c r="AKA116" s="996"/>
      <c r="AKB116" s="996"/>
      <c r="AKC116" s="996"/>
      <c r="AKD116" s="996"/>
      <c r="AKE116" s="996"/>
      <c r="AKF116" s="996"/>
      <c r="AKG116" s="996"/>
      <c r="AKH116" s="996"/>
      <c r="AKI116" s="996"/>
      <c r="AKJ116" s="996"/>
      <c r="AKK116" s="996"/>
      <c r="AKL116" s="996"/>
      <c r="AKM116" s="996"/>
      <c r="AKN116" s="996"/>
      <c r="AKO116" s="996"/>
      <c r="AKP116" s="996"/>
      <c r="AKQ116" s="996"/>
      <c r="AKR116" s="996"/>
      <c r="AKS116" s="996"/>
      <c r="AKT116" s="996"/>
      <c r="AKU116" s="996"/>
      <c r="AKV116" s="996"/>
      <c r="AKW116" s="996"/>
      <c r="AKX116" s="996"/>
      <c r="AKY116" s="996"/>
      <c r="AKZ116" s="996"/>
      <c r="ALA116" s="996"/>
      <c r="ALB116" s="996"/>
      <c r="ALC116" s="996"/>
      <c r="ALD116" s="996"/>
      <c r="ALE116" s="996"/>
      <c r="ALF116" s="996"/>
      <c r="ALG116" s="996"/>
      <c r="ALH116" s="996"/>
      <c r="ALI116" s="996"/>
      <c r="ALJ116" s="996"/>
      <c r="ALK116" s="996"/>
      <c r="ALL116" s="996"/>
      <c r="ALM116" s="996"/>
      <c r="ALN116" s="996"/>
      <c r="ALO116" s="996"/>
      <c r="ALP116" s="996"/>
      <c r="ALQ116" s="996"/>
      <c r="ALR116" s="996"/>
      <c r="ALS116" s="996"/>
    </row>
    <row r="117" spans="1:1007" s="962" customFormat="1" ht="300">
      <c r="A117" s="1007" t="s">
        <v>1249</v>
      </c>
      <c r="B117" s="997">
        <v>7.0000000000000007E-2</v>
      </c>
      <c r="C117" s="987" t="s">
        <v>1250</v>
      </c>
      <c r="D117" s="998">
        <v>2.5000000000000001E-3</v>
      </c>
      <c r="E117" s="953" t="s">
        <v>1251</v>
      </c>
      <c r="F117" s="953" t="s">
        <v>1252</v>
      </c>
      <c r="G117" s="953" t="s">
        <v>1253</v>
      </c>
      <c r="H117" s="953" t="s">
        <v>23</v>
      </c>
      <c r="I117" s="953">
        <v>33807</v>
      </c>
      <c r="J117" s="953">
        <v>2021</v>
      </c>
      <c r="K117" s="1172">
        <v>45078</v>
      </c>
      <c r="L117" s="1109">
        <v>50770</v>
      </c>
      <c r="M117" s="953">
        <v>33857</v>
      </c>
      <c r="N117" s="953">
        <v>33857</v>
      </c>
      <c r="O117" s="953">
        <v>33857</v>
      </c>
      <c r="P117" s="953">
        <v>33857</v>
      </c>
      <c r="Q117" s="953">
        <v>33857</v>
      </c>
      <c r="R117" s="953">
        <v>33857</v>
      </c>
      <c r="S117" s="953">
        <v>33857</v>
      </c>
      <c r="T117" s="953">
        <v>33857</v>
      </c>
      <c r="U117" s="953">
        <v>33857</v>
      </c>
      <c r="V117" s="953">
        <v>33857</v>
      </c>
      <c r="W117" s="953">
        <v>33857</v>
      </c>
      <c r="X117" s="953">
        <v>33857</v>
      </c>
      <c r="Y117" s="953">
        <v>33857</v>
      </c>
      <c r="Z117" s="953">
        <v>33857</v>
      </c>
      <c r="AA117" s="953">
        <v>33857</v>
      </c>
      <c r="AB117" s="953">
        <v>33857</v>
      </c>
      <c r="AC117" s="953">
        <f t="shared" ref="AC117:AC124" si="14">SUM(M117:AB117)</f>
        <v>541712</v>
      </c>
      <c r="AD117" s="960"/>
      <c r="AE117" s="965" t="s">
        <v>1254</v>
      </c>
      <c r="AF117" s="1189">
        <v>8.8000000000000005E-3</v>
      </c>
      <c r="AG117" s="953" t="s">
        <v>1255</v>
      </c>
      <c r="AH117" s="953" t="s">
        <v>1256</v>
      </c>
      <c r="AI117" s="953" t="s">
        <v>1257</v>
      </c>
      <c r="AJ117" s="953" t="s">
        <v>1258</v>
      </c>
      <c r="AK117" s="953" t="s">
        <v>1253</v>
      </c>
      <c r="AL117" s="953" t="s">
        <v>20</v>
      </c>
      <c r="AM117" s="956" t="str">
        <f t="shared" si="13"/>
        <v>SI</v>
      </c>
      <c r="AN117" s="953">
        <v>223</v>
      </c>
      <c r="AO117" s="953">
        <v>154</v>
      </c>
      <c r="AP117" s="953">
        <v>2021</v>
      </c>
      <c r="AQ117" s="1172">
        <v>45078</v>
      </c>
      <c r="AR117" s="991">
        <v>50769</v>
      </c>
      <c r="AS117" s="953">
        <v>200</v>
      </c>
      <c r="AT117" s="953">
        <v>200</v>
      </c>
      <c r="AU117" s="953">
        <v>200</v>
      </c>
      <c r="AV117" s="953">
        <v>200</v>
      </c>
      <c r="AW117" s="953">
        <v>200</v>
      </c>
      <c r="AX117" s="953">
        <v>200</v>
      </c>
      <c r="AY117" s="953">
        <v>200</v>
      </c>
      <c r="AZ117" s="953">
        <v>200</v>
      </c>
      <c r="BA117" s="953">
        <v>200</v>
      </c>
      <c r="BB117" s="953">
        <v>200</v>
      </c>
      <c r="BC117" s="953">
        <v>200</v>
      </c>
      <c r="BD117" s="953">
        <v>200</v>
      </c>
      <c r="BE117" s="953">
        <v>200</v>
      </c>
      <c r="BF117" s="953">
        <v>200</v>
      </c>
      <c r="BG117" s="953">
        <v>200</v>
      </c>
      <c r="BH117" s="953">
        <v>200</v>
      </c>
      <c r="BI117" s="988">
        <f>SUM(AS117:BH117)</f>
        <v>3200</v>
      </c>
      <c r="BJ117" s="1135">
        <v>3733</v>
      </c>
      <c r="BK117" s="953">
        <v>3733</v>
      </c>
      <c r="BL117" s="953" t="s">
        <v>743</v>
      </c>
      <c r="BM117" s="953">
        <v>7658</v>
      </c>
      <c r="BN117" s="1135">
        <v>3733</v>
      </c>
      <c r="BO117" s="1135"/>
      <c r="BP117" s="960" t="s">
        <v>743</v>
      </c>
      <c r="BQ117" s="960">
        <v>7658</v>
      </c>
      <c r="BR117" s="1135">
        <v>3733</v>
      </c>
      <c r="BS117" s="1135"/>
      <c r="BT117" s="960" t="s">
        <v>743</v>
      </c>
      <c r="BU117" s="960"/>
      <c r="BV117" s="1135">
        <v>3733</v>
      </c>
      <c r="BW117" s="953"/>
      <c r="BX117" s="953" t="s">
        <v>743</v>
      </c>
      <c r="BY117" s="953">
        <v>7658</v>
      </c>
      <c r="BZ117" s="1135">
        <v>3733</v>
      </c>
      <c r="CA117" s="953"/>
      <c r="CB117" s="953" t="s">
        <v>743</v>
      </c>
      <c r="CC117" s="953">
        <v>7658</v>
      </c>
      <c r="CD117" s="1135">
        <v>3733</v>
      </c>
      <c r="CE117" s="953"/>
      <c r="CF117" s="953" t="s">
        <v>743</v>
      </c>
      <c r="CG117" s="953"/>
      <c r="CH117" s="1135">
        <v>3733</v>
      </c>
      <c r="CI117" s="953"/>
      <c r="CJ117" s="953" t="s">
        <v>743</v>
      </c>
      <c r="CK117" s="953"/>
      <c r="CL117" s="1135">
        <v>3733</v>
      </c>
      <c r="CM117" s="953"/>
      <c r="CN117" s="953" t="s">
        <v>743</v>
      </c>
      <c r="CO117" s="953"/>
      <c r="CP117" s="1135">
        <v>3733</v>
      </c>
      <c r="CQ117" s="953"/>
      <c r="CR117" s="953" t="s">
        <v>743</v>
      </c>
      <c r="CS117" s="953"/>
      <c r="CT117" s="1135">
        <v>3733</v>
      </c>
      <c r="CU117" s="953"/>
      <c r="CV117" s="953" t="s">
        <v>743</v>
      </c>
      <c r="CW117" s="953"/>
      <c r="CX117" s="1135">
        <v>3733</v>
      </c>
      <c r="CY117" s="953"/>
      <c r="CZ117" s="953" t="s">
        <v>743</v>
      </c>
      <c r="DA117" s="953"/>
      <c r="DB117" s="1135">
        <v>3733</v>
      </c>
      <c r="DC117" s="953"/>
      <c r="DD117" s="953" t="s">
        <v>743</v>
      </c>
      <c r="DE117" s="953"/>
      <c r="DF117" s="1135">
        <v>3733</v>
      </c>
      <c r="DG117" s="953"/>
      <c r="DH117" s="953" t="s">
        <v>743</v>
      </c>
      <c r="DI117" s="953"/>
      <c r="DJ117" s="1135">
        <v>3733</v>
      </c>
      <c r="DK117" s="953"/>
      <c r="DL117" s="953" t="s">
        <v>743</v>
      </c>
      <c r="DM117" s="953"/>
      <c r="DN117" s="1135">
        <v>3733</v>
      </c>
      <c r="DO117" s="953"/>
      <c r="DP117" s="953" t="s">
        <v>743</v>
      </c>
      <c r="DQ117" s="953"/>
      <c r="DR117" s="1135">
        <v>3733</v>
      </c>
      <c r="DS117" s="953"/>
      <c r="DT117" s="953" t="s">
        <v>743</v>
      </c>
      <c r="DU117" s="953"/>
      <c r="DV117" s="994">
        <f t="shared" ref="DV117:DV124" si="15">SUM(DR117+DN117+DJ117+DF117+DB117+CX117+CT117+CP117+CL117+CH117+CD117+BZ117+BV117+BR117+BN117+BJ117)</f>
        <v>59728</v>
      </c>
      <c r="DW117" s="968" t="s">
        <v>644</v>
      </c>
      <c r="DX117" s="1019" t="s">
        <v>24</v>
      </c>
      <c r="DY117" s="1019" t="s">
        <v>1259</v>
      </c>
      <c r="DZ117" s="1019" t="s">
        <v>1260</v>
      </c>
      <c r="EA117" s="1019">
        <v>3822500</v>
      </c>
      <c r="EB117" s="1328" t="s">
        <v>1261</v>
      </c>
      <c r="EC117" s="1308"/>
      <c r="ED117" s="1019"/>
      <c r="EE117" s="1019"/>
      <c r="EF117" s="1019"/>
      <c r="EG117" s="1019"/>
      <c r="EH117" s="1328"/>
      <c r="EI117" s="1"/>
      <c r="EJ117" s="1"/>
      <c r="EK117" s="1"/>
      <c r="EL117" s="1"/>
      <c r="EM117" s="1"/>
      <c r="EN117" s="1"/>
      <c r="EO117" s="1"/>
      <c r="EP117" s="1"/>
      <c r="EQ117" s="1"/>
      <c r="ER117" s="990"/>
    </row>
    <row r="118" spans="1:1007" s="962" customFormat="1" ht="300">
      <c r="A118" s="1007" t="s">
        <v>1249</v>
      </c>
      <c r="B118" s="997">
        <v>7.0000000000000007E-2</v>
      </c>
      <c r="C118" s="965" t="s">
        <v>1262</v>
      </c>
      <c r="D118" s="998">
        <v>2.5000000000000001E-3</v>
      </c>
      <c r="E118" s="953" t="s">
        <v>1251</v>
      </c>
      <c r="F118" s="953" t="s">
        <v>1252</v>
      </c>
      <c r="G118" s="953" t="s">
        <v>1253</v>
      </c>
      <c r="H118" s="953" t="s">
        <v>480</v>
      </c>
      <c r="I118" s="953">
        <v>33807</v>
      </c>
      <c r="J118" s="953">
        <v>2021</v>
      </c>
      <c r="K118" s="1172">
        <v>45078</v>
      </c>
      <c r="L118" s="1109">
        <v>50770</v>
      </c>
      <c r="M118" s="953">
        <v>33857</v>
      </c>
      <c r="N118" s="953">
        <v>33857</v>
      </c>
      <c r="O118" s="953">
        <v>33857</v>
      </c>
      <c r="P118" s="953">
        <v>33857</v>
      </c>
      <c r="Q118" s="953">
        <v>33857</v>
      </c>
      <c r="R118" s="953">
        <v>33857</v>
      </c>
      <c r="S118" s="953">
        <v>33857</v>
      </c>
      <c r="T118" s="953">
        <v>33857</v>
      </c>
      <c r="U118" s="953">
        <v>33857</v>
      </c>
      <c r="V118" s="953">
        <v>33857</v>
      </c>
      <c r="W118" s="953">
        <v>33857</v>
      </c>
      <c r="X118" s="953">
        <v>33857</v>
      </c>
      <c r="Y118" s="953">
        <v>33857</v>
      </c>
      <c r="Z118" s="953">
        <v>33857</v>
      </c>
      <c r="AA118" s="953">
        <v>33857</v>
      </c>
      <c r="AB118" s="953">
        <v>33857</v>
      </c>
      <c r="AC118" s="953">
        <f t="shared" si="14"/>
        <v>541712</v>
      </c>
      <c r="AD118" s="960"/>
      <c r="AE118" s="1055" t="s">
        <v>1263</v>
      </c>
      <c r="AF118" s="1189">
        <v>8.8000000000000005E-3</v>
      </c>
      <c r="AG118" s="953" t="s">
        <v>1264</v>
      </c>
      <c r="AH118" s="953" t="s">
        <v>1265</v>
      </c>
      <c r="AI118" s="953" t="s">
        <v>1257</v>
      </c>
      <c r="AJ118" s="953" t="s">
        <v>1258</v>
      </c>
      <c r="AK118" s="953" t="s">
        <v>1253</v>
      </c>
      <c r="AL118" s="953" t="s">
        <v>23</v>
      </c>
      <c r="AM118" s="956" t="str">
        <f t="shared" si="13"/>
        <v>SI</v>
      </c>
      <c r="AN118" s="953">
        <v>223</v>
      </c>
      <c r="AO118" s="953">
        <v>19</v>
      </c>
      <c r="AP118" s="953">
        <v>2021</v>
      </c>
      <c r="AQ118" s="1172">
        <v>45078</v>
      </c>
      <c r="AR118" s="991">
        <v>50769</v>
      </c>
      <c r="AS118" s="1124">
        <v>1</v>
      </c>
      <c r="AT118" s="1124">
        <v>1</v>
      </c>
      <c r="AU118" s="1124">
        <v>1</v>
      </c>
      <c r="AV118" s="1124">
        <v>1</v>
      </c>
      <c r="AW118" s="1124">
        <v>1</v>
      </c>
      <c r="AX118" s="1124">
        <v>1</v>
      </c>
      <c r="AY118" s="1124">
        <v>1</v>
      </c>
      <c r="AZ118" s="1124">
        <v>1</v>
      </c>
      <c r="BA118" s="1124">
        <v>1</v>
      </c>
      <c r="BB118" s="1124">
        <v>1</v>
      </c>
      <c r="BC118" s="1124">
        <v>1</v>
      </c>
      <c r="BD118" s="1124">
        <v>1</v>
      </c>
      <c r="BE118" s="1124">
        <v>1</v>
      </c>
      <c r="BF118" s="1124">
        <v>1</v>
      </c>
      <c r="BG118" s="1124">
        <v>1</v>
      </c>
      <c r="BH118" s="1124">
        <v>1</v>
      </c>
      <c r="BI118" s="1124">
        <v>1</v>
      </c>
      <c r="BJ118" s="1135">
        <v>3733</v>
      </c>
      <c r="BK118" s="953">
        <v>3733</v>
      </c>
      <c r="BL118" s="953" t="s">
        <v>743</v>
      </c>
      <c r="BM118" s="953">
        <v>7658</v>
      </c>
      <c r="BN118" s="1135">
        <v>3733</v>
      </c>
      <c r="BO118" s="1135"/>
      <c r="BP118" s="960" t="s">
        <v>743</v>
      </c>
      <c r="BQ118" s="960">
        <v>7658</v>
      </c>
      <c r="BR118" s="1135">
        <v>3733</v>
      </c>
      <c r="BS118" s="1135"/>
      <c r="BT118" s="960" t="s">
        <v>743</v>
      </c>
      <c r="BU118" s="960"/>
      <c r="BV118" s="1135">
        <v>3733</v>
      </c>
      <c r="BW118" s="953"/>
      <c r="BX118" s="953" t="s">
        <v>743</v>
      </c>
      <c r="BY118" s="953">
        <v>7658</v>
      </c>
      <c r="BZ118" s="1135">
        <v>3733</v>
      </c>
      <c r="CA118" s="953"/>
      <c r="CB118" s="953" t="s">
        <v>743</v>
      </c>
      <c r="CC118" s="953">
        <v>7658</v>
      </c>
      <c r="CD118" s="1135">
        <v>3733</v>
      </c>
      <c r="CE118" s="953"/>
      <c r="CF118" s="953" t="s">
        <v>743</v>
      </c>
      <c r="CG118" s="953"/>
      <c r="CH118" s="1135">
        <v>3733</v>
      </c>
      <c r="CI118" s="953"/>
      <c r="CJ118" s="953" t="s">
        <v>743</v>
      </c>
      <c r="CK118" s="953"/>
      <c r="CL118" s="1135">
        <v>3733</v>
      </c>
      <c r="CM118" s="953"/>
      <c r="CN118" s="953" t="s">
        <v>743</v>
      </c>
      <c r="CO118" s="953"/>
      <c r="CP118" s="1135">
        <v>3733</v>
      </c>
      <c r="CQ118" s="953"/>
      <c r="CR118" s="953" t="s">
        <v>743</v>
      </c>
      <c r="CS118" s="953"/>
      <c r="CT118" s="1135">
        <v>3733</v>
      </c>
      <c r="CU118" s="953"/>
      <c r="CV118" s="953" t="s">
        <v>743</v>
      </c>
      <c r="CW118" s="953"/>
      <c r="CX118" s="1135">
        <v>3733</v>
      </c>
      <c r="CY118" s="953"/>
      <c r="CZ118" s="953" t="s">
        <v>743</v>
      </c>
      <c r="DA118" s="953"/>
      <c r="DB118" s="1135">
        <v>3733</v>
      </c>
      <c r="DC118" s="953"/>
      <c r="DD118" s="953" t="s">
        <v>743</v>
      </c>
      <c r="DE118" s="953"/>
      <c r="DF118" s="1135">
        <v>3733</v>
      </c>
      <c r="DG118" s="953"/>
      <c r="DH118" s="953" t="s">
        <v>743</v>
      </c>
      <c r="DI118" s="953"/>
      <c r="DJ118" s="1135">
        <v>3733</v>
      </c>
      <c r="DK118" s="953"/>
      <c r="DL118" s="953" t="s">
        <v>743</v>
      </c>
      <c r="DM118" s="953"/>
      <c r="DN118" s="1135">
        <v>3733</v>
      </c>
      <c r="DO118" s="953"/>
      <c r="DP118" s="953" t="s">
        <v>743</v>
      </c>
      <c r="DQ118" s="953"/>
      <c r="DR118" s="1135">
        <v>3733</v>
      </c>
      <c r="DS118" s="953"/>
      <c r="DT118" s="953" t="s">
        <v>743</v>
      </c>
      <c r="DU118" s="953"/>
      <c r="DV118" s="994">
        <f t="shared" si="15"/>
        <v>59728</v>
      </c>
      <c r="DW118" s="968" t="s">
        <v>644</v>
      </c>
      <c r="DX118" s="1019" t="s">
        <v>24</v>
      </c>
      <c r="DY118" s="1019" t="s">
        <v>1266</v>
      </c>
      <c r="DZ118" s="1019" t="s">
        <v>1260</v>
      </c>
      <c r="EA118" s="1019">
        <v>3822500</v>
      </c>
      <c r="EB118" s="1328" t="s">
        <v>1261</v>
      </c>
      <c r="EC118" s="1271"/>
      <c r="ED118" s="1019"/>
      <c r="EE118" s="1019"/>
      <c r="EF118" s="1019"/>
      <c r="EG118" s="1019"/>
      <c r="EH118" s="1019"/>
      <c r="EI118" s="1"/>
      <c r="EJ118" s="1"/>
      <c r="EK118" s="1"/>
      <c r="EL118" s="1"/>
      <c r="EM118" s="1"/>
      <c r="EN118" s="1"/>
      <c r="EO118" s="1"/>
      <c r="EP118" s="1"/>
      <c r="EQ118" s="1"/>
      <c r="ER118" s="990"/>
    </row>
    <row r="119" spans="1:1007" s="976" customFormat="1" ht="300">
      <c r="A119" s="1007" t="s">
        <v>1249</v>
      </c>
      <c r="B119" s="997">
        <v>7.0000000000000007E-2</v>
      </c>
      <c r="C119" s="987" t="s">
        <v>1262</v>
      </c>
      <c r="D119" s="998">
        <v>2.5000000000000001E-3</v>
      </c>
      <c r="E119" s="953" t="s">
        <v>1251</v>
      </c>
      <c r="F119" s="953" t="s">
        <v>1252</v>
      </c>
      <c r="G119" s="953" t="s">
        <v>1253</v>
      </c>
      <c r="H119" s="953" t="s">
        <v>480</v>
      </c>
      <c r="I119" s="953">
        <v>33807</v>
      </c>
      <c r="J119" s="953">
        <v>2021</v>
      </c>
      <c r="K119" s="1172">
        <v>45078</v>
      </c>
      <c r="L119" s="1109">
        <v>50770</v>
      </c>
      <c r="M119" s="953">
        <v>33857</v>
      </c>
      <c r="N119" s="953">
        <v>33857</v>
      </c>
      <c r="O119" s="953">
        <v>33857</v>
      </c>
      <c r="P119" s="953">
        <v>33857</v>
      </c>
      <c r="Q119" s="953">
        <v>33857</v>
      </c>
      <c r="R119" s="953">
        <v>33857</v>
      </c>
      <c r="S119" s="953">
        <v>33857</v>
      </c>
      <c r="T119" s="953">
        <v>33857</v>
      </c>
      <c r="U119" s="953">
        <v>33857</v>
      </c>
      <c r="V119" s="953">
        <v>33857</v>
      </c>
      <c r="W119" s="953">
        <v>33857</v>
      </c>
      <c r="X119" s="953">
        <v>33857</v>
      </c>
      <c r="Y119" s="953">
        <v>33857</v>
      </c>
      <c r="Z119" s="953">
        <v>33857</v>
      </c>
      <c r="AA119" s="953">
        <v>33857</v>
      </c>
      <c r="AB119" s="953">
        <v>33857</v>
      </c>
      <c r="AC119" s="953">
        <f t="shared" si="14"/>
        <v>541712</v>
      </c>
      <c r="AD119" s="960"/>
      <c r="AE119" s="965" t="s">
        <v>1267</v>
      </c>
      <c r="AF119" s="1189">
        <v>8.8000000000000005E-3</v>
      </c>
      <c r="AG119" s="953" t="s">
        <v>1268</v>
      </c>
      <c r="AH119" s="953" t="s">
        <v>1269</v>
      </c>
      <c r="AI119" s="953" t="s">
        <v>1257</v>
      </c>
      <c r="AJ119" s="953" t="s">
        <v>1258</v>
      </c>
      <c r="AK119" s="953" t="s">
        <v>1253</v>
      </c>
      <c r="AL119" s="953" t="s">
        <v>1270</v>
      </c>
      <c r="AM119" s="956" t="str">
        <f t="shared" si="13"/>
        <v>SI</v>
      </c>
      <c r="AN119" s="953">
        <v>223</v>
      </c>
      <c r="AO119" s="1321">
        <v>0.23</v>
      </c>
      <c r="AP119" s="953">
        <v>2021</v>
      </c>
      <c r="AQ119" s="1172">
        <v>45078</v>
      </c>
      <c r="AR119" s="991">
        <v>50769</v>
      </c>
      <c r="AS119" s="1124">
        <v>0.23</v>
      </c>
      <c r="AT119" s="1124">
        <v>0.23</v>
      </c>
      <c r="AU119" s="1124">
        <v>0.23</v>
      </c>
      <c r="AV119" s="1124">
        <v>0.23</v>
      </c>
      <c r="AW119" s="1124">
        <v>0.23</v>
      </c>
      <c r="AX119" s="1124">
        <v>0.23</v>
      </c>
      <c r="AY119" s="1124">
        <v>0.23</v>
      </c>
      <c r="AZ119" s="1124">
        <v>0.23</v>
      </c>
      <c r="BA119" s="1124">
        <v>0.23</v>
      </c>
      <c r="BB119" s="1124">
        <v>0.23</v>
      </c>
      <c r="BC119" s="1124">
        <v>0.23</v>
      </c>
      <c r="BD119" s="1124">
        <v>0.23</v>
      </c>
      <c r="BE119" s="1124">
        <v>0.23</v>
      </c>
      <c r="BF119" s="1124">
        <v>0.23</v>
      </c>
      <c r="BG119" s="1124">
        <v>0.23</v>
      </c>
      <c r="BH119" s="1124">
        <v>0.23</v>
      </c>
      <c r="BI119" s="1124">
        <v>0.23</v>
      </c>
      <c r="BJ119" s="1135">
        <v>3733</v>
      </c>
      <c r="BK119" s="953">
        <v>3733</v>
      </c>
      <c r="BL119" s="953" t="s">
        <v>743</v>
      </c>
      <c r="BM119" s="953">
        <v>7658</v>
      </c>
      <c r="BN119" s="1135">
        <v>3733</v>
      </c>
      <c r="BO119" s="1135"/>
      <c r="BP119" s="960" t="s">
        <v>743</v>
      </c>
      <c r="BQ119" s="960">
        <v>7658</v>
      </c>
      <c r="BR119" s="1135">
        <v>3733</v>
      </c>
      <c r="BS119" s="1135"/>
      <c r="BT119" s="960" t="s">
        <v>743</v>
      </c>
      <c r="BU119" s="960"/>
      <c r="BV119" s="1135">
        <v>3733</v>
      </c>
      <c r="BW119" s="953"/>
      <c r="BX119" s="953" t="s">
        <v>743</v>
      </c>
      <c r="BY119" s="953">
        <v>7658</v>
      </c>
      <c r="BZ119" s="1135">
        <v>3733</v>
      </c>
      <c r="CA119" s="953"/>
      <c r="CB119" s="953" t="s">
        <v>743</v>
      </c>
      <c r="CC119" s="953">
        <v>7658</v>
      </c>
      <c r="CD119" s="1135">
        <v>3733</v>
      </c>
      <c r="CE119" s="953"/>
      <c r="CF119" s="953" t="s">
        <v>743</v>
      </c>
      <c r="CG119" s="953"/>
      <c r="CH119" s="1135">
        <v>3733</v>
      </c>
      <c r="CI119" s="953"/>
      <c r="CJ119" s="953" t="s">
        <v>743</v>
      </c>
      <c r="CK119" s="953"/>
      <c r="CL119" s="1135">
        <v>3733</v>
      </c>
      <c r="CM119" s="953"/>
      <c r="CN119" s="953" t="s">
        <v>743</v>
      </c>
      <c r="CO119" s="953"/>
      <c r="CP119" s="1135">
        <v>3733</v>
      </c>
      <c r="CQ119" s="953"/>
      <c r="CR119" s="953" t="s">
        <v>743</v>
      </c>
      <c r="CS119" s="953"/>
      <c r="CT119" s="1135">
        <v>3733</v>
      </c>
      <c r="CU119" s="953"/>
      <c r="CV119" s="953" t="s">
        <v>743</v>
      </c>
      <c r="CW119" s="953"/>
      <c r="CX119" s="1135">
        <v>3733</v>
      </c>
      <c r="CY119" s="953"/>
      <c r="CZ119" s="953" t="s">
        <v>743</v>
      </c>
      <c r="DA119" s="953"/>
      <c r="DB119" s="1135">
        <v>3733</v>
      </c>
      <c r="DC119" s="953"/>
      <c r="DD119" s="953" t="s">
        <v>743</v>
      </c>
      <c r="DE119" s="953"/>
      <c r="DF119" s="1135">
        <v>3733</v>
      </c>
      <c r="DG119" s="953"/>
      <c r="DH119" s="953" t="s">
        <v>743</v>
      </c>
      <c r="DI119" s="953"/>
      <c r="DJ119" s="1135">
        <v>3733</v>
      </c>
      <c r="DK119" s="953"/>
      <c r="DL119" s="953" t="s">
        <v>743</v>
      </c>
      <c r="DM119" s="953"/>
      <c r="DN119" s="1135">
        <v>3733</v>
      </c>
      <c r="DO119" s="953"/>
      <c r="DP119" s="953" t="s">
        <v>743</v>
      </c>
      <c r="DQ119" s="953"/>
      <c r="DR119" s="1135">
        <v>3733</v>
      </c>
      <c r="DS119" s="953"/>
      <c r="DT119" s="953" t="s">
        <v>743</v>
      </c>
      <c r="DU119" s="953"/>
      <c r="DV119" s="994">
        <f t="shared" si="15"/>
        <v>59728</v>
      </c>
      <c r="DW119" s="968" t="s">
        <v>644</v>
      </c>
      <c r="DX119" s="1019" t="s">
        <v>24</v>
      </c>
      <c r="DY119" s="1019" t="s">
        <v>1259</v>
      </c>
      <c r="DZ119" s="1019" t="s">
        <v>1260</v>
      </c>
      <c r="EA119" s="1019">
        <v>3822500</v>
      </c>
      <c r="EB119" s="1328" t="s">
        <v>1261</v>
      </c>
      <c r="EC119" s="1308"/>
      <c r="ED119" s="1019"/>
      <c r="EE119" s="1019"/>
      <c r="EF119" s="1019"/>
      <c r="EG119" s="1019"/>
      <c r="EH119" s="1019"/>
      <c r="EI119" s="1151"/>
      <c r="EJ119" s="1152"/>
      <c r="EK119" s="1152"/>
      <c r="EL119" s="1152"/>
      <c r="EM119" s="1152"/>
      <c r="EN119" s="1152"/>
      <c r="EO119" s="1152"/>
      <c r="EP119" s="1152"/>
      <c r="EQ119" s="1152"/>
      <c r="ER119" s="1153"/>
    </row>
    <row r="120" spans="1:1007" s="962" customFormat="1" ht="300">
      <c r="A120" s="1007" t="s">
        <v>1249</v>
      </c>
      <c r="B120" s="997">
        <v>7.0000000000000007E-2</v>
      </c>
      <c r="C120" s="987" t="s">
        <v>1262</v>
      </c>
      <c r="D120" s="998">
        <v>2.5000000000000001E-3</v>
      </c>
      <c r="E120" s="953" t="s">
        <v>1251</v>
      </c>
      <c r="F120" s="953" t="s">
        <v>1252</v>
      </c>
      <c r="G120" s="953" t="s">
        <v>1253</v>
      </c>
      <c r="H120" s="953" t="s">
        <v>480</v>
      </c>
      <c r="I120" s="953">
        <v>33807</v>
      </c>
      <c r="J120" s="953">
        <v>2021</v>
      </c>
      <c r="K120" s="1172">
        <v>45078</v>
      </c>
      <c r="L120" s="1109">
        <v>50770</v>
      </c>
      <c r="M120" s="953">
        <v>33857</v>
      </c>
      <c r="N120" s="953">
        <v>33857</v>
      </c>
      <c r="O120" s="953">
        <v>33857</v>
      </c>
      <c r="P120" s="953">
        <v>33857</v>
      </c>
      <c r="Q120" s="953">
        <v>33857</v>
      </c>
      <c r="R120" s="953">
        <v>33857</v>
      </c>
      <c r="S120" s="953">
        <v>33857</v>
      </c>
      <c r="T120" s="953">
        <v>33857</v>
      </c>
      <c r="U120" s="953">
        <v>33857</v>
      </c>
      <c r="V120" s="953">
        <v>33857</v>
      </c>
      <c r="W120" s="953">
        <v>33857</v>
      </c>
      <c r="X120" s="953">
        <v>33857</v>
      </c>
      <c r="Y120" s="953">
        <v>33857</v>
      </c>
      <c r="Z120" s="953">
        <v>33857</v>
      </c>
      <c r="AA120" s="953">
        <v>33857</v>
      </c>
      <c r="AB120" s="953">
        <v>33857</v>
      </c>
      <c r="AC120" s="953">
        <f t="shared" si="14"/>
        <v>541712</v>
      </c>
      <c r="AD120" s="960"/>
      <c r="AE120" s="965" t="s">
        <v>1271</v>
      </c>
      <c r="AF120" s="1189">
        <v>8.8000000000000005E-3</v>
      </c>
      <c r="AG120" s="953" t="s">
        <v>1272</v>
      </c>
      <c r="AH120" s="953" t="s">
        <v>1273</v>
      </c>
      <c r="AI120" s="953" t="s">
        <v>1257</v>
      </c>
      <c r="AJ120" s="953" t="s">
        <v>1258</v>
      </c>
      <c r="AK120" s="953" t="s">
        <v>1253</v>
      </c>
      <c r="AL120" s="953" t="s">
        <v>20</v>
      </c>
      <c r="AM120" s="956" t="str">
        <f t="shared" si="13"/>
        <v>SI</v>
      </c>
      <c r="AN120" s="1133">
        <v>62</v>
      </c>
      <c r="AO120" s="953">
        <v>8156</v>
      </c>
      <c r="AP120" s="953">
        <v>2021</v>
      </c>
      <c r="AQ120" s="1172">
        <v>45078</v>
      </c>
      <c r="AR120" s="991">
        <v>50769</v>
      </c>
      <c r="AS120" s="953">
        <v>9000</v>
      </c>
      <c r="AT120" s="953">
        <v>9000</v>
      </c>
      <c r="AU120" s="953">
        <v>9000</v>
      </c>
      <c r="AV120" s="953">
        <v>9000</v>
      </c>
      <c r="AW120" s="953">
        <v>9000</v>
      </c>
      <c r="AX120" s="953">
        <v>9000</v>
      </c>
      <c r="AY120" s="953">
        <v>9000</v>
      </c>
      <c r="AZ120" s="953">
        <v>9000</v>
      </c>
      <c r="BA120" s="953">
        <v>9000</v>
      </c>
      <c r="BB120" s="953">
        <v>9000</v>
      </c>
      <c r="BC120" s="953">
        <v>9000</v>
      </c>
      <c r="BD120" s="953">
        <v>9000</v>
      </c>
      <c r="BE120" s="953">
        <v>9000</v>
      </c>
      <c r="BF120" s="953">
        <v>9000</v>
      </c>
      <c r="BG120" s="953">
        <v>9000</v>
      </c>
      <c r="BH120" s="953">
        <v>9000</v>
      </c>
      <c r="BI120" s="953">
        <f>SUM(AS120:BH120)</f>
        <v>144000</v>
      </c>
      <c r="BJ120" s="1135">
        <v>3733</v>
      </c>
      <c r="BK120" s="953">
        <v>3733</v>
      </c>
      <c r="BL120" s="953" t="s">
        <v>743</v>
      </c>
      <c r="BM120" s="953">
        <v>7658</v>
      </c>
      <c r="BN120" s="1135">
        <v>3733</v>
      </c>
      <c r="BO120" s="1135"/>
      <c r="BP120" s="960" t="s">
        <v>743</v>
      </c>
      <c r="BQ120" s="960">
        <v>7658</v>
      </c>
      <c r="BR120" s="1135">
        <v>3733</v>
      </c>
      <c r="BS120" s="1135"/>
      <c r="BT120" s="960" t="s">
        <v>743</v>
      </c>
      <c r="BU120" s="960"/>
      <c r="BV120" s="1135">
        <v>3733</v>
      </c>
      <c r="BW120" s="953"/>
      <c r="BX120" s="953" t="s">
        <v>743</v>
      </c>
      <c r="BY120" s="953">
        <v>7658</v>
      </c>
      <c r="BZ120" s="1135">
        <v>3733</v>
      </c>
      <c r="CA120" s="953"/>
      <c r="CB120" s="953" t="s">
        <v>743</v>
      </c>
      <c r="CC120" s="953">
        <v>7658</v>
      </c>
      <c r="CD120" s="1135">
        <v>3733</v>
      </c>
      <c r="CE120" s="953"/>
      <c r="CF120" s="953" t="s">
        <v>743</v>
      </c>
      <c r="CG120" s="953"/>
      <c r="CH120" s="1135">
        <v>3733</v>
      </c>
      <c r="CI120" s="953"/>
      <c r="CJ120" s="953" t="s">
        <v>743</v>
      </c>
      <c r="CK120" s="953"/>
      <c r="CL120" s="1135">
        <v>3733</v>
      </c>
      <c r="CM120" s="953"/>
      <c r="CN120" s="953" t="s">
        <v>743</v>
      </c>
      <c r="CO120" s="953"/>
      <c r="CP120" s="1135">
        <v>3733</v>
      </c>
      <c r="CQ120" s="953"/>
      <c r="CR120" s="953" t="s">
        <v>743</v>
      </c>
      <c r="CS120" s="953"/>
      <c r="CT120" s="1135">
        <v>3733</v>
      </c>
      <c r="CU120" s="953"/>
      <c r="CV120" s="953" t="s">
        <v>743</v>
      </c>
      <c r="CW120" s="953"/>
      <c r="CX120" s="1135">
        <v>3733</v>
      </c>
      <c r="CY120" s="953"/>
      <c r="CZ120" s="953" t="s">
        <v>743</v>
      </c>
      <c r="DA120" s="953"/>
      <c r="DB120" s="1135">
        <v>3733</v>
      </c>
      <c r="DC120" s="953"/>
      <c r="DD120" s="953" t="s">
        <v>743</v>
      </c>
      <c r="DE120" s="953"/>
      <c r="DF120" s="1135">
        <v>3733</v>
      </c>
      <c r="DG120" s="953"/>
      <c r="DH120" s="953" t="s">
        <v>743</v>
      </c>
      <c r="DI120" s="953"/>
      <c r="DJ120" s="1135">
        <v>3733</v>
      </c>
      <c r="DK120" s="953"/>
      <c r="DL120" s="953" t="s">
        <v>743</v>
      </c>
      <c r="DM120" s="953"/>
      <c r="DN120" s="1135">
        <v>3733</v>
      </c>
      <c r="DO120" s="953"/>
      <c r="DP120" s="953" t="s">
        <v>743</v>
      </c>
      <c r="DQ120" s="953"/>
      <c r="DR120" s="1135">
        <v>3733</v>
      </c>
      <c r="DS120" s="953"/>
      <c r="DT120" s="953" t="s">
        <v>743</v>
      </c>
      <c r="DU120" s="953"/>
      <c r="DV120" s="994">
        <f t="shared" si="15"/>
        <v>59728</v>
      </c>
      <c r="DW120" s="968" t="s">
        <v>644</v>
      </c>
      <c r="DX120" s="1019" t="s">
        <v>24</v>
      </c>
      <c r="DY120" s="1019" t="s">
        <v>1259</v>
      </c>
      <c r="DZ120" s="1019" t="s">
        <v>1260</v>
      </c>
      <c r="EA120" s="1019">
        <v>3822500</v>
      </c>
      <c r="EB120" s="1328" t="s">
        <v>1261</v>
      </c>
      <c r="EC120" s="1308"/>
      <c r="ED120" s="1019"/>
      <c r="EE120" s="1019"/>
      <c r="EF120" s="1019"/>
      <c r="EG120" s="1019"/>
      <c r="EH120" s="1019"/>
      <c r="EI120" s="1" t="s">
        <v>359</v>
      </c>
      <c r="EJ120" s="1" t="s">
        <v>359</v>
      </c>
      <c r="EK120" s="1" t="s">
        <v>359</v>
      </c>
      <c r="EL120" s="1" t="s">
        <v>359</v>
      </c>
      <c r="EM120" s="1" t="s">
        <v>359</v>
      </c>
      <c r="EN120" s="1" t="s">
        <v>359</v>
      </c>
      <c r="EO120" s="1" t="s">
        <v>359</v>
      </c>
      <c r="EP120" s="1" t="s">
        <v>359</v>
      </c>
      <c r="EQ120" s="1" t="s">
        <v>359</v>
      </c>
      <c r="ER120" s="990"/>
    </row>
    <row r="121" spans="1:1007" s="962" customFormat="1" ht="300">
      <c r="A121" s="1007" t="s">
        <v>1249</v>
      </c>
      <c r="B121" s="997">
        <v>7.0000000000000007E-2</v>
      </c>
      <c r="C121" s="987" t="s">
        <v>1262</v>
      </c>
      <c r="D121" s="998">
        <v>2.5000000000000001E-3</v>
      </c>
      <c r="E121" s="953" t="s">
        <v>1251</v>
      </c>
      <c r="F121" s="953" t="s">
        <v>1252</v>
      </c>
      <c r="G121" s="953" t="s">
        <v>1253</v>
      </c>
      <c r="H121" s="953" t="s">
        <v>480</v>
      </c>
      <c r="I121" s="953">
        <v>33807</v>
      </c>
      <c r="J121" s="953">
        <v>2021</v>
      </c>
      <c r="K121" s="1172">
        <v>45078</v>
      </c>
      <c r="L121" s="1109">
        <v>50770</v>
      </c>
      <c r="M121" s="953">
        <v>33857</v>
      </c>
      <c r="N121" s="953">
        <v>33857</v>
      </c>
      <c r="O121" s="953">
        <v>33857</v>
      </c>
      <c r="P121" s="953">
        <v>33857</v>
      </c>
      <c r="Q121" s="953">
        <v>33857</v>
      </c>
      <c r="R121" s="953">
        <v>33857</v>
      </c>
      <c r="S121" s="953">
        <v>33857</v>
      </c>
      <c r="T121" s="953">
        <v>33857</v>
      </c>
      <c r="U121" s="953">
        <v>33857</v>
      </c>
      <c r="V121" s="953">
        <v>33857</v>
      </c>
      <c r="W121" s="953">
        <v>33857</v>
      </c>
      <c r="X121" s="953">
        <v>33857</v>
      </c>
      <c r="Y121" s="953">
        <v>33857</v>
      </c>
      <c r="Z121" s="953">
        <v>33857</v>
      </c>
      <c r="AA121" s="953">
        <v>33857</v>
      </c>
      <c r="AB121" s="953">
        <v>33857</v>
      </c>
      <c r="AC121" s="953">
        <f t="shared" si="14"/>
        <v>541712</v>
      </c>
      <c r="AD121" s="960" t="s">
        <v>698</v>
      </c>
      <c r="AE121" s="965" t="s">
        <v>1274</v>
      </c>
      <c r="AF121" s="1189">
        <v>8.8000000000000005E-3</v>
      </c>
      <c r="AG121" s="953" t="s">
        <v>1275</v>
      </c>
      <c r="AH121" s="953" t="s">
        <v>1276</v>
      </c>
      <c r="AI121" s="953" t="s">
        <v>1257</v>
      </c>
      <c r="AJ121" s="953" t="s">
        <v>1258</v>
      </c>
      <c r="AK121" s="953" t="s">
        <v>1253</v>
      </c>
      <c r="AL121" s="953" t="s">
        <v>26</v>
      </c>
      <c r="AM121" s="956" t="str">
        <f t="shared" si="13"/>
        <v>SI</v>
      </c>
      <c r="AN121" s="1133">
        <v>223</v>
      </c>
      <c r="AO121" s="953" t="s">
        <v>1277</v>
      </c>
      <c r="AP121" s="953">
        <v>2021</v>
      </c>
      <c r="AQ121" s="1172">
        <v>45078</v>
      </c>
      <c r="AR121" s="991">
        <v>50769</v>
      </c>
      <c r="AS121" s="1124">
        <v>0.7</v>
      </c>
      <c r="AT121" s="1124" t="s">
        <v>1278</v>
      </c>
      <c r="AU121" s="1124">
        <v>0.76</v>
      </c>
      <c r="AV121" s="1124">
        <v>0.79</v>
      </c>
      <c r="AW121" s="1124">
        <v>0.82</v>
      </c>
      <c r="AX121" s="1124">
        <v>0.85</v>
      </c>
      <c r="AY121" s="1124">
        <v>0.87</v>
      </c>
      <c r="AZ121" s="1124">
        <v>0.9</v>
      </c>
      <c r="BA121" s="1124">
        <v>0.9</v>
      </c>
      <c r="BB121" s="1124">
        <v>0.9</v>
      </c>
      <c r="BC121" s="1124">
        <v>0.9</v>
      </c>
      <c r="BD121" s="1124">
        <v>0.9</v>
      </c>
      <c r="BE121" s="1124">
        <v>0.9</v>
      </c>
      <c r="BF121" s="1124">
        <v>0.9</v>
      </c>
      <c r="BG121" s="1124">
        <v>0.9</v>
      </c>
      <c r="BH121" s="1124">
        <v>0.9</v>
      </c>
      <c r="BI121" s="1124">
        <v>0.9</v>
      </c>
      <c r="BJ121" s="1135">
        <v>3733</v>
      </c>
      <c r="BK121" s="953">
        <v>3733</v>
      </c>
      <c r="BL121" s="953" t="s">
        <v>743</v>
      </c>
      <c r="BM121" s="953">
        <v>7658</v>
      </c>
      <c r="BN121" s="1135">
        <v>3733</v>
      </c>
      <c r="BO121" s="1135"/>
      <c r="BP121" s="960" t="s">
        <v>743</v>
      </c>
      <c r="BQ121" s="960">
        <v>7658</v>
      </c>
      <c r="BR121" s="1135">
        <v>3733</v>
      </c>
      <c r="BS121" s="1135"/>
      <c r="BT121" s="960" t="s">
        <v>743</v>
      </c>
      <c r="BU121" s="960"/>
      <c r="BV121" s="1135">
        <v>3733</v>
      </c>
      <c r="BW121" s="953"/>
      <c r="BX121" s="953" t="s">
        <v>743</v>
      </c>
      <c r="BY121" s="953">
        <v>7658</v>
      </c>
      <c r="BZ121" s="1135">
        <v>3733</v>
      </c>
      <c r="CA121" s="953"/>
      <c r="CB121" s="953" t="s">
        <v>743</v>
      </c>
      <c r="CC121" s="953">
        <v>7658</v>
      </c>
      <c r="CD121" s="1135">
        <v>3733</v>
      </c>
      <c r="CE121" s="953"/>
      <c r="CF121" s="953" t="s">
        <v>743</v>
      </c>
      <c r="CG121" s="953"/>
      <c r="CH121" s="1135">
        <v>3733</v>
      </c>
      <c r="CI121" s="953"/>
      <c r="CJ121" s="953" t="s">
        <v>743</v>
      </c>
      <c r="CK121" s="953"/>
      <c r="CL121" s="1135">
        <v>3733</v>
      </c>
      <c r="CM121" s="953"/>
      <c r="CN121" s="953" t="s">
        <v>743</v>
      </c>
      <c r="CO121" s="953"/>
      <c r="CP121" s="1135">
        <v>3733</v>
      </c>
      <c r="CQ121" s="953"/>
      <c r="CR121" s="953" t="s">
        <v>743</v>
      </c>
      <c r="CS121" s="953"/>
      <c r="CT121" s="1135">
        <v>3733</v>
      </c>
      <c r="CU121" s="953"/>
      <c r="CV121" s="953" t="s">
        <v>743</v>
      </c>
      <c r="CW121" s="953"/>
      <c r="CX121" s="1135">
        <v>3733</v>
      </c>
      <c r="CY121" s="953"/>
      <c r="CZ121" s="953" t="s">
        <v>743</v>
      </c>
      <c r="DA121" s="953"/>
      <c r="DB121" s="1135">
        <v>3733</v>
      </c>
      <c r="DC121" s="953"/>
      <c r="DD121" s="953" t="s">
        <v>743</v>
      </c>
      <c r="DE121" s="953"/>
      <c r="DF121" s="1135">
        <v>3733</v>
      </c>
      <c r="DG121" s="953"/>
      <c r="DH121" s="953" t="s">
        <v>743</v>
      </c>
      <c r="DI121" s="953"/>
      <c r="DJ121" s="1135">
        <v>3733</v>
      </c>
      <c r="DK121" s="953"/>
      <c r="DL121" s="953" t="s">
        <v>743</v>
      </c>
      <c r="DM121" s="953"/>
      <c r="DN121" s="1135">
        <v>3733</v>
      </c>
      <c r="DO121" s="953"/>
      <c r="DP121" s="953" t="s">
        <v>743</v>
      </c>
      <c r="DQ121" s="953"/>
      <c r="DR121" s="1135">
        <v>3733</v>
      </c>
      <c r="DS121" s="953"/>
      <c r="DT121" s="953" t="s">
        <v>743</v>
      </c>
      <c r="DU121" s="953"/>
      <c r="DV121" s="994">
        <f t="shared" si="15"/>
        <v>59728</v>
      </c>
      <c r="DW121" s="968" t="s">
        <v>644</v>
      </c>
      <c r="DX121" s="1019" t="s">
        <v>24</v>
      </c>
      <c r="DY121" s="1019" t="s">
        <v>1259</v>
      </c>
      <c r="DZ121" s="1019" t="s">
        <v>1260</v>
      </c>
      <c r="EA121" s="1019">
        <v>3822500</v>
      </c>
      <c r="EB121" s="1328" t="s">
        <v>1261</v>
      </c>
      <c r="EC121" s="1308"/>
      <c r="ED121" s="1019"/>
      <c r="EE121" s="1019"/>
      <c r="EF121" s="1019"/>
      <c r="EG121" s="1019"/>
      <c r="EH121" s="1019"/>
      <c r="EI121" s="1" t="s">
        <v>359</v>
      </c>
      <c r="EJ121" s="1" t="s">
        <v>359</v>
      </c>
      <c r="EK121" s="1" t="s">
        <v>359</v>
      </c>
      <c r="EL121" s="1" t="s">
        <v>359</v>
      </c>
      <c r="EM121" s="1" t="s">
        <v>359</v>
      </c>
      <c r="EN121" s="1" t="s">
        <v>359</v>
      </c>
      <c r="EO121" s="1" t="s">
        <v>359</v>
      </c>
      <c r="EP121" s="1" t="s">
        <v>359</v>
      </c>
      <c r="EQ121" s="1" t="s">
        <v>359</v>
      </c>
      <c r="ER121" s="990"/>
    </row>
    <row r="122" spans="1:1007" s="962" customFormat="1" ht="300">
      <c r="A122" s="1007" t="s">
        <v>1249</v>
      </c>
      <c r="B122" s="997">
        <v>7.0000000000000007E-2</v>
      </c>
      <c r="C122" s="987" t="s">
        <v>1262</v>
      </c>
      <c r="D122" s="998">
        <v>2.5000000000000001E-3</v>
      </c>
      <c r="E122" s="953" t="s">
        <v>1251</v>
      </c>
      <c r="F122" s="953" t="s">
        <v>1252</v>
      </c>
      <c r="G122" s="953" t="s">
        <v>1253</v>
      </c>
      <c r="H122" s="953" t="s">
        <v>480</v>
      </c>
      <c r="I122" s="953">
        <v>33807</v>
      </c>
      <c r="J122" s="953">
        <v>2021</v>
      </c>
      <c r="K122" s="1172">
        <v>45078</v>
      </c>
      <c r="L122" s="1109">
        <v>50770</v>
      </c>
      <c r="M122" s="953">
        <v>33857</v>
      </c>
      <c r="N122" s="953">
        <v>33857</v>
      </c>
      <c r="O122" s="953">
        <v>33857</v>
      </c>
      <c r="P122" s="953">
        <v>33857</v>
      </c>
      <c r="Q122" s="953">
        <v>33857</v>
      </c>
      <c r="R122" s="953">
        <v>33857</v>
      </c>
      <c r="S122" s="953">
        <v>33857</v>
      </c>
      <c r="T122" s="953">
        <v>33857</v>
      </c>
      <c r="U122" s="953">
        <v>33857</v>
      </c>
      <c r="V122" s="953">
        <v>33857</v>
      </c>
      <c r="W122" s="953">
        <v>33857</v>
      </c>
      <c r="X122" s="953">
        <v>33857</v>
      </c>
      <c r="Y122" s="953">
        <v>33857</v>
      </c>
      <c r="Z122" s="953">
        <v>33857</v>
      </c>
      <c r="AA122" s="953">
        <v>33857</v>
      </c>
      <c r="AB122" s="953">
        <v>33857</v>
      </c>
      <c r="AC122" s="953">
        <f t="shared" si="14"/>
        <v>541712</v>
      </c>
      <c r="AD122" s="960" t="s">
        <v>698</v>
      </c>
      <c r="AE122" s="965" t="s">
        <v>1279</v>
      </c>
      <c r="AF122" s="1189">
        <v>8.8000000000000005E-3</v>
      </c>
      <c r="AG122" s="953" t="s">
        <v>1280</v>
      </c>
      <c r="AH122" s="953" t="s">
        <v>1281</v>
      </c>
      <c r="AI122" s="953" t="s">
        <v>1257</v>
      </c>
      <c r="AJ122" s="953" t="s">
        <v>1258</v>
      </c>
      <c r="AK122" s="953" t="s">
        <v>1253</v>
      </c>
      <c r="AL122" s="953" t="s">
        <v>26</v>
      </c>
      <c r="AM122" s="956" t="str">
        <f t="shared" si="13"/>
        <v>SI</v>
      </c>
      <c r="AN122" s="1133">
        <v>223</v>
      </c>
      <c r="AO122" s="1124" t="s">
        <v>437</v>
      </c>
      <c r="AP122" s="1124" t="s">
        <v>437</v>
      </c>
      <c r="AQ122" s="1172">
        <v>45078</v>
      </c>
      <c r="AR122" s="991">
        <v>50769</v>
      </c>
      <c r="AS122" s="1124">
        <v>0</v>
      </c>
      <c r="AT122" s="953" t="s">
        <v>399</v>
      </c>
      <c r="AU122" s="953" t="s">
        <v>1282</v>
      </c>
      <c r="AV122" s="1124">
        <v>0.25</v>
      </c>
      <c r="AW122" s="953" t="s">
        <v>1283</v>
      </c>
      <c r="AX122" s="953" t="s">
        <v>1284</v>
      </c>
      <c r="AY122" s="953" t="s">
        <v>1285</v>
      </c>
      <c r="AZ122" s="1124">
        <v>0.5</v>
      </c>
      <c r="BA122" s="953" t="s">
        <v>1286</v>
      </c>
      <c r="BB122" s="953" t="s">
        <v>1287</v>
      </c>
      <c r="BC122" s="953" t="s">
        <v>1288</v>
      </c>
      <c r="BD122" s="1124">
        <v>0.75</v>
      </c>
      <c r="BE122" s="953" t="s">
        <v>1289</v>
      </c>
      <c r="BF122" s="953" t="s">
        <v>1290</v>
      </c>
      <c r="BG122" s="953" t="s">
        <v>1291</v>
      </c>
      <c r="BH122" s="1124">
        <v>1</v>
      </c>
      <c r="BI122" s="1124">
        <v>1</v>
      </c>
      <c r="BJ122" s="1135">
        <v>3733</v>
      </c>
      <c r="BK122" s="953">
        <v>3733</v>
      </c>
      <c r="BL122" s="953" t="s">
        <v>743</v>
      </c>
      <c r="BM122" s="953">
        <v>7658</v>
      </c>
      <c r="BN122" s="1135">
        <v>3733</v>
      </c>
      <c r="BO122" s="1135"/>
      <c r="BP122" s="960" t="s">
        <v>743</v>
      </c>
      <c r="BQ122" s="960">
        <v>7658</v>
      </c>
      <c r="BR122" s="1135">
        <v>3733</v>
      </c>
      <c r="BS122" s="1135"/>
      <c r="BT122" s="960" t="s">
        <v>743</v>
      </c>
      <c r="BU122" s="960"/>
      <c r="BV122" s="1135">
        <v>3733</v>
      </c>
      <c r="BW122" s="953"/>
      <c r="BX122" s="953" t="s">
        <v>743</v>
      </c>
      <c r="BY122" s="953">
        <v>7658</v>
      </c>
      <c r="BZ122" s="1135">
        <v>3733</v>
      </c>
      <c r="CA122" s="953"/>
      <c r="CB122" s="953" t="s">
        <v>743</v>
      </c>
      <c r="CC122" s="953">
        <v>7658</v>
      </c>
      <c r="CD122" s="1135">
        <v>3733</v>
      </c>
      <c r="CE122" s="953"/>
      <c r="CF122" s="953" t="s">
        <v>743</v>
      </c>
      <c r="CG122" s="953"/>
      <c r="CH122" s="1135">
        <v>3733</v>
      </c>
      <c r="CI122" s="953"/>
      <c r="CJ122" s="953" t="s">
        <v>743</v>
      </c>
      <c r="CK122" s="953"/>
      <c r="CL122" s="1135">
        <v>3733</v>
      </c>
      <c r="CM122" s="953"/>
      <c r="CN122" s="953" t="s">
        <v>743</v>
      </c>
      <c r="CO122" s="953"/>
      <c r="CP122" s="1135">
        <v>3733</v>
      </c>
      <c r="CQ122" s="953"/>
      <c r="CR122" s="953" t="s">
        <v>743</v>
      </c>
      <c r="CS122" s="953"/>
      <c r="CT122" s="1135">
        <v>3733</v>
      </c>
      <c r="CU122" s="953"/>
      <c r="CV122" s="953" t="s">
        <v>743</v>
      </c>
      <c r="CW122" s="953"/>
      <c r="CX122" s="1135">
        <v>3733</v>
      </c>
      <c r="CY122" s="953"/>
      <c r="CZ122" s="953" t="s">
        <v>743</v>
      </c>
      <c r="DA122" s="953"/>
      <c r="DB122" s="1135">
        <v>3733</v>
      </c>
      <c r="DC122" s="953"/>
      <c r="DD122" s="953" t="s">
        <v>743</v>
      </c>
      <c r="DE122" s="953"/>
      <c r="DF122" s="1135">
        <v>3733</v>
      </c>
      <c r="DG122" s="953"/>
      <c r="DH122" s="953" t="s">
        <v>743</v>
      </c>
      <c r="DI122" s="953"/>
      <c r="DJ122" s="1135">
        <v>3733</v>
      </c>
      <c r="DK122" s="953"/>
      <c r="DL122" s="953" t="s">
        <v>743</v>
      </c>
      <c r="DM122" s="953"/>
      <c r="DN122" s="1135">
        <v>3733</v>
      </c>
      <c r="DO122" s="953"/>
      <c r="DP122" s="953" t="s">
        <v>743</v>
      </c>
      <c r="DQ122" s="953"/>
      <c r="DR122" s="1135">
        <v>3733</v>
      </c>
      <c r="DS122" s="953"/>
      <c r="DT122" s="953" t="s">
        <v>743</v>
      </c>
      <c r="DU122" s="953"/>
      <c r="DV122" s="994">
        <f t="shared" si="15"/>
        <v>59728</v>
      </c>
      <c r="DW122" s="968" t="s">
        <v>644</v>
      </c>
      <c r="DX122" s="1019" t="s">
        <v>24</v>
      </c>
      <c r="DY122" s="1019" t="s">
        <v>1259</v>
      </c>
      <c r="DZ122" s="1019" t="s">
        <v>1260</v>
      </c>
      <c r="EA122" s="1019">
        <v>3822500</v>
      </c>
      <c r="EB122" s="1328" t="s">
        <v>1261</v>
      </c>
      <c r="EC122" s="1308"/>
      <c r="ED122" s="1019"/>
      <c r="EE122" s="1019"/>
      <c r="EF122" s="1019"/>
      <c r="EG122" s="1019"/>
      <c r="EH122" s="1019"/>
      <c r="EI122" s="1" t="s">
        <v>359</v>
      </c>
      <c r="EJ122" s="1" t="s">
        <v>359</v>
      </c>
      <c r="EK122" s="1" t="s">
        <v>359</v>
      </c>
      <c r="EL122" s="1" t="s">
        <v>359</v>
      </c>
      <c r="EM122" s="1" t="s">
        <v>359</v>
      </c>
      <c r="EN122" s="1" t="s">
        <v>359</v>
      </c>
      <c r="EO122" s="1" t="s">
        <v>359</v>
      </c>
      <c r="EP122" s="1" t="s">
        <v>359</v>
      </c>
      <c r="EQ122" s="1" t="s">
        <v>359</v>
      </c>
      <c r="ER122" s="990"/>
    </row>
    <row r="123" spans="1:1007" s="974" customFormat="1" ht="300">
      <c r="A123" s="1007" t="s">
        <v>1249</v>
      </c>
      <c r="B123" s="997">
        <v>7.0000000000000007E-2</v>
      </c>
      <c r="C123" s="987" t="s">
        <v>1262</v>
      </c>
      <c r="D123" s="998">
        <v>2.5000000000000001E-3</v>
      </c>
      <c r="E123" s="953" t="s">
        <v>1251</v>
      </c>
      <c r="F123" s="953" t="s">
        <v>1252</v>
      </c>
      <c r="G123" s="953" t="s">
        <v>1253</v>
      </c>
      <c r="H123" s="953" t="s">
        <v>480</v>
      </c>
      <c r="I123" s="953">
        <v>33807</v>
      </c>
      <c r="J123" s="953">
        <v>2021</v>
      </c>
      <c r="K123" s="1172">
        <v>45078</v>
      </c>
      <c r="L123" s="1109">
        <v>50770</v>
      </c>
      <c r="M123" s="953">
        <v>33857</v>
      </c>
      <c r="N123" s="953">
        <v>33857</v>
      </c>
      <c r="O123" s="953">
        <v>33857</v>
      </c>
      <c r="P123" s="953">
        <v>33857</v>
      </c>
      <c r="Q123" s="953">
        <v>33857</v>
      </c>
      <c r="R123" s="953">
        <v>33857</v>
      </c>
      <c r="S123" s="953">
        <v>33857</v>
      </c>
      <c r="T123" s="953">
        <v>33857</v>
      </c>
      <c r="U123" s="953">
        <v>33857</v>
      </c>
      <c r="V123" s="953">
        <v>33857</v>
      </c>
      <c r="W123" s="953">
        <v>33857</v>
      </c>
      <c r="X123" s="953">
        <v>33857</v>
      </c>
      <c r="Y123" s="953">
        <v>33857</v>
      </c>
      <c r="Z123" s="953">
        <v>33857</v>
      </c>
      <c r="AA123" s="953">
        <v>33857</v>
      </c>
      <c r="AB123" s="953">
        <v>33857</v>
      </c>
      <c r="AC123" s="953">
        <f t="shared" si="14"/>
        <v>541712</v>
      </c>
      <c r="AD123" s="1061"/>
      <c r="AE123" s="965" t="s">
        <v>1292</v>
      </c>
      <c r="AF123" s="1189">
        <v>8.8000000000000005E-3</v>
      </c>
      <c r="AG123" s="953" t="s">
        <v>1293</v>
      </c>
      <c r="AH123" s="953" t="s">
        <v>1294</v>
      </c>
      <c r="AI123" s="953" t="s">
        <v>1257</v>
      </c>
      <c r="AJ123" s="953" t="s">
        <v>1258</v>
      </c>
      <c r="AK123" s="953" t="s">
        <v>1253</v>
      </c>
      <c r="AL123" s="953" t="s">
        <v>23</v>
      </c>
      <c r="AM123" s="956" t="str">
        <f t="shared" si="13"/>
        <v>SI</v>
      </c>
      <c r="AN123" s="1133">
        <v>62</v>
      </c>
      <c r="AO123" s="1124" t="s">
        <v>437</v>
      </c>
      <c r="AP123" s="1124" t="s">
        <v>437</v>
      </c>
      <c r="AQ123" s="1172">
        <v>45078</v>
      </c>
      <c r="AR123" s="991">
        <v>50769</v>
      </c>
      <c r="AS123" s="1124">
        <v>0.95</v>
      </c>
      <c r="AT123" s="1124">
        <v>0.95</v>
      </c>
      <c r="AU123" s="1124">
        <v>0.95</v>
      </c>
      <c r="AV123" s="1124">
        <v>0.95</v>
      </c>
      <c r="AW123" s="1124">
        <v>0.95</v>
      </c>
      <c r="AX123" s="1124">
        <v>0.95</v>
      </c>
      <c r="AY123" s="1124">
        <v>0.95</v>
      </c>
      <c r="AZ123" s="1124">
        <v>0.95</v>
      </c>
      <c r="BA123" s="1124">
        <v>0.95</v>
      </c>
      <c r="BB123" s="1124">
        <v>0.95</v>
      </c>
      <c r="BC123" s="1124">
        <v>0.95</v>
      </c>
      <c r="BD123" s="1124">
        <v>0.95</v>
      </c>
      <c r="BE123" s="1124">
        <v>0.95</v>
      </c>
      <c r="BF123" s="1124">
        <v>0.95</v>
      </c>
      <c r="BG123" s="1124">
        <v>0.95</v>
      </c>
      <c r="BH123" s="1124">
        <v>0.95</v>
      </c>
      <c r="BI123" s="1124">
        <v>0.95</v>
      </c>
      <c r="BJ123" s="1135">
        <v>3733</v>
      </c>
      <c r="BK123" s="953">
        <v>3733</v>
      </c>
      <c r="BL123" s="953" t="s">
        <v>743</v>
      </c>
      <c r="BM123" s="953">
        <v>7658</v>
      </c>
      <c r="BN123" s="1135">
        <v>3733</v>
      </c>
      <c r="BO123" s="1135"/>
      <c r="BP123" s="960" t="s">
        <v>743</v>
      </c>
      <c r="BQ123" s="960">
        <v>7658</v>
      </c>
      <c r="BR123" s="1135">
        <v>3733</v>
      </c>
      <c r="BS123" s="1135"/>
      <c r="BT123" s="960" t="s">
        <v>743</v>
      </c>
      <c r="BU123" s="960"/>
      <c r="BV123" s="1135">
        <v>3733</v>
      </c>
      <c r="BW123" s="953"/>
      <c r="BX123" s="953" t="s">
        <v>743</v>
      </c>
      <c r="BY123" s="953">
        <v>7658</v>
      </c>
      <c r="BZ123" s="1135">
        <v>3733</v>
      </c>
      <c r="CA123" s="953"/>
      <c r="CB123" s="953" t="s">
        <v>743</v>
      </c>
      <c r="CC123" s="953">
        <v>7658</v>
      </c>
      <c r="CD123" s="1135">
        <v>3733</v>
      </c>
      <c r="CE123" s="953"/>
      <c r="CF123" s="953" t="s">
        <v>743</v>
      </c>
      <c r="CG123" s="953"/>
      <c r="CH123" s="1135">
        <v>3733</v>
      </c>
      <c r="CI123" s="953"/>
      <c r="CJ123" s="953" t="s">
        <v>743</v>
      </c>
      <c r="CK123" s="953"/>
      <c r="CL123" s="1135">
        <v>3733</v>
      </c>
      <c r="CM123" s="953"/>
      <c r="CN123" s="953" t="s">
        <v>743</v>
      </c>
      <c r="CO123" s="953"/>
      <c r="CP123" s="1135">
        <v>3733</v>
      </c>
      <c r="CQ123" s="953"/>
      <c r="CR123" s="953" t="s">
        <v>743</v>
      </c>
      <c r="CS123" s="953"/>
      <c r="CT123" s="1135">
        <v>3733</v>
      </c>
      <c r="CU123" s="953"/>
      <c r="CV123" s="953" t="s">
        <v>743</v>
      </c>
      <c r="CW123" s="953"/>
      <c r="CX123" s="1135">
        <v>3733</v>
      </c>
      <c r="CY123" s="953"/>
      <c r="CZ123" s="953" t="s">
        <v>743</v>
      </c>
      <c r="DA123" s="953"/>
      <c r="DB123" s="1135">
        <v>3733</v>
      </c>
      <c r="DC123" s="953"/>
      <c r="DD123" s="953" t="s">
        <v>743</v>
      </c>
      <c r="DE123" s="953"/>
      <c r="DF123" s="1135">
        <v>3733</v>
      </c>
      <c r="DG123" s="953"/>
      <c r="DH123" s="953" t="s">
        <v>743</v>
      </c>
      <c r="DI123" s="953"/>
      <c r="DJ123" s="1135">
        <v>3733</v>
      </c>
      <c r="DK123" s="953"/>
      <c r="DL123" s="953" t="s">
        <v>743</v>
      </c>
      <c r="DM123" s="953"/>
      <c r="DN123" s="1135">
        <v>3733</v>
      </c>
      <c r="DO123" s="953"/>
      <c r="DP123" s="953" t="s">
        <v>743</v>
      </c>
      <c r="DQ123" s="953"/>
      <c r="DR123" s="1135">
        <v>3733</v>
      </c>
      <c r="DS123" s="953"/>
      <c r="DT123" s="953" t="s">
        <v>743</v>
      </c>
      <c r="DU123" s="953"/>
      <c r="DV123" s="994">
        <f t="shared" si="15"/>
        <v>59728</v>
      </c>
      <c r="DW123" s="968" t="s">
        <v>644</v>
      </c>
      <c r="DX123" s="1019" t="s">
        <v>24</v>
      </c>
      <c r="DY123" s="1019" t="s">
        <v>1259</v>
      </c>
      <c r="DZ123" s="1019" t="s">
        <v>1295</v>
      </c>
      <c r="EA123" s="1019">
        <v>3822500</v>
      </c>
      <c r="EB123" s="1150" t="s">
        <v>1296</v>
      </c>
      <c r="EC123" s="1308"/>
      <c r="ED123" s="1019"/>
      <c r="EE123" s="1019"/>
      <c r="EF123" s="1019"/>
      <c r="EG123" s="1019"/>
      <c r="EH123" s="1019"/>
      <c r="EI123" s="995"/>
      <c r="EJ123" s="995"/>
      <c r="EK123" s="995"/>
      <c r="EL123" s="995"/>
      <c r="EM123" s="995"/>
      <c r="EN123" s="995"/>
      <c r="EO123" s="995"/>
      <c r="EP123" s="995"/>
      <c r="EQ123" s="995"/>
      <c r="ER123" s="996"/>
      <c r="ES123" s="973"/>
      <c r="ET123" s="973"/>
      <c r="EU123" s="973"/>
      <c r="EV123" s="973"/>
      <c r="EW123" s="973"/>
      <c r="EX123" s="973"/>
      <c r="EY123" s="973"/>
      <c r="EZ123" s="973"/>
      <c r="FA123" s="973"/>
      <c r="FB123" s="973"/>
      <c r="FC123" s="973"/>
      <c r="FD123" s="973"/>
      <c r="FE123" s="973"/>
      <c r="FF123" s="973"/>
      <c r="FG123" s="973"/>
      <c r="FH123" s="973"/>
      <c r="FI123" s="973"/>
      <c r="FJ123" s="973"/>
      <c r="FK123" s="973"/>
      <c r="FL123" s="973"/>
      <c r="FM123" s="973"/>
      <c r="FN123" s="973"/>
      <c r="FO123" s="973"/>
      <c r="FP123" s="973"/>
      <c r="FQ123" s="973"/>
      <c r="FR123" s="973"/>
      <c r="FS123" s="973"/>
      <c r="FT123" s="973"/>
      <c r="FU123" s="973"/>
      <c r="FV123" s="973"/>
      <c r="FW123" s="973"/>
      <c r="FX123" s="973"/>
      <c r="FY123" s="973"/>
      <c r="FZ123" s="973"/>
      <c r="GA123" s="973"/>
      <c r="GB123" s="973"/>
      <c r="GC123" s="973"/>
      <c r="GD123" s="973"/>
      <c r="GE123" s="973"/>
      <c r="GF123" s="973"/>
      <c r="GG123" s="973"/>
      <c r="GH123" s="973"/>
      <c r="GI123" s="973"/>
      <c r="GJ123" s="973"/>
      <c r="GK123" s="973"/>
      <c r="GL123" s="973"/>
      <c r="GM123" s="973"/>
      <c r="GN123" s="973"/>
      <c r="GO123" s="973"/>
      <c r="GP123" s="973"/>
      <c r="GQ123" s="973"/>
      <c r="GR123" s="973"/>
      <c r="GS123" s="973"/>
      <c r="GT123" s="973"/>
      <c r="GU123" s="973"/>
      <c r="GV123" s="973"/>
      <c r="GW123" s="973"/>
      <c r="GX123" s="973"/>
      <c r="GY123" s="973"/>
      <c r="GZ123" s="973"/>
      <c r="HA123" s="973"/>
      <c r="HB123" s="973"/>
      <c r="HC123" s="973"/>
      <c r="HD123" s="973"/>
      <c r="HE123" s="973"/>
      <c r="HF123" s="973"/>
      <c r="HG123" s="973"/>
      <c r="HH123" s="973"/>
      <c r="HI123" s="973"/>
      <c r="HJ123" s="973"/>
      <c r="HK123" s="973"/>
      <c r="HL123" s="973"/>
      <c r="HM123" s="973"/>
      <c r="HN123" s="973"/>
      <c r="HO123" s="973"/>
      <c r="HP123" s="973"/>
      <c r="HQ123" s="973"/>
      <c r="HR123" s="973"/>
      <c r="HS123" s="973"/>
      <c r="HT123" s="973"/>
      <c r="HU123" s="973"/>
      <c r="HV123" s="973"/>
      <c r="HW123" s="973"/>
      <c r="HX123" s="973"/>
      <c r="HY123" s="973"/>
      <c r="HZ123" s="973"/>
      <c r="IA123" s="973"/>
      <c r="IB123" s="973"/>
      <c r="IC123" s="973"/>
      <c r="ID123" s="973"/>
      <c r="IE123" s="973"/>
      <c r="IF123" s="973"/>
      <c r="IG123" s="973"/>
      <c r="IH123" s="973"/>
      <c r="II123" s="973"/>
      <c r="IJ123" s="973"/>
      <c r="IK123" s="973"/>
      <c r="IL123" s="973"/>
      <c r="IM123" s="973"/>
      <c r="IN123" s="973"/>
      <c r="IO123" s="973"/>
      <c r="IP123" s="973"/>
      <c r="IQ123" s="973"/>
      <c r="IR123" s="973"/>
      <c r="IS123" s="973"/>
      <c r="IT123" s="973"/>
      <c r="IU123" s="973"/>
      <c r="IV123" s="973"/>
      <c r="IW123" s="973"/>
      <c r="IX123" s="973"/>
      <c r="IY123" s="973"/>
      <c r="IZ123" s="973"/>
      <c r="JA123" s="973"/>
      <c r="JB123" s="973"/>
      <c r="JC123" s="973"/>
      <c r="JD123" s="973"/>
      <c r="JE123" s="973"/>
      <c r="JF123" s="973"/>
      <c r="JG123" s="973"/>
      <c r="JH123" s="973"/>
      <c r="JI123" s="973"/>
      <c r="JJ123" s="973"/>
      <c r="JK123" s="973"/>
      <c r="JL123" s="973"/>
      <c r="JM123" s="973"/>
      <c r="JN123" s="973"/>
      <c r="JO123" s="973"/>
      <c r="JP123" s="973"/>
      <c r="JQ123" s="973"/>
      <c r="JR123" s="973"/>
      <c r="JS123" s="973"/>
      <c r="JT123" s="973"/>
      <c r="JU123" s="973"/>
      <c r="JV123" s="973"/>
      <c r="JW123" s="973"/>
      <c r="JX123" s="973"/>
      <c r="JY123" s="973"/>
      <c r="JZ123" s="973"/>
      <c r="KA123" s="973"/>
      <c r="KB123" s="973"/>
      <c r="KC123" s="973"/>
      <c r="KD123" s="973"/>
      <c r="KE123" s="973"/>
      <c r="KF123" s="973"/>
      <c r="KG123" s="973"/>
      <c r="KH123" s="973"/>
      <c r="KI123" s="973"/>
      <c r="KJ123" s="973"/>
      <c r="KK123" s="973"/>
      <c r="KL123" s="973"/>
      <c r="KM123" s="973"/>
      <c r="KN123" s="973"/>
      <c r="KO123" s="973"/>
      <c r="KP123" s="973"/>
      <c r="KQ123" s="973"/>
      <c r="KR123" s="973"/>
      <c r="KS123" s="973"/>
      <c r="KT123" s="973"/>
      <c r="KU123" s="973"/>
      <c r="KV123" s="973"/>
      <c r="KW123" s="973"/>
      <c r="KX123" s="973"/>
      <c r="KY123" s="973"/>
      <c r="KZ123" s="973"/>
      <c r="LA123" s="973"/>
      <c r="LB123" s="973"/>
      <c r="LC123" s="973"/>
      <c r="LD123" s="973"/>
      <c r="LE123" s="973"/>
      <c r="LF123" s="973"/>
      <c r="LG123" s="973"/>
      <c r="LH123" s="973"/>
      <c r="LI123" s="973"/>
      <c r="LJ123" s="973"/>
      <c r="LK123" s="973"/>
      <c r="LL123" s="973"/>
      <c r="LM123" s="973"/>
      <c r="LN123" s="973"/>
      <c r="LO123" s="973"/>
      <c r="LP123" s="973"/>
      <c r="LQ123" s="973"/>
      <c r="LR123" s="973"/>
      <c r="LS123" s="973"/>
      <c r="LT123" s="973"/>
      <c r="LU123" s="973"/>
      <c r="LV123" s="973"/>
      <c r="LW123" s="973"/>
      <c r="LX123" s="973"/>
      <c r="LY123" s="973"/>
      <c r="LZ123" s="973"/>
      <c r="MA123" s="973"/>
      <c r="MB123" s="973"/>
      <c r="MC123" s="973"/>
      <c r="MD123" s="973"/>
      <c r="ME123" s="973"/>
      <c r="MF123" s="973"/>
      <c r="MG123" s="973"/>
      <c r="MH123" s="973"/>
      <c r="MI123" s="973"/>
      <c r="MJ123" s="973"/>
      <c r="MK123" s="973"/>
      <c r="ML123" s="973"/>
      <c r="MM123" s="973"/>
      <c r="MN123" s="973"/>
      <c r="MO123" s="973"/>
      <c r="MP123" s="973"/>
      <c r="MQ123" s="973"/>
      <c r="MR123" s="973"/>
      <c r="MS123" s="973"/>
      <c r="MT123" s="973"/>
      <c r="MU123" s="973"/>
      <c r="MV123" s="973"/>
      <c r="MW123" s="973"/>
      <c r="MX123" s="973"/>
      <c r="MY123" s="973"/>
      <c r="MZ123" s="973"/>
      <c r="NA123" s="973"/>
      <c r="NB123" s="973"/>
      <c r="NC123" s="973"/>
      <c r="ND123" s="973"/>
      <c r="NE123" s="973"/>
      <c r="NF123" s="973"/>
      <c r="NG123" s="973"/>
      <c r="NH123" s="973"/>
      <c r="NI123" s="973"/>
      <c r="NJ123" s="973"/>
      <c r="NK123" s="973"/>
      <c r="NL123" s="973"/>
      <c r="NM123" s="973"/>
      <c r="NN123" s="973"/>
      <c r="NO123" s="973"/>
      <c r="NP123" s="973"/>
      <c r="NQ123" s="973"/>
      <c r="NR123" s="973"/>
      <c r="NS123" s="973"/>
      <c r="NT123" s="973"/>
      <c r="NU123" s="973"/>
      <c r="NV123" s="973"/>
      <c r="NW123" s="973"/>
      <c r="NX123" s="973"/>
      <c r="NY123" s="973"/>
      <c r="NZ123" s="973"/>
      <c r="OA123" s="973"/>
      <c r="OB123" s="973"/>
      <c r="OC123" s="973"/>
      <c r="OD123" s="973"/>
      <c r="OE123" s="973"/>
      <c r="OF123" s="973"/>
      <c r="OG123" s="973"/>
      <c r="OH123" s="973"/>
      <c r="OI123" s="973"/>
      <c r="OJ123" s="973"/>
      <c r="OK123" s="973"/>
      <c r="OL123" s="973"/>
      <c r="OM123" s="973"/>
      <c r="ON123" s="973"/>
      <c r="OO123" s="973"/>
      <c r="OP123" s="973"/>
      <c r="OQ123" s="973"/>
      <c r="OR123" s="973"/>
      <c r="OS123" s="973"/>
      <c r="OT123" s="973"/>
      <c r="OU123" s="973"/>
      <c r="OV123" s="973"/>
      <c r="OW123" s="973"/>
      <c r="OX123" s="973"/>
      <c r="OY123" s="973"/>
      <c r="OZ123" s="973"/>
      <c r="PA123" s="973"/>
      <c r="PB123" s="973"/>
      <c r="PC123" s="973"/>
      <c r="PD123" s="973"/>
      <c r="PE123" s="973"/>
      <c r="PF123" s="973"/>
      <c r="PG123" s="973"/>
      <c r="PH123" s="973"/>
      <c r="PI123" s="973"/>
      <c r="PJ123" s="973"/>
      <c r="PK123" s="973"/>
      <c r="PL123" s="973"/>
      <c r="PM123" s="973"/>
      <c r="PN123" s="973"/>
      <c r="PO123" s="973"/>
      <c r="PP123" s="973"/>
      <c r="PQ123" s="973"/>
      <c r="PR123" s="973"/>
      <c r="PS123" s="973"/>
      <c r="PT123" s="973"/>
      <c r="PU123" s="973"/>
      <c r="PV123" s="973"/>
      <c r="PW123" s="973"/>
      <c r="PX123" s="973"/>
      <c r="PY123" s="973"/>
      <c r="PZ123" s="973"/>
      <c r="QA123" s="973"/>
      <c r="QB123" s="973"/>
      <c r="QC123" s="973"/>
      <c r="QD123" s="973"/>
      <c r="QE123" s="973"/>
      <c r="QF123" s="973"/>
      <c r="QG123" s="973"/>
      <c r="QH123" s="973"/>
      <c r="QI123" s="973"/>
      <c r="QJ123" s="973"/>
      <c r="QK123" s="973"/>
      <c r="QL123" s="973"/>
      <c r="QM123" s="973"/>
      <c r="QN123" s="973"/>
      <c r="QO123" s="973"/>
      <c r="QP123" s="973"/>
      <c r="QQ123" s="973"/>
      <c r="QR123" s="973"/>
      <c r="QS123" s="973"/>
      <c r="QT123" s="973"/>
      <c r="QU123" s="973"/>
      <c r="QV123" s="973"/>
      <c r="QW123" s="973"/>
      <c r="QX123" s="973"/>
      <c r="QY123" s="973"/>
      <c r="QZ123" s="973"/>
      <c r="RA123" s="973"/>
      <c r="RB123" s="973"/>
      <c r="RC123" s="973"/>
      <c r="RD123" s="973"/>
      <c r="RE123" s="973"/>
      <c r="RF123" s="973"/>
      <c r="RG123" s="973"/>
      <c r="RH123" s="973"/>
      <c r="RI123" s="973"/>
      <c r="RJ123" s="973"/>
      <c r="RK123" s="973"/>
      <c r="RL123" s="973"/>
      <c r="RM123" s="973"/>
      <c r="RN123" s="973"/>
      <c r="RO123" s="973"/>
      <c r="RP123" s="973"/>
      <c r="RQ123" s="973"/>
      <c r="RR123" s="973"/>
      <c r="RS123" s="973"/>
      <c r="RT123" s="973"/>
      <c r="RU123" s="973"/>
      <c r="RV123" s="973"/>
      <c r="RW123" s="973"/>
      <c r="RX123" s="973"/>
      <c r="RY123" s="973"/>
      <c r="RZ123" s="973"/>
      <c r="SA123" s="973"/>
      <c r="SB123" s="973"/>
      <c r="SC123" s="973"/>
      <c r="SD123" s="973"/>
      <c r="SE123" s="973"/>
      <c r="SF123" s="973"/>
      <c r="SG123" s="973"/>
      <c r="SH123" s="973"/>
      <c r="SI123" s="973"/>
      <c r="SJ123" s="973"/>
      <c r="SK123" s="973"/>
      <c r="SL123" s="973"/>
      <c r="SM123" s="973"/>
      <c r="SN123" s="973"/>
      <c r="SO123" s="973"/>
      <c r="SP123" s="973"/>
      <c r="SQ123" s="973"/>
      <c r="SR123" s="973"/>
      <c r="SS123" s="973"/>
      <c r="ST123" s="973"/>
      <c r="SU123" s="973"/>
      <c r="SV123" s="973"/>
      <c r="SW123" s="973"/>
      <c r="SX123" s="973"/>
      <c r="SY123" s="973"/>
      <c r="SZ123" s="973"/>
      <c r="TA123" s="973"/>
      <c r="TB123" s="973"/>
      <c r="TC123" s="973"/>
      <c r="TD123" s="973"/>
      <c r="TE123" s="973"/>
      <c r="TF123" s="973"/>
      <c r="TG123" s="973"/>
      <c r="TH123" s="973"/>
      <c r="TI123" s="973"/>
      <c r="TJ123" s="973"/>
      <c r="TK123" s="973"/>
      <c r="TL123" s="973"/>
      <c r="TM123" s="973"/>
      <c r="TN123" s="973"/>
      <c r="TO123" s="973"/>
      <c r="TP123" s="973"/>
      <c r="TQ123" s="973"/>
      <c r="TR123" s="973"/>
      <c r="TS123" s="973"/>
      <c r="TT123" s="973"/>
      <c r="TU123" s="973"/>
      <c r="TV123" s="973"/>
      <c r="TW123" s="973"/>
      <c r="TX123" s="973"/>
      <c r="TY123" s="973"/>
      <c r="TZ123" s="973"/>
      <c r="UA123" s="973"/>
      <c r="UB123" s="973"/>
      <c r="UC123" s="973"/>
      <c r="UD123" s="973"/>
      <c r="UE123" s="973"/>
      <c r="UF123" s="973"/>
      <c r="UG123" s="973"/>
      <c r="UH123" s="973"/>
      <c r="UI123" s="973"/>
      <c r="UJ123" s="973"/>
      <c r="UK123" s="973"/>
      <c r="UL123" s="973"/>
      <c r="UM123" s="973"/>
      <c r="UN123" s="973"/>
      <c r="UO123" s="973"/>
      <c r="UP123" s="973"/>
      <c r="UQ123" s="973"/>
      <c r="UR123" s="973"/>
      <c r="US123" s="973"/>
      <c r="UT123" s="973"/>
      <c r="UU123" s="973"/>
      <c r="UV123" s="973"/>
      <c r="UW123" s="973"/>
      <c r="UX123" s="973"/>
      <c r="UY123" s="973"/>
      <c r="UZ123" s="973"/>
      <c r="VA123" s="973"/>
      <c r="VB123" s="973"/>
      <c r="VC123" s="973"/>
      <c r="VD123" s="973"/>
      <c r="VE123" s="973"/>
      <c r="VF123" s="973"/>
      <c r="VG123" s="973"/>
      <c r="VH123" s="973"/>
      <c r="VI123" s="973"/>
      <c r="VJ123" s="973"/>
      <c r="VK123" s="973"/>
      <c r="VL123" s="973"/>
      <c r="VM123" s="973"/>
      <c r="VN123" s="973"/>
      <c r="VO123" s="973"/>
      <c r="VP123" s="973"/>
      <c r="VQ123" s="973"/>
      <c r="VR123" s="973"/>
      <c r="VS123" s="973"/>
      <c r="VT123" s="973"/>
      <c r="VU123" s="973"/>
      <c r="VV123" s="973"/>
      <c r="VW123" s="973"/>
      <c r="VX123" s="973"/>
      <c r="VY123" s="973"/>
      <c r="VZ123" s="973"/>
      <c r="WA123" s="973"/>
      <c r="WB123" s="973"/>
      <c r="WC123" s="973"/>
      <c r="WD123" s="973"/>
      <c r="WE123" s="973"/>
      <c r="WF123" s="973"/>
      <c r="WG123" s="973"/>
      <c r="WH123" s="973"/>
      <c r="WI123" s="973"/>
      <c r="WJ123" s="973"/>
      <c r="WK123" s="973"/>
      <c r="WL123" s="973"/>
      <c r="WM123" s="973"/>
      <c r="WN123" s="973"/>
      <c r="WO123" s="973"/>
      <c r="WP123" s="973"/>
      <c r="WQ123" s="973"/>
      <c r="WR123" s="973"/>
      <c r="WS123" s="973"/>
      <c r="WT123" s="973"/>
      <c r="WU123" s="973"/>
      <c r="WV123" s="973"/>
      <c r="WW123" s="973"/>
      <c r="WX123" s="973"/>
      <c r="WY123" s="973"/>
      <c r="WZ123" s="973"/>
      <c r="XA123" s="973"/>
      <c r="XB123" s="973"/>
      <c r="XC123" s="973"/>
      <c r="XD123" s="973"/>
      <c r="XE123" s="973"/>
      <c r="XF123" s="973"/>
      <c r="XG123" s="973"/>
      <c r="XH123" s="973"/>
      <c r="XI123" s="973"/>
      <c r="XJ123" s="973"/>
      <c r="XK123" s="973"/>
      <c r="XL123" s="973"/>
      <c r="XM123" s="973"/>
      <c r="XN123" s="973"/>
      <c r="XO123" s="973"/>
      <c r="XP123" s="973"/>
      <c r="XQ123" s="973"/>
      <c r="XR123" s="973"/>
      <c r="XS123" s="973"/>
      <c r="XT123" s="973"/>
      <c r="XU123" s="973"/>
      <c r="XV123" s="973"/>
      <c r="XW123" s="973"/>
      <c r="XX123" s="973"/>
      <c r="XY123" s="973"/>
      <c r="XZ123" s="973"/>
      <c r="YA123" s="973"/>
      <c r="YB123" s="973"/>
      <c r="YC123" s="973"/>
      <c r="YD123" s="973"/>
      <c r="YE123" s="973"/>
      <c r="YF123" s="973"/>
      <c r="YG123" s="973"/>
      <c r="YH123" s="973"/>
      <c r="YI123" s="973"/>
      <c r="YJ123" s="973"/>
      <c r="YK123" s="973"/>
      <c r="YL123" s="973"/>
      <c r="YM123" s="973"/>
      <c r="YN123" s="973"/>
      <c r="YO123" s="973"/>
      <c r="YP123" s="973"/>
      <c r="YQ123" s="973"/>
      <c r="YR123" s="973"/>
      <c r="YS123" s="973"/>
      <c r="YT123" s="973"/>
      <c r="YU123" s="973"/>
      <c r="YV123" s="973"/>
      <c r="YW123" s="973"/>
      <c r="YX123" s="973"/>
      <c r="YY123" s="973"/>
      <c r="YZ123" s="973"/>
      <c r="ZA123" s="973"/>
      <c r="ZB123" s="973"/>
      <c r="ZC123" s="973"/>
      <c r="ZD123" s="973"/>
      <c r="ZE123" s="973"/>
      <c r="ZF123" s="973"/>
      <c r="ZG123" s="973"/>
      <c r="ZH123" s="973"/>
      <c r="ZI123" s="973"/>
      <c r="ZJ123" s="973"/>
      <c r="ZK123" s="973"/>
      <c r="ZL123" s="973"/>
      <c r="ZM123" s="973"/>
      <c r="ZN123" s="973"/>
      <c r="ZO123" s="973"/>
      <c r="ZP123" s="973"/>
      <c r="ZQ123" s="973"/>
      <c r="ZR123" s="973"/>
      <c r="ZS123" s="973"/>
      <c r="ZT123" s="973"/>
      <c r="ZU123" s="973"/>
      <c r="ZV123" s="973"/>
      <c r="ZW123" s="973"/>
      <c r="ZX123" s="973"/>
      <c r="ZY123" s="973"/>
      <c r="ZZ123" s="973"/>
      <c r="AAA123" s="973"/>
      <c r="AAB123" s="973"/>
      <c r="AAC123" s="973"/>
      <c r="AAD123" s="973"/>
      <c r="AAE123" s="973"/>
      <c r="AAF123" s="973"/>
      <c r="AAG123" s="973"/>
      <c r="AAH123" s="973"/>
      <c r="AAI123" s="973"/>
      <c r="AAJ123" s="973"/>
      <c r="AAK123" s="973"/>
      <c r="AAL123" s="973"/>
      <c r="AAM123" s="973"/>
      <c r="AAN123" s="973"/>
      <c r="AAO123" s="973"/>
      <c r="AAP123" s="973"/>
      <c r="AAQ123" s="973"/>
      <c r="AAR123" s="973"/>
      <c r="AAS123" s="973"/>
      <c r="AAT123" s="973"/>
      <c r="AAU123" s="973"/>
      <c r="AAV123" s="973"/>
      <c r="AAW123" s="973"/>
      <c r="AAX123" s="973"/>
      <c r="AAY123" s="973"/>
      <c r="AAZ123" s="973"/>
      <c r="ABA123" s="973"/>
      <c r="ABB123" s="973"/>
      <c r="ABC123" s="973"/>
      <c r="ABD123" s="973"/>
      <c r="ABE123" s="973"/>
      <c r="ABF123" s="973"/>
      <c r="ABG123" s="973"/>
      <c r="ABH123" s="973"/>
      <c r="ABI123" s="973"/>
      <c r="ABJ123" s="973"/>
      <c r="ABK123" s="973"/>
      <c r="ABL123" s="973"/>
      <c r="ABM123" s="973"/>
      <c r="ABN123" s="973"/>
      <c r="ABO123" s="973"/>
      <c r="ABP123" s="973"/>
      <c r="ABQ123" s="973"/>
      <c r="ABR123" s="973"/>
      <c r="ABS123" s="973"/>
      <c r="ABT123" s="973"/>
      <c r="ABU123" s="973"/>
      <c r="ABV123" s="973"/>
      <c r="ABW123" s="973"/>
      <c r="ABX123" s="973"/>
      <c r="ABY123" s="973"/>
      <c r="ABZ123" s="973"/>
      <c r="ACA123" s="973"/>
      <c r="ACB123" s="973"/>
      <c r="ACC123" s="973"/>
      <c r="ACD123" s="973"/>
      <c r="ACE123" s="973"/>
      <c r="ACF123" s="973"/>
      <c r="ACG123" s="973"/>
      <c r="ACH123" s="973"/>
      <c r="ACI123" s="973"/>
      <c r="ACJ123" s="973"/>
      <c r="ACK123" s="973"/>
      <c r="ACL123" s="973"/>
      <c r="ACM123" s="973"/>
      <c r="ACN123" s="973"/>
      <c r="ACO123" s="973"/>
      <c r="ACP123" s="973"/>
      <c r="ACQ123" s="973"/>
      <c r="ACR123" s="973"/>
      <c r="ACS123" s="973"/>
      <c r="ACT123" s="973"/>
      <c r="ACU123" s="973"/>
      <c r="ACV123" s="973"/>
      <c r="ACW123" s="973"/>
      <c r="ACX123" s="973"/>
      <c r="ACY123" s="973"/>
      <c r="ACZ123" s="973"/>
      <c r="ADA123" s="973"/>
      <c r="ADB123" s="973"/>
      <c r="ADC123" s="973"/>
      <c r="ADD123" s="973"/>
      <c r="ADE123" s="973"/>
      <c r="ADF123" s="973"/>
      <c r="ADG123" s="973"/>
      <c r="ADH123" s="973"/>
      <c r="ADI123" s="973"/>
      <c r="ADJ123" s="973"/>
      <c r="ADK123" s="973"/>
      <c r="ADL123" s="973"/>
      <c r="ADM123" s="973"/>
      <c r="ADN123" s="973"/>
      <c r="ADO123" s="973"/>
      <c r="ADP123" s="973"/>
      <c r="ADQ123" s="973"/>
      <c r="ADR123" s="973"/>
      <c r="ADS123" s="973"/>
      <c r="ADT123" s="973"/>
      <c r="ADU123" s="973"/>
      <c r="ADV123" s="973"/>
      <c r="ADW123" s="973"/>
      <c r="ADX123" s="973"/>
      <c r="ADY123" s="973"/>
      <c r="ADZ123" s="973"/>
      <c r="AEA123" s="973"/>
      <c r="AEB123" s="973"/>
      <c r="AEC123" s="973"/>
      <c r="AED123" s="973"/>
      <c r="AEE123" s="973"/>
      <c r="AEF123" s="973"/>
      <c r="AEG123" s="973"/>
      <c r="AEH123" s="973"/>
      <c r="AEI123" s="973"/>
      <c r="AEJ123" s="973"/>
      <c r="AEK123" s="973"/>
      <c r="AEL123" s="973"/>
      <c r="AEM123" s="973"/>
      <c r="AEN123" s="973"/>
      <c r="AEO123" s="973"/>
      <c r="AEP123" s="973"/>
      <c r="AEQ123" s="973"/>
      <c r="AER123" s="973"/>
      <c r="AES123" s="973"/>
      <c r="AET123" s="973"/>
      <c r="AEU123" s="973"/>
      <c r="AEV123" s="973"/>
      <c r="AEW123" s="973"/>
      <c r="AEX123" s="973"/>
      <c r="AEY123" s="973"/>
      <c r="AEZ123" s="973"/>
      <c r="AFA123" s="973"/>
      <c r="AFB123" s="973"/>
      <c r="AFC123" s="973"/>
      <c r="AFD123" s="973"/>
      <c r="AFE123" s="973"/>
      <c r="AFF123" s="973"/>
      <c r="AFG123" s="973"/>
      <c r="AFH123" s="973"/>
      <c r="AFI123" s="973"/>
      <c r="AFJ123" s="973"/>
      <c r="AFK123" s="973"/>
      <c r="AFL123" s="973"/>
      <c r="AFM123" s="973"/>
      <c r="AFN123" s="973"/>
      <c r="AFO123" s="973"/>
      <c r="AFP123" s="973"/>
      <c r="AFQ123" s="973"/>
      <c r="AFR123" s="973"/>
      <c r="AFS123" s="973"/>
      <c r="AFT123" s="973"/>
      <c r="AFU123" s="973"/>
      <c r="AFV123" s="973"/>
      <c r="AFW123" s="973"/>
      <c r="AFX123" s="973"/>
      <c r="AFY123" s="973"/>
      <c r="AFZ123" s="973"/>
      <c r="AGA123" s="973"/>
      <c r="AGB123" s="973"/>
      <c r="AGC123" s="973"/>
      <c r="AGD123" s="973"/>
      <c r="AGE123" s="973"/>
      <c r="AGF123" s="973"/>
      <c r="AGG123" s="973"/>
      <c r="AGH123" s="973"/>
      <c r="AGI123" s="973"/>
      <c r="AGJ123" s="973"/>
      <c r="AGK123" s="973"/>
      <c r="AGL123" s="973"/>
      <c r="AGM123" s="973"/>
      <c r="AGN123" s="973"/>
      <c r="AGO123" s="973"/>
      <c r="AGP123" s="973"/>
      <c r="AGQ123" s="973"/>
      <c r="AGR123" s="973"/>
      <c r="AGS123" s="973"/>
      <c r="AGT123" s="973"/>
      <c r="AGU123" s="973"/>
      <c r="AGV123" s="973"/>
      <c r="AGW123" s="973"/>
      <c r="AGX123" s="973"/>
      <c r="AGY123" s="973"/>
      <c r="AGZ123" s="973"/>
      <c r="AHA123" s="973"/>
      <c r="AHB123" s="973"/>
      <c r="AHC123" s="973"/>
      <c r="AHD123" s="973"/>
      <c r="AHE123" s="973"/>
      <c r="AHF123" s="973"/>
      <c r="AHG123" s="973"/>
      <c r="AHH123" s="973"/>
      <c r="AHI123" s="973"/>
      <c r="AHJ123" s="973"/>
      <c r="AHK123" s="973"/>
      <c r="AHL123" s="973"/>
      <c r="AHM123" s="973"/>
      <c r="AHN123" s="973"/>
      <c r="AHO123" s="973"/>
      <c r="AHP123" s="973"/>
      <c r="AHQ123" s="973"/>
      <c r="AHR123" s="973"/>
      <c r="AHS123" s="973"/>
      <c r="AHT123" s="973"/>
      <c r="AHU123" s="973"/>
      <c r="AHV123" s="973"/>
      <c r="AHW123" s="973"/>
      <c r="AHX123" s="973"/>
      <c r="AHY123" s="973"/>
      <c r="AHZ123" s="973"/>
      <c r="AIA123" s="973"/>
      <c r="AIB123" s="973"/>
      <c r="AIC123" s="973"/>
      <c r="AID123" s="973"/>
      <c r="AIE123" s="973"/>
      <c r="AIF123" s="973"/>
      <c r="AIG123" s="973"/>
      <c r="AIH123" s="973"/>
      <c r="AII123" s="973"/>
      <c r="AIJ123" s="973"/>
      <c r="AIK123" s="973"/>
      <c r="AIL123" s="973"/>
      <c r="AIM123" s="973"/>
      <c r="AIN123" s="973"/>
      <c r="AIO123" s="973"/>
      <c r="AIP123" s="973"/>
      <c r="AIQ123" s="973"/>
      <c r="AIR123" s="973"/>
      <c r="AIS123" s="973"/>
      <c r="AIT123" s="973"/>
      <c r="AIU123" s="973"/>
      <c r="AIV123" s="973"/>
      <c r="AIW123" s="973"/>
      <c r="AIX123" s="973"/>
      <c r="AIY123" s="973"/>
      <c r="AIZ123" s="973"/>
      <c r="AJA123" s="973"/>
      <c r="AJB123" s="973"/>
      <c r="AJC123" s="973"/>
      <c r="AJD123" s="973"/>
      <c r="AJE123" s="973"/>
      <c r="AJF123" s="973"/>
      <c r="AJG123" s="973"/>
      <c r="AJH123" s="973"/>
      <c r="AJI123" s="973"/>
      <c r="AJJ123" s="973"/>
      <c r="AJK123" s="973"/>
      <c r="AJL123" s="973"/>
      <c r="AJM123" s="973"/>
      <c r="AJN123" s="973"/>
      <c r="AJO123" s="973"/>
      <c r="AJP123" s="973"/>
      <c r="AJQ123" s="973"/>
      <c r="AJR123" s="973"/>
      <c r="AJS123" s="973"/>
      <c r="AJT123" s="973"/>
      <c r="AJU123" s="973"/>
      <c r="AJV123" s="973"/>
      <c r="AJW123" s="973"/>
      <c r="AJX123" s="973"/>
      <c r="AJY123" s="973"/>
      <c r="AJZ123" s="973"/>
      <c r="AKA123" s="973"/>
      <c r="AKB123" s="973"/>
      <c r="AKC123" s="973"/>
      <c r="AKD123" s="973"/>
      <c r="AKE123" s="973"/>
      <c r="AKF123" s="973"/>
      <c r="AKG123" s="973"/>
      <c r="AKH123" s="973"/>
      <c r="AKI123" s="973"/>
      <c r="AKJ123" s="973"/>
      <c r="AKK123" s="973"/>
      <c r="AKL123" s="973"/>
      <c r="AKM123" s="973"/>
      <c r="AKN123" s="973"/>
      <c r="AKO123" s="973"/>
      <c r="AKP123" s="973"/>
      <c r="AKQ123" s="973"/>
      <c r="AKR123" s="973"/>
      <c r="AKS123" s="973"/>
      <c r="AKT123" s="973"/>
      <c r="AKU123" s="973"/>
      <c r="AKV123" s="973"/>
      <c r="AKW123" s="973"/>
      <c r="AKX123" s="973"/>
      <c r="AKY123" s="973"/>
      <c r="AKZ123" s="973"/>
      <c r="ALA123" s="973"/>
      <c r="ALB123" s="973"/>
      <c r="ALC123" s="973"/>
      <c r="ALD123" s="973"/>
      <c r="ALE123" s="973"/>
      <c r="ALF123" s="973"/>
      <c r="ALG123" s="973"/>
      <c r="ALH123" s="973"/>
      <c r="ALI123" s="973"/>
      <c r="ALJ123" s="973"/>
      <c r="ALK123" s="973"/>
      <c r="ALL123" s="973"/>
      <c r="ALM123" s="973"/>
      <c r="ALN123" s="973"/>
      <c r="ALO123" s="973"/>
      <c r="ALP123" s="973"/>
      <c r="ALQ123" s="973"/>
      <c r="ALR123" s="973"/>
      <c r="ALS123" s="973"/>
    </row>
    <row r="124" spans="1:1007" s="974" customFormat="1" ht="300">
      <c r="A124" s="1007" t="s">
        <v>1249</v>
      </c>
      <c r="B124" s="997">
        <v>7.0000000000000007E-2</v>
      </c>
      <c r="C124" s="987" t="s">
        <v>1297</v>
      </c>
      <c r="D124" s="998">
        <v>2.5000000000000001E-3</v>
      </c>
      <c r="E124" s="953" t="s">
        <v>1251</v>
      </c>
      <c r="F124" s="953" t="s">
        <v>1252</v>
      </c>
      <c r="G124" s="953" t="s">
        <v>1253</v>
      </c>
      <c r="H124" s="953" t="s">
        <v>480</v>
      </c>
      <c r="I124" s="953">
        <v>33807</v>
      </c>
      <c r="J124" s="953">
        <v>2021</v>
      </c>
      <c r="K124" s="1172">
        <v>45078</v>
      </c>
      <c r="L124" s="1109">
        <v>50770</v>
      </c>
      <c r="M124" s="953">
        <v>33857</v>
      </c>
      <c r="N124" s="953">
        <v>33857</v>
      </c>
      <c r="O124" s="953">
        <v>33857</v>
      </c>
      <c r="P124" s="953">
        <v>33857</v>
      </c>
      <c r="Q124" s="953">
        <v>33857</v>
      </c>
      <c r="R124" s="953">
        <v>33857</v>
      </c>
      <c r="S124" s="953">
        <v>33857</v>
      </c>
      <c r="T124" s="953">
        <v>33857</v>
      </c>
      <c r="U124" s="953">
        <v>33857</v>
      </c>
      <c r="V124" s="953">
        <v>33857</v>
      </c>
      <c r="W124" s="953">
        <v>33857</v>
      </c>
      <c r="X124" s="953">
        <v>33857</v>
      </c>
      <c r="Y124" s="953">
        <v>33857</v>
      </c>
      <c r="Z124" s="953">
        <v>33857</v>
      </c>
      <c r="AA124" s="953">
        <v>33857</v>
      </c>
      <c r="AB124" s="953">
        <v>33857</v>
      </c>
      <c r="AC124" s="953">
        <f t="shared" si="14"/>
        <v>541712</v>
      </c>
      <c r="AD124" s="1061"/>
      <c r="AE124" s="965" t="s">
        <v>1298</v>
      </c>
      <c r="AF124" s="1189">
        <v>8.8000000000000005E-3</v>
      </c>
      <c r="AG124" s="953" t="s">
        <v>1299</v>
      </c>
      <c r="AH124" s="953" t="s">
        <v>1300</v>
      </c>
      <c r="AI124" s="953" t="s">
        <v>1257</v>
      </c>
      <c r="AJ124" s="953" t="s">
        <v>1258</v>
      </c>
      <c r="AK124" s="953" t="s">
        <v>1253</v>
      </c>
      <c r="AL124" s="953" t="s">
        <v>26</v>
      </c>
      <c r="AM124" s="956" t="str">
        <f t="shared" si="13"/>
        <v>NO</v>
      </c>
      <c r="AN124" s="953" t="s">
        <v>437</v>
      </c>
      <c r="AO124" s="1124" t="s">
        <v>437</v>
      </c>
      <c r="AP124" s="1124" t="s">
        <v>437</v>
      </c>
      <c r="AQ124" s="1172">
        <v>45078</v>
      </c>
      <c r="AR124" s="991">
        <v>50769</v>
      </c>
      <c r="AS124" s="1124">
        <v>0</v>
      </c>
      <c r="AT124" s="953" t="s">
        <v>399</v>
      </c>
      <c r="AU124" s="953" t="s">
        <v>1282</v>
      </c>
      <c r="AV124" s="1124">
        <v>0.25</v>
      </c>
      <c r="AW124" s="953" t="s">
        <v>1283</v>
      </c>
      <c r="AX124" s="953" t="s">
        <v>1284</v>
      </c>
      <c r="AY124" s="953" t="s">
        <v>1285</v>
      </c>
      <c r="AZ124" s="1124">
        <v>0.5</v>
      </c>
      <c r="BA124" s="953" t="s">
        <v>1286</v>
      </c>
      <c r="BB124" s="953" t="s">
        <v>1287</v>
      </c>
      <c r="BC124" s="953" t="s">
        <v>1288</v>
      </c>
      <c r="BD124" s="1124">
        <v>0.75</v>
      </c>
      <c r="BE124" s="953" t="s">
        <v>1289</v>
      </c>
      <c r="BF124" s="953" t="s">
        <v>1290</v>
      </c>
      <c r="BG124" s="953" t="s">
        <v>1291</v>
      </c>
      <c r="BH124" s="1124">
        <v>1</v>
      </c>
      <c r="BI124" s="1124">
        <v>1</v>
      </c>
      <c r="BJ124" s="1135">
        <v>3733</v>
      </c>
      <c r="BK124" s="953">
        <v>3733</v>
      </c>
      <c r="BL124" s="953" t="s">
        <v>743</v>
      </c>
      <c r="BM124" s="1171">
        <v>7658</v>
      </c>
      <c r="BN124" s="1135">
        <v>3733</v>
      </c>
      <c r="BO124" s="1135"/>
      <c r="BP124" s="960" t="s">
        <v>743</v>
      </c>
      <c r="BQ124" s="960">
        <v>7658</v>
      </c>
      <c r="BR124" s="1135">
        <v>3733</v>
      </c>
      <c r="BS124" s="1135"/>
      <c r="BT124" s="960" t="s">
        <v>743</v>
      </c>
      <c r="BU124" s="960"/>
      <c r="BV124" s="1135">
        <v>3733</v>
      </c>
      <c r="BW124" s="953"/>
      <c r="BX124" s="953" t="s">
        <v>743</v>
      </c>
      <c r="BY124" s="953">
        <v>7658</v>
      </c>
      <c r="BZ124" s="1135">
        <v>3733</v>
      </c>
      <c r="CA124" s="953"/>
      <c r="CB124" s="953" t="s">
        <v>743</v>
      </c>
      <c r="CC124" s="953">
        <v>7658</v>
      </c>
      <c r="CD124" s="1135">
        <v>3733</v>
      </c>
      <c r="CE124" s="953"/>
      <c r="CF124" s="953" t="s">
        <v>743</v>
      </c>
      <c r="CG124" s="953"/>
      <c r="CH124" s="1135">
        <v>3733</v>
      </c>
      <c r="CI124" s="953"/>
      <c r="CJ124" s="953" t="s">
        <v>743</v>
      </c>
      <c r="CK124" s="953"/>
      <c r="CL124" s="1135">
        <v>3733</v>
      </c>
      <c r="CM124" s="953"/>
      <c r="CN124" s="953" t="s">
        <v>743</v>
      </c>
      <c r="CO124" s="953"/>
      <c r="CP124" s="1135">
        <v>3733</v>
      </c>
      <c r="CQ124" s="953"/>
      <c r="CR124" s="953" t="s">
        <v>743</v>
      </c>
      <c r="CS124" s="953"/>
      <c r="CT124" s="1135">
        <v>3733</v>
      </c>
      <c r="CU124" s="953"/>
      <c r="CV124" s="953" t="s">
        <v>743</v>
      </c>
      <c r="CW124" s="953"/>
      <c r="CX124" s="1135">
        <v>3733</v>
      </c>
      <c r="CY124" s="953"/>
      <c r="CZ124" s="953" t="s">
        <v>743</v>
      </c>
      <c r="DA124" s="953"/>
      <c r="DB124" s="1135">
        <v>3733</v>
      </c>
      <c r="DC124" s="953"/>
      <c r="DD124" s="953" t="s">
        <v>743</v>
      </c>
      <c r="DE124" s="953"/>
      <c r="DF124" s="1135">
        <v>3733</v>
      </c>
      <c r="DG124" s="953"/>
      <c r="DH124" s="953" t="s">
        <v>743</v>
      </c>
      <c r="DI124" s="953"/>
      <c r="DJ124" s="1135">
        <v>3733</v>
      </c>
      <c r="DK124" s="953"/>
      <c r="DL124" s="953" t="s">
        <v>743</v>
      </c>
      <c r="DM124" s="953"/>
      <c r="DN124" s="1135">
        <v>3733</v>
      </c>
      <c r="DO124" s="953"/>
      <c r="DP124" s="953" t="s">
        <v>743</v>
      </c>
      <c r="DQ124" s="953"/>
      <c r="DR124" s="1135">
        <v>3733</v>
      </c>
      <c r="DS124" s="953"/>
      <c r="DT124" s="953" t="s">
        <v>743</v>
      </c>
      <c r="DU124" s="953"/>
      <c r="DV124" s="994">
        <f t="shared" si="15"/>
        <v>59728</v>
      </c>
      <c r="DW124" s="968" t="s">
        <v>644</v>
      </c>
      <c r="DX124" s="1019" t="s">
        <v>24</v>
      </c>
      <c r="DY124" s="1019" t="s">
        <v>1259</v>
      </c>
      <c r="DZ124" s="1019" t="s">
        <v>1260</v>
      </c>
      <c r="EA124" s="1019">
        <v>3822500</v>
      </c>
      <c r="EB124" s="1328" t="s">
        <v>1261</v>
      </c>
      <c r="EC124" s="1308"/>
      <c r="ED124" s="1019"/>
      <c r="EE124" s="1019"/>
      <c r="EF124" s="1019"/>
      <c r="EG124" s="1019"/>
      <c r="EH124" s="1019"/>
      <c r="EI124" s="995"/>
      <c r="EJ124" s="995"/>
      <c r="EK124" s="995"/>
      <c r="EL124" s="995"/>
      <c r="EM124" s="995"/>
      <c r="EN124" s="995"/>
      <c r="EO124" s="995"/>
      <c r="EP124" s="995"/>
      <c r="EQ124" s="995"/>
      <c r="ER124" s="996"/>
      <c r="ES124" s="973"/>
      <c r="ET124" s="973"/>
      <c r="EU124" s="973"/>
      <c r="EV124" s="973"/>
      <c r="EW124" s="973"/>
      <c r="EX124" s="973"/>
      <c r="EY124" s="973"/>
      <c r="EZ124" s="973"/>
      <c r="FA124" s="973"/>
      <c r="FB124" s="973"/>
      <c r="FC124" s="973"/>
      <c r="FD124" s="973"/>
      <c r="FE124" s="973"/>
      <c r="FF124" s="973"/>
      <c r="FG124" s="973"/>
      <c r="FH124" s="973"/>
      <c r="FI124" s="973"/>
      <c r="FJ124" s="973"/>
      <c r="FK124" s="973"/>
      <c r="FL124" s="973"/>
      <c r="FM124" s="973"/>
      <c r="FN124" s="973"/>
      <c r="FO124" s="973"/>
      <c r="FP124" s="973"/>
      <c r="FQ124" s="973"/>
      <c r="FR124" s="973"/>
      <c r="FS124" s="973"/>
      <c r="FT124" s="973"/>
      <c r="FU124" s="973"/>
      <c r="FV124" s="973"/>
      <c r="FW124" s="973"/>
      <c r="FX124" s="973"/>
      <c r="FY124" s="973"/>
      <c r="FZ124" s="973"/>
      <c r="GA124" s="973"/>
      <c r="GB124" s="973"/>
      <c r="GC124" s="973"/>
      <c r="GD124" s="973"/>
      <c r="GE124" s="973"/>
      <c r="GF124" s="973"/>
      <c r="GG124" s="973"/>
      <c r="GH124" s="973"/>
      <c r="GI124" s="973"/>
      <c r="GJ124" s="973"/>
      <c r="GK124" s="973"/>
      <c r="GL124" s="973"/>
      <c r="GM124" s="973"/>
      <c r="GN124" s="973"/>
      <c r="GO124" s="973"/>
      <c r="GP124" s="973"/>
      <c r="GQ124" s="973"/>
      <c r="GR124" s="973"/>
      <c r="GS124" s="973"/>
      <c r="GT124" s="973"/>
      <c r="GU124" s="973"/>
      <c r="GV124" s="973"/>
      <c r="GW124" s="973"/>
      <c r="GX124" s="973"/>
      <c r="GY124" s="973"/>
      <c r="GZ124" s="973"/>
      <c r="HA124" s="973"/>
      <c r="HB124" s="973"/>
      <c r="HC124" s="973"/>
      <c r="HD124" s="973"/>
      <c r="HE124" s="973"/>
      <c r="HF124" s="973"/>
      <c r="HG124" s="973"/>
      <c r="HH124" s="973"/>
      <c r="HI124" s="973"/>
      <c r="HJ124" s="973"/>
      <c r="HK124" s="973"/>
      <c r="HL124" s="973"/>
      <c r="HM124" s="973"/>
      <c r="HN124" s="973"/>
      <c r="HO124" s="973"/>
      <c r="HP124" s="973"/>
      <c r="HQ124" s="973"/>
      <c r="HR124" s="973"/>
      <c r="HS124" s="973"/>
      <c r="HT124" s="973"/>
      <c r="HU124" s="973"/>
      <c r="HV124" s="973"/>
      <c r="HW124" s="973"/>
      <c r="HX124" s="973"/>
      <c r="HY124" s="973"/>
      <c r="HZ124" s="973"/>
      <c r="IA124" s="973"/>
      <c r="IB124" s="973"/>
      <c r="IC124" s="973"/>
      <c r="ID124" s="973"/>
      <c r="IE124" s="973"/>
      <c r="IF124" s="973"/>
      <c r="IG124" s="973"/>
      <c r="IH124" s="973"/>
      <c r="II124" s="973"/>
      <c r="IJ124" s="973"/>
      <c r="IK124" s="973"/>
      <c r="IL124" s="973"/>
      <c r="IM124" s="973"/>
      <c r="IN124" s="973"/>
      <c r="IO124" s="973"/>
      <c r="IP124" s="973"/>
      <c r="IQ124" s="973"/>
      <c r="IR124" s="973"/>
      <c r="IS124" s="973"/>
      <c r="IT124" s="973"/>
      <c r="IU124" s="973"/>
      <c r="IV124" s="973"/>
      <c r="IW124" s="973"/>
      <c r="IX124" s="973"/>
      <c r="IY124" s="973"/>
      <c r="IZ124" s="973"/>
      <c r="JA124" s="973"/>
      <c r="JB124" s="973"/>
      <c r="JC124" s="973"/>
      <c r="JD124" s="973"/>
      <c r="JE124" s="973"/>
      <c r="JF124" s="973"/>
      <c r="JG124" s="973"/>
      <c r="JH124" s="973"/>
      <c r="JI124" s="973"/>
      <c r="JJ124" s="973"/>
      <c r="JK124" s="973"/>
      <c r="JL124" s="973"/>
      <c r="JM124" s="973"/>
      <c r="JN124" s="973"/>
      <c r="JO124" s="973"/>
      <c r="JP124" s="973"/>
      <c r="JQ124" s="973"/>
      <c r="JR124" s="973"/>
      <c r="JS124" s="973"/>
      <c r="JT124" s="973"/>
      <c r="JU124" s="973"/>
      <c r="JV124" s="973"/>
      <c r="JW124" s="973"/>
      <c r="JX124" s="973"/>
      <c r="JY124" s="973"/>
      <c r="JZ124" s="973"/>
      <c r="KA124" s="973"/>
      <c r="KB124" s="973"/>
      <c r="KC124" s="973"/>
      <c r="KD124" s="973"/>
      <c r="KE124" s="973"/>
      <c r="KF124" s="973"/>
      <c r="KG124" s="973"/>
      <c r="KH124" s="973"/>
      <c r="KI124" s="973"/>
      <c r="KJ124" s="973"/>
      <c r="KK124" s="973"/>
      <c r="KL124" s="973"/>
      <c r="KM124" s="973"/>
      <c r="KN124" s="973"/>
      <c r="KO124" s="973"/>
      <c r="KP124" s="973"/>
      <c r="KQ124" s="973"/>
      <c r="KR124" s="973"/>
      <c r="KS124" s="973"/>
      <c r="KT124" s="973"/>
      <c r="KU124" s="973"/>
      <c r="KV124" s="973"/>
      <c r="KW124" s="973"/>
      <c r="KX124" s="973"/>
      <c r="KY124" s="973"/>
      <c r="KZ124" s="973"/>
      <c r="LA124" s="973"/>
      <c r="LB124" s="973"/>
      <c r="LC124" s="973"/>
      <c r="LD124" s="973"/>
      <c r="LE124" s="973"/>
      <c r="LF124" s="973"/>
      <c r="LG124" s="973"/>
      <c r="LH124" s="973"/>
      <c r="LI124" s="973"/>
      <c r="LJ124" s="973"/>
      <c r="LK124" s="973"/>
      <c r="LL124" s="973"/>
      <c r="LM124" s="973"/>
      <c r="LN124" s="973"/>
      <c r="LO124" s="973"/>
      <c r="LP124" s="973"/>
      <c r="LQ124" s="973"/>
      <c r="LR124" s="973"/>
      <c r="LS124" s="973"/>
      <c r="LT124" s="973"/>
      <c r="LU124" s="973"/>
      <c r="LV124" s="973"/>
      <c r="LW124" s="973"/>
      <c r="LX124" s="973"/>
      <c r="LY124" s="973"/>
      <c r="LZ124" s="973"/>
      <c r="MA124" s="973"/>
      <c r="MB124" s="973"/>
      <c r="MC124" s="973"/>
      <c r="MD124" s="973"/>
      <c r="ME124" s="973"/>
      <c r="MF124" s="973"/>
      <c r="MG124" s="973"/>
      <c r="MH124" s="973"/>
      <c r="MI124" s="973"/>
      <c r="MJ124" s="973"/>
      <c r="MK124" s="973"/>
      <c r="ML124" s="973"/>
      <c r="MM124" s="973"/>
      <c r="MN124" s="973"/>
      <c r="MO124" s="973"/>
      <c r="MP124" s="973"/>
      <c r="MQ124" s="973"/>
      <c r="MR124" s="973"/>
      <c r="MS124" s="973"/>
      <c r="MT124" s="973"/>
      <c r="MU124" s="973"/>
      <c r="MV124" s="973"/>
      <c r="MW124" s="973"/>
      <c r="MX124" s="973"/>
      <c r="MY124" s="973"/>
      <c r="MZ124" s="973"/>
      <c r="NA124" s="973"/>
      <c r="NB124" s="973"/>
      <c r="NC124" s="973"/>
      <c r="ND124" s="973"/>
      <c r="NE124" s="973"/>
      <c r="NF124" s="973"/>
      <c r="NG124" s="973"/>
      <c r="NH124" s="973"/>
      <c r="NI124" s="973"/>
      <c r="NJ124" s="973"/>
      <c r="NK124" s="973"/>
      <c r="NL124" s="973"/>
      <c r="NM124" s="973"/>
      <c r="NN124" s="973"/>
      <c r="NO124" s="973"/>
      <c r="NP124" s="973"/>
      <c r="NQ124" s="973"/>
      <c r="NR124" s="973"/>
      <c r="NS124" s="973"/>
      <c r="NT124" s="973"/>
      <c r="NU124" s="973"/>
      <c r="NV124" s="973"/>
      <c r="NW124" s="973"/>
      <c r="NX124" s="973"/>
      <c r="NY124" s="973"/>
      <c r="NZ124" s="973"/>
      <c r="OA124" s="973"/>
      <c r="OB124" s="973"/>
      <c r="OC124" s="973"/>
      <c r="OD124" s="973"/>
      <c r="OE124" s="973"/>
      <c r="OF124" s="973"/>
      <c r="OG124" s="973"/>
      <c r="OH124" s="973"/>
      <c r="OI124" s="973"/>
      <c r="OJ124" s="973"/>
      <c r="OK124" s="973"/>
      <c r="OL124" s="973"/>
      <c r="OM124" s="973"/>
      <c r="ON124" s="973"/>
      <c r="OO124" s="973"/>
      <c r="OP124" s="973"/>
      <c r="OQ124" s="973"/>
      <c r="OR124" s="973"/>
      <c r="OS124" s="973"/>
      <c r="OT124" s="973"/>
      <c r="OU124" s="973"/>
      <c r="OV124" s="973"/>
      <c r="OW124" s="973"/>
      <c r="OX124" s="973"/>
      <c r="OY124" s="973"/>
      <c r="OZ124" s="973"/>
      <c r="PA124" s="973"/>
      <c r="PB124" s="973"/>
      <c r="PC124" s="973"/>
      <c r="PD124" s="973"/>
      <c r="PE124" s="973"/>
      <c r="PF124" s="973"/>
      <c r="PG124" s="973"/>
      <c r="PH124" s="973"/>
      <c r="PI124" s="973"/>
      <c r="PJ124" s="973"/>
      <c r="PK124" s="973"/>
      <c r="PL124" s="973"/>
      <c r="PM124" s="973"/>
      <c r="PN124" s="973"/>
      <c r="PO124" s="973"/>
      <c r="PP124" s="973"/>
      <c r="PQ124" s="973"/>
      <c r="PR124" s="973"/>
      <c r="PS124" s="973"/>
      <c r="PT124" s="973"/>
      <c r="PU124" s="973"/>
      <c r="PV124" s="973"/>
      <c r="PW124" s="973"/>
      <c r="PX124" s="973"/>
      <c r="PY124" s="973"/>
      <c r="PZ124" s="973"/>
      <c r="QA124" s="973"/>
      <c r="QB124" s="973"/>
      <c r="QC124" s="973"/>
      <c r="QD124" s="973"/>
      <c r="QE124" s="973"/>
      <c r="QF124" s="973"/>
      <c r="QG124" s="973"/>
      <c r="QH124" s="973"/>
      <c r="QI124" s="973"/>
      <c r="QJ124" s="973"/>
      <c r="QK124" s="973"/>
      <c r="QL124" s="973"/>
      <c r="QM124" s="973"/>
      <c r="QN124" s="973"/>
      <c r="QO124" s="973"/>
      <c r="QP124" s="973"/>
      <c r="QQ124" s="973"/>
      <c r="QR124" s="973"/>
      <c r="QS124" s="973"/>
      <c r="QT124" s="973"/>
      <c r="QU124" s="973"/>
      <c r="QV124" s="973"/>
      <c r="QW124" s="973"/>
      <c r="QX124" s="973"/>
      <c r="QY124" s="973"/>
      <c r="QZ124" s="973"/>
      <c r="RA124" s="973"/>
      <c r="RB124" s="973"/>
      <c r="RC124" s="973"/>
      <c r="RD124" s="973"/>
      <c r="RE124" s="973"/>
      <c r="RF124" s="973"/>
      <c r="RG124" s="973"/>
      <c r="RH124" s="973"/>
      <c r="RI124" s="973"/>
      <c r="RJ124" s="973"/>
      <c r="RK124" s="973"/>
      <c r="RL124" s="973"/>
      <c r="RM124" s="973"/>
      <c r="RN124" s="973"/>
      <c r="RO124" s="973"/>
      <c r="RP124" s="973"/>
      <c r="RQ124" s="973"/>
      <c r="RR124" s="973"/>
      <c r="RS124" s="973"/>
      <c r="RT124" s="973"/>
      <c r="RU124" s="973"/>
      <c r="RV124" s="973"/>
      <c r="RW124" s="973"/>
      <c r="RX124" s="973"/>
      <c r="RY124" s="973"/>
      <c r="RZ124" s="973"/>
      <c r="SA124" s="973"/>
      <c r="SB124" s="973"/>
      <c r="SC124" s="973"/>
      <c r="SD124" s="973"/>
      <c r="SE124" s="973"/>
      <c r="SF124" s="973"/>
      <c r="SG124" s="973"/>
      <c r="SH124" s="973"/>
      <c r="SI124" s="973"/>
      <c r="SJ124" s="973"/>
      <c r="SK124" s="973"/>
      <c r="SL124" s="973"/>
      <c r="SM124" s="973"/>
      <c r="SN124" s="973"/>
      <c r="SO124" s="973"/>
      <c r="SP124" s="973"/>
      <c r="SQ124" s="973"/>
      <c r="SR124" s="973"/>
      <c r="SS124" s="973"/>
      <c r="ST124" s="973"/>
      <c r="SU124" s="973"/>
      <c r="SV124" s="973"/>
      <c r="SW124" s="973"/>
      <c r="SX124" s="973"/>
      <c r="SY124" s="973"/>
      <c r="SZ124" s="973"/>
      <c r="TA124" s="973"/>
      <c r="TB124" s="973"/>
      <c r="TC124" s="973"/>
      <c r="TD124" s="973"/>
      <c r="TE124" s="973"/>
      <c r="TF124" s="973"/>
      <c r="TG124" s="973"/>
      <c r="TH124" s="973"/>
      <c r="TI124" s="973"/>
      <c r="TJ124" s="973"/>
      <c r="TK124" s="973"/>
      <c r="TL124" s="973"/>
      <c r="TM124" s="973"/>
      <c r="TN124" s="973"/>
      <c r="TO124" s="973"/>
      <c r="TP124" s="973"/>
      <c r="TQ124" s="973"/>
      <c r="TR124" s="973"/>
      <c r="TS124" s="973"/>
      <c r="TT124" s="973"/>
      <c r="TU124" s="973"/>
      <c r="TV124" s="973"/>
      <c r="TW124" s="973"/>
      <c r="TX124" s="973"/>
      <c r="TY124" s="973"/>
      <c r="TZ124" s="973"/>
      <c r="UA124" s="973"/>
      <c r="UB124" s="973"/>
      <c r="UC124" s="973"/>
      <c r="UD124" s="973"/>
      <c r="UE124" s="973"/>
      <c r="UF124" s="973"/>
      <c r="UG124" s="973"/>
      <c r="UH124" s="973"/>
      <c r="UI124" s="973"/>
      <c r="UJ124" s="973"/>
      <c r="UK124" s="973"/>
      <c r="UL124" s="973"/>
      <c r="UM124" s="973"/>
      <c r="UN124" s="973"/>
      <c r="UO124" s="973"/>
      <c r="UP124" s="973"/>
      <c r="UQ124" s="973"/>
      <c r="UR124" s="973"/>
      <c r="US124" s="973"/>
      <c r="UT124" s="973"/>
      <c r="UU124" s="973"/>
      <c r="UV124" s="973"/>
      <c r="UW124" s="973"/>
      <c r="UX124" s="973"/>
      <c r="UY124" s="973"/>
      <c r="UZ124" s="973"/>
      <c r="VA124" s="973"/>
      <c r="VB124" s="973"/>
      <c r="VC124" s="973"/>
      <c r="VD124" s="973"/>
      <c r="VE124" s="973"/>
      <c r="VF124" s="973"/>
      <c r="VG124" s="973"/>
      <c r="VH124" s="973"/>
      <c r="VI124" s="973"/>
      <c r="VJ124" s="973"/>
      <c r="VK124" s="973"/>
      <c r="VL124" s="973"/>
      <c r="VM124" s="973"/>
      <c r="VN124" s="973"/>
      <c r="VO124" s="973"/>
      <c r="VP124" s="973"/>
      <c r="VQ124" s="973"/>
      <c r="VR124" s="973"/>
      <c r="VS124" s="973"/>
      <c r="VT124" s="973"/>
      <c r="VU124" s="973"/>
      <c r="VV124" s="973"/>
      <c r="VW124" s="973"/>
      <c r="VX124" s="973"/>
      <c r="VY124" s="973"/>
      <c r="VZ124" s="973"/>
      <c r="WA124" s="973"/>
      <c r="WB124" s="973"/>
      <c r="WC124" s="973"/>
      <c r="WD124" s="973"/>
      <c r="WE124" s="973"/>
      <c r="WF124" s="973"/>
      <c r="WG124" s="973"/>
      <c r="WH124" s="973"/>
      <c r="WI124" s="973"/>
      <c r="WJ124" s="973"/>
      <c r="WK124" s="973"/>
      <c r="WL124" s="973"/>
      <c r="WM124" s="973"/>
      <c r="WN124" s="973"/>
      <c r="WO124" s="973"/>
      <c r="WP124" s="973"/>
      <c r="WQ124" s="973"/>
      <c r="WR124" s="973"/>
      <c r="WS124" s="973"/>
      <c r="WT124" s="973"/>
      <c r="WU124" s="973"/>
      <c r="WV124" s="973"/>
      <c r="WW124" s="973"/>
      <c r="WX124" s="973"/>
      <c r="WY124" s="973"/>
      <c r="WZ124" s="973"/>
      <c r="XA124" s="973"/>
      <c r="XB124" s="973"/>
      <c r="XC124" s="973"/>
      <c r="XD124" s="973"/>
      <c r="XE124" s="973"/>
      <c r="XF124" s="973"/>
      <c r="XG124" s="973"/>
      <c r="XH124" s="973"/>
      <c r="XI124" s="973"/>
      <c r="XJ124" s="973"/>
      <c r="XK124" s="973"/>
      <c r="XL124" s="973"/>
      <c r="XM124" s="973"/>
      <c r="XN124" s="973"/>
      <c r="XO124" s="973"/>
      <c r="XP124" s="973"/>
      <c r="XQ124" s="973"/>
      <c r="XR124" s="973"/>
      <c r="XS124" s="973"/>
      <c r="XT124" s="973"/>
      <c r="XU124" s="973"/>
      <c r="XV124" s="973"/>
      <c r="XW124" s="973"/>
      <c r="XX124" s="973"/>
      <c r="XY124" s="973"/>
      <c r="XZ124" s="973"/>
      <c r="YA124" s="973"/>
      <c r="YB124" s="973"/>
      <c r="YC124" s="973"/>
      <c r="YD124" s="973"/>
      <c r="YE124" s="973"/>
      <c r="YF124" s="973"/>
      <c r="YG124" s="973"/>
      <c r="YH124" s="973"/>
      <c r="YI124" s="973"/>
      <c r="YJ124" s="973"/>
      <c r="YK124" s="973"/>
      <c r="YL124" s="973"/>
      <c r="YM124" s="973"/>
      <c r="YN124" s="973"/>
      <c r="YO124" s="973"/>
      <c r="YP124" s="973"/>
      <c r="YQ124" s="973"/>
      <c r="YR124" s="973"/>
      <c r="YS124" s="973"/>
      <c r="YT124" s="973"/>
      <c r="YU124" s="973"/>
      <c r="YV124" s="973"/>
      <c r="YW124" s="973"/>
      <c r="YX124" s="973"/>
      <c r="YY124" s="973"/>
      <c r="YZ124" s="973"/>
      <c r="ZA124" s="973"/>
      <c r="ZB124" s="973"/>
      <c r="ZC124" s="973"/>
      <c r="ZD124" s="973"/>
      <c r="ZE124" s="973"/>
      <c r="ZF124" s="973"/>
      <c r="ZG124" s="973"/>
      <c r="ZH124" s="973"/>
      <c r="ZI124" s="973"/>
      <c r="ZJ124" s="973"/>
      <c r="ZK124" s="973"/>
      <c r="ZL124" s="973"/>
      <c r="ZM124" s="973"/>
      <c r="ZN124" s="973"/>
      <c r="ZO124" s="973"/>
      <c r="ZP124" s="973"/>
      <c r="ZQ124" s="973"/>
      <c r="ZR124" s="973"/>
      <c r="ZS124" s="973"/>
      <c r="ZT124" s="973"/>
      <c r="ZU124" s="973"/>
      <c r="ZV124" s="973"/>
      <c r="ZW124" s="973"/>
      <c r="ZX124" s="973"/>
      <c r="ZY124" s="973"/>
      <c r="ZZ124" s="973"/>
      <c r="AAA124" s="973"/>
      <c r="AAB124" s="973"/>
      <c r="AAC124" s="973"/>
      <c r="AAD124" s="973"/>
      <c r="AAE124" s="973"/>
      <c r="AAF124" s="973"/>
      <c r="AAG124" s="973"/>
      <c r="AAH124" s="973"/>
      <c r="AAI124" s="973"/>
      <c r="AAJ124" s="973"/>
      <c r="AAK124" s="973"/>
      <c r="AAL124" s="973"/>
      <c r="AAM124" s="973"/>
      <c r="AAN124" s="973"/>
      <c r="AAO124" s="973"/>
      <c r="AAP124" s="973"/>
      <c r="AAQ124" s="973"/>
      <c r="AAR124" s="973"/>
      <c r="AAS124" s="973"/>
      <c r="AAT124" s="973"/>
      <c r="AAU124" s="973"/>
      <c r="AAV124" s="973"/>
      <c r="AAW124" s="973"/>
      <c r="AAX124" s="973"/>
      <c r="AAY124" s="973"/>
      <c r="AAZ124" s="973"/>
      <c r="ABA124" s="973"/>
      <c r="ABB124" s="973"/>
      <c r="ABC124" s="973"/>
      <c r="ABD124" s="973"/>
      <c r="ABE124" s="973"/>
      <c r="ABF124" s="973"/>
      <c r="ABG124" s="973"/>
      <c r="ABH124" s="973"/>
      <c r="ABI124" s="973"/>
      <c r="ABJ124" s="973"/>
      <c r="ABK124" s="973"/>
      <c r="ABL124" s="973"/>
      <c r="ABM124" s="973"/>
      <c r="ABN124" s="973"/>
      <c r="ABO124" s="973"/>
      <c r="ABP124" s="973"/>
      <c r="ABQ124" s="973"/>
      <c r="ABR124" s="973"/>
      <c r="ABS124" s="973"/>
      <c r="ABT124" s="973"/>
      <c r="ABU124" s="973"/>
      <c r="ABV124" s="973"/>
      <c r="ABW124" s="973"/>
      <c r="ABX124" s="973"/>
      <c r="ABY124" s="973"/>
      <c r="ABZ124" s="973"/>
      <c r="ACA124" s="973"/>
      <c r="ACB124" s="973"/>
      <c r="ACC124" s="973"/>
      <c r="ACD124" s="973"/>
      <c r="ACE124" s="973"/>
      <c r="ACF124" s="973"/>
      <c r="ACG124" s="973"/>
      <c r="ACH124" s="973"/>
      <c r="ACI124" s="973"/>
      <c r="ACJ124" s="973"/>
      <c r="ACK124" s="973"/>
      <c r="ACL124" s="973"/>
      <c r="ACM124" s="973"/>
      <c r="ACN124" s="973"/>
      <c r="ACO124" s="973"/>
      <c r="ACP124" s="973"/>
      <c r="ACQ124" s="973"/>
      <c r="ACR124" s="973"/>
      <c r="ACS124" s="973"/>
      <c r="ACT124" s="973"/>
      <c r="ACU124" s="973"/>
      <c r="ACV124" s="973"/>
      <c r="ACW124" s="973"/>
      <c r="ACX124" s="973"/>
      <c r="ACY124" s="973"/>
      <c r="ACZ124" s="973"/>
      <c r="ADA124" s="973"/>
      <c r="ADB124" s="973"/>
      <c r="ADC124" s="973"/>
      <c r="ADD124" s="973"/>
      <c r="ADE124" s="973"/>
      <c r="ADF124" s="973"/>
      <c r="ADG124" s="973"/>
      <c r="ADH124" s="973"/>
      <c r="ADI124" s="973"/>
      <c r="ADJ124" s="973"/>
      <c r="ADK124" s="973"/>
      <c r="ADL124" s="973"/>
      <c r="ADM124" s="973"/>
      <c r="ADN124" s="973"/>
      <c r="ADO124" s="973"/>
      <c r="ADP124" s="973"/>
      <c r="ADQ124" s="973"/>
      <c r="ADR124" s="973"/>
      <c r="ADS124" s="973"/>
      <c r="ADT124" s="973"/>
      <c r="ADU124" s="973"/>
      <c r="ADV124" s="973"/>
      <c r="ADW124" s="973"/>
      <c r="ADX124" s="973"/>
      <c r="ADY124" s="973"/>
      <c r="ADZ124" s="973"/>
      <c r="AEA124" s="973"/>
      <c r="AEB124" s="973"/>
      <c r="AEC124" s="973"/>
      <c r="AED124" s="973"/>
      <c r="AEE124" s="973"/>
      <c r="AEF124" s="973"/>
      <c r="AEG124" s="973"/>
      <c r="AEH124" s="973"/>
      <c r="AEI124" s="973"/>
      <c r="AEJ124" s="973"/>
      <c r="AEK124" s="973"/>
      <c r="AEL124" s="973"/>
      <c r="AEM124" s="973"/>
      <c r="AEN124" s="973"/>
      <c r="AEO124" s="973"/>
      <c r="AEP124" s="973"/>
      <c r="AEQ124" s="973"/>
      <c r="AER124" s="973"/>
      <c r="AES124" s="973"/>
      <c r="AET124" s="973"/>
      <c r="AEU124" s="973"/>
      <c r="AEV124" s="973"/>
      <c r="AEW124" s="973"/>
      <c r="AEX124" s="973"/>
      <c r="AEY124" s="973"/>
      <c r="AEZ124" s="973"/>
      <c r="AFA124" s="973"/>
      <c r="AFB124" s="973"/>
      <c r="AFC124" s="973"/>
      <c r="AFD124" s="973"/>
      <c r="AFE124" s="973"/>
      <c r="AFF124" s="973"/>
      <c r="AFG124" s="973"/>
      <c r="AFH124" s="973"/>
      <c r="AFI124" s="973"/>
      <c r="AFJ124" s="973"/>
      <c r="AFK124" s="973"/>
      <c r="AFL124" s="973"/>
      <c r="AFM124" s="973"/>
      <c r="AFN124" s="973"/>
      <c r="AFO124" s="973"/>
      <c r="AFP124" s="973"/>
      <c r="AFQ124" s="973"/>
      <c r="AFR124" s="973"/>
      <c r="AFS124" s="973"/>
      <c r="AFT124" s="973"/>
      <c r="AFU124" s="973"/>
      <c r="AFV124" s="973"/>
      <c r="AFW124" s="973"/>
      <c r="AFX124" s="973"/>
      <c r="AFY124" s="973"/>
      <c r="AFZ124" s="973"/>
      <c r="AGA124" s="973"/>
      <c r="AGB124" s="973"/>
      <c r="AGC124" s="973"/>
      <c r="AGD124" s="973"/>
      <c r="AGE124" s="973"/>
      <c r="AGF124" s="973"/>
      <c r="AGG124" s="973"/>
      <c r="AGH124" s="973"/>
      <c r="AGI124" s="973"/>
      <c r="AGJ124" s="973"/>
      <c r="AGK124" s="973"/>
      <c r="AGL124" s="973"/>
      <c r="AGM124" s="973"/>
      <c r="AGN124" s="973"/>
      <c r="AGO124" s="973"/>
      <c r="AGP124" s="973"/>
      <c r="AGQ124" s="973"/>
      <c r="AGR124" s="973"/>
      <c r="AGS124" s="973"/>
      <c r="AGT124" s="973"/>
      <c r="AGU124" s="973"/>
      <c r="AGV124" s="973"/>
      <c r="AGW124" s="973"/>
      <c r="AGX124" s="973"/>
      <c r="AGY124" s="973"/>
      <c r="AGZ124" s="973"/>
      <c r="AHA124" s="973"/>
      <c r="AHB124" s="973"/>
      <c r="AHC124" s="973"/>
      <c r="AHD124" s="973"/>
      <c r="AHE124" s="973"/>
      <c r="AHF124" s="973"/>
      <c r="AHG124" s="973"/>
      <c r="AHH124" s="973"/>
      <c r="AHI124" s="973"/>
      <c r="AHJ124" s="973"/>
      <c r="AHK124" s="973"/>
      <c r="AHL124" s="973"/>
      <c r="AHM124" s="973"/>
      <c r="AHN124" s="973"/>
      <c r="AHO124" s="973"/>
      <c r="AHP124" s="973"/>
      <c r="AHQ124" s="973"/>
      <c r="AHR124" s="973"/>
      <c r="AHS124" s="973"/>
      <c r="AHT124" s="973"/>
      <c r="AHU124" s="973"/>
      <c r="AHV124" s="973"/>
      <c r="AHW124" s="973"/>
      <c r="AHX124" s="973"/>
      <c r="AHY124" s="973"/>
      <c r="AHZ124" s="973"/>
      <c r="AIA124" s="973"/>
      <c r="AIB124" s="973"/>
      <c r="AIC124" s="973"/>
      <c r="AID124" s="973"/>
      <c r="AIE124" s="973"/>
      <c r="AIF124" s="973"/>
      <c r="AIG124" s="973"/>
      <c r="AIH124" s="973"/>
      <c r="AII124" s="973"/>
      <c r="AIJ124" s="973"/>
      <c r="AIK124" s="973"/>
      <c r="AIL124" s="973"/>
      <c r="AIM124" s="973"/>
      <c r="AIN124" s="973"/>
      <c r="AIO124" s="973"/>
      <c r="AIP124" s="973"/>
      <c r="AIQ124" s="973"/>
      <c r="AIR124" s="973"/>
      <c r="AIS124" s="973"/>
      <c r="AIT124" s="973"/>
      <c r="AIU124" s="973"/>
      <c r="AIV124" s="973"/>
      <c r="AIW124" s="973"/>
      <c r="AIX124" s="973"/>
      <c r="AIY124" s="973"/>
      <c r="AIZ124" s="973"/>
      <c r="AJA124" s="973"/>
      <c r="AJB124" s="973"/>
      <c r="AJC124" s="973"/>
      <c r="AJD124" s="973"/>
      <c r="AJE124" s="973"/>
      <c r="AJF124" s="973"/>
      <c r="AJG124" s="973"/>
      <c r="AJH124" s="973"/>
      <c r="AJI124" s="973"/>
      <c r="AJJ124" s="973"/>
      <c r="AJK124" s="973"/>
      <c r="AJL124" s="973"/>
      <c r="AJM124" s="973"/>
      <c r="AJN124" s="973"/>
      <c r="AJO124" s="973"/>
      <c r="AJP124" s="973"/>
      <c r="AJQ124" s="973"/>
      <c r="AJR124" s="973"/>
      <c r="AJS124" s="973"/>
      <c r="AJT124" s="973"/>
      <c r="AJU124" s="973"/>
      <c r="AJV124" s="973"/>
      <c r="AJW124" s="973"/>
      <c r="AJX124" s="973"/>
      <c r="AJY124" s="973"/>
      <c r="AJZ124" s="973"/>
      <c r="AKA124" s="973"/>
      <c r="AKB124" s="973"/>
      <c r="AKC124" s="973"/>
      <c r="AKD124" s="973"/>
      <c r="AKE124" s="973"/>
      <c r="AKF124" s="973"/>
      <c r="AKG124" s="973"/>
      <c r="AKH124" s="973"/>
      <c r="AKI124" s="973"/>
      <c r="AKJ124" s="973"/>
      <c r="AKK124" s="973"/>
      <c r="AKL124" s="973"/>
      <c r="AKM124" s="973"/>
      <c r="AKN124" s="973"/>
      <c r="AKO124" s="973"/>
      <c r="AKP124" s="973"/>
      <c r="AKQ124" s="973"/>
      <c r="AKR124" s="973"/>
      <c r="AKS124" s="973"/>
      <c r="AKT124" s="973"/>
      <c r="AKU124" s="973"/>
      <c r="AKV124" s="973"/>
      <c r="AKW124" s="973"/>
      <c r="AKX124" s="973"/>
      <c r="AKY124" s="973"/>
      <c r="AKZ124" s="973"/>
      <c r="ALA124" s="973"/>
      <c r="ALB124" s="973"/>
      <c r="ALC124" s="973"/>
      <c r="ALD124" s="973"/>
      <c r="ALE124" s="973"/>
      <c r="ALF124" s="973"/>
      <c r="ALG124" s="973"/>
      <c r="ALH124" s="973"/>
      <c r="ALI124" s="973"/>
      <c r="ALJ124" s="973"/>
      <c r="ALK124" s="973"/>
      <c r="ALL124" s="973"/>
      <c r="ALM124" s="973"/>
      <c r="ALN124" s="973"/>
      <c r="ALO124" s="973"/>
      <c r="ALP124" s="973"/>
      <c r="ALQ124" s="973"/>
      <c r="ALR124" s="973"/>
      <c r="ALS124" s="973"/>
    </row>
    <row r="125" spans="1:1007">
      <c r="B125" s="1302"/>
      <c r="D125" s="1318"/>
      <c r="K125" s="978"/>
      <c r="L125" s="979"/>
    </row>
    <row r="126" spans="1:1007">
      <c r="D126" s="980"/>
    </row>
    <row r="127" spans="1:1007">
      <c r="D127" s="980"/>
    </row>
    <row r="128" spans="1:1007">
      <c r="D128" s="980"/>
    </row>
    <row r="129" spans="4:4">
      <c r="D129" s="980"/>
    </row>
    <row r="130" spans="4:4">
      <c r="D130" s="980"/>
    </row>
    <row r="131" spans="4:4">
      <c r="D131" s="980"/>
    </row>
    <row r="132" spans="4:4">
      <c r="D132" s="980"/>
    </row>
    <row r="133" spans="4:4">
      <c r="D133" s="980"/>
    </row>
    <row r="134" spans="4:4">
      <c r="D134" s="980"/>
    </row>
    <row r="135" spans="4:4">
      <c r="D135" s="980"/>
    </row>
    <row r="136" spans="4:4">
      <c r="D136" s="980"/>
    </row>
    <row r="137" spans="4:4">
      <c r="D137" s="980"/>
    </row>
    <row r="138" spans="4:4">
      <c r="D138" s="980"/>
    </row>
    <row r="139" spans="4:4">
      <c r="D139" s="980"/>
    </row>
    <row r="140" spans="4:4">
      <c r="D140" s="980"/>
    </row>
    <row r="141" spans="4:4">
      <c r="D141" s="980"/>
    </row>
    <row r="142" spans="4:4">
      <c r="D142" s="980"/>
    </row>
    <row r="143" spans="4:4">
      <c r="D143" s="980"/>
    </row>
    <row r="144" spans="4:4">
      <c r="D144" s="980"/>
    </row>
    <row r="145" spans="4:4">
      <c r="D145" s="980"/>
    </row>
    <row r="146" spans="4:4">
      <c r="D146" s="980"/>
    </row>
    <row r="147" spans="4:4">
      <c r="D147" s="980"/>
    </row>
    <row r="148" spans="4:4">
      <c r="D148" s="980"/>
    </row>
    <row r="149" spans="4:4">
      <c r="D149" s="980"/>
    </row>
    <row r="150" spans="4:4">
      <c r="D150" s="980"/>
    </row>
    <row r="151" spans="4:4">
      <c r="D151" s="980"/>
    </row>
    <row r="152" spans="4:4">
      <c r="D152" s="980"/>
    </row>
    <row r="153" spans="4:4">
      <c r="D153" s="980"/>
    </row>
    <row r="154" spans="4:4">
      <c r="D154" s="980"/>
    </row>
    <row r="155" spans="4:4">
      <c r="D155" s="980"/>
    </row>
    <row r="156" spans="4:4">
      <c r="D156" s="980"/>
    </row>
    <row r="157" spans="4:4">
      <c r="D157" s="980"/>
    </row>
    <row r="158" spans="4:4">
      <c r="D158" s="980"/>
    </row>
    <row r="159" spans="4:4">
      <c r="D159" s="980"/>
    </row>
    <row r="160" spans="4:4">
      <c r="D160" s="980"/>
    </row>
    <row r="161" spans="4:4">
      <c r="D161" s="980"/>
    </row>
    <row r="162" spans="4:4">
      <c r="D162" s="980"/>
    </row>
    <row r="163" spans="4:4">
      <c r="D163" s="980"/>
    </row>
    <row r="164" spans="4:4">
      <c r="D164" s="980"/>
    </row>
    <row r="165" spans="4:4">
      <c r="D165" s="980"/>
    </row>
    <row r="166" spans="4:4">
      <c r="D166" s="980"/>
    </row>
    <row r="167" spans="4:4">
      <c r="D167" s="980"/>
    </row>
    <row r="168" spans="4:4">
      <c r="D168" s="980"/>
    </row>
    <row r="169" spans="4:4">
      <c r="D169" s="980"/>
    </row>
    <row r="170" spans="4:4">
      <c r="D170" s="980"/>
    </row>
    <row r="171" spans="4:4">
      <c r="D171" s="980"/>
    </row>
    <row r="172" spans="4:4">
      <c r="D172" s="980"/>
    </row>
    <row r="173" spans="4:4">
      <c r="D173" s="980"/>
    </row>
    <row r="174" spans="4:4">
      <c r="D174" s="980"/>
    </row>
    <row r="175" spans="4:4">
      <c r="D175" s="980"/>
    </row>
    <row r="176" spans="4:4">
      <c r="D176" s="980"/>
    </row>
    <row r="177" spans="4:4">
      <c r="D177" s="980"/>
    </row>
    <row r="178" spans="4:4">
      <c r="D178" s="980"/>
    </row>
    <row r="179" spans="4:4">
      <c r="D179" s="980"/>
    </row>
    <row r="180" spans="4:4">
      <c r="D180" s="980"/>
    </row>
    <row r="181" spans="4:4">
      <c r="D181" s="980"/>
    </row>
    <row r="182" spans="4:4">
      <c r="D182" s="980"/>
    </row>
    <row r="183" spans="4:4">
      <c r="D183" s="980"/>
    </row>
    <row r="184" spans="4:4">
      <c r="D184" s="980"/>
    </row>
    <row r="185" spans="4:4">
      <c r="D185" s="980"/>
    </row>
    <row r="186" spans="4:4">
      <c r="D186" s="980"/>
    </row>
    <row r="187" spans="4:4">
      <c r="D187" s="980"/>
    </row>
    <row r="188" spans="4:4">
      <c r="D188" s="980"/>
    </row>
    <row r="189" spans="4:4">
      <c r="D189" s="980"/>
    </row>
    <row r="190" spans="4:4">
      <c r="D190" s="980"/>
    </row>
    <row r="191" spans="4:4">
      <c r="D191" s="980"/>
    </row>
    <row r="192" spans="4:4">
      <c r="D192" s="980"/>
    </row>
    <row r="193" spans="4:4">
      <c r="D193" s="980"/>
    </row>
    <row r="194" spans="4:4">
      <c r="D194" s="980"/>
    </row>
    <row r="195" spans="4:4">
      <c r="D195" s="980"/>
    </row>
    <row r="196" spans="4:4">
      <c r="D196" s="980"/>
    </row>
    <row r="197" spans="4:4">
      <c r="D197" s="980"/>
    </row>
    <row r="198" spans="4:4">
      <c r="D198" s="980"/>
    </row>
    <row r="199" spans="4:4">
      <c r="D199" s="980"/>
    </row>
    <row r="200" spans="4:4">
      <c r="D200" s="980"/>
    </row>
    <row r="201" spans="4:4">
      <c r="D201" s="980"/>
    </row>
    <row r="202" spans="4:4">
      <c r="D202" s="980"/>
    </row>
    <row r="203" spans="4:4">
      <c r="D203" s="980"/>
    </row>
    <row r="204" spans="4:4">
      <c r="D204" s="980"/>
    </row>
    <row r="205" spans="4:4">
      <c r="D205" s="980"/>
    </row>
    <row r="206" spans="4:4">
      <c r="D206" s="980"/>
    </row>
    <row r="207" spans="4:4">
      <c r="D207" s="980"/>
    </row>
    <row r="208" spans="4:4">
      <c r="D208" s="980"/>
    </row>
    <row r="209" spans="4:4">
      <c r="D209" s="980"/>
    </row>
    <row r="210" spans="4:4">
      <c r="D210" s="980"/>
    </row>
    <row r="211" spans="4:4">
      <c r="D211" s="980"/>
    </row>
    <row r="212" spans="4:4">
      <c r="D212" s="980"/>
    </row>
    <row r="213" spans="4:4">
      <c r="D213" s="980"/>
    </row>
    <row r="214" spans="4:4">
      <c r="D214" s="980"/>
    </row>
    <row r="215" spans="4:4">
      <c r="D215" s="980"/>
    </row>
    <row r="216" spans="4:4">
      <c r="D216" s="980"/>
    </row>
    <row r="217" spans="4:4">
      <c r="D217" s="980"/>
    </row>
    <row r="218" spans="4:4">
      <c r="D218" s="980"/>
    </row>
    <row r="219" spans="4:4">
      <c r="D219" s="980"/>
    </row>
    <row r="220" spans="4:4">
      <c r="D220" s="980"/>
    </row>
    <row r="221" spans="4:4">
      <c r="D221" s="980"/>
    </row>
    <row r="222" spans="4:4">
      <c r="D222" s="980"/>
    </row>
    <row r="223" spans="4:4">
      <c r="D223" s="980"/>
    </row>
    <row r="224" spans="4:4">
      <c r="D224" s="980"/>
    </row>
    <row r="225" spans="4:4">
      <c r="D225" s="980"/>
    </row>
    <row r="226" spans="4:4">
      <c r="D226" s="980"/>
    </row>
    <row r="227" spans="4:4">
      <c r="D227" s="980"/>
    </row>
    <row r="228" spans="4:4">
      <c r="D228" s="980"/>
    </row>
    <row r="229" spans="4:4">
      <c r="D229" s="980"/>
    </row>
    <row r="230" spans="4:4">
      <c r="D230" s="980"/>
    </row>
    <row r="231" spans="4:4">
      <c r="D231" s="980"/>
    </row>
    <row r="232" spans="4:4">
      <c r="D232" s="980"/>
    </row>
    <row r="233" spans="4:4">
      <c r="D233" s="980"/>
    </row>
    <row r="234" spans="4:4">
      <c r="D234" s="980"/>
    </row>
    <row r="235" spans="4:4">
      <c r="D235" s="980"/>
    </row>
    <row r="236" spans="4:4">
      <c r="D236" s="980"/>
    </row>
    <row r="237" spans="4:4">
      <c r="D237" s="980"/>
    </row>
    <row r="238" spans="4:4">
      <c r="D238" s="980"/>
    </row>
    <row r="239" spans="4:4">
      <c r="D239" s="980"/>
    </row>
    <row r="240" spans="4:4">
      <c r="D240" s="980"/>
    </row>
    <row r="241" spans="4:4">
      <c r="D241" s="980"/>
    </row>
    <row r="242" spans="4:4">
      <c r="D242" s="980"/>
    </row>
    <row r="243" spans="4:4">
      <c r="D243" s="980"/>
    </row>
    <row r="244" spans="4:4">
      <c r="D244" s="980"/>
    </row>
    <row r="245" spans="4:4">
      <c r="D245" s="980"/>
    </row>
    <row r="246" spans="4:4">
      <c r="D246" s="980"/>
    </row>
    <row r="247" spans="4:4">
      <c r="D247" s="980"/>
    </row>
    <row r="248" spans="4:4">
      <c r="D248" s="980"/>
    </row>
    <row r="249" spans="4:4">
      <c r="D249" s="980"/>
    </row>
    <row r="250" spans="4:4">
      <c r="D250" s="980"/>
    </row>
    <row r="251" spans="4:4">
      <c r="D251" s="980"/>
    </row>
    <row r="252" spans="4:4">
      <c r="D252" s="980"/>
    </row>
    <row r="253" spans="4:4">
      <c r="D253" s="980"/>
    </row>
    <row r="254" spans="4:4">
      <c r="D254" s="980"/>
    </row>
    <row r="255" spans="4:4">
      <c r="D255" s="980"/>
    </row>
    <row r="256" spans="4:4">
      <c r="D256" s="980"/>
    </row>
    <row r="257" spans="4:4">
      <c r="D257" s="980"/>
    </row>
    <row r="258" spans="4:4">
      <c r="D258" s="980"/>
    </row>
    <row r="259" spans="4:4">
      <c r="D259" s="980"/>
    </row>
    <row r="260" spans="4:4">
      <c r="D260" s="980"/>
    </row>
    <row r="261" spans="4:4">
      <c r="D261" s="980"/>
    </row>
    <row r="262" spans="4:4">
      <c r="D262" s="980"/>
    </row>
    <row r="263" spans="4:4">
      <c r="D263" s="980"/>
    </row>
    <row r="264" spans="4:4">
      <c r="D264" s="980"/>
    </row>
    <row r="265" spans="4:4">
      <c r="D265" s="980"/>
    </row>
    <row r="266" spans="4:4">
      <c r="D266" s="980"/>
    </row>
    <row r="267" spans="4:4">
      <c r="D267" s="980"/>
    </row>
    <row r="268" spans="4:4">
      <c r="D268" s="980"/>
    </row>
    <row r="269" spans="4:4">
      <c r="D269" s="980"/>
    </row>
    <row r="270" spans="4:4">
      <c r="D270" s="980"/>
    </row>
    <row r="271" spans="4:4">
      <c r="D271" s="980"/>
    </row>
    <row r="272" spans="4:4">
      <c r="D272" s="980"/>
    </row>
    <row r="273" spans="4:4">
      <c r="D273" s="980"/>
    </row>
    <row r="274" spans="4:4">
      <c r="D274" s="980"/>
    </row>
    <row r="275" spans="4:4">
      <c r="D275" s="980"/>
    </row>
    <row r="276" spans="4:4">
      <c r="D276" s="980"/>
    </row>
    <row r="277" spans="4:4">
      <c r="D277" s="980"/>
    </row>
    <row r="278" spans="4:4">
      <c r="D278" s="980"/>
    </row>
    <row r="279" spans="4:4">
      <c r="D279" s="980"/>
    </row>
    <row r="280" spans="4:4">
      <c r="D280" s="980"/>
    </row>
    <row r="281" spans="4:4">
      <c r="D281" s="980"/>
    </row>
    <row r="282" spans="4:4">
      <c r="D282" s="980"/>
    </row>
    <row r="283" spans="4:4">
      <c r="D283" s="980"/>
    </row>
    <row r="284" spans="4:4">
      <c r="D284" s="980"/>
    </row>
    <row r="285" spans="4:4">
      <c r="D285" s="980"/>
    </row>
    <row r="286" spans="4:4">
      <c r="D286" s="980"/>
    </row>
    <row r="287" spans="4:4">
      <c r="D287" s="980"/>
    </row>
    <row r="288" spans="4:4">
      <c r="D288" s="980"/>
    </row>
    <row r="289" spans="4:4">
      <c r="D289" s="980"/>
    </row>
    <row r="290" spans="4:4">
      <c r="D290" s="980"/>
    </row>
    <row r="291" spans="4:4">
      <c r="D291" s="980"/>
    </row>
    <row r="292" spans="4:4">
      <c r="D292" s="980"/>
    </row>
    <row r="293" spans="4:4">
      <c r="D293" s="980"/>
    </row>
    <row r="294" spans="4:4">
      <c r="D294" s="980"/>
    </row>
    <row r="295" spans="4:4">
      <c r="D295" s="980"/>
    </row>
    <row r="296" spans="4:4">
      <c r="D296" s="980"/>
    </row>
    <row r="297" spans="4:4">
      <c r="D297" s="980"/>
    </row>
    <row r="298" spans="4:4">
      <c r="D298" s="980"/>
    </row>
    <row r="299" spans="4:4">
      <c r="D299" s="980"/>
    </row>
    <row r="300" spans="4:4">
      <c r="D300" s="980"/>
    </row>
    <row r="301" spans="4:4">
      <c r="D301" s="980"/>
    </row>
    <row r="302" spans="4:4">
      <c r="D302" s="980"/>
    </row>
    <row r="303" spans="4:4">
      <c r="D303" s="980"/>
    </row>
    <row r="304" spans="4:4">
      <c r="D304" s="980"/>
    </row>
    <row r="305" spans="4:4">
      <c r="D305" s="980"/>
    </row>
    <row r="306" spans="4:4">
      <c r="D306" s="980"/>
    </row>
    <row r="307" spans="4:4">
      <c r="D307" s="980"/>
    </row>
    <row r="308" spans="4:4">
      <c r="D308" s="980"/>
    </row>
    <row r="309" spans="4:4">
      <c r="D309" s="980"/>
    </row>
    <row r="310" spans="4:4">
      <c r="D310" s="980"/>
    </row>
    <row r="311" spans="4:4">
      <c r="D311" s="980"/>
    </row>
    <row r="312" spans="4:4">
      <c r="D312" s="980"/>
    </row>
    <row r="313" spans="4:4">
      <c r="D313" s="980"/>
    </row>
    <row r="314" spans="4:4">
      <c r="D314" s="980"/>
    </row>
    <row r="315" spans="4:4">
      <c r="D315" s="980"/>
    </row>
    <row r="316" spans="4:4">
      <c r="D316" s="980"/>
    </row>
    <row r="317" spans="4:4">
      <c r="D317" s="980"/>
    </row>
    <row r="318" spans="4:4">
      <c r="D318" s="980"/>
    </row>
    <row r="319" spans="4:4">
      <c r="D319" s="980"/>
    </row>
    <row r="320" spans="4:4">
      <c r="D320" s="980"/>
    </row>
    <row r="321" spans="4:4">
      <c r="D321" s="980"/>
    </row>
    <row r="322" spans="4:4">
      <c r="D322" s="980"/>
    </row>
    <row r="323" spans="4:4">
      <c r="D323" s="980"/>
    </row>
    <row r="324" spans="4:4">
      <c r="D324" s="980"/>
    </row>
    <row r="325" spans="4:4">
      <c r="D325" s="980"/>
    </row>
    <row r="326" spans="4:4">
      <c r="D326" s="980"/>
    </row>
    <row r="327" spans="4:4">
      <c r="D327" s="980"/>
    </row>
    <row r="328" spans="4:4">
      <c r="D328" s="980"/>
    </row>
    <row r="329" spans="4:4">
      <c r="D329" s="980"/>
    </row>
    <row r="330" spans="4:4">
      <c r="D330" s="980"/>
    </row>
    <row r="331" spans="4:4">
      <c r="D331" s="980"/>
    </row>
    <row r="332" spans="4:4">
      <c r="D332" s="980"/>
    </row>
    <row r="333" spans="4:4">
      <c r="D333" s="980"/>
    </row>
    <row r="334" spans="4:4">
      <c r="D334" s="980"/>
    </row>
    <row r="335" spans="4:4">
      <c r="D335" s="980"/>
    </row>
    <row r="336" spans="4:4">
      <c r="D336" s="980"/>
    </row>
    <row r="337" spans="4:4">
      <c r="D337" s="980"/>
    </row>
    <row r="338" spans="4:4">
      <c r="D338" s="980"/>
    </row>
    <row r="339" spans="4:4">
      <c r="D339" s="980"/>
    </row>
    <row r="340" spans="4:4">
      <c r="D340" s="980"/>
    </row>
    <row r="341" spans="4:4">
      <c r="D341" s="980"/>
    </row>
    <row r="342" spans="4:4">
      <c r="D342" s="980"/>
    </row>
    <row r="343" spans="4:4">
      <c r="D343" s="980"/>
    </row>
    <row r="344" spans="4:4">
      <c r="D344" s="980"/>
    </row>
    <row r="345" spans="4:4">
      <c r="D345" s="980"/>
    </row>
    <row r="346" spans="4:4">
      <c r="D346" s="980"/>
    </row>
    <row r="347" spans="4:4">
      <c r="D347" s="980"/>
    </row>
    <row r="348" spans="4:4">
      <c r="D348" s="980"/>
    </row>
    <row r="349" spans="4:4">
      <c r="D349" s="980"/>
    </row>
    <row r="350" spans="4:4">
      <c r="D350" s="980"/>
    </row>
    <row r="351" spans="4:4">
      <c r="D351" s="980"/>
    </row>
    <row r="352" spans="4:4">
      <c r="D352" s="980"/>
    </row>
    <row r="353" spans="4:4">
      <c r="D353" s="980"/>
    </row>
    <row r="354" spans="4:4">
      <c r="D354" s="980"/>
    </row>
    <row r="355" spans="4:4">
      <c r="D355" s="980"/>
    </row>
    <row r="356" spans="4:4">
      <c r="D356" s="980"/>
    </row>
    <row r="357" spans="4:4">
      <c r="D357" s="980"/>
    </row>
    <row r="358" spans="4:4">
      <c r="D358" s="980"/>
    </row>
    <row r="359" spans="4:4">
      <c r="D359" s="980"/>
    </row>
    <row r="360" spans="4:4">
      <c r="D360" s="980"/>
    </row>
    <row r="361" spans="4:4">
      <c r="D361" s="980"/>
    </row>
    <row r="362" spans="4:4">
      <c r="D362" s="980"/>
    </row>
    <row r="363" spans="4:4">
      <c r="D363" s="980"/>
    </row>
    <row r="364" spans="4:4">
      <c r="D364" s="980"/>
    </row>
    <row r="365" spans="4:4">
      <c r="D365" s="980"/>
    </row>
    <row r="366" spans="4:4">
      <c r="D366" s="980"/>
    </row>
    <row r="367" spans="4:4">
      <c r="D367" s="980"/>
    </row>
    <row r="368" spans="4:4">
      <c r="D368" s="980"/>
    </row>
    <row r="369" spans="4:4">
      <c r="D369" s="980"/>
    </row>
    <row r="370" spans="4:4">
      <c r="D370" s="980"/>
    </row>
    <row r="371" spans="4:4">
      <c r="D371" s="980"/>
    </row>
    <row r="372" spans="4:4">
      <c r="D372" s="980"/>
    </row>
    <row r="373" spans="4:4">
      <c r="D373" s="980"/>
    </row>
    <row r="374" spans="4:4">
      <c r="D374" s="980"/>
    </row>
    <row r="375" spans="4:4">
      <c r="D375" s="980"/>
    </row>
    <row r="376" spans="4:4">
      <c r="D376" s="980"/>
    </row>
    <row r="377" spans="4:4">
      <c r="D377" s="980"/>
    </row>
    <row r="378" spans="4:4">
      <c r="D378" s="980"/>
    </row>
    <row r="379" spans="4:4">
      <c r="D379" s="980"/>
    </row>
    <row r="380" spans="4:4">
      <c r="D380" s="980"/>
    </row>
    <row r="381" spans="4:4">
      <c r="D381" s="980"/>
    </row>
    <row r="382" spans="4:4">
      <c r="D382" s="980"/>
    </row>
    <row r="383" spans="4:4">
      <c r="D383" s="980"/>
    </row>
    <row r="384" spans="4:4">
      <c r="D384" s="980"/>
    </row>
    <row r="385" spans="4:4">
      <c r="D385" s="980"/>
    </row>
    <row r="386" spans="4:4">
      <c r="D386" s="980"/>
    </row>
    <row r="387" spans="4:4">
      <c r="D387" s="980"/>
    </row>
    <row r="388" spans="4:4">
      <c r="D388" s="980"/>
    </row>
    <row r="389" spans="4:4">
      <c r="D389" s="980"/>
    </row>
    <row r="390" spans="4:4">
      <c r="D390" s="980"/>
    </row>
    <row r="391" spans="4:4">
      <c r="D391" s="980"/>
    </row>
    <row r="392" spans="4:4">
      <c r="D392" s="980"/>
    </row>
    <row r="393" spans="4:4">
      <c r="D393" s="980"/>
    </row>
    <row r="394" spans="4:4">
      <c r="D394" s="980"/>
    </row>
    <row r="395" spans="4:4">
      <c r="D395" s="980"/>
    </row>
    <row r="396" spans="4:4">
      <c r="D396" s="980"/>
    </row>
    <row r="397" spans="4:4">
      <c r="D397" s="980"/>
    </row>
    <row r="398" spans="4:4">
      <c r="D398" s="980"/>
    </row>
    <row r="399" spans="4:4">
      <c r="D399" s="980"/>
    </row>
    <row r="400" spans="4:4">
      <c r="D400" s="980"/>
    </row>
    <row r="401" spans="4:4">
      <c r="D401" s="980"/>
    </row>
    <row r="402" spans="4:4">
      <c r="D402" s="980"/>
    </row>
    <row r="403" spans="4:4">
      <c r="D403" s="980"/>
    </row>
    <row r="404" spans="4:4">
      <c r="D404" s="980"/>
    </row>
    <row r="405" spans="4:4">
      <c r="D405" s="980"/>
    </row>
    <row r="406" spans="4:4">
      <c r="D406" s="980"/>
    </row>
    <row r="407" spans="4:4">
      <c r="D407" s="980"/>
    </row>
    <row r="408" spans="4:4">
      <c r="D408" s="980"/>
    </row>
    <row r="409" spans="4:4">
      <c r="D409" s="980"/>
    </row>
    <row r="410" spans="4:4">
      <c r="D410" s="980"/>
    </row>
    <row r="411" spans="4:4">
      <c r="D411" s="980"/>
    </row>
    <row r="412" spans="4:4">
      <c r="D412" s="980"/>
    </row>
    <row r="413" spans="4:4">
      <c r="D413" s="980"/>
    </row>
    <row r="414" spans="4:4">
      <c r="D414" s="980"/>
    </row>
    <row r="415" spans="4:4">
      <c r="D415" s="980"/>
    </row>
    <row r="416" spans="4:4">
      <c r="D416" s="980"/>
    </row>
    <row r="417" spans="4:4">
      <c r="D417" s="980"/>
    </row>
    <row r="418" spans="4:4">
      <c r="D418" s="980"/>
    </row>
    <row r="419" spans="4:4">
      <c r="D419" s="980"/>
    </row>
    <row r="420" spans="4:4">
      <c r="D420" s="980"/>
    </row>
    <row r="421" spans="4:4">
      <c r="D421" s="980"/>
    </row>
    <row r="422" spans="4:4">
      <c r="D422" s="980"/>
    </row>
    <row r="423" spans="4:4">
      <c r="D423" s="980"/>
    </row>
    <row r="424" spans="4:4">
      <c r="D424" s="980"/>
    </row>
    <row r="425" spans="4:4">
      <c r="D425" s="980"/>
    </row>
    <row r="426" spans="4:4">
      <c r="D426" s="980"/>
    </row>
    <row r="427" spans="4:4">
      <c r="D427" s="980"/>
    </row>
    <row r="428" spans="4:4">
      <c r="D428" s="980"/>
    </row>
    <row r="429" spans="4:4">
      <c r="D429" s="980"/>
    </row>
    <row r="430" spans="4:4">
      <c r="D430" s="980"/>
    </row>
    <row r="431" spans="4:4">
      <c r="D431" s="980"/>
    </row>
    <row r="432" spans="4:4">
      <c r="D432" s="980"/>
    </row>
    <row r="433" spans="4:4">
      <c r="D433" s="980"/>
    </row>
    <row r="434" spans="4:4">
      <c r="D434" s="980"/>
    </row>
    <row r="435" spans="4:4">
      <c r="D435" s="980"/>
    </row>
    <row r="436" spans="4:4">
      <c r="D436" s="980"/>
    </row>
    <row r="437" spans="4:4">
      <c r="D437" s="980"/>
    </row>
    <row r="438" spans="4:4">
      <c r="D438" s="980"/>
    </row>
    <row r="439" spans="4:4">
      <c r="D439" s="980"/>
    </row>
    <row r="440" spans="4:4">
      <c r="D440" s="980"/>
    </row>
    <row r="441" spans="4:4">
      <c r="D441" s="980"/>
    </row>
    <row r="442" spans="4:4">
      <c r="D442" s="980"/>
    </row>
    <row r="443" spans="4:4">
      <c r="D443" s="980"/>
    </row>
    <row r="444" spans="4:4">
      <c r="D444" s="980"/>
    </row>
    <row r="445" spans="4:4">
      <c r="D445" s="980"/>
    </row>
    <row r="446" spans="4:4">
      <c r="D446" s="980"/>
    </row>
    <row r="447" spans="4:4">
      <c r="D447" s="980"/>
    </row>
    <row r="448" spans="4:4">
      <c r="D448" s="980"/>
    </row>
    <row r="449" spans="4:4">
      <c r="D449" s="980"/>
    </row>
    <row r="450" spans="4:4">
      <c r="D450" s="980"/>
    </row>
    <row r="451" spans="4:4">
      <c r="D451" s="980"/>
    </row>
    <row r="452" spans="4:4">
      <c r="D452" s="980"/>
    </row>
    <row r="453" spans="4:4">
      <c r="D453" s="980"/>
    </row>
    <row r="454" spans="4:4">
      <c r="D454" s="980"/>
    </row>
    <row r="455" spans="4:4">
      <c r="D455" s="980"/>
    </row>
    <row r="456" spans="4:4">
      <c r="D456" s="980"/>
    </row>
    <row r="457" spans="4:4">
      <c r="D457" s="980"/>
    </row>
    <row r="458" spans="4:4">
      <c r="D458" s="980"/>
    </row>
    <row r="459" spans="4:4">
      <c r="D459" s="980"/>
    </row>
    <row r="460" spans="4:4">
      <c r="D460" s="980"/>
    </row>
    <row r="461" spans="4:4">
      <c r="D461" s="980"/>
    </row>
    <row r="462" spans="4:4">
      <c r="D462" s="980"/>
    </row>
    <row r="463" spans="4:4">
      <c r="D463" s="980"/>
    </row>
    <row r="464" spans="4:4">
      <c r="D464" s="980"/>
    </row>
    <row r="465" spans="4:4">
      <c r="D465" s="980"/>
    </row>
    <row r="466" spans="4:4">
      <c r="D466" s="980"/>
    </row>
    <row r="467" spans="4:4">
      <c r="D467" s="980"/>
    </row>
    <row r="468" spans="4:4">
      <c r="D468" s="980"/>
    </row>
    <row r="469" spans="4:4">
      <c r="D469" s="980"/>
    </row>
    <row r="470" spans="4:4">
      <c r="D470" s="980"/>
    </row>
    <row r="471" spans="4:4">
      <c r="D471" s="980"/>
    </row>
    <row r="472" spans="4:4">
      <c r="D472" s="980"/>
    </row>
    <row r="473" spans="4:4">
      <c r="D473" s="980"/>
    </row>
    <row r="474" spans="4:4">
      <c r="D474" s="980"/>
    </row>
    <row r="475" spans="4:4">
      <c r="D475" s="980"/>
    </row>
    <row r="476" spans="4:4">
      <c r="D476" s="980"/>
    </row>
    <row r="477" spans="4:4">
      <c r="D477" s="980"/>
    </row>
    <row r="478" spans="4:4">
      <c r="D478" s="980"/>
    </row>
    <row r="479" spans="4:4">
      <c r="D479" s="980"/>
    </row>
    <row r="480" spans="4:4">
      <c r="D480" s="980"/>
    </row>
    <row r="481" spans="4:4">
      <c r="D481" s="980"/>
    </row>
    <row r="482" spans="4:4">
      <c r="D482" s="980"/>
    </row>
    <row r="483" spans="4:4">
      <c r="D483" s="980"/>
    </row>
    <row r="484" spans="4:4">
      <c r="D484" s="980"/>
    </row>
    <row r="485" spans="4:4">
      <c r="D485" s="980"/>
    </row>
    <row r="486" spans="4:4">
      <c r="D486" s="980"/>
    </row>
    <row r="487" spans="4:4">
      <c r="D487" s="980"/>
    </row>
    <row r="488" spans="4:4">
      <c r="D488" s="980"/>
    </row>
    <row r="489" spans="4:4">
      <c r="D489" s="980"/>
    </row>
    <row r="490" spans="4:4">
      <c r="D490" s="980"/>
    </row>
  </sheetData>
  <autoFilter ref="A10:EH12">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2"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2" showButton="0"/>
    <filterColumn colId="103" showButton="0"/>
    <filterColumn colId="104" showButton="0"/>
    <filterColumn colId="105" showButton="0"/>
    <filterColumn colId="106" showButton="0"/>
    <filterColumn colId="107" showButton="0"/>
    <filterColumn colId="108" showButton="0"/>
    <filterColumn colId="109" showButton="0"/>
    <filterColumn colId="110" showButton="0"/>
    <filterColumn colId="111" showButton="0"/>
    <filterColumn colId="112"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6" showButton="0"/>
    <filterColumn colId="127" showButton="0"/>
    <filterColumn colId="128" showButton="0"/>
    <filterColumn colId="129" showButton="0"/>
    <filterColumn colId="130" showButton="0"/>
    <filterColumn colId="132" showButton="0"/>
    <filterColumn colId="133" showButton="0"/>
    <filterColumn colId="134" showButton="0"/>
    <filterColumn colId="135" showButton="0"/>
    <filterColumn colId="136" showButton="0"/>
  </autoFilter>
  <mergeCells count="83">
    <mergeCell ref="BJ10:DV10"/>
    <mergeCell ref="DW10:EB10"/>
    <mergeCell ref="EC10:EH10"/>
    <mergeCell ref="DW11:DW12"/>
    <mergeCell ref="DX11:DX12"/>
    <mergeCell ref="DY11:DY12"/>
    <mergeCell ref="DZ11:DZ12"/>
    <mergeCell ref="EA11:EA12"/>
    <mergeCell ref="EB11:EB12"/>
    <mergeCell ref="EC11:EC12"/>
    <mergeCell ref="ED11:ED12"/>
    <mergeCell ref="EE11:EE12"/>
    <mergeCell ref="EF11:EF12"/>
    <mergeCell ref="EG11:EG12"/>
    <mergeCell ref="BV11:BY11"/>
    <mergeCell ref="BZ11:CC11"/>
    <mergeCell ref="AH8:AI8"/>
    <mergeCell ref="AK8:AL8"/>
    <mergeCell ref="AM8:AN8"/>
    <mergeCell ref="S8:T8"/>
    <mergeCell ref="U8:V8"/>
    <mergeCell ref="W8:X8"/>
    <mergeCell ref="Z8:AA8"/>
    <mergeCell ref="AC8:AD8"/>
    <mergeCell ref="H8:I8"/>
    <mergeCell ref="F8:G8"/>
    <mergeCell ref="J8:K8"/>
    <mergeCell ref="M8:N8"/>
    <mergeCell ref="O8:P8"/>
    <mergeCell ref="A1:EH1"/>
    <mergeCell ref="A2:EH2"/>
    <mergeCell ref="A3:C3"/>
    <mergeCell ref="D3:EH3"/>
    <mergeCell ref="D4:EH4"/>
    <mergeCell ref="D5:EH5"/>
    <mergeCell ref="D6:EH6"/>
    <mergeCell ref="CQ8:EH8"/>
    <mergeCell ref="A9:EH9"/>
    <mergeCell ref="A10:A12"/>
    <mergeCell ref="B10:B12"/>
    <mergeCell ref="C10:AC10"/>
    <mergeCell ref="AE10:AP10"/>
    <mergeCell ref="AQ10:AR11"/>
    <mergeCell ref="AS10:BH11"/>
    <mergeCell ref="BI10:BI12"/>
    <mergeCell ref="C11:C12"/>
    <mergeCell ref="D11:D12"/>
    <mergeCell ref="E11:E12"/>
    <mergeCell ref="F11:F12"/>
    <mergeCell ref="G11:G12"/>
    <mergeCell ref="H11:H12"/>
    <mergeCell ref="I11:J11"/>
    <mergeCell ref="K11:L11"/>
    <mergeCell ref="M11:AB11"/>
    <mergeCell ref="AC11:AC12"/>
    <mergeCell ref="AD11:AD12"/>
    <mergeCell ref="AE11:AE12"/>
    <mergeCell ref="AF11:AF12"/>
    <mergeCell ref="AG11:AG12"/>
    <mergeCell ref="AH11:AH12"/>
    <mergeCell ref="AI11:AI12"/>
    <mergeCell ref="AJ11:AJ12"/>
    <mergeCell ref="AK11:AK12"/>
    <mergeCell ref="AL11:AL12"/>
    <mergeCell ref="AM11:AM12"/>
    <mergeCell ref="AN11:AN12"/>
    <mergeCell ref="AO11:AP11"/>
    <mergeCell ref="BJ11:BM11"/>
    <mergeCell ref="BN11:BQ11"/>
    <mergeCell ref="BR11:BU11"/>
    <mergeCell ref="CD11:CG11"/>
    <mergeCell ref="CH11:CK11"/>
    <mergeCell ref="CL11:CO11"/>
    <mergeCell ref="CP11:CS11"/>
    <mergeCell ref="CT11:CW11"/>
    <mergeCell ref="DR11:DU11"/>
    <mergeCell ref="EH11:EH12"/>
    <mergeCell ref="EI27:EJ27"/>
    <mergeCell ref="CX11:DA11"/>
    <mergeCell ref="DB11:DE11"/>
    <mergeCell ref="DF11:DI11"/>
    <mergeCell ref="DJ11:DM11"/>
    <mergeCell ref="DN11:DQ11"/>
  </mergeCells>
  <phoneticPr fontId="79" type="noConversion"/>
  <dataValidations count="63">
    <dataValidation allowBlank="1" showInputMessage="1" showErrorMessage="1" prompt="Si corresponde a un indicador del PDD, identifique el código de la meta el cual se encuentra en el listado de indicadores del plan que se encuentra en la caja de herramientas._x000a__x000a_" sqref="AN11:AN12">
      <formula1>0</formula1>
      <formula2>0</formula2>
    </dataValidation>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10:A12">
      <formula1>0</formula1>
      <formula2>0</formula2>
    </dataValidation>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10:B12">
      <formula1>0</formula1>
      <formula2>0</formula2>
    </dataValidation>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1:E12">
      <formula1>0</formula1>
      <formula2>0</formula2>
    </dataValidation>
    <dataValidation allowBlank="1" showInputMessage="1" showErrorMessage="1" prompt="Escriba la fórmula de cálculo del indicador. _x000a_Variables usadas para la medición del indicador, debe ser explicita la unidad de medida." sqref="F11:F12 AH11:AH12">
      <formula1>0</formula1>
      <formula2>0</formula2>
    </dataValidation>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1:D12">
      <formula1>0</formula1>
      <formula2>0</formula2>
    </dataValidation>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I11:J11 AO11:AP11">
      <formula1>0</formula1>
      <formula2>0</formula2>
    </dataValidation>
    <dataValidation allowBlank="1" showInputMessage="1" showErrorMessage="1" prompt="Totalice la meta de resultado a alcanzar al final de la vigencia de la política pública. Tenga en cuenta el Tipo de Anualización determinado." sqref="AC11:AD11 AC12">
      <formula1>0</formula1>
      <formula2>0</formula2>
    </dataValidation>
    <dataValidation allowBlank="1" showInputMessage="1" showErrorMessage="1" prompt="Escriba el nombre del indicador. _x000a_Debe evidenciar con precisión la propiedad a medir, y debe guardar coherencia con la fórmula._x000a_Solo se puede tener un indicador por producto o acción." sqref="AG11:AG12">
      <formula1>0</formula1>
      <formula2>0</formula2>
    </dataValidation>
    <dataValidation allowBlank="1" showInputMessage="1" showErrorMessage="1" prompt="Formato DD/MM/AAAA_x000a_Escriba la fecha de inicio de ejecución del producto._x000a_" sqref="AQ12">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W12 CA12 CE12 CI12 CM12 CQ12 CU12 CY12 DC12 DG12 DK12 DO12 DS12">
      <formula1>0</formula1>
      <formula2>0</formula2>
    </dataValidation>
    <dataValidation allowBlank="1" showInputMessage="1" showErrorMessage="1" prompt="Suma de los costos de cada vigencia durante la ejecución de la política pública." sqref="DV11:DV12">
      <formula1>0</formula1>
      <formula2>0</formula2>
    </dataValidation>
    <dataValidation allowBlank="1" showInputMessage="1" showErrorMessage="1" prompt="Seleccione de la lista desplegable, la entidad responsable de la ejecución del producto o acción." sqref="DW11:DX12">
      <formula1>0</formula1>
      <formula2>0</formula2>
    </dataValidation>
    <dataValidation allowBlank="1" showInputMessage="1" showErrorMessage="1" prompt="Escriba la Dirección, Subdirección, Grupo o Unidad responsable de la ejecución del producto o acción._x000a_Utilice nombres completos." sqref="DY11:DY12">
      <formula1>0</formula1>
      <formula2>0</formula2>
    </dataValidation>
    <dataValidation allowBlank="1" showInputMessage="1" showErrorMessage="1" prompt="Escriba el nombre completo de la persona responsable de la ejecución del producto." sqref="DZ11:EA12">
      <formula1>0</formula1>
      <formula2>0</formula2>
    </dataValidation>
    <dataValidation allowBlank="1" showInputMessage="1" showErrorMessage="1" prompt="Escriba el numero telefónico, número de extensión, correo electrónico de la persona de contacto relacionada en la columna anterior." sqref="EB11:EB12">
      <formula1>0</formula1>
      <formula2>0</formula2>
    </dataValidation>
    <dataValidation type="custom" allowBlank="1" showInputMessage="1" showErrorMessage="1" error="La celda debe contener solo texto" sqref="CO88 CG89">
      <formula1>ISTEXT(CG88)</formula1>
      <formula2>0</formula2>
    </dataValidation>
    <dataValidation type="whole" allowBlank="1" showInputMessage="1" showErrorMessage="1" sqref="AP60:AP63">
      <formula1>2000</formula1>
      <formula2>500000000</formula2>
    </dataValidation>
    <dataValidation allowBlank="1" showInputMessage="1" showErrorMessage="1" prompt="Escriba el nombre de la Política Pública._x000a_Use mayúscula sostenida." sqref="A2">
      <formula1>0</formula1>
      <formula2>0</formula2>
    </dataValidation>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4">
      <formula1>0</formula1>
      <formula2>0</formula2>
    </dataValidation>
    <dataValidation allowBlank="1" showInputMessage="1" showErrorMessage="1" prompt="Formato DD/MM/AAAA._x000a_Esta casilla se utiliza en caso de modificación del plan de acción. Difiere de la casilla Fecha de corte de seguimiento." sqref="A5">
      <formula1>0</formula1>
      <formula2>0</formula2>
    </dataValidation>
    <dataValidation allowBlank="1" showInputMessage="1" showErrorMessage="1" prompt="Formato DD/MM/AAAA_x000a_Reportar los avances de las acciones de la política y el cumplimiento de sus objetivos, de acuerdo a los cortes establecidos por el CONPES, diciembre y junio de cada año." sqref="A6">
      <formula1>0</formula1>
      <formula2>0</formula2>
    </dataValidation>
    <dataValidation allowBlank="1" showInputMessage="1" showErrorMessage="1" prompt="Seleccione de la lista. Identifique los sectores corresponsables, utilice una columna para cada sector con su respectiva entidad." sqref="A8 AR8">
      <formula1>0</formula1>
      <formula2>0</formula2>
    </dataValidation>
    <dataValidation allowBlank="1" showInputMessage="1" showErrorMessage="1" prompt="Seleccione de la lista desplegable la entidad al que corresponde el documento CONPES D.C." sqref="E8 AF8 BV8 L8 R8 Y8 AK8">
      <formula1>0</formula1>
      <formula2>0</formula2>
    </dataValidation>
    <dataValidation allowBlank="1" showInputMessage="1" showErrorMessage="1" prompt="Seleccione de la lista desplegable el sector líder de la política pública._x000a_" sqref="A7">
      <formula1>0</formula1>
      <formula2>0</formula2>
    </dataValidation>
    <dataValidation allowBlank="1" showInputMessage="1" showErrorMessage="1" prompt="Seleccione de la lista desplegable la entidad líder de la política pública." sqref="F7">
      <formula1>0</formula1>
      <formula2>0</formula2>
    </dataValidation>
    <dataValidation type="date" allowBlank="1" showInputMessage="1" showErrorMessage="1" sqref="B4:C6">
      <formula1>36526</formula1>
      <formula2>55153</formula2>
    </dataValidation>
    <dataValidation allowBlank="1" showInputMessage="1" showErrorMessage="1" prompt="Defina el Producto que quiere alcanzar a través de la medición." sqref="AE11:AE12">
      <formula1>0</formula1>
      <formula2>0</formula2>
    </dataValidation>
    <dataValidation allowBlank="1" showInputMessage="1" showErrorMessage="1" prompt="Seleccione de la lista desplegable._x000a_Fórmula a través de la cual se acumulan los avances, de tal forma que sea posible determinar el avance del indicador. _x000a__x000a_" sqref="H11:H12 AL11:AL12">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K12 BO12 BS12">
      <formula1>0</formula1>
      <formula2>0</formula2>
    </dataValidation>
    <dataValidation allowBlank="1" showInputMessage="1" showErrorMessage="1" prompt="Totalice la meta de producto a alcanzar al final de la vigencia de la política pública. Tenga en cuenta el Tipo de Anualización determinado." sqref="BI10:BI12">
      <formula1>0</formula1>
      <formula2>0</formula2>
    </dataValidation>
    <dataValidation allowBlank="1" showInputMessage="1" showErrorMessage="1" prompt="Indique los sectores separados por ; que son corresponsables en el cumplimiento del producto (indicador)" sqref="EC11:EC12">
      <formula1>0</formula1>
      <formula2>0</formula2>
    </dataValidation>
    <dataValidation allowBlank="1" showInputMessage="1" showErrorMessage="1" prompt="Indique las entidades que son corresponsables con el cumplimiento del producto (indicador), separándolas con un ;" sqref="ED11:ED12">
      <formula1>0</formula1>
      <formula2>0</formula2>
    </dataValidation>
    <dataValidation allowBlank="1" showInputMessage="1" showErrorMessage="1" prompt="Escriba la Dirección, Subdirección, Grupo o Unidad corresponsables de la ejecución del producto._x000a_Utilice nombres completos no abreviaciones." sqref="EE11:EE12">
      <formula1>0</formula1>
      <formula2>0</formula2>
    </dataValidation>
    <dataValidation allowBlank="1" showInputMessage="1" showErrorMessage="1" prompt="Escriba el nombre completo de la persona corresponsable de la ejecución del producto, separados por ;." sqref="EF11:EF12">
      <formula1>0</formula1>
      <formula2>0</formula2>
    </dataValidation>
    <dataValidation allowBlank="1" showInputMessage="1" showErrorMessage="1" prompt="Escriba el teléfono de contacto de las personas responsables de la ejecución del producto, separados por ;." sqref="EG11:EG12">
      <formula1>0</formula1>
      <formula2>0</formula2>
    </dataValidation>
    <dataValidation allowBlank="1" showInputMessage="1" showErrorMessage="1" prompt="Escriba los correos electrónicos de las personas corresponsables de contacto relacionadas en la columna anterior." sqref="EH11:EH12">
      <formula1>0</formula1>
      <formula2>0</formula2>
    </dataValidation>
    <dataValidation type="custom" allowBlank="1" showInputMessage="1" showErrorMessage="1" prompt="Escriba el Objetivo general de la política pública." sqref="A9">
      <formula1>ISTEXT(A9)</formula1>
      <formula2>0</formula2>
    </dataValidation>
    <dataValidation allowBlank="1" showInputMessage="1" showErrorMessage="1" prompt="Identifique el ODS a que le apunta el indicador de producto. Seleccione de la lista desplegable." sqref="AI11:AI12">
      <formula1>0</formula1>
      <formula2>0</formula2>
    </dataValidation>
    <dataValidation allowBlank="1" showInputMessage="1" showErrorMessage="1" prompt="Identifique la meta ODS a que le apunta el indicador de producto. " sqref="AJ11:AJ12">
      <formula1>0</formula1>
      <formula2>0</formula2>
    </dataValidation>
    <dataValidation allowBlank="1" showInputMessage="1" showErrorMessage="1" prompt="Determine si el indicador responde a un enfoque (Derechos Humanos, Género, Poblacional - Diferencial, Ambiental y Territorial). Si responde a más de enfoque separelos por ;" sqref="G11:G12 AK11:AK12">
      <formula1>0</formula1>
      <formula2>0</formula2>
    </dataValidation>
    <dataValidation type="list" allowBlank="1" showInputMessage="1" showErrorMessage="1" sqref="G7">
      <formula1>INDIRECT($B$7)</formula1>
      <formula2>0</formula2>
    </dataValidation>
    <dataValidation type="list" allowBlank="1" showInputMessage="1" showErrorMessage="1" sqref="F8">
      <formula1>INDIRECT($B$8)</formula1>
      <formula2>0</formula2>
    </dataValidation>
    <dataValidation allowBlank="1" showInputMessage="1" showErrorMessage="1" prompt="Identifique la fuente de financiación (Funcionamiento, Inversión, Cooperaciòn, Crédito, etc. )" sqref="BL12 BP12 BT12 BX12 CB12 CF12 CJ12 CN12 CR12 CV12 CZ12 DD12 DH12 DL12 DP12 DT12">
      <formula1>0</formula1>
      <formula2>0</formula2>
    </dataValidation>
    <dataValidation allowBlank="1" showInputMessage="1" showErrorMessage="1" prompt="Si la fuente de financiación es inversión, identifique el código del proyecto." sqref="BM12 BQ12 BU12 BY12 CC12 CG12 CK12 CO12 CS12 CW12 DA12 DE12 DI12 DM12 DQ12 DU12">
      <formula1>0</formula1>
      <formula2>0</formula2>
    </dataValidation>
    <dataValidation allowBlank="1" showInputMessage="1" showErrorMessage="1" prompt="Período que tomará lograr el resultado o producto." sqref="AQ10 K11:L11">
      <formula1>0</formula1>
      <formula2>0</formula2>
    </dataValidation>
    <dataValidation allowBlank="1" showInputMessage="1" showErrorMessage="1" prompt="Cifras en millones de pesos" sqref="BJ10">
      <formula1>0</formula1>
      <formula2>0</formula2>
    </dataValidation>
    <dataValidation allowBlank="1" showInputMessage="1" showErrorMessage="1" prompt="Revisar si este indicador corresponde a un indicador del PDD Vigente. Tomarlo del listado de indicadores del plan que se encuentra en la caja de herramientas._x000a__x000a_" sqref="AM11:AM12">
      <formula1>0</formula1>
      <formula2>0</formula2>
    </dataValidation>
    <dataValidation allowBlank="1" showInputMessage="1" showErrorMessage="1" prompt="Cifras en millones de pesos. Corresponde al valor de implementar la acción._x000a_" sqref="BJ12 BN12 BR12 BV12 BZ12 CD12 CH12 CL12 CP12 CT12 CX12 DB12 DF12 DJ12 DN12 DR12">
      <formula1>0</formula1>
      <formula2>0</formula2>
    </dataValidation>
    <dataValidation type="list" allowBlank="1" showInputMessage="1" showErrorMessage="1" sqref="BW8">
      <formula1>INDIRECT(#REF!)</formula1>
      <formula2>0</formula2>
    </dataValidation>
    <dataValidation type="list" allowBlank="1" showInputMessage="1" showErrorMessage="1" sqref="AL22:AL27 AL52:AL54 H64 H22:H26 AL13:AL17 AL19 H50:H58">
      <formula1>ANUALIZACIÓN</formula1>
      <formula2>0</formula2>
    </dataValidation>
    <dataValidation allowBlank="1" showInputMessage="1" showErrorMessage="1" prompt="Aplica para documentos de política aprobados por el CONPES D.C." sqref="A3:C3">
      <formula1>0</formula1>
      <formula2>0</formula2>
    </dataValidation>
    <dataValidation allowBlank="1" showInputMessage="1" showErrorMessage="1" prompt="Formato DD/MM/AAAA_x000a_Escriba la fecha de finalización de ejecución del producto._x000a__x000a_" sqref="AR12">
      <formula1>0</formula1>
      <formula2>0</formula2>
    </dataValidation>
    <dataValidation type="list" allowBlank="1" showInputMessage="1" showErrorMessage="1" sqref="AL59:AL63">
      <formula1>ANUALIZACIÓN</formula1>
    </dataValidation>
    <dataValidation allowBlank="1" showInputMessage="1" showErrorMessage="1" error="La celda debe contener solo texto" sqref="CP88"/>
    <dataValidation type="custom" allowBlank="1" showInputMessage="1" showErrorMessage="1" error="La celda es de solo texto" sqref="A50:A55">
      <formula1>ISTEXT(A68)</formula1>
      <formula2>0</formula2>
    </dataValidation>
    <dataValidation type="custom" allowBlank="1" showInputMessage="1" showErrorMessage="1" error="La celda es de solo texto" sqref="A59:A63">
      <formula1>ISTEXT(A87)</formula1>
      <formula2>0</formula2>
    </dataValidation>
    <dataValidation type="custom" allowBlank="1" showInputMessage="1" showErrorMessage="1" error="La celda es de solo texto" sqref="A83:A116">
      <formula1>ISTEXT(#REF!)</formula1>
      <formula2>0</formula2>
    </dataValidation>
    <dataValidation type="custom" allowBlank="1" showInputMessage="1" showErrorMessage="1" error="La celda es de solo texto" sqref="A66:A74">
      <formula1>ISTEXT(A117)</formula1>
      <formula2>0</formula2>
    </dataValidation>
    <dataValidation type="custom" allowBlank="1" showInputMessage="1" showErrorMessage="1" error="La celda es de solo texto" sqref="A75:A82">
      <formula1>ISTEXT(A125)</formula1>
      <formula2>0</formula2>
    </dataValidation>
    <dataValidation type="custom" allowBlank="1" showInputMessage="1" showErrorMessage="1" error="La celda es de solo texto" sqref="A56">
      <formula1>ISTEXT(A75)</formula1>
      <formula2>0</formula2>
    </dataValidation>
    <dataValidation type="custom" allowBlank="1" showInputMessage="1" showErrorMessage="1" error="La celda es de solo texto" sqref="A57:A58">
      <formula1>ISTEXT(A83)</formula1>
      <formula2>0</formula2>
    </dataValidation>
    <dataValidation type="custom" allowBlank="1" showInputMessage="1" showErrorMessage="1" error="La celda es de solo texto" sqref="A64:A65">
      <formula1>ISTEXT(A88)</formula1>
      <formula2>0</formula2>
    </dataValidation>
  </dataValidations>
  <hyperlinks>
    <hyperlink ref="ET117" r:id="rId1" display="juliana.cortes@scj.gov.co"/>
    <hyperlink ref="ET117" r:id="rId2" display="juliana.cortes@scj.gov.co"/>
    <hyperlink ref="EB64" r:id="rId3"/>
    <hyperlink ref="EB65" r:id="rId4"/>
    <hyperlink ref="EB66" r:id="rId5"/>
    <hyperlink ref="EB67" r:id="rId6"/>
    <hyperlink ref="CF86" r:id="rId7"/>
    <hyperlink ref="EB86" r:id="rId8"/>
    <hyperlink ref="CF87" r:id="rId9"/>
    <hyperlink ref="EB87" r:id="rId10"/>
    <hyperlink ref="EB89" r:id="rId11"/>
    <hyperlink ref="EB117" r:id="rId12"/>
    <hyperlink ref="EB123" r:id="rId13"/>
    <hyperlink ref="EB51" r:id="rId14"/>
    <hyperlink ref="EB52" r:id="rId15"/>
    <hyperlink ref="EB53" r:id="rId16"/>
    <hyperlink ref="EB54" r:id="rId17"/>
    <hyperlink ref="EB55" r:id="rId18"/>
    <hyperlink ref="EB56" r:id="rId19"/>
    <hyperlink ref="EB88" r:id="rId20"/>
    <hyperlink ref="EB59" r:id="rId21"/>
    <hyperlink ref="EB13" r:id="rId22"/>
    <hyperlink ref="EB22" r:id="rId23"/>
    <hyperlink ref="EB23" r:id="rId24"/>
    <hyperlink ref="EB24" r:id="rId25"/>
    <hyperlink ref="EB25" r:id="rId26"/>
    <hyperlink ref="EB26" r:id="rId27"/>
    <hyperlink ref="EB28" r:id="rId28"/>
    <hyperlink ref="EB29" r:id="rId29"/>
    <hyperlink ref="EB30" r:id="rId30"/>
    <hyperlink ref="EB31" r:id="rId31"/>
    <hyperlink ref="EB33" r:id="rId32"/>
    <hyperlink ref="EB34" r:id="rId33"/>
    <hyperlink ref="EB35" r:id="rId34"/>
    <hyperlink ref="EH39" r:id="rId35"/>
    <hyperlink ref="EB60" r:id="rId36"/>
    <hyperlink ref="EB61" r:id="rId37"/>
    <hyperlink ref="EB62" r:id="rId38"/>
    <hyperlink ref="EB63" r:id="rId39"/>
    <hyperlink ref="EB75" r:id="rId40"/>
    <hyperlink ref="EB83" r:id="rId41"/>
    <hyperlink ref="EB37" r:id="rId42"/>
    <hyperlink ref="EB38" r:id="rId43"/>
    <hyperlink ref="EB36" r:id="rId44"/>
    <hyperlink ref="EB15" r:id="rId45"/>
    <hyperlink ref="EB90" r:id="rId46"/>
    <hyperlink ref="EB92" r:id="rId47"/>
    <hyperlink ref="EB93" r:id="rId48"/>
    <hyperlink ref="EB94" r:id="rId49"/>
    <hyperlink ref="EB96" r:id="rId50"/>
    <hyperlink ref="EB97" r:id="rId51"/>
    <hyperlink ref="EB98" r:id="rId52" display="Dpena@alcaldíabogota.gov.co"/>
    <hyperlink ref="EB100" r:id="rId53"/>
    <hyperlink ref="EB101" r:id="rId54"/>
    <hyperlink ref="EB102" r:id="rId55"/>
    <hyperlink ref="EB103" r:id="rId56"/>
    <hyperlink ref="EB108" r:id="rId57"/>
    <hyperlink ref="EB109" r:id="rId58"/>
    <hyperlink ref="EB110" r:id="rId59" display="aariasc@alcaldíabogota.gov.co"/>
    <hyperlink ref="EB111" r:id="rId60"/>
    <hyperlink ref="EB112" r:id="rId61"/>
    <hyperlink ref="EB113" r:id="rId62"/>
    <hyperlink ref="EB114" r:id="rId63"/>
    <hyperlink ref="EB115" r:id="rId64"/>
    <hyperlink ref="EB116" r:id="rId65"/>
    <hyperlink ref="EB16" r:id="rId66"/>
    <hyperlink ref="EB17" r:id="rId67"/>
    <hyperlink ref="EB27" r:id="rId68"/>
    <hyperlink ref="EB39" r:id="rId69"/>
    <hyperlink ref="EB40" r:id="rId70"/>
    <hyperlink ref="EB41" r:id="rId71"/>
    <hyperlink ref="EB42" r:id="rId72"/>
    <hyperlink ref="EB43" r:id="rId73"/>
    <hyperlink ref="EB44" r:id="rId74"/>
    <hyperlink ref="EB45" r:id="rId75"/>
    <hyperlink ref="EB46" r:id="rId76"/>
    <hyperlink ref="EB47" r:id="rId77"/>
    <hyperlink ref="EB48" r:id="rId78"/>
    <hyperlink ref="EB49" r:id="rId79"/>
    <hyperlink ref="EB50" r:id="rId80"/>
    <hyperlink ref="EB57" r:id="rId81"/>
    <hyperlink ref="EB58" r:id="rId82"/>
    <hyperlink ref="EB81" r:id="rId83"/>
    <hyperlink ref="EB118" r:id="rId84"/>
    <hyperlink ref="EB119" r:id="rId85"/>
    <hyperlink ref="EB120" r:id="rId86"/>
    <hyperlink ref="EB121" r:id="rId87"/>
    <hyperlink ref="EB122" r:id="rId88"/>
    <hyperlink ref="EB124" r:id="rId89"/>
  </hyperlinks>
  <pageMargins left="0.7" right="0.7" top="0.75" bottom="0.75" header="0.51180555555555496" footer="0.51180555555555496"/>
  <pageSetup paperSize="9" orientation="portrait" horizontalDpi="300" verticalDpi="300" r:id="rId90"/>
  <legacyDrawing r:id="rId9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Desplegables!$I$4:$I$18</xm:f>
          </x14:formula1>
          <x14:formula2>
            <xm:f>0</xm:f>
          </x14:formula2>
          <xm:sqref>B7:C8 D8</xm:sqref>
        </x14:dataValidation>
        <x14:dataValidation type="list" allowBlank="1" showInputMessage="1" showErrorMessage="1" error="La celda debe contener solo texto">
          <x14:formula1>
            <xm:f>'https://scjgovcol-my.sharepoint.com/personal/mario_mayorga_scj_gov_co/Documents/MATRICES FELIPE/[Matriz de Plan de Accion 02042019 Subsecretaría Seguridad y Convivencia - V1 RevLC.xlsx]Desplegables'!#REF!</xm:f>
          </x14:formula1>
          <x14:formula2>
            <xm:f>0</xm:f>
          </x14:formula2>
          <xm:sqref>DT51 DP51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M62"/>
  <sheetViews>
    <sheetView zoomScale="90" zoomScaleNormal="90" workbookViewId="0">
      <selection activeCell="C16" sqref="C16:M16"/>
    </sheetView>
  </sheetViews>
  <sheetFormatPr baseColWidth="10" defaultColWidth="11.42578125" defaultRowHeight="15"/>
  <cols>
    <col min="1" max="1" width="29" style="1869" customWidth="1"/>
    <col min="2" max="2" width="29.7109375" style="1869" customWidth="1"/>
    <col min="3" max="3" width="11.42578125" style="1869" customWidth="1"/>
    <col min="4" max="16384" width="11.42578125" style="1869"/>
  </cols>
  <sheetData>
    <row r="1" spans="1:13" ht="20.25" customHeight="1">
      <c r="A1" s="2068" t="s">
        <v>359</v>
      </c>
      <c r="B1" s="6235" t="s">
        <v>2503</v>
      </c>
      <c r="C1" s="6235"/>
      <c r="D1" s="6235"/>
      <c r="E1" s="6235"/>
      <c r="F1" s="6235"/>
      <c r="G1" s="6235"/>
      <c r="H1" s="6235"/>
      <c r="I1" s="6235"/>
      <c r="J1" s="6235"/>
      <c r="K1" s="6235"/>
      <c r="L1" s="6235"/>
      <c r="M1" s="6236"/>
    </row>
    <row r="2" spans="1:13" ht="54" customHeight="1">
      <c r="A2" s="6237" t="s">
        <v>2329</v>
      </c>
      <c r="B2" s="2298" t="s">
        <v>2330</v>
      </c>
      <c r="C2" s="6252" t="s">
        <v>2504</v>
      </c>
      <c r="D2" s="6253"/>
      <c r="E2" s="6253"/>
      <c r="F2" s="6253"/>
      <c r="G2" s="6253"/>
      <c r="H2" s="6253"/>
      <c r="I2" s="6253"/>
      <c r="J2" s="6253"/>
      <c r="K2" s="6253"/>
      <c r="L2" s="6253"/>
      <c r="M2" s="6254"/>
    </row>
    <row r="3" spans="1:13" ht="194.1" customHeight="1">
      <c r="A3" s="6238"/>
      <c r="B3" s="2299" t="s">
        <v>2331</v>
      </c>
      <c r="C3" s="6220" t="s">
        <v>2505</v>
      </c>
      <c r="D3" s="6221"/>
      <c r="E3" s="6221"/>
      <c r="F3" s="6221"/>
      <c r="G3" s="6221"/>
      <c r="H3" s="6221"/>
      <c r="I3" s="6221"/>
      <c r="J3" s="6221"/>
      <c r="K3" s="6221"/>
      <c r="L3" s="6221"/>
      <c r="M3" s="6222"/>
    </row>
    <row r="4" spans="1:13" ht="69.75" customHeight="1">
      <c r="A4" s="6238"/>
      <c r="B4" s="2300" t="s">
        <v>240</v>
      </c>
      <c r="C4" s="2284">
        <v>365</v>
      </c>
      <c r="D4" s="6226" t="s">
        <v>2506</v>
      </c>
      <c r="E4" s="6228"/>
      <c r="F4" s="6205" t="s">
        <v>241</v>
      </c>
      <c r="G4" s="6206"/>
      <c r="H4" s="1870">
        <v>338</v>
      </c>
      <c r="I4" s="6226" t="s">
        <v>2507</v>
      </c>
      <c r="J4" s="6221"/>
      <c r="K4" s="6221"/>
      <c r="L4" s="6221"/>
      <c r="M4" s="6222"/>
    </row>
    <row r="5" spans="1:13" ht="33" customHeight="1">
      <c r="A5" s="6238"/>
      <c r="B5" s="2301" t="s">
        <v>2333</v>
      </c>
      <c r="C5" s="6207" t="s">
        <v>2508</v>
      </c>
      <c r="D5" s="6208"/>
      <c r="E5" s="6208"/>
      <c r="F5" s="6208"/>
      <c r="G5" s="6208"/>
      <c r="H5" s="6208"/>
      <c r="I5" s="6208"/>
      <c r="J5" s="6208"/>
      <c r="K5" s="6208"/>
      <c r="L5" s="6208"/>
      <c r="M5" s="6209"/>
    </row>
    <row r="6" spans="1:13" ht="14.45" customHeight="1">
      <c r="A6" s="6238"/>
      <c r="B6" s="2300" t="s">
        <v>2334</v>
      </c>
      <c r="C6" s="2295">
        <v>46</v>
      </c>
      <c r="D6" s="6210" t="s">
        <v>2509</v>
      </c>
      <c r="E6" s="6210"/>
      <c r="F6" s="6210"/>
      <c r="G6" s="6210"/>
      <c r="H6" s="6210"/>
      <c r="I6" s="6210"/>
      <c r="J6" s="6210"/>
      <c r="K6" s="6210"/>
      <c r="L6" s="6210"/>
      <c r="M6" s="6211"/>
    </row>
    <row r="7" spans="1:13" ht="34.5" customHeight="1">
      <c r="A7" s="6238"/>
      <c r="B7" s="2294" t="s">
        <v>2335</v>
      </c>
      <c r="C7" s="6229" t="s">
        <v>13</v>
      </c>
      <c r="D7" s="6230"/>
      <c r="E7" s="2296" t="s">
        <v>359</v>
      </c>
      <c r="F7" s="2296" t="s">
        <v>359</v>
      </c>
      <c r="G7" s="2297" t="s">
        <v>359</v>
      </c>
      <c r="H7" s="2419" t="s">
        <v>244</v>
      </c>
      <c r="I7" s="6215" t="s">
        <v>21</v>
      </c>
      <c r="J7" s="6215"/>
      <c r="K7" s="6215"/>
      <c r="L7" s="6215"/>
      <c r="M7" s="6216"/>
    </row>
    <row r="8" spans="1:13" ht="14.45" customHeight="1">
      <c r="A8" s="6238"/>
      <c r="B8" s="6240" t="s">
        <v>2336</v>
      </c>
      <c r="C8" s="2286" t="s">
        <v>359</v>
      </c>
      <c r="D8" s="1872" t="s">
        <v>359</v>
      </c>
      <c r="E8" s="1872" t="s">
        <v>359</v>
      </c>
      <c r="F8" s="1872" t="s">
        <v>359</v>
      </c>
      <c r="G8" s="1872" t="s">
        <v>359</v>
      </c>
      <c r="H8" s="2287" t="s">
        <v>359</v>
      </c>
      <c r="I8" s="1872" t="s">
        <v>359</v>
      </c>
      <c r="J8" s="1872" t="s">
        <v>359</v>
      </c>
      <c r="K8" s="1872" t="s">
        <v>359</v>
      </c>
      <c r="L8" s="1872" t="s">
        <v>359</v>
      </c>
      <c r="M8" s="2071" t="s">
        <v>359</v>
      </c>
    </row>
    <row r="9" spans="1:13" ht="14.45" customHeight="1">
      <c r="A9" s="6238"/>
      <c r="B9" s="6240"/>
      <c r="C9" s="6243"/>
      <c r="D9" s="6244"/>
      <c r="E9" s="3279"/>
      <c r="F9" s="6244"/>
      <c r="G9" s="6244"/>
      <c r="H9" s="1872"/>
      <c r="I9" s="6208"/>
      <c r="J9" s="6208"/>
      <c r="K9" s="1872"/>
      <c r="L9" s="6208"/>
      <c r="M9" s="6209"/>
    </row>
    <row r="10" spans="1:13" ht="14.45" customHeight="1">
      <c r="A10" s="6238"/>
      <c r="B10" s="6240"/>
      <c r="C10" s="6245"/>
      <c r="D10" s="6246"/>
      <c r="E10" s="3279"/>
      <c r="F10" s="6246"/>
      <c r="G10" s="6246"/>
      <c r="H10" s="1872"/>
      <c r="I10" s="6241"/>
      <c r="J10" s="6241"/>
      <c r="K10" s="1872"/>
      <c r="L10" s="6241"/>
      <c r="M10" s="6242"/>
    </row>
    <row r="11" spans="1:13" ht="14.45" customHeight="1">
      <c r="A11" s="6238"/>
      <c r="B11" s="6240"/>
      <c r="C11" s="2286" t="s">
        <v>244</v>
      </c>
      <c r="D11" s="1872" t="s">
        <v>359</v>
      </c>
      <c r="E11" s="1872" t="s">
        <v>359</v>
      </c>
      <c r="F11" s="1872" t="s">
        <v>244</v>
      </c>
      <c r="G11" s="1872" t="s">
        <v>359</v>
      </c>
      <c r="H11" s="2287" t="s">
        <v>359</v>
      </c>
      <c r="I11" s="1872" t="s">
        <v>244</v>
      </c>
      <c r="J11" s="1872" t="s">
        <v>359</v>
      </c>
      <c r="K11" s="1872" t="s">
        <v>359</v>
      </c>
      <c r="L11" s="1872" t="s">
        <v>244</v>
      </c>
      <c r="M11" s="2071" t="s">
        <v>359</v>
      </c>
    </row>
    <row r="12" spans="1:13" ht="15" customHeight="1">
      <c r="A12" s="6238"/>
      <c r="B12" s="6240"/>
      <c r="C12" s="2288"/>
      <c r="D12" s="2289"/>
      <c r="E12" s="2289"/>
      <c r="F12" s="2289"/>
      <c r="G12" s="1872"/>
      <c r="H12" s="2287" t="s">
        <v>359</v>
      </c>
      <c r="I12" s="1872" t="s">
        <v>359</v>
      </c>
      <c r="J12" s="1872" t="s">
        <v>359</v>
      </c>
      <c r="K12" s="1872" t="s">
        <v>359</v>
      </c>
      <c r="L12" s="1872" t="s">
        <v>359</v>
      </c>
      <c r="M12" s="2071" t="s">
        <v>359</v>
      </c>
    </row>
    <row r="13" spans="1:13" ht="14.45" customHeight="1">
      <c r="A13" s="6238"/>
      <c r="B13" s="6240"/>
      <c r="C13" s="6231"/>
      <c r="D13" s="6232"/>
      <c r="E13" s="1382"/>
      <c r="F13" s="1382"/>
      <c r="G13" s="1382"/>
      <c r="H13" s="3812" t="s">
        <v>359</v>
      </c>
      <c r="I13" s="6247" t="s">
        <v>359</v>
      </c>
      <c r="J13" s="6247"/>
      <c r="K13" s="3812" t="s">
        <v>359</v>
      </c>
      <c r="L13" s="6208" t="s">
        <v>359</v>
      </c>
      <c r="M13" s="6209"/>
    </row>
    <row r="14" spans="1:13" ht="14.45" customHeight="1">
      <c r="A14" s="6238"/>
      <c r="B14" s="6240"/>
      <c r="C14" s="6233"/>
      <c r="D14" s="6234"/>
      <c r="E14" s="1382"/>
      <c r="F14" s="3813"/>
      <c r="G14" s="3813"/>
      <c r="H14" s="3812" t="s">
        <v>359</v>
      </c>
      <c r="I14" s="6248"/>
      <c r="J14" s="6248"/>
      <c r="K14" s="3812" t="s">
        <v>359</v>
      </c>
      <c r="L14" s="6241"/>
      <c r="M14" s="6242"/>
    </row>
    <row r="15" spans="1:13" ht="14.45" customHeight="1">
      <c r="A15" s="6238"/>
      <c r="B15" s="6240"/>
      <c r="C15" s="6249" t="s">
        <v>2337</v>
      </c>
      <c r="D15" s="6224"/>
      <c r="E15" s="1874" t="s">
        <v>359</v>
      </c>
      <c r="F15" s="6224" t="s">
        <v>2337</v>
      </c>
      <c r="G15" s="6224"/>
      <c r="H15" s="1874" t="s">
        <v>359</v>
      </c>
      <c r="I15" s="6224" t="s">
        <v>2337</v>
      </c>
      <c r="J15" s="6224"/>
      <c r="K15" s="1874" t="s">
        <v>359</v>
      </c>
      <c r="L15" s="6250" t="s">
        <v>244</v>
      </c>
      <c r="M15" s="6251"/>
    </row>
    <row r="16" spans="1:13" ht="71.25" customHeight="1">
      <c r="A16" s="6239"/>
      <c r="B16" s="2301" t="s">
        <v>2338</v>
      </c>
      <c r="C16" s="6220" t="s">
        <v>2510</v>
      </c>
      <c r="D16" s="6221"/>
      <c r="E16" s="6221"/>
      <c r="F16" s="6221"/>
      <c r="G16" s="6221"/>
      <c r="H16" s="6221"/>
      <c r="I16" s="6221"/>
      <c r="J16" s="6221"/>
      <c r="K16" s="6221"/>
      <c r="L16" s="6221"/>
      <c r="M16" s="6222"/>
    </row>
    <row r="17" spans="1:13" ht="14.45" customHeight="1">
      <c r="A17" s="6278" t="s">
        <v>2340</v>
      </c>
      <c r="B17" s="2300" t="s">
        <v>230</v>
      </c>
      <c r="C17" s="6223" t="s">
        <v>2318</v>
      </c>
      <c r="D17" s="6221"/>
      <c r="E17" s="6221"/>
      <c r="F17" s="6221"/>
      <c r="G17" s="6221"/>
      <c r="H17" s="6221"/>
      <c r="I17" s="6221"/>
      <c r="J17" s="6221"/>
      <c r="K17" s="6221"/>
      <c r="L17" s="6221"/>
      <c r="M17" s="6222"/>
    </row>
    <row r="18" spans="1:13" ht="14.45" customHeight="1">
      <c r="A18" s="6278"/>
      <c r="B18" s="6255" t="s">
        <v>2341</v>
      </c>
      <c r="C18" s="2286" t="s">
        <v>359</v>
      </c>
      <c r="D18" s="1871" t="s">
        <v>359</v>
      </c>
      <c r="E18" s="1871" t="s">
        <v>359</v>
      </c>
      <c r="F18" s="1871" t="s">
        <v>359</v>
      </c>
      <c r="G18" s="1871" t="s">
        <v>359</v>
      </c>
      <c r="H18" s="1871" t="s">
        <v>359</v>
      </c>
      <c r="I18" s="1871" t="s">
        <v>359</v>
      </c>
      <c r="J18" s="1871" t="s">
        <v>359</v>
      </c>
      <c r="K18" s="1871" t="s">
        <v>359</v>
      </c>
      <c r="L18" s="1871" t="s">
        <v>359</v>
      </c>
      <c r="M18" s="2069" t="s">
        <v>359</v>
      </c>
    </row>
    <row r="19" spans="1:13" ht="14.45" customHeight="1">
      <c r="A19" s="6278"/>
      <c r="B19" s="6255"/>
      <c r="C19" s="2286" t="s">
        <v>359</v>
      </c>
      <c r="D19" s="1875" t="s">
        <v>359</v>
      </c>
      <c r="E19" s="1871" t="s">
        <v>359</v>
      </c>
      <c r="F19" s="1875" t="s">
        <v>359</v>
      </c>
      <c r="G19" s="1871" t="s">
        <v>359</v>
      </c>
      <c r="H19" s="1875" t="s">
        <v>359</v>
      </c>
      <c r="I19" s="1871" t="s">
        <v>359</v>
      </c>
      <c r="J19" s="1875" t="s">
        <v>359</v>
      </c>
      <c r="K19" s="1871" t="s">
        <v>359</v>
      </c>
      <c r="L19" s="1871" t="s">
        <v>359</v>
      </c>
      <c r="M19" s="2069" t="s">
        <v>359</v>
      </c>
    </row>
    <row r="20" spans="1:13" ht="14.45" customHeight="1">
      <c r="A20" s="6278"/>
      <c r="B20" s="6255"/>
      <c r="C20" s="2285" t="s">
        <v>2342</v>
      </c>
      <c r="D20" s="1876" t="s">
        <v>359</v>
      </c>
      <c r="E20" s="1871" t="s">
        <v>2343</v>
      </c>
      <c r="F20" s="1876" t="s">
        <v>359</v>
      </c>
      <c r="G20" s="1871" t="s">
        <v>2344</v>
      </c>
      <c r="H20" s="1876" t="s">
        <v>359</v>
      </c>
      <c r="I20" s="1871" t="s">
        <v>2345</v>
      </c>
      <c r="J20" s="1876" t="s">
        <v>359</v>
      </c>
      <c r="K20" s="1871" t="s">
        <v>359</v>
      </c>
      <c r="L20" s="1871" t="s">
        <v>359</v>
      </c>
      <c r="M20" s="2069" t="s">
        <v>359</v>
      </c>
    </row>
    <row r="21" spans="1:13" ht="14.45" customHeight="1">
      <c r="A21" s="6278"/>
      <c r="B21" s="6255"/>
      <c r="C21" s="2285" t="s">
        <v>2346</v>
      </c>
      <c r="D21" s="1876" t="s">
        <v>359</v>
      </c>
      <c r="E21" s="1871" t="s">
        <v>2347</v>
      </c>
      <c r="F21" s="1876" t="s">
        <v>359</v>
      </c>
      <c r="G21" s="1871" t="s">
        <v>2348</v>
      </c>
      <c r="H21" s="1876" t="s">
        <v>359</v>
      </c>
      <c r="I21" s="1871" t="s">
        <v>359</v>
      </c>
      <c r="J21" s="1871" t="s">
        <v>359</v>
      </c>
      <c r="K21" s="1871" t="s">
        <v>359</v>
      </c>
      <c r="L21" s="1871" t="s">
        <v>359</v>
      </c>
      <c r="M21" s="2069" t="s">
        <v>359</v>
      </c>
    </row>
    <row r="22" spans="1:13" ht="14.45" customHeight="1">
      <c r="A22" s="6278"/>
      <c r="B22" s="6255"/>
      <c r="C22" s="2285" t="s">
        <v>2349</v>
      </c>
      <c r="D22" s="1876" t="s">
        <v>359</v>
      </c>
      <c r="E22" s="1871" t="s">
        <v>2350</v>
      </c>
      <c r="F22" s="1876"/>
      <c r="G22" s="1871" t="s">
        <v>359</v>
      </c>
      <c r="H22" s="1871" t="s">
        <v>359</v>
      </c>
      <c r="I22" s="1871" t="s">
        <v>359</v>
      </c>
      <c r="J22" s="1871" t="s">
        <v>359</v>
      </c>
      <c r="K22" s="1871" t="s">
        <v>359</v>
      </c>
      <c r="L22" s="1871" t="s">
        <v>359</v>
      </c>
      <c r="M22" s="2069" t="s">
        <v>359</v>
      </c>
    </row>
    <row r="23" spans="1:13" ht="14.45" customHeight="1">
      <c r="A23" s="6278"/>
      <c r="B23" s="6255"/>
      <c r="C23" s="2285" t="s">
        <v>105</v>
      </c>
      <c r="D23" s="1876" t="s">
        <v>2441</v>
      </c>
      <c r="E23" s="1871" t="s">
        <v>2352</v>
      </c>
      <c r="F23" s="6224" t="s">
        <v>2353</v>
      </c>
      <c r="G23" s="6224"/>
      <c r="H23" s="6224"/>
      <c r="I23" s="6224"/>
      <c r="J23" s="6224"/>
      <c r="K23" s="6224"/>
      <c r="L23" s="6224"/>
      <c r="M23" s="6225"/>
    </row>
    <row r="24" spans="1:13" ht="14.45" customHeight="1">
      <c r="A24" s="6278"/>
      <c r="B24" s="6257"/>
      <c r="C24" s="2284" t="s">
        <v>359</v>
      </c>
      <c r="D24" s="1875" t="s">
        <v>359</v>
      </c>
      <c r="E24" s="1875" t="s">
        <v>359</v>
      </c>
      <c r="F24" s="1875" t="s">
        <v>359</v>
      </c>
      <c r="G24" s="1875" t="s">
        <v>359</v>
      </c>
      <c r="H24" s="1875" t="s">
        <v>359</v>
      </c>
      <c r="I24" s="1875" t="s">
        <v>359</v>
      </c>
      <c r="J24" s="1875" t="s">
        <v>359</v>
      </c>
      <c r="K24" s="1875" t="s">
        <v>359</v>
      </c>
      <c r="L24" s="1875" t="s">
        <v>359</v>
      </c>
      <c r="M24" s="2072" t="s">
        <v>359</v>
      </c>
    </row>
    <row r="25" spans="1:13" ht="14.45" customHeight="1">
      <c r="A25" s="6278"/>
      <c r="B25" s="6255" t="s">
        <v>2354</v>
      </c>
      <c r="C25" s="2285" t="s">
        <v>359</v>
      </c>
      <c r="D25" s="1871" t="s">
        <v>359</v>
      </c>
      <c r="E25" s="1871" t="s">
        <v>359</v>
      </c>
      <c r="F25" s="1871" t="s">
        <v>359</v>
      </c>
      <c r="G25" s="1871" t="s">
        <v>359</v>
      </c>
      <c r="H25" s="1871" t="s">
        <v>359</v>
      </c>
      <c r="I25" s="1871" t="s">
        <v>359</v>
      </c>
      <c r="J25" s="1871" t="s">
        <v>359</v>
      </c>
      <c r="K25" s="1871" t="s">
        <v>359</v>
      </c>
      <c r="L25" s="1872" t="s">
        <v>359</v>
      </c>
      <c r="M25" s="2071" t="s">
        <v>359</v>
      </c>
    </row>
    <row r="26" spans="1:13" ht="14.45" customHeight="1">
      <c r="A26" s="6278"/>
      <c r="B26" s="6255"/>
      <c r="C26" s="2285" t="s">
        <v>2355</v>
      </c>
      <c r="D26" s="1877" t="s">
        <v>359</v>
      </c>
      <c r="E26" s="1871" t="s">
        <v>359</v>
      </c>
      <c r="F26" s="1871" t="s">
        <v>2356</v>
      </c>
      <c r="G26" s="1877" t="s">
        <v>359</v>
      </c>
      <c r="H26" s="1871" t="s">
        <v>359</v>
      </c>
      <c r="I26" s="1871" t="s">
        <v>2357</v>
      </c>
      <c r="J26" s="1877" t="s">
        <v>2441</v>
      </c>
      <c r="K26" s="1871" t="s">
        <v>359</v>
      </c>
      <c r="L26" s="1872" t="s">
        <v>359</v>
      </c>
      <c r="M26" s="2071" t="s">
        <v>359</v>
      </c>
    </row>
    <row r="27" spans="1:13" ht="14.45" customHeight="1">
      <c r="A27" s="6278"/>
      <c r="B27" s="6255"/>
      <c r="C27" s="2285" t="s">
        <v>2358</v>
      </c>
      <c r="D27" s="1878" t="s">
        <v>359</v>
      </c>
      <c r="E27" s="1872" t="s">
        <v>359</v>
      </c>
      <c r="F27" s="1871" t="s">
        <v>2359</v>
      </c>
      <c r="G27" s="1876" t="s">
        <v>359</v>
      </c>
      <c r="H27" s="1872" t="s">
        <v>359</v>
      </c>
      <c r="I27" s="1872" t="s">
        <v>359</v>
      </c>
      <c r="J27" s="1872" t="s">
        <v>359</v>
      </c>
      <c r="K27" s="1872" t="s">
        <v>359</v>
      </c>
      <c r="L27" s="1872" t="s">
        <v>359</v>
      </c>
      <c r="M27" s="2071" t="s">
        <v>359</v>
      </c>
    </row>
    <row r="28" spans="1:13" ht="14.45" customHeight="1">
      <c r="A28" s="6278"/>
      <c r="B28" s="6255"/>
      <c r="C28" s="2284" t="s">
        <v>359</v>
      </c>
      <c r="D28" s="1875" t="s">
        <v>359</v>
      </c>
      <c r="E28" s="1875" t="s">
        <v>359</v>
      </c>
      <c r="F28" s="1875" t="s">
        <v>359</v>
      </c>
      <c r="G28" s="1875" t="s">
        <v>359</v>
      </c>
      <c r="H28" s="1875" t="s">
        <v>359</v>
      </c>
      <c r="I28" s="1875" t="s">
        <v>359</v>
      </c>
      <c r="J28" s="1875" t="s">
        <v>359</v>
      </c>
      <c r="K28" s="1875" t="s">
        <v>359</v>
      </c>
      <c r="L28" s="1874" t="s">
        <v>359</v>
      </c>
      <c r="M28" s="2070" t="s">
        <v>359</v>
      </c>
    </row>
    <row r="29" spans="1:13" ht="14.45" customHeight="1">
      <c r="A29" s="6278"/>
      <c r="B29" s="6267" t="s">
        <v>2360</v>
      </c>
      <c r="C29" s="2285" t="s">
        <v>359</v>
      </c>
      <c r="D29" s="1871" t="s">
        <v>359</v>
      </c>
      <c r="E29" s="1871" t="s">
        <v>359</v>
      </c>
      <c r="F29" s="1871" t="s">
        <v>359</v>
      </c>
      <c r="G29" s="1871" t="s">
        <v>359</v>
      </c>
      <c r="H29" s="1871" t="s">
        <v>359</v>
      </c>
      <c r="I29" s="1871" t="s">
        <v>359</v>
      </c>
      <c r="J29" s="1871" t="s">
        <v>359</v>
      </c>
      <c r="K29" s="1871" t="s">
        <v>359</v>
      </c>
      <c r="L29" s="1871" t="s">
        <v>359</v>
      </c>
      <c r="M29" s="2069" t="s">
        <v>359</v>
      </c>
    </row>
    <row r="30" spans="1:13" ht="14.45" customHeight="1">
      <c r="A30" s="6278"/>
      <c r="B30" s="6268"/>
      <c r="C30" s="2291" t="s">
        <v>2361</v>
      </c>
      <c r="D30" s="3125" t="s">
        <v>437</v>
      </c>
      <c r="E30" s="1871" t="s">
        <v>359</v>
      </c>
      <c r="F30" s="1872" t="s">
        <v>2362</v>
      </c>
      <c r="G30" s="1877"/>
      <c r="H30" s="1871" t="s">
        <v>359</v>
      </c>
      <c r="I30" s="1872" t="s">
        <v>2363</v>
      </c>
      <c r="J30" s="6226"/>
      <c r="K30" s="6221"/>
      <c r="L30" s="6227"/>
      <c r="M30" s="2069" t="s">
        <v>359</v>
      </c>
    </row>
    <row r="31" spans="1:13" ht="14.45" customHeight="1">
      <c r="A31" s="6278"/>
      <c r="B31" s="6269"/>
      <c r="C31" s="2284" t="s">
        <v>359</v>
      </c>
      <c r="D31" s="1875" t="s">
        <v>359</v>
      </c>
      <c r="E31" s="1875" t="s">
        <v>359</v>
      </c>
      <c r="F31" s="1875" t="s">
        <v>359</v>
      </c>
      <c r="G31" s="1875" t="s">
        <v>359</v>
      </c>
      <c r="H31" s="1875" t="s">
        <v>359</v>
      </c>
      <c r="I31" s="1875" t="s">
        <v>359</v>
      </c>
      <c r="J31" s="1875" t="s">
        <v>359</v>
      </c>
      <c r="K31" s="1875" t="s">
        <v>359</v>
      </c>
      <c r="L31" s="1875" t="s">
        <v>359</v>
      </c>
      <c r="M31" s="2072" t="s">
        <v>359</v>
      </c>
    </row>
    <row r="32" spans="1:13" ht="14.45" customHeight="1">
      <c r="A32" s="6278"/>
      <c r="B32" s="6255" t="s">
        <v>2364</v>
      </c>
      <c r="C32" s="2292" t="s">
        <v>359</v>
      </c>
      <c r="D32" s="1879" t="s">
        <v>359</v>
      </c>
      <c r="E32" s="1879" t="s">
        <v>359</v>
      </c>
      <c r="F32" s="1879" t="s">
        <v>359</v>
      </c>
      <c r="G32" s="1879" t="s">
        <v>359</v>
      </c>
      <c r="H32" s="1879" t="s">
        <v>359</v>
      </c>
      <c r="I32" s="1879" t="s">
        <v>359</v>
      </c>
      <c r="J32" s="1879" t="s">
        <v>359</v>
      </c>
      <c r="K32" s="1879" t="s">
        <v>359</v>
      </c>
      <c r="L32" s="1872" t="s">
        <v>359</v>
      </c>
      <c r="M32" s="2071" t="s">
        <v>359</v>
      </c>
    </row>
    <row r="33" spans="1:13" ht="14.45" customHeight="1">
      <c r="A33" s="6278"/>
      <c r="B33" s="6255"/>
      <c r="C33" s="2285" t="s">
        <v>2365</v>
      </c>
      <c r="D33" s="1880">
        <v>2023</v>
      </c>
      <c r="E33" s="1879" t="s">
        <v>359</v>
      </c>
      <c r="F33" s="1871" t="s">
        <v>2366</v>
      </c>
      <c r="G33" s="1881">
        <v>2038</v>
      </c>
      <c r="H33" s="1879" t="s">
        <v>359</v>
      </c>
      <c r="I33" s="1872" t="s">
        <v>359</v>
      </c>
      <c r="J33" s="1879" t="s">
        <v>359</v>
      </c>
      <c r="K33" s="1879" t="s">
        <v>359</v>
      </c>
      <c r="L33" s="1872" t="s">
        <v>359</v>
      </c>
      <c r="M33" s="2071" t="s">
        <v>359</v>
      </c>
    </row>
    <row r="34" spans="1:13" ht="14.45" customHeight="1">
      <c r="A34" s="6278"/>
      <c r="B34" s="6255"/>
      <c r="C34" s="2285" t="s">
        <v>359</v>
      </c>
      <c r="D34" s="1871" t="s">
        <v>359</v>
      </c>
      <c r="E34" s="1879" t="s">
        <v>359</v>
      </c>
      <c r="F34" s="1871" t="s">
        <v>359</v>
      </c>
      <c r="G34" s="1879" t="s">
        <v>359</v>
      </c>
      <c r="H34" s="1879" t="s">
        <v>359</v>
      </c>
      <c r="I34" s="1872" t="s">
        <v>359</v>
      </c>
      <c r="J34" s="1879" t="s">
        <v>359</v>
      </c>
      <c r="K34" s="1879" t="s">
        <v>359</v>
      </c>
      <c r="L34" s="1872" t="s">
        <v>359</v>
      </c>
      <c r="M34" s="2071" t="s">
        <v>359</v>
      </c>
    </row>
    <row r="35" spans="1:13" ht="14.45" customHeight="1">
      <c r="A35" s="6278"/>
      <c r="B35" s="6264" t="s">
        <v>2367</v>
      </c>
      <c r="C35" s="2293" t="s">
        <v>359</v>
      </c>
      <c r="D35" s="1882" t="s">
        <v>359</v>
      </c>
      <c r="E35" s="1882" t="s">
        <v>359</v>
      </c>
      <c r="F35" s="1882" t="s">
        <v>359</v>
      </c>
      <c r="G35" s="1882" t="s">
        <v>359</v>
      </c>
      <c r="H35" s="1882" t="s">
        <v>359</v>
      </c>
      <c r="I35" s="1882" t="s">
        <v>359</v>
      </c>
      <c r="J35" s="1882" t="s">
        <v>359</v>
      </c>
      <c r="K35" s="1882" t="s">
        <v>359</v>
      </c>
      <c r="L35" s="1882" t="s">
        <v>359</v>
      </c>
      <c r="M35" s="2073" t="s">
        <v>359</v>
      </c>
    </row>
    <row r="36" spans="1:13" ht="14.45" customHeight="1">
      <c r="A36" s="6278"/>
      <c r="B36" s="6265"/>
      <c r="C36" s="2285" t="s">
        <v>359</v>
      </c>
      <c r="D36" s="3167" t="s">
        <v>2368</v>
      </c>
      <c r="E36" s="3167">
        <v>2023</v>
      </c>
      <c r="F36" s="3167" t="s">
        <v>2369</v>
      </c>
      <c r="G36" s="3167">
        <v>2024</v>
      </c>
      <c r="H36" s="3167" t="s">
        <v>2370</v>
      </c>
      <c r="I36" s="3167">
        <v>2025</v>
      </c>
      <c r="J36" s="3167" t="s">
        <v>2371</v>
      </c>
      <c r="K36" s="3167">
        <v>2026</v>
      </c>
      <c r="L36" s="3167" t="s">
        <v>2372</v>
      </c>
      <c r="M36" s="3168">
        <v>2027</v>
      </c>
    </row>
    <row r="37" spans="1:13" ht="14.45" customHeight="1">
      <c r="A37" s="6278"/>
      <c r="B37" s="6265"/>
      <c r="C37" s="2285" t="s">
        <v>359</v>
      </c>
      <c r="D37" s="3286"/>
      <c r="E37" s="3287">
        <v>0.05</v>
      </c>
      <c r="F37" s="3288"/>
      <c r="G37" s="3287">
        <v>0.1</v>
      </c>
      <c r="H37" s="3288"/>
      <c r="I37" s="3287">
        <v>0.5</v>
      </c>
      <c r="J37" s="3288"/>
      <c r="K37" s="3287">
        <v>0.54</v>
      </c>
      <c r="L37" s="3288"/>
      <c r="M37" s="3289">
        <v>0.57999999999999996</v>
      </c>
    </row>
    <row r="38" spans="1:13" ht="14.45" customHeight="1">
      <c r="A38" s="6278"/>
      <c r="B38" s="6265"/>
      <c r="C38" s="2285" t="s">
        <v>359</v>
      </c>
      <c r="D38" s="3167" t="s">
        <v>2373</v>
      </c>
      <c r="E38" s="3167">
        <v>2028</v>
      </c>
      <c r="F38" s="3167" t="s">
        <v>2374</v>
      </c>
      <c r="G38" s="3167">
        <v>2029</v>
      </c>
      <c r="H38" s="3167" t="s">
        <v>2375</v>
      </c>
      <c r="I38" s="3167">
        <v>2030</v>
      </c>
      <c r="J38" s="3167" t="s">
        <v>2376</v>
      </c>
      <c r="K38" s="3167">
        <v>2031</v>
      </c>
      <c r="L38" s="3167" t="s">
        <v>2377</v>
      </c>
      <c r="M38" s="3168">
        <v>2032</v>
      </c>
    </row>
    <row r="39" spans="1:13" ht="14.45" customHeight="1">
      <c r="A39" s="6278"/>
      <c r="B39" s="6265"/>
      <c r="C39" s="2285" t="s">
        <v>359</v>
      </c>
      <c r="D39" s="3286"/>
      <c r="E39" s="3287">
        <v>0.62</v>
      </c>
      <c r="F39" s="3288"/>
      <c r="G39" s="3287">
        <v>0.64</v>
      </c>
      <c r="H39" s="3288"/>
      <c r="I39" s="3287">
        <v>0.68</v>
      </c>
      <c r="J39" s="3288"/>
      <c r="K39" s="3287">
        <v>0.72</v>
      </c>
      <c r="L39" s="3288"/>
      <c r="M39" s="3289">
        <v>0.76</v>
      </c>
    </row>
    <row r="40" spans="1:13" ht="14.45" customHeight="1">
      <c r="A40" s="6278"/>
      <c r="B40" s="6265"/>
      <c r="C40" s="2285" t="s">
        <v>359</v>
      </c>
      <c r="D40" s="3167" t="s">
        <v>2378</v>
      </c>
      <c r="E40" s="3167">
        <v>2033</v>
      </c>
      <c r="F40" s="3167" t="s">
        <v>2379</v>
      </c>
      <c r="G40" s="3167">
        <v>2034</v>
      </c>
      <c r="H40" s="3167" t="s">
        <v>2380</v>
      </c>
      <c r="I40" s="3167">
        <v>2035</v>
      </c>
      <c r="J40" s="3167" t="s">
        <v>2381</v>
      </c>
      <c r="K40" s="3167">
        <v>2036</v>
      </c>
      <c r="L40" s="3167" t="s">
        <v>2382</v>
      </c>
      <c r="M40" s="3168">
        <v>2037</v>
      </c>
    </row>
    <row r="41" spans="1:13" ht="14.45" customHeight="1">
      <c r="A41" s="6278"/>
      <c r="B41" s="6265"/>
      <c r="C41" s="2285" t="s">
        <v>359</v>
      </c>
      <c r="D41" s="3286"/>
      <c r="E41" s="3287">
        <v>0.8</v>
      </c>
      <c r="F41" s="3288"/>
      <c r="G41" s="3290">
        <v>0.84</v>
      </c>
      <c r="H41" s="3286"/>
      <c r="I41" s="3287">
        <v>0.88</v>
      </c>
      <c r="J41" s="3288"/>
      <c r="K41" s="3287">
        <v>0.92</v>
      </c>
      <c r="L41" s="3288"/>
      <c r="M41" s="3289">
        <v>0.96</v>
      </c>
    </row>
    <row r="42" spans="1:13" ht="14.45" customHeight="1">
      <c r="A42" s="6278"/>
      <c r="B42" s="6265"/>
      <c r="C42" s="2285" t="s">
        <v>359</v>
      </c>
      <c r="D42" s="3185" t="s">
        <v>2383</v>
      </c>
      <c r="E42" s="3185">
        <v>2038</v>
      </c>
      <c r="F42" s="3185"/>
      <c r="G42" s="3185" t="s">
        <v>2384</v>
      </c>
      <c r="H42" s="2389"/>
      <c r="I42" s="2389"/>
      <c r="J42" s="2389"/>
      <c r="K42" s="2389"/>
      <c r="L42" s="2389"/>
      <c r="M42" s="2134"/>
    </row>
    <row r="43" spans="1:13" ht="14.45" customHeight="1">
      <c r="A43" s="6278"/>
      <c r="B43" s="6265"/>
      <c r="C43" s="2285" t="s">
        <v>359</v>
      </c>
      <c r="D43" s="3286"/>
      <c r="E43" s="3287">
        <v>1</v>
      </c>
      <c r="F43" s="3288"/>
      <c r="G43" s="3287">
        <v>1</v>
      </c>
      <c r="H43" s="2389"/>
      <c r="I43" s="2389"/>
      <c r="J43" s="2389"/>
      <c r="K43" s="2389"/>
      <c r="L43" s="2389"/>
      <c r="M43" s="2134"/>
    </row>
    <row r="44" spans="1:13" ht="14.45" customHeight="1">
      <c r="A44" s="6278"/>
      <c r="B44" s="6266"/>
      <c r="C44" s="2284" t="s">
        <v>359</v>
      </c>
      <c r="D44" s="1874" t="s">
        <v>1548</v>
      </c>
      <c r="E44" s="1874" t="s">
        <v>1548</v>
      </c>
      <c r="F44" s="1874" t="s">
        <v>1548</v>
      </c>
      <c r="G44" s="1874" t="s">
        <v>1548</v>
      </c>
      <c r="H44" s="6256" t="s">
        <v>1548</v>
      </c>
      <c r="I44" s="6256"/>
      <c r="J44" s="1875" t="s">
        <v>1548</v>
      </c>
      <c r="K44" s="1875" t="s">
        <v>1548</v>
      </c>
      <c r="L44" s="1875" t="s">
        <v>1548</v>
      </c>
      <c r="M44" s="2072" t="s">
        <v>359</v>
      </c>
    </row>
    <row r="45" spans="1:13" ht="14.45" customHeight="1">
      <c r="A45" s="6278"/>
      <c r="B45" s="6255" t="s">
        <v>2385</v>
      </c>
      <c r="C45" s="2285" t="s">
        <v>359</v>
      </c>
      <c r="D45" s="1871" t="s">
        <v>359</v>
      </c>
      <c r="E45" s="1871" t="s">
        <v>359</v>
      </c>
      <c r="F45" s="1871" t="s">
        <v>359</v>
      </c>
      <c r="G45" s="1871" t="s">
        <v>359</v>
      </c>
      <c r="H45" s="1871" t="s">
        <v>359</v>
      </c>
      <c r="I45" s="1871" t="s">
        <v>359</v>
      </c>
      <c r="J45" s="1871" t="s">
        <v>359</v>
      </c>
      <c r="K45" s="1871" t="s">
        <v>359</v>
      </c>
      <c r="L45" s="1872" t="s">
        <v>359</v>
      </c>
      <c r="M45" s="2071" t="s">
        <v>359</v>
      </c>
    </row>
    <row r="46" spans="1:13" ht="14.45" customHeight="1">
      <c r="A46" s="6278"/>
      <c r="B46" s="6255"/>
      <c r="C46" s="2286" t="s">
        <v>359</v>
      </c>
      <c r="D46" s="1871" t="s">
        <v>93</v>
      </c>
      <c r="E46" s="1875" t="s">
        <v>95</v>
      </c>
      <c r="F46" s="6258" t="s">
        <v>2386</v>
      </c>
      <c r="G46" s="6259" t="s">
        <v>103</v>
      </c>
      <c r="H46" s="6260"/>
      <c r="I46" s="6260"/>
      <c r="J46" s="6261"/>
      <c r="K46" s="1871" t="s">
        <v>2387</v>
      </c>
      <c r="L46" s="6273" t="s">
        <v>2430</v>
      </c>
      <c r="M46" s="6274"/>
    </row>
    <row r="47" spans="1:13" ht="14.45" customHeight="1">
      <c r="A47" s="6278"/>
      <c r="B47" s="6255"/>
      <c r="C47" s="2286" t="s">
        <v>359</v>
      </c>
      <c r="D47" s="1881" t="s">
        <v>2441</v>
      </c>
      <c r="E47" s="1870"/>
      <c r="F47" s="6258"/>
      <c r="G47" s="6262"/>
      <c r="H47" s="6241"/>
      <c r="I47" s="6241"/>
      <c r="J47" s="6263"/>
      <c r="K47" s="1872" t="s">
        <v>359</v>
      </c>
      <c r="L47" s="6275"/>
      <c r="M47" s="6276"/>
    </row>
    <row r="48" spans="1:13" ht="15" customHeight="1">
      <c r="A48" s="6278"/>
      <c r="B48" s="6257"/>
      <c r="C48" s="2290" t="s">
        <v>359</v>
      </c>
      <c r="D48" s="1874" t="s">
        <v>359</v>
      </c>
      <c r="E48" s="1874" t="s">
        <v>359</v>
      </c>
      <c r="F48" s="1874" t="s">
        <v>359</v>
      </c>
      <c r="G48" s="1874" t="s">
        <v>359</v>
      </c>
      <c r="H48" s="1874" t="s">
        <v>359</v>
      </c>
      <c r="I48" s="1874" t="s">
        <v>359</v>
      </c>
      <c r="J48" s="1874" t="s">
        <v>359</v>
      </c>
      <c r="K48" s="1874" t="s">
        <v>359</v>
      </c>
      <c r="L48" s="1872" t="s">
        <v>359</v>
      </c>
      <c r="M48" s="2071" t="s">
        <v>359</v>
      </c>
    </row>
    <row r="49" spans="1:13" ht="366" customHeight="1">
      <c r="A49" s="6278"/>
      <c r="B49" s="4244" t="s">
        <v>2388</v>
      </c>
      <c r="C49" s="6217" t="s">
        <v>2511</v>
      </c>
      <c r="D49" s="6218"/>
      <c r="E49" s="6218"/>
      <c r="F49" s="6218"/>
      <c r="G49" s="6218"/>
      <c r="H49" s="6218"/>
      <c r="I49" s="6218"/>
      <c r="J49" s="6218"/>
      <c r="K49" s="6218"/>
      <c r="L49" s="6218"/>
      <c r="M49" s="6219"/>
    </row>
    <row r="50" spans="1:13" ht="38.25" customHeight="1">
      <c r="A50" s="6278"/>
      <c r="B50" s="2300" t="s">
        <v>2390</v>
      </c>
      <c r="C50" s="6220" t="s">
        <v>2512</v>
      </c>
      <c r="D50" s="6221"/>
      <c r="E50" s="6221"/>
      <c r="F50" s="6221"/>
      <c r="G50" s="6221"/>
      <c r="H50" s="6221"/>
      <c r="I50" s="6221"/>
      <c r="J50" s="6221"/>
      <c r="K50" s="6221"/>
      <c r="L50" s="6221"/>
      <c r="M50" s="6222"/>
    </row>
    <row r="51" spans="1:13" ht="14.45" customHeight="1">
      <c r="A51" s="6278"/>
      <c r="B51" s="2300" t="s">
        <v>2392</v>
      </c>
      <c r="C51" s="6220">
        <v>45</v>
      </c>
      <c r="D51" s="6221"/>
      <c r="E51" s="6221"/>
      <c r="F51" s="6221"/>
      <c r="G51" s="6221"/>
      <c r="H51" s="6221"/>
      <c r="I51" s="6221"/>
      <c r="J51" s="6221"/>
      <c r="K51" s="6221"/>
      <c r="L51" s="6221"/>
      <c r="M51" s="6222"/>
    </row>
    <row r="52" spans="1:13" ht="14.45" customHeight="1">
      <c r="A52" s="6279"/>
      <c r="B52" s="2300" t="s">
        <v>2393</v>
      </c>
      <c r="C52" s="6220">
        <v>2022</v>
      </c>
      <c r="D52" s="6221"/>
      <c r="E52" s="6221"/>
      <c r="F52" s="6221"/>
      <c r="G52" s="6221"/>
      <c r="H52" s="6221"/>
      <c r="I52" s="6221"/>
      <c r="J52" s="6221"/>
      <c r="K52" s="6221"/>
      <c r="L52" s="6221"/>
      <c r="M52" s="6222"/>
    </row>
    <row r="53" spans="1:13" ht="14.45" customHeight="1">
      <c r="A53" s="6238" t="s">
        <v>2394</v>
      </c>
      <c r="B53" s="2300" t="s">
        <v>2395</v>
      </c>
      <c r="C53" s="6220" t="s">
        <v>791</v>
      </c>
      <c r="D53" s="6221"/>
      <c r="E53" s="6221"/>
      <c r="F53" s="6221"/>
      <c r="G53" s="6221"/>
      <c r="H53" s="6221"/>
      <c r="I53" s="6221"/>
      <c r="J53" s="6221"/>
      <c r="K53" s="6221"/>
      <c r="L53" s="6221"/>
      <c r="M53" s="6222"/>
    </row>
    <row r="54" spans="1:13" ht="15" customHeight="1">
      <c r="A54" s="6238"/>
      <c r="B54" s="2300" t="s">
        <v>2396</v>
      </c>
      <c r="C54" s="6220" t="s">
        <v>2513</v>
      </c>
      <c r="D54" s="6221"/>
      <c r="E54" s="6221"/>
      <c r="F54" s="6221"/>
      <c r="G54" s="6221"/>
      <c r="H54" s="6221"/>
      <c r="I54" s="6221"/>
      <c r="J54" s="6221"/>
      <c r="K54" s="6221"/>
      <c r="L54" s="6221"/>
      <c r="M54" s="6222"/>
    </row>
    <row r="55" spans="1:13" ht="14.45" customHeight="1">
      <c r="A55" s="6238"/>
      <c r="B55" s="2300" t="s">
        <v>2398</v>
      </c>
      <c r="C55" s="6220" t="s">
        <v>2514</v>
      </c>
      <c r="D55" s="6221"/>
      <c r="E55" s="6221"/>
      <c r="F55" s="6221"/>
      <c r="G55" s="6221"/>
      <c r="H55" s="6221"/>
      <c r="I55" s="6221"/>
      <c r="J55" s="6221"/>
      <c r="K55" s="6221"/>
      <c r="L55" s="6221"/>
      <c r="M55" s="6222"/>
    </row>
    <row r="56" spans="1:13" ht="14.45" customHeight="1">
      <c r="A56" s="6238"/>
      <c r="B56" s="2300" t="s">
        <v>2399</v>
      </c>
      <c r="C56" s="6220" t="s">
        <v>744</v>
      </c>
      <c r="D56" s="6221"/>
      <c r="E56" s="6221"/>
      <c r="F56" s="6221"/>
      <c r="G56" s="6221"/>
      <c r="H56" s="6221"/>
      <c r="I56" s="6221"/>
      <c r="J56" s="6221"/>
      <c r="K56" s="6221"/>
      <c r="L56" s="6221"/>
      <c r="M56" s="6222"/>
    </row>
    <row r="57" spans="1:13" ht="15" customHeight="1">
      <c r="A57" s="6238"/>
      <c r="B57" s="2300" t="s">
        <v>2400</v>
      </c>
      <c r="C57" s="6212" t="s">
        <v>747</v>
      </c>
      <c r="D57" s="6213"/>
      <c r="E57" s="6213"/>
      <c r="F57" s="6213"/>
      <c r="G57" s="6213"/>
      <c r="H57" s="6213"/>
      <c r="I57" s="6213"/>
      <c r="J57" s="6213"/>
      <c r="K57" s="6213"/>
      <c r="L57" s="6213"/>
      <c r="M57" s="6214"/>
    </row>
    <row r="58" spans="1:13" ht="16.5">
      <c r="A58" s="6277"/>
      <c r="B58" s="2300" t="s">
        <v>2401</v>
      </c>
      <c r="C58" s="6220">
        <v>3779595</v>
      </c>
      <c r="D58" s="6221"/>
      <c r="E58" s="6221"/>
      <c r="F58" s="6221"/>
      <c r="G58" s="6221"/>
      <c r="H58" s="6221"/>
      <c r="I58" s="6221"/>
      <c r="J58" s="6221"/>
      <c r="K58" s="6221"/>
      <c r="L58" s="6221"/>
      <c r="M58" s="6222"/>
    </row>
    <row r="59" spans="1:13" ht="16.5">
      <c r="A59" s="6237" t="s">
        <v>2402</v>
      </c>
      <c r="B59" s="2302" t="s">
        <v>2403</v>
      </c>
      <c r="C59" s="6220" t="s">
        <v>1132</v>
      </c>
      <c r="D59" s="6221"/>
      <c r="E59" s="6221"/>
      <c r="F59" s="6221"/>
      <c r="G59" s="6221"/>
      <c r="H59" s="6221"/>
      <c r="I59" s="6221"/>
      <c r="J59" s="6221"/>
      <c r="K59" s="6221"/>
      <c r="L59" s="6221"/>
      <c r="M59" s="6222"/>
    </row>
    <row r="60" spans="1:13" ht="16.5">
      <c r="A60" s="6238"/>
      <c r="B60" s="2302" t="s">
        <v>2404</v>
      </c>
      <c r="C60" s="6220" t="s">
        <v>2405</v>
      </c>
      <c r="D60" s="6221"/>
      <c r="E60" s="6221"/>
      <c r="F60" s="6221"/>
      <c r="G60" s="6221"/>
      <c r="H60" s="6221"/>
      <c r="I60" s="6221"/>
      <c r="J60" s="6221"/>
      <c r="K60" s="6221"/>
      <c r="L60" s="6221"/>
      <c r="M60" s="6222"/>
    </row>
    <row r="61" spans="1:13" ht="16.5">
      <c r="A61" s="6238"/>
      <c r="B61" s="2302" t="s">
        <v>244</v>
      </c>
      <c r="C61" s="6220" t="s">
        <v>2514</v>
      </c>
      <c r="D61" s="6221"/>
      <c r="E61" s="6221"/>
      <c r="F61" s="6221"/>
      <c r="G61" s="6221"/>
      <c r="H61" s="6221"/>
      <c r="I61" s="6221"/>
      <c r="J61" s="6221"/>
      <c r="K61" s="6221"/>
      <c r="L61" s="6221"/>
      <c r="M61" s="6222"/>
    </row>
    <row r="62" spans="1:13" ht="60" customHeight="1">
      <c r="A62" s="2074" t="s">
        <v>2406</v>
      </c>
      <c r="B62" s="2303" t="s">
        <v>359</v>
      </c>
      <c r="C62" s="6270" t="s">
        <v>2515</v>
      </c>
      <c r="D62" s="6271"/>
      <c r="E62" s="6271"/>
      <c r="F62" s="6271"/>
      <c r="G62" s="6271"/>
      <c r="H62" s="6271"/>
      <c r="I62" s="6271"/>
      <c r="J62" s="6271"/>
      <c r="K62" s="6271"/>
      <c r="L62" s="6271"/>
      <c r="M62" s="6272"/>
    </row>
  </sheetData>
  <mergeCells count="54">
    <mergeCell ref="B29:B31"/>
    <mergeCell ref="C62:M62"/>
    <mergeCell ref="L46:M47"/>
    <mergeCell ref="A53:A58"/>
    <mergeCell ref="C58:M58"/>
    <mergeCell ref="A59:A61"/>
    <mergeCell ref="C59:M59"/>
    <mergeCell ref="C60:M60"/>
    <mergeCell ref="C61:M61"/>
    <mergeCell ref="C52:M52"/>
    <mergeCell ref="C53:M53"/>
    <mergeCell ref="A17:A52"/>
    <mergeCell ref="B18:B24"/>
    <mergeCell ref="B25:B28"/>
    <mergeCell ref="C54:M54"/>
    <mergeCell ref="C55:M55"/>
    <mergeCell ref="B32:B34"/>
    <mergeCell ref="H44:I44"/>
    <mergeCell ref="B45:B48"/>
    <mergeCell ref="F46:F47"/>
    <mergeCell ref="G46:J47"/>
    <mergeCell ref="B35:B44"/>
    <mergeCell ref="B1:M1"/>
    <mergeCell ref="A2:A16"/>
    <mergeCell ref="B8:B15"/>
    <mergeCell ref="I9:J10"/>
    <mergeCell ref="L9:M10"/>
    <mergeCell ref="C9:D10"/>
    <mergeCell ref="F9:G10"/>
    <mergeCell ref="I13:J14"/>
    <mergeCell ref="L13:M14"/>
    <mergeCell ref="C15:D15"/>
    <mergeCell ref="F15:G15"/>
    <mergeCell ref="I15:J15"/>
    <mergeCell ref="L15:M15"/>
    <mergeCell ref="C16:M16"/>
    <mergeCell ref="C2:M2"/>
    <mergeCell ref="C3:M3"/>
    <mergeCell ref="F4:G4"/>
    <mergeCell ref="C5:M5"/>
    <mergeCell ref="D6:M6"/>
    <mergeCell ref="C57:M57"/>
    <mergeCell ref="I7:M7"/>
    <mergeCell ref="C49:M49"/>
    <mergeCell ref="C50:M50"/>
    <mergeCell ref="C51:M51"/>
    <mergeCell ref="C17:M17"/>
    <mergeCell ref="F23:M23"/>
    <mergeCell ref="J30:L30"/>
    <mergeCell ref="D4:E4"/>
    <mergeCell ref="I4:M4"/>
    <mergeCell ref="C7:D7"/>
    <mergeCell ref="C13:D14"/>
    <mergeCell ref="C56:M56"/>
  </mergeCells>
  <hyperlinks>
    <hyperlink ref="C57" r:id="rId1"/>
  </hyperlinks>
  <pageMargins left="0.7" right="0.7" top="0.75" bottom="0.75" header="0.51180555555555496" footer="0.51180555555555496"/>
  <pageSetup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P57"/>
  <sheetViews>
    <sheetView topLeftCell="C1" zoomScale="156" zoomScaleNormal="156" workbookViewId="0">
      <selection activeCell="C2" sqref="C2:M2"/>
    </sheetView>
  </sheetViews>
  <sheetFormatPr baseColWidth="10" defaultColWidth="9.140625" defaultRowHeight="15"/>
  <cols>
    <col min="1" max="1" width="29" style="1869" customWidth="1"/>
    <col min="2" max="2" width="35.7109375" style="1869" customWidth="1"/>
    <col min="3" max="12" width="11.42578125" style="1869" customWidth="1"/>
    <col min="13" max="13" width="47.28515625" style="1869" customWidth="1"/>
    <col min="14" max="16384" width="9.140625" style="1869"/>
  </cols>
  <sheetData>
    <row r="1" spans="1:13" ht="20.25" customHeight="1" thickBot="1">
      <c r="A1" s="2075" t="s">
        <v>359</v>
      </c>
      <c r="B1" s="6312" t="s">
        <v>2516</v>
      </c>
      <c r="C1" s="6312"/>
      <c r="D1" s="6312"/>
      <c r="E1" s="6312"/>
      <c r="F1" s="6312"/>
      <c r="G1" s="6312"/>
      <c r="H1" s="6312"/>
      <c r="I1" s="6312"/>
      <c r="J1" s="6312"/>
      <c r="K1" s="6312"/>
      <c r="L1" s="6312"/>
      <c r="M1" s="6313"/>
    </row>
    <row r="2" spans="1:13" ht="62.25" customHeight="1" thickBot="1">
      <c r="A2" s="6317" t="s">
        <v>2329</v>
      </c>
      <c r="B2" s="2428" t="s">
        <v>2330</v>
      </c>
      <c r="C2" s="6252" t="s">
        <v>821</v>
      </c>
      <c r="D2" s="6253"/>
      <c r="E2" s="6253"/>
      <c r="F2" s="6253"/>
      <c r="G2" s="6253"/>
      <c r="H2" s="6253"/>
      <c r="I2" s="6253"/>
      <c r="J2" s="6253"/>
      <c r="K2" s="6253"/>
      <c r="L2" s="6253"/>
      <c r="M2" s="6254"/>
    </row>
    <row r="3" spans="1:13" ht="252.75" customHeight="1">
      <c r="A3" s="6318"/>
      <c r="B3" s="2429" t="s">
        <v>2331</v>
      </c>
      <c r="C3" s="6252" t="s">
        <v>2517</v>
      </c>
      <c r="D3" s="6253"/>
      <c r="E3" s="6253"/>
      <c r="F3" s="6253"/>
      <c r="G3" s="6253"/>
      <c r="H3" s="6253"/>
      <c r="I3" s="6253"/>
      <c r="J3" s="6253"/>
      <c r="K3" s="6253"/>
      <c r="L3" s="6253"/>
      <c r="M3" s="6254"/>
    </row>
    <row r="4" spans="1:13" ht="33.75" customHeight="1" thickBot="1">
      <c r="A4" s="6318"/>
      <c r="B4" s="2427" t="s">
        <v>240</v>
      </c>
      <c r="C4" s="2421" t="s">
        <v>95</v>
      </c>
      <c r="D4" s="2320" t="s">
        <v>359</v>
      </c>
      <c r="E4" s="2422" t="s">
        <v>359</v>
      </c>
      <c r="F4" s="6320" t="s">
        <v>241</v>
      </c>
      <c r="G4" s="6321"/>
      <c r="H4" s="2305" t="s">
        <v>359</v>
      </c>
      <c r="I4" s="2304" t="s">
        <v>359</v>
      </c>
      <c r="J4" s="2304" t="s">
        <v>359</v>
      </c>
      <c r="K4" s="2304" t="s">
        <v>359</v>
      </c>
      <c r="L4" s="2304" t="s">
        <v>359</v>
      </c>
      <c r="M4" s="2315" t="s">
        <v>359</v>
      </c>
    </row>
    <row r="5" spans="1:13" ht="15" customHeight="1" thickBot="1">
      <c r="A5" s="6318"/>
      <c r="B5" s="2430" t="s">
        <v>2333</v>
      </c>
      <c r="C5" s="6252"/>
      <c r="D5" s="6253"/>
      <c r="E5" s="6253"/>
      <c r="F5" s="6253"/>
      <c r="G5" s="6253"/>
      <c r="H5" s="6253"/>
      <c r="I5" s="6253"/>
      <c r="J5" s="6253"/>
      <c r="K5" s="6253"/>
      <c r="L5" s="6253"/>
      <c r="M5" s="6254"/>
    </row>
    <row r="6" spans="1:13" ht="15" customHeight="1" thickBot="1">
      <c r="A6" s="6318"/>
      <c r="B6" s="2427" t="s">
        <v>2334</v>
      </c>
      <c r="C6" s="6252"/>
      <c r="D6" s="6253"/>
      <c r="E6" s="6253"/>
      <c r="F6" s="6253"/>
      <c r="G6" s="6253"/>
      <c r="H6" s="6253"/>
      <c r="I6" s="6253"/>
      <c r="J6" s="6253"/>
      <c r="K6" s="6253"/>
      <c r="L6" s="6253"/>
      <c r="M6" s="6254"/>
    </row>
    <row r="7" spans="1:13" ht="20.25" customHeight="1">
      <c r="A7" s="6318"/>
      <c r="B7" s="2427" t="s">
        <v>2335</v>
      </c>
      <c r="C7" s="6252" t="s">
        <v>2518</v>
      </c>
      <c r="D7" s="6253"/>
      <c r="E7" s="2313" t="s">
        <v>359</v>
      </c>
      <c r="F7" s="2313" t="s">
        <v>359</v>
      </c>
      <c r="G7" s="2308" t="s">
        <v>359</v>
      </c>
      <c r="H7" s="2420" t="s">
        <v>244</v>
      </c>
      <c r="I7" s="6252" t="s">
        <v>21</v>
      </c>
      <c r="J7" s="6253"/>
      <c r="K7" s="6253"/>
      <c r="L7" s="6253"/>
      <c r="M7" s="6254"/>
    </row>
    <row r="8" spans="1:13" ht="15" customHeight="1">
      <c r="A8" s="6318"/>
      <c r="B8" s="6280" t="s">
        <v>2336</v>
      </c>
      <c r="C8" s="6322"/>
      <c r="D8" s="6296"/>
      <c r="E8" s="2309" t="s">
        <v>359</v>
      </c>
      <c r="F8" s="6296" t="s">
        <v>359</v>
      </c>
      <c r="G8" s="6296"/>
      <c r="H8" s="2309" t="s">
        <v>359</v>
      </c>
      <c r="I8" s="2313" t="s">
        <v>359</v>
      </c>
      <c r="J8" s="2313" t="s">
        <v>359</v>
      </c>
      <c r="K8" s="2313" t="s">
        <v>359</v>
      </c>
      <c r="L8" s="2313" t="s">
        <v>359</v>
      </c>
      <c r="M8" s="2310" t="s">
        <v>359</v>
      </c>
    </row>
    <row r="9" spans="1:13">
      <c r="A9" s="6318"/>
      <c r="B9" s="6280"/>
      <c r="C9" s="6323"/>
      <c r="D9" s="6299"/>
      <c r="E9" s="2313" t="s">
        <v>359</v>
      </c>
      <c r="F9" s="6299"/>
      <c r="G9" s="6299"/>
      <c r="H9" s="2313" t="s">
        <v>359</v>
      </c>
      <c r="I9" s="6306" t="s">
        <v>359</v>
      </c>
      <c r="J9" s="6306"/>
      <c r="K9" s="2313" t="s">
        <v>359</v>
      </c>
      <c r="L9" s="2313" t="s">
        <v>359</v>
      </c>
      <c r="M9" s="2310" t="s">
        <v>359</v>
      </c>
    </row>
    <row r="10" spans="1:13" ht="15" customHeight="1" thickBot="1">
      <c r="A10" s="6318"/>
      <c r="B10" s="6293"/>
      <c r="C10" s="6324" t="s">
        <v>2337</v>
      </c>
      <c r="D10" s="6325"/>
      <c r="E10" s="2311" t="s">
        <v>359</v>
      </c>
      <c r="F10" s="6325" t="s">
        <v>2337</v>
      </c>
      <c r="G10" s="6325"/>
      <c r="H10" s="2311" t="s">
        <v>359</v>
      </c>
      <c r="I10" s="6326" t="s">
        <v>2337</v>
      </c>
      <c r="J10" s="6326"/>
      <c r="K10" s="2311" t="s">
        <v>359</v>
      </c>
      <c r="L10" s="2311" t="s">
        <v>359</v>
      </c>
      <c r="M10" s="2312" t="s">
        <v>359</v>
      </c>
    </row>
    <row r="11" spans="1:13" ht="98.25" customHeight="1" thickBot="1">
      <c r="A11" s="6319"/>
      <c r="B11" s="2430" t="s">
        <v>2338</v>
      </c>
      <c r="C11" s="6314" t="s">
        <v>2519</v>
      </c>
      <c r="D11" s="6315"/>
      <c r="E11" s="6315"/>
      <c r="F11" s="6315"/>
      <c r="G11" s="6315"/>
      <c r="H11" s="6315"/>
      <c r="I11" s="6315"/>
      <c r="J11" s="6315"/>
      <c r="K11" s="6315"/>
      <c r="L11" s="6315"/>
      <c r="M11" s="6316"/>
    </row>
    <row r="12" spans="1:13" ht="15" customHeight="1">
      <c r="A12" s="6310" t="s">
        <v>2340</v>
      </c>
      <c r="B12" s="2427" t="s">
        <v>230</v>
      </c>
      <c r="C12" s="6252" t="s">
        <v>1</v>
      </c>
      <c r="D12" s="6253"/>
      <c r="E12" s="6253"/>
      <c r="F12" s="6253"/>
      <c r="G12" s="6253"/>
      <c r="H12" s="6253"/>
      <c r="I12" s="6253"/>
      <c r="J12" s="6253"/>
      <c r="K12" s="6253"/>
      <c r="L12" s="6253"/>
      <c r="M12" s="6254"/>
    </row>
    <row r="13" spans="1:13" ht="15.75" customHeight="1">
      <c r="A13" s="6310"/>
      <c r="B13" s="6280" t="s">
        <v>2341</v>
      </c>
      <c r="C13" s="2424" t="s">
        <v>359</v>
      </c>
      <c r="D13" s="2306" t="s">
        <v>359</v>
      </c>
      <c r="E13" s="2306" t="s">
        <v>359</v>
      </c>
      <c r="F13" s="2306" t="s">
        <v>359</v>
      </c>
      <c r="G13" s="2306" t="s">
        <v>359</v>
      </c>
      <c r="H13" s="2306" t="s">
        <v>359</v>
      </c>
      <c r="I13" s="2306" t="s">
        <v>359</v>
      </c>
      <c r="J13" s="2306" t="s">
        <v>359</v>
      </c>
      <c r="K13" s="2306" t="s">
        <v>359</v>
      </c>
      <c r="L13" s="2306" t="s">
        <v>359</v>
      </c>
      <c r="M13" s="2307" t="s">
        <v>359</v>
      </c>
    </row>
    <row r="14" spans="1:13">
      <c r="A14" s="6310"/>
      <c r="B14" s="6280"/>
      <c r="C14" s="2424" t="s">
        <v>359</v>
      </c>
      <c r="D14" s="2306" t="s">
        <v>359</v>
      </c>
      <c r="E14" s="2306" t="s">
        <v>359</v>
      </c>
      <c r="F14" s="2306" t="s">
        <v>359</v>
      </c>
      <c r="G14" s="2306" t="s">
        <v>359</v>
      </c>
      <c r="H14" s="2306" t="s">
        <v>359</v>
      </c>
      <c r="I14" s="2306" t="s">
        <v>359</v>
      </c>
      <c r="J14" s="2306" t="s">
        <v>359</v>
      </c>
      <c r="K14" s="2306" t="s">
        <v>359</v>
      </c>
      <c r="L14" s="2306" t="s">
        <v>359</v>
      </c>
      <c r="M14" s="2307" t="s">
        <v>359</v>
      </c>
    </row>
    <row r="15" spans="1:13" ht="16.5">
      <c r="A15" s="6310"/>
      <c r="B15" s="6280"/>
      <c r="C15" s="2285" t="s">
        <v>2342</v>
      </c>
      <c r="D15" s="1876" t="s">
        <v>359</v>
      </c>
      <c r="E15" s="1871" t="s">
        <v>2343</v>
      </c>
      <c r="F15" s="1876" t="s">
        <v>359</v>
      </c>
      <c r="G15" s="1871" t="s">
        <v>2344</v>
      </c>
      <c r="H15" s="1876" t="s">
        <v>359</v>
      </c>
      <c r="I15" s="1871" t="s">
        <v>2345</v>
      </c>
      <c r="J15" s="1876" t="s">
        <v>359</v>
      </c>
      <c r="K15" s="1871" t="s">
        <v>359</v>
      </c>
      <c r="L15" s="1871" t="s">
        <v>359</v>
      </c>
      <c r="M15" s="2069" t="s">
        <v>359</v>
      </c>
    </row>
    <row r="16" spans="1:13" ht="16.5">
      <c r="A16" s="6310"/>
      <c r="B16" s="6280"/>
      <c r="C16" s="2285" t="s">
        <v>2346</v>
      </c>
      <c r="D16" s="1876" t="s">
        <v>359</v>
      </c>
      <c r="E16" s="1871" t="s">
        <v>2347</v>
      </c>
      <c r="F16" s="1876" t="s">
        <v>359</v>
      </c>
      <c r="G16" s="1871" t="s">
        <v>2348</v>
      </c>
      <c r="H16" s="1876" t="s">
        <v>359</v>
      </c>
      <c r="I16" s="1871" t="s">
        <v>359</v>
      </c>
      <c r="J16" s="1871" t="s">
        <v>359</v>
      </c>
      <c r="K16" s="1871" t="s">
        <v>359</v>
      </c>
      <c r="L16" s="1871" t="s">
        <v>359</v>
      </c>
      <c r="M16" s="2069" t="s">
        <v>359</v>
      </c>
    </row>
    <row r="17" spans="1:16" ht="16.5">
      <c r="A17" s="6310"/>
      <c r="B17" s="6280"/>
      <c r="C17" s="2285" t="s">
        <v>2349</v>
      </c>
      <c r="D17" s="1876" t="s">
        <v>359</v>
      </c>
      <c r="E17" s="1871" t="s">
        <v>2350</v>
      </c>
      <c r="F17" s="1876"/>
      <c r="G17" s="1871" t="s">
        <v>359</v>
      </c>
      <c r="H17" s="1871" t="s">
        <v>359</v>
      </c>
      <c r="I17" s="1871" t="s">
        <v>359</v>
      </c>
      <c r="J17" s="1871" t="s">
        <v>359</v>
      </c>
      <c r="K17" s="1871" t="s">
        <v>359</v>
      </c>
      <c r="L17" s="1871" t="s">
        <v>359</v>
      </c>
      <c r="M17" s="2069" t="s">
        <v>359</v>
      </c>
    </row>
    <row r="18" spans="1:16" ht="15" customHeight="1">
      <c r="A18" s="6310"/>
      <c r="B18" s="6280"/>
      <c r="C18" s="2285" t="s">
        <v>105</v>
      </c>
      <c r="D18" s="1876" t="s">
        <v>2441</v>
      </c>
      <c r="E18" s="1871" t="s">
        <v>2352</v>
      </c>
      <c r="F18" s="6224" t="s">
        <v>2353</v>
      </c>
      <c r="G18" s="6224"/>
      <c r="H18" s="6224"/>
      <c r="I18" s="6224"/>
      <c r="J18" s="6224"/>
      <c r="K18" s="6224"/>
      <c r="L18" s="6224"/>
      <c r="M18" s="6225"/>
      <c r="N18" s="3276"/>
      <c r="O18" s="3277"/>
      <c r="P18" s="3276"/>
    </row>
    <row r="19" spans="1:16">
      <c r="A19" s="6310"/>
      <c r="B19" s="6293"/>
      <c r="C19" s="2421" t="s">
        <v>359</v>
      </c>
      <c r="D19" s="2304" t="s">
        <v>359</v>
      </c>
      <c r="E19" s="2304" t="s">
        <v>359</v>
      </c>
      <c r="F19" s="2304" t="s">
        <v>359</v>
      </c>
      <c r="G19" s="2304" t="s">
        <v>359</v>
      </c>
      <c r="H19" s="2304" t="s">
        <v>359</v>
      </c>
      <c r="I19" s="2304" t="s">
        <v>359</v>
      </c>
      <c r="J19" s="2304" t="s">
        <v>359</v>
      </c>
      <c r="K19" s="2304" t="s">
        <v>359</v>
      </c>
      <c r="L19" s="2304" t="s">
        <v>359</v>
      </c>
      <c r="M19" s="2315" t="s">
        <v>359</v>
      </c>
    </row>
    <row r="20" spans="1:16" ht="15.75" customHeight="1">
      <c r="A20" s="6310"/>
      <c r="B20" s="6280" t="s">
        <v>2354</v>
      </c>
      <c r="C20" s="2423" t="s">
        <v>359</v>
      </c>
      <c r="D20" s="2306" t="s">
        <v>359</v>
      </c>
      <c r="E20" s="2306" t="s">
        <v>359</v>
      </c>
      <c r="F20" s="2306" t="s">
        <v>359</v>
      </c>
      <c r="G20" s="2306" t="s">
        <v>359</v>
      </c>
      <c r="H20" s="2306" t="s">
        <v>359</v>
      </c>
      <c r="I20" s="2306" t="s">
        <v>359</v>
      </c>
      <c r="J20" s="2306" t="s">
        <v>359</v>
      </c>
      <c r="K20" s="2306" t="s">
        <v>359</v>
      </c>
      <c r="L20" s="2313" t="s">
        <v>359</v>
      </c>
      <c r="M20" s="2310" t="s">
        <v>359</v>
      </c>
    </row>
    <row r="21" spans="1:16">
      <c r="A21" s="6310"/>
      <c r="B21" s="6280"/>
      <c r="C21" s="2423" t="s">
        <v>2355</v>
      </c>
      <c r="D21" s="2316" t="s">
        <v>359</v>
      </c>
      <c r="E21" s="2306" t="s">
        <v>359</v>
      </c>
      <c r="F21" s="2306" t="s">
        <v>2356</v>
      </c>
      <c r="G21" s="2316" t="s">
        <v>359</v>
      </c>
      <c r="H21" s="2306" t="s">
        <v>359</v>
      </c>
      <c r="I21" s="2306" t="s">
        <v>2357</v>
      </c>
      <c r="J21" s="2316" t="s">
        <v>2441</v>
      </c>
      <c r="K21" s="2306" t="s">
        <v>359</v>
      </c>
      <c r="L21" s="2313" t="s">
        <v>359</v>
      </c>
      <c r="M21" s="2310" t="s">
        <v>359</v>
      </c>
    </row>
    <row r="22" spans="1:16">
      <c r="A22" s="6310"/>
      <c r="B22" s="6280"/>
      <c r="C22" s="2423" t="s">
        <v>2358</v>
      </c>
      <c r="D22" s="2317" t="s">
        <v>359</v>
      </c>
      <c r="E22" s="2313" t="s">
        <v>359</v>
      </c>
      <c r="F22" s="2306" t="s">
        <v>2359</v>
      </c>
      <c r="G22" s="2314" t="s">
        <v>359</v>
      </c>
      <c r="H22" s="2313" t="s">
        <v>359</v>
      </c>
      <c r="I22" s="2313" t="s">
        <v>359</v>
      </c>
      <c r="J22" s="2313" t="s">
        <v>359</v>
      </c>
      <c r="K22" s="2313" t="s">
        <v>359</v>
      </c>
      <c r="L22" s="2313" t="s">
        <v>359</v>
      </c>
      <c r="M22" s="2310" t="s">
        <v>359</v>
      </c>
    </row>
    <row r="23" spans="1:16">
      <c r="A23" s="6310"/>
      <c r="B23" s="6280"/>
      <c r="C23" s="2421" t="s">
        <v>359</v>
      </c>
      <c r="D23" s="2304" t="s">
        <v>359</v>
      </c>
      <c r="E23" s="2304" t="s">
        <v>359</v>
      </c>
      <c r="F23" s="2304" t="s">
        <v>359</v>
      </c>
      <c r="G23" s="2304" t="s">
        <v>359</v>
      </c>
      <c r="H23" s="2304" t="s">
        <v>359</v>
      </c>
      <c r="I23" s="2304" t="s">
        <v>359</v>
      </c>
      <c r="J23" s="2304" t="s">
        <v>359</v>
      </c>
      <c r="K23" s="2304" t="s">
        <v>359</v>
      </c>
      <c r="L23" s="2311" t="s">
        <v>359</v>
      </c>
      <c r="M23" s="2312" t="s">
        <v>359</v>
      </c>
    </row>
    <row r="24" spans="1:16">
      <c r="A24" s="6310"/>
      <c r="B24" s="6284" t="s">
        <v>2360</v>
      </c>
      <c r="C24" s="2423" t="s">
        <v>359</v>
      </c>
      <c r="D24" s="2306" t="s">
        <v>359</v>
      </c>
      <c r="E24" s="2306" t="s">
        <v>359</v>
      </c>
      <c r="F24" s="2306" t="s">
        <v>359</v>
      </c>
      <c r="G24" s="2306" t="s">
        <v>359</v>
      </c>
      <c r="H24" s="2306" t="s">
        <v>359</v>
      </c>
      <c r="I24" s="2306" t="s">
        <v>359</v>
      </c>
      <c r="J24" s="2306" t="s">
        <v>359</v>
      </c>
      <c r="K24" s="2306" t="s">
        <v>359</v>
      </c>
      <c r="L24" s="2306" t="s">
        <v>359</v>
      </c>
      <c r="M24" s="2307" t="s">
        <v>359</v>
      </c>
    </row>
    <row r="25" spans="1:16" ht="15" customHeight="1">
      <c r="A25" s="6310"/>
      <c r="B25" s="6285"/>
      <c r="C25" s="2425" t="s">
        <v>2361</v>
      </c>
      <c r="D25" s="3123" t="s">
        <v>437</v>
      </c>
      <c r="E25" s="2306" t="s">
        <v>359</v>
      </c>
      <c r="F25" s="2313" t="s">
        <v>2362</v>
      </c>
      <c r="G25" s="2316"/>
      <c r="H25" s="2306" t="s">
        <v>359</v>
      </c>
      <c r="I25" s="2313" t="s">
        <v>2363</v>
      </c>
      <c r="J25" s="6290"/>
      <c r="K25" s="6291"/>
      <c r="L25" s="6292"/>
      <c r="M25" s="2307" t="s">
        <v>359</v>
      </c>
    </row>
    <row r="26" spans="1:16">
      <c r="A26" s="6310"/>
      <c r="B26" s="6305"/>
      <c r="C26" s="2421" t="s">
        <v>359</v>
      </c>
      <c r="D26" s="2304" t="s">
        <v>359</v>
      </c>
      <c r="E26" s="2304" t="s">
        <v>359</v>
      </c>
      <c r="F26" s="2304" t="s">
        <v>359</v>
      </c>
      <c r="G26" s="2304" t="s">
        <v>359</v>
      </c>
      <c r="H26" s="2304" t="s">
        <v>359</v>
      </c>
      <c r="I26" s="2304" t="s">
        <v>359</v>
      </c>
      <c r="J26" s="2304" t="s">
        <v>359</v>
      </c>
      <c r="K26" s="2304" t="s">
        <v>359</v>
      </c>
      <c r="L26" s="2304" t="s">
        <v>359</v>
      </c>
      <c r="M26" s="2315" t="s">
        <v>359</v>
      </c>
    </row>
    <row r="27" spans="1:16" ht="15.75" customHeight="1">
      <c r="A27" s="6310"/>
      <c r="B27" s="6280" t="s">
        <v>2364</v>
      </c>
      <c r="C27" s="2426" t="s">
        <v>359</v>
      </c>
      <c r="D27" s="2318" t="s">
        <v>359</v>
      </c>
      <c r="E27" s="2318" t="s">
        <v>359</v>
      </c>
      <c r="F27" s="2318" t="s">
        <v>359</v>
      </c>
      <c r="G27" s="2318" t="s">
        <v>359</v>
      </c>
      <c r="H27" s="2318" t="s">
        <v>359</v>
      </c>
      <c r="I27" s="2318" t="s">
        <v>359</v>
      </c>
      <c r="J27" s="2318" t="s">
        <v>359</v>
      </c>
      <c r="K27" s="2318" t="s">
        <v>359</v>
      </c>
      <c r="L27" s="2313" t="s">
        <v>359</v>
      </c>
      <c r="M27" s="2310" t="s">
        <v>359</v>
      </c>
    </row>
    <row r="28" spans="1:16" ht="15.75">
      <c r="A28" s="6310"/>
      <c r="B28" s="6280"/>
      <c r="C28" s="2423" t="s">
        <v>2365</v>
      </c>
      <c r="D28" s="2316">
        <v>2023</v>
      </c>
      <c r="E28" s="2318" t="s">
        <v>359</v>
      </c>
      <c r="F28" s="2306" t="s">
        <v>2366</v>
      </c>
      <c r="G28" s="2319">
        <v>2038</v>
      </c>
      <c r="H28" s="2318" t="s">
        <v>359</v>
      </c>
      <c r="I28" s="2313" t="s">
        <v>359</v>
      </c>
      <c r="J28" s="2318" t="s">
        <v>359</v>
      </c>
      <c r="K28" s="2318" t="s">
        <v>359</v>
      </c>
      <c r="L28" s="2313" t="s">
        <v>359</v>
      </c>
      <c r="M28" s="2310" t="s">
        <v>359</v>
      </c>
    </row>
    <row r="29" spans="1:16" ht="15.75">
      <c r="A29" s="6310"/>
      <c r="B29" s="6280"/>
      <c r="C29" s="2423" t="s">
        <v>359</v>
      </c>
      <c r="D29" s="2306" t="s">
        <v>359</v>
      </c>
      <c r="E29" s="2318" t="s">
        <v>359</v>
      </c>
      <c r="F29" s="2306" t="s">
        <v>359</v>
      </c>
      <c r="G29" s="2318" t="s">
        <v>359</v>
      </c>
      <c r="H29" s="2318" t="s">
        <v>359</v>
      </c>
      <c r="I29" s="2313" t="s">
        <v>359</v>
      </c>
      <c r="J29" s="2318" t="s">
        <v>359</v>
      </c>
      <c r="K29" s="2318" t="s">
        <v>359</v>
      </c>
      <c r="L29" s="2313" t="s">
        <v>359</v>
      </c>
      <c r="M29" s="2310" t="s">
        <v>359</v>
      </c>
    </row>
    <row r="30" spans="1:16" ht="16.5">
      <c r="A30" s="6310"/>
      <c r="B30" s="6284" t="s">
        <v>2367</v>
      </c>
      <c r="C30" s="2293" t="s">
        <v>359</v>
      </c>
      <c r="D30" s="1882" t="s">
        <v>359</v>
      </c>
      <c r="E30" s="1882" t="s">
        <v>359</v>
      </c>
      <c r="F30" s="1882" t="s">
        <v>359</v>
      </c>
      <c r="G30" s="1882" t="s">
        <v>359</v>
      </c>
      <c r="H30" s="1882" t="s">
        <v>359</v>
      </c>
      <c r="I30" s="1882" t="s">
        <v>359</v>
      </c>
      <c r="J30" s="1882" t="s">
        <v>359</v>
      </c>
      <c r="K30" s="1882" t="s">
        <v>359</v>
      </c>
      <c r="L30" s="1882" t="s">
        <v>359</v>
      </c>
      <c r="M30" s="2073" t="s">
        <v>359</v>
      </c>
    </row>
    <row r="31" spans="1:16" ht="16.5">
      <c r="A31" s="6310"/>
      <c r="B31" s="6285"/>
      <c r="C31" s="2285" t="s">
        <v>359</v>
      </c>
      <c r="D31" s="3167" t="s">
        <v>2368</v>
      </c>
      <c r="E31" s="3167">
        <v>2023</v>
      </c>
      <c r="F31" s="3167" t="s">
        <v>2369</v>
      </c>
      <c r="G31" s="3167">
        <v>2024</v>
      </c>
      <c r="H31" s="3167" t="s">
        <v>2370</v>
      </c>
      <c r="I31" s="3167">
        <v>2025</v>
      </c>
      <c r="J31" s="3167" t="s">
        <v>2371</v>
      </c>
      <c r="K31" s="3167">
        <v>2026</v>
      </c>
      <c r="L31" s="3167" t="s">
        <v>2372</v>
      </c>
      <c r="M31" s="3168">
        <v>2027</v>
      </c>
    </row>
    <row r="32" spans="1:16" ht="16.5">
      <c r="A32" s="6310"/>
      <c r="B32" s="6285"/>
      <c r="C32" s="2285" t="s">
        <v>359</v>
      </c>
      <c r="D32" s="3286"/>
      <c r="E32" s="3287">
        <v>0.05</v>
      </c>
      <c r="F32" s="3288"/>
      <c r="G32" s="3287">
        <v>0.1</v>
      </c>
      <c r="H32" s="3288"/>
      <c r="I32" s="3287">
        <v>0.5</v>
      </c>
      <c r="J32" s="3288"/>
      <c r="K32" s="3287">
        <v>0.54</v>
      </c>
      <c r="L32" s="3288"/>
      <c r="M32" s="3289">
        <v>0.57999999999999996</v>
      </c>
    </row>
    <row r="33" spans="1:13" ht="16.5">
      <c r="A33" s="6310"/>
      <c r="B33" s="6285"/>
      <c r="C33" s="2285" t="s">
        <v>359</v>
      </c>
      <c r="D33" s="3167" t="s">
        <v>2373</v>
      </c>
      <c r="E33" s="3167">
        <v>2028</v>
      </c>
      <c r="F33" s="3167" t="s">
        <v>2374</v>
      </c>
      <c r="G33" s="3167">
        <v>2029</v>
      </c>
      <c r="H33" s="3167" t="s">
        <v>2375</v>
      </c>
      <c r="I33" s="3167">
        <v>2030</v>
      </c>
      <c r="J33" s="3167" t="s">
        <v>2376</v>
      </c>
      <c r="K33" s="3167">
        <v>2031</v>
      </c>
      <c r="L33" s="3167" t="s">
        <v>2377</v>
      </c>
      <c r="M33" s="3168">
        <v>2032</v>
      </c>
    </row>
    <row r="34" spans="1:13" ht="16.5">
      <c r="A34" s="6310"/>
      <c r="B34" s="6285"/>
      <c r="C34" s="2285" t="s">
        <v>359</v>
      </c>
      <c r="D34" s="3286"/>
      <c r="E34" s="3287">
        <v>0.62</v>
      </c>
      <c r="F34" s="3288"/>
      <c r="G34" s="3287">
        <v>0.64</v>
      </c>
      <c r="H34" s="3288"/>
      <c r="I34" s="3287">
        <v>0.68</v>
      </c>
      <c r="J34" s="3288"/>
      <c r="K34" s="3287">
        <v>0.72</v>
      </c>
      <c r="L34" s="3288"/>
      <c r="M34" s="3289">
        <v>0.76</v>
      </c>
    </row>
    <row r="35" spans="1:13" ht="16.5">
      <c r="A35" s="6310"/>
      <c r="B35" s="6285"/>
      <c r="C35" s="2285" t="s">
        <v>359</v>
      </c>
      <c r="D35" s="3167" t="s">
        <v>2378</v>
      </c>
      <c r="E35" s="3167">
        <v>2033</v>
      </c>
      <c r="F35" s="3167" t="s">
        <v>2379</v>
      </c>
      <c r="G35" s="3167">
        <v>2034</v>
      </c>
      <c r="H35" s="3167" t="s">
        <v>2380</v>
      </c>
      <c r="I35" s="3167">
        <v>2035</v>
      </c>
      <c r="J35" s="3167" t="s">
        <v>2381</v>
      </c>
      <c r="K35" s="3167">
        <v>2036</v>
      </c>
      <c r="L35" s="3167" t="s">
        <v>2382</v>
      </c>
      <c r="M35" s="3168">
        <v>2037</v>
      </c>
    </row>
    <row r="36" spans="1:13" ht="16.5">
      <c r="A36" s="6310"/>
      <c r="B36" s="6285"/>
      <c r="C36" s="2285" t="s">
        <v>359</v>
      </c>
      <c r="D36" s="3286"/>
      <c r="E36" s="3287">
        <v>0.8</v>
      </c>
      <c r="F36" s="3288"/>
      <c r="G36" s="3290">
        <v>0.84</v>
      </c>
      <c r="H36" s="3286"/>
      <c r="I36" s="3287">
        <v>0.88</v>
      </c>
      <c r="J36" s="3288"/>
      <c r="K36" s="3287">
        <v>0.92</v>
      </c>
      <c r="L36" s="3288"/>
      <c r="M36" s="3289">
        <v>0.96</v>
      </c>
    </row>
    <row r="37" spans="1:13" ht="16.5">
      <c r="A37" s="6310"/>
      <c r="B37" s="6285"/>
      <c r="C37" s="2285" t="s">
        <v>359</v>
      </c>
      <c r="D37" s="3185" t="s">
        <v>2383</v>
      </c>
      <c r="E37" s="3185">
        <v>2038</v>
      </c>
      <c r="F37" s="3185"/>
      <c r="G37" s="3185" t="s">
        <v>2384</v>
      </c>
      <c r="H37" s="2389"/>
      <c r="I37" s="2389"/>
      <c r="J37" s="2389"/>
      <c r="K37" s="2389"/>
      <c r="L37" s="2389"/>
      <c r="M37" s="2134"/>
    </row>
    <row r="38" spans="1:13" ht="15" customHeight="1">
      <c r="A38" s="6310"/>
      <c r="B38" s="6285"/>
      <c r="C38" s="2285" t="s">
        <v>359</v>
      </c>
      <c r="D38" s="3286"/>
      <c r="E38" s="3287">
        <v>1</v>
      </c>
      <c r="F38" s="3288"/>
      <c r="G38" s="3287">
        <v>1</v>
      </c>
      <c r="H38" s="2389"/>
      <c r="I38" s="2389"/>
      <c r="J38" s="2389"/>
      <c r="K38" s="2389"/>
      <c r="L38" s="2389"/>
      <c r="M38" s="2134"/>
    </row>
    <row r="39" spans="1:13" ht="15" customHeight="1">
      <c r="A39" s="6310"/>
      <c r="B39" s="6286"/>
      <c r="C39" s="2284" t="s">
        <v>359</v>
      </c>
      <c r="D39" s="1666" t="s">
        <v>359</v>
      </c>
      <c r="E39" s="1666" t="s">
        <v>359</v>
      </c>
      <c r="F39" s="1666" t="s">
        <v>359</v>
      </c>
      <c r="G39" s="1666" t="s">
        <v>359</v>
      </c>
      <c r="H39" s="6202" t="s">
        <v>359</v>
      </c>
      <c r="I39" s="6202"/>
      <c r="J39" s="1729" t="s">
        <v>359</v>
      </c>
      <c r="K39" s="1729" t="s">
        <v>359</v>
      </c>
      <c r="L39" s="1729" t="s">
        <v>359</v>
      </c>
      <c r="M39" s="3186" t="s">
        <v>359</v>
      </c>
    </row>
    <row r="40" spans="1:13" ht="15.75" customHeight="1">
      <c r="A40" s="6310"/>
      <c r="B40" s="6280" t="s">
        <v>2385</v>
      </c>
      <c r="C40" s="2423" t="s">
        <v>359</v>
      </c>
      <c r="D40" s="2306" t="s">
        <v>359</v>
      </c>
      <c r="E40" s="2306" t="s">
        <v>359</v>
      </c>
      <c r="F40" s="2306" t="s">
        <v>359</v>
      </c>
      <c r="G40" s="2306" t="s">
        <v>359</v>
      </c>
      <c r="H40" s="2306" t="s">
        <v>359</v>
      </c>
      <c r="I40" s="2306" t="s">
        <v>359</v>
      </c>
      <c r="J40" s="2306" t="s">
        <v>359</v>
      </c>
      <c r="K40" s="2306" t="s">
        <v>359</v>
      </c>
      <c r="L40" s="2313" t="s">
        <v>359</v>
      </c>
      <c r="M40" s="2310" t="s">
        <v>359</v>
      </c>
    </row>
    <row r="41" spans="1:13" ht="15" customHeight="1">
      <c r="A41" s="6310"/>
      <c r="B41" s="6280"/>
      <c r="C41" s="2424" t="s">
        <v>359</v>
      </c>
      <c r="D41" s="2306" t="s">
        <v>93</v>
      </c>
      <c r="E41" s="2304" t="s">
        <v>95</v>
      </c>
      <c r="F41" s="6294" t="s">
        <v>2386</v>
      </c>
      <c r="G41" s="6295" t="s">
        <v>359</v>
      </c>
      <c r="H41" s="6296"/>
      <c r="I41" s="6296"/>
      <c r="J41" s="6297"/>
      <c r="K41" s="2306" t="s">
        <v>2387</v>
      </c>
      <c r="L41" s="6301" t="s">
        <v>359</v>
      </c>
      <c r="M41" s="6302"/>
    </row>
    <row r="42" spans="1:13">
      <c r="A42" s="6310"/>
      <c r="B42" s="6280"/>
      <c r="C42" s="2424" t="s">
        <v>359</v>
      </c>
      <c r="D42" s="2319" t="s">
        <v>359</v>
      </c>
      <c r="E42" s="2305" t="s">
        <v>2441</v>
      </c>
      <c r="F42" s="6294"/>
      <c r="G42" s="6298"/>
      <c r="H42" s="6299"/>
      <c r="I42" s="6299"/>
      <c r="J42" s="6300"/>
      <c r="K42" s="2313" t="s">
        <v>359</v>
      </c>
      <c r="L42" s="6303"/>
      <c r="M42" s="6304"/>
    </row>
    <row r="43" spans="1:13">
      <c r="A43" s="6310"/>
      <c r="B43" s="6293"/>
      <c r="C43" s="2424" t="s">
        <v>359</v>
      </c>
      <c r="D43" s="2313" t="s">
        <v>359</v>
      </c>
      <c r="E43" s="2313" t="s">
        <v>359</v>
      </c>
      <c r="F43" s="2313" t="s">
        <v>359</v>
      </c>
      <c r="G43" s="2313" t="s">
        <v>359</v>
      </c>
      <c r="H43" s="2313" t="s">
        <v>359</v>
      </c>
      <c r="I43" s="2313" t="s">
        <v>359</v>
      </c>
      <c r="J43" s="2313" t="s">
        <v>359</v>
      </c>
      <c r="K43" s="2313" t="s">
        <v>359</v>
      </c>
      <c r="L43" s="2313" t="s">
        <v>359</v>
      </c>
      <c r="M43" s="2310" t="s">
        <v>359</v>
      </c>
    </row>
    <row r="44" spans="1:13" ht="326.25" customHeight="1">
      <c r="A44" s="6310"/>
      <c r="B44" s="4245" t="s">
        <v>2388</v>
      </c>
      <c r="C44" s="6281" t="s">
        <v>2520</v>
      </c>
      <c r="D44" s="6282"/>
      <c r="E44" s="6282"/>
      <c r="F44" s="6282"/>
      <c r="G44" s="6282"/>
      <c r="H44" s="6282"/>
      <c r="I44" s="6282"/>
      <c r="J44" s="6282"/>
      <c r="K44" s="6282"/>
      <c r="L44" s="6282"/>
      <c r="M44" s="6283"/>
    </row>
    <row r="45" spans="1:13" ht="15" customHeight="1">
      <c r="A45" s="6310"/>
      <c r="B45" s="2427" t="s">
        <v>2390</v>
      </c>
      <c r="C45" s="6287" t="s">
        <v>2391</v>
      </c>
      <c r="D45" s="6288"/>
      <c r="E45" s="6288"/>
      <c r="F45" s="6288"/>
      <c r="G45" s="6288"/>
      <c r="H45" s="6288"/>
      <c r="I45" s="6288"/>
      <c r="J45" s="6288"/>
      <c r="K45" s="6288"/>
      <c r="L45" s="6288"/>
      <c r="M45" s="6289"/>
    </row>
    <row r="46" spans="1:13" ht="15" customHeight="1">
      <c r="A46" s="6310"/>
      <c r="B46" s="2427" t="s">
        <v>2392</v>
      </c>
      <c r="C46" s="6287">
        <v>45</v>
      </c>
      <c r="D46" s="6288"/>
      <c r="E46" s="6288"/>
      <c r="F46" s="6288"/>
      <c r="G46" s="6288"/>
      <c r="H46" s="6288"/>
      <c r="I46" s="6288"/>
      <c r="J46" s="6288"/>
      <c r="K46" s="6288"/>
      <c r="L46" s="6288"/>
      <c r="M46" s="6289"/>
    </row>
    <row r="47" spans="1:13" ht="16.5">
      <c r="A47" s="6311"/>
      <c r="B47" s="2427" t="s">
        <v>2393</v>
      </c>
      <c r="C47" s="6287">
        <v>2022</v>
      </c>
      <c r="D47" s="6288"/>
      <c r="E47" s="6288"/>
      <c r="F47" s="6288"/>
      <c r="G47" s="6288"/>
      <c r="H47" s="6288"/>
      <c r="I47" s="6288"/>
      <c r="J47" s="6288"/>
      <c r="K47" s="6288"/>
      <c r="L47" s="6288"/>
      <c r="M47" s="6289"/>
    </row>
    <row r="48" spans="1:13" ht="15" customHeight="1">
      <c r="A48" s="6307" t="s">
        <v>2394</v>
      </c>
      <c r="B48" s="2427" t="s">
        <v>2395</v>
      </c>
      <c r="C48" s="6287" t="s">
        <v>844</v>
      </c>
      <c r="D48" s="6288"/>
      <c r="E48" s="6288"/>
      <c r="F48" s="6288"/>
      <c r="G48" s="6288"/>
      <c r="H48" s="6288"/>
      <c r="I48" s="6288"/>
      <c r="J48" s="6288"/>
      <c r="K48" s="6288"/>
      <c r="L48" s="6288"/>
      <c r="M48" s="6289"/>
    </row>
    <row r="49" spans="1:13" ht="15" customHeight="1">
      <c r="A49" s="6307"/>
      <c r="B49" s="2427" t="s">
        <v>2396</v>
      </c>
      <c r="C49" s="6287" t="s">
        <v>2521</v>
      </c>
      <c r="D49" s="6288"/>
      <c r="E49" s="6288"/>
      <c r="F49" s="6288"/>
      <c r="G49" s="6288"/>
      <c r="H49" s="6288"/>
      <c r="I49" s="6288"/>
      <c r="J49" s="6288"/>
      <c r="K49" s="6288"/>
      <c r="L49" s="6288"/>
      <c r="M49" s="6289"/>
    </row>
    <row r="50" spans="1:13" ht="15" customHeight="1">
      <c r="A50" s="6307"/>
      <c r="B50" s="2427" t="s">
        <v>2398</v>
      </c>
      <c r="C50" s="6287" t="s">
        <v>2514</v>
      </c>
      <c r="D50" s="6288"/>
      <c r="E50" s="6288"/>
      <c r="F50" s="6288"/>
      <c r="G50" s="6288"/>
      <c r="H50" s="6288"/>
      <c r="I50" s="6288"/>
      <c r="J50" s="6288"/>
      <c r="K50" s="6288"/>
      <c r="L50" s="6288"/>
      <c r="M50" s="6289"/>
    </row>
    <row r="51" spans="1:13" ht="15" customHeight="1">
      <c r="A51" s="6307"/>
      <c r="B51" s="2427" t="s">
        <v>2399</v>
      </c>
      <c r="C51" s="6287" t="s">
        <v>2522</v>
      </c>
      <c r="D51" s="6288"/>
      <c r="E51" s="6288"/>
      <c r="F51" s="6288"/>
      <c r="G51" s="6288"/>
      <c r="H51" s="6288"/>
      <c r="I51" s="6288"/>
      <c r="J51" s="6288"/>
      <c r="K51" s="6288"/>
      <c r="L51" s="6288"/>
      <c r="M51" s="6289"/>
    </row>
    <row r="52" spans="1:13" ht="15" customHeight="1">
      <c r="A52" s="6307"/>
      <c r="B52" s="2427" t="s">
        <v>2400</v>
      </c>
      <c r="C52" s="6287" t="s">
        <v>845</v>
      </c>
      <c r="D52" s="6288"/>
      <c r="E52" s="6288"/>
      <c r="F52" s="6288"/>
      <c r="G52" s="6288"/>
      <c r="H52" s="6288"/>
      <c r="I52" s="6288"/>
      <c r="J52" s="6288"/>
      <c r="K52" s="6288"/>
      <c r="L52" s="6288"/>
      <c r="M52" s="6289"/>
    </row>
    <row r="53" spans="1:13" ht="15" customHeight="1" thickBot="1">
      <c r="A53" s="6308"/>
      <c r="B53" s="2427" t="s">
        <v>2401</v>
      </c>
      <c r="C53" s="6287">
        <v>3779595</v>
      </c>
      <c r="D53" s="6288"/>
      <c r="E53" s="6288"/>
      <c r="F53" s="6288"/>
      <c r="G53" s="6288"/>
      <c r="H53" s="6288"/>
      <c r="I53" s="6288"/>
      <c r="J53" s="6288"/>
      <c r="K53" s="6288"/>
      <c r="L53" s="6288"/>
      <c r="M53" s="6289"/>
    </row>
    <row r="54" spans="1:13" ht="15" customHeight="1">
      <c r="A54" s="6309" t="s">
        <v>2402</v>
      </c>
      <c r="B54" s="2431" t="s">
        <v>2403</v>
      </c>
      <c r="C54" s="6287" t="s">
        <v>1132</v>
      </c>
      <c r="D54" s="6288"/>
      <c r="E54" s="6288"/>
      <c r="F54" s="6288"/>
      <c r="G54" s="6288"/>
      <c r="H54" s="6288"/>
      <c r="I54" s="6288"/>
      <c r="J54" s="6288"/>
      <c r="K54" s="6288"/>
      <c r="L54" s="6288"/>
      <c r="M54" s="6289"/>
    </row>
    <row r="55" spans="1:13" ht="15" customHeight="1">
      <c r="A55" s="6307"/>
      <c r="B55" s="2431" t="s">
        <v>2404</v>
      </c>
      <c r="C55" s="6287" t="s">
        <v>2405</v>
      </c>
      <c r="D55" s="6288"/>
      <c r="E55" s="6288"/>
      <c r="F55" s="6288"/>
      <c r="G55" s="6288"/>
      <c r="H55" s="6288"/>
      <c r="I55" s="6288"/>
      <c r="J55" s="6288"/>
      <c r="K55" s="6288"/>
      <c r="L55" s="6288"/>
      <c r="M55" s="6289"/>
    </row>
    <row r="56" spans="1:13" ht="15" customHeight="1" thickBot="1">
      <c r="A56" s="6307"/>
      <c r="B56" s="2431" t="s">
        <v>244</v>
      </c>
      <c r="C56" s="6287" t="s">
        <v>2514</v>
      </c>
      <c r="D56" s="6288"/>
      <c r="E56" s="6288"/>
      <c r="F56" s="6288"/>
      <c r="G56" s="6288"/>
      <c r="H56" s="6288"/>
      <c r="I56" s="6288"/>
      <c r="J56" s="6288"/>
      <c r="K56" s="6288"/>
      <c r="L56" s="6288"/>
      <c r="M56" s="6289"/>
    </row>
    <row r="57" spans="1:13" ht="15" customHeight="1" thickBot="1">
      <c r="A57" s="2076" t="s">
        <v>2406</v>
      </c>
      <c r="B57" s="2432" t="s">
        <v>359</v>
      </c>
      <c r="C57" s="6270" t="s">
        <v>2515</v>
      </c>
      <c r="D57" s="6271"/>
      <c r="E57" s="6271"/>
      <c r="F57" s="6271"/>
      <c r="G57" s="6271"/>
      <c r="H57" s="6271"/>
      <c r="I57" s="6271"/>
      <c r="J57" s="6271"/>
      <c r="K57" s="6271"/>
      <c r="L57" s="6271"/>
      <c r="M57" s="6272"/>
    </row>
  </sheetData>
  <mergeCells count="47">
    <mergeCell ref="B1:M1"/>
    <mergeCell ref="C11:M11"/>
    <mergeCell ref="C46:M46"/>
    <mergeCell ref="A2:A11"/>
    <mergeCell ref="C2:M2"/>
    <mergeCell ref="C3:M3"/>
    <mergeCell ref="F4:G4"/>
    <mergeCell ref="C5:M5"/>
    <mergeCell ref="C7:D7"/>
    <mergeCell ref="I7:M7"/>
    <mergeCell ref="B8:B10"/>
    <mergeCell ref="C8:D9"/>
    <mergeCell ref="F8:G9"/>
    <mergeCell ref="C10:D10"/>
    <mergeCell ref="F10:G10"/>
    <mergeCell ref="I10:J10"/>
    <mergeCell ref="C6:M6"/>
    <mergeCell ref="I9:J9"/>
    <mergeCell ref="C57:M57"/>
    <mergeCell ref="A48:A53"/>
    <mergeCell ref="C48:M48"/>
    <mergeCell ref="C49:M49"/>
    <mergeCell ref="C50:M50"/>
    <mergeCell ref="C51:M51"/>
    <mergeCell ref="C52:M52"/>
    <mergeCell ref="C53:M53"/>
    <mergeCell ref="A54:A56"/>
    <mergeCell ref="C54:M54"/>
    <mergeCell ref="C55:M55"/>
    <mergeCell ref="C56:M56"/>
    <mergeCell ref="A12:A47"/>
    <mergeCell ref="B13:B19"/>
    <mergeCell ref="B20:B23"/>
    <mergeCell ref="C44:M44"/>
    <mergeCell ref="C12:M12"/>
    <mergeCell ref="B30:B39"/>
    <mergeCell ref="C47:M47"/>
    <mergeCell ref="C45:M45"/>
    <mergeCell ref="J25:L25"/>
    <mergeCell ref="B27:B29"/>
    <mergeCell ref="H39:I39"/>
    <mergeCell ref="B40:B43"/>
    <mergeCell ref="F41:F42"/>
    <mergeCell ref="G41:J42"/>
    <mergeCell ref="L41:M42"/>
    <mergeCell ref="B24:B26"/>
    <mergeCell ref="F18:M18"/>
  </mergeCells>
  <hyperlinks>
    <hyperlink ref="C52" r:id="rId1"/>
  </hyperlinks>
  <pageMargins left="0.7" right="0.7" top="0.75" bottom="0.75" header="0.51180555555555496" footer="0.51180555555555496"/>
  <pageSetup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ALQ57"/>
  <sheetViews>
    <sheetView topLeftCell="A35" zoomScale="90" zoomScaleNormal="90" workbookViewId="0">
      <selection activeCell="B44" sqref="B44"/>
    </sheetView>
  </sheetViews>
  <sheetFormatPr baseColWidth="10" defaultColWidth="11.42578125" defaultRowHeight="15.75"/>
  <cols>
    <col min="1" max="1" width="29" style="190" customWidth="1"/>
    <col min="2" max="2" width="29.7109375" style="191" customWidth="1"/>
    <col min="3" max="3" width="11.42578125" style="190"/>
    <col min="4" max="4" width="11.42578125" style="190" customWidth="1"/>
    <col min="5" max="1005" width="11.42578125" style="190"/>
  </cols>
  <sheetData>
    <row r="1" spans="1:13" ht="20.25" customHeight="1" thickBot="1">
      <c r="A1" s="1691" t="s">
        <v>359</v>
      </c>
      <c r="B1" s="6358" t="s">
        <v>2523</v>
      </c>
      <c r="C1" s="6358"/>
      <c r="D1" s="6358"/>
      <c r="E1" s="6358"/>
      <c r="F1" s="6358"/>
      <c r="G1" s="6358"/>
      <c r="H1" s="6358"/>
      <c r="I1" s="6358"/>
      <c r="J1" s="6358"/>
      <c r="K1" s="6358"/>
      <c r="L1" s="6358"/>
      <c r="M1" s="6359"/>
    </row>
    <row r="2" spans="1:13" ht="54" customHeight="1">
      <c r="A2" s="6360" t="s">
        <v>2329</v>
      </c>
      <c r="B2" s="2328" t="s">
        <v>2330</v>
      </c>
      <c r="C2" s="6361" t="s">
        <v>2524</v>
      </c>
      <c r="D2" s="6362"/>
      <c r="E2" s="6362"/>
      <c r="F2" s="6362"/>
      <c r="G2" s="6362"/>
      <c r="H2" s="6362"/>
      <c r="I2" s="6362"/>
      <c r="J2" s="6362"/>
      <c r="K2" s="6362"/>
      <c r="L2" s="6362"/>
      <c r="M2" s="6363"/>
    </row>
    <row r="3" spans="1:13" ht="45.75" customHeight="1">
      <c r="A3" s="6095"/>
      <c r="B3" s="2191" t="s">
        <v>2331</v>
      </c>
      <c r="C3" s="6332" t="s">
        <v>2525</v>
      </c>
      <c r="D3" s="6153"/>
      <c r="E3" s="6153"/>
      <c r="F3" s="6153"/>
      <c r="G3" s="6153"/>
      <c r="H3" s="6153"/>
      <c r="I3" s="6153"/>
      <c r="J3" s="6153"/>
      <c r="K3" s="6153"/>
      <c r="L3" s="6153"/>
      <c r="M3" s="6333"/>
    </row>
    <row r="4" spans="1:13" ht="29.25" customHeight="1">
      <c r="A4" s="6095"/>
      <c r="B4" s="2067" t="s">
        <v>240</v>
      </c>
      <c r="C4" s="3163" t="s">
        <v>1513</v>
      </c>
      <c r="D4" s="1432" t="s">
        <v>359</v>
      </c>
      <c r="E4" s="1460" t="s">
        <v>359</v>
      </c>
      <c r="F4" s="6151" t="s">
        <v>241</v>
      </c>
      <c r="G4" s="6152"/>
      <c r="H4" s="1434" t="s">
        <v>359</v>
      </c>
      <c r="I4" s="1431" t="s">
        <v>359</v>
      </c>
      <c r="J4" s="1431" t="s">
        <v>359</v>
      </c>
      <c r="K4" s="1431" t="s">
        <v>359</v>
      </c>
      <c r="L4" s="1431" t="s">
        <v>359</v>
      </c>
      <c r="M4" s="3162" t="s">
        <v>359</v>
      </c>
    </row>
    <row r="5" spans="1:13" ht="16.5" customHeight="1">
      <c r="A5" s="6095"/>
      <c r="B5" s="2192" t="s">
        <v>2333</v>
      </c>
      <c r="C5" s="6364" t="s">
        <v>359</v>
      </c>
      <c r="D5" s="6156"/>
      <c r="E5" s="6156"/>
      <c r="F5" s="6156"/>
      <c r="G5" s="6156"/>
      <c r="H5" s="6156"/>
      <c r="I5" s="6156"/>
      <c r="J5" s="6156"/>
      <c r="K5" s="6156"/>
      <c r="L5" s="6156"/>
      <c r="M5" s="6365"/>
    </row>
    <row r="6" spans="1:13">
      <c r="A6" s="6095"/>
      <c r="B6" s="2067" t="s">
        <v>2334</v>
      </c>
      <c r="C6" s="3322" t="s">
        <v>359</v>
      </c>
      <c r="D6" s="1435" t="s">
        <v>359</v>
      </c>
      <c r="E6" s="1435" t="s">
        <v>359</v>
      </c>
      <c r="F6" s="1435" t="s">
        <v>359</v>
      </c>
      <c r="G6" s="1435" t="s">
        <v>359</v>
      </c>
      <c r="H6" s="1435" t="s">
        <v>359</v>
      </c>
      <c r="I6" s="1435" t="s">
        <v>359</v>
      </c>
      <c r="J6" s="1435" t="s">
        <v>359</v>
      </c>
      <c r="K6" s="1435" t="s">
        <v>359</v>
      </c>
      <c r="L6" s="1435" t="s">
        <v>359</v>
      </c>
      <c r="M6" s="3244" t="s">
        <v>359</v>
      </c>
    </row>
    <row r="7" spans="1:13" ht="15.75" customHeight="1">
      <c r="A7" s="6095"/>
      <c r="B7" s="2067" t="s">
        <v>2335</v>
      </c>
      <c r="C7" s="6332" t="s">
        <v>288</v>
      </c>
      <c r="D7" s="6153"/>
      <c r="E7" s="6153"/>
      <c r="F7" s="1443" t="s">
        <v>359</v>
      </c>
      <c r="G7" s="1462" t="s">
        <v>359</v>
      </c>
      <c r="H7" s="2418" t="s">
        <v>244</v>
      </c>
      <c r="I7" s="6366" t="s">
        <v>289</v>
      </c>
      <c r="J7" s="6366"/>
      <c r="K7" s="6366"/>
      <c r="L7" s="6366"/>
      <c r="M7" s="6367"/>
    </row>
    <row r="8" spans="1:13" ht="15.75" customHeight="1">
      <c r="A8" s="6095"/>
      <c r="B8" s="6139" t="s">
        <v>2336</v>
      </c>
      <c r="C8" s="1463" t="s">
        <v>359</v>
      </c>
      <c r="D8" s="1443" t="s">
        <v>359</v>
      </c>
      <c r="E8" s="1464" t="s">
        <v>359</v>
      </c>
      <c r="F8" s="1464" t="s">
        <v>359</v>
      </c>
      <c r="G8" s="1464" t="s">
        <v>359</v>
      </c>
      <c r="H8" s="1464" t="s">
        <v>359</v>
      </c>
      <c r="I8" s="1443" t="s">
        <v>359</v>
      </c>
      <c r="J8" s="1443" t="s">
        <v>359</v>
      </c>
      <c r="K8" s="1443" t="s">
        <v>359</v>
      </c>
      <c r="L8" s="1443" t="s">
        <v>359</v>
      </c>
      <c r="M8" s="3232" t="s">
        <v>359</v>
      </c>
    </row>
    <row r="9" spans="1:13">
      <c r="A9" s="6095"/>
      <c r="B9" s="6139"/>
      <c r="C9" s="6368"/>
      <c r="D9" s="6369"/>
      <c r="E9" s="1443" t="s">
        <v>359</v>
      </c>
      <c r="F9" s="6369" t="s">
        <v>359</v>
      </c>
      <c r="G9" s="6369"/>
      <c r="H9" s="1443" t="s">
        <v>359</v>
      </c>
      <c r="I9" s="6369" t="s">
        <v>359</v>
      </c>
      <c r="J9" s="6369"/>
      <c r="K9" s="1443" t="s">
        <v>359</v>
      </c>
      <c r="L9" s="1443" t="s">
        <v>359</v>
      </c>
      <c r="M9" s="3232" t="s">
        <v>359</v>
      </c>
    </row>
    <row r="10" spans="1:13" ht="35.25" customHeight="1">
      <c r="A10" s="6095"/>
      <c r="B10" s="6140"/>
      <c r="C10" s="6368" t="s">
        <v>2337</v>
      </c>
      <c r="D10" s="6369"/>
      <c r="E10" s="1466" t="s">
        <v>359</v>
      </c>
      <c r="F10" s="6369" t="s">
        <v>2337</v>
      </c>
      <c r="G10" s="6369"/>
      <c r="H10" s="1466" t="s">
        <v>359</v>
      </c>
      <c r="I10" s="6369" t="s">
        <v>2337</v>
      </c>
      <c r="J10" s="6369"/>
      <c r="K10" s="1466" t="s">
        <v>359</v>
      </c>
      <c r="L10" s="1466" t="s">
        <v>359</v>
      </c>
      <c r="M10" s="3161" t="s">
        <v>359</v>
      </c>
    </row>
    <row r="11" spans="1:13" ht="152.1" customHeight="1">
      <c r="A11" s="6096"/>
      <c r="B11" s="2192" t="s">
        <v>2338</v>
      </c>
      <c r="C11" s="6332" t="s">
        <v>2526</v>
      </c>
      <c r="D11" s="6153"/>
      <c r="E11" s="6153"/>
      <c r="F11" s="6153"/>
      <c r="G11" s="6153"/>
      <c r="H11" s="6153"/>
      <c r="I11" s="6153"/>
      <c r="J11" s="6153"/>
      <c r="K11" s="6153"/>
      <c r="L11" s="6153"/>
      <c r="M11" s="6333"/>
    </row>
    <row r="12" spans="1:13" ht="29.25" customHeight="1">
      <c r="A12" s="6124" t="s">
        <v>2340</v>
      </c>
      <c r="B12" s="2067" t="s">
        <v>230</v>
      </c>
      <c r="C12" s="6339" t="s">
        <v>2527</v>
      </c>
      <c r="D12" s="6143"/>
      <c r="E12" s="6143"/>
      <c r="F12" s="6143"/>
      <c r="G12" s="6143"/>
      <c r="H12" s="6143"/>
      <c r="I12" s="6143"/>
      <c r="J12" s="6143"/>
      <c r="K12" s="6143"/>
      <c r="L12" s="6143"/>
      <c r="M12" s="6340"/>
    </row>
    <row r="13" spans="1:13" ht="8.25" customHeight="1">
      <c r="A13" s="6124"/>
      <c r="B13" s="6139" t="s">
        <v>2341</v>
      </c>
      <c r="C13" s="1463" t="s">
        <v>359</v>
      </c>
      <c r="D13" s="2281" t="s">
        <v>359</v>
      </c>
      <c r="E13" s="2281" t="s">
        <v>359</v>
      </c>
      <c r="F13" s="2281" t="s">
        <v>359</v>
      </c>
      <c r="G13" s="2281" t="s">
        <v>359</v>
      </c>
      <c r="H13" s="2281" t="s">
        <v>359</v>
      </c>
      <c r="I13" s="2281" t="s">
        <v>359</v>
      </c>
      <c r="J13" s="2281" t="s">
        <v>359</v>
      </c>
      <c r="K13" s="2281" t="s">
        <v>359</v>
      </c>
      <c r="L13" s="2281" t="s">
        <v>359</v>
      </c>
      <c r="M13" s="3245" t="s">
        <v>359</v>
      </c>
    </row>
    <row r="14" spans="1:13" ht="9" customHeight="1">
      <c r="A14" s="6124"/>
      <c r="B14" s="6139"/>
      <c r="C14" s="1463" t="s">
        <v>359</v>
      </c>
      <c r="D14" s="1431" t="s">
        <v>359</v>
      </c>
      <c r="E14" s="2281" t="s">
        <v>359</v>
      </c>
      <c r="F14" s="1431" t="s">
        <v>359</v>
      </c>
      <c r="G14" s="2281" t="s">
        <v>359</v>
      </c>
      <c r="H14" s="1431" t="s">
        <v>359</v>
      </c>
      <c r="I14" s="2281" t="s">
        <v>359</v>
      </c>
      <c r="J14" s="1431" t="s">
        <v>359</v>
      </c>
      <c r="K14" s="2281" t="s">
        <v>359</v>
      </c>
      <c r="L14" s="2281" t="s">
        <v>359</v>
      </c>
      <c r="M14" s="3245" t="s">
        <v>359</v>
      </c>
    </row>
    <row r="15" spans="1:13">
      <c r="A15" s="6124"/>
      <c r="B15" s="6139"/>
      <c r="C15" s="3251" t="s">
        <v>2342</v>
      </c>
      <c r="D15" s="1467" t="s">
        <v>359</v>
      </c>
      <c r="E15" s="2281" t="s">
        <v>2343</v>
      </c>
      <c r="F15" s="1467" t="s">
        <v>359</v>
      </c>
      <c r="G15" s="2281" t="s">
        <v>2344</v>
      </c>
      <c r="H15" s="1467" t="s">
        <v>359</v>
      </c>
      <c r="I15" s="2281" t="s">
        <v>2345</v>
      </c>
      <c r="J15" s="1467" t="s">
        <v>359</v>
      </c>
      <c r="K15" s="2281" t="s">
        <v>359</v>
      </c>
      <c r="L15" s="2281" t="s">
        <v>359</v>
      </c>
      <c r="M15" s="3245" t="s">
        <v>359</v>
      </c>
    </row>
    <row r="16" spans="1:13">
      <c r="A16" s="6124"/>
      <c r="B16" s="6139"/>
      <c r="C16" s="3251" t="s">
        <v>2346</v>
      </c>
      <c r="D16" s="1467" t="s">
        <v>359</v>
      </c>
      <c r="E16" s="2281" t="s">
        <v>2347</v>
      </c>
      <c r="F16" s="1467" t="s">
        <v>359</v>
      </c>
      <c r="G16" s="2281" t="s">
        <v>2348</v>
      </c>
      <c r="H16" s="1467" t="s">
        <v>359</v>
      </c>
      <c r="I16" s="2281" t="s">
        <v>359</v>
      </c>
      <c r="J16" s="2281" t="s">
        <v>359</v>
      </c>
      <c r="K16" s="2281" t="s">
        <v>359</v>
      </c>
      <c r="L16" s="2281" t="s">
        <v>359</v>
      </c>
      <c r="M16" s="3245" t="s">
        <v>359</v>
      </c>
    </row>
    <row r="17" spans="1:13">
      <c r="A17" s="6124"/>
      <c r="B17" s="6139"/>
      <c r="C17" s="3251" t="s">
        <v>2349</v>
      </c>
      <c r="D17" s="1467" t="s">
        <v>359</v>
      </c>
      <c r="E17" s="2281" t="s">
        <v>2350</v>
      </c>
      <c r="F17" s="1467" t="s">
        <v>359</v>
      </c>
      <c r="G17" s="2281" t="s">
        <v>359</v>
      </c>
      <c r="H17" s="2281" t="s">
        <v>359</v>
      </c>
      <c r="I17" s="2281" t="s">
        <v>359</v>
      </c>
      <c r="J17" s="2281" t="s">
        <v>359</v>
      </c>
      <c r="K17" s="2281" t="s">
        <v>359</v>
      </c>
      <c r="L17" s="2281" t="s">
        <v>359</v>
      </c>
      <c r="M17" s="3245" t="s">
        <v>359</v>
      </c>
    </row>
    <row r="18" spans="1:13">
      <c r="A18" s="6124"/>
      <c r="B18" s="6139"/>
      <c r="C18" s="3251" t="s">
        <v>105</v>
      </c>
      <c r="D18" s="1467" t="s">
        <v>2351</v>
      </c>
      <c r="E18" s="2281" t="s">
        <v>2352</v>
      </c>
      <c r="F18" s="1466" t="s">
        <v>2528</v>
      </c>
      <c r="G18" s="1466" t="s">
        <v>359</v>
      </c>
      <c r="H18" s="1466" t="s">
        <v>359</v>
      </c>
      <c r="I18" s="1466" t="s">
        <v>359</v>
      </c>
      <c r="J18" s="1466" t="s">
        <v>359</v>
      </c>
      <c r="K18" s="1466" t="s">
        <v>359</v>
      </c>
      <c r="L18" s="1466" t="s">
        <v>359</v>
      </c>
      <c r="M18" s="3161" t="s">
        <v>359</v>
      </c>
    </row>
    <row r="19" spans="1:13" ht="9.75" customHeight="1">
      <c r="A19" s="6124"/>
      <c r="B19" s="6140"/>
      <c r="C19" s="3163" t="s">
        <v>359</v>
      </c>
      <c r="D19" s="1431" t="s">
        <v>359</v>
      </c>
      <c r="E19" s="1431" t="s">
        <v>359</v>
      </c>
      <c r="F19" s="1431" t="s">
        <v>359</v>
      </c>
      <c r="G19" s="1431" t="s">
        <v>359</v>
      </c>
      <c r="H19" s="1431" t="s">
        <v>359</v>
      </c>
      <c r="I19" s="1431" t="s">
        <v>359</v>
      </c>
      <c r="J19" s="1431" t="s">
        <v>359</v>
      </c>
      <c r="K19" s="1431" t="s">
        <v>359</v>
      </c>
      <c r="L19" s="1431" t="s">
        <v>359</v>
      </c>
      <c r="M19" s="3162" t="s">
        <v>359</v>
      </c>
    </row>
    <row r="20" spans="1:13" ht="15.75" customHeight="1">
      <c r="A20" s="6124"/>
      <c r="B20" s="6139" t="s">
        <v>2354</v>
      </c>
      <c r="C20" s="3251" t="s">
        <v>359</v>
      </c>
      <c r="D20" s="2281" t="s">
        <v>359</v>
      </c>
      <c r="E20" s="2281" t="s">
        <v>359</v>
      </c>
      <c r="F20" s="2281" t="s">
        <v>359</v>
      </c>
      <c r="G20" s="2281" t="s">
        <v>359</v>
      </c>
      <c r="H20" s="2281" t="s">
        <v>359</v>
      </c>
      <c r="I20" s="2281" t="s">
        <v>359</v>
      </c>
      <c r="J20" s="2281" t="s">
        <v>359</v>
      </c>
      <c r="K20" s="2281" t="s">
        <v>359</v>
      </c>
      <c r="L20" s="1443" t="s">
        <v>359</v>
      </c>
      <c r="M20" s="3232" t="s">
        <v>359</v>
      </c>
    </row>
    <row r="21" spans="1:13">
      <c r="A21" s="6124"/>
      <c r="B21" s="6139"/>
      <c r="C21" s="3251" t="s">
        <v>2355</v>
      </c>
      <c r="D21" s="1441" t="s">
        <v>359</v>
      </c>
      <c r="E21" s="2281" t="s">
        <v>359</v>
      </c>
      <c r="F21" s="2281" t="s">
        <v>2356</v>
      </c>
      <c r="G21" s="1441"/>
      <c r="H21" s="2281"/>
      <c r="I21" s="2281" t="s">
        <v>2357</v>
      </c>
      <c r="J21" s="1441" t="s">
        <v>2351</v>
      </c>
      <c r="K21" s="2281" t="s">
        <v>359</v>
      </c>
      <c r="L21" s="1443" t="s">
        <v>359</v>
      </c>
      <c r="M21" s="3232" t="s">
        <v>359</v>
      </c>
    </row>
    <row r="22" spans="1:13">
      <c r="A22" s="6124"/>
      <c r="B22" s="6139"/>
      <c r="C22" s="3251" t="s">
        <v>2358</v>
      </c>
      <c r="D22" s="1384" t="s">
        <v>359</v>
      </c>
      <c r="E22" s="1443" t="s">
        <v>359</v>
      </c>
      <c r="F22" s="2281" t="s">
        <v>2359</v>
      </c>
      <c r="G22" s="1467" t="s">
        <v>359</v>
      </c>
      <c r="H22" s="1443" t="s">
        <v>359</v>
      </c>
      <c r="I22" s="1443" t="s">
        <v>359</v>
      </c>
      <c r="J22" s="1443" t="s">
        <v>359</v>
      </c>
      <c r="K22" s="1443" t="s">
        <v>359</v>
      </c>
      <c r="L22" s="1443" t="s">
        <v>359</v>
      </c>
      <c r="M22" s="3232" t="s">
        <v>359</v>
      </c>
    </row>
    <row r="23" spans="1:13">
      <c r="A23" s="6124"/>
      <c r="B23" s="6139"/>
      <c r="C23" s="3163" t="s">
        <v>359</v>
      </c>
      <c r="D23" s="1431" t="s">
        <v>359</v>
      </c>
      <c r="E23" s="1431" t="s">
        <v>359</v>
      </c>
      <c r="F23" s="1431" t="s">
        <v>359</v>
      </c>
      <c r="G23" s="1431" t="s">
        <v>359</v>
      </c>
      <c r="H23" s="6345" t="s">
        <v>359</v>
      </c>
      <c r="I23" s="6346" t="s">
        <v>359</v>
      </c>
      <c r="J23" s="1431" t="s">
        <v>359</v>
      </c>
      <c r="K23" s="1431" t="s">
        <v>359</v>
      </c>
      <c r="L23" s="1466" t="s">
        <v>359</v>
      </c>
      <c r="M23" s="3161" t="s">
        <v>359</v>
      </c>
    </row>
    <row r="24" spans="1:13">
      <c r="A24" s="6124"/>
      <c r="B24" s="6135" t="s">
        <v>2360</v>
      </c>
      <c r="C24" s="3251" t="s">
        <v>359</v>
      </c>
      <c r="D24" s="2281" t="s">
        <v>359</v>
      </c>
      <c r="E24" s="2281" t="s">
        <v>359</v>
      </c>
      <c r="F24" s="2281" t="s">
        <v>359</v>
      </c>
      <c r="G24" s="2281" t="s">
        <v>359</v>
      </c>
      <c r="H24" s="2281" t="s">
        <v>359</v>
      </c>
      <c r="I24" s="2281" t="s">
        <v>359</v>
      </c>
      <c r="J24" s="2281" t="s">
        <v>359</v>
      </c>
      <c r="K24" s="2281" t="s">
        <v>359</v>
      </c>
      <c r="L24" s="2281" t="s">
        <v>359</v>
      </c>
      <c r="M24" s="3245" t="s">
        <v>359</v>
      </c>
    </row>
    <row r="25" spans="1:13" ht="52.5" customHeight="1">
      <c r="A25" s="6124"/>
      <c r="B25" s="6136"/>
      <c r="C25" s="3314" t="s">
        <v>2361</v>
      </c>
      <c r="D25" s="1609" t="s">
        <v>2529</v>
      </c>
      <c r="E25" s="2281" t="s">
        <v>359</v>
      </c>
      <c r="F25" s="1443" t="s">
        <v>2362</v>
      </c>
      <c r="G25" s="1441">
        <v>2022</v>
      </c>
      <c r="H25" s="2281" t="s">
        <v>359</v>
      </c>
      <c r="I25" s="1443" t="s">
        <v>2363</v>
      </c>
      <c r="J25" s="1437" t="s">
        <v>2530</v>
      </c>
      <c r="K25" s="1435" t="s">
        <v>359</v>
      </c>
      <c r="L25" s="1438" t="s">
        <v>359</v>
      </c>
      <c r="M25" s="3245" t="s">
        <v>359</v>
      </c>
    </row>
    <row r="26" spans="1:13">
      <c r="A26" s="6124"/>
      <c r="B26" s="6137"/>
      <c r="C26" s="3163" t="s">
        <v>359</v>
      </c>
      <c r="D26" s="1431" t="s">
        <v>359</v>
      </c>
      <c r="E26" s="1431" t="s">
        <v>359</v>
      </c>
      <c r="F26" s="1431" t="s">
        <v>359</v>
      </c>
      <c r="G26" s="1431" t="s">
        <v>359</v>
      </c>
      <c r="H26" s="1431" t="s">
        <v>359</v>
      </c>
      <c r="I26" s="1431" t="s">
        <v>359</v>
      </c>
      <c r="J26" s="1431" t="s">
        <v>359</v>
      </c>
      <c r="K26" s="1431" t="s">
        <v>359</v>
      </c>
      <c r="L26" s="1431" t="s">
        <v>359</v>
      </c>
      <c r="M26" s="3162" t="s">
        <v>359</v>
      </c>
    </row>
    <row r="27" spans="1:13" ht="15.75" customHeight="1">
      <c r="A27" s="6124"/>
      <c r="B27" s="6139" t="s">
        <v>2364</v>
      </c>
      <c r="C27" s="3315" t="s">
        <v>359</v>
      </c>
      <c r="D27" s="2321" t="s">
        <v>359</v>
      </c>
      <c r="E27" s="2321" t="s">
        <v>359</v>
      </c>
      <c r="F27" s="2321" t="s">
        <v>359</v>
      </c>
      <c r="G27" s="2321" t="s">
        <v>359</v>
      </c>
      <c r="H27" s="2321" t="s">
        <v>359</v>
      </c>
      <c r="I27" s="2321" t="s">
        <v>359</v>
      </c>
      <c r="J27" s="2321" t="s">
        <v>359</v>
      </c>
      <c r="K27" s="2321" t="s">
        <v>359</v>
      </c>
      <c r="L27" s="1443" t="s">
        <v>359</v>
      </c>
      <c r="M27" s="3232" t="s">
        <v>359</v>
      </c>
    </row>
    <row r="28" spans="1:13">
      <c r="A28" s="6124"/>
      <c r="B28" s="6139"/>
      <c r="C28" s="3251" t="s">
        <v>2365</v>
      </c>
      <c r="D28" s="1468">
        <v>2023</v>
      </c>
      <c r="E28" s="2321" t="s">
        <v>359</v>
      </c>
      <c r="F28" s="2281" t="s">
        <v>2366</v>
      </c>
      <c r="G28" s="1468">
        <v>2038</v>
      </c>
      <c r="H28" s="2321" t="s">
        <v>359</v>
      </c>
      <c r="I28" s="1443" t="s">
        <v>359</v>
      </c>
      <c r="J28" s="2321" t="s">
        <v>359</v>
      </c>
      <c r="K28" s="2321" t="s">
        <v>359</v>
      </c>
      <c r="L28" s="1443" t="s">
        <v>359</v>
      </c>
      <c r="M28" s="3232" t="s">
        <v>359</v>
      </c>
    </row>
    <row r="29" spans="1:13">
      <c r="A29" s="6124"/>
      <c r="B29" s="6139"/>
      <c r="C29" s="3251" t="s">
        <v>359</v>
      </c>
      <c r="D29" s="2281" t="s">
        <v>359</v>
      </c>
      <c r="E29" s="2321" t="s">
        <v>359</v>
      </c>
      <c r="F29" s="2281" t="s">
        <v>359</v>
      </c>
      <c r="G29" s="2321" t="s">
        <v>359</v>
      </c>
      <c r="H29" s="2321" t="s">
        <v>359</v>
      </c>
      <c r="I29" s="1443" t="s">
        <v>359</v>
      </c>
      <c r="J29" s="2321" t="s">
        <v>359</v>
      </c>
      <c r="K29" s="2321" t="s">
        <v>359</v>
      </c>
      <c r="L29" s="1443" t="s">
        <v>359</v>
      </c>
      <c r="M29" s="3232" t="s">
        <v>359</v>
      </c>
    </row>
    <row r="30" spans="1:13">
      <c r="A30" s="6124"/>
      <c r="B30" s="6330" t="s">
        <v>2367</v>
      </c>
      <c r="C30" s="3316" t="s">
        <v>359</v>
      </c>
      <c r="D30" s="3280" t="s">
        <v>359</v>
      </c>
      <c r="E30" s="3280" t="s">
        <v>359</v>
      </c>
      <c r="F30" s="3280" t="s">
        <v>359</v>
      </c>
      <c r="G30" s="3280" t="s">
        <v>359</v>
      </c>
      <c r="H30" s="3280" t="s">
        <v>359</v>
      </c>
      <c r="I30" s="3280" t="s">
        <v>359</v>
      </c>
      <c r="J30" s="3280" t="s">
        <v>359</v>
      </c>
      <c r="K30" s="3280" t="s">
        <v>359</v>
      </c>
      <c r="L30" s="3280" t="s">
        <v>359</v>
      </c>
      <c r="M30" s="3317" t="s">
        <v>359</v>
      </c>
    </row>
    <row r="31" spans="1:13">
      <c r="A31" s="6124"/>
      <c r="B31" s="5609"/>
      <c r="C31" s="3318" t="s">
        <v>359</v>
      </c>
      <c r="D31" s="3167" t="s">
        <v>2368</v>
      </c>
      <c r="E31" s="3167">
        <v>2023</v>
      </c>
      <c r="F31" s="3167" t="s">
        <v>2369</v>
      </c>
      <c r="G31" s="3167">
        <v>2024</v>
      </c>
      <c r="H31" s="3184" t="s">
        <v>2370</v>
      </c>
      <c r="I31" s="3184">
        <v>2025</v>
      </c>
      <c r="J31" s="3184" t="s">
        <v>2371</v>
      </c>
      <c r="K31" s="3167">
        <v>2026</v>
      </c>
      <c r="L31" s="3167" t="s">
        <v>2372</v>
      </c>
      <c r="M31" s="3312">
        <v>2027</v>
      </c>
    </row>
    <row r="32" spans="1:13">
      <c r="A32" s="6124"/>
      <c r="B32" s="5609"/>
      <c r="C32" s="3318" t="s">
        <v>359</v>
      </c>
      <c r="D32" s="6347">
        <v>139843</v>
      </c>
      <c r="E32" s="6348"/>
      <c r="F32" s="6347">
        <v>140542</v>
      </c>
      <c r="G32" s="6348"/>
      <c r="H32" s="6347">
        <v>141245</v>
      </c>
      <c r="I32" s="6348"/>
      <c r="J32" s="6347">
        <v>141951</v>
      </c>
      <c r="K32" s="6348"/>
      <c r="L32" s="6347">
        <v>151661</v>
      </c>
      <c r="M32" s="6349" t="s">
        <v>359</v>
      </c>
    </row>
    <row r="33" spans="1:13">
      <c r="A33" s="6124"/>
      <c r="B33" s="5609"/>
      <c r="C33" s="3318" t="s">
        <v>359</v>
      </c>
      <c r="D33" s="3167" t="s">
        <v>2373</v>
      </c>
      <c r="E33" s="3167">
        <v>2028</v>
      </c>
      <c r="F33" s="3167" t="s">
        <v>2374</v>
      </c>
      <c r="G33" s="3167">
        <v>2029</v>
      </c>
      <c r="H33" s="3184" t="s">
        <v>2375</v>
      </c>
      <c r="I33" s="3184">
        <v>2030</v>
      </c>
      <c r="J33" s="3184" t="s">
        <v>2376</v>
      </c>
      <c r="K33" s="3167">
        <v>2031</v>
      </c>
      <c r="L33" s="3167" t="s">
        <v>2377</v>
      </c>
      <c r="M33" s="3312">
        <v>2032</v>
      </c>
    </row>
    <row r="34" spans="1:13">
      <c r="A34" s="6124"/>
      <c r="B34" s="5609"/>
      <c r="C34" s="3318" t="s">
        <v>359</v>
      </c>
      <c r="D34" s="6347">
        <v>152374</v>
      </c>
      <c r="E34" s="6348"/>
      <c r="F34" s="6347">
        <v>162091</v>
      </c>
      <c r="G34" s="6348"/>
      <c r="H34" s="6347">
        <v>162808</v>
      </c>
      <c r="I34" s="6348"/>
      <c r="J34" s="6347">
        <v>163525</v>
      </c>
      <c r="K34" s="6348"/>
      <c r="L34" s="6347">
        <v>164242</v>
      </c>
      <c r="M34" s="6349" t="s">
        <v>359</v>
      </c>
    </row>
    <row r="35" spans="1:13">
      <c r="A35" s="6124"/>
      <c r="B35" s="5609"/>
      <c r="C35" s="3318" t="s">
        <v>359</v>
      </c>
      <c r="D35" s="3167" t="s">
        <v>2378</v>
      </c>
      <c r="E35" s="3167">
        <v>2033</v>
      </c>
      <c r="F35" s="3167" t="s">
        <v>2379</v>
      </c>
      <c r="G35" s="3167">
        <v>2034</v>
      </c>
      <c r="H35" s="3184" t="s">
        <v>2380</v>
      </c>
      <c r="I35" s="3184">
        <v>2035</v>
      </c>
      <c r="J35" s="3184" t="s">
        <v>2381</v>
      </c>
      <c r="K35" s="3167">
        <v>2036</v>
      </c>
      <c r="L35" s="3167" t="s">
        <v>2382</v>
      </c>
      <c r="M35" s="3312">
        <v>2037</v>
      </c>
    </row>
    <row r="36" spans="1:13">
      <c r="A36" s="6124"/>
      <c r="B36" s="5609"/>
      <c r="C36" s="3318" t="s">
        <v>359</v>
      </c>
      <c r="D36" s="6347">
        <v>173242</v>
      </c>
      <c r="E36" s="6348"/>
      <c r="F36" s="6347">
        <v>182242</v>
      </c>
      <c r="G36" s="6348"/>
      <c r="H36" s="6347">
        <v>183042</v>
      </c>
      <c r="I36" s="6348"/>
      <c r="J36" s="6347">
        <v>183855</v>
      </c>
      <c r="K36" s="6348"/>
      <c r="L36" s="6347">
        <v>192855</v>
      </c>
      <c r="M36" s="6349" t="s">
        <v>359</v>
      </c>
    </row>
    <row r="37" spans="1:13">
      <c r="A37" s="6124"/>
      <c r="B37" s="5609"/>
      <c r="C37" s="3318" t="s">
        <v>359</v>
      </c>
      <c r="D37" s="3185" t="s">
        <v>2383</v>
      </c>
      <c r="E37" s="3185">
        <v>2038</v>
      </c>
      <c r="F37" s="3185" t="s">
        <v>2384</v>
      </c>
      <c r="G37" s="1729" t="s">
        <v>359</v>
      </c>
      <c r="H37" s="6347" t="s">
        <v>359</v>
      </c>
      <c r="I37" s="6348" t="s">
        <v>359</v>
      </c>
      <c r="J37" s="3165" t="s">
        <v>359</v>
      </c>
      <c r="K37" s="3165" t="s">
        <v>359</v>
      </c>
      <c r="L37" s="3165" t="s">
        <v>359</v>
      </c>
      <c r="M37" s="3319" t="s">
        <v>359</v>
      </c>
    </row>
    <row r="38" spans="1:13" ht="15.75" customHeight="1">
      <c r="A38" s="6124"/>
      <c r="B38" s="5609"/>
      <c r="C38" s="3318" t="s">
        <v>359</v>
      </c>
      <c r="D38" s="6347">
        <v>193672</v>
      </c>
      <c r="E38" s="6348"/>
      <c r="F38" s="6347">
        <v>2629190</v>
      </c>
      <c r="G38" s="6348" t="s">
        <v>359</v>
      </c>
      <c r="H38" s="6353" t="s">
        <v>359</v>
      </c>
      <c r="I38" s="6353"/>
      <c r="J38" s="3165" t="s">
        <v>359</v>
      </c>
      <c r="K38" s="3165" t="s">
        <v>359</v>
      </c>
      <c r="L38" s="3165" t="s">
        <v>359</v>
      </c>
      <c r="M38" s="3319" t="s">
        <v>359</v>
      </c>
    </row>
    <row r="39" spans="1:13" ht="15.75" customHeight="1">
      <c r="A39" s="6124"/>
      <c r="B39" s="6331"/>
      <c r="C39" s="3320" t="s">
        <v>359</v>
      </c>
      <c r="D39" s="1564" t="s">
        <v>359</v>
      </c>
      <c r="E39" s="1564" t="s">
        <v>359</v>
      </c>
      <c r="F39" s="1564" t="s">
        <v>359</v>
      </c>
      <c r="G39" s="1564" t="s">
        <v>359</v>
      </c>
      <c r="H39" s="6354" t="s">
        <v>359</v>
      </c>
      <c r="I39" s="6354"/>
      <c r="J39" s="1565" t="s">
        <v>359</v>
      </c>
      <c r="K39" s="1565" t="s">
        <v>359</v>
      </c>
      <c r="L39" s="1565" t="s">
        <v>359</v>
      </c>
      <c r="M39" s="3321" t="s">
        <v>359</v>
      </c>
    </row>
    <row r="40" spans="1:13" ht="18" customHeight="1">
      <c r="A40" s="6124"/>
      <c r="B40" s="6139" t="s">
        <v>2385</v>
      </c>
      <c r="C40" s="3251" t="s">
        <v>359</v>
      </c>
      <c r="D40" s="2281" t="s">
        <v>359</v>
      </c>
      <c r="E40" s="2281" t="s">
        <v>359</v>
      </c>
      <c r="F40" s="2281" t="s">
        <v>359</v>
      </c>
      <c r="G40" s="2281" t="s">
        <v>359</v>
      </c>
      <c r="H40" s="2281" t="s">
        <v>359</v>
      </c>
      <c r="I40" s="2281" t="s">
        <v>359</v>
      </c>
      <c r="J40" s="2281" t="s">
        <v>359</v>
      </c>
      <c r="K40" s="2281" t="s">
        <v>359</v>
      </c>
      <c r="L40" s="1443" t="s">
        <v>359</v>
      </c>
      <c r="M40" s="3232" t="s">
        <v>359</v>
      </c>
    </row>
    <row r="41" spans="1:13" ht="15.75" customHeight="1">
      <c r="A41" s="6124"/>
      <c r="B41" s="6139"/>
      <c r="C41" s="1463" t="s">
        <v>359</v>
      </c>
      <c r="D41" s="2281" t="s">
        <v>93</v>
      </c>
      <c r="E41" s="1431" t="s">
        <v>95</v>
      </c>
      <c r="F41" s="6166" t="s">
        <v>2386</v>
      </c>
      <c r="G41" s="6167" t="s">
        <v>2531</v>
      </c>
      <c r="H41" s="6168"/>
      <c r="I41" s="6168"/>
      <c r="J41" s="6169"/>
      <c r="K41" s="2281" t="s">
        <v>2387</v>
      </c>
      <c r="L41" s="6341" t="s">
        <v>2532</v>
      </c>
      <c r="M41" s="6342"/>
    </row>
    <row r="42" spans="1:13">
      <c r="A42" s="6124"/>
      <c r="B42" s="6139"/>
      <c r="C42" s="1463" t="s">
        <v>359</v>
      </c>
      <c r="D42" s="1385" t="s">
        <v>2441</v>
      </c>
      <c r="E42" s="1434" t="s">
        <v>359</v>
      </c>
      <c r="F42" s="6166"/>
      <c r="G42" s="6170"/>
      <c r="H42" s="6138"/>
      <c r="I42" s="6138"/>
      <c r="J42" s="6171"/>
      <c r="K42" s="1443" t="s">
        <v>359</v>
      </c>
      <c r="L42" s="6343"/>
      <c r="M42" s="6344"/>
    </row>
    <row r="43" spans="1:13">
      <c r="A43" s="6124"/>
      <c r="B43" s="6140"/>
      <c r="C43" s="1465" t="s">
        <v>359</v>
      </c>
      <c r="D43" s="1466" t="s">
        <v>359</v>
      </c>
      <c r="E43" s="1466" t="s">
        <v>359</v>
      </c>
      <c r="F43" s="1466" t="s">
        <v>359</v>
      </c>
      <c r="G43" s="1466" t="s">
        <v>359</v>
      </c>
      <c r="H43" s="1466" t="s">
        <v>359</v>
      </c>
      <c r="I43" s="1466" t="s">
        <v>359</v>
      </c>
      <c r="J43" s="1466" t="s">
        <v>359</v>
      </c>
      <c r="K43" s="1466" t="s">
        <v>359</v>
      </c>
      <c r="L43" s="1443" t="s">
        <v>359</v>
      </c>
      <c r="M43" s="3232" t="s">
        <v>359</v>
      </c>
    </row>
    <row r="44" spans="1:13" ht="117" customHeight="1">
      <c r="A44" s="6124"/>
      <c r="B44" s="2067" t="s">
        <v>2388</v>
      </c>
      <c r="C44" s="6339" t="s">
        <v>2533</v>
      </c>
      <c r="D44" s="6153"/>
      <c r="E44" s="6153"/>
      <c r="F44" s="6153"/>
      <c r="G44" s="6153"/>
      <c r="H44" s="6153"/>
      <c r="I44" s="6153"/>
      <c r="J44" s="6153"/>
      <c r="K44" s="6153"/>
      <c r="L44" s="6153"/>
      <c r="M44" s="6333"/>
    </row>
    <row r="45" spans="1:13" ht="15.75" customHeight="1">
      <c r="A45" s="6124"/>
      <c r="B45" s="2067" t="s">
        <v>2390</v>
      </c>
      <c r="C45" s="6332" t="s">
        <v>289</v>
      </c>
      <c r="D45" s="6153"/>
      <c r="E45" s="6153"/>
      <c r="F45" s="6153"/>
      <c r="G45" s="6153"/>
      <c r="H45" s="6153"/>
      <c r="I45" s="6153"/>
      <c r="J45" s="6153"/>
      <c r="K45" s="6153"/>
      <c r="L45" s="6153"/>
      <c r="M45" s="6333"/>
    </row>
    <row r="46" spans="1:13" ht="15.75" customHeight="1">
      <c r="A46" s="6124"/>
      <c r="B46" s="2067" t="s">
        <v>2392</v>
      </c>
      <c r="C46" s="6355">
        <v>15</v>
      </c>
      <c r="D46" s="6356"/>
      <c r="E46" s="6356"/>
      <c r="F46" s="6356"/>
      <c r="G46" s="6356"/>
      <c r="H46" s="6356"/>
      <c r="I46" s="6356"/>
      <c r="J46" s="6356"/>
      <c r="K46" s="6356"/>
      <c r="L46" s="6356"/>
      <c r="M46" s="6357"/>
    </row>
    <row r="47" spans="1:13" ht="15.75" customHeight="1">
      <c r="A47" s="6125"/>
      <c r="B47" s="2067" t="s">
        <v>2393</v>
      </c>
      <c r="C47" s="6350">
        <v>2017</v>
      </c>
      <c r="D47" s="6351"/>
      <c r="E47" s="6351"/>
      <c r="F47" s="6351"/>
      <c r="G47" s="6351"/>
      <c r="H47" s="6351"/>
      <c r="I47" s="6351"/>
      <c r="J47" s="6351"/>
      <c r="K47" s="6351"/>
      <c r="L47" s="6351"/>
      <c r="M47" s="6352"/>
    </row>
    <row r="48" spans="1:13" ht="15.75" customHeight="1">
      <c r="A48" s="6109" t="s">
        <v>2394</v>
      </c>
      <c r="B48" s="2067" t="s">
        <v>2395</v>
      </c>
      <c r="C48" s="6332" t="s">
        <v>2534</v>
      </c>
      <c r="D48" s="6153"/>
      <c r="E48" s="6153"/>
      <c r="F48" s="6153"/>
      <c r="G48" s="6153"/>
      <c r="H48" s="6153"/>
      <c r="I48" s="6153"/>
      <c r="J48" s="6153"/>
      <c r="K48" s="6153"/>
      <c r="L48" s="6153"/>
      <c r="M48" s="6333"/>
    </row>
    <row r="49" spans="1:13" ht="15.75" customHeight="1">
      <c r="A49" s="6109"/>
      <c r="B49" s="2067" t="s">
        <v>2396</v>
      </c>
      <c r="C49" s="6332" t="s">
        <v>2535</v>
      </c>
      <c r="D49" s="6153"/>
      <c r="E49" s="6153"/>
      <c r="F49" s="6153"/>
      <c r="G49" s="6153"/>
      <c r="H49" s="6153"/>
      <c r="I49" s="6153"/>
      <c r="J49" s="6153"/>
      <c r="K49" s="6153"/>
      <c r="L49" s="6153"/>
      <c r="M49" s="6333"/>
    </row>
    <row r="50" spans="1:13" ht="15.75" customHeight="1">
      <c r="A50" s="6109"/>
      <c r="B50" s="2067" t="s">
        <v>2398</v>
      </c>
      <c r="C50" s="6332" t="s">
        <v>289</v>
      </c>
      <c r="D50" s="6153"/>
      <c r="E50" s="6153"/>
      <c r="F50" s="6153"/>
      <c r="G50" s="6153"/>
      <c r="H50" s="6153"/>
      <c r="I50" s="6153"/>
      <c r="J50" s="6153"/>
      <c r="K50" s="6153"/>
      <c r="L50" s="6153"/>
      <c r="M50" s="6333"/>
    </row>
    <row r="51" spans="1:13" ht="15.75" customHeight="1">
      <c r="A51" s="6109"/>
      <c r="B51" s="2067" t="s">
        <v>2399</v>
      </c>
      <c r="C51" s="6332" t="s">
        <v>2536</v>
      </c>
      <c r="D51" s="6153"/>
      <c r="E51" s="6153"/>
      <c r="F51" s="6153"/>
      <c r="G51" s="6153"/>
      <c r="H51" s="6153"/>
      <c r="I51" s="6153"/>
      <c r="J51" s="6153"/>
      <c r="K51" s="6153"/>
      <c r="L51" s="6153"/>
      <c r="M51" s="6333"/>
    </row>
    <row r="52" spans="1:13" ht="15.75" customHeight="1">
      <c r="A52" s="6109"/>
      <c r="B52" s="2067" t="s">
        <v>2400</v>
      </c>
      <c r="C52" s="6336" t="s">
        <v>819</v>
      </c>
      <c r="D52" s="6337"/>
      <c r="E52" s="6337"/>
      <c r="F52" s="6337"/>
      <c r="G52" s="6337"/>
      <c r="H52" s="6337"/>
      <c r="I52" s="6337"/>
      <c r="J52" s="6337"/>
      <c r="K52" s="6337"/>
      <c r="L52" s="6337"/>
      <c r="M52" s="6338"/>
    </row>
    <row r="53" spans="1:13" ht="16.5" customHeight="1" thickBot="1">
      <c r="A53" s="6123"/>
      <c r="B53" s="2067" t="s">
        <v>2401</v>
      </c>
      <c r="C53" s="6332" t="s">
        <v>2537</v>
      </c>
      <c r="D53" s="6153"/>
      <c r="E53" s="6153"/>
      <c r="F53" s="6153"/>
      <c r="G53" s="6153"/>
      <c r="H53" s="6153"/>
      <c r="I53" s="6153"/>
      <c r="J53" s="6153"/>
      <c r="K53" s="6153"/>
      <c r="L53" s="6153"/>
      <c r="M53" s="6333"/>
    </row>
    <row r="54" spans="1:13" ht="15.75" customHeight="1">
      <c r="A54" s="6108" t="s">
        <v>2402</v>
      </c>
      <c r="B54" s="2087" t="s">
        <v>2403</v>
      </c>
      <c r="C54" s="6332" t="s">
        <v>2538</v>
      </c>
      <c r="D54" s="6153"/>
      <c r="E54" s="6153"/>
      <c r="F54" s="6153"/>
      <c r="G54" s="6153"/>
      <c r="H54" s="6153"/>
      <c r="I54" s="6153"/>
      <c r="J54" s="6153"/>
      <c r="K54" s="6153"/>
      <c r="L54" s="6153"/>
      <c r="M54" s="6333"/>
    </row>
    <row r="55" spans="1:13" ht="30" customHeight="1">
      <c r="A55" s="6109"/>
      <c r="B55" s="2087" t="s">
        <v>2404</v>
      </c>
      <c r="C55" s="6332" t="s">
        <v>2405</v>
      </c>
      <c r="D55" s="6153"/>
      <c r="E55" s="6153"/>
      <c r="F55" s="6153"/>
      <c r="G55" s="6153"/>
      <c r="H55" s="6153"/>
      <c r="I55" s="6153"/>
      <c r="J55" s="6153"/>
      <c r="K55" s="6153"/>
      <c r="L55" s="6153"/>
      <c r="M55" s="6333"/>
    </row>
    <row r="56" spans="1:13" ht="30" customHeight="1" thickBot="1">
      <c r="A56" s="6109"/>
      <c r="B56" s="2087" t="s">
        <v>244</v>
      </c>
      <c r="C56" s="6334" t="s">
        <v>289</v>
      </c>
      <c r="D56" s="6168"/>
      <c r="E56" s="6168"/>
      <c r="F56" s="6168"/>
      <c r="G56" s="6168"/>
      <c r="H56" s="6168"/>
      <c r="I56" s="6168"/>
      <c r="J56" s="6168"/>
      <c r="K56" s="6168"/>
      <c r="L56" s="6168"/>
      <c r="M56" s="6335"/>
    </row>
    <row r="57" spans="1:13" ht="15.75" customHeight="1" thickBot="1">
      <c r="A57" s="1383" t="s">
        <v>2406</v>
      </c>
      <c r="B57" s="2330" t="s">
        <v>359</v>
      </c>
      <c r="C57" s="6327" t="s">
        <v>359</v>
      </c>
      <c r="D57" s="6328"/>
      <c r="E57" s="6328"/>
      <c r="F57" s="6328"/>
      <c r="G57" s="6328"/>
      <c r="H57" s="6328"/>
      <c r="I57" s="6328"/>
      <c r="J57" s="6328"/>
      <c r="K57" s="6328"/>
      <c r="L57" s="6328"/>
      <c r="M57" s="6329"/>
    </row>
  </sheetData>
  <mergeCells count="64">
    <mergeCell ref="C7:E7"/>
    <mergeCell ref="B1:M1"/>
    <mergeCell ref="A2:A11"/>
    <mergeCell ref="C2:M2"/>
    <mergeCell ref="C3:M3"/>
    <mergeCell ref="F4:G4"/>
    <mergeCell ref="C5:M5"/>
    <mergeCell ref="I7:M7"/>
    <mergeCell ref="B8:B10"/>
    <mergeCell ref="C9:D9"/>
    <mergeCell ref="F9:G9"/>
    <mergeCell ref="I9:J9"/>
    <mergeCell ref="C10:D10"/>
    <mergeCell ref="F10:G10"/>
    <mergeCell ref="I10:J10"/>
    <mergeCell ref="C11:M11"/>
    <mergeCell ref="C47:M47"/>
    <mergeCell ref="J32:K32"/>
    <mergeCell ref="L32:M32"/>
    <mergeCell ref="D34:E34"/>
    <mergeCell ref="F34:G34"/>
    <mergeCell ref="H34:I34"/>
    <mergeCell ref="J34:K34"/>
    <mergeCell ref="L34:M34"/>
    <mergeCell ref="H38:I38"/>
    <mergeCell ref="H39:I39"/>
    <mergeCell ref="H37:I37"/>
    <mergeCell ref="H32:I32"/>
    <mergeCell ref="C44:M44"/>
    <mergeCell ref="C45:M45"/>
    <mergeCell ref="C46:M46"/>
    <mergeCell ref="F32:G32"/>
    <mergeCell ref="C12:M12"/>
    <mergeCell ref="B40:B43"/>
    <mergeCell ref="F41:F42"/>
    <mergeCell ref="G41:J42"/>
    <mergeCell ref="L41:M42"/>
    <mergeCell ref="H23:I23"/>
    <mergeCell ref="D36:E36"/>
    <mergeCell ref="F36:G36"/>
    <mergeCell ref="H36:I36"/>
    <mergeCell ref="J36:K36"/>
    <mergeCell ref="L36:M36"/>
    <mergeCell ref="D38:E38"/>
    <mergeCell ref="F38:G38"/>
    <mergeCell ref="B24:B26"/>
    <mergeCell ref="B27:B29"/>
    <mergeCell ref="D32:E32"/>
    <mergeCell ref="C57:M57"/>
    <mergeCell ref="B30:B39"/>
    <mergeCell ref="A54:A56"/>
    <mergeCell ref="C54:M54"/>
    <mergeCell ref="C55:M55"/>
    <mergeCell ref="C56:M56"/>
    <mergeCell ref="A48:A53"/>
    <mergeCell ref="C48:M48"/>
    <mergeCell ref="C49:M49"/>
    <mergeCell ref="C50:M50"/>
    <mergeCell ref="C51:M51"/>
    <mergeCell ref="C52:M52"/>
    <mergeCell ref="C53:M53"/>
    <mergeCell ref="A12:A47"/>
    <mergeCell ref="B13:B19"/>
    <mergeCell ref="B20:B23"/>
  </mergeCells>
  <dataValidations count="1">
    <dataValidation type="whole" allowBlank="1" showInputMessage="1" showErrorMessage="1" sqref="L32 D34:L34 D36:L36 D38:F38">
      <formula1>1</formula1>
      <formula2>500000000</formula2>
    </dataValidation>
  </dataValidations>
  <hyperlinks>
    <hyperlink ref="C52" r:id="rId1"/>
  </hyperlinks>
  <pageMargins left="0.7" right="0.7" top="0.75" bottom="0.75" header="0.51180555555555496" footer="0.51180555555555496"/>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ALC57"/>
  <sheetViews>
    <sheetView topLeftCell="A39" zoomScale="88" zoomScaleNormal="88" workbookViewId="0">
      <selection activeCell="C47" sqref="C47:M47"/>
    </sheetView>
  </sheetViews>
  <sheetFormatPr baseColWidth="10" defaultColWidth="11.42578125" defaultRowHeight="15.75" customHeight="1"/>
  <cols>
    <col min="1" max="1" width="29" style="190" customWidth="1"/>
    <col min="2" max="2" width="29.7109375" style="191" customWidth="1"/>
    <col min="3" max="3" width="11.42578125" style="190"/>
    <col min="4" max="4" width="11.42578125" style="190" customWidth="1"/>
    <col min="5" max="991" width="11.42578125" style="190"/>
  </cols>
  <sheetData>
    <row r="1" spans="1:13" ht="20.25" customHeight="1">
      <c r="A1" s="2057" t="s">
        <v>359</v>
      </c>
      <c r="B1" s="6388" t="s">
        <v>2539</v>
      </c>
      <c r="C1" s="6388"/>
      <c r="D1" s="6388"/>
      <c r="E1" s="6388"/>
      <c r="F1" s="6388"/>
      <c r="G1" s="6388"/>
      <c r="H1" s="6388"/>
      <c r="I1" s="6388"/>
      <c r="J1" s="6388"/>
      <c r="K1" s="6388"/>
      <c r="L1" s="6388"/>
      <c r="M1" s="6389"/>
    </row>
    <row r="2" spans="1:13" ht="54" customHeight="1">
      <c r="A2" s="6360" t="s">
        <v>2329</v>
      </c>
      <c r="B2" s="2322" t="s">
        <v>2330</v>
      </c>
      <c r="C2" s="6384" t="s">
        <v>926</v>
      </c>
      <c r="D2" s="6384"/>
      <c r="E2" s="6384"/>
      <c r="F2" s="6384"/>
      <c r="G2" s="6384"/>
      <c r="H2" s="6384"/>
      <c r="I2" s="6384"/>
      <c r="J2" s="6384"/>
      <c r="K2" s="6384"/>
      <c r="L2" s="6384"/>
      <c r="M2" s="6385"/>
    </row>
    <row r="3" spans="1:13" ht="111" customHeight="1">
      <c r="A3" s="6095"/>
      <c r="B3" s="2323" t="s">
        <v>2331</v>
      </c>
      <c r="C3" s="6153" t="s">
        <v>2540</v>
      </c>
      <c r="D3" s="6153"/>
      <c r="E3" s="6153"/>
      <c r="F3" s="6153"/>
      <c r="G3" s="6153"/>
      <c r="H3" s="6153"/>
      <c r="I3" s="6153"/>
      <c r="J3" s="6153"/>
      <c r="K3" s="6153"/>
      <c r="L3" s="6153"/>
      <c r="M3" s="6154"/>
    </row>
    <row r="4" spans="1:13" ht="30" customHeight="1">
      <c r="A4" s="6095"/>
      <c r="B4" s="2077" t="s">
        <v>240</v>
      </c>
      <c r="C4" s="1444" t="s">
        <v>1513</v>
      </c>
      <c r="D4" s="6390" t="s">
        <v>359</v>
      </c>
      <c r="E4" s="6391"/>
      <c r="F4" s="6151" t="s">
        <v>241</v>
      </c>
      <c r="G4" s="6152"/>
      <c r="H4" s="1434" t="s">
        <v>359</v>
      </c>
      <c r="I4" s="6390" t="s">
        <v>359</v>
      </c>
      <c r="J4" s="6392"/>
      <c r="K4" s="6392"/>
      <c r="L4" s="6392"/>
      <c r="M4" s="6393"/>
    </row>
    <row r="5" spans="1:13" ht="16.5" customHeight="1">
      <c r="A5" s="6095"/>
      <c r="B5" s="2324" t="s">
        <v>2333</v>
      </c>
      <c r="C5" s="6156" t="s">
        <v>359</v>
      </c>
      <c r="D5" s="6156"/>
      <c r="E5" s="6156"/>
      <c r="F5" s="6156"/>
      <c r="G5" s="6156"/>
      <c r="H5" s="6156"/>
      <c r="I5" s="6156"/>
      <c r="J5" s="6156"/>
      <c r="K5" s="6156"/>
      <c r="L5" s="6156"/>
      <c r="M5" s="6157"/>
    </row>
    <row r="6" spans="1:13">
      <c r="A6" s="6095"/>
      <c r="B6" s="2077" t="s">
        <v>2334</v>
      </c>
      <c r="C6" s="1438" t="s">
        <v>359</v>
      </c>
      <c r="D6" s="1435" t="s">
        <v>359</v>
      </c>
      <c r="E6" s="1435" t="s">
        <v>359</v>
      </c>
      <c r="F6" s="1435" t="s">
        <v>359</v>
      </c>
      <c r="G6" s="1435" t="s">
        <v>359</v>
      </c>
      <c r="H6" s="1435" t="s">
        <v>359</v>
      </c>
      <c r="I6" s="1435" t="s">
        <v>359</v>
      </c>
      <c r="J6" s="1435" t="s">
        <v>359</v>
      </c>
      <c r="K6" s="1435" t="s">
        <v>359</v>
      </c>
      <c r="L6" s="1435" t="s">
        <v>359</v>
      </c>
      <c r="M6" s="1669" t="s">
        <v>359</v>
      </c>
    </row>
    <row r="7" spans="1:13" ht="15.75" customHeight="1">
      <c r="A7" s="6095"/>
      <c r="B7" s="2077" t="s">
        <v>2335</v>
      </c>
      <c r="C7" s="6394" t="s">
        <v>288</v>
      </c>
      <c r="D7" s="6394"/>
      <c r="E7" s="6394"/>
      <c r="F7" s="1443" t="s">
        <v>359</v>
      </c>
      <c r="G7" s="1462" t="s">
        <v>359</v>
      </c>
      <c r="H7" s="2418" t="s">
        <v>244</v>
      </c>
      <c r="I7" s="6366" t="s">
        <v>289</v>
      </c>
      <c r="J7" s="6366"/>
      <c r="K7" s="6366"/>
      <c r="L7" s="6366"/>
      <c r="M7" s="6386"/>
    </row>
    <row r="8" spans="1:13" ht="15.75" customHeight="1">
      <c r="A8" s="6095"/>
      <c r="B8" s="6374" t="s">
        <v>2336</v>
      </c>
      <c r="C8" s="1443" t="s">
        <v>359</v>
      </c>
      <c r="D8" s="1443" t="s">
        <v>359</v>
      </c>
      <c r="E8" s="1464" t="s">
        <v>359</v>
      </c>
      <c r="F8" s="1464" t="s">
        <v>359</v>
      </c>
      <c r="G8" s="1464" t="s">
        <v>359</v>
      </c>
      <c r="H8" s="1464" t="s">
        <v>359</v>
      </c>
      <c r="I8" s="1443" t="s">
        <v>359</v>
      </c>
      <c r="J8" s="1443" t="s">
        <v>359</v>
      </c>
      <c r="K8" s="1443" t="s">
        <v>359</v>
      </c>
      <c r="L8" s="1443" t="s">
        <v>359</v>
      </c>
      <c r="M8" s="1754" t="s">
        <v>359</v>
      </c>
    </row>
    <row r="9" spans="1:13">
      <c r="A9" s="6095"/>
      <c r="B9" s="6374"/>
      <c r="C9" s="6369"/>
      <c r="D9" s="6369"/>
      <c r="E9" s="1443" t="s">
        <v>359</v>
      </c>
      <c r="F9" s="6369" t="s">
        <v>359</v>
      </c>
      <c r="G9" s="6369"/>
      <c r="H9" s="1443" t="s">
        <v>359</v>
      </c>
      <c r="I9" s="6369" t="s">
        <v>359</v>
      </c>
      <c r="J9" s="6369"/>
      <c r="K9" s="1443" t="s">
        <v>359</v>
      </c>
      <c r="L9" s="1443" t="s">
        <v>359</v>
      </c>
      <c r="M9" s="1754" t="s">
        <v>359</v>
      </c>
    </row>
    <row r="10" spans="1:13">
      <c r="A10" s="6095"/>
      <c r="B10" s="6375"/>
      <c r="C10" s="6369" t="s">
        <v>2337</v>
      </c>
      <c r="D10" s="6369"/>
      <c r="E10" s="1466" t="s">
        <v>359</v>
      </c>
      <c r="F10" s="6369" t="s">
        <v>2337</v>
      </c>
      <c r="G10" s="6369"/>
      <c r="H10" s="1466" t="s">
        <v>359</v>
      </c>
      <c r="I10" s="6369" t="s">
        <v>2337</v>
      </c>
      <c r="J10" s="6369"/>
      <c r="K10" s="1466" t="s">
        <v>359</v>
      </c>
      <c r="L10" s="1466" t="s">
        <v>359</v>
      </c>
      <c r="M10" s="1755" t="s">
        <v>359</v>
      </c>
    </row>
    <row r="11" spans="1:13" ht="344.25" customHeight="1">
      <c r="A11" s="6096"/>
      <c r="B11" s="2324" t="s">
        <v>2338</v>
      </c>
      <c r="C11" s="6387" t="s">
        <v>2541</v>
      </c>
      <c r="D11" s="6153"/>
      <c r="E11" s="6153"/>
      <c r="F11" s="6153"/>
      <c r="G11" s="6153"/>
      <c r="H11" s="6153"/>
      <c r="I11" s="6153"/>
      <c r="J11" s="6153"/>
      <c r="K11" s="6153"/>
      <c r="L11" s="6153"/>
      <c r="M11" s="6154"/>
    </row>
    <row r="12" spans="1:13" ht="15.75" customHeight="1">
      <c r="A12" s="6124" t="s">
        <v>2340</v>
      </c>
      <c r="B12" s="2077" t="s">
        <v>230</v>
      </c>
      <c r="C12" s="6143" t="s">
        <v>2542</v>
      </c>
      <c r="D12" s="6143"/>
      <c r="E12" s="6143"/>
      <c r="F12" s="6143"/>
      <c r="G12" s="6143"/>
      <c r="H12" s="6143"/>
      <c r="I12" s="6143"/>
      <c r="J12" s="6143"/>
      <c r="K12" s="6143"/>
      <c r="L12" s="6143"/>
      <c r="M12" s="6144"/>
    </row>
    <row r="13" spans="1:13" ht="8.25" customHeight="1">
      <c r="A13" s="6124"/>
      <c r="B13" s="6374" t="s">
        <v>2341</v>
      </c>
      <c r="C13" s="1443" t="s">
        <v>359</v>
      </c>
      <c r="D13" s="2281" t="s">
        <v>359</v>
      </c>
      <c r="E13" s="2281" t="s">
        <v>359</v>
      </c>
      <c r="F13" s="2281" t="s">
        <v>359</v>
      </c>
      <c r="G13" s="2281" t="s">
        <v>359</v>
      </c>
      <c r="H13" s="2281" t="s">
        <v>359</v>
      </c>
      <c r="I13" s="2281" t="s">
        <v>359</v>
      </c>
      <c r="J13" s="2281" t="s">
        <v>359</v>
      </c>
      <c r="K13" s="2281" t="s">
        <v>359</v>
      </c>
      <c r="L13" s="2281" t="s">
        <v>359</v>
      </c>
      <c r="M13" s="1740" t="s">
        <v>359</v>
      </c>
    </row>
    <row r="14" spans="1:13" ht="9" customHeight="1">
      <c r="A14" s="6124"/>
      <c r="B14" s="6374"/>
      <c r="C14" s="1443" t="s">
        <v>359</v>
      </c>
      <c r="D14" s="1431" t="s">
        <v>359</v>
      </c>
      <c r="E14" s="2281" t="s">
        <v>359</v>
      </c>
      <c r="F14" s="1431" t="s">
        <v>359</v>
      </c>
      <c r="G14" s="2281" t="s">
        <v>359</v>
      </c>
      <c r="H14" s="1431" t="s">
        <v>359</v>
      </c>
      <c r="I14" s="2281" t="s">
        <v>359</v>
      </c>
      <c r="J14" s="1431" t="s">
        <v>359</v>
      </c>
      <c r="K14" s="2281" t="s">
        <v>359</v>
      </c>
      <c r="L14" s="2281" t="s">
        <v>359</v>
      </c>
      <c r="M14" s="1740" t="s">
        <v>359</v>
      </c>
    </row>
    <row r="15" spans="1:13">
      <c r="A15" s="6124"/>
      <c r="B15" s="6374"/>
      <c r="C15" s="2281" t="s">
        <v>2342</v>
      </c>
      <c r="D15" s="1467" t="s">
        <v>359</v>
      </c>
      <c r="E15" s="2281" t="s">
        <v>2343</v>
      </c>
      <c r="F15" s="1467" t="s">
        <v>359</v>
      </c>
      <c r="G15" s="2281" t="s">
        <v>2344</v>
      </c>
      <c r="H15" s="1467" t="s">
        <v>359</v>
      </c>
      <c r="I15" s="2281" t="s">
        <v>2345</v>
      </c>
      <c r="J15" s="1467" t="s">
        <v>359</v>
      </c>
      <c r="K15" s="2281" t="s">
        <v>359</v>
      </c>
      <c r="L15" s="2281" t="s">
        <v>359</v>
      </c>
      <c r="M15" s="1740" t="s">
        <v>359</v>
      </c>
    </row>
    <row r="16" spans="1:13">
      <c r="A16" s="6124"/>
      <c r="B16" s="6374"/>
      <c r="C16" s="2281" t="s">
        <v>2346</v>
      </c>
      <c r="D16" s="1467" t="s">
        <v>359</v>
      </c>
      <c r="E16" s="2281" t="s">
        <v>2347</v>
      </c>
      <c r="F16" s="1467" t="s">
        <v>359</v>
      </c>
      <c r="G16" s="2281" t="s">
        <v>2348</v>
      </c>
      <c r="H16" s="1467" t="s">
        <v>359</v>
      </c>
      <c r="I16" s="2281" t="s">
        <v>359</v>
      </c>
      <c r="J16" s="2281" t="s">
        <v>359</v>
      </c>
      <c r="K16" s="2281" t="s">
        <v>359</v>
      </c>
      <c r="L16" s="2281" t="s">
        <v>359</v>
      </c>
      <c r="M16" s="1740" t="s">
        <v>359</v>
      </c>
    </row>
    <row r="17" spans="1:13">
      <c r="A17" s="6124"/>
      <c r="B17" s="6374"/>
      <c r="C17" s="2281" t="s">
        <v>2349</v>
      </c>
      <c r="D17" s="1467" t="s">
        <v>359</v>
      </c>
      <c r="E17" s="2281" t="s">
        <v>2350</v>
      </c>
      <c r="F17" s="1467" t="s">
        <v>359</v>
      </c>
      <c r="G17" s="2281" t="s">
        <v>359</v>
      </c>
      <c r="H17" s="2281" t="s">
        <v>359</v>
      </c>
      <c r="I17" s="2281" t="s">
        <v>359</v>
      </c>
      <c r="J17" s="2281" t="s">
        <v>359</v>
      </c>
      <c r="K17" s="2281" t="s">
        <v>359</v>
      </c>
      <c r="L17" s="2281" t="s">
        <v>359</v>
      </c>
      <c r="M17" s="1740" t="s">
        <v>359</v>
      </c>
    </row>
    <row r="18" spans="1:13">
      <c r="A18" s="6124"/>
      <c r="B18" s="6374"/>
      <c r="C18" s="2281" t="s">
        <v>105</v>
      </c>
      <c r="D18" s="1467" t="s">
        <v>2351</v>
      </c>
      <c r="E18" s="2281" t="s">
        <v>2352</v>
      </c>
      <c r="F18" s="1466" t="s">
        <v>2528</v>
      </c>
      <c r="G18" s="1466" t="s">
        <v>359</v>
      </c>
      <c r="H18" s="1466" t="s">
        <v>359</v>
      </c>
      <c r="I18" s="1466" t="s">
        <v>359</v>
      </c>
      <c r="J18" s="1466" t="s">
        <v>359</v>
      </c>
      <c r="K18" s="1466" t="s">
        <v>359</v>
      </c>
      <c r="L18" s="1466" t="s">
        <v>359</v>
      </c>
      <c r="M18" s="1755" t="s">
        <v>359</v>
      </c>
    </row>
    <row r="19" spans="1:13" ht="9.75" customHeight="1">
      <c r="A19" s="6124"/>
      <c r="B19" s="6375"/>
      <c r="C19" s="1431" t="s">
        <v>359</v>
      </c>
      <c r="D19" s="1431" t="s">
        <v>359</v>
      </c>
      <c r="E19" s="1431" t="s">
        <v>359</v>
      </c>
      <c r="F19" s="1431" t="s">
        <v>359</v>
      </c>
      <c r="G19" s="1431" t="s">
        <v>359</v>
      </c>
      <c r="H19" s="1431" t="s">
        <v>359</v>
      </c>
      <c r="I19" s="1431" t="s">
        <v>359</v>
      </c>
      <c r="J19" s="1431" t="s">
        <v>359</v>
      </c>
      <c r="K19" s="1431" t="s">
        <v>359</v>
      </c>
      <c r="L19" s="1431" t="s">
        <v>359</v>
      </c>
      <c r="M19" s="1671" t="s">
        <v>359</v>
      </c>
    </row>
    <row r="20" spans="1:13" ht="15.75" customHeight="1">
      <c r="A20" s="6124"/>
      <c r="B20" s="6374" t="s">
        <v>2354</v>
      </c>
      <c r="C20" s="2281" t="s">
        <v>359</v>
      </c>
      <c r="D20" s="2281" t="s">
        <v>359</v>
      </c>
      <c r="E20" s="2281" t="s">
        <v>359</v>
      </c>
      <c r="F20" s="2281" t="s">
        <v>359</v>
      </c>
      <c r="G20" s="2281" t="s">
        <v>359</v>
      </c>
      <c r="H20" s="2281" t="s">
        <v>359</v>
      </c>
      <c r="I20" s="2281" t="s">
        <v>359</v>
      </c>
      <c r="J20" s="2281" t="s">
        <v>359</v>
      </c>
      <c r="K20" s="2281" t="s">
        <v>359</v>
      </c>
      <c r="L20" s="1443" t="s">
        <v>359</v>
      </c>
      <c r="M20" s="1754" t="s">
        <v>359</v>
      </c>
    </row>
    <row r="21" spans="1:13">
      <c r="A21" s="6124"/>
      <c r="B21" s="6374"/>
      <c r="C21" s="2281" t="s">
        <v>2355</v>
      </c>
      <c r="D21" s="1441" t="s">
        <v>359</v>
      </c>
      <c r="E21" s="2281" t="s">
        <v>359</v>
      </c>
      <c r="F21" s="2281" t="s">
        <v>2356</v>
      </c>
      <c r="G21" s="1441"/>
      <c r="H21" s="2281" t="s">
        <v>359</v>
      </c>
      <c r="I21" s="2281" t="s">
        <v>2357</v>
      </c>
      <c r="J21" s="1441" t="s">
        <v>2351</v>
      </c>
      <c r="K21" s="2281" t="s">
        <v>359</v>
      </c>
      <c r="L21" s="1443" t="s">
        <v>359</v>
      </c>
      <c r="M21" s="1754" t="s">
        <v>359</v>
      </c>
    </row>
    <row r="22" spans="1:13">
      <c r="A22" s="6124"/>
      <c r="B22" s="6374"/>
      <c r="C22" s="2281" t="s">
        <v>2358</v>
      </c>
      <c r="D22" s="1384" t="s">
        <v>359</v>
      </c>
      <c r="E22" s="1443" t="s">
        <v>359</v>
      </c>
      <c r="F22" s="2281" t="s">
        <v>2359</v>
      </c>
      <c r="G22" s="1467" t="s">
        <v>359</v>
      </c>
      <c r="H22" s="1443" t="s">
        <v>359</v>
      </c>
      <c r="I22" s="1443" t="s">
        <v>359</v>
      </c>
      <c r="J22" s="1443" t="s">
        <v>359</v>
      </c>
      <c r="K22" s="1443" t="s">
        <v>359</v>
      </c>
      <c r="L22" s="1443" t="s">
        <v>359</v>
      </c>
      <c r="M22" s="1754" t="s">
        <v>359</v>
      </c>
    </row>
    <row r="23" spans="1:13">
      <c r="A23" s="6124"/>
      <c r="B23" s="6374"/>
      <c r="C23" s="1431" t="s">
        <v>359</v>
      </c>
      <c r="D23" s="1431" t="s">
        <v>359</v>
      </c>
      <c r="E23" s="1431" t="s">
        <v>359</v>
      </c>
      <c r="F23" s="1431" t="s">
        <v>359</v>
      </c>
      <c r="G23" s="1431" t="s">
        <v>359</v>
      </c>
      <c r="H23" s="1431" t="s">
        <v>359</v>
      </c>
      <c r="I23" s="1431" t="s">
        <v>359</v>
      </c>
      <c r="J23" s="1431" t="s">
        <v>359</v>
      </c>
      <c r="K23" s="1431" t="s">
        <v>359</v>
      </c>
      <c r="L23" s="1466" t="s">
        <v>359</v>
      </c>
      <c r="M23" s="1755" t="s">
        <v>359</v>
      </c>
    </row>
    <row r="24" spans="1:13">
      <c r="A24" s="6124"/>
      <c r="B24" s="6082" t="s">
        <v>2360</v>
      </c>
      <c r="C24" s="2281" t="s">
        <v>359</v>
      </c>
      <c r="D24" s="2281" t="s">
        <v>359</v>
      </c>
      <c r="E24" s="2281" t="s">
        <v>359</v>
      </c>
      <c r="F24" s="2281" t="s">
        <v>359</v>
      </c>
      <c r="G24" s="2281" t="s">
        <v>359</v>
      </c>
      <c r="H24" s="2281" t="s">
        <v>359</v>
      </c>
      <c r="I24" s="2281" t="s">
        <v>359</v>
      </c>
      <c r="J24" s="2281" t="s">
        <v>359</v>
      </c>
      <c r="K24" s="2281" t="s">
        <v>359</v>
      </c>
      <c r="L24" s="2281" t="s">
        <v>359</v>
      </c>
      <c r="M24" s="1740" t="s">
        <v>359</v>
      </c>
    </row>
    <row r="25" spans="1:13">
      <c r="A25" s="6124"/>
      <c r="B25" s="6083"/>
      <c r="C25" s="1439" t="s">
        <v>2361</v>
      </c>
      <c r="D25" s="4041">
        <v>39634</v>
      </c>
      <c r="E25" s="2281" t="s">
        <v>359</v>
      </c>
      <c r="F25" s="1443" t="s">
        <v>2362</v>
      </c>
      <c r="G25" s="1438">
        <v>2022</v>
      </c>
      <c r="H25" s="2281" t="s">
        <v>359</v>
      </c>
      <c r="I25" s="1443" t="s">
        <v>2363</v>
      </c>
      <c r="J25" s="1470" t="s">
        <v>2530</v>
      </c>
      <c r="K25" s="1435" t="s">
        <v>359</v>
      </c>
      <c r="L25" s="1438" t="s">
        <v>359</v>
      </c>
      <c r="M25" s="1740" t="s">
        <v>359</v>
      </c>
    </row>
    <row r="26" spans="1:13">
      <c r="A26" s="6124"/>
      <c r="B26" s="6084"/>
      <c r="C26" s="1431" t="s">
        <v>359</v>
      </c>
      <c r="D26" s="1431" t="s">
        <v>359</v>
      </c>
      <c r="E26" s="1431" t="s">
        <v>359</v>
      </c>
      <c r="F26" s="1431" t="s">
        <v>359</v>
      </c>
      <c r="G26" s="1431" t="s">
        <v>359</v>
      </c>
      <c r="H26" s="1431" t="s">
        <v>359</v>
      </c>
      <c r="I26" s="1431" t="s">
        <v>359</v>
      </c>
      <c r="J26" s="1431" t="s">
        <v>359</v>
      </c>
      <c r="K26" s="1431" t="s">
        <v>359</v>
      </c>
      <c r="L26" s="1431" t="s">
        <v>359</v>
      </c>
      <c r="M26" s="1671" t="s">
        <v>359</v>
      </c>
    </row>
    <row r="27" spans="1:13" ht="16.5" customHeight="1">
      <c r="A27" s="6124"/>
      <c r="B27" s="6374" t="s">
        <v>2364</v>
      </c>
      <c r="C27" s="2321" t="s">
        <v>359</v>
      </c>
      <c r="D27" s="2321" t="s">
        <v>359</v>
      </c>
      <c r="E27" s="2321" t="s">
        <v>359</v>
      </c>
      <c r="F27" s="2321" t="s">
        <v>359</v>
      </c>
      <c r="G27" s="2321" t="s">
        <v>359</v>
      </c>
      <c r="H27" s="2321" t="s">
        <v>359</v>
      </c>
      <c r="I27" s="2321" t="s">
        <v>359</v>
      </c>
      <c r="J27" s="2321" t="s">
        <v>359</v>
      </c>
      <c r="K27" s="2321" t="s">
        <v>359</v>
      </c>
      <c r="L27" s="1443" t="s">
        <v>359</v>
      </c>
      <c r="M27" s="2091" t="s">
        <v>359</v>
      </c>
    </row>
    <row r="28" spans="1:13">
      <c r="A28" s="6124"/>
      <c r="B28" s="6374"/>
      <c r="C28" s="2281" t="s">
        <v>2365</v>
      </c>
      <c r="D28" s="1468">
        <v>2023</v>
      </c>
      <c r="E28" s="2321" t="s">
        <v>359</v>
      </c>
      <c r="F28" s="2281" t="s">
        <v>2366</v>
      </c>
      <c r="G28" s="1468">
        <v>2038</v>
      </c>
      <c r="H28" s="2321" t="s">
        <v>359</v>
      </c>
      <c r="I28" s="1443" t="s">
        <v>359</v>
      </c>
      <c r="J28" s="2321" t="s">
        <v>359</v>
      </c>
      <c r="K28" s="2321" t="s">
        <v>359</v>
      </c>
      <c r="L28" s="1443" t="s">
        <v>359</v>
      </c>
      <c r="M28" s="2091" t="s">
        <v>359</v>
      </c>
    </row>
    <row r="29" spans="1:13">
      <c r="A29" s="6124"/>
      <c r="B29" s="6374"/>
      <c r="C29" s="2281" t="s">
        <v>359</v>
      </c>
      <c r="D29" s="2281" t="s">
        <v>359</v>
      </c>
      <c r="E29" s="2321" t="s">
        <v>359</v>
      </c>
      <c r="F29" s="2281" t="s">
        <v>359</v>
      </c>
      <c r="G29" s="2321" t="s">
        <v>359</v>
      </c>
      <c r="H29" s="2321" t="s">
        <v>359</v>
      </c>
      <c r="I29" s="1443" t="s">
        <v>359</v>
      </c>
      <c r="J29" s="2321" t="s">
        <v>359</v>
      </c>
      <c r="K29" s="2321" t="s">
        <v>359</v>
      </c>
      <c r="L29" s="1443" t="s">
        <v>359</v>
      </c>
      <c r="M29" s="2091" t="s">
        <v>359</v>
      </c>
    </row>
    <row r="30" spans="1:13">
      <c r="A30" s="6124"/>
      <c r="B30" s="6382" t="s">
        <v>2367</v>
      </c>
      <c r="C30" s="3316" t="s">
        <v>359</v>
      </c>
      <c r="D30" s="3280" t="s">
        <v>359</v>
      </c>
      <c r="E30" s="3280" t="s">
        <v>359</v>
      </c>
      <c r="F30" s="3280" t="s">
        <v>359</v>
      </c>
      <c r="G30" s="3280" t="s">
        <v>359</v>
      </c>
      <c r="H30" s="3280" t="s">
        <v>359</v>
      </c>
      <c r="I30" s="3280" t="s">
        <v>359</v>
      </c>
      <c r="J30" s="3280" t="s">
        <v>359</v>
      </c>
      <c r="K30" s="3280" t="s">
        <v>359</v>
      </c>
      <c r="L30" s="3280" t="s">
        <v>359</v>
      </c>
      <c r="M30" s="3317" t="s">
        <v>359</v>
      </c>
    </row>
    <row r="31" spans="1:13">
      <c r="A31" s="6124"/>
      <c r="B31" s="5975"/>
      <c r="C31" s="3318" t="s">
        <v>359</v>
      </c>
      <c r="D31" s="3167" t="s">
        <v>2368</v>
      </c>
      <c r="E31" s="3167">
        <v>2023</v>
      </c>
      <c r="F31" s="3167" t="s">
        <v>2369</v>
      </c>
      <c r="G31" s="3167">
        <v>2024</v>
      </c>
      <c r="H31" s="3184" t="s">
        <v>2370</v>
      </c>
      <c r="I31" s="3184">
        <v>2025</v>
      </c>
      <c r="J31" s="3184" t="s">
        <v>2371</v>
      </c>
      <c r="K31" s="3167">
        <v>2026</v>
      </c>
      <c r="L31" s="3167" t="s">
        <v>2372</v>
      </c>
      <c r="M31" s="3312">
        <v>2027</v>
      </c>
    </row>
    <row r="32" spans="1:13">
      <c r="A32" s="6124"/>
      <c r="B32" s="5975"/>
      <c r="C32" s="3318" t="s">
        <v>359</v>
      </c>
      <c r="D32" s="6347">
        <v>39832</v>
      </c>
      <c r="E32" s="6348"/>
      <c r="F32" s="6347">
        <v>40031</v>
      </c>
      <c r="G32" s="6348"/>
      <c r="H32" s="6347">
        <v>40231</v>
      </c>
      <c r="I32" s="6348"/>
      <c r="J32" s="6347">
        <v>40433</v>
      </c>
      <c r="K32" s="6348"/>
      <c r="L32" s="6347">
        <v>40635</v>
      </c>
      <c r="M32" s="6349"/>
    </row>
    <row r="33" spans="1:13">
      <c r="A33" s="6124"/>
      <c r="B33" s="5975"/>
      <c r="C33" s="3318" t="s">
        <v>359</v>
      </c>
      <c r="D33" s="3167" t="s">
        <v>2373</v>
      </c>
      <c r="E33" s="3167">
        <v>2028</v>
      </c>
      <c r="F33" s="3167" t="s">
        <v>2374</v>
      </c>
      <c r="G33" s="3167">
        <v>2029</v>
      </c>
      <c r="H33" s="3184" t="s">
        <v>2375</v>
      </c>
      <c r="I33" s="3184">
        <v>2030</v>
      </c>
      <c r="J33" s="3184" t="s">
        <v>2376</v>
      </c>
      <c r="K33" s="3167">
        <v>2031</v>
      </c>
      <c r="L33" s="3167" t="s">
        <v>2377</v>
      </c>
      <c r="M33" s="3312">
        <v>2032</v>
      </c>
    </row>
    <row r="34" spans="1:13">
      <c r="A34" s="6124"/>
      <c r="B34" s="5975"/>
      <c r="C34" s="3318" t="s">
        <v>359</v>
      </c>
      <c r="D34" s="6347">
        <v>40838</v>
      </c>
      <c r="E34" s="6348"/>
      <c r="F34" s="6347">
        <v>41042</v>
      </c>
      <c r="G34" s="6348"/>
      <c r="H34" s="6347">
        <v>41247</v>
      </c>
      <c r="I34" s="6348"/>
      <c r="J34" s="6347">
        <v>41454</v>
      </c>
      <c r="K34" s="6348"/>
      <c r="L34" s="6347">
        <v>41661</v>
      </c>
      <c r="M34" s="6349"/>
    </row>
    <row r="35" spans="1:13">
      <c r="A35" s="6124"/>
      <c r="B35" s="5975"/>
      <c r="C35" s="3318" t="s">
        <v>359</v>
      </c>
      <c r="D35" s="3167" t="s">
        <v>2378</v>
      </c>
      <c r="E35" s="3167">
        <v>2033</v>
      </c>
      <c r="F35" s="3167" t="s">
        <v>2379</v>
      </c>
      <c r="G35" s="3167">
        <v>2034</v>
      </c>
      <c r="H35" s="3184" t="s">
        <v>2380</v>
      </c>
      <c r="I35" s="3184">
        <v>2035</v>
      </c>
      <c r="J35" s="3184" t="s">
        <v>2381</v>
      </c>
      <c r="K35" s="3167">
        <v>2036</v>
      </c>
      <c r="L35" s="3167" t="s">
        <v>2382</v>
      </c>
      <c r="M35" s="3312">
        <v>2037</v>
      </c>
    </row>
    <row r="36" spans="1:13">
      <c r="A36" s="6124"/>
      <c r="B36" s="5975"/>
      <c r="C36" s="3318" t="s">
        <v>359</v>
      </c>
      <c r="D36" s="6347">
        <v>41869</v>
      </c>
      <c r="E36" s="6348"/>
      <c r="F36" s="6347">
        <v>42079</v>
      </c>
      <c r="G36" s="6348"/>
      <c r="H36" s="6347">
        <v>42289</v>
      </c>
      <c r="I36" s="6348"/>
      <c r="J36" s="6347">
        <v>42500</v>
      </c>
      <c r="K36" s="6348"/>
      <c r="L36" s="6347">
        <v>42713</v>
      </c>
      <c r="M36" s="6349"/>
    </row>
    <row r="37" spans="1:13">
      <c r="A37" s="6124"/>
      <c r="B37" s="5975"/>
      <c r="C37" s="3318" t="s">
        <v>359</v>
      </c>
      <c r="D37" s="3185" t="s">
        <v>2383</v>
      </c>
      <c r="E37" s="3185">
        <v>2038</v>
      </c>
      <c r="F37" s="3185" t="s">
        <v>2384</v>
      </c>
      <c r="G37" s="1729" t="s">
        <v>359</v>
      </c>
      <c r="H37" s="3281" t="s">
        <v>359</v>
      </c>
      <c r="I37" s="3165" t="s">
        <v>359</v>
      </c>
      <c r="J37" s="3165" t="s">
        <v>359</v>
      </c>
      <c r="K37" s="3165" t="s">
        <v>359</v>
      </c>
      <c r="L37" s="3165" t="s">
        <v>359</v>
      </c>
      <c r="M37" s="3319" t="s">
        <v>359</v>
      </c>
    </row>
    <row r="38" spans="1:13" ht="16.5">
      <c r="A38" s="6124"/>
      <c r="B38" s="5975"/>
      <c r="C38" s="3318" t="s">
        <v>359</v>
      </c>
      <c r="D38" s="6347">
        <v>42926</v>
      </c>
      <c r="E38" s="6348"/>
      <c r="F38" s="6347">
        <v>661780</v>
      </c>
      <c r="G38" s="6348"/>
      <c r="H38" s="6353" t="s">
        <v>359</v>
      </c>
      <c r="I38" s="6353"/>
      <c r="J38" s="3165" t="s">
        <v>359</v>
      </c>
      <c r="K38" s="3165" t="s">
        <v>359</v>
      </c>
      <c r="L38" s="3165" t="s">
        <v>359</v>
      </c>
      <c r="M38" s="3319" t="s">
        <v>359</v>
      </c>
    </row>
    <row r="39" spans="1:13">
      <c r="A39" s="6124"/>
      <c r="B39" s="6383"/>
      <c r="C39" s="3320" t="s">
        <v>359</v>
      </c>
      <c r="D39" s="1564" t="s">
        <v>359</v>
      </c>
      <c r="E39" s="1564" t="s">
        <v>359</v>
      </c>
      <c r="F39" s="1564" t="s">
        <v>359</v>
      </c>
      <c r="G39" s="1564" t="s">
        <v>359</v>
      </c>
      <c r="H39" s="6354" t="s">
        <v>359</v>
      </c>
      <c r="I39" s="6354"/>
      <c r="J39" s="1565" t="s">
        <v>359</v>
      </c>
      <c r="K39" s="1565" t="s">
        <v>359</v>
      </c>
      <c r="L39" s="1565" t="s">
        <v>359</v>
      </c>
      <c r="M39" s="3321" t="s">
        <v>359</v>
      </c>
    </row>
    <row r="40" spans="1:13" ht="18" customHeight="1">
      <c r="A40" s="6124"/>
      <c r="B40" s="6374" t="s">
        <v>2385</v>
      </c>
      <c r="C40" s="2281" t="s">
        <v>359</v>
      </c>
      <c r="D40" s="2281" t="s">
        <v>359</v>
      </c>
      <c r="E40" s="2281" t="s">
        <v>359</v>
      </c>
      <c r="F40" s="2281" t="s">
        <v>359</v>
      </c>
      <c r="G40" s="2281" t="s">
        <v>359</v>
      </c>
      <c r="H40" s="2281" t="s">
        <v>359</v>
      </c>
      <c r="I40" s="2281" t="s">
        <v>359</v>
      </c>
      <c r="J40" s="2281" t="s">
        <v>359</v>
      </c>
      <c r="K40" s="2281" t="s">
        <v>359</v>
      </c>
      <c r="L40" s="1443" t="s">
        <v>359</v>
      </c>
      <c r="M40" s="2091" t="s">
        <v>359</v>
      </c>
    </row>
    <row r="41" spans="1:13" ht="15.75" customHeight="1">
      <c r="A41" s="6124"/>
      <c r="B41" s="6374"/>
      <c r="C41" s="1443" t="s">
        <v>359</v>
      </c>
      <c r="D41" s="2281" t="s">
        <v>93</v>
      </c>
      <c r="E41" s="1431" t="s">
        <v>95</v>
      </c>
      <c r="F41" s="6166" t="s">
        <v>2386</v>
      </c>
      <c r="G41" s="6167" t="s">
        <v>105</v>
      </c>
      <c r="H41" s="6168"/>
      <c r="I41" s="6168"/>
      <c r="J41" s="6169"/>
      <c r="K41" s="2281" t="s">
        <v>2387</v>
      </c>
      <c r="L41" s="6376" t="s">
        <v>2543</v>
      </c>
      <c r="M41" s="6377"/>
    </row>
    <row r="42" spans="1:13">
      <c r="A42" s="6124"/>
      <c r="B42" s="6374"/>
      <c r="C42" s="1443" t="s">
        <v>359</v>
      </c>
      <c r="D42" s="1385" t="s">
        <v>2441</v>
      </c>
      <c r="E42" s="1434" t="s">
        <v>359</v>
      </c>
      <c r="F42" s="6166"/>
      <c r="G42" s="6170"/>
      <c r="H42" s="6138"/>
      <c r="I42" s="6138"/>
      <c r="J42" s="6171"/>
      <c r="K42" s="1443" t="s">
        <v>359</v>
      </c>
      <c r="L42" s="6378"/>
      <c r="M42" s="6379"/>
    </row>
    <row r="43" spans="1:13">
      <c r="A43" s="6124"/>
      <c r="B43" s="6375"/>
      <c r="C43" s="1466" t="s">
        <v>359</v>
      </c>
      <c r="D43" s="1466" t="s">
        <v>359</v>
      </c>
      <c r="E43" s="1466" t="s">
        <v>359</v>
      </c>
      <c r="F43" s="1466" t="s">
        <v>359</v>
      </c>
      <c r="G43" s="1466" t="s">
        <v>359</v>
      </c>
      <c r="H43" s="1466" t="s">
        <v>359</v>
      </c>
      <c r="I43" s="1466" t="s">
        <v>359</v>
      </c>
      <c r="J43" s="1466" t="s">
        <v>359</v>
      </c>
      <c r="K43" s="1466" t="s">
        <v>359</v>
      </c>
      <c r="L43" s="1443" t="s">
        <v>359</v>
      </c>
      <c r="M43" s="2091" t="s">
        <v>359</v>
      </c>
    </row>
    <row r="44" spans="1:13" ht="66.75" customHeight="1">
      <c r="A44" s="6124"/>
      <c r="B44" s="2077" t="s">
        <v>2388</v>
      </c>
      <c r="C44" s="6380" t="s">
        <v>2544</v>
      </c>
      <c r="D44" s="6153"/>
      <c r="E44" s="6153"/>
      <c r="F44" s="6153"/>
      <c r="G44" s="6153"/>
      <c r="H44" s="6153"/>
      <c r="I44" s="6153"/>
      <c r="J44" s="6153"/>
      <c r="K44" s="6153"/>
      <c r="L44" s="6153"/>
      <c r="M44" s="6154"/>
    </row>
    <row r="45" spans="1:13" ht="15.75" customHeight="1">
      <c r="A45" s="6124"/>
      <c r="B45" s="2077" t="s">
        <v>2390</v>
      </c>
      <c r="C45" s="6153" t="s">
        <v>289</v>
      </c>
      <c r="D45" s="6153"/>
      <c r="E45" s="6153"/>
      <c r="F45" s="6153"/>
      <c r="G45" s="6153"/>
      <c r="H45" s="6153"/>
      <c r="I45" s="6153"/>
      <c r="J45" s="6153"/>
      <c r="K45" s="6153"/>
      <c r="L45" s="6153"/>
      <c r="M45" s="6154"/>
    </row>
    <row r="46" spans="1:13" ht="15.75" customHeight="1">
      <c r="A46" s="6124"/>
      <c r="B46" s="2077" t="s">
        <v>2392</v>
      </c>
      <c r="C46" s="6356">
        <v>5</v>
      </c>
      <c r="D46" s="6356"/>
      <c r="E46" s="6356"/>
      <c r="F46" s="6356"/>
      <c r="G46" s="6356"/>
      <c r="H46" s="6356"/>
      <c r="I46" s="6356"/>
      <c r="J46" s="6356"/>
      <c r="K46" s="6356"/>
      <c r="L46" s="6356"/>
      <c r="M46" s="6381"/>
    </row>
    <row r="47" spans="1:13" ht="15.75" customHeight="1">
      <c r="A47" s="6125"/>
      <c r="B47" s="2077" t="s">
        <v>2393</v>
      </c>
      <c r="C47" s="6356">
        <v>2017</v>
      </c>
      <c r="D47" s="6356"/>
      <c r="E47" s="6356"/>
      <c r="F47" s="6356"/>
      <c r="G47" s="6356"/>
      <c r="H47" s="6356"/>
      <c r="I47" s="6356"/>
      <c r="J47" s="6356"/>
      <c r="K47" s="6356"/>
      <c r="L47" s="6356"/>
      <c r="M47" s="6381"/>
    </row>
    <row r="48" spans="1:13" ht="15.75" customHeight="1">
      <c r="A48" s="6109" t="s">
        <v>2394</v>
      </c>
      <c r="B48" s="2077" t="s">
        <v>2395</v>
      </c>
      <c r="C48" s="6153" t="s">
        <v>2534</v>
      </c>
      <c r="D48" s="6153"/>
      <c r="E48" s="6153"/>
      <c r="F48" s="6153"/>
      <c r="G48" s="6153"/>
      <c r="H48" s="6153"/>
      <c r="I48" s="6153"/>
      <c r="J48" s="6153"/>
      <c r="K48" s="6153"/>
      <c r="L48" s="6153"/>
      <c r="M48" s="6154"/>
    </row>
    <row r="49" spans="1:13" ht="15.75" customHeight="1">
      <c r="A49" s="6109"/>
      <c r="B49" s="2077" t="s">
        <v>2396</v>
      </c>
      <c r="C49" s="6153" t="s">
        <v>2535</v>
      </c>
      <c r="D49" s="6153"/>
      <c r="E49" s="6153"/>
      <c r="F49" s="6153"/>
      <c r="G49" s="6153"/>
      <c r="H49" s="6153"/>
      <c r="I49" s="6153"/>
      <c r="J49" s="6153"/>
      <c r="K49" s="6153"/>
      <c r="L49" s="6153"/>
      <c r="M49" s="6154"/>
    </row>
    <row r="50" spans="1:13" ht="15.75" customHeight="1">
      <c r="A50" s="6109"/>
      <c r="B50" s="2077" t="s">
        <v>2398</v>
      </c>
      <c r="C50" s="6153" t="s">
        <v>289</v>
      </c>
      <c r="D50" s="6153"/>
      <c r="E50" s="6153"/>
      <c r="F50" s="6153"/>
      <c r="G50" s="6153"/>
      <c r="H50" s="6153"/>
      <c r="I50" s="6153"/>
      <c r="J50" s="6153"/>
      <c r="K50" s="6153"/>
      <c r="L50" s="6153"/>
      <c r="M50" s="6154"/>
    </row>
    <row r="51" spans="1:13" ht="15.75" customHeight="1">
      <c r="A51" s="6109"/>
      <c r="B51" s="2077" t="s">
        <v>2399</v>
      </c>
      <c r="C51" s="6153" t="s">
        <v>2536</v>
      </c>
      <c r="D51" s="6153"/>
      <c r="E51" s="6153"/>
      <c r="F51" s="6153"/>
      <c r="G51" s="6153"/>
      <c r="H51" s="6153"/>
      <c r="I51" s="6153"/>
      <c r="J51" s="6153"/>
      <c r="K51" s="6153"/>
      <c r="L51" s="6153"/>
      <c r="M51" s="6154"/>
    </row>
    <row r="52" spans="1:13" ht="15.75" customHeight="1">
      <c r="A52" s="6109"/>
      <c r="B52" s="2077" t="s">
        <v>2400</v>
      </c>
      <c r="C52" s="6372" t="s">
        <v>819</v>
      </c>
      <c r="D52" s="6337"/>
      <c r="E52" s="6337"/>
      <c r="F52" s="6337"/>
      <c r="G52" s="6337"/>
      <c r="H52" s="6337"/>
      <c r="I52" s="6337"/>
      <c r="J52" s="6337"/>
      <c r="K52" s="6337"/>
      <c r="L52" s="6337"/>
      <c r="M52" s="6373"/>
    </row>
    <row r="53" spans="1:13" ht="16.5" customHeight="1">
      <c r="A53" s="6123"/>
      <c r="B53" s="2077" t="s">
        <v>2401</v>
      </c>
      <c r="C53" s="6153" t="s">
        <v>2537</v>
      </c>
      <c r="D53" s="6153"/>
      <c r="E53" s="6153"/>
      <c r="F53" s="6153"/>
      <c r="G53" s="6153"/>
      <c r="H53" s="6153"/>
      <c r="I53" s="6153"/>
      <c r="J53" s="6153"/>
      <c r="K53" s="6153"/>
      <c r="L53" s="6153"/>
      <c r="M53" s="6154"/>
    </row>
    <row r="54" spans="1:13" ht="15.75" customHeight="1">
      <c r="A54" s="6108" t="s">
        <v>2402</v>
      </c>
      <c r="B54" s="2078" t="s">
        <v>2403</v>
      </c>
      <c r="C54" s="6153" t="s">
        <v>2538</v>
      </c>
      <c r="D54" s="6153"/>
      <c r="E54" s="6153"/>
      <c r="F54" s="6153"/>
      <c r="G54" s="6153"/>
      <c r="H54" s="6153"/>
      <c r="I54" s="6153"/>
      <c r="J54" s="6153"/>
      <c r="K54" s="6153"/>
      <c r="L54" s="6153"/>
      <c r="M54" s="6154"/>
    </row>
    <row r="55" spans="1:13" ht="30" customHeight="1">
      <c r="A55" s="6109"/>
      <c r="B55" s="2078" t="s">
        <v>2404</v>
      </c>
      <c r="C55" s="6153" t="s">
        <v>2405</v>
      </c>
      <c r="D55" s="6153"/>
      <c r="E55" s="6153"/>
      <c r="F55" s="6153"/>
      <c r="G55" s="6153"/>
      <c r="H55" s="6153"/>
      <c r="I55" s="6153"/>
      <c r="J55" s="6153"/>
      <c r="K55" s="6153"/>
      <c r="L55" s="6153"/>
      <c r="M55" s="6154"/>
    </row>
    <row r="56" spans="1:13" ht="30" customHeight="1">
      <c r="A56" s="6109"/>
      <c r="B56" s="2078" t="s">
        <v>244</v>
      </c>
      <c r="C56" s="6153" t="s">
        <v>289</v>
      </c>
      <c r="D56" s="6153"/>
      <c r="E56" s="6153"/>
      <c r="F56" s="6153"/>
      <c r="G56" s="6153"/>
      <c r="H56" s="6153"/>
      <c r="I56" s="6153"/>
      <c r="J56" s="6153"/>
      <c r="K56" s="6153"/>
      <c r="L56" s="6153"/>
      <c r="M56" s="6154"/>
    </row>
    <row r="57" spans="1:13" ht="15.75" customHeight="1">
      <c r="A57" s="1383" t="s">
        <v>2406</v>
      </c>
      <c r="B57" s="2326" t="s">
        <v>359</v>
      </c>
      <c r="C57" s="6370" t="s">
        <v>359</v>
      </c>
      <c r="D57" s="6370"/>
      <c r="E57" s="6370"/>
      <c r="F57" s="6370"/>
      <c r="G57" s="6370"/>
      <c r="H57" s="6370"/>
      <c r="I57" s="6370"/>
      <c r="J57" s="6370"/>
      <c r="K57" s="6370"/>
      <c r="L57" s="6370"/>
      <c r="M57" s="6371"/>
    </row>
  </sheetData>
  <mergeCells count="64">
    <mergeCell ref="D38:E38"/>
    <mergeCell ref="F38:G38"/>
    <mergeCell ref="D36:E36"/>
    <mergeCell ref="F36:G36"/>
    <mergeCell ref="H36:I36"/>
    <mergeCell ref="J36:K36"/>
    <mergeCell ref="L36:M36"/>
    <mergeCell ref="D34:E34"/>
    <mergeCell ref="F34:G34"/>
    <mergeCell ref="H34:I34"/>
    <mergeCell ref="J34:K34"/>
    <mergeCell ref="L34:M34"/>
    <mergeCell ref="D32:E32"/>
    <mergeCell ref="F32:G32"/>
    <mergeCell ref="H32:I32"/>
    <mergeCell ref="J32:K32"/>
    <mergeCell ref="L32:M32"/>
    <mergeCell ref="B24:B26"/>
    <mergeCell ref="B1:M1"/>
    <mergeCell ref="D4:E4"/>
    <mergeCell ref="I4:M4"/>
    <mergeCell ref="C7:E7"/>
    <mergeCell ref="A2:A11"/>
    <mergeCell ref="C2:M2"/>
    <mergeCell ref="C3:M3"/>
    <mergeCell ref="F4:G4"/>
    <mergeCell ref="C5:M5"/>
    <mergeCell ref="I7:M7"/>
    <mergeCell ref="B8:B10"/>
    <mergeCell ref="C9:D9"/>
    <mergeCell ref="F9:G9"/>
    <mergeCell ref="I9:J9"/>
    <mergeCell ref="C10:D10"/>
    <mergeCell ref="F10:G10"/>
    <mergeCell ref="I10:J10"/>
    <mergeCell ref="C11:M11"/>
    <mergeCell ref="A12:A47"/>
    <mergeCell ref="B13:B19"/>
    <mergeCell ref="B20:B23"/>
    <mergeCell ref="B27:B29"/>
    <mergeCell ref="C12:M12"/>
    <mergeCell ref="H38:I38"/>
    <mergeCell ref="H39:I39"/>
    <mergeCell ref="B40:B43"/>
    <mergeCell ref="F41:F42"/>
    <mergeCell ref="G41:J42"/>
    <mergeCell ref="L41:M42"/>
    <mergeCell ref="C44:M44"/>
    <mergeCell ref="C45:M45"/>
    <mergeCell ref="C46:M46"/>
    <mergeCell ref="C47:M47"/>
    <mergeCell ref="B30:B39"/>
    <mergeCell ref="A48:A53"/>
    <mergeCell ref="C48:M48"/>
    <mergeCell ref="C49:M49"/>
    <mergeCell ref="C50:M50"/>
    <mergeCell ref="C51:M51"/>
    <mergeCell ref="C52:M52"/>
    <mergeCell ref="C53:M53"/>
    <mergeCell ref="A54:A56"/>
    <mergeCell ref="C54:M54"/>
    <mergeCell ref="C55:M55"/>
    <mergeCell ref="C56:M56"/>
    <mergeCell ref="C57:M57"/>
  </mergeCells>
  <hyperlinks>
    <hyperlink ref="C52" r:id="rId1"/>
  </hyperlinks>
  <pageMargins left="0.7" right="0.7" top="0.75" bottom="0.75" header="0.51180555555555496" footer="0.51180555555555496"/>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AMJ57"/>
  <sheetViews>
    <sheetView topLeftCell="A3" zoomScale="95" zoomScaleNormal="95" workbookViewId="0">
      <selection activeCell="D25" sqref="D25"/>
    </sheetView>
  </sheetViews>
  <sheetFormatPr baseColWidth="10" defaultColWidth="11.42578125" defaultRowHeight="15.75"/>
  <cols>
    <col min="1" max="1" width="29" style="17" customWidth="1"/>
    <col min="2" max="2" width="29.7109375" style="193" customWidth="1"/>
    <col min="3" max="3" width="11.42578125" style="1471"/>
    <col min="4" max="4" width="13.42578125" style="1471" customWidth="1"/>
    <col min="5" max="13" width="11.42578125" style="1471"/>
    <col min="14" max="1024" width="11.42578125" style="17"/>
  </cols>
  <sheetData>
    <row r="1" spans="1:13" ht="20.25" customHeight="1">
      <c r="A1" s="2089"/>
      <c r="B1" s="6388" t="s">
        <v>2545</v>
      </c>
      <c r="C1" s="6388"/>
      <c r="D1" s="6388"/>
      <c r="E1" s="6388"/>
      <c r="F1" s="6388"/>
      <c r="G1" s="6388"/>
      <c r="H1" s="6388"/>
      <c r="I1" s="6388"/>
      <c r="J1" s="6388"/>
      <c r="K1" s="6388"/>
      <c r="L1" s="6388"/>
      <c r="M1" s="6389"/>
    </row>
    <row r="2" spans="1:13" ht="54" customHeight="1">
      <c r="A2" s="6418" t="s">
        <v>2329</v>
      </c>
      <c r="B2" s="2328" t="s">
        <v>2330</v>
      </c>
      <c r="C2" s="6419" t="s">
        <v>1698</v>
      </c>
      <c r="D2" s="6420"/>
      <c r="E2" s="6420"/>
      <c r="F2" s="6420"/>
      <c r="G2" s="6420"/>
      <c r="H2" s="6420"/>
      <c r="I2" s="6420"/>
      <c r="J2" s="6420"/>
      <c r="K2" s="6420"/>
      <c r="L2" s="6420"/>
      <c r="M2" s="6420"/>
    </row>
    <row r="3" spans="1:13" ht="111" customHeight="1">
      <c r="A3" s="6418"/>
      <c r="B3" s="2191" t="s">
        <v>2331</v>
      </c>
      <c r="C3" s="6406" t="s">
        <v>2546</v>
      </c>
      <c r="D3" s="6333"/>
      <c r="E3" s="6333"/>
      <c r="F3" s="6333"/>
      <c r="G3" s="6333"/>
      <c r="H3" s="6333"/>
      <c r="I3" s="6333"/>
      <c r="J3" s="6333"/>
      <c r="K3" s="6333"/>
      <c r="L3" s="6333"/>
      <c r="M3" s="6333"/>
    </row>
    <row r="4" spans="1:13" ht="30.75" customHeight="1">
      <c r="A4" s="6418"/>
      <c r="B4" s="2067" t="s">
        <v>240</v>
      </c>
      <c r="C4" s="3220" t="s">
        <v>95</v>
      </c>
      <c r="D4" s="1432"/>
      <c r="E4" s="1460" t="s">
        <v>359</v>
      </c>
      <c r="F4" s="6152" t="s">
        <v>241</v>
      </c>
      <c r="G4" s="6152"/>
      <c r="H4" s="1433"/>
      <c r="I4" s="6413"/>
      <c r="J4" s="6414"/>
      <c r="K4" s="6414"/>
      <c r="L4" s="6414"/>
      <c r="M4" s="6415"/>
    </row>
    <row r="5" spans="1:13" ht="30" customHeight="1">
      <c r="A5" s="6418"/>
      <c r="B5" s="2192" t="s">
        <v>2333</v>
      </c>
      <c r="C5" s="6421"/>
      <c r="D5" s="6422"/>
      <c r="E5" s="6422"/>
      <c r="F5" s="6422"/>
      <c r="G5" s="6422"/>
      <c r="H5" s="6422"/>
      <c r="I5" s="6422"/>
      <c r="J5" s="6422"/>
      <c r="K5" s="6422"/>
      <c r="L5" s="6422"/>
      <c r="M5" s="6422"/>
    </row>
    <row r="6" spans="1:13" ht="49.5" customHeight="1">
      <c r="A6" s="6418"/>
      <c r="B6" s="2067" t="s">
        <v>2334</v>
      </c>
      <c r="C6" s="6423"/>
      <c r="D6" s="6424"/>
      <c r="E6" s="6424"/>
      <c r="F6" s="6424"/>
      <c r="G6" s="6424"/>
      <c r="H6" s="6424"/>
      <c r="I6" s="6424"/>
      <c r="J6" s="6424"/>
      <c r="K6" s="6424"/>
      <c r="L6" s="6424"/>
      <c r="M6" s="6425"/>
    </row>
    <row r="7" spans="1:13" ht="39" customHeight="1">
      <c r="A7" s="6418"/>
      <c r="B7" s="2067" t="s">
        <v>2335</v>
      </c>
      <c r="C7" s="6426" t="s">
        <v>288</v>
      </c>
      <c r="D7" s="6138"/>
      <c r="E7" s="1443" t="s">
        <v>359</v>
      </c>
      <c r="F7" s="1443" t="s">
        <v>359</v>
      </c>
      <c r="G7" s="1462" t="s">
        <v>359</v>
      </c>
      <c r="H7" s="2418" t="s">
        <v>244</v>
      </c>
      <c r="I7" s="6427" t="s">
        <v>289</v>
      </c>
      <c r="J7" s="6427"/>
      <c r="K7" s="6427"/>
      <c r="L7" s="6427"/>
      <c r="M7" s="6427"/>
    </row>
    <row r="8" spans="1:13" ht="15.75" customHeight="1">
      <c r="A8" s="6418"/>
      <c r="B8" s="6140" t="s">
        <v>2336</v>
      </c>
      <c r="C8" s="1463" t="s">
        <v>359</v>
      </c>
      <c r="D8" s="1443" t="s">
        <v>359</v>
      </c>
      <c r="E8" s="1464" t="s">
        <v>359</v>
      </c>
      <c r="F8" s="1464" t="s">
        <v>359</v>
      </c>
      <c r="G8" s="1464" t="s">
        <v>359</v>
      </c>
      <c r="H8" s="1464" t="s">
        <v>359</v>
      </c>
      <c r="I8" s="1443" t="s">
        <v>359</v>
      </c>
      <c r="J8" s="1443" t="s">
        <v>359</v>
      </c>
      <c r="K8" s="1443" t="s">
        <v>359</v>
      </c>
      <c r="L8" s="1443" t="s">
        <v>359</v>
      </c>
      <c r="M8" s="3232" t="s">
        <v>359</v>
      </c>
    </row>
    <row r="9" spans="1:13">
      <c r="A9" s="6418"/>
      <c r="B9" s="6140"/>
      <c r="C9" s="6368"/>
      <c r="D9" s="6369"/>
      <c r="E9" s="1443" t="s">
        <v>359</v>
      </c>
      <c r="F9" s="6369" t="s">
        <v>359</v>
      </c>
      <c r="G9" s="6369"/>
      <c r="H9" s="1443" t="s">
        <v>359</v>
      </c>
      <c r="I9" s="6369" t="s">
        <v>359</v>
      </c>
      <c r="J9" s="6369"/>
      <c r="K9" s="1443" t="s">
        <v>359</v>
      </c>
      <c r="L9" s="1443" t="s">
        <v>359</v>
      </c>
      <c r="M9" s="3232" t="s">
        <v>359</v>
      </c>
    </row>
    <row r="10" spans="1:13">
      <c r="A10" s="6418"/>
      <c r="B10" s="6140"/>
      <c r="C10" s="6368" t="s">
        <v>2337</v>
      </c>
      <c r="D10" s="6369"/>
      <c r="E10" s="1466" t="s">
        <v>359</v>
      </c>
      <c r="F10" s="6369" t="s">
        <v>2337</v>
      </c>
      <c r="G10" s="6369"/>
      <c r="H10" s="1466" t="s">
        <v>359</v>
      </c>
      <c r="I10" s="6369" t="s">
        <v>2337</v>
      </c>
      <c r="J10" s="6369"/>
      <c r="K10" s="1466" t="s">
        <v>359</v>
      </c>
      <c r="L10" s="1466" t="s">
        <v>359</v>
      </c>
      <c r="M10" s="3161" t="s">
        <v>359</v>
      </c>
    </row>
    <row r="11" spans="1:13" ht="132.94999999999999" customHeight="1">
      <c r="A11" s="6418"/>
      <c r="B11" s="2192" t="s">
        <v>2338</v>
      </c>
      <c r="C11" s="6416" t="s">
        <v>2547</v>
      </c>
      <c r="D11" s="6417"/>
      <c r="E11" s="6417"/>
      <c r="F11" s="6417"/>
      <c r="G11" s="6417"/>
      <c r="H11" s="6417"/>
      <c r="I11" s="6417"/>
      <c r="J11" s="6417"/>
      <c r="K11" s="6417"/>
      <c r="L11" s="6417"/>
      <c r="M11" s="6417"/>
    </row>
    <row r="12" spans="1:13" ht="24" customHeight="1">
      <c r="A12" s="6407" t="s">
        <v>2340</v>
      </c>
      <c r="B12" s="2067" t="s">
        <v>230</v>
      </c>
      <c r="C12" s="6332" t="s">
        <v>1</v>
      </c>
      <c r="D12" s="6153"/>
      <c r="E12" s="1431" t="s">
        <v>359</v>
      </c>
      <c r="F12" s="1431" t="s">
        <v>359</v>
      </c>
      <c r="G12" s="1431" t="s">
        <v>359</v>
      </c>
      <c r="H12" s="1431" t="s">
        <v>359</v>
      </c>
      <c r="I12" s="1431" t="s">
        <v>359</v>
      </c>
      <c r="J12" s="1431" t="s">
        <v>359</v>
      </c>
      <c r="K12" s="1431" t="s">
        <v>359</v>
      </c>
      <c r="L12" s="1466" t="s">
        <v>359</v>
      </c>
      <c r="M12" s="3161" t="s">
        <v>359</v>
      </c>
    </row>
    <row r="13" spans="1:13" ht="8.25" customHeight="1">
      <c r="A13" s="6407"/>
      <c r="B13" s="6140" t="s">
        <v>2341</v>
      </c>
      <c r="C13" s="1463" t="s">
        <v>359</v>
      </c>
      <c r="D13" s="2281" t="s">
        <v>359</v>
      </c>
      <c r="E13" s="2281" t="s">
        <v>359</v>
      </c>
      <c r="F13" s="2281" t="s">
        <v>359</v>
      </c>
      <c r="G13" s="2281" t="s">
        <v>359</v>
      </c>
      <c r="H13" s="2281" t="s">
        <v>359</v>
      </c>
      <c r="I13" s="2281" t="s">
        <v>359</v>
      </c>
      <c r="J13" s="2281" t="s">
        <v>359</v>
      </c>
      <c r="K13" s="2281" t="s">
        <v>359</v>
      </c>
      <c r="L13" s="2281" t="s">
        <v>359</v>
      </c>
      <c r="M13" s="3245" t="s">
        <v>359</v>
      </c>
    </row>
    <row r="14" spans="1:13" ht="9" customHeight="1">
      <c r="A14" s="6407"/>
      <c r="B14" s="6140"/>
      <c r="C14" s="1463" t="s">
        <v>359</v>
      </c>
      <c r="D14" s="1431" t="s">
        <v>359</v>
      </c>
      <c r="E14" s="2281" t="s">
        <v>359</v>
      </c>
      <c r="F14" s="1431" t="s">
        <v>359</v>
      </c>
      <c r="G14" s="2281" t="s">
        <v>359</v>
      </c>
      <c r="H14" s="1431" t="s">
        <v>359</v>
      </c>
      <c r="I14" s="2281" t="s">
        <v>359</v>
      </c>
      <c r="J14" s="1431" t="s">
        <v>359</v>
      </c>
      <c r="K14" s="2281" t="s">
        <v>359</v>
      </c>
      <c r="L14" s="2281" t="s">
        <v>359</v>
      </c>
      <c r="M14" s="3245" t="s">
        <v>359</v>
      </c>
    </row>
    <row r="15" spans="1:13">
      <c r="A15" s="6407"/>
      <c r="B15" s="6140"/>
      <c r="C15" s="3251" t="s">
        <v>2342</v>
      </c>
      <c r="D15" s="1467" t="s">
        <v>359</v>
      </c>
      <c r="E15" s="2281" t="s">
        <v>2343</v>
      </c>
      <c r="F15" s="1467" t="s">
        <v>359</v>
      </c>
      <c r="G15" s="2281" t="s">
        <v>2344</v>
      </c>
      <c r="H15" s="1467" t="s">
        <v>359</v>
      </c>
      <c r="I15" s="2281" t="s">
        <v>2345</v>
      </c>
      <c r="J15" s="1467"/>
      <c r="K15" s="2281" t="s">
        <v>359</v>
      </c>
      <c r="L15" s="2281" t="s">
        <v>359</v>
      </c>
      <c r="M15" s="3245" t="s">
        <v>359</v>
      </c>
    </row>
    <row r="16" spans="1:13">
      <c r="A16" s="6407"/>
      <c r="B16" s="6140"/>
      <c r="C16" s="3251" t="s">
        <v>2346</v>
      </c>
      <c r="D16" s="1467" t="s">
        <v>359</v>
      </c>
      <c r="E16" s="2281" t="s">
        <v>2347</v>
      </c>
      <c r="F16" s="1467" t="s">
        <v>359</v>
      </c>
      <c r="G16" s="2281" t="s">
        <v>2348</v>
      </c>
      <c r="H16" s="1467" t="s">
        <v>359</v>
      </c>
      <c r="I16" s="2281" t="s">
        <v>359</v>
      </c>
      <c r="J16" s="2281" t="s">
        <v>359</v>
      </c>
      <c r="K16" s="2281" t="s">
        <v>359</v>
      </c>
      <c r="L16" s="2281" t="s">
        <v>359</v>
      </c>
      <c r="M16" s="3245" t="s">
        <v>359</v>
      </c>
    </row>
    <row r="17" spans="1:13">
      <c r="A17" s="6407"/>
      <c r="B17" s="6140"/>
      <c r="C17" s="3251" t="s">
        <v>2349</v>
      </c>
      <c r="D17" s="1467" t="s">
        <v>359</v>
      </c>
      <c r="E17" s="2281" t="s">
        <v>2350</v>
      </c>
      <c r="F17" s="1467" t="s">
        <v>359</v>
      </c>
      <c r="G17" s="2281" t="s">
        <v>359</v>
      </c>
      <c r="H17" s="2281" t="s">
        <v>359</v>
      </c>
      <c r="I17" s="2281" t="s">
        <v>359</v>
      </c>
      <c r="J17" s="2281" t="s">
        <v>359</v>
      </c>
      <c r="K17" s="2281" t="s">
        <v>359</v>
      </c>
      <c r="L17" s="2281" t="s">
        <v>359</v>
      </c>
      <c r="M17" s="3245" t="s">
        <v>359</v>
      </c>
    </row>
    <row r="18" spans="1:13">
      <c r="A18" s="6407"/>
      <c r="B18" s="6140"/>
      <c r="C18" s="3251" t="s">
        <v>105</v>
      </c>
      <c r="D18" s="1467" t="s">
        <v>2351</v>
      </c>
      <c r="E18" s="2281" t="s">
        <v>2352</v>
      </c>
      <c r="F18" s="1466" t="s">
        <v>2353</v>
      </c>
      <c r="G18" s="1466" t="s">
        <v>359</v>
      </c>
      <c r="H18" s="1466" t="s">
        <v>359</v>
      </c>
      <c r="I18" s="1466" t="s">
        <v>359</v>
      </c>
      <c r="J18" s="1466" t="s">
        <v>359</v>
      </c>
      <c r="K18" s="1466" t="s">
        <v>359</v>
      </c>
      <c r="L18" s="1466" t="s">
        <v>359</v>
      </c>
      <c r="M18" s="3161" t="s">
        <v>359</v>
      </c>
    </row>
    <row r="19" spans="1:13" ht="9.75" customHeight="1">
      <c r="A19" s="6407"/>
      <c r="B19" s="6140"/>
      <c r="C19" s="3163" t="s">
        <v>359</v>
      </c>
      <c r="D19" s="1431" t="s">
        <v>359</v>
      </c>
      <c r="E19" s="1431" t="s">
        <v>359</v>
      </c>
      <c r="F19" s="1431" t="s">
        <v>359</v>
      </c>
      <c r="G19" s="1431" t="s">
        <v>359</v>
      </c>
      <c r="H19" s="1431" t="s">
        <v>359</v>
      </c>
      <c r="I19" s="1431" t="s">
        <v>359</v>
      </c>
      <c r="J19" s="1431" t="s">
        <v>359</v>
      </c>
      <c r="K19" s="1431" t="s">
        <v>359</v>
      </c>
      <c r="L19" s="1431" t="s">
        <v>359</v>
      </c>
      <c r="M19" s="3162" t="s">
        <v>359</v>
      </c>
    </row>
    <row r="20" spans="1:13" ht="15.75" customHeight="1">
      <c r="A20" s="6407"/>
      <c r="B20" s="6139" t="s">
        <v>2354</v>
      </c>
      <c r="C20" s="3251" t="s">
        <v>359</v>
      </c>
      <c r="D20" s="2281" t="s">
        <v>359</v>
      </c>
      <c r="E20" s="2281" t="s">
        <v>359</v>
      </c>
      <c r="F20" s="2281" t="s">
        <v>359</v>
      </c>
      <c r="G20" s="2281" t="s">
        <v>359</v>
      </c>
      <c r="H20" s="2281" t="s">
        <v>359</v>
      </c>
      <c r="I20" s="2281" t="s">
        <v>359</v>
      </c>
      <c r="J20" s="2281" t="s">
        <v>359</v>
      </c>
      <c r="K20" s="2281" t="s">
        <v>359</v>
      </c>
      <c r="L20" s="1443" t="s">
        <v>359</v>
      </c>
      <c r="M20" s="3232" t="s">
        <v>359</v>
      </c>
    </row>
    <row r="21" spans="1:13">
      <c r="A21" s="6407"/>
      <c r="B21" s="6139"/>
      <c r="C21" s="3251" t="s">
        <v>2355</v>
      </c>
      <c r="D21" s="1441" t="s">
        <v>359</v>
      </c>
      <c r="E21" s="2281" t="s">
        <v>359</v>
      </c>
      <c r="F21" s="2281" t="s">
        <v>2356</v>
      </c>
      <c r="G21" s="1441"/>
      <c r="H21" s="2281" t="s">
        <v>359</v>
      </c>
      <c r="I21" s="2281" t="s">
        <v>2357</v>
      </c>
      <c r="J21" s="1441" t="s">
        <v>2441</v>
      </c>
      <c r="K21" s="2281" t="s">
        <v>359</v>
      </c>
      <c r="L21" s="1443" t="s">
        <v>359</v>
      </c>
      <c r="M21" s="3232" t="s">
        <v>359</v>
      </c>
    </row>
    <row r="22" spans="1:13">
      <c r="A22" s="6407"/>
      <c r="B22" s="6139"/>
      <c r="C22" s="3251" t="s">
        <v>2358</v>
      </c>
      <c r="D22" s="1384" t="s">
        <v>359</v>
      </c>
      <c r="E22" s="1443" t="s">
        <v>359</v>
      </c>
      <c r="F22" s="2281" t="s">
        <v>2359</v>
      </c>
      <c r="G22" s="1467" t="s">
        <v>359</v>
      </c>
      <c r="H22" s="1443" t="s">
        <v>359</v>
      </c>
      <c r="I22" s="1443" t="s">
        <v>359</v>
      </c>
      <c r="J22" s="1443" t="s">
        <v>359</v>
      </c>
      <c r="K22" s="1443" t="s">
        <v>359</v>
      </c>
      <c r="L22" s="1443" t="s">
        <v>359</v>
      </c>
      <c r="M22" s="3232" t="s">
        <v>359</v>
      </c>
    </row>
    <row r="23" spans="1:13">
      <c r="A23" s="6407"/>
      <c r="B23" s="6139"/>
      <c r="C23" s="3163" t="s">
        <v>359</v>
      </c>
      <c r="D23" s="1431" t="s">
        <v>359</v>
      </c>
      <c r="E23" s="1431" t="s">
        <v>359</v>
      </c>
      <c r="F23" s="1431" t="s">
        <v>359</v>
      </c>
      <c r="G23" s="1431" t="s">
        <v>359</v>
      </c>
      <c r="H23" s="1431" t="s">
        <v>359</v>
      </c>
      <c r="I23" s="1431" t="s">
        <v>359</v>
      </c>
      <c r="J23" s="1431" t="s">
        <v>359</v>
      </c>
      <c r="K23" s="1431" t="s">
        <v>359</v>
      </c>
      <c r="L23" s="1466" t="s">
        <v>359</v>
      </c>
      <c r="M23" s="3161" t="s">
        <v>359</v>
      </c>
    </row>
    <row r="24" spans="1:13">
      <c r="A24" s="6407"/>
      <c r="B24" s="6135" t="s">
        <v>2360</v>
      </c>
      <c r="C24" s="3251" t="s">
        <v>359</v>
      </c>
      <c r="D24" s="2281" t="s">
        <v>359</v>
      </c>
      <c r="E24" s="2281" t="s">
        <v>359</v>
      </c>
      <c r="F24" s="2281" t="s">
        <v>359</v>
      </c>
      <c r="G24" s="2281" t="s">
        <v>359</v>
      </c>
      <c r="H24" s="2281" t="s">
        <v>359</v>
      </c>
      <c r="I24" s="2281" t="s">
        <v>359</v>
      </c>
      <c r="J24" s="2281" t="s">
        <v>359</v>
      </c>
      <c r="K24" s="2281" t="s">
        <v>359</v>
      </c>
      <c r="L24" s="2281" t="s">
        <v>359</v>
      </c>
      <c r="M24" s="3245" t="s">
        <v>359</v>
      </c>
    </row>
    <row r="25" spans="1:13" ht="47.25" customHeight="1">
      <c r="A25" s="6407"/>
      <c r="B25" s="6136"/>
      <c r="C25" s="3314" t="s">
        <v>2361</v>
      </c>
      <c r="D25" s="1568">
        <v>0.06</v>
      </c>
      <c r="E25" s="2281" t="s">
        <v>359</v>
      </c>
      <c r="F25" s="1443" t="s">
        <v>2362</v>
      </c>
      <c r="G25" s="1441">
        <v>2022</v>
      </c>
      <c r="H25" s="2281" t="s">
        <v>359</v>
      </c>
      <c r="I25" s="1443" t="s">
        <v>2363</v>
      </c>
      <c r="J25" s="6408" t="s">
        <v>2548</v>
      </c>
      <c r="K25" s="6408"/>
      <c r="L25" s="6408"/>
      <c r="M25" s="3245" t="s">
        <v>359</v>
      </c>
    </row>
    <row r="26" spans="1:13">
      <c r="A26" s="6407"/>
      <c r="B26" s="6137"/>
      <c r="C26" s="3163" t="s">
        <v>359</v>
      </c>
      <c r="D26" s="1431" t="s">
        <v>359</v>
      </c>
      <c r="E26" s="1431" t="s">
        <v>359</v>
      </c>
      <c r="F26" s="1431" t="s">
        <v>359</v>
      </c>
      <c r="H26" s="1431" t="s">
        <v>359</v>
      </c>
      <c r="I26" s="1431" t="s">
        <v>359</v>
      </c>
      <c r="J26" s="1431" t="s">
        <v>359</v>
      </c>
      <c r="K26" s="1431" t="s">
        <v>359</v>
      </c>
      <c r="L26" s="1431" t="s">
        <v>359</v>
      </c>
      <c r="M26" s="3162" t="s">
        <v>359</v>
      </c>
    </row>
    <row r="27" spans="1:13" ht="15.75" customHeight="1">
      <c r="A27" s="6407"/>
      <c r="B27" s="6139" t="s">
        <v>2364</v>
      </c>
      <c r="C27" s="3315" t="s">
        <v>359</v>
      </c>
      <c r="D27" s="2321" t="s">
        <v>359</v>
      </c>
      <c r="E27" s="2321" t="s">
        <v>359</v>
      </c>
      <c r="F27" s="2321" t="s">
        <v>359</v>
      </c>
      <c r="G27" s="1885" t="s">
        <v>359</v>
      </c>
      <c r="H27" s="2321" t="s">
        <v>359</v>
      </c>
      <c r="I27" s="2321" t="s">
        <v>359</v>
      </c>
      <c r="J27" s="2321" t="s">
        <v>359</v>
      </c>
      <c r="K27" s="2321" t="s">
        <v>359</v>
      </c>
      <c r="L27" s="1443" t="s">
        <v>359</v>
      </c>
      <c r="M27" s="3232" t="s">
        <v>359</v>
      </c>
    </row>
    <row r="28" spans="1:13">
      <c r="A28" s="6407"/>
      <c r="B28" s="6139"/>
      <c r="C28" s="3251" t="s">
        <v>2365</v>
      </c>
      <c r="D28" s="1468">
        <v>2023</v>
      </c>
      <c r="E28" s="2321" t="s">
        <v>359</v>
      </c>
      <c r="F28" s="2281" t="s">
        <v>2366</v>
      </c>
      <c r="G28" s="1468">
        <v>2038</v>
      </c>
      <c r="H28" s="2321" t="s">
        <v>359</v>
      </c>
      <c r="I28" s="1443" t="s">
        <v>359</v>
      </c>
      <c r="J28" s="2321" t="s">
        <v>359</v>
      </c>
      <c r="K28" s="2321" t="s">
        <v>359</v>
      </c>
      <c r="L28" s="1443" t="s">
        <v>359</v>
      </c>
      <c r="M28" s="3232" t="s">
        <v>359</v>
      </c>
    </row>
    <row r="29" spans="1:13">
      <c r="A29" s="6407"/>
      <c r="B29" s="6139"/>
      <c r="C29" s="3251" t="s">
        <v>359</v>
      </c>
      <c r="D29" s="2281" t="s">
        <v>359</v>
      </c>
      <c r="E29" s="2321" t="s">
        <v>359</v>
      </c>
      <c r="F29" s="2281" t="s">
        <v>359</v>
      </c>
      <c r="G29" s="2321" t="s">
        <v>359</v>
      </c>
      <c r="H29" s="2321" t="s">
        <v>359</v>
      </c>
      <c r="I29" s="1443" t="s">
        <v>359</v>
      </c>
      <c r="J29" s="2321" t="s">
        <v>359</v>
      </c>
      <c r="K29" s="2321" t="s">
        <v>359</v>
      </c>
      <c r="L29" s="1443" t="s">
        <v>359</v>
      </c>
      <c r="M29" s="3232" t="s">
        <v>359</v>
      </c>
    </row>
    <row r="30" spans="1:13">
      <c r="A30" s="6407"/>
      <c r="B30" s="2329" t="s">
        <v>2367</v>
      </c>
      <c r="C30" s="3316" t="s">
        <v>359</v>
      </c>
      <c r="D30" s="3280" t="s">
        <v>359</v>
      </c>
      <c r="E30" s="3280" t="s">
        <v>359</v>
      </c>
      <c r="F30" s="3280" t="s">
        <v>359</v>
      </c>
      <c r="G30" s="3280" t="s">
        <v>359</v>
      </c>
      <c r="H30" s="3280" t="s">
        <v>359</v>
      </c>
      <c r="I30" s="3280" t="s">
        <v>359</v>
      </c>
      <c r="J30" s="3280" t="s">
        <v>359</v>
      </c>
      <c r="K30" s="3280" t="s">
        <v>359</v>
      </c>
      <c r="L30" s="3280" t="s">
        <v>359</v>
      </c>
      <c r="M30" s="3317" t="s">
        <v>359</v>
      </c>
    </row>
    <row r="31" spans="1:13">
      <c r="A31" s="6407"/>
      <c r="B31" s="2142" t="s">
        <v>359</v>
      </c>
      <c r="C31" s="3318" t="s">
        <v>359</v>
      </c>
      <c r="D31" s="3167" t="s">
        <v>2368</v>
      </c>
      <c r="E31" s="3167">
        <v>2023</v>
      </c>
      <c r="F31" s="3167" t="s">
        <v>2369</v>
      </c>
      <c r="G31" s="3167">
        <v>2024</v>
      </c>
      <c r="H31" s="3184" t="s">
        <v>2370</v>
      </c>
      <c r="I31" s="3184">
        <v>2025</v>
      </c>
      <c r="J31" s="3184" t="s">
        <v>2371</v>
      </c>
      <c r="K31" s="3167">
        <v>2026</v>
      </c>
      <c r="L31" s="3167" t="s">
        <v>2372</v>
      </c>
      <c r="M31" s="3312">
        <v>2027</v>
      </c>
    </row>
    <row r="32" spans="1:13">
      <c r="A32" s="6407"/>
      <c r="B32" s="2142" t="s">
        <v>359</v>
      </c>
      <c r="C32" s="3318" t="s">
        <v>359</v>
      </c>
      <c r="D32" s="6397">
        <v>0.05</v>
      </c>
      <c r="E32" s="6398"/>
      <c r="F32" s="6397">
        <v>0.05</v>
      </c>
      <c r="G32" s="6398"/>
      <c r="H32" s="6397">
        <v>0.05</v>
      </c>
      <c r="I32" s="6398"/>
      <c r="J32" s="6397">
        <v>0.05</v>
      </c>
      <c r="K32" s="6398"/>
      <c r="L32" s="6397">
        <v>0.05</v>
      </c>
      <c r="M32" s="6398"/>
    </row>
    <row r="33" spans="1:13">
      <c r="A33" s="6407"/>
      <c r="B33" s="2142" t="s">
        <v>359</v>
      </c>
      <c r="C33" s="3318" t="s">
        <v>359</v>
      </c>
      <c r="D33" s="3167" t="s">
        <v>2373</v>
      </c>
      <c r="E33" s="3167">
        <v>2028</v>
      </c>
      <c r="F33" s="3167" t="s">
        <v>2374</v>
      </c>
      <c r="G33" s="3167">
        <v>2029</v>
      </c>
      <c r="H33" s="3184" t="s">
        <v>2375</v>
      </c>
      <c r="I33" s="3184">
        <v>2030</v>
      </c>
      <c r="J33" s="3184" t="s">
        <v>2376</v>
      </c>
      <c r="K33" s="3167">
        <v>2031</v>
      </c>
      <c r="L33" s="3167" t="s">
        <v>2377</v>
      </c>
      <c r="M33" s="3312">
        <v>2032</v>
      </c>
    </row>
    <row r="34" spans="1:13">
      <c r="A34" s="6407"/>
      <c r="B34" s="2142" t="s">
        <v>359</v>
      </c>
      <c r="C34" s="3318" t="s">
        <v>359</v>
      </c>
      <c r="D34" s="6397">
        <v>0.05</v>
      </c>
      <c r="E34" s="6398"/>
      <c r="F34" s="6397">
        <v>0.05</v>
      </c>
      <c r="G34" s="6398"/>
      <c r="H34" s="6397">
        <v>0.05</v>
      </c>
      <c r="I34" s="6398"/>
      <c r="J34" s="6397">
        <v>0.05</v>
      </c>
      <c r="K34" s="6398"/>
      <c r="L34" s="6397">
        <v>0.05</v>
      </c>
      <c r="M34" s="6398"/>
    </row>
    <row r="35" spans="1:13">
      <c r="A35" s="6407"/>
      <c r="B35" s="2142" t="s">
        <v>359</v>
      </c>
      <c r="C35" s="3318" t="s">
        <v>359</v>
      </c>
      <c r="D35" s="3167" t="s">
        <v>2378</v>
      </c>
      <c r="E35" s="3167">
        <v>2033</v>
      </c>
      <c r="F35" s="3167" t="s">
        <v>2379</v>
      </c>
      <c r="G35" s="3167">
        <v>2034</v>
      </c>
      <c r="H35" s="3184" t="s">
        <v>2380</v>
      </c>
      <c r="I35" s="3184">
        <v>2035</v>
      </c>
      <c r="J35" s="3184" t="s">
        <v>2381</v>
      </c>
      <c r="K35" s="3167">
        <v>2036</v>
      </c>
      <c r="L35" s="3167" t="s">
        <v>2382</v>
      </c>
      <c r="M35" s="3312">
        <v>2037</v>
      </c>
    </row>
    <row r="36" spans="1:13">
      <c r="A36" s="6407"/>
      <c r="B36" s="2142" t="s">
        <v>359</v>
      </c>
      <c r="C36" s="3318" t="s">
        <v>359</v>
      </c>
      <c r="D36" s="6397">
        <v>0.05</v>
      </c>
      <c r="E36" s="6398"/>
      <c r="F36" s="6397">
        <v>0.05</v>
      </c>
      <c r="G36" s="6398"/>
      <c r="H36" s="6397">
        <v>0.05</v>
      </c>
      <c r="I36" s="6398"/>
      <c r="J36" s="6397">
        <v>0.05</v>
      </c>
      <c r="K36" s="6398"/>
      <c r="L36" s="6397">
        <v>0.05</v>
      </c>
      <c r="M36" s="6398"/>
    </row>
    <row r="37" spans="1:13">
      <c r="A37" s="6407"/>
      <c r="B37" s="2142" t="s">
        <v>359</v>
      </c>
      <c r="C37" s="3318" t="s">
        <v>359</v>
      </c>
      <c r="D37" s="3185" t="s">
        <v>2383</v>
      </c>
      <c r="E37" s="3185">
        <v>2038</v>
      </c>
      <c r="F37" s="3185" t="s">
        <v>2384</v>
      </c>
      <c r="G37" s="1729" t="s">
        <v>359</v>
      </c>
      <c r="H37" s="3281" t="s">
        <v>359</v>
      </c>
      <c r="I37" s="3165" t="s">
        <v>359</v>
      </c>
      <c r="J37" s="3165" t="s">
        <v>359</v>
      </c>
      <c r="K37" s="3165" t="s">
        <v>359</v>
      </c>
      <c r="L37" s="3165" t="s">
        <v>359</v>
      </c>
      <c r="M37" s="3319" t="s">
        <v>359</v>
      </c>
    </row>
    <row r="38" spans="1:13" ht="15.75" customHeight="1">
      <c r="A38" s="6407"/>
      <c r="B38" s="2142" t="s">
        <v>359</v>
      </c>
      <c r="C38" s="3318" t="s">
        <v>359</v>
      </c>
      <c r="D38" s="6397">
        <v>0.05</v>
      </c>
      <c r="E38" s="6398"/>
      <c r="F38" s="6397">
        <v>0.05</v>
      </c>
      <c r="G38" s="6398"/>
      <c r="H38" s="6353" t="s">
        <v>359</v>
      </c>
      <c r="I38" s="6353"/>
      <c r="J38" s="3165" t="s">
        <v>359</v>
      </c>
      <c r="K38" s="3165" t="s">
        <v>359</v>
      </c>
      <c r="L38" s="3165" t="s">
        <v>359</v>
      </c>
      <c r="M38" s="3319" t="s">
        <v>359</v>
      </c>
    </row>
    <row r="39" spans="1:13" ht="15.75" customHeight="1">
      <c r="A39" s="6407"/>
      <c r="B39" s="2192" t="s">
        <v>359</v>
      </c>
      <c r="C39" s="3320" t="s">
        <v>359</v>
      </c>
      <c r="D39" s="1564" t="s">
        <v>359</v>
      </c>
      <c r="E39" s="1564" t="s">
        <v>359</v>
      </c>
      <c r="F39" s="1564" t="s">
        <v>359</v>
      </c>
      <c r="G39" s="1564" t="s">
        <v>359</v>
      </c>
      <c r="H39" s="6354" t="s">
        <v>359</v>
      </c>
      <c r="I39" s="6354"/>
      <c r="J39" s="1565" t="s">
        <v>359</v>
      </c>
      <c r="K39" s="1565" t="s">
        <v>359</v>
      </c>
      <c r="L39" s="1565" t="s">
        <v>359</v>
      </c>
      <c r="M39" s="3321" t="s">
        <v>359</v>
      </c>
    </row>
    <row r="40" spans="1:13" ht="18" customHeight="1">
      <c r="A40" s="6407"/>
      <c r="B40" s="6140" t="s">
        <v>2385</v>
      </c>
      <c r="C40" s="3251" t="s">
        <v>359</v>
      </c>
      <c r="D40" s="2281" t="s">
        <v>359</v>
      </c>
      <c r="E40" s="2281" t="s">
        <v>359</v>
      </c>
      <c r="F40" s="2281" t="s">
        <v>359</v>
      </c>
      <c r="G40" s="2281" t="s">
        <v>359</v>
      </c>
      <c r="H40" s="2281" t="s">
        <v>359</v>
      </c>
      <c r="I40" s="2281" t="s">
        <v>359</v>
      </c>
      <c r="J40" s="2281" t="s">
        <v>359</v>
      </c>
      <c r="K40" s="2281" t="s">
        <v>359</v>
      </c>
      <c r="L40" s="1443" t="s">
        <v>359</v>
      </c>
      <c r="M40" s="3232" t="s">
        <v>359</v>
      </c>
    </row>
    <row r="41" spans="1:13" ht="15.75" customHeight="1">
      <c r="A41" s="6407"/>
      <c r="B41" s="6140"/>
      <c r="C41" s="1463" t="s">
        <v>359</v>
      </c>
      <c r="D41" s="2281" t="s">
        <v>93</v>
      </c>
      <c r="E41" s="1431" t="s">
        <v>95</v>
      </c>
      <c r="F41" s="6166" t="s">
        <v>2386</v>
      </c>
      <c r="G41" s="6408"/>
      <c r="H41" s="6408"/>
      <c r="I41" s="6408"/>
      <c r="J41" s="6408"/>
      <c r="K41" s="2281" t="s">
        <v>2387</v>
      </c>
      <c r="L41" s="6409"/>
      <c r="M41" s="6409"/>
    </row>
    <row r="42" spans="1:13">
      <c r="A42" s="6407"/>
      <c r="B42" s="6140"/>
      <c r="C42" s="1463" t="s">
        <v>359</v>
      </c>
      <c r="D42" s="1385"/>
      <c r="E42" s="1434" t="s">
        <v>2441</v>
      </c>
      <c r="F42" s="6166"/>
      <c r="G42" s="6408"/>
      <c r="H42" s="6408"/>
      <c r="I42" s="6408"/>
      <c r="J42" s="6408"/>
      <c r="K42" s="1443" t="s">
        <v>359</v>
      </c>
      <c r="L42" s="6409"/>
      <c r="M42" s="6409"/>
    </row>
    <row r="43" spans="1:13">
      <c r="A43" s="6407"/>
      <c r="B43" s="6140"/>
      <c r="C43" s="1465" t="s">
        <v>359</v>
      </c>
      <c r="D43" s="1466" t="s">
        <v>359</v>
      </c>
      <c r="E43" s="1466" t="s">
        <v>359</v>
      </c>
      <c r="F43" s="1466" t="s">
        <v>359</v>
      </c>
      <c r="G43" s="1466" t="s">
        <v>359</v>
      </c>
      <c r="H43" s="1466" t="s">
        <v>359</v>
      </c>
      <c r="I43" s="1466" t="s">
        <v>359</v>
      </c>
      <c r="J43" s="1466" t="s">
        <v>359</v>
      </c>
      <c r="K43" s="1466" t="s">
        <v>359</v>
      </c>
      <c r="L43" s="1443" t="s">
        <v>359</v>
      </c>
      <c r="M43" s="3232" t="s">
        <v>359</v>
      </c>
    </row>
    <row r="44" spans="1:13" ht="48" customHeight="1">
      <c r="A44" s="6407"/>
      <c r="B44" s="2067" t="s">
        <v>2388</v>
      </c>
      <c r="C44" s="6410" t="s">
        <v>2549</v>
      </c>
      <c r="D44" s="6411"/>
      <c r="E44" s="6411"/>
      <c r="F44" s="6411"/>
      <c r="G44" s="6411"/>
      <c r="H44" s="6411"/>
      <c r="I44" s="6411"/>
      <c r="J44" s="6411"/>
      <c r="K44" s="6411"/>
      <c r="L44" s="6411"/>
      <c r="M44" s="6411"/>
    </row>
    <row r="45" spans="1:13" ht="15.75" customHeight="1">
      <c r="A45" s="6407"/>
      <c r="B45" s="2067" t="s">
        <v>2390</v>
      </c>
      <c r="C45" s="6406" t="s">
        <v>2550</v>
      </c>
      <c r="D45" s="6333"/>
      <c r="E45" s="6333"/>
      <c r="F45" s="6333"/>
      <c r="G45" s="6333"/>
      <c r="H45" s="6333"/>
      <c r="I45" s="6333"/>
      <c r="J45" s="6333"/>
      <c r="K45" s="6333"/>
      <c r="L45" s="6333"/>
      <c r="M45" s="6333"/>
    </row>
    <row r="46" spans="1:13" ht="15.75" customHeight="1">
      <c r="A46" s="6407"/>
      <c r="B46" s="2067" t="s">
        <v>2392</v>
      </c>
      <c r="C46" s="6412">
        <v>30</v>
      </c>
      <c r="D46" s="6357"/>
      <c r="E46" s="6357"/>
      <c r="F46" s="6357"/>
      <c r="G46" s="6357"/>
      <c r="H46" s="6357"/>
      <c r="I46" s="6357"/>
      <c r="J46" s="6357"/>
      <c r="K46" s="6357"/>
      <c r="L46" s="6357"/>
      <c r="M46" s="6357"/>
    </row>
    <row r="47" spans="1:13" ht="15.75" customHeight="1">
      <c r="A47" s="6407"/>
      <c r="B47" s="2067" t="s">
        <v>2393</v>
      </c>
      <c r="C47" s="6412">
        <v>2022</v>
      </c>
      <c r="D47" s="6357"/>
      <c r="E47" s="6357"/>
      <c r="F47" s="6357"/>
      <c r="G47" s="6357"/>
      <c r="H47" s="6357"/>
      <c r="I47" s="6357"/>
      <c r="J47" s="6357"/>
      <c r="K47" s="6357"/>
      <c r="L47" s="6357"/>
      <c r="M47" s="6357"/>
    </row>
    <row r="48" spans="1:13" ht="15.75" customHeight="1">
      <c r="A48" s="6403" t="s">
        <v>2394</v>
      </c>
      <c r="B48" s="2067" t="s">
        <v>2395</v>
      </c>
      <c r="C48" s="6404" t="s">
        <v>2551</v>
      </c>
      <c r="D48" s="6404"/>
      <c r="E48" s="6404"/>
      <c r="F48" s="6404"/>
      <c r="G48" s="6404"/>
      <c r="H48" s="6404"/>
      <c r="I48" s="6404"/>
      <c r="J48" s="6404"/>
      <c r="K48" s="6404"/>
      <c r="L48" s="6404"/>
      <c r="M48" s="6404"/>
    </row>
    <row r="49" spans="1:13" ht="15.75" customHeight="1">
      <c r="A49" s="6403"/>
      <c r="B49" s="2067" t="s">
        <v>2396</v>
      </c>
      <c r="C49" s="6404" t="s">
        <v>2522</v>
      </c>
      <c r="D49" s="6404"/>
      <c r="E49" s="6404"/>
      <c r="F49" s="6404"/>
      <c r="G49" s="6404"/>
      <c r="H49" s="6404"/>
      <c r="I49" s="6404"/>
      <c r="J49" s="6404"/>
      <c r="K49" s="6404"/>
      <c r="L49" s="6404"/>
      <c r="M49" s="6404"/>
    </row>
    <row r="50" spans="1:13" ht="15.75" customHeight="1">
      <c r="A50" s="6403"/>
      <c r="B50" s="2067" t="s">
        <v>2398</v>
      </c>
      <c r="C50" s="6404" t="s">
        <v>21</v>
      </c>
      <c r="D50" s="6404"/>
      <c r="E50" s="6404"/>
      <c r="F50" s="6404"/>
      <c r="G50" s="6404"/>
      <c r="H50" s="6404"/>
      <c r="I50" s="6404"/>
      <c r="J50" s="6404"/>
      <c r="K50" s="6404"/>
      <c r="L50" s="6404"/>
      <c r="M50" s="6404"/>
    </row>
    <row r="51" spans="1:13" ht="15.75" customHeight="1">
      <c r="A51" s="6403"/>
      <c r="B51" s="2067" t="s">
        <v>2399</v>
      </c>
      <c r="C51" s="6404" t="s">
        <v>1008</v>
      </c>
      <c r="D51" s="6404"/>
      <c r="E51" s="6404"/>
      <c r="F51" s="6404"/>
      <c r="G51" s="6404"/>
      <c r="H51" s="6404"/>
      <c r="I51" s="6404"/>
      <c r="J51" s="6404"/>
      <c r="K51" s="6404"/>
      <c r="L51" s="6404"/>
      <c r="M51" s="6404"/>
    </row>
    <row r="52" spans="1:13" ht="15.75" customHeight="1">
      <c r="A52" s="6403"/>
      <c r="B52" s="2067" t="s">
        <v>2400</v>
      </c>
      <c r="C52" s="6405" t="s">
        <v>1010</v>
      </c>
      <c r="D52" s="6405"/>
      <c r="E52" s="6405"/>
      <c r="F52" s="6405"/>
      <c r="G52" s="6405"/>
      <c r="H52" s="6405"/>
      <c r="I52" s="6405"/>
      <c r="J52" s="6405"/>
      <c r="K52" s="6405"/>
      <c r="L52" s="6405"/>
      <c r="M52" s="6405"/>
    </row>
    <row r="53" spans="1:13" ht="15.75" customHeight="1">
      <c r="A53" s="6403"/>
      <c r="B53" s="2067" t="s">
        <v>2401</v>
      </c>
      <c r="C53" s="6406">
        <v>3779595</v>
      </c>
      <c r="D53" s="6333"/>
      <c r="E53" s="6333"/>
      <c r="F53" s="6333"/>
      <c r="G53" s="6333"/>
      <c r="H53" s="6333"/>
      <c r="I53" s="6333"/>
      <c r="J53" s="6333"/>
      <c r="K53" s="6333"/>
      <c r="L53" s="6333"/>
      <c r="M53" s="6333"/>
    </row>
    <row r="54" spans="1:13" ht="15.75" customHeight="1">
      <c r="A54" s="6399" t="s">
        <v>2402</v>
      </c>
      <c r="B54" s="2087" t="s">
        <v>2403</v>
      </c>
      <c r="C54" s="6400" t="s">
        <v>1132</v>
      </c>
      <c r="D54" s="6401"/>
      <c r="E54" s="6401"/>
      <c r="F54" s="6401"/>
      <c r="G54" s="6401"/>
      <c r="H54" s="6401"/>
      <c r="I54" s="6401"/>
      <c r="J54" s="6401"/>
      <c r="K54" s="6401"/>
      <c r="L54" s="6401"/>
      <c r="M54" s="6402"/>
    </row>
    <row r="55" spans="1:13" ht="30" customHeight="1">
      <c r="A55" s="6399"/>
      <c r="B55" s="2087" t="s">
        <v>2404</v>
      </c>
      <c r="C55" s="6400" t="s">
        <v>2405</v>
      </c>
      <c r="D55" s="6401"/>
      <c r="E55" s="6401"/>
      <c r="F55" s="6401"/>
      <c r="G55" s="6401"/>
      <c r="H55" s="6401"/>
      <c r="I55" s="6401"/>
      <c r="J55" s="6401"/>
      <c r="K55" s="6401"/>
      <c r="L55" s="6401"/>
      <c r="M55" s="6402"/>
    </row>
    <row r="56" spans="1:13" ht="30" customHeight="1">
      <c r="A56" s="6399"/>
      <c r="B56" s="2087" t="s">
        <v>244</v>
      </c>
      <c r="C56" s="6400" t="s">
        <v>2514</v>
      </c>
      <c r="D56" s="6401"/>
      <c r="E56" s="6401"/>
      <c r="F56" s="6401"/>
      <c r="G56" s="6401"/>
      <c r="H56" s="6401"/>
      <c r="I56" s="6401"/>
      <c r="J56" s="6401"/>
      <c r="K56" s="6401"/>
      <c r="L56" s="6401"/>
      <c r="M56" s="6402"/>
    </row>
    <row r="57" spans="1:13" ht="44.25" customHeight="1">
      <c r="A57" s="1756" t="s">
        <v>2406</v>
      </c>
      <c r="B57" s="2330" t="s">
        <v>359</v>
      </c>
      <c r="C57" s="6395" t="s">
        <v>2552</v>
      </c>
      <c r="D57" s="6396"/>
      <c r="E57" s="6396"/>
      <c r="F57" s="6396"/>
      <c r="G57" s="6396"/>
      <c r="H57" s="6396"/>
      <c r="I57" s="6396"/>
      <c r="J57" s="6396"/>
      <c r="K57" s="6396"/>
      <c r="L57" s="6396"/>
      <c r="M57" s="6396"/>
    </row>
  </sheetData>
  <mergeCells count="64">
    <mergeCell ref="L34:M34"/>
    <mergeCell ref="J34:K34"/>
    <mergeCell ref="H34:I34"/>
    <mergeCell ref="F34:G34"/>
    <mergeCell ref="J36:K36"/>
    <mergeCell ref="D34:E34"/>
    <mergeCell ref="D32:E32"/>
    <mergeCell ref="F32:G32"/>
    <mergeCell ref="H32:I32"/>
    <mergeCell ref="J32:K32"/>
    <mergeCell ref="L32:M32"/>
    <mergeCell ref="B24:B26"/>
    <mergeCell ref="B1:M1"/>
    <mergeCell ref="L36:M36"/>
    <mergeCell ref="A2:A11"/>
    <mergeCell ref="C2:M2"/>
    <mergeCell ref="C3:M3"/>
    <mergeCell ref="F4:G4"/>
    <mergeCell ref="C5:M5"/>
    <mergeCell ref="C6:M6"/>
    <mergeCell ref="C7:D7"/>
    <mergeCell ref="I7:M7"/>
    <mergeCell ref="B8:B10"/>
    <mergeCell ref="C9:D9"/>
    <mergeCell ref="F9:G9"/>
    <mergeCell ref="I9:J9"/>
    <mergeCell ref="I4:M4"/>
    <mergeCell ref="C10:D10"/>
    <mergeCell ref="F10:G10"/>
    <mergeCell ref="I10:J10"/>
    <mergeCell ref="C11:M11"/>
    <mergeCell ref="A12:A47"/>
    <mergeCell ref="C12:D12"/>
    <mergeCell ref="B13:B19"/>
    <mergeCell ref="B20:B23"/>
    <mergeCell ref="J25:L25"/>
    <mergeCell ref="B27:B29"/>
    <mergeCell ref="H39:I39"/>
    <mergeCell ref="B40:B43"/>
    <mergeCell ref="F41:F42"/>
    <mergeCell ref="G41:J42"/>
    <mergeCell ref="L41:M42"/>
    <mergeCell ref="C44:M44"/>
    <mergeCell ref="C45:M45"/>
    <mergeCell ref="C46:M46"/>
    <mergeCell ref="C47:M47"/>
    <mergeCell ref="F36:G36"/>
    <mergeCell ref="A54:A56"/>
    <mergeCell ref="C54:M54"/>
    <mergeCell ref="C55:M55"/>
    <mergeCell ref="C56:M56"/>
    <mergeCell ref="A48:A53"/>
    <mergeCell ref="C48:M48"/>
    <mergeCell ref="C49:M49"/>
    <mergeCell ref="C50:M50"/>
    <mergeCell ref="C51:M51"/>
    <mergeCell ref="C52:M52"/>
    <mergeCell ref="C53:M53"/>
    <mergeCell ref="C57:M57"/>
    <mergeCell ref="D38:E38"/>
    <mergeCell ref="F38:G38"/>
    <mergeCell ref="H38:I38"/>
    <mergeCell ref="D36:E36"/>
    <mergeCell ref="H36:I36"/>
  </mergeCells>
  <hyperlinks>
    <hyperlink ref="C52" r:id="rId1"/>
  </hyperlinks>
  <pageMargins left="0.7" right="0.7" top="0.75" bottom="0.75" header="0.51180555555555496" footer="0.51180555555555496"/>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AMJ57"/>
  <sheetViews>
    <sheetView topLeftCell="A22" zoomScale="90" zoomScaleNormal="90" workbookViewId="0">
      <selection activeCell="C44" sqref="C44:M44"/>
    </sheetView>
  </sheetViews>
  <sheetFormatPr baseColWidth="10" defaultColWidth="11.42578125" defaultRowHeight="15.75"/>
  <cols>
    <col min="1" max="1" width="29" style="1471" customWidth="1"/>
    <col min="2" max="2" width="29.7109375" style="194" customWidth="1"/>
    <col min="3" max="3" width="11.42578125" style="1471"/>
    <col min="4" max="4" width="11.42578125" style="1471" customWidth="1"/>
    <col min="5" max="13" width="11.42578125" style="1471"/>
    <col min="14" max="1024" width="11.42578125" style="17"/>
  </cols>
  <sheetData>
    <row r="1" spans="1:13" ht="20.25" customHeight="1">
      <c r="A1" s="2190" t="s">
        <v>359</v>
      </c>
      <c r="B1" s="6469" t="s">
        <v>2553</v>
      </c>
      <c r="C1" s="6469"/>
      <c r="D1" s="6469"/>
      <c r="E1" s="6469"/>
      <c r="F1" s="6469"/>
      <c r="G1" s="6469"/>
      <c r="H1" s="6469"/>
      <c r="I1" s="6469"/>
      <c r="J1" s="6469"/>
      <c r="K1" s="6469"/>
      <c r="L1" s="6469"/>
      <c r="M1" s="6470"/>
    </row>
    <row r="2" spans="1:13" ht="54" customHeight="1">
      <c r="A2" s="6451" t="s">
        <v>2329</v>
      </c>
      <c r="B2" s="2283" t="s">
        <v>2330</v>
      </c>
      <c r="C2" s="6454" t="s">
        <v>2554</v>
      </c>
      <c r="D2" s="6455"/>
      <c r="E2" s="6455"/>
      <c r="F2" s="6455"/>
      <c r="G2" s="6455"/>
      <c r="H2" s="6455"/>
      <c r="I2" s="6455"/>
      <c r="J2" s="6455"/>
      <c r="K2" s="6455"/>
      <c r="L2" s="6455"/>
      <c r="M2" s="6456"/>
    </row>
    <row r="3" spans="1:13" ht="126" customHeight="1">
      <c r="A3" s="6452"/>
      <c r="B3" s="2331" t="s">
        <v>2331</v>
      </c>
      <c r="C3" s="6457" t="s">
        <v>2555</v>
      </c>
      <c r="D3" s="6458"/>
      <c r="E3" s="6458"/>
      <c r="F3" s="6458"/>
      <c r="G3" s="6458"/>
      <c r="H3" s="6458"/>
      <c r="I3" s="6458"/>
      <c r="J3" s="6458"/>
      <c r="K3" s="6458"/>
      <c r="L3" s="6458"/>
      <c r="M3" s="6459"/>
    </row>
    <row r="4" spans="1:13" ht="42.75" customHeight="1">
      <c r="A4" s="6452"/>
      <c r="B4" s="2098" t="s">
        <v>240</v>
      </c>
      <c r="C4" s="3058" t="s">
        <v>95</v>
      </c>
      <c r="D4" s="3059" t="s">
        <v>359</v>
      </c>
      <c r="E4" s="3060" t="s">
        <v>359</v>
      </c>
      <c r="F4" s="6460" t="s">
        <v>241</v>
      </c>
      <c r="G4" s="6461"/>
      <c r="H4" s="3061"/>
      <c r="I4" s="6471"/>
      <c r="J4" s="6073"/>
      <c r="K4" s="6073"/>
      <c r="L4" s="6073"/>
      <c r="M4" s="6074"/>
    </row>
    <row r="5" spans="1:13" ht="30" customHeight="1">
      <c r="A5" s="6452"/>
      <c r="B5" s="2332" t="s">
        <v>2333</v>
      </c>
      <c r="C5" s="6462" t="s">
        <v>359</v>
      </c>
      <c r="D5" s="6463"/>
      <c r="E5" s="6463"/>
      <c r="F5" s="6463"/>
      <c r="G5" s="6463"/>
      <c r="H5" s="6463"/>
      <c r="I5" s="6463"/>
      <c r="J5" s="6463"/>
      <c r="K5" s="6463"/>
      <c r="L5" s="6463"/>
      <c r="M5" s="6464"/>
    </row>
    <row r="6" spans="1:13" ht="21.75" customHeight="1">
      <c r="A6" s="6452"/>
      <c r="B6" s="2098" t="s">
        <v>2334</v>
      </c>
      <c r="C6" s="6465" t="s">
        <v>359</v>
      </c>
      <c r="D6" s="6394"/>
      <c r="E6" s="6394"/>
      <c r="F6" s="6394"/>
      <c r="G6" s="6394"/>
      <c r="H6" s="6394"/>
      <c r="I6" s="6394"/>
      <c r="J6" s="6394"/>
      <c r="K6" s="6394"/>
      <c r="L6" s="6394"/>
      <c r="M6" s="6466"/>
    </row>
    <row r="7" spans="1:13" ht="24" customHeight="1">
      <c r="A7" s="6452"/>
      <c r="B7" s="2098" t="s">
        <v>2335</v>
      </c>
      <c r="C7" s="6465" t="s">
        <v>13</v>
      </c>
      <c r="D7" s="6394"/>
      <c r="E7" s="2335" t="s">
        <v>359</v>
      </c>
      <c r="F7" s="2335" t="s">
        <v>359</v>
      </c>
      <c r="G7" s="1473" t="s">
        <v>359</v>
      </c>
      <c r="H7" s="2433" t="s">
        <v>244</v>
      </c>
      <c r="I7" s="6394" t="s">
        <v>21</v>
      </c>
      <c r="J7" s="6394"/>
      <c r="K7" s="6394"/>
      <c r="L7" s="6394"/>
      <c r="M7" s="6466"/>
    </row>
    <row r="8" spans="1:13" ht="15.75" customHeight="1">
      <c r="A8" s="6452"/>
      <c r="B8" s="5719" t="s">
        <v>2336</v>
      </c>
      <c r="C8" s="2090" t="s">
        <v>359</v>
      </c>
      <c r="D8" s="2335" t="s">
        <v>359</v>
      </c>
      <c r="E8" s="1474" t="s">
        <v>359</v>
      </c>
      <c r="F8" s="1474" t="s">
        <v>359</v>
      </c>
      <c r="G8" s="1474" t="s">
        <v>359</v>
      </c>
      <c r="H8" s="1474" t="s">
        <v>359</v>
      </c>
      <c r="I8" s="2335" t="s">
        <v>359</v>
      </c>
      <c r="J8" s="2335" t="s">
        <v>359</v>
      </c>
      <c r="K8" s="2335" t="s">
        <v>359</v>
      </c>
      <c r="L8" s="2335" t="s">
        <v>359</v>
      </c>
      <c r="M8" s="2091" t="s">
        <v>359</v>
      </c>
    </row>
    <row r="9" spans="1:13" ht="15.75" customHeight="1">
      <c r="A9" s="6452"/>
      <c r="B9" s="5719"/>
      <c r="C9" s="6467" t="s">
        <v>359</v>
      </c>
      <c r="D9" s="6442"/>
      <c r="E9" s="1445" t="s">
        <v>359</v>
      </c>
      <c r="F9" s="6442" t="s">
        <v>359</v>
      </c>
      <c r="G9" s="6442"/>
      <c r="H9" s="1445" t="s">
        <v>359</v>
      </c>
      <c r="I9" s="6442" t="s">
        <v>359</v>
      </c>
      <c r="J9" s="6442"/>
      <c r="K9" s="2335" t="s">
        <v>359</v>
      </c>
      <c r="L9" s="6472" t="s">
        <v>359</v>
      </c>
      <c r="M9" s="6473"/>
    </row>
    <row r="10" spans="1:13">
      <c r="A10" s="6452"/>
      <c r="B10" s="6438"/>
      <c r="C10" s="6468" t="s">
        <v>2337</v>
      </c>
      <c r="D10" s="6439"/>
      <c r="E10" s="1475" t="s">
        <v>359</v>
      </c>
      <c r="F10" s="6439" t="s">
        <v>2337</v>
      </c>
      <c r="G10" s="6439"/>
      <c r="H10" s="1475" t="s">
        <v>359</v>
      </c>
      <c r="I10" s="6439" t="s">
        <v>2337</v>
      </c>
      <c r="J10" s="6439"/>
      <c r="K10" s="1475" t="s">
        <v>359</v>
      </c>
      <c r="L10" s="6439" t="s">
        <v>2337</v>
      </c>
      <c r="M10" s="6440"/>
    </row>
    <row r="11" spans="1:13" ht="100.5" customHeight="1">
      <c r="A11" s="6453"/>
      <c r="B11" s="2332" t="s">
        <v>2338</v>
      </c>
      <c r="C11" s="6450" t="s">
        <v>2556</v>
      </c>
      <c r="D11" s="5678"/>
      <c r="E11" s="5678"/>
      <c r="F11" s="5678"/>
      <c r="G11" s="5678"/>
      <c r="H11" s="5678"/>
      <c r="I11" s="5678"/>
      <c r="J11" s="5678"/>
      <c r="K11" s="5678"/>
      <c r="L11" s="5678"/>
      <c r="M11" s="5679"/>
    </row>
    <row r="12" spans="1:13" ht="15.75" customHeight="1">
      <c r="A12" s="6436" t="s">
        <v>2340</v>
      </c>
      <c r="B12" s="2098" t="s">
        <v>230</v>
      </c>
      <c r="C12" s="6142" t="s">
        <v>1</v>
      </c>
      <c r="D12" s="6143"/>
      <c r="E12" s="6143"/>
      <c r="F12" s="6143"/>
      <c r="G12" s="6143"/>
      <c r="H12" s="6143"/>
      <c r="I12" s="6143"/>
      <c r="J12" s="6143"/>
      <c r="K12" s="6143"/>
      <c r="L12" s="6143"/>
      <c r="M12" s="6144"/>
    </row>
    <row r="13" spans="1:13" ht="8.25" customHeight="1">
      <c r="A13" s="6436"/>
      <c r="B13" s="5719" t="s">
        <v>2341</v>
      </c>
      <c r="C13" s="2090" t="s">
        <v>359</v>
      </c>
      <c r="D13" s="1445" t="s">
        <v>359</v>
      </c>
      <c r="E13" s="1445" t="s">
        <v>359</v>
      </c>
      <c r="F13" s="1445" t="s">
        <v>359</v>
      </c>
      <c r="G13" s="1445" t="s">
        <v>359</v>
      </c>
      <c r="H13" s="1445" t="s">
        <v>359</v>
      </c>
      <c r="I13" s="1445" t="s">
        <v>359</v>
      </c>
      <c r="J13" s="1445" t="s">
        <v>359</v>
      </c>
      <c r="K13" s="1445" t="s">
        <v>359</v>
      </c>
      <c r="L13" s="1445" t="s">
        <v>359</v>
      </c>
      <c r="M13" s="1739" t="s">
        <v>359</v>
      </c>
    </row>
    <row r="14" spans="1:13" ht="9" customHeight="1">
      <c r="A14" s="6436"/>
      <c r="B14" s="5719"/>
      <c r="C14" s="2090" t="s">
        <v>359</v>
      </c>
      <c r="D14" s="1444" t="s">
        <v>359</v>
      </c>
      <c r="E14" s="1445" t="s">
        <v>359</v>
      </c>
      <c r="F14" s="1444" t="s">
        <v>359</v>
      </c>
      <c r="G14" s="1445" t="s">
        <v>359</v>
      </c>
      <c r="H14" s="1444" t="s">
        <v>359</v>
      </c>
      <c r="I14" s="1445" t="s">
        <v>359</v>
      </c>
      <c r="J14" s="1444" t="s">
        <v>359</v>
      </c>
      <c r="K14" s="1445" t="s">
        <v>359</v>
      </c>
      <c r="L14" s="1445" t="s">
        <v>359</v>
      </c>
      <c r="M14" s="1739" t="s">
        <v>359</v>
      </c>
    </row>
    <row r="15" spans="1:13">
      <c r="A15" s="6436"/>
      <c r="B15" s="5719"/>
      <c r="C15" s="2094" t="s">
        <v>2342</v>
      </c>
      <c r="D15" s="1476" t="s">
        <v>359</v>
      </c>
      <c r="E15" s="1445" t="s">
        <v>2343</v>
      </c>
      <c r="F15" s="1476" t="s">
        <v>359</v>
      </c>
      <c r="G15" s="1445" t="s">
        <v>2344</v>
      </c>
      <c r="H15" s="1476" t="s">
        <v>359</v>
      </c>
      <c r="I15" s="1445" t="s">
        <v>2345</v>
      </c>
      <c r="J15" s="1476" t="s">
        <v>359</v>
      </c>
      <c r="K15" s="1445" t="s">
        <v>359</v>
      </c>
      <c r="L15" s="1445" t="s">
        <v>359</v>
      </c>
      <c r="M15" s="1739" t="s">
        <v>359</v>
      </c>
    </row>
    <row r="16" spans="1:13">
      <c r="A16" s="6436"/>
      <c r="B16" s="5719"/>
      <c r="C16" s="2094" t="s">
        <v>2346</v>
      </c>
      <c r="D16" s="1476" t="s">
        <v>359</v>
      </c>
      <c r="E16" s="1445" t="s">
        <v>2347</v>
      </c>
      <c r="F16" s="1476" t="s">
        <v>359</v>
      </c>
      <c r="G16" s="1445" t="s">
        <v>2348</v>
      </c>
      <c r="H16" s="1476" t="s">
        <v>359</v>
      </c>
      <c r="I16" s="1445" t="s">
        <v>359</v>
      </c>
      <c r="J16" s="1445" t="s">
        <v>359</v>
      </c>
      <c r="K16" s="1445" t="s">
        <v>359</v>
      </c>
      <c r="L16" s="1445" t="s">
        <v>359</v>
      </c>
      <c r="M16" s="1739" t="s">
        <v>359</v>
      </c>
    </row>
    <row r="17" spans="1:13">
      <c r="A17" s="6436"/>
      <c r="B17" s="5719"/>
      <c r="C17" s="2094" t="s">
        <v>2349</v>
      </c>
      <c r="D17" s="1476" t="s">
        <v>359</v>
      </c>
      <c r="E17" s="1445" t="s">
        <v>2350</v>
      </c>
      <c r="F17" s="1476" t="s">
        <v>359</v>
      </c>
      <c r="G17" s="1445" t="s">
        <v>359</v>
      </c>
      <c r="H17" s="1445" t="s">
        <v>359</v>
      </c>
      <c r="I17" s="1445" t="s">
        <v>359</v>
      </c>
      <c r="J17" s="1445" t="s">
        <v>359</v>
      </c>
      <c r="K17" s="1445" t="s">
        <v>359</v>
      </c>
      <c r="L17" s="1445" t="s">
        <v>359</v>
      </c>
      <c r="M17" s="1739" t="s">
        <v>359</v>
      </c>
    </row>
    <row r="18" spans="1:13">
      <c r="A18" s="6436"/>
      <c r="B18" s="5719"/>
      <c r="C18" s="2094" t="s">
        <v>105</v>
      </c>
      <c r="D18" s="1476" t="s">
        <v>2351</v>
      </c>
      <c r="E18" s="1445" t="s">
        <v>2352</v>
      </c>
      <c r="F18" s="6439" t="s">
        <v>2353</v>
      </c>
      <c r="G18" s="6439"/>
      <c r="H18" s="6439"/>
      <c r="I18" s="6439"/>
      <c r="J18" s="6439"/>
      <c r="K18" s="6439"/>
      <c r="L18" s="6439"/>
      <c r="M18" s="6440"/>
    </row>
    <row r="19" spans="1:13" ht="9.75" customHeight="1">
      <c r="A19" s="6436"/>
      <c r="B19" s="6438"/>
      <c r="C19" s="2088" t="s">
        <v>359</v>
      </c>
      <c r="D19" s="1444" t="s">
        <v>359</v>
      </c>
      <c r="E19" s="1444" t="s">
        <v>359</v>
      </c>
      <c r="F19" s="1444" t="s">
        <v>359</v>
      </c>
      <c r="G19" s="1444" t="s">
        <v>359</v>
      </c>
      <c r="H19" s="1444" t="s">
        <v>359</v>
      </c>
      <c r="I19" s="1444" t="s">
        <v>359</v>
      </c>
      <c r="J19" s="1444" t="s">
        <v>359</v>
      </c>
      <c r="K19" s="1444" t="s">
        <v>359</v>
      </c>
      <c r="L19" s="1444" t="s">
        <v>359</v>
      </c>
      <c r="M19" s="1741" t="s">
        <v>359</v>
      </c>
    </row>
    <row r="20" spans="1:13" ht="15.75" customHeight="1">
      <c r="A20" s="6436"/>
      <c r="B20" s="5719" t="s">
        <v>2354</v>
      </c>
      <c r="C20" s="2094" t="s">
        <v>359</v>
      </c>
      <c r="D20" s="1445" t="s">
        <v>359</v>
      </c>
      <c r="E20" s="1445" t="s">
        <v>359</v>
      </c>
      <c r="F20" s="1445" t="s">
        <v>359</v>
      </c>
      <c r="G20" s="1445" t="s">
        <v>359</v>
      </c>
      <c r="H20" s="1445" t="s">
        <v>359</v>
      </c>
      <c r="I20" s="1445" t="s">
        <v>359</v>
      </c>
      <c r="J20" s="1445" t="s">
        <v>359</v>
      </c>
      <c r="K20" s="1445" t="s">
        <v>359</v>
      </c>
      <c r="L20" s="2335" t="s">
        <v>359</v>
      </c>
      <c r="M20" s="2091" t="s">
        <v>359</v>
      </c>
    </row>
    <row r="21" spans="1:13">
      <c r="A21" s="6436"/>
      <c r="B21" s="5719"/>
      <c r="C21" s="2094" t="s">
        <v>2355</v>
      </c>
      <c r="D21" s="1477" t="s">
        <v>359</v>
      </c>
      <c r="E21" s="1445" t="s">
        <v>359</v>
      </c>
      <c r="F21" s="1445" t="s">
        <v>2356</v>
      </c>
      <c r="G21" s="1477" t="s">
        <v>359</v>
      </c>
      <c r="H21" s="1445" t="s">
        <v>359</v>
      </c>
      <c r="I21" s="1445" t="s">
        <v>2357</v>
      </c>
      <c r="J21" s="1477" t="s">
        <v>2441</v>
      </c>
      <c r="K21" s="1445" t="s">
        <v>359</v>
      </c>
      <c r="L21" s="2335" t="s">
        <v>359</v>
      </c>
      <c r="M21" s="2091" t="s">
        <v>359</v>
      </c>
    </row>
    <row r="22" spans="1:13">
      <c r="A22" s="6436"/>
      <c r="B22" s="5719"/>
      <c r="C22" s="2094" t="s">
        <v>2358</v>
      </c>
      <c r="D22" s="1478" t="s">
        <v>359</v>
      </c>
      <c r="E22" s="2335" t="s">
        <v>359</v>
      </c>
      <c r="F22" s="1445" t="s">
        <v>2359</v>
      </c>
      <c r="G22" s="1476" t="s">
        <v>359</v>
      </c>
      <c r="H22" s="2335" t="s">
        <v>359</v>
      </c>
      <c r="I22" s="2335" t="s">
        <v>359</v>
      </c>
      <c r="J22" s="2335" t="s">
        <v>359</v>
      </c>
      <c r="K22" s="2335" t="s">
        <v>359</v>
      </c>
      <c r="L22" s="2335" t="s">
        <v>359</v>
      </c>
      <c r="M22" s="2091" t="s">
        <v>359</v>
      </c>
    </row>
    <row r="23" spans="1:13">
      <c r="A23" s="6436"/>
      <c r="B23" s="5719"/>
      <c r="C23" s="2088" t="s">
        <v>359</v>
      </c>
      <c r="D23" s="1444" t="s">
        <v>359</v>
      </c>
      <c r="E23" s="1444" t="s">
        <v>359</v>
      </c>
      <c r="F23" s="1444" t="s">
        <v>359</v>
      </c>
      <c r="G23" s="1444" t="s">
        <v>359</v>
      </c>
      <c r="H23" s="1444" t="s">
        <v>359</v>
      </c>
      <c r="I23" s="1444" t="s">
        <v>359</v>
      </c>
      <c r="J23" s="1444" t="s">
        <v>359</v>
      </c>
      <c r="K23" s="1444" t="s">
        <v>359</v>
      </c>
      <c r="L23" s="1475" t="s">
        <v>359</v>
      </c>
      <c r="M23" s="2093" t="s">
        <v>359</v>
      </c>
    </row>
    <row r="24" spans="1:13">
      <c r="A24" s="6436"/>
      <c r="B24" s="6082" t="s">
        <v>2360</v>
      </c>
      <c r="C24" s="2094" t="s">
        <v>359</v>
      </c>
      <c r="D24" s="1445" t="s">
        <v>359</v>
      </c>
      <c r="E24" s="1445" t="s">
        <v>359</v>
      </c>
      <c r="F24" s="1445" t="s">
        <v>359</v>
      </c>
      <c r="G24" s="1445" t="s">
        <v>359</v>
      </c>
      <c r="H24" s="1445" t="s">
        <v>359</v>
      </c>
      <c r="I24" s="1445" t="s">
        <v>359</v>
      </c>
      <c r="J24" s="1445" t="s">
        <v>359</v>
      </c>
      <c r="K24" s="1445" t="s">
        <v>359</v>
      </c>
      <c r="L24" s="1445" t="s">
        <v>359</v>
      </c>
      <c r="M24" s="1739" t="s">
        <v>359</v>
      </c>
    </row>
    <row r="25" spans="1:13" ht="15.75" customHeight="1">
      <c r="A25" s="6436"/>
      <c r="B25" s="6083"/>
      <c r="C25" s="2095" t="s">
        <v>2361</v>
      </c>
      <c r="D25" s="3328" t="s">
        <v>437</v>
      </c>
      <c r="E25" s="1445" t="s">
        <v>359</v>
      </c>
      <c r="F25" s="2335" t="s">
        <v>2362</v>
      </c>
      <c r="G25" s="4723" t="s">
        <v>437</v>
      </c>
      <c r="H25" s="1445" t="s">
        <v>359</v>
      </c>
      <c r="I25" s="2335" t="s">
        <v>2363</v>
      </c>
      <c r="J25" s="1860"/>
      <c r="K25" s="6143" t="s">
        <v>359</v>
      </c>
      <c r="L25" s="6441"/>
      <c r="M25" s="1739" t="s">
        <v>359</v>
      </c>
    </row>
    <row r="26" spans="1:13">
      <c r="A26" s="6436"/>
      <c r="B26" s="6084"/>
      <c r="C26" s="2088" t="s">
        <v>359</v>
      </c>
      <c r="D26" s="1444" t="s">
        <v>359</v>
      </c>
      <c r="E26" s="1444" t="s">
        <v>359</v>
      </c>
      <c r="F26" s="1444" t="s">
        <v>359</v>
      </c>
      <c r="G26" s="1444" t="s">
        <v>359</v>
      </c>
      <c r="H26" s="1444" t="s">
        <v>359</v>
      </c>
      <c r="I26" s="1444" t="s">
        <v>359</v>
      </c>
      <c r="J26" s="1444" t="s">
        <v>359</v>
      </c>
      <c r="K26" s="1444" t="s">
        <v>359</v>
      </c>
      <c r="L26" s="1444" t="s">
        <v>359</v>
      </c>
      <c r="M26" s="1741" t="s">
        <v>359</v>
      </c>
    </row>
    <row r="27" spans="1:13" ht="15.75" customHeight="1">
      <c r="A27" s="6436"/>
      <c r="B27" s="5719" t="s">
        <v>2364</v>
      </c>
      <c r="C27" s="2096" t="s">
        <v>359</v>
      </c>
      <c r="D27" s="1479" t="s">
        <v>359</v>
      </c>
      <c r="E27" s="1479" t="s">
        <v>359</v>
      </c>
      <c r="F27" s="1479" t="s">
        <v>359</v>
      </c>
      <c r="G27" s="1479" t="s">
        <v>359</v>
      </c>
      <c r="H27" s="1479" t="s">
        <v>359</v>
      </c>
      <c r="I27" s="1479" t="s">
        <v>359</v>
      </c>
      <c r="J27" s="1479" t="s">
        <v>359</v>
      </c>
      <c r="K27" s="1479" t="s">
        <v>359</v>
      </c>
      <c r="L27" s="2335" t="s">
        <v>359</v>
      </c>
      <c r="M27" s="2091" t="s">
        <v>359</v>
      </c>
    </row>
    <row r="28" spans="1:13">
      <c r="A28" s="6436"/>
      <c r="B28" s="5719"/>
      <c r="C28" s="2094" t="s">
        <v>2365</v>
      </c>
      <c r="D28" s="3329">
        <v>2023</v>
      </c>
      <c r="E28" s="1479" t="s">
        <v>359</v>
      </c>
      <c r="F28" s="1445" t="s">
        <v>2366</v>
      </c>
      <c r="G28" s="1480">
        <v>2038</v>
      </c>
      <c r="H28" s="1479" t="s">
        <v>359</v>
      </c>
      <c r="I28" s="2335" t="s">
        <v>359</v>
      </c>
      <c r="J28" s="1479" t="s">
        <v>359</v>
      </c>
      <c r="K28" s="1479" t="s">
        <v>359</v>
      </c>
      <c r="L28" s="2335" t="s">
        <v>359</v>
      </c>
      <c r="M28" s="2091" t="s">
        <v>359</v>
      </c>
    </row>
    <row r="29" spans="1:13">
      <c r="A29" s="6436"/>
      <c r="B29" s="5719"/>
      <c r="C29" s="2094" t="s">
        <v>359</v>
      </c>
      <c r="D29" s="1445" t="s">
        <v>359</v>
      </c>
      <c r="E29" s="1479" t="s">
        <v>359</v>
      </c>
      <c r="F29" s="1445" t="s">
        <v>359</v>
      </c>
      <c r="G29" s="1479" t="s">
        <v>359</v>
      </c>
      <c r="H29" s="1479" t="s">
        <v>359</v>
      </c>
      <c r="I29" s="2335" t="s">
        <v>359</v>
      </c>
      <c r="J29" s="1479" t="s">
        <v>359</v>
      </c>
      <c r="K29" s="1479" t="s">
        <v>359</v>
      </c>
      <c r="L29" s="2335" t="s">
        <v>359</v>
      </c>
      <c r="M29" s="2091" t="s">
        <v>359</v>
      </c>
    </row>
    <row r="30" spans="1:13">
      <c r="A30" s="6436"/>
      <c r="B30" s="6382" t="s">
        <v>2367</v>
      </c>
      <c r="C30" s="2097" t="s">
        <v>359</v>
      </c>
      <c r="D30" s="1858" t="s">
        <v>359</v>
      </c>
      <c r="E30" s="1858" t="s">
        <v>359</v>
      </c>
      <c r="F30" s="1858" t="s">
        <v>359</v>
      </c>
      <c r="G30" s="1858" t="s">
        <v>359</v>
      </c>
      <c r="H30" s="1858" t="s">
        <v>359</v>
      </c>
      <c r="I30" s="1858" t="s">
        <v>359</v>
      </c>
      <c r="J30" s="1858" t="s">
        <v>359</v>
      </c>
      <c r="K30" s="1858" t="s">
        <v>359</v>
      </c>
      <c r="L30" s="1858" t="s">
        <v>359</v>
      </c>
      <c r="M30" s="2086" t="s">
        <v>359</v>
      </c>
    </row>
    <row r="31" spans="1:13" ht="17.100000000000001" customHeight="1">
      <c r="A31" s="6436"/>
      <c r="B31" s="5975"/>
      <c r="C31" s="2094" t="s">
        <v>359</v>
      </c>
      <c r="D31" s="3167" t="s">
        <v>2368</v>
      </c>
      <c r="E31" s="3167">
        <v>2023</v>
      </c>
      <c r="F31" s="3167" t="s">
        <v>2369</v>
      </c>
      <c r="G31" s="3167">
        <v>2024</v>
      </c>
      <c r="H31" s="3167" t="s">
        <v>2370</v>
      </c>
      <c r="I31" s="3167">
        <v>2025</v>
      </c>
      <c r="J31" s="3167" t="s">
        <v>2371</v>
      </c>
      <c r="K31" s="3167">
        <v>2026</v>
      </c>
      <c r="L31" s="3167" t="s">
        <v>2372</v>
      </c>
      <c r="M31" s="3168">
        <v>2027</v>
      </c>
    </row>
    <row r="32" spans="1:13" ht="17.100000000000001" customHeight="1">
      <c r="A32" s="6436"/>
      <c r="B32" s="5975"/>
      <c r="C32" s="2094" t="s">
        <v>359</v>
      </c>
      <c r="D32" s="3286"/>
      <c r="E32" s="3287">
        <v>0.05</v>
      </c>
      <c r="F32" s="3288"/>
      <c r="G32" s="3287">
        <v>0.1</v>
      </c>
      <c r="H32" s="3288"/>
      <c r="I32" s="3287">
        <v>0.5</v>
      </c>
      <c r="J32" s="3288"/>
      <c r="K32" s="3287">
        <v>0.54</v>
      </c>
      <c r="L32" s="3288"/>
      <c r="M32" s="3289">
        <v>0.57999999999999996</v>
      </c>
    </row>
    <row r="33" spans="1:13" ht="17.100000000000001" customHeight="1">
      <c r="A33" s="6436"/>
      <c r="B33" s="5975"/>
      <c r="C33" s="2094" t="s">
        <v>359</v>
      </c>
      <c r="D33" s="3167" t="s">
        <v>2373</v>
      </c>
      <c r="E33" s="3167">
        <v>2028</v>
      </c>
      <c r="F33" s="3167" t="s">
        <v>2374</v>
      </c>
      <c r="G33" s="3167">
        <v>2029</v>
      </c>
      <c r="H33" s="3167" t="s">
        <v>2375</v>
      </c>
      <c r="I33" s="3167">
        <v>2030</v>
      </c>
      <c r="J33" s="3167" t="s">
        <v>2376</v>
      </c>
      <c r="K33" s="3167">
        <v>2031</v>
      </c>
      <c r="L33" s="3167" t="s">
        <v>2377</v>
      </c>
      <c r="M33" s="3168">
        <v>2032</v>
      </c>
    </row>
    <row r="34" spans="1:13" ht="17.100000000000001" customHeight="1">
      <c r="A34" s="6436"/>
      <c r="B34" s="5975"/>
      <c r="C34" s="2094" t="s">
        <v>359</v>
      </c>
      <c r="D34" s="3286"/>
      <c r="E34" s="3287">
        <v>0.62</v>
      </c>
      <c r="F34" s="3288"/>
      <c r="G34" s="3287">
        <v>0.64</v>
      </c>
      <c r="H34" s="3288"/>
      <c r="I34" s="3287">
        <v>0.68</v>
      </c>
      <c r="J34" s="3288"/>
      <c r="K34" s="3287">
        <v>0.72</v>
      </c>
      <c r="L34" s="3288"/>
      <c r="M34" s="3289">
        <v>0.76</v>
      </c>
    </row>
    <row r="35" spans="1:13" ht="17.100000000000001" customHeight="1">
      <c r="A35" s="6436"/>
      <c r="B35" s="5975"/>
      <c r="C35" s="2094" t="s">
        <v>359</v>
      </c>
      <c r="D35" s="3167" t="s">
        <v>2378</v>
      </c>
      <c r="E35" s="3167">
        <v>2033</v>
      </c>
      <c r="F35" s="3167" t="s">
        <v>2379</v>
      </c>
      <c r="G35" s="3167">
        <v>2034</v>
      </c>
      <c r="H35" s="3167" t="s">
        <v>2380</v>
      </c>
      <c r="I35" s="3167">
        <v>2035</v>
      </c>
      <c r="J35" s="3167" t="s">
        <v>2381</v>
      </c>
      <c r="K35" s="3167">
        <v>2036</v>
      </c>
      <c r="L35" s="3167" t="s">
        <v>2382</v>
      </c>
      <c r="M35" s="3168">
        <v>2037</v>
      </c>
    </row>
    <row r="36" spans="1:13" ht="17.100000000000001" customHeight="1">
      <c r="A36" s="6436"/>
      <c r="B36" s="5975"/>
      <c r="C36" s="2094" t="s">
        <v>359</v>
      </c>
      <c r="D36" s="3286"/>
      <c r="E36" s="3287">
        <v>0.8</v>
      </c>
      <c r="F36" s="3288"/>
      <c r="G36" s="3290">
        <v>0.84</v>
      </c>
      <c r="H36" s="3286"/>
      <c r="I36" s="3287">
        <v>0.88</v>
      </c>
      <c r="J36" s="3288"/>
      <c r="K36" s="3287">
        <v>0.92</v>
      </c>
      <c r="L36" s="3288"/>
      <c r="M36" s="3289">
        <v>0.96</v>
      </c>
    </row>
    <row r="37" spans="1:13" ht="17.100000000000001" customHeight="1">
      <c r="A37" s="6436"/>
      <c r="B37" s="5975"/>
      <c r="C37" s="2094" t="s">
        <v>359</v>
      </c>
      <c r="D37" s="3185" t="s">
        <v>2383</v>
      </c>
      <c r="E37" s="3185">
        <v>2038</v>
      </c>
      <c r="F37" s="3185"/>
      <c r="G37" s="3185" t="s">
        <v>2384</v>
      </c>
      <c r="H37" s="2389"/>
      <c r="I37" s="2389"/>
      <c r="J37" s="2389"/>
      <c r="K37" s="2389"/>
      <c r="L37" s="2389"/>
      <c r="M37" s="2134"/>
    </row>
    <row r="38" spans="1:13" ht="15.75" customHeight="1">
      <c r="A38" s="6436"/>
      <c r="B38" s="5975"/>
      <c r="C38" s="2094" t="s">
        <v>359</v>
      </c>
      <c r="D38" s="3286"/>
      <c r="E38" s="3287">
        <v>1</v>
      </c>
      <c r="F38" s="3288"/>
      <c r="G38" s="3287">
        <v>1</v>
      </c>
      <c r="H38" s="2389"/>
      <c r="I38" s="2389"/>
      <c r="J38" s="2389"/>
      <c r="K38" s="2389"/>
      <c r="L38" s="2389"/>
      <c r="M38" s="2134"/>
    </row>
    <row r="39" spans="1:13" ht="15.75" customHeight="1">
      <c r="A39" s="6436"/>
      <c r="B39" s="6383"/>
      <c r="C39" s="2088" t="s">
        <v>359</v>
      </c>
      <c r="D39" s="1475" t="s">
        <v>359</v>
      </c>
      <c r="E39" s="1475" t="s">
        <v>359</v>
      </c>
      <c r="F39" s="1475" t="s">
        <v>359</v>
      </c>
      <c r="G39" s="1475" t="s">
        <v>359</v>
      </c>
      <c r="H39" s="6442" t="s">
        <v>359</v>
      </c>
      <c r="I39" s="6442"/>
      <c r="J39" s="1444" t="s">
        <v>359</v>
      </c>
      <c r="K39" s="1444" t="s">
        <v>359</v>
      </c>
      <c r="L39" s="1444" t="s">
        <v>359</v>
      </c>
      <c r="M39" s="1741" t="s">
        <v>359</v>
      </c>
    </row>
    <row r="40" spans="1:13" ht="18" customHeight="1">
      <c r="A40" s="6436"/>
      <c r="B40" s="5719" t="s">
        <v>2385</v>
      </c>
      <c r="C40" s="2094" t="s">
        <v>359</v>
      </c>
      <c r="D40" s="1445" t="s">
        <v>359</v>
      </c>
      <c r="E40" s="1445" t="s">
        <v>359</v>
      </c>
      <c r="F40" s="1445" t="s">
        <v>359</v>
      </c>
      <c r="G40" s="1445" t="s">
        <v>359</v>
      </c>
      <c r="H40" s="1445" t="s">
        <v>359</v>
      </c>
      <c r="I40" s="1445" t="s">
        <v>359</v>
      </c>
      <c r="J40" s="1445" t="s">
        <v>359</v>
      </c>
      <c r="K40" s="1445" t="s">
        <v>359</v>
      </c>
      <c r="L40" s="2335" t="s">
        <v>359</v>
      </c>
      <c r="M40" s="2091" t="s">
        <v>359</v>
      </c>
    </row>
    <row r="41" spans="1:13" ht="15.75" customHeight="1">
      <c r="A41" s="6436"/>
      <c r="B41" s="5719"/>
      <c r="C41" s="2090" t="s">
        <v>359</v>
      </c>
      <c r="D41" s="1445" t="s">
        <v>93</v>
      </c>
      <c r="E41" s="1444" t="s">
        <v>95</v>
      </c>
      <c r="F41" s="6443" t="s">
        <v>2386</v>
      </c>
      <c r="G41" s="6341" t="s">
        <v>103</v>
      </c>
      <c r="H41" s="6444"/>
      <c r="I41" s="6444"/>
      <c r="J41" s="6445"/>
      <c r="K41" s="1445" t="s">
        <v>2387</v>
      </c>
      <c r="L41" s="6447" t="s">
        <v>359</v>
      </c>
      <c r="M41" s="6448"/>
    </row>
    <row r="42" spans="1:13">
      <c r="A42" s="6436"/>
      <c r="B42" s="5719"/>
      <c r="C42" s="2090" t="s">
        <v>359</v>
      </c>
      <c r="D42" s="1481" t="s">
        <v>2351</v>
      </c>
      <c r="E42" s="1472" t="s">
        <v>359</v>
      </c>
      <c r="F42" s="6443"/>
      <c r="G42" s="6343"/>
      <c r="H42" s="6442"/>
      <c r="I42" s="6442"/>
      <c r="J42" s="6446"/>
      <c r="K42" s="2335" t="s">
        <v>359</v>
      </c>
      <c r="L42" s="6449"/>
      <c r="M42" s="6440"/>
    </row>
    <row r="43" spans="1:13">
      <c r="A43" s="6436"/>
      <c r="B43" s="6438"/>
      <c r="C43" s="2092" t="s">
        <v>359</v>
      </c>
      <c r="D43" s="1475" t="s">
        <v>359</v>
      </c>
      <c r="E43" s="1475" t="s">
        <v>359</v>
      </c>
      <c r="F43" s="1475" t="s">
        <v>359</v>
      </c>
      <c r="G43" s="1475" t="s">
        <v>359</v>
      </c>
      <c r="H43" s="1475" t="s">
        <v>359</v>
      </c>
      <c r="I43" s="1475" t="s">
        <v>359</v>
      </c>
      <c r="J43" s="1475" t="s">
        <v>359</v>
      </c>
      <c r="K43" s="1475" t="s">
        <v>359</v>
      </c>
      <c r="L43" s="2335" t="s">
        <v>359</v>
      </c>
      <c r="M43" s="2091" t="s">
        <v>359</v>
      </c>
    </row>
    <row r="44" spans="1:13" ht="326.25" customHeight="1">
      <c r="A44" s="6436"/>
      <c r="B44" s="4242" t="s">
        <v>2388</v>
      </c>
      <c r="C44" s="6450" t="s">
        <v>2557</v>
      </c>
      <c r="D44" s="5981"/>
      <c r="E44" s="5981"/>
      <c r="F44" s="5981"/>
      <c r="G44" s="5981"/>
      <c r="H44" s="5981"/>
      <c r="I44" s="5981"/>
      <c r="J44" s="5981"/>
      <c r="K44" s="5981"/>
      <c r="L44" s="5981"/>
      <c r="M44" s="5982"/>
    </row>
    <row r="45" spans="1:13" ht="34.5" customHeight="1">
      <c r="A45" s="6436"/>
      <c r="B45" s="2098" t="s">
        <v>2390</v>
      </c>
      <c r="C45" s="6160" t="s">
        <v>2558</v>
      </c>
      <c r="D45" s="5682"/>
      <c r="E45" s="5682"/>
      <c r="F45" s="5682"/>
      <c r="G45" s="5682"/>
      <c r="H45" s="5682"/>
      <c r="I45" s="5682"/>
      <c r="J45" s="5682"/>
      <c r="K45" s="5682"/>
      <c r="L45" s="5682"/>
      <c r="M45" s="5683"/>
    </row>
    <row r="46" spans="1:13" ht="15.75" customHeight="1">
      <c r="A46" s="6436"/>
      <c r="B46" s="2098" t="s">
        <v>2392</v>
      </c>
      <c r="C46" s="6160">
        <v>60</v>
      </c>
      <c r="D46" s="5682"/>
      <c r="E46" s="5682"/>
      <c r="F46" s="5682"/>
      <c r="G46" s="5682"/>
      <c r="H46" s="5682"/>
      <c r="I46" s="5682"/>
      <c r="J46" s="5682"/>
      <c r="K46" s="5682"/>
      <c r="L46" s="5682"/>
      <c r="M46" s="5683"/>
    </row>
    <row r="47" spans="1:13" ht="15.75" customHeight="1">
      <c r="A47" s="6437"/>
      <c r="B47" s="2098" t="s">
        <v>2393</v>
      </c>
      <c r="C47" s="6160">
        <v>2021</v>
      </c>
      <c r="D47" s="5682"/>
      <c r="E47" s="5682"/>
      <c r="F47" s="5682"/>
      <c r="G47" s="5682"/>
      <c r="H47" s="5682"/>
      <c r="I47" s="5682"/>
      <c r="J47" s="5682"/>
      <c r="K47" s="5682"/>
      <c r="L47" s="5682"/>
      <c r="M47" s="5683"/>
    </row>
    <row r="48" spans="1:13" ht="15.75" customHeight="1">
      <c r="A48" s="6429" t="s">
        <v>2394</v>
      </c>
      <c r="B48" s="2098" t="s">
        <v>2395</v>
      </c>
      <c r="C48" s="6142" t="s">
        <v>2551</v>
      </c>
      <c r="D48" s="6143"/>
      <c r="E48" s="6143"/>
      <c r="F48" s="6143"/>
      <c r="G48" s="6143"/>
      <c r="H48" s="6143"/>
      <c r="I48" s="6143"/>
      <c r="J48" s="6143"/>
      <c r="K48" s="6143"/>
      <c r="L48" s="6143"/>
      <c r="M48" s="6144"/>
    </row>
    <row r="49" spans="1:13" ht="15.75" customHeight="1">
      <c r="A49" s="6429"/>
      <c r="B49" s="2098" t="s">
        <v>2396</v>
      </c>
      <c r="C49" s="6142" t="s">
        <v>1008</v>
      </c>
      <c r="D49" s="6143"/>
      <c r="E49" s="6143"/>
      <c r="F49" s="6143"/>
      <c r="G49" s="6143"/>
      <c r="H49" s="6143"/>
      <c r="I49" s="6143"/>
      <c r="J49" s="6143"/>
      <c r="K49" s="6143"/>
      <c r="L49" s="6143"/>
      <c r="M49" s="6144"/>
    </row>
    <row r="50" spans="1:13" ht="15.75" customHeight="1">
      <c r="A50" s="6429"/>
      <c r="B50" s="2098" t="s">
        <v>2398</v>
      </c>
      <c r="C50" s="6142" t="s">
        <v>21</v>
      </c>
      <c r="D50" s="6143"/>
      <c r="E50" s="6143"/>
      <c r="F50" s="6143"/>
      <c r="G50" s="6143"/>
      <c r="H50" s="6143"/>
      <c r="I50" s="6143"/>
      <c r="J50" s="6143"/>
      <c r="K50" s="6143"/>
      <c r="L50" s="6143"/>
      <c r="M50" s="6144"/>
    </row>
    <row r="51" spans="1:13" ht="15.75" customHeight="1">
      <c r="A51" s="6429"/>
      <c r="B51" s="2098" t="s">
        <v>2399</v>
      </c>
      <c r="C51" s="6142" t="s">
        <v>1008</v>
      </c>
      <c r="D51" s="6143"/>
      <c r="E51" s="6143"/>
      <c r="F51" s="6143"/>
      <c r="G51" s="6143"/>
      <c r="H51" s="6143"/>
      <c r="I51" s="6143"/>
      <c r="J51" s="6143"/>
      <c r="K51" s="6143"/>
      <c r="L51" s="6143"/>
      <c r="M51" s="6144"/>
    </row>
    <row r="52" spans="1:13" ht="15.75" customHeight="1">
      <c r="A52" s="6429"/>
      <c r="B52" s="2098" t="s">
        <v>2400</v>
      </c>
      <c r="C52" s="6175" t="s">
        <v>1010</v>
      </c>
      <c r="D52" s="6176"/>
      <c r="E52" s="6176"/>
      <c r="F52" s="6176"/>
      <c r="G52" s="6176"/>
      <c r="H52" s="6176"/>
      <c r="I52" s="6176"/>
      <c r="J52" s="6176"/>
      <c r="K52" s="6176"/>
      <c r="L52" s="6176"/>
      <c r="M52" s="6177"/>
    </row>
    <row r="53" spans="1:13" ht="15.75" customHeight="1">
      <c r="A53" s="6435"/>
      <c r="B53" s="2098" t="s">
        <v>2401</v>
      </c>
      <c r="C53" s="6142">
        <v>3779595</v>
      </c>
      <c r="D53" s="6143"/>
      <c r="E53" s="6143"/>
      <c r="F53" s="6143"/>
      <c r="G53" s="6143"/>
      <c r="H53" s="6143"/>
      <c r="I53" s="6143"/>
      <c r="J53" s="6143"/>
      <c r="K53" s="6143"/>
      <c r="L53" s="6143"/>
      <c r="M53" s="6144"/>
    </row>
    <row r="54" spans="1:13" ht="15.75" customHeight="1">
      <c r="A54" s="6428" t="s">
        <v>2402</v>
      </c>
      <c r="B54" s="2099" t="s">
        <v>2403</v>
      </c>
      <c r="C54" s="6430" t="s">
        <v>1132</v>
      </c>
      <c r="D54" s="6401"/>
      <c r="E54" s="6401"/>
      <c r="F54" s="6401"/>
      <c r="G54" s="6401"/>
      <c r="H54" s="6401"/>
      <c r="I54" s="6401"/>
      <c r="J54" s="6401"/>
      <c r="K54" s="6401"/>
      <c r="L54" s="6401"/>
      <c r="M54" s="6431"/>
    </row>
    <row r="55" spans="1:13" ht="30" customHeight="1">
      <c r="A55" s="6429"/>
      <c r="B55" s="2099" t="s">
        <v>2404</v>
      </c>
      <c r="C55" s="6430" t="s">
        <v>2405</v>
      </c>
      <c r="D55" s="6401"/>
      <c r="E55" s="6401"/>
      <c r="F55" s="6401"/>
      <c r="G55" s="6401"/>
      <c r="H55" s="6401"/>
      <c r="I55" s="6401"/>
      <c r="J55" s="6401"/>
      <c r="K55" s="6401"/>
      <c r="L55" s="6401"/>
      <c r="M55" s="6431"/>
    </row>
    <row r="56" spans="1:13" ht="69" customHeight="1">
      <c r="A56" s="6429"/>
      <c r="B56" s="2434" t="s">
        <v>244</v>
      </c>
      <c r="C56" s="6432" t="s">
        <v>2514</v>
      </c>
      <c r="D56" s="6433"/>
      <c r="E56" s="6433"/>
      <c r="F56" s="6433"/>
      <c r="G56" s="6433"/>
      <c r="H56" s="6433"/>
      <c r="I56" s="6433"/>
      <c r="J56" s="6433"/>
      <c r="K56" s="6433"/>
      <c r="L56" s="6433"/>
      <c r="M56" s="6434"/>
    </row>
    <row r="57" spans="1:13" ht="16.5" customHeight="1">
      <c r="A57" s="2277" t="s">
        <v>2406</v>
      </c>
      <c r="B57" s="2334" t="s">
        <v>359</v>
      </c>
      <c r="C57" s="6270" t="s">
        <v>2515</v>
      </c>
      <c r="D57" s="6271"/>
      <c r="E57" s="6271"/>
      <c r="F57" s="6271"/>
      <c r="G57" s="6271"/>
      <c r="H57" s="6271"/>
      <c r="I57" s="6271"/>
      <c r="J57" s="6271"/>
      <c r="K57" s="6271"/>
      <c r="L57" s="6271"/>
      <c r="M57" s="6272"/>
    </row>
  </sheetData>
  <mergeCells count="50">
    <mergeCell ref="B24:B26"/>
    <mergeCell ref="I10:J10"/>
    <mergeCell ref="C11:M11"/>
    <mergeCell ref="B1:M1"/>
    <mergeCell ref="I4:M4"/>
    <mergeCell ref="C6:M6"/>
    <mergeCell ref="L9:M9"/>
    <mergeCell ref="L10:M10"/>
    <mergeCell ref="L41:M42"/>
    <mergeCell ref="C44:M44"/>
    <mergeCell ref="C45:M45"/>
    <mergeCell ref="A2:A11"/>
    <mergeCell ref="C2:M2"/>
    <mergeCell ref="C3:M3"/>
    <mergeCell ref="F4:G4"/>
    <mergeCell ref="C5:M5"/>
    <mergeCell ref="C7:D7"/>
    <mergeCell ref="I7:M7"/>
    <mergeCell ref="B8:B10"/>
    <mergeCell ref="C9:D9"/>
    <mergeCell ref="F9:G9"/>
    <mergeCell ref="I9:J9"/>
    <mergeCell ref="C10:D10"/>
    <mergeCell ref="F10:G10"/>
    <mergeCell ref="H39:I39"/>
    <mergeCell ref="B40:B43"/>
    <mergeCell ref="F41:F42"/>
    <mergeCell ref="G41:J42"/>
    <mergeCell ref="B30:B39"/>
    <mergeCell ref="C46:M46"/>
    <mergeCell ref="C47:M47"/>
    <mergeCell ref="A48:A53"/>
    <mergeCell ref="C48:M48"/>
    <mergeCell ref="C49:M49"/>
    <mergeCell ref="C50:M50"/>
    <mergeCell ref="C51:M51"/>
    <mergeCell ref="C52:M52"/>
    <mergeCell ref="C53:M53"/>
    <mergeCell ref="A12:A47"/>
    <mergeCell ref="B13:B19"/>
    <mergeCell ref="B20:B23"/>
    <mergeCell ref="B27:B29"/>
    <mergeCell ref="C12:M12"/>
    <mergeCell ref="F18:M18"/>
    <mergeCell ref="K25:L25"/>
    <mergeCell ref="A54:A56"/>
    <mergeCell ref="C54:M54"/>
    <mergeCell ref="C55:M55"/>
    <mergeCell ref="C56:M56"/>
    <mergeCell ref="C57:M57"/>
  </mergeCells>
  <hyperlinks>
    <hyperlink ref="C52" r:id="rId1"/>
  </hyperlinks>
  <pageMargins left="0.7" right="0.7" top="0.75" bottom="0.75" header="0.51180555555555496" footer="0.51180555555555496"/>
  <pageSetup orientation="portrait" horizontalDpi="300" verticalDpi="3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27" workbookViewId="0">
      <selection activeCell="E35" sqref="E35"/>
    </sheetView>
  </sheetViews>
  <sheetFormatPr baseColWidth="10" defaultColWidth="11.42578125" defaultRowHeight="15"/>
  <cols>
    <col min="1" max="1" width="21.42578125" customWidth="1"/>
    <col min="2" max="2" width="30" customWidth="1"/>
  </cols>
  <sheetData>
    <row r="1" spans="1:13" ht="16.5" thickBot="1">
      <c r="A1" s="2190" t="s">
        <v>359</v>
      </c>
      <c r="B1" s="6469" t="s">
        <v>2559</v>
      </c>
      <c r="C1" s="6469"/>
      <c r="D1" s="6469"/>
      <c r="E1" s="6469"/>
      <c r="F1" s="6469"/>
      <c r="G1" s="6469"/>
      <c r="H1" s="6469"/>
      <c r="I1" s="6469"/>
      <c r="J1" s="6469"/>
      <c r="K1" s="6469"/>
      <c r="L1" s="6469"/>
      <c r="M1" s="6470"/>
    </row>
    <row r="2" spans="1:13" ht="25.5" customHeight="1">
      <c r="A2" s="6451" t="s">
        <v>2329</v>
      </c>
      <c r="B2" s="2283" t="s">
        <v>2330</v>
      </c>
      <c r="C2" s="6454" t="s">
        <v>2130</v>
      </c>
      <c r="D2" s="6455"/>
      <c r="E2" s="6455"/>
      <c r="F2" s="6455"/>
      <c r="G2" s="6455"/>
      <c r="H2" s="6455"/>
      <c r="I2" s="6455"/>
      <c r="J2" s="6455"/>
      <c r="K2" s="6455"/>
      <c r="L2" s="6455"/>
      <c r="M2" s="6456"/>
    </row>
    <row r="3" spans="1:13" ht="160.5" customHeight="1">
      <c r="A3" s="6452"/>
      <c r="B3" s="2331" t="s">
        <v>2331</v>
      </c>
      <c r="C3" s="6483" t="s">
        <v>2560</v>
      </c>
      <c r="D3" s="6444"/>
      <c r="E3" s="6444"/>
      <c r="F3" s="6444"/>
      <c r="G3" s="6444"/>
      <c r="H3" s="6444"/>
      <c r="I3" s="6444"/>
      <c r="J3" s="6444"/>
      <c r="K3" s="6444"/>
      <c r="L3" s="6444"/>
      <c r="M3" s="6484"/>
    </row>
    <row r="4" spans="1:13" ht="33" customHeight="1">
      <c r="A4" s="6452"/>
      <c r="B4" s="2098" t="s">
        <v>240</v>
      </c>
      <c r="C4" s="3546" t="s">
        <v>95</v>
      </c>
      <c r="D4" s="3547"/>
      <c r="E4" s="3548" t="s">
        <v>359</v>
      </c>
      <c r="F4" s="6485" t="s">
        <v>241</v>
      </c>
      <c r="G4" s="6486"/>
      <c r="H4" s="3549"/>
      <c r="I4" s="6487"/>
      <c r="J4" s="6487"/>
      <c r="K4" s="6487"/>
      <c r="L4" s="6487"/>
      <c r="M4" s="6488"/>
    </row>
    <row r="5" spans="1:13" ht="15.75">
      <c r="A5" s="6452"/>
      <c r="B5" s="2332" t="s">
        <v>2333</v>
      </c>
      <c r="C5" s="6467"/>
      <c r="D5" s="6442"/>
      <c r="E5" s="6442"/>
      <c r="F5" s="6442"/>
      <c r="G5" s="6442"/>
      <c r="H5" s="6442"/>
      <c r="I5" s="6442"/>
      <c r="J5" s="6442"/>
      <c r="K5" s="6442"/>
      <c r="L5" s="6442"/>
      <c r="M5" s="6489"/>
    </row>
    <row r="6" spans="1:13" ht="15.75">
      <c r="A6" s="6452"/>
      <c r="B6" s="2098" t="s">
        <v>2334</v>
      </c>
      <c r="C6" s="6142"/>
      <c r="D6" s="6394"/>
      <c r="E6" s="6394"/>
      <c r="F6" s="6394"/>
      <c r="G6" s="6394"/>
      <c r="H6" s="6394"/>
      <c r="I6" s="6394"/>
      <c r="J6" s="6394"/>
      <c r="K6" s="6394"/>
      <c r="L6" s="6394"/>
      <c r="M6" s="6466"/>
    </row>
    <row r="7" spans="1:13" ht="15.75">
      <c r="A7" s="6452"/>
      <c r="B7" s="2098" t="s">
        <v>2335</v>
      </c>
      <c r="C7" s="6465" t="s">
        <v>13</v>
      </c>
      <c r="D7" s="6394"/>
      <c r="E7" s="2335" t="s">
        <v>359</v>
      </c>
      <c r="F7" s="2335" t="s">
        <v>359</v>
      </c>
      <c r="G7" s="1473" t="s">
        <v>359</v>
      </c>
      <c r="H7" s="2433" t="s">
        <v>244</v>
      </c>
      <c r="I7" s="6394" t="s">
        <v>21</v>
      </c>
      <c r="J7" s="6394"/>
      <c r="K7" s="6394"/>
      <c r="L7" s="6394"/>
      <c r="M7" s="6466"/>
    </row>
    <row r="8" spans="1:13" ht="15.75">
      <c r="A8" s="6452"/>
      <c r="B8" s="5719" t="s">
        <v>2336</v>
      </c>
      <c r="C8" s="2090" t="s">
        <v>359</v>
      </c>
      <c r="D8" s="2335" t="s">
        <v>359</v>
      </c>
      <c r="E8" s="1474" t="s">
        <v>359</v>
      </c>
      <c r="F8" s="1474" t="s">
        <v>359</v>
      </c>
      <c r="G8" s="1474" t="s">
        <v>359</v>
      </c>
      <c r="H8" s="1474" t="s">
        <v>359</v>
      </c>
      <c r="I8" s="2335" t="s">
        <v>359</v>
      </c>
      <c r="J8" s="2335" t="s">
        <v>359</v>
      </c>
      <c r="K8" s="2335" t="s">
        <v>359</v>
      </c>
      <c r="L8" s="2335" t="s">
        <v>359</v>
      </c>
      <c r="M8" s="2091" t="s">
        <v>359</v>
      </c>
    </row>
    <row r="9" spans="1:13" ht="15.75">
      <c r="A9" s="6452"/>
      <c r="B9" s="5719"/>
      <c r="C9" s="6467" t="s">
        <v>359</v>
      </c>
      <c r="D9" s="6442"/>
      <c r="E9" s="1445" t="s">
        <v>359</v>
      </c>
      <c r="F9" s="6442" t="s">
        <v>359</v>
      </c>
      <c r="G9" s="6442"/>
      <c r="H9" s="1445" t="s">
        <v>359</v>
      </c>
      <c r="I9" s="6442" t="s">
        <v>359</v>
      </c>
      <c r="J9" s="6442"/>
      <c r="K9" s="2335" t="s">
        <v>359</v>
      </c>
      <c r="L9" s="6472" t="s">
        <v>359</v>
      </c>
      <c r="M9" s="6473"/>
    </row>
    <row r="10" spans="1:13" ht="15.75">
      <c r="A10" s="6452"/>
      <c r="B10" s="6438"/>
      <c r="C10" s="6468" t="s">
        <v>2337</v>
      </c>
      <c r="D10" s="6439"/>
      <c r="E10" s="1475" t="s">
        <v>359</v>
      </c>
      <c r="F10" s="6439" t="s">
        <v>2337</v>
      </c>
      <c r="G10" s="6439"/>
      <c r="H10" s="1475" t="s">
        <v>359</v>
      </c>
      <c r="I10" s="6439" t="s">
        <v>2337</v>
      </c>
      <c r="J10" s="6439"/>
      <c r="K10" s="1475" t="s">
        <v>359</v>
      </c>
      <c r="L10" s="6439" t="s">
        <v>2337</v>
      </c>
      <c r="M10" s="6440"/>
    </row>
    <row r="11" spans="1:13" ht="109.5" customHeight="1">
      <c r="A11" s="6453"/>
      <c r="B11" s="2332" t="s">
        <v>2338</v>
      </c>
      <c r="C11" s="6160" t="s">
        <v>2561</v>
      </c>
      <c r="D11" s="5682"/>
      <c r="E11" s="5682"/>
      <c r="F11" s="5682"/>
      <c r="G11" s="5682"/>
      <c r="H11" s="5682"/>
      <c r="I11" s="5682"/>
      <c r="J11" s="5682"/>
      <c r="K11" s="5682"/>
      <c r="L11" s="5682"/>
      <c r="M11" s="5683"/>
    </row>
    <row r="12" spans="1:13" ht="15.75">
      <c r="A12" s="6436" t="s">
        <v>2340</v>
      </c>
      <c r="B12" s="2098" t="s">
        <v>230</v>
      </c>
      <c r="C12" s="6142" t="s">
        <v>2562</v>
      </c>
      <c r="D12" s="6143"/>
      <c r="E12" s="6143"/>
      <c r="F12" s="6143"/>
      <c r="G12" s="6143"/>
      <c r="H12" s="6143"/>
      <c r="I12" s="6143"/>
      <c r="J12" s="6143"/>
      <c r="K12" s="6143"/>
      <c r="L12" s="6143"/>
      <c r="M12" s="6144"/>
    </row>
    <row r="13" spans="1:13" ht="15.75">
      <c r="A13" s="6436"/>
      <c r="B13" s="5719" t="s">
        <v>2341</v>
      </c>
      <c r="C13" s="2090" t="s">
        <v>359</v>
      </c>
      <c r="D13" s="1445" t="s">
        <v>359</v>
      </c>
      <c r="E13" s="1445" t="s">
        <v>359</v>
      </c>
      <c r="F13" s="1445" t="s">
        <v>359</v>
      </c>
      <c r="G13" s="1445" t="s">
        <v>359</v>
      </c>
      <c r="H13" s="1445" t="s">
        <v>359</v>
      </c>
      <c r="I13" s="1445" t="s">
        <v>359</v>
      </c>
      <c r="J13" s="1445" t="s">
        <v>359</v>
      </c>
      <c r="K13" s="1445" t="s">
        <v>359</v>
      </c>
      <c r="L13" s="1445" t="s">
        <v>359</v>
      </c>
      <c r="M13" s="1739" t="s">
        <v>359</v>
      </c>
    </row>
    <row r="14" spans="1:13" ht="15.75">
      <c r="A14" s="6436"/>
      <c r="B14" s="5719"/>
      <c r="C14" s="2090" t="s">
        <v>359</v>
      </c>
      <c r="D14" s="1444" t="s">
        <v>359</v>
      </c>
      <c r="E14" s="1445" t="s">
        <v>359</v>
      </c>
      <c r="F14" s="1444" t="s">
        <v>359</v>
      </c>
      <c r="G14" s="1445" t="s">
        <v>359</v>
      </c>
      <c r="H14" s="1444" t="s">
        <v>359</v>
      </c>
      <c r="I14" s="1445" t="s">
        <v>359</v>
      </c>
      <c r="J14" s="1444" t="s">
        <v>359</v>
      </c>
      <c r="K14" s="1445" t="s">
        <v>359</v>
      </c>
      <c r="L14" s="1445" t="s">
        <v>359</v>
      </c>
      <c r="M14" s="1739" t="s">
        <v>359</v>
      </c>
    </row>
    <row r="15" spans="1:13" ht="15.75">
      <c r="A15" s="6436"/>
      <c r="B15" s="5719"/>
      <c r="C15" s="2094" t="s">
        <v>2342</v>
      </c>
      <c r="D15" s="1476" t="s">
        <v>359</v>
      </c>
      <c r="E15" s="1445" t="s">
        <v>2343</v>
      </c>
      <c r="F15" s="1476" t="s">
        <v>359</v>
      </c>
      <c r="G15" s="1445" t="s">
        <v>2344</v>
      </c>
      <c r="H15" s="1476" t="s">
        <v>359</v>
      </c>
      <c r="I15" s="1445" t="s">
        <v>2345</v>
      </c>
      <c r="J15" s="1476" t="s">
        <v>359</v>
      </c>
      <c r="K15" s="1445" t="s">
        <v>359</v>
      </c>
      <c r="L15" s="1445" t="s">
        <v>359</v>
      </c>
      <c r="M15" s="1739" t="s">
        <v>359</v>
      </c>
    </row>
    <row r="16" spans="1:13" ht="15.75">
      <c r="A16" s="6436"/>
      <c r="B16" s="5719"/>
      <c r="C16" s="2094" t="s">
        <v>2346</v>
      </c>
      <c r="D16" s="1476" t="s">
        <v>359</v>
      </c>
      <c r="E16" s="1445" t="s">
        <v>2347</v>
      </c>
      <c r="F16" s="1476" t="s">
        <v>359</v>
      </c>
      <c r="G16" s="1445" t="s">
        <v>2348</v>
      </c>
      <c r="H16" s="1476" t="s">
        <v>359</v>
      </c>
      <c r="I16" s="1445" t="s">
        <v>359</v>
      </c>
      <c r="J16" s="1445" t="s">
        <v>359</v>
      </c>
      <c r="K16" s="1445" t="s">
        <v>359</v>
      </c>
      <c r="L16" s="1445" t="s">
        <v>359</v>
      </c>
      <c r="M16" s="1739" t="s">
        <v>359</v>
      </c>
    </row>
    <row r="17" spans="1:13" ht="15.75">
      <c r="A17" s="6436"/>
      <c r="B17" s="5719"/>
      <c r="C17" s="2094" t="s">
        <v>2349</v>
      </c>
      <c r="D17" s="1476" t="s">
        <v>359</v>
      </c>
      <c r="E17" s="1445" t="s">
        <v>2350</v>
      </c>
      <c r="F17" s="1476" t="s">
        <v>359</v>
      </c>
      <c r="G17" s="1445" t="s">
        <v>359</v>
      </c>
      <c r="H17" s="1445" t="s">
        <v>359</v>
      </c>
      <c r="I17" s="1445" t="s">
        <v>359</v>
      </c>
      <c r="J17" s="1445" t="s">
        <v>359</v>
      </c>
      <c r="K17" s="1445" t="s">
        <v>359</v>
      </c>
      <c r="L17" s="1445" t="s">
        <v>359</v>
      </c>
      <c r="M17" s="1739" t="s">
        <v>359</v>
      </c>
    </row>
    <row r="18" spans="1:13" ht="15.75">
      <c r="A18" s="6436"/>
      <c r="B18" s="5719"/>
      <c r="C18" s="2094" t="s">
        <v>105</v>
      </c>
      <c r="D18" s="1476" t="s">
        <v>2351</v>
      </c>
      <c r="E18" s="1445" t="s">
        <v>2352</v>
      </c>
      <c r="F18" s="6439" t="s">
        <v>2353</v>
      </c>
      <c r="G18" s="6439"/>
      <c r="H18" s="6439"/>
      <c r="I18" s="6439"/>
      <c r="J18" s="6439"/>
      <c r="K18" s="6439"/>
      <c r="L18" s="6439"/>
      <c r="M18" s="6440"/>
    </row>
    <row r="19" spans="1:13" ht="15.75">
      <c r="A19" s="6436"/>
      <c r="B19" s="6438"/>
      <c r="C19" s="2088" t="s">
        <v>359</v>
      </c>
      <c r="D19" s="1444" t="s">
        <v>359</v>
      </c>
      <c r="E19" s="1444" t="s">
        <v>359</v>
      </c>
      <c r="F19" s="1444" t="s">
        <v>359</v>
      </c>
      <c r="G19" s="1444" t="s">
        <v>359</v>
      </c>
      <c r="H19" s="1444" t="s">
        <v>359</v>
      </c>
      <c r="I19" s="1444" t="s">
        <v>359</v>
      </c>
      <c r="J19" s="1444" t="s">
        <v>359</v>
      </c>
      <c r="K19" s="1444" t="s">
        <v>359</v>
      </c>
      <c r="L19" s="1444" t="s">
        <v>359</v>
      </c>
      <c r="M19" s="1741" t="s">
        <v>359</v>
      </c>
    </row>
    <row r="20" spans="1:13" ht="15.75">
      <c r="A20" s="6436"/>
      <c r="B20" s="5719" t="s">
        <v>2354</v>
      </c>
      <c r="C20" s="2094" t="s">
        <v>359</v>
      </c>
      <c r="D20" s="1445" t="s">
        <v>359</v>
      </c>
      <c r="E20" s="1445" t="s">
        <v>359</v>
      </c>
      <c r="F20" s="1445" t="s">
        <v>359</v>
      </c>
      <c r="G20" s="1445" t="s">
        <v>359</v>
      </c>
      <c r="H20" s="1445" t="s">
        <v>359</v>
      </c>
      <c r="I20" s="1445" t="s">
        <v>359</v>
      </c>
      <c r="J20" s="1445" t="s">
        <v>359</v>
      </c>
      <c r="K20" s="1445" t="s">
        <v>359</v>
      </c>
      <c r="L20" s="2335" t="s">
        <v>359</v>
      </c>
      <c r="M20" s="2091" t="s">
        <v>359</v>
      </c>
    </row>
    <row r="21" spans="1:13" ht="15.75">
      <c r="A21" s="6436"/>
      <c r="B21" s="5719"/>
      <c r="C21" s="2094" t="s">
        <v>2355</v>
      </c>
      <c r="D21" s="1477" t="s">
        <v>359</v>
      </c>
      <c r="E21" s="1445" t="s">
        <v>359</v>
      </c>
      <c r="F21" s="1445" t="s">
        <v>2356</v>
      </c>
      <c r="G21" s="1477" t="s">
        <v>359</v>
      </c>
      <c r="H21" s="1445" t="s">
        <v>359</v>
      </c>
      <c r="I21" s="1445" t="s">
        <v>2357</v>
      </c>
      <c r="J21" s="1477" t="s">
        <v>2441</v>
      </c>
      <c r="K21" s="1445" t="s">
        <v>359</v>
      </c>
      <c r="L21" s="2335" t="s">
        <v>359</v>
      </c>
      <c r="M21" s="2091" t="s">
        <v>359</v>
      </c>
    </row>
    <row r="22" spans="1:13" ht="15.75">
      <c r="A22" s="6436"/>
      <c r="B22" s="5719"/>
      <c r="C22" s="2094" t="s">
        <v>2358</v>
      </c>
      <c r="D22" s="1478" t="s">
        <v>359</v>
      </c>
      <c r="E22" s="2335" t="s">
        <v>359</v>
      </c>
      <c r="F22" s="1445" t="s">
        <v>2359</v>
      </c>
      <c r="G22" s="1476" t="s">
        <v>359</v>
      </c>
      <c r="H22" s="2335" t="s">
        <v>359</v>
      </c>
      <c r="I22" s="2335" t="s">
        <v>359</v>
      </c>
      <c r="J22" s="2335" t="s">
        <v>359</v>
      </c>
      <c r="K22" s="2335" t="s">
        <v>359</v>
      </c>
      <c r="L22" s="2335" t="s">
        <v>359</v>
      </c>
      <c r="M22" s="2091" t="s">
        <v>359</v>
      </c>
    </row>
    <row r="23" spans="1:13" ht="15.75">
      <c r="A23" s="6436"/>
      <c r="B23" s="5719"/>
      <c r="C23" s="2088" t="s">
        <v>359</v>
      </c>
      <c r="D23" s="1444" t="s">
        <v>359</v>
      </c>
      <c r="E23" s="1444" t="s">
        <v>359</v>
      </c>
      <c r="F23" s="1444" t="s">
        <v>359</v>
      </c>
      <c r="G23" s="1444" t="s">
        <v>359</v>
      </c>
      <c r="H23" s="1444" t="s">
        <v>359</v>
      </c>
      <c r="I23" s="1444" t="s">
        <v>359</v>
      </c>
      <c r="J23" s="1444" t="s">
        <v>359</v>
      </c>
      <c r="K23" s="1444" t="s">
        <v>359</v>
      </c>
      <c r="L23" s="1475" t="s">
        <v>359</v>
      </c>
      <c r="M23" s="2093" t="s">
        <v>359</v>
      </c>
    </row>
    <row r="24" spans="1:13" ht="15.75">
      <c r="A24" s="6436"/>
      <c r="B24" s="6082" t="s">
        <v>2360</v>
      </c>
      <c r="C24" s="2094" t="s">
        <v>359</v>
      </c>
      <c r="D24" s="1445" t="s">
        <v>359</v>
      </c>
      <c r="E24" s="1445" t="s">
        <v>359</v>
      </c>
      <c r="F24" s="1445" t="s">
        <v>359</v>
      </c>
      <c r="G24" s="1445" t="s">
        <v>359</v>
      </c>
      <c r="H24" s="1445" t="s">
        <v>359</v>
      </c>
      <c r="I24" s="1445" t="s">
        <v>359</v>
      </c>
      <c r="J24" s="1445" t="s">
        <v>359</v>
      </c>
      <c r="K24" s="1445" t="s">
        <v>359</v>
      </c>
      <c r="L24" s="1445" t="s">
        <v>359</v>
      </c>
      <c r="M24" s="1739" t="s">
        <v>359</v>
      </c>
    </row>
    <row r="25" spans="1:13" ht="15.75">
      <c r="A25" s="6436"/>
      <c r="B25" s="6083"/>
      <c r="C25" s="2095" t="s">
        <v>2361</v>
      </c>
      <c r="D25" s="3328" t="s">
        <v>437</v>
      </c>
      <c r="E25" s="1445" t="s">
        <v>359</v>
      </c>
      <c r="F25" s="2335" t="s">
        <v>2362</v>
      </c>
      <c r="G25" s="1859"/>
      <c r="H25" s="1445" t="s">
        <v>359</v>
      </c>
      <c r="I25" s="2335" t="s">
        <v>2363</v>
      </c>
      <c r="J25" s="1860"/>
      <c r="K25" s="6143" t="s">
        <v>359</v>
      </c>
      <c r="L25" s="6441"/>
      <c r="M25" s="1739" t="s">
        <v>359</v>
      </c>
    </row>
    <row r="26" spans="1:13" ht="15.75">
      <c r="A26" s="6436"/>
      <c r="B26" s="6084"/>
      <c r="C26" s="2088" t="s">
        <v>359</v>
      </c>
      <c r="D26" s="1444" t="s">
        <v>359</v>
      </c>
      <c r="E26" s="1444" t="s">
        <v>359</v>
      </c>
      <c r="F26" s="1444" t="s">
        <v>359</v>
      </c>
      <c r="G26" s="1444" t="s">
        <v>359</v>
      </c>
      <c r="H26" s="1444" t="s">
        <v>359</v>
      </c>
      <c r="I26" s="1444" t="s">
        <v>359</v>
      </c>
      <c r="J26" s="1444" t="s">
        <v>359</v>
      </c>
      <c r="K26" s="1444" t="s">
        <v>359</v>
      </c>
      <c r="L26" s="1444" t="s">
        <v>359</v>
      </c>
      <c r="M26" s="1741" t="s">
        <v>359</v>
      </c>
    </row>
    <row r="27" spans="1:13" ht="15.75">
      <c r="A27" s="6436"/>
      <c r="B27" s="5719" t="s">
        <v>2364</v>
      </c>
      <c r="C27" s="2096" t="s">
        <v>359</v>
      </c>
      <c r="D27" s="1479" t="s">
        <v>359</v>
      </c>
      <c r="E27" s="1479" t="s">
        <v>359</v>
      </c>
      <c r="F27" s="1479" t="s">
        <v>359</v>
      </c>
      <c r="G27" s="1479" t="s">
        <v>359</v>
      </c>
      <c r="H27" s="1479" t="s">
        <v>359</v>
      </c>
      <c r="I27" s="1479" t="s">
        <v>359</v>
      </c>
      <c r="J27" s="1479" t="s">
        <v>359</v>
      </c>
      <c r="K27" s="1479" t="s">
        <v>359</v>
      </c>
      <c r="L27" s="2335" t="s">
        <v>359</v>
      </c>
      <c r="M27" s="2091" t="s">
        <v>359</v>
      </c>
    </row>
    <row r="28" spans="1:13" ht="15.75">
      <c r="A28" s="6436"/>
      <c r="B28" s="5719"/>
      <c r="C28" s="2094" t="s">
        <v>2365</v>
      </c>
      <c r="D28" s="3159">
        <v>2024</v>
      </c>
      <c r="E28" s="1479" t="s">
        <v>359</v>
      </c>
      <c r="F28" s="1445" t="s">
        <v>2366</v>
      </c>
      <c r="G28" s="1480">
        <v>2028</v>
      </c>
      <c r="H28" s="1479" t="s">
        <v>359</v>
      </c>
      <c r="I28" s="2335" t="s">
        <v>359</v>
      </c>
      <c r="J28" s="1479" t="s">
        <v>359</v>
      </c>
      <c r="K28" s="1479" t="s">
        <v>359</v>
      </c>
      <c r="L28" s="2335" t="s">
        <v>359</v>
      </c>
      <c r="M28" s="2091" t="s">
        <v>359</v>
      </c>
    </row>
    <row r="29" spans="1:13" ht="15.75">
      <c r="A29" s="6436"/>
      <c r="B29" s="5719"/>
      <c r="C29" s="2094" t="s">
        <v>359</v>
      </c>
      <c r="D29" s="1445" t="s">
        <v>359</v>
      </c>
      <c r="E29" s="1479" t="s">
        <v>359</v>
      </c>
      <c r="F29" s="1445" t="s">
        <v>359</v>
      </c>
      <c r="G29" s="1479" t="s">
        <v>359</v>
      </c>
      <c r="H29" s="1479" t="s">
        <v>359</v>
      </c>
      <c r="I29" s="2335" t="s">
        <v>359</v>
      </c>
      <c r="J29" s="1479" t="s">
        <v>359</v>
      </c>
      <c r="K29" s="1479" t="s">
        <v>359</v>
      </c>
      <c r="L29" s="2335" t="s">
        <v>359</v>
      </c>
      <c r="M29" s="2091" t="s">
        <v>359</v>
      </c>
    </row>
    <row r="30" spans="1:13" ht="15.75">
      <c r="A30" s="6436"/>
      <c r="B30" s="6477" t="s">
        <v>2367</v>
      </c>
      <c r="C30" s="2097" t="s">
        <v>359</v>
      </c>
      <c r="D30" s="1858" t="s">
        <v>359</v>
      </c>
      <c r="E30" s="1858" t="s">
        <v>359</v>
      </c>
      <c r="F30" s="1858" t="s">
        <v>359</v>
      </c>
      <c r="G30" s="1858" t="s">
        <v>359</v>
      </c>
      <c r="H30" s="1858" t="s">
        <v>359</v>
      </c>
      <c r="I30" s="1858" t="s">
        <v>359</v>
      </c>
      <c r="J30" s="1858" t="s">
        <v>359</v>
      </c>
      <c r="K30" s="1858" t="s">
        <v>359</v>
      </c>
      <c r="L30" s="1858" t="s">
        <v>359</v>
      </c>
      <c r="M30" s="2086" t="s">
        <v>359</v>
      </c>
    </row>
    <row r="31" spans="1:13" ht="17.100000000000001" customHeight="1">
      <c r="A31" s="6436"/>
      <c r="B31" s="6478"/>
      <c r="C31" s="2094" t="s">
        <v>359</v>
      </c>
      <c r="D31" s="4641" t="s">
        <v>2368</v>
      </c>
      <c r="E31" s="4641">
        <v>2023</v>
      </c>
      <c r="F31" s="4641" t="s">
        <v>2369</v>
      </c>
      <c r="G31" s="4641">
        <v>2024</v>
      </c>
      <c r="H31" s="4641" t="s">
        <v>2370</v>
      </c>
      <c r="I31" s="4641">
        <v>2025</v>
      </c>
      <c r="J31" s="4641" t="s">
        <v>2371</v>
      </c>
      <c r="K31" s="4641">
        <v>2026</v>
      </c>
      <c r="L31" s="4641" t="s">
        <v>2372</v>
      </c>
      <c r="M31" s="4644">
        <v>2027</v>
      </c>
    </row>
    <row r="32" spans="1:13" ht="17.100000000000001" customHeight="1">
      <c r="A32" s="6436"/>
      <c r="B32" s="6478"/>
      <c r="C32" s="2094" t="s">
        <v>359</v>
      </c>
      <c r="D32" s="4639"/>
      <c r="E32" s="4640"/>
      <c r="F32" s="4638">
        <v>0.1</v>
      </c>
      <c r="G32" s="4640"/>
      <c r="H32" s="4638">
        <v>0.4</v>
      </c>
      <c r="I32" s="4640"/>
      <c r="J32" s="4638">
        <v>0.5</v>
      </c>
      <c r="K32" s="4640"/>
      <c r="L32" s="4638">
        <v>0.75</v>
      </c>
      <c r="M32" s="4645"/>
    </row>
    <row r="33" spans="1:13" ht="17.100000000000001" customHeight="1">
      <c r="A33" s="6436"/>
      <c r="B33" s="6478"/>
      <c r="C33" s="2094" t="s">
        <v>359</v>
      </c>
      <c r="D33" s="4641" t="s">
        <v>2373</v>
      </c>
      <c r="E33" s="4641">
        <v>2028</v>
      </c>
      <c r="F33" s="4641" t="s">
        <v>2374</v>
      </c>
      <c r="G33" s="4641">
        <v>2029</v>
      </c>
      <c r="H33" s="3167" t="s">
        <v>2375</v>
      </c>
      <c r="I33" s="3167">
        <v>2030</v>
      </c>
      <c r="J33" s="3167" t="s">
        <v>2376</v>
      </c>
      <c r="K33" s="3167">
        <v>2031</v>
      </c>
      <c r="L33" s="3167" t="s">
        <v>2377</v>
      </c>
      <c r="M33" s="3168">
        <v>2032</v>
      </c>
    </row>
    <row r="34" spans="1:13" ht="17.100000000000001" customHeight="1">
      <c r="A34" s="6436"/>
      <c r="B34" s="6478"/>
      <c r="C34" s="2094" t="s">
        <v>359</v>
      </c>
      <c r="D34" s="4639">
        <v>1</v>
      </c>
      <c r="E34" s="4640"/>
      <c r="F34" s="4638"/>
      <c r="G34" s="4640"/>
      <c r="H34" s="3288"/>
      <c r="I34" s="3287"/>
      <c r="J34" s="3288"/>
      <c r="K34" s="3287"/>
      <c r="L34" s="3288"/>
      <c r="M34" s="3289"/>
    </row>
    <row r="35" spans="1:13" ht="17.100000000000001" customHeight="1">
      <c r="A35" s="6436"/>
      <c r="B35" s="6478"/>
      <c r="C35" s="2094" t="s">
        <v>359</v>
      </c>
      <c r="D35" s="4641" t="s">
        <v>2378</v>
      </c>
      <c r="E35" s="4641">
        <v>2033</v>
      </c>
      <c r="F35" s="4641" t="s">
        <v>2379</v>
      </c>
      <c r="G35" s="4641">
        <v>2034</v>
      </c>
      <c r="H35" s="3167" t="s">
        <v>2380</v>
      </c>
      <c r="I35" s="3167">
        <v>2035</v>
      </c>
      <c r="J35" s="3167" t="s">
        <v>2381</v>
      </c>
      <c r="K35" s="3167">
        <v>2036</v>
      </c>
      <c r="L35" s="3167" t="s">
        <v>2382</v>
      </c>
      <c r="M35" s="3168">
        <v>2037</v>
      </c>
    </row>
    <row r="36" spans="1:13" ht="17.100000000000001" customHeight="1">
      <c r="A36" s="6436"/>
      <c r="B36" s="6478"/>
      <c r="C36" s="2094" t="s">
        <v>359</v>
      </c>
      <c r="D36" s="4639"/>
      <c r="E36" s="4640"/>
      <c r="F36" s="4638"/>
      <c r="G36" s="4642"/>
      <c r="H36" s="3286"/>
      <c r="I36" s="3287"/>
      <c r="J36" s="3288"/>
      <c r="K36" s="3287"/>
      <c r="L36" s="3288"/>
      <c r="M36" s="3289"/>
    </row>
    <row r="37" spans="1:13" ht="17.100000000000001" customHeight="1">
      <c r="A37" s="6436"/>
      <c r="B37" s="6478"/>
      <c r="C37" s="2094" t="s">
        <v>359</v>
      </c>
      <c r="D37" s="4643" t="s">
        <v>2383</v>
      </c>
      <c r="E37" s="4643">
        <v>2038</v>
      </c>
      <c r="F37" s="6480" t="s">
        <v>2384</v>
      </c>
      <c r="G37" s="6480"/>
      <c r="H37" s="2389"/>
      <c r="I37" s="2389"/>
      <c r="J37" s="2389"/>
      <c r="K37" s="2389"/>
      <c r="L37" s="2389"/>
      <c r="M37" s="2134"/>
    </row>
    <row r="38" spans="1:13" ht="17.100000000000001" customHeight="1">
      <c r="A38" s="6436"/>
      <c r="B38" s="6478"/>
      <c r="C38" s="2094" t="s">
        <v>359</v>
      </c>
      <c r="D38" s="4639"/>
      <c r="E38" s="4640"/>
      <c r="F38" s="6481">
        <v>1</v>
      </c>
      <c r="G38" s="6482"/>
      <c r="H38" s="2389"/>
      <c r="I38" s="2389"/>
      <c r="J38" s="2389"/>
      <c r="K38" s="2389"/>
      <c r="L38" s="2389"/>
      <c r="M38" s="2134"/>
    </row>
    <row r="39" spans="1:13" ht="15.75">
      <c r="A39" s="6436"/>
      <c r="B39" s="6479"/>
      <c r="C39" s="2088" t="s">
        <v>359</v>
      </c>
      <c r="D39" s="1475" t="s">
        <v>359</v>
      </c>
      <c r="E39" s="1475" t="s">
        <v>359</v>
      </c>
      <c r="F39" s="1475" t="s">
        <v>359</v>
      </c>
      <c r="G39" s="1475" t="s">
        <v>359</v>
      </c>
      <c r="H39" s="6442" t="s">
        <v>359</v>
      </c>
      <c r="I39" s="6442"/>
      <c r="J39" s="1444" t="s">
        <v>359</v>
      </c>
      <c r="K39" s="1444" t="s">
        <v>359</v>
      </c>
      <c r="L39" s="1444" t="s">
        <v>359</v>
      </c>
      <c r="M39" s="1741" t="s">
        <v>359</v>
      </c>
    </row>
    <row r="40" spans="1:13" ht="15.75">
      <c r="A40" s="6436"/>
      <c r="B40" s="5719" t="s">
        <v>2385</v>
      </c>
      <c r="C40" s="2094" t="s">
        <v>359</v>
      </c>
      <c r="D40" s="1445" t="s">
        <v>359</v>
      </c>
      <c r="E40" s="1445" t="s">
        <v>359</v>
      </c>
      <c r="F40" s="1445" t="s">
        <v>359</v>
      </c>
      <c r="G40" s="1445" t="s">
        <v>359</v>
      </c>
      <c r="H40" s="1445" t="s">
        <v>359</v>
      </c>
      <c r="I40" s="1445" t="s">
        <v>359</v>
      </c>
      <c r="J40" s="1445" t="s">
        <v>359</v>
      </c>
      <c r="K40" s="1445" t="s">
        <v>359</v>
      </c>
      <c r="L40" s="2335" t="s">
        <v>359</v>
      </c>
      <c r="M40" s="2091" t="s">
        <v>359</v>
      </c>
    </row>
    <row r="41" spans="1:13" ht="15.75">
      <c r="A41" s="6436"/>
      <c r="B41" s="5719"/>
      <c r="C41" s="2090" t="s">
        <v>359</v>
      </c>
      <c r="D41" s="1445" t="s">
        <v>93</v>
      </c>
      <c r="E41" s="1444" t="s">
        <v>95</v>
      </c>
      <c r="F41" s="6443" t="s">
        <v>2386</v>
      </c>
      <c r="G41" s="6341" t="s">
        <v>103</v>
      </c>
      <c r="H41" s="6444"/>
      <c r="I41" s="6444"/>
      <c r="J41" s="6445"/>
      <c r="K41" s="1445" t="s">
        <v>2387</v>
      </c>
      <c r="L41" s="6447" t="s">
        <v>359</v>
      </c>
      <c r="M41" s="6448"/>
    </row>
    <row r="42" spans="1:13" ht="15.75">
      <c r="A42" s="6436"/>
      <c r="B42" s="5719"/>
      <c r="C42" s="2090" t="s">
        <v>359</v>
      </c>
      <c r="D42" s="1481"/>
      <c r="E42" s="1472" t="s">
        <v>2441</v>
      </c>
      <c r="F42" s="6443"/>
      <c r="G42" s="6343"/>
      <c r="H42" s="6442"/>
      <c r="I42" s="6442"/>
      <c r="J42" s="6446"/>
      <c r="K42" s="2335" t="s">
        <v>359</v>
      </c>
      <c r="L42" s="6449"/>
      <c r="M42" s="6440"/>
    </row>
    <row r="43" spans="1:13" ht="15.75">
      <c r="A43" s="6436"/>
      <c r="B43" s="6438"/>
      <c r="C43" s="2092" t="s">
        <v>359</v>
      </c>
      <c r="D43" s="1475" t="s">
        <v>359</v>
      </c>
      <c r="E43" s="1475" t="s">
        <v>359</v>
      </c>
      <c r="F43" s="1475" t="s">
        <v>359</v>
      </c>
      <c r="G43" s="1475" t="s">
        <v>359</v>
      </c>
      <c r="H43" s="1475" t="s">
        <v>359</v>
      </c>
      <c r="I43" s="1475" t="s">
        <v>359</v>
      </c>
      <c r="J43" s="1475" t="s">
        <v>359</v>
      </c>
      <c r="K43" s="1475" t="s">
        <v>359</v>
      </c>
      <c r="L43" s="2335" t="s">
        <v>359</v>
      </c>
      <c r="M43" s="2091" t="s">
        <v>359</v>
      </c>
    </row>
    <row r="44" spans="1:13" ht="390" customHeight="1">
      <c r="A44" s="6436"/>
      <c r="B44" s="2098" t="s">
        <v>2388</v>
      </c>
      <c r="C44" s="6450" t="s">
        <v>2563</v>
      </c>
      <c r="D44" s="5981"/>
      <c r="E44" s="5981"/>
      <c r="F44" s="5981"/>
      <c r="G44" s="5981"/>
      <c r="H44" s="5981"/>
      <c r="I44" s="5981"/>
      <c r="J44" s="5981"/>
      <c r="K44" s="5981"/>
      <c r="L44" s="5981"/>
      <c r="M44" s="5982"/>
    </row>
    <row r="45" spans="1:13" ht="15.75">
      <c r="A45" s="6436"/>
      <c r="B45" s="2098" t="s">
        <v>2390</v>
      </c>
      <c r="C45" s="6160" t="s">
        <v>1008</v>
      </c>
      <c r="D45" s="5682"/>
      <c r="E45" s="5682"/>
      <c r="F45" s="5682"/>
      <c r="G45" s="5682"/>
      <c r="H45" s="5682"/>
      <c r="I45" s="5682"/>
      <c r="J45" s="5682"/>
      <c r="K45" s="5682"/>
      <c r="L45" s="5682"/>
      <c r="M45" s="5683"/>
    </row>
    <row r="46" spans="1:13" ht="15.75">
      <c r="A46" s="6436"/>
      <c r="B46" s="2098" t="s">
        <v>2392</v>
      </c>
      <c r="C46" s="6160">
        <v>60</v>
      </c>
      <c r="D46" s="5682"/>
      <c r="E46" s="5682"/>
      <c r="F46" s="5682"/>
      <c r="G46" s="5682"/>
      <c r="H46" s="5682"/>
      <c r="I46" s="5682"/>
      <c r="J46" s="5682"/>
      <c r="K46" s="5682"/>
      <c r="L46" s="5682"/>
      <c r="M46" s="5683"/>
    </row>
    <row r="47" spans="1:13" ht="15.75">
      <c r="A47" s="6437"/>
      <c r="B47" s="2098" t="s">
        <v>2393</v>
      </c>
      <c r="C47" s="6160">
        <v>2022</v>
      </c>
      <c r="D47" s="5682"/>
      <c r="E47" s="5682"/>
      <c r="F47" s="5682"/>
      <c r="G47" s="5682"/>
      <c r="H47" s="5682"/>
      <c r="I47" s="5682"/>
      <c r="J47" s="5682"/>
      <c r="K47" s="5682"/>
      <c r="L47" s="5682"/>
      <c r="M47" s="5683"/>
    </row>
    <row r="48" spans="1:13" ht="15.75">
      <c r="A48" s="6429" t="s">
        <v>2394</v>
      </c>
      <c r="B48" s="2098" t="s">
        <v>2395</v>
      </c>
      <c r="C48" s="6142" t="s">
        <v>2551</v>
      </c>
      <c r="D48" s="6143"/>
      <c r="E48" s="6143"/>
      <c r="F48" s="6143"/>
      <c r="G48" s="6143"/>
      <c r="H48" s="6143"/>
      <c r="I48" s="6143"/>
      <c r="J48" s="6143"/>
      <c r="K48" s="6143"/>
      <c r="L48" s="6143"/>
      <c r="M48" s="6144"/>
    </row>
    <row r="49" spans="1:13" ht="15.75">
      <c r="A49" s="6429"/>
      <c r="B49" s="2098" t="s">
        <v>2396</v>
      </c>
      <c r="C49" s="6142" t="s">
        <v>1008</v>
      </c>
      <c r="D49" s="6143"/>
      <c r="E49" s="6143"/>
      <c r="F49" s="6143"/>
      <c r="G49" s="6143"/>
      <c r="H49" s="6143"/>
      <c r="I49" s="6143"/>
      <c r="J49" s="6143"/>
      <c r="K49" s="6143"/>
      <c r="L49" s="6143"/>
      <c r="M49" s="6144"/>
    </row>
    <row r="50" spans="1:13" ht="15.75">
      <c r="A50" s="6429"/>
      <c r="B50" s="2098" t="s">
        <v>2398</v>
      </c>
      <c r="C50" s="6142" t="s">
        <v>21</v>
      </c>
      <c r="D50" s="6143"/>
      <c r="E50" s="6143"/>
      <c r="F50" s="6143"/>
      <c r="G50" s="6143"/>
      <c r="H50" s="6143"/>
      <c r="I50" s="6143"/>
      <c r="J50" s="6143"/>
      <c r="K50" s="6143"/>
      <c r="L50" s="6143"/>
      <c r="M50" s="6144"/>
    </row>
    <row r="51" spans="1:13" ht="15.75">
      <c r="A51" s="6429"/>
      <c r="B51" s="2098" t="s">
        <v>2399</v>
      </c>
      <c r="C51" s="6142" t="s">
        <v>1008</v>
      </c>
      <c r="D51" s="6143"/>
      <c r="E51" s="6143"/>
      <c r="F51" s="6143"/>
      <c r="G51" s="6143"/>
      <c r="H51" s="6143"/>
      <c r="I51" s="6143"/>
      <c r="J51" s="6143"/>
      <c r="K51" s="6143"/>
      <c r="L51" s="6143"/>
      <c r="M51" s="6144"/>
    </row>
    <row r="52" spans="1:13" ht="15.75">
      <c r="A52" s="6429"/>
      <c r="B52" s="2098" t="s">
        <v>2400</v>
      </c>
      <c r="C52" s="6474" t="s">
        <v>1010</v>
      </c>
      <c r="D52" s="6475"/>
      <c r="E52" s="6475"/>
      <c r="F52" s="6475"/>
      <c r="G52" s="6475"/>
      <c r="H52" s="6475"/>
      <c r="I52" s="6475"/>
      <c r="J52" s="6475"/>
      <c r="K52" s="6475"/>
      <c r="L52" s="6475"/>
      <c r="M52" s="6476"/>
    </row>
    <row r="53" spans="1:13" ht="16.5" thickBot="1">
      <c r="A53" s="6435"/>
      <c r="B53" s="2098" t="s">
        <v>2401</v>
      </c>
      <c r="C53" s="6142">
        <v>3779595</v>
      </c>
      <c r="D53" s="6143"/>
      <c r="E53" s="6143"/>
      <c r="F53" s="6143"/>
      <c r="G53" s="6143"/>
      <c r="H53" s="6143"/>
      <c r="I53" s="6143"/>
      <c r="J53" s="6143"/>
      <c r="K53" s="6143"/>
      <c r="L53" s="6143"/>
      <c r="M53" s="6144"/>
    </row>
    <row r="54" spans="1:13" ht="16.5">
      <c r="A54" s="6428" t="s">
        <v>2402</v>
      </c>
      <c r="B54" s="2099" t="s">
        <v>2403</v>
      </c>
      <c r="C54" s="6430" t="s">
        <v>1132</v>
      </c>
      <c r="D54" s="6401"/>
      <c r="E54" s="6401"/>
      <c r="F54" s="6401"/>
      <c r="G54" s="6401"/>
      <c r="H54" s="6401"/>
      <c r="I54" s="6401"/>
      <c r="J54" s="6401"/>
      <c r="K54" s="6401"/>
      <c r="L54" s="6401"/>
      <c r="M54" s="6431"/>
    </row>
    <row r="55" spans="1:13" ht="15.75" customHeight="1">
      <c r="A55" s="6429"/>
      <c r="B55" s="2099" t="s">
        <v>2404</v>
      </c>
      <c r="C55" s="6430" t="s">
        <v>2405</v>
      </c>
      <c r="D55" s="6401"/>
      <c r="E55" s="6401"/>
      <c r="F55" s="6401"/>
      <c r="G55" s="6401"/>
      <c r="H55" s="6401"/>
      <c r="I55" s="6401"/>
      <c r="J55" s="6401"/>
      <c r="K55" s="6401"/>
      <c r="L55" s="6401"/>
      <c r="M55" s="6431"/>
    </row>
    <row r="56" spans="1:13" ht="30" customHeight="1">
      <c r="A56" s="6429"/>
      <c r="B56" s="2434" t="s">
        <v>244</v>
      </c>
      <c r="C56" s="6432" t="s">
        <v>2514</v>
      </c>
      <c r="D56" s="6433"/>
      <c r="E56" s="6433"/>
      <c r="F56" s="6433"/>
      <c r="G56" s="6433"/>
      <c r="H56" s="6433"/>
      <c r="I56" s="6433"/>
      <c r="J56" s="6433"/>
      <c r="K56" s="6433"/>
      <c r="L56" s="6433"/>
      <c r="M56" s="6434"/>
    </row>
    <row r="57" spans="1:13" ht="20.25" customHeight="1">
      <c r="A57" s="2277" t="s">
        <v>2406</v>
      </c>
      <c r="B57" s="2334" t="s">
        <v>359</v>
      </c>
      <c r="C57" s="6270" t="s">
        <v>2515</v>
      </c>
      <c r="D57" s="6271"/>
      <c r="E57" s="6271"/>
      <c r="F57" s="6271"/>
      <c r="G57" s="6271"/>
      <c r="H57" s="6271"/>
      <c r="I57" s="6271"/>
      <c r="J57" s="6271"/>
      <c r="K57" s="6271"/>
      <c r="L57" s="6271"/>
      <c r="M57" s="6272"/>
    </row>
  </sheetData>
  <mergeCells count="52">
    <mergeCell ref="F37:G37"/>
    <mergeCell ref="F38:G38"/>
    <mergeCell ref="B1:M1"/>
    <mergeCell ref="A2:A11"/>
    <mergeCell ref="C2:M2"/>
    <mergeCell ref="C3:M3"/>
    <mergeCell ref="F4:G4"/>
    <mergeCell ref="I4:M4"/>
    <mergeCell ref="C5:M5"/>
    <mergeCell ref="C6:M6"/>
    <mergeCell ref="C7:D7"/>
    <mergeCell ref="I7:M7"/>
    <mergeCell ref="B8:B10"/>
    <mergeCell ref="C9:D9"/>
    <mergeCell ref="F9:G9"/>
    <mergeCell ref="I9:J9"/>
    <mergeCell ref="L9:M9"/>
    <mergeCell ref="C10:D10"/>
    <mergeCell ref="F10:G10"/>
    <mergeCell ref="I10:J10"/>
    <mergeCell ref="L10:M10"/>
    <mergeCell ref="C11:M11"/>
    <mergeCell ref="A12:A47"/>
    <mergeCell ref="C12:M12"/>
    <mergeCell ref="B13:B19"/>
    <mergeCell ref="F18:M18"/>
    <mergeCell ref="B20:B23"/>
    <mergeCell ref="B24:B26"/>
    <mergeCell ref="K25:L25"/>
    <mergeCell ref="B27:B29"/>
    <mergeCell ref="B30:B39"/>
    <mergeCell ref="H39:I39"/>
    <mergeCell ref="B40:B43"/>
    <mergeCell ref="F41:F42"/>
    <mergeCell ref="G41:J42"/>
    <mergeCell ref="L41:M42"/>
    <mergeCell ref="C44:M44"/>
    <mergeCell ref="C45:M45"/>
    <mergeCell ref="C46:M46"/>
    <mergeCell ref="C47:M47"/>
    <mergeCell ref="C57:M57"/>
    <mergeCell ref="C52:M52"/>
    <mergeCell ref="C53:M53"/>
    <mergeCell ref="A54:A56"/>
    <mergeCell ref="C54:M54"/>
    <mergeCell ref="C55:M55"/>
    <mergeCell ref="C56:M56"/>
    <mergeCell ref="A48:A53"/>
    <mergeCell ref="C48:M48"/>
    <mergeCell ref="C49:M49"/>
    <mergeCell ref="C50:M50"/>
    <mergeCell ref="C51:M51"/>
  </mergeCells>
  <hyperlinks>
    <hyperlink ref="C52" r:id="rId1" display="mailto:juliana.cortes@scj.gov.co"/>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O55"/>
  <sheetViews>
    <sheetView workbookViewId="0">
      <selection activeCell="D28" sqref="D28"/>
    </sheetView>
  </sheetViews>
  <sheetFormatPr baseColWidth="10" defaultColWidth="8.7109375" defaultRowHeight="15"/>
  <cols>
    <col min="1" max="1" width="29" customWidth="1"/>
    <col min="2" max="2" width="29.7109375" customWidth="1"/>
    <col min="3" max="13" width="11.42578125" style="1354" customWidth="1"/>
  </cols>
  <sheetData>
    <row r="1" spans="1:15" ht="20.25" customHeight="1">
      <c r="A1" s="2256" t="s">
        <v>359</v>
      </c>
      <c r="B1" s="6522" t="s">
        <v>2564</v>
      </c>
      <c r="C1" s="6522"/>
      <c r="D1" s="6522"/>
      <c r="E1" s="6522"/>
      <c r="F1" s="6522"/>
      <c r="G1" s="6522"/>
      <c r="H1" s="6522"/>
      <c r="I1" s="6522"/>
      <c r="J1" s="6522"/>
      <c r="K1" s="6522"/>
      <c r="L1" s="6522"/>
      <c r="M1" s="6523"/>
      <c r="N1" s="1359"/>
      <c r="O1" s="1359"/>
    </row>
    <row r="2" spans="1:15" ht="54" customHeight="1">
      <c r="A2" s="6186" t="s">
        <v>2329</v>
      </c>
      <c r="B2" s="4398" t="s">
        <v>2330</v>
      </c>
      <c r="C2" s="5969" t="s">
        <v>1048</v>
      </c>
      <c r="D2" s="5695"/>
      <c r="E2" s="5695"/>
      <c r="F2" s="5695"/>
      <c r="G2" s="5695"/>
      <c r="H2" s="5695"/>
      <c r="I2" s="5695"/>
      <c r="J2" s="5695"/>
      <c r="K2" s="5695"/>
      <c r="L2" s="5695"/>
      <c r="M2" s="5696"/>
      <c r="N2" s="1359"/>
      <c r="O2" s="1359"/>
    </row>
    <row r="3" spans="1:15" ht="153" customHeight="1">
      <c r="A3" s="5581"/>
      <c r="B3" s="4399" t="s">
        <v>2331</v>
      </c>
      <c r="C3" s="5978" t="s">
        <v>2565</v>
      </c>
      <c r="D3" s="5979"/>
      <c r="E3" s="5979"/>
      <c r="F3" s="5979"/>
      <c r="G3" s="5979"/>
      <c r="H3" s="5979"/>
      <c r="I3" s="5979"/>
      <c r="J3" s="5979"/>
      <c r="K3" s="5979"/>
      <c r="L3" s="5979"/>
      <c r="M3" s="6524"/>
      <c r="N3" s="1359"/>
      <c r="O3" s="1359"/>
    </row>
    <row r="4" spans="1:15" ht="31.5" customHeight="1">
      <c r="A4" s="5581"/>
      <c r="B4" s="2253" t="s">
        <v>240</v>
      </c>
      <c r="C4" s="2557" t="s">
        <v>95</v>
      </c>
      <c r="D4" s="6535" t="s">
        <v>359</v>
      </c>
      <c r="E4" s="6536"/>
      <c r="F4" s="6525" t="s">
        <v>241</v>
      </c>
      <c r="G4" s="6526"/>
      <c r="H4" s="4400" t="s">
        <v>359</v>
      </c>
      <c r="I4" s="6527" t="s">
        <v>359</v>
      </c>
      <c r="J4" s="6527"/>
      <c r="K4" s="6527"/>
      <c r="L4" s="6527"/>
      <c r="M4" s="6528"/>
      <c r="N4" s="1359"/>
      <c r="O4" s="1359"/>
    </row>
    <row r="5" spans="1:15" ht="15" customHeight="1">
      <c r="A5" s="5581"/>
      <c r="B5" s="2253" t="s">
        <v>2333</v>
      </c>
      <c r="C5" s="6529"/>
      <c r="D5" s="6494"/>
      <c r="E5" s="6494"/>
      <c r="F5" s="6494"/>
      <c r="G5" s="6494"/>
      <c r="H5" s="6494"/>
      <c r="I5" s="6494"/>
      <c r="J5" s="6494"/>
      <c r="K5" s="6494"/>
      <c r="L5" s="6494"/>
      <c r="M5" s="6530"/>
      <c r="N5" s="1359"/>
      <c r="O5" s="1359"/>
    </row>
    <row r="6" spans="1:15" ht="15" customHeight="1">
      <c r="A6" s="5581"/>
      <c r="B6" s="2253" t="s">
        <v>2334</v>
      </c>
      <c r="C6" s="6490"/>
      <c r="D6" s="5576"/>
      <c r="E6" s="5576"/>
      <c r="F6" s="5576"/>
      <c r="G6" s="5576"/>
      <c r="H6" s="5576"/>
      <c r="I6" s="5576"/>
      <c r="J6" s="5576"/>
      <c r="K6" s="5576"/>
      <c r="L6" s="5576"/>
      <c r="M6" s="6491"/>
      <c r="N6" s="1359"/>
      <c r="O6" s="1359"/>
    </row>
    <row r="7" spans="1:15" ht="31.5" customHeight="1">
      <c r="A7" s="5581"/>
      <c r="B7" s="2253" t="s">
        <v>2335</v>
      </c>
      <c r="C7" s="6531" t="s">
        <v>1069</v>
      </c>
      <c r="D7" s="6532"/>
      <c r="E7" s="2805" t="s">
        <v>359</v>
      </c>
      <c r="F7" s="2805" t="s">
        <v>359</v>
      </c>
      <c r="G7" s="4404" t="s">
        <v>359</v>
      </c>
      <c r="H7" s="4405" t="s">
        <v>244</v>
      </c>
      <c r="I7" s="5576" t="s">
        <v>2566</v>
      </c>
      <c r="J7" s="5576"/>
      <c r="K7" s="5576"/>
      <c r="L7" s="5576"/>
      <c r="M7" s="6491"/>
      <c r="N7" s="1359"/>
      <c r="O7" s="1359"/>
    </row>
    <row r="8" spans="1:15" ht="15" customHeight="1">
      <c r="A8" s="5581"/>
      <c r="B8" s="6492" t="s">
        <v>2336</v>
      </c>
      <c r="C8" s="2806" t="s">
        <v>359</v>
      </c>
      <c r="D8" s="2805" t="s">
        <v>359</v>
      </c>
      <c r="E8" s="4406" t="s">
        <v>359</v>
      </c>
      <c r="F8" s="4406" t="s">
        <v>359</v>
      </c>
      <c r="G8" s="4406" t="s">
        <v>359</v>
      </c>
      <c r="H8" s="4406" t="s">
        <v>359</v>
      </c>
      <c r="I8" s="2805" t="s">
        <v>359</v>
      </c>
      <c r="J8" s="2805" t="s">
        <v>359</v>
      </c>
      <c r="K8" s="2805" t="s">
        <v>359</v>
      </c>
      <c r="L8" s="4407" t="s">
        <v>359</v>
      </c>
      <c r="M8" s="4408" t="s">
        <v>359</v>
      </c>
      <c r="N8" s="6519" t="s">
        <v>359</v>
      </c>
      <c r="O8" s="1359"/>
    </row>
    <row r="9" spans="1:15" ht="15" customHeight="1">
      <c r="A9" s="5581"/>
      <c r="B9" s="6492"/>
      <c r="C9" s="6520" t="s">
        <v>359</v>
      </c>
      <c r="D9" s="6495"/>
      <c r="E9" s="2805" t="s">
        <v>359</v>
      </c>
      <c r="F9" s="6495" t="s">
        <v>359</v>
      </c>
      <c r="G9" s="6495"/>
      <c r="H9" s="2805" t="s">
        <v>359</v>
      </c>
      <c r="I9" s="6495" t="s">
        <v>359</v>
      </c>
      <c r="J9" s="6495"/>
      <c r="K9" s="2805" t="s">
        <v>359</v>
      </c>
      <c r="L9" s="6495" t="s">
        <v>359</v>
      </c>
      <c r="M9" s="6521"/>
      <c r="N9" s="6519"/>
      <c r="O9" s="1359"/>
    </row>
    <row r="10" spans="1:15" ht="15" customHeight="1">
      <c r="A10" s="5581"/>
      <c r="B10" s="6493"/>
      <c r="C10" s="6531" t="s">
        <v>2567</v>
      </c>
      <c r="D10" s="6532"/>
      <c r="E10" s="4412" t="s">
        <v>359</v>
      </c>
      <c r="F10" s="6533" t="s">
        <v>2567</v>
      </c>
      <c r="G10" s="6533"/>
      <c r="H10" s="4412" t="s">
        <v>359</v>
      </c>
      <c r="I10" s="6533" t="s">
        <v>2567</v>
      </c>
      <c r="J10" s="6533"/>
      <c r="K10" s="4412" t="s">
        <v>359</v>
      </c>
      <c r="L10" s="6532" t="s">
        <v>2567</v>
      </c>
      <c r="M10" s="6534"/>
      <c r="N10" s="1359"/>
      <c r="O10" s="1359"/>
    </row>
    <row r="11" spans="1:15" ht="15" customHeight="1">
      <c r="A11" s="5582"/>
      <c r="B11" s="2253" t="s">
        <v>2338</v>
      </c>
      <c r="C11" s="6490" t="s">
        <v>2568</v>
      </c>
      <c r="D11" s="5576"/>
      <c r="E11" s="5576"/>
      <c r="F11" s="5576"/>
      <c r="G11" s="5576"/>
      <c r="H11" s="5576"/>
      <c r="I11" s="5576"/>
      <c r="J11" s="5576"/>
      <c r="K11" s="5576"/>
      <c r="L11" s="5576"/>
      <c r="M11" s="6491"/>
      <c r="N11" s="1359"/>
      <c r="O11" s="1359"/>
    </row>
    <row r="12" spans="1:15" ht="15" customHeight="1">
      <c r="A12" s="5687" t="s">
        <v>2340</v>
      </c>
      <c r="B12" s="2253" t="s">
        <v>230</v>
      </c>
      <c r="C12" s="6490" t="s">
        <v>2569</v>
      </c>
      <c r="D12" s="5576"/>
      <c r="E12" s="5576"/>
      <c r="F12" s="5576"/>
      <c r="G12" s="5576"/>
      <c r="H12" s="4410" t="s">
        <v>359</v>
      </c>
      <c r="I12" s="4410" t="s">
        <v>359</v>
      </c>
      <c r="J12" s="4410" t="s">
        <v>359</v>
      </c>
      <c r="K12" s="4410" t="s">
        <v>359</v>
      </c>
      <c r="L12" s="4412" t="s">
        <v>359</v>
      </c>
      <c r="M12" s="4413" t="s">
        <v>359</v>
      </c>
      <c r="N12" s="1359"/>
      <c r="O12" s="1359"/>
    </row>
    <row r="13" spans="1:15" ht="15.75">
      <c r="A13" s="5687"/>
      <c r="B13" s="6492" t="s">
        <v>2341</v>
      </c>
      <c r="C13" s="2806" t="s">
        <v>359</v>
      </c>
      <c r="D13" s="4402" t="s">
        <v>359</v>
      </c>
      <c r="E13" s="4402" t="s">
        <v>359</v>
      </c>
      <c r="F13" s="4402" t="s">
        <v>359</v>
      </c>
      <c r="G13" s="4402" t="s">
        <v>359</v>
      </c>
      <c r="H13" s="4402" t="s">
        <v>359</v>
      </c>
      <c r="I13" s="4402" t="s">
        <v>359</v>
      </c>
      <c r="J13" s="4402" t="s">
        <v>359</v>
      </c>
      <c r="K13" s="4402" t="s">
        <v>359</v>
      </c>
      <c r="L13" s="4402" t="s">
        <v>359</v>
      </c>
      <c r="M13" s="4403" t="s">
        <v>359</v>
      </c>
      <c r="N13" s="1359"/>
      <c r="O13" s="1359"/>
    </row>
    <row r="14" spans="1:15" ht="15.75">
      <c r="A14" s="5687"/>
      <c r="B14" s="6492"/>
      <c r="C14" s="2806" t="s">
        <v>359</v>
      </c>
      <c r="D14" s="4410" t="s">
        <v>359</v>
      </c>
      <c r="E14" s="4402" t="s">
        <v>359</v>
      </c>
      <c r="F14" s="4410" t="s">
        <v>359</v>
      </c>
      <c r="G14" s="4402" t="s">
        <v>359</v>
      </c>
      <c r="H14" s="4410" t="s">
        <v>359</v>
      </c>
      <c r="I14" s="4402" t="s">
        <v>359</v>
      </c>
      <c r="J14" s="4410" t="s">
        <v>359</v>
      </c>
      <c r="K14" s="4402" t="s">
        <v>359</v>
      </c>
      <c r="L14" s="4402" t="s">
        <v>359</v>
      </c>
      <c r="M14" s="4403" t="s">
        <v>359</v>
      </c>
      <c r="N14" s="1359"/>
      <c r="O14" s="1359"/>
    </row>
    <row r="15" spans="1:15" ht="15.75">
      <c r="A15" s="5687"/>
      <c r="B15" s="6492"/>
      <c r="C15" s="4401" t="s">
        <v>2342</v>
      </c>
      <c r="D15" s="4414" t="s">
        <v>359</v>
      </c>
      <c r="E15" s="4402" t="s">
        <v>2343</v>
      </c>
      <c r="F15" s="4414" t="s">
        <v>359</v>
      </c>
      <c r="G15" s="4402" t="s">
        <v>2344</v>
      </c>
      <c r="H15" s="4414" t="s">
        <v>359</v>
      </c>
      <c r="I15" s="4402" t="s">
        <v>2345</v>
      </c>
      <c r="J15" s="4414" t="s">
        <v>2441</v>
      </c>
      <c r="K15" s="4402" t="s">
        <v>359</v>
      </c>
      <c r="L15" s="4402" t="s">
        <v>359</v>
      </c>
      <c r="M15" s="4403" t="s">
        <v>359</v>
      </c>
      <c r="N15" s="1359"/>
      <c r="O15" s="1359"/>
    </row>
    <row r="16" spans="1:15" ht="15.75">
      <c r="A16" s="5687"/>
      <c r="B16" s="6492"/>
      <c r="C16" s="4401" t="s">
        <v>2346</v>
      </c>
      <c r="D16" s="4414" t="s">
        <v>359</v>
      </c>
      <c r="E16" s="4402" t="s">
        <v>2347</v>
      </c>
      <c r="F16" s="4414" t="s">
        <v>359</v>
      </c>
      <c r="G16" s="4402" t="s">
        <v>2348</v>
      </c>
      <c r="H16" s="4414" t="s">
        <v>359</v>
      </c>
      <c r="I16" s="4402" t="s">
        <v>359</v>
      </c>
      <c r="J16" s="4402" t="s">
        <v>359</v>
      </c>
      <c r="K16" s="4402" t="s">
        <v>359</v>
      </c>
      <c r="L16" s="4402" t="s">
        <v>359</v>
      </c>
      <c r="M16" s="4403" t="s">
        <v>359</v>
      </c>
      <c r="N16" s="1359"/>
      <c r="O16" s="1359"/>
    </row>
    <row r="17" spans="1:15" ht="15.75">
      <c r="A17" s="5687"/>
      <c r="B17" s="6492"/>
      <c r="C17" s="4401" t="s">
        <v>2349</v>
      </c>
      <c r="D17" s="4414" t="s">
        <v>359</v>
      </c>
      <c r="E17" s="4402" t="s">
        <v>2350</v>
      </c>
      <c r="F17" s="4414" t="s">
        <v>359</v>
      </c>
      <c r="G17" s="4402" t="s">
        <v>359</v>
      </c>
      <c r="H17" s="4402" t="s">
        <v>359</v>
      </c>
      <c r="I17" s="4402" t="s">
        <v>359</v>
      </c>
      <c r="J17" s="4402" t="s">
        <v>359</v>
      </c>
      <c r="K17" s="4402" t="s">
        <v>359</v>
      </c>
      <c r="L17" s="4402" t="s">
        <v>359</v>
      </c>
      <c r="M17" s="4403" t="s">
        <v>359</v>
      </c>
      <c r="N17" s="1359"/>
      <c r="O17" s="1359"/>
    </row>
    <row r="18" spans="1:15" ht="15.75">
      <c r="A18" s="5687"/>
      <c r="B18" s="6492"/>
      <c r="C18" s="4401" t="s">
        <v>105</v>
      </c>
      <c r="D18" s="4414" t="s">
        <v>359</v>
      </c>
      <c r="E18" s="4402" t="s">
        <v>2352</v>
      </c>
      <c r="F18" s="4412" t="s">
        <v>359</v>
      </c>
      <c r="G18" s="4412" t="s">
        <v>359</v>
      </c>
      <c r="H18" s="4412" t="s">
        <v>359</v>
      </c>
      <c r="I18" s="4412" t="s">
        <v>359</v>
      </c>
      <c r="J18" s="4412" t="s">
        <v>359</v>
      </c>
      <c r="K18" s="4412" t="s">
        <v>359</v>
      </c>
      <c r="L18" s="4412" t="s">
        <v>359</v>
      </c>
      <c r="M18" s="4413" t="s">
        <v>359</v>
      </c>
      <c r="N18" s="1359"/>
      <c r="O18" s="1359"/>
    </row>
    <row r="19" spans="1:15" ht="15.75">
      <c r="A19" s="5687"/>
      <c r="B19" s="6493"/>
      <c r="C19" s="4409" t="s">
        <v>359</v>
      </c>
      <c r="D19" s="4410" t="s">
        <v>359</v>
      </c>
      <c r="E19" s="4410" t="s">
        <v>359</v>
      </c>
      <c r="F19" s="4410" t="s">
        <v>359</v>
      </c>
      <c r="G19" s="4410" t="s">
        <v>359</v>
      </c>
      <c r="H19" s="4410" t="s">
        <v>359</v>
      </c>
      <c r="I19" s="4410" t="s">
        <v>359</v>
      </c>
      <c r="J19" s="4410" t="s">
        <v>359</v>
      </c>
      <c r="K19" s="4410" t="s">
        <v>359</v>
      </c>
      <c r="L19" s="4410" t="s">
        <v>359</v>
      </c>
      <c r="M19" s="4411" t="s">
        <v>359</v>
      </c>
      <c r="N19" s="1359"/>
      <c r="O19" s="1359"/>
    </row>
    <row r="20" spans="1:15" ht="15.75">
      <c r="A20" s="5687"/>
      <c r="B20" s="6492" t="s">
        <v>2354</v>
      </c>
      <c r="C20" s="4401" t="s">
        <v>359</v>
      </c>
      <c r="D20" s="4402" t="s">
        <v>359</v>
      </c>
      <c r="E20" s="4402" t="s">
        <v>359</v>
      </c>
      <c r="F20" s="4402" t="s">
        <v>359</v>
      </c>
      <c r="G20" s="4402" t="s">
        <v>359</v>
      </c>
      <c r="H20" s="4402" t="s">
        <v>359</v>
      </c>
      <c r="I20" s="4402" t="s">
        <v>359</v>
      </c>
      <c r="J20" s="4402" t="s">
        <v>359</v>
      </c>
      <c r="K20" s="4402" t="s">
        <v>359</v>
      </c>
      <c r="L20" s="2805" t="s">
        <v>359</v>
      </c>
      <c r="M20" s="2807" t="s">
        <v>359</v>
      </c>
      <c r="N20" s="1359"/>
      <c r="O20" s="1359"/>
    </row>
    <row r="21" spans="1:15" ht="15.75">
      <c r="A21" s="5687"/>
      <c r="B21" s="6492"/>
      <c r="C21" s="4401" t="s">
        <v>2355</v>
      </c>
      <c r="D21" s="4415" t="s">
        <v>359</v>
      </c>
      <c r="E21" s="4402" t="s">
        <v>359</v>
      </c>
      <c r="F21" s="4402" t="s">
        <v>2356</v>
      </c>
      <c r="G21" s="4415" t="s">
        <v>359</v>
      </c>
      <c r="H21" s="4402" t="s">
        <v>359</v>
      </c>
      <c r="I21" s="4402" t="s">
        <v>2357</v>
      </c>
      <c r="J21" s="4415" t="s">
        <v>2441</v>
      </c>
      <c r="K21" s="4402" t="s">
        <v>359</v>
      </c>
      <c r="L21" s="2805" t="s">
        <v>359</v>
      </c>
      <c r="M21" s="2807" t="s">
        <v>359</v>
      </c>
      <c r="N21" s="1359"/>
      <c r="O21" s="1359"/>
    </row>
    <row r="22" spans="1:15" ht="15.75">
      <c r="A22" s="5687"/>
      <c r="B22" s="6492"/>
      <c r="C22" s="4401" t="s">
        <v>2358</v>
      </c>
      <c r="D22" s="4416" t="s">
        <v>359</v>
      </c>
      <c r="E22" s="2805" t="s">
        <v>359</v>
      </c>
      <c r="F22" s="4402" t="s">
        <v>2359</v>
      </c>
      <c r="G22" s="4414" t="s">
        <v>359</v>
      </c>
      <c r="H22" s="2805" t="s">
        <v>359</v>
      </c>
      <c r="I22" s="4410" t="s">
        <v>2570</v>
      </c>
      <c r="J22" s="4414" t="s">
        <v>359</v>
      </c>
      <c r="K22" s="2805" t="s">
        <v>359</v>
      </c>
      <c r="L22" s="2805" t="s">
        <v>359</v>
      </c>
      <c r="M22" s="2807" t="s">
        <v>359</v>
      </c>
      <c r="N22" s="1359"/>
      <c r="O22" s="1359"/>
    </row>
    <row r="23" spans="1:15" ht="15.75">
      <c r="A23" s="5687"/>
      <c r="B23" s="6492"/>
      <c r="C23" s="4409" t="s">
        <v>359</v>
      </c>
      <c r="D23" s="4410" t="s">
        <v>359</v>
      </c>
      <c r="E23" s="4410" t="s">
        <v>359</v>
      </c>
      <c r="F23" s="4410" t="s">
        <v>359</v>
      </c>
      <c r="G23" s="4410" t="s">
        <v>359</v>
      </c>
      <c r="H23" s="4410" t="s">
        <v>359</v>
      </c>
      <c r="I23" s="4407" t="s">
        <v>359</v>
      </c>
      <c r="J23" s="4410" t="s">
        <v>359</v>
      </c>
      <c r="K23" s="4410" t="s">
        <v>359</v>
      </c>
      <c r="L23" s="4412" t="s">
        <v>359</v>
      </c>
      <c r="M23" s="4413" t="s">
        <v>359</v>
      </c>
      <c r="N23" s="1359"/>
      <c r="O23" s="1359"/>
    </row>
    <row r="24" spans="1:15" ht="15.75">
      <c r="A24" s="5687"/>
      <c r="B24" s="6496" t="s">
        <v>2360</v>
      </c>
      <c r="C24" s="4401" t="s">
        <v>359</v>
      </c>
      <c r="D24" s="4402" t="s">
        <v>359</v>
      </c>
      <c r="E24" s="4402" t="s">
        <v>359</v>
      </c>
      <c r="F24" s="4402" t="s">
        <v>359</v>
      </c>
      <c r="G24" s="4402" t="s">
        <v>359</v>
      </c>
      <c r="H24" s="4402" t="s">
        <v>359</v>
      </c>
      <c r="I24" s="4417" t="s">
        <v>359</v>
      </c>
      <c r="J24" s="4402" t="s">
        <v>359</v>
      </c>
      <c r="K24" s="4402" t="s">
        <v>359</v>
      </c>
      <c r="L24" s="4402" t="s">
        <v>359</v>
      </c>
      <c r="M24" s="4403" t="s">
        <v>359</v>
      </c>
      <c r="N24" s="1359"/>
      <c r="O24" s="1359"/>
    </row>
    <row r="25" spans="1:15" ht="15.75">
      <c r="A25" s="5687"/>
      <c r="B25" s="6492"/>
      <c r="C25" s="4418" t="s">
        <v>2361</v>
      </c>
      <c r="D25" s="4419">
        <v>106.489</v>
      </c>
      <c r="E25" s="4402" t="s">
        <v>359</v>
      </c>
      <c r="F25" s="2805" t="s">
        <v>2362</v>
      </c>
      <c r="G25" s="4415">
        <v>2022</v>
      </c>
      <c r="H25" s="4402" t="s">
        <v>359</v>
      </c>
      <c r="I25" s="2805" t="s">
        <v>2363</v>
      </c>
      <c r="J25" s="4420" t="s">
        <v>2571</v>
      </c>
      <c r="K25" s="4267" t="s">
        <v>359</v>
      </c>
      <c r="L25" s="4421" t="s">
        <v>359</v>
      </c>
      <c r="M25" s="4403" t="s">
        <v>359</v>
      </c>
      <c r="N25" s="1359"/>
      <c r="O25" s="1359"/>
    </row>
    <row r="26" spans="1:15" ht="15.75">
      <c r="A26" s="5687"/>
      <c r="B26" s="6497"/>
      <c r="C26" s="4409" t="s">
        <v>359</v>
      </c>
      <c r="D26" s="4410" t="s">
        <v>359</v>
      </c>
      <c r="E26" s="4410" t="s">
        <v>359</v>
      </c>
      <c r="F26" s="4410" t="s">
        <v>359</v>
      </c>
      <c r="G26" s="4410" t="s">
        <v>359</v>
      </c>
      <c r="H26" s="4410" t="s">
        <v>359</v>
      </c>
      <c r="I26" s="4410" t="s">
        <v>359</v>
      </c>
      <c r="J26" s="4410" t="s">
        <v>359</v>
      </c>
      <c r="K26" s="4410" t="s">
        <v>359</v>
      </c>
      <c r="L26" s="4410" t="s">
        <v>359</v>
      </c>
      <c r="M26" s="4411" t="s">
        <v>359</v>
      </c>
      <c r="N26" s="1359"/>
      <c r="O26" s="1359"/>
    </row>
    <row r="27" spans="1:15" ht="15.75">
      <c r="A27" s="5687"/>
      <c r="B27" s="6492" t="s">
        <v>2364</v>
      </c>
      <c r="C27" s="4422" t="s">
        <v>359</v>
      </c>
      <c r="D27" s="4423" t="s">
        <v>359</v>
      </c>
      <c r="E27" s="4423" t="s">
        <v>359</v>
      </c>
      <c r="F27" s="4423" t="s">
        <v>359</v>
      </c>
      <c r="G27" s="4423" t="s">
        <v>359</v>
      </c>
      <c r="H27" s="4423" t="s">
        <v>359</v>
      </c>
      <c r="I27" s="4423" t="s">
        <v>359</v>
      </c>
      <c r="J27" s="4423" t="s">
        <v>359</v>
      </c>
      <c r="K27" s="4423" t="s">
        <v>359</v>
      </c>
      <c r="L27" s="2805" t="s">
        <v>359</v>
      </c>
      <c r="M27" s="2807" t="s">
        <v>359</v>
      </c>
      <c r="N27" s="1359"/>
      <c r="O27" s="1359"/>
    </row>
    <row r="28" spans="1:15" ht="15.75">
      <c r="A28" s="5687"/>
      <c r="B28" s="6492"/>
      <c r="C28" s="4401" t="s">
        <v>2365</v>
      </c>
      <c r="D28" s="4415">
        <v>2023</v>
      </c>
      <c r="E28" s="4423" t="s">
        <v>359</v>
      </c>
      <c r="F28" s="4402" t="s">
        <v>2366</v>
      </c>
      <c r="G28" s="4424">
        <v>2032</v>
      </c>
      <c r="H28" s="4423" t="s">
        <v>359</v>
      </c>
      <c r="I28" s="2805" t="s">
        <v>359</v>
      </c>
      <c r="J28" s="4423" t="s">
        <v>359</v>
      </c>
      <c r="K28" s="4423" t="s">
        <v>359</v>
      </c>
      <c r="L28" s="2805" t="s">
        <v>359</v>
      </c>
      <c r="M28" s="2807" t="s">
        <v>359</v>
      </c>
      <c r="N28" s="1359"/>
      <c r="O28" s="1359"/>
    </row>
    <row r="29" spans="1:15" ht="15.75">
      <c r="A29" s="5687"/>
      <c r="B29" s="6492"/>
      <c r="C29" s="4401" t="s">
        <v>359</v>
      </c>
      <c r="D29" s="4402" t="s">
        <v>359</v>
      </c>
      <c r="E29" s="4423" t="s">
        <v>359</v>
      </c>
      <c r="F29" s="4402" t="s">
        <v>359</v>
      </c>
      <c r="G29" s="4423" t="s">
        <v>359</v>
      </c>
      <c r="H29" s="4423" t="s">
        <v>359</v>
      </c>
      <c r="I29" s="2805" t="s">
        <v>359</v>
      </c>
      <c r="J29" s="4423" t="s">
        <v>359</v>
      </c>
      <c r="K29" s="4423" t="s">
        <v>359</v>
      </c>
      <c r="L29" s="2805" t="s">
        <v>359</v>
      </c>
      <c r="M29" s="2807" t="s">
        <v>359</v>
      </c>
      <c r="N29" s="1359"/>
      <c r="O29" s="1359"/>
    </row>
    <row r="30" spans="1:15" ht="15.75">
      <c r="A30" s="5687"/>
      <c r="B30" s="6496" t="s">
        <v>2367</v>
      </c>
      <c r="C30" s="4425" t="s">
        <v>359</v>
      </c>
      <c r="D30" s="4417" t="s">
        <v>359</v>
      </c>
      <c r="E30" s="4417" t="s">
        <v>359</v>
      </c>
      <c r="F30" s="4417" t="s">
        <v>359</v>
      </c>
      <c r="G30" s="4417" t="s">
        <v>359</v>
      </c>
      <c r="H30" s="4417" t="s">
        <v>359</v>
      </c>
      <c r="I30" s="4417" t="s">
        <v>359</v>
      </c>
      <c r="J30" s="4417" t="s">
        <v>359</v>
      </c>
      <c r="K30" s="4417" t="s">
        <v>359</v>
      </c>
      <c r="L30" s="4417" t="s">
        <v>359</v>
      </c>
      <c r="M30" s="4426" t="s">
        <v>359</v>
      </c>
      <c r="N30" s="1359"/>
      <c r="O30" s="1359"/>
    </row>
    <row r="31" spans="1:15" ht="15.75">
      <c r="A31" s="5687"/>
      <c r="B31" s="6492"/>
      <c r="C31" s="4401" t="s">
        <v>359</v>
      </c>
      <c r="D31" s="4427" t="s">
        <v>2368</v>
      </c>
      <c r="E31" s="4427" t="s">
        <v>359</v>
      </c>
      <c r="F31" s="4427" t="s">
        <v>2369</v>
      </c>
      <c r="G31" s="4427" t="s">
        <v>359</v>
      </c>
      <c r="H31" s="4423" t="s">
        <v>2370</v>
      </c>
      <c r="I31" s="4423" t="s">
        <v>359</v>
      </c>
      <c r="J31" s="4423" t="s">
        <v>2371</v>
      </c>
      <c r="K31" s="4427" t="s">
        <v>359</v>
      </c>
      <c r="L31" s="4427" t="s">
        <v>2372</v>
      </c>
      <c r="M31" s="4403" t="s">
        <v>359</v>
      </c>
      <c r="N31" s="1359"/>
      <c r="O31" s="1359"/>
    </row>
    <row r="32" spans="1:15" ht="15.75">
      <c r="A32" s="5687"/>
      <c r="B32" s="6492"/>
      <c r="C32" s="4401" t="s">
        <v>359</v>
      </c>
      <c r="D32" s="4415">
        <v>2023</v>
      </c>
      <c r="E32" s="4421">
        <v>109684</v>
      </c>
      <c r="F32" s="4421">
        <v>2024</v>
      </c>
      <c r="G32" s="4421">
        <v>112878</v>
      </c>
      <c r="H32" s="4421">
        <v>2025</v>
      </c>
      <c r="I32" s="4421">
        <v>116073</v>
      </c>
      <c r="J32" s="4421">
        <v>2026</v>
      </c>
      <c r="K32" s="4421">
        <v>119268</v>
      </c>
      <c r="L32" s="4421">
        <v>2027</v>
      </c>
      <c r="M32" s="4268">
        <v>122462</v>
      </c>
      <c r="N32" s="1359"/>
      <c r="O32" s="1359"/>
    </row>
    <row r="33" spans="1:15" ht="15.75">
      <c r="A33" s="5687"/>
      <c r="B33" s="6492"/>
      <c r="C33" s="4401" t="s">
        <v>359</v>
      </c>
      <c r="D33" s="4427" t="s">
        <v>2373</v>
      </c>
      <c r="E33" s="4427" t="s">
        <v>359</v>
      </c>
      <c r="F33" s="4427" t="s">
        <v>2374</v>
      </c>
      <c r="G33" s="4427" t="s">
        <v>359</v>
      </c>
      <c r="H33" s="4423" t="s">
        <v>2375</v>
      </c>
      <c r="I33" s="4423" t="s">
        <v>359</v>
      </c>
      <c r="J33" s="4423" t="s">
        <v>2376</v>
      </c>
      <c r="K33" s="4427" t="s">
        <v>359</v>
      </c>
      <c r="L33" s="4427" t="s">
        <v>2377</v>
      </c>
      <c r="M33" s="4403" t="s">
        <v>359</v>
      </c>
      <c r="N33" s="1359"/>
      <c r="O33" s="1359"/>
    </row>
    <row r="34" spans="1:15" ht="15.75">
      <c r="A34" s="5687"/>
      <c r="B34" s="6492"/>
      <c r="C34" s="4401" t="s">
        <v>359</v>
      </c>
      <c r="D34" s="4415">
        <v>2028</v>
      </c>
      <c r="E34" s="4421">
        <v>125657</v>
      </c>
      <c r="F34" s="4421">
        <v>2029</v>
      </c>
      <c r="G34" s="4421">
        <v>128852</v>
      </c>
      <c r="H34" s="4421">
        <v>2030</v>
      </c>
      <c r="I34" s="4421">
        <v>132046</v>
      </c>
      <c r="J34" s="4421">
        <v>2031</v>
      </c>
      <c r="K34" s="4421">
        <v>135241</v>
      </c>
      <c r="L34" s="4421">
        <v>2032</v>
      </c>
      <c r="M34" s="4268">
        <v>138436</v>
      </c>
      <c r="N34" s="1359"/>
      <c r="O34" s="1359"/>
    </row>
    <row r="35" spans="1:15" ht="15.75">
      <c r="A35" s="5687"/>
      <c r="B35" s="6492"/>
      <c r="C35" s="4401" t="s">
        <v>359</v>
      </c>
      <c r="D35" s="4428" t="s">
        <v>2572</v>
      </c>
      <c r="E35" s="4410" t="s">
        <v>359</v>
      </c>
      <c r="F35" s="4402" t="s">
        <v>359</v>
      </c>
      <c r="G35" s="4402" t="s">
        <v>359</v>
      </c>
      <c r="H35" s="4402" t="s">
        <v>359</v>
      </c>
      <c r="I35" s="4402" t="s">
        <v>359</v>
      </c>
      <c r="J35" s="4402" t="s">
        <v>359</v>
      </c>
      <c r="K35" s="4402" t="s">
        <v>359</v>
      </c>
      <c r="L35" s="4402" t="s">
        <v>359</v>
      </c>
      <c r="M35" s="4403" t="s">
        <v>359</v>
      </c>
      <c r="N35" s="1359"/>
      <c r="O35" s="1359"/>
    </row>
    <row r="36" spans="1:15" ht="15" customHeight="1">
      <c r="A36" s="5687"/>
      <c r="B36" s="6492"/>
      <c r="C36" s="4401" t="s">
        <v>359</v>
      </c>
      <c r="D36" s="4414">
        <v>2032</v>
      </c>
      <c r="E36" s="4429">
        <v>138436</v>
      </c>
      <c r="F36" s="6494" t="s">
        <v>359</v>
      </c>
      <c r="G36" s="6494"/>
      <c r="H36" s="4402" t="s">
        <v>359</v>
      </c>
      <c r="I36" s="4402" t="s">
        <v>359</v>
      </c>
      <c r="J36" s="4402" t="s">
        <v>359</v>
      </c>
      <c r="K36" s="4402" t="s">
        <v>359</v>
      </c>
      <c r="L36" s="4402" t="s">
        <v>359</v>
      </c>
      <c r="M36" s="4403" t="s">
        <v>359</v>
      </c>
      <c r="N36" s="1359"/>
      <c r="O36" s="1359"/>
    </row>
    <row r="37" spans="1:15" ht="15" customHeight="1">
      <c r="A37" s="5687"/>
      <c r="B37" s="6497"/>
      <c r="C37" s="4409" t="s">
        <v>359</v>
      </c>
      <c r="D37" s="4412" t="s">
        <v>359</v>
      </c>
      <c r="E37" s="4412" t="s">
        <v>359</v>
      </c>
      <c r="F37" s="4412" t="s">
        <v>359</v>
      </c>
      <c r="G37" s="4412" t="s">
        <v>359</v>
      </c>
      <c r="H37" s="6495" t="s">
        <v>359</v>
      </c>
      <c r="I37" s="6495"/>
      <c r="J37" s="4410" t="s">
        <v>359</v>
      </c>
      <c r="K37" s="4410" t="s">
        <v>359</v>
      </c>
      <c r="L37" s="4410" t="s">
        <v>359</v>
      </c>
      <c r="M37" s="4411" t="s">
        <v>359</v>
      </c>
      <c r="N37" s="1359"/>
      <c r="O37" s="1359"/>
    </row>
    <row r="38" spans="1:15" ht="15.75">
      <c r="A38" s="5687"/>
      <c r="B38" s="6492" t="s">
        <v>2385</v>
      </c>
      <c r="C38" s="4401" t="s">
        <v>359</v>
      </c>
      <c r="D38" s="4402" t="s">
        <v>359</v>
      </c>
      <c r="E38" s="4402" t="s">
        <v>359</v>
      </c>
      <c r="F38" s="4402" t="s">
        <v>359</v>
      </c>
      <c r="G38" s="4402" t="s">
        <v>359</v>
      </c>
      <c r="H38" s="4402" t="s">
        <v>359</v>
      </c>
      <c r="I38" s="4402" t="s">
        <v>359</v>
      </c>
      <c r="J38" s="4402" t="s">
        <v>359</v>
      </c>
      <c r="K38" s="4402" t="s">
        <v>359</v>
      </c>
      <c r="L38" s="2805" t="s">
        <v>359</v>
      </c>
      <c r="M38" s="2807" t="s">
        <v>359</v>
      </c>
      <c r="N38" s="1359"/>
      <c r="O38" s="1359"/>
    </row>
    <row r="39" spans="1:15" ht="15" customHeight="1">
      <c r="A39" s="5687"/>
      <c r="B39" s="6492"/>
      <c r="C39" s="2806" t="s">
        <v>359</v>
      </c>
      <c r="D39" s="4402" t="s">
        <v>93</v>
      </c>
      <c r="E39" s="4410" t="s">
        <v>95</v>
      </c>
      <c r="F39" s="6505" t="s">
        <v>2386</v>
      </c>
      <c r="G39" s="6506" t="s">
        <v>2573</v>
      </c>
      <c r="H39" s="6507"/>
      <c r="I39" s="6507"/>
      <c r="J39" s="6508"/>
      <c r="K39" s="4402" t="s">
        <v>2574</v>
      </c>
      <c r="L39" s="6512" t="s">
        <v>2575</v>
      </c>
      <c r="M39" s="6513"/>
      <c r="N39" s="1359"/>
      <c r="O39" s="1359"/>
    </row>
    <row r="40" spans="1:15" ht="15.75">
      <c r="A40" s="5687"/>
      <c r="B40" s="6492"/>
      <c r="C40" s="2806" t="s">
        <v>359</v>
      </c>
      <c r="D40" s="4424" t="s">
        <v>2351</v>
      </c>
      <c r="E40" s="4429" t="s">
        <v>359</v>
      </c>
      <c r="F40" s="6505"/>
      <c r="G40" s="6509"/>
      <c r="H40" s="6510"/>
      <c r="I40" s="6510"/>
      <c r="J40" s="6511"/>
      <c r="K40" s="2805" t="s">
        <v>359</v>
      </c>
      <c r="L40" s="6514"/>
      <c r="M40" s="6515"/>
      <c r="N40" s="1359"/>
      <c r="O40" s="1359"/>
    </row>
    <row r="41" spans="1:15" ht="15.75">
      <c r="A41" s="5687"/>
      <c r="B41" s="6493"/>
      <c r="C41" s="4432" t="s">
        <v>359</v>
      </c>
      <c r="D41" s="4412" t="s">
        <v>359</v>
      </c>
      <c r="E41" s="4412" t="s">
        <v>359</v>
      </c>
      <c r="F41" s="4412" t="s">
        <v>359</v>
      </c>
      <c r="G41" s="4412" t="s">
        <v>359</v>
      </c>
      <c r="H41" s="4412" t="s">
        <v>359</v>
      </c>
      <c r="I41" s="4412" t="s">
        <v>359</v>
      </c>
      <c r="J41" s="4412" t="s">
        <v>359</v>
      </c>
      <c r="K41" s="4412" t="s">
        <v>359</v>
      </c>
      <c r="L41" s="2805" t="s">
        <v>359</v>
      </c>
      <c r="M41" s="2807" t="s">
        <v>359</v>
      </c>
      <c r="N41" s="1359"/>
      <c r="O41" s="1359"/>
    </row>
    <row r="42" spans="1:15" ht="152.25" customHeight="1">
      <c r="A42" s="5687"/>
      <c r="B42" s="2253" t="s">
        <v>2388</v>
      </c>
      <c r="C42" s="6516" t="s">
        <v>2576</v>
      </c>
      <c r="D42" s="6517"/>
      <c r="E42" s="6517"/>
      <c r="F42" s="6517"/>
      <c r="G42" s="6517"/>
      <c r="H42" s="6517"/>
      <c r="I42" s="6517"/>
      <c r="J42" s="6517"/>
      <c r="K42" s="6517"/>
      <c r="L42" s="6517"/>
      <c r="M42" s="6518"/>
      <c r="N42" s="1359"/>
      <c r="O42" s="1359"/>
    </row>
    <row r="43" spans="1:15" ht="15" customHeight="1">
      <c r="A43" s="5687"/>
      <c r="B43" s="2253" t="s">
        <v>2577</v>
      </c>
      <c r="C43" s="6490" t="s">
        <v>2578</v>
      </c>
      <c r="D43" s="5576"/>
      <c r="E43" s="5576"/>
      <c r="F43" s="5576"/>
      <c r="G43" s="5576"/>
      <c r="H43" s="5576"/>
      <c r="I43" s="5576"/>
      <c r="J43" s="5576"/>
      <c r="K43" s="5576"/>
      <c r="L43" s="5576"/>
      <c r="M43" s="6491"/>
      <c r="N43" s="1359"/>
      <c r="O43" s="1359"/>
    </row>
    <row r="44" spans="1:15" ht="15.75">
      <c r="A44" s="5687"/>
      <c r="B44" s="2253" t="s">
        <v>2392</v>
      </c>
      <c r="C44" s="4409" t="s">
        <v>2579</v>
      </c>
      <c r="D44" s="4410" t="s">
        <v>359</v>
      </c>
      <c r="E44" s="4410" t="s">
        <v>359</v>
      </c>
      <c r="F44" s="4410" t="s">
        <v>359</v>
      </c>
      <c r="G44" s="4410" t="s">
        <v>359</v>
      </c>
      <c r="H44" s="4410" t="s">
        <v>359</v>
      </c>
      <c r="I44" s="4410" t="s">
        <v>359</v>
      </c>
      <c r="J44" s="4410" t="s">
        <v>359</v>
      </c>
      <c r="K44" s="4410" t="s">
        <v>359</v>
      </c>
      <c r="L44" s="4410" t="s">
        <v>359</v>
      </c>
      <c r="M44" s="4411" t="s">
        <v>359</v>
      </c>
      <c r="N44" s="1359"/>
      <c r="O44" s="1359"/>
    </row>
    <row r="45" spans="1:15" ht="15" customHeight="1">
      <c r="A45" s="5688"/>
      <c r="B45" s="2253" t="s">
        <v>2393</v>
      </c>
      <c r="C45" s="6490">
        <v>2022</v>
      </c>
      <c r="D45" s="5576"/>
      <c r="E45" s="5576"/>
      <c r="F45" s="5576"/>
      <c r="G45" s="5576"/>
      <c r="H45" s="5576"/>
      <c r="I45" s="5576"/>
      <c r="J45" s="5576"/>
      <c r="K45" s="5576"/>
      <c r="L45" s="5576"/>
      <c r="M45" s="6491"/>
      <c r="N45" s="1359"/>
      <c r="O45" s="1359"/>
    </row>
    <row r="46" spans="1:15" ht="15" customHeight="1">
      <c r="A46" s="5570" t="s">
        <v>2394</v>
      </c>
      <c r="B46" s="2253" t="s">
        <v>2395</v>
      </c>
      <c r="C46" s="6490" t="s">
        <v>2580</v>
      </c>
      <c r="D46" s="5576"/>
      <c r="E46" s="5576"/>
      <c r="F46" s="5576"/>
      <c r="G46" s="5576"/>
      <c r="H46" s="5576"/>
      <c r="I46" s="5576"/>
      <c r="J46" s="5576"/>
      <c r="K46" s="5576"/>
      <c r="L46" s="5576"/>
      <c r="M46" s="6491"/>
      <c r="N46" s="1359"/>
      <c r="O46" s="1359"/>
    </row>
    <row r="47" spans="1:15" ht="15" customHeight="1">
      <c r="A47" s="5570"/>
      <c r="B47" s="2253" t="s">
        <v>2396</v>
      </c>
      <c r="C47" s="6490" t="s">
        <v>2581</v>
      </c>
      <c r="D47" s="5576"/>
      <c r="E47" s="5576"/>
      <c r="F47" s="5576"/>
      <c r="G47" s="5576"/>
      <c r="H47" s="5576"/>
      <c r="I47" s="5576"/>
      <c r="J47" s="5576"/>
      <c r="K47" s="5576"/>
      <c r="L47" s="5576"/>
      <c r="M47" s="6491"/>
      <c r="N47" s="1359"/>
      <c r="O47" s="1359"/>
    </row>
    <row r="48" spans="1:15" ht="15" customHeight="1">
      <c r="A48" s="5570"/>
      <c r="B48" s="2253" t="s">
        <v>2398</v>
      </c>
      <c r="C48" s="6490" t="s">
        <v>2582</v>
      </c>
      <c r="D48" s="5576"/>
      <c r="E48" s="5576"/>
      <c r="F48" s="5576"/>
      <c r="G48" s="5576"/>
      <c r="H48" s="5576"/>
      <c r="I48" s="5576"/>
      <c r="J48" s="5576"/>
      <c r="K48" s="5576"/>
      <c r="L48" s="5576"/>
      <c r="M48" s="6491"/>
      <c r="N48" s="1359"/>
      <c r="O48" s="1359"/>
    </row>
    <row r="49" spans="1:15" ht="15" customHeight="1">
      <c r="A49" s="5570"/>
      <c r="B49" s="2253" t="s">
        <v>2399</v>
      </c>
      <c r="C49" s="6490" t="s">
        <v>2583</v>
      </c>
      <c r="D49" s="5576"/>
      <c r="E49" s="5576"/>
      <c r="F49" s="5576"/>
      <c r="G49" s="5576"/>
      <c r="H49" s="5576"/>
      <c r="I49" s="5576"/>
      <c r="J49" s="5576"/>
      <c r="K49" s="5576"/>
      <c r="L49" s="5576"/>
      <c r="M49" s="6491"/>
      <c r="N49" s="6501" t="s">
        <v>359</v>
      </c>
      <c r="O49" s="6501"/>
    </row>
    <row r="50" spans="1:15" ht="15" customHeight="1">
      <c r="A50" s="5570"/>
      <c r="B50" s="2253" t="s">
        <v>2400</v>
      </c>
      <c r="C50" s="6502" t="s">
        <v>2584</v>
      </c>
      <c r="D50" s="6503"/>
      <c r="E50" s="6503"/>
      <c r="F50" s="6503"/>
      <c r="G50" s="6503"/>
      <c r="H50" s="6503"/>
      <c r="I50" s="6503"/>
      <c r="J50" s="6503"/>
      <c r="K50" s="6503"/>
      <c r="L50" s="6503"/>
      <c r="M50" s="6504"/>
      <c r="N50" s="1359"/>
      <c r="O50" s="1359"/>
    </row>
    <row r="51" spans="1:15" ht="15" customHeight="1">
      <c r="A51" s="5617"/>
      <c r="B51" s="2253" t="s">
        <v>2401</v>
      </c>
      <c r="C51" s="6490">
        <v>3504335501</v>
      </c>
      <c r="D51" s="5576"/>
      <c r="E51" s="5576"/>
      <c r="F51" s="5576"/>
      <c r="G51" s="5576"/>
      <c r="H51" s="5576"/>
      <c r="I51" s="5576"/>
      <c r="J51" s="5576"/>
      <c r="K51" s="5576"/>
      <c r="L51" s="5576"/>
      <c r="M51" s="6491"/>
      <c r="N51" s="1359"/>
      <c r="O51" s="1359"/>
    </row>
    <row r="52" spans="1:15" ht="15" customHeight="1">
      <c r="A52" s="5569" t="s">
        <v>2402</v>
      </c>
      <c r="B52" s="4433" t="s">
        <v>2403</v>
      </c>
      <c r="C52" s="6490" t="s">
        <v>2585</v>
      </c>
      <c r="D52" s="5576"/>
      <c r="E52" s="5576"/>
      <c r="F52" s="5576"/>
      <c r="G52" s="5576"/>
      <c r="H52" s="5576"/>
      <c r="I52" s="5576"/>
      <c r="J52" s="5576"/>
      <c r="K52" s="5576"/>
      <c r="L52" s="5576"/>
      <c r="M52" s="6491"/>
      <c r="N52" s="1359"/>
      <c r="O52" s="1359"/>
    </row>
    <row r="53" spans="1:15" ht="15" customHeight="1">
      <c r="A53" s="5570"/>
      <c r="B53" s="4433" t="s">
        <v>2404</v>
      </c>
      <c r="C53" s="6490" t="s">
        <v>2586</v>
      </c>
      <c r="D53" s="5576"/>
      <c r="E53" s="5576"/>
      <c r="F53" s="5576"/>
      <c r="G53" s="5576"/>
      <c r="H53" s="5576"/>
      <c r="I53" s="5576"/>
      <c r="J53" s="5576"/>
      <c r="K53" s="5576"/>
      <c r="L53" s="5576"/>
      <c r="M53" s="6491"/>
      <c r="N53" s="1359"/>
      <c r="O53" s="1359"/>
    </row>
    <row r="54" spans="1:15" ht="15" customHeight="1">
      <c r="A54" s="5570"/>
      <c r="B54" s="4433" t="s">
        <v>244</v>
      </c>
      <c r="C54" s="6490" t="s">
        <v>2587</v>
      </c>
      <c r="D54" s="5576"/>
      <c r="E54" s="5576"/>
      <c r="F54" s="5576"/>
      <c r="G54" s="5576"/>
      <c r="H54" s="5576"/>
      <c r="I54" s="5576"/>
      <c r="J54" s="5576"/>
      <c r="K54" s="5576"/>
      <c r="L54" s="5576"/>
      <c r="M54" s="6491"/>
      <c r="N54" s="1359"/>
      <c r="O54" s="1359"/>
    </row>
    <row r="55" spans="1:15" ht="15" customHeight="1">
      <c r="A55" s="1706" t="s">
        <v>2406</v>
      </c>
      <c r="B55" s="4434" t="s">
        <v>359</v>
      </c>
      <c r="C55" s="6498" t="s">
        <v>359</v>
      </c>
      <c r="D55" s="6499"/>
      <c r="E55" s="6499"/>
      <c r="F55" s="6499"/>
      <c r="G55" s="6499"/>
      <c r="H55" s="6499"/>
      <c r="I55" s="6499"/>
      <c r="J55" s="6499"/>
      <c r="K55" s="6499"/>
      <c r="L55" s="6499"/>
      <c r="M55" s="6500"/>
      <c r="N55" s="1359"/>
      <c r="O55" s="1359"/>
    </row>
  </sheetData>
  <mergeCells count="51">
    <mergeCell ref="B1:M1"/>
    <mergeCell ref="A2:A11"/>
    <mergeCell ref="C2:M2"/>
    <mergeCell ref="C3:M3"/>
    <mergeCell ref="F4:G4"/>
    <mergeCell ref="I4:M4"/>
    <mergeCell ref="C5:M5"/>
    <mergeCell ref="C6:M6"/>
    <mergeCell ref="C7:D7"/>
    <mergeCell ref="I7:M7"/>
    <mergeCell ref="B8:B10"/>
    <mergeCell ref="C10:D10"/>
    <mergeCell ref="F10:G10"/>
    <mergeCell ref="I10:J10"/>
    <mergeCell ref="L10:M10"/>
    <mergeCell ref="D4:E4"/>
    <mergeCell ref="N8:N9"/>
    <mergeCell ref="C9:D9"/>
    <mergeCell ref="F9:G9"/>
    <mergeCell ref="I9:J9"/>
    <mergeCell ref="L9:M9"/>
    <mergeCell ref="N49:O49"/>
    <mergeCell ref="C50:M50"/>
    <mergeCell ref="C51:M51"/>
    <mergeCell ref="F39:F40"/>
    <mergeCell ref="G39:J40"/>
    <mergeCell ref="L39:M40"/>
    <mergeCell ref="C42:M42"/>
    <mergeCell ref="C43:M43"/>
    <mergeCell ref="C45:M45"/>
    <mergeCell ref="C55:M55"/>
    <mergeCell ref="A46:A51"/>
    <mergeCell ref="C46:M46"/>
    <mergeCell ref="C47:M47"/>
    <mergeCell ref="C48:M48"/>
    <mergeCell ref="C49:M49"/>
    <mergeCell ref="A52:A54"/>
    <mergeCell ref="C52:M52"/>
    <mergeCell ref="C53:M53"/>
    <mergeCell ref="C54:M54"/>
    <mergeCell ref="C11:M11"/>
    <mergeCell ref="A12:A45"/>
    <mergeCell ref="B13:B19"/>
    <mergeCell ref="B20:B23"/>
    <mergeCell ref="B27:B29"/>
    <mergeCell ref="F36:G36"/>
    <mergeCell ref="H37:I37"/>
    <mergeCell ref="B38:B41"/>
    <mergeCell ref="C12:G12"/>
    <mergeCell ref="B30:B37"/>
    <mergeCell ref="B24:B26"/>
  </mergeCells>
  <hyperlinks>
    <hyperlink ref="C50" r:id="rId1"/>
  </hyperlinks>
  <pageMargins left="0.7" right="0.7" top="0.75" bottom="0.75" header="0.3" footer="0.3"/>
  <pageSetup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O56"/>
  <sheetViews>
    <sheetView topLeftCell="A30" workbookViewId="0">
      <selection activeCell="C43" sqref="C43:M43"/>
    </sheetView>
  </sheetViews>
  <sheetFormatPr baseColWidth="10" defaultColWidth="8.7109375" defaultRowHeight="15"/>
  <cols>
    <col min="1" max="1" width="29" customWidth="1"/>
    <col min="2" max="2" width="29.7109375" customWidth="1"/>
    <col min="3" max="13" width="11.42578125" style="1354" customWidth="1"/>
  </cols>
  <sheetData>
    <row r="1" spans="1:15" ht="20.25" customHeight="1" thickBot="1">
      <c r="A1" s="4435" t="s">
        <v>359</v>
      </c>
      <c r="B1" s="6551" t="s">
        <v>2588</v>
      </c>
      <c r="C1" s="6551"/>
      <c r="D1" s="6551"/>
      <c r="E1" s="6551"/>
      <c r="F1" s="6551"/>
      <c r="G1" s="6551"/>
      <c r="H1" s="6551"/>
      <c r="I1" s="6551"/>
      <c r="J1" s="6551"/>
      <c r="K1" s="6551"/>
      <c r="L1" s="6551"/>
      <c r="M1" s="6552"/>
      <c r="N1" s="1359"/>
      <c r="O1" s="1359"/>
    </row>
    <row r="2" spans="1:15" ht="54" customHeight="1">
      <c r="A2" s="5983" t="s">
        <v>2329</v>
      </c>
      <c r="B2" s="4436" t="s">
        <v>2330</v>
      </c>
      <c r="C2" s="6562" t="s">
        <v>1097</v>
      </c>
      <c r="D2" s="5695"/>
      <c r="E2" s="5695"/>
      <c r="F2" s="5695"/>
      <c r="G2" s="5695"/>
      <c r="H2" s="5695"/>
      <c r="I2" s="5695"/>
      <c r="J2" s="5695"/>
      <c r="K2" s="5695"/>
      <c r="L2" s="5695"/>
      <c r="M2" s="5696"/>
      <c r="N2" s="1359"/>
      <c r="O2" s="1359"/>
    </row>
    <row r="3" spans="1:15" ht="111.75" customHeight="1">
      <c r="A3" s="5984"/>
      <c r="B3" s="2220" t="s">
        <v>2331</v>
      </c>
      <c r="C3" s="5939" t="s">
        <v>2589</v>
      </c>
      <c r="D3" s="5680"/>
      <c r="E3" s="5680"/>
      <c r="F3" s="5680"/>
      <c r="G3" s="5680"/>
      <c r="H3" s="5680"/>
      <c r="I3" s="5680"/>
      <c r="J3" s="5680"/>
      <c r="K3" s="5680"/>
      <c r="L3" s="5680"/>
      <c r="M3" s="5681"/>
      <c r="N3" s="1359"/>
      <c r="O3" s="1359"/>
    </row>
    <row r="4" spans="1:15" ht="30.75" customHeight="1">
      <c r="A4" s="5984"/>
      <c r="B4" s="2282" t="s">
        <v>240</v>
      </c>
      <c r="C4" s="2100" t="s">
        <v>359</v>
      </c>
      <c r="D4" s="6555" t="s">
        <v>359</v>
      </c>
      <c r="E4" s="6556"/>
      <c r="F4" s="5699" t="s">
        <v>241</v>
      </c>
      <c r="G4" s="5700"/>
      <c r="H4" s="1483" t="s">
        <v>359</v>
      </c>
      <c r="I4" s="5680" t="s">
        <v>359</v>
      </c>
      <c r="J4" s="5680"/>
      <c r="K4" s="5680"/>
      <c r="L4" s="5680"/>
      <c r="M4" s="5681"/>
      <c r="N4" s="1359"/>
      <c r="O4" s="1359"/>
    </row>
    <row r="5" spans="1:15" ht="15" customHeight="1">
      <c r="A5" s="5984"/>
      <c r="B5" s="2282" t="s">
        <v>2333</v>
      </c>
      <c r="C5" s="6563"/>
      <c r="D5" s="6189"/>
      <c r="E5" s="6189"/>
      <c r="F5" s="6189"/>
      <c r="G5" s="6189"/>
      <c r="H5" s="6189"/>
      <c r="I5" s="6189"/>
      <c r="J5" s="6189"/>
      <c r="K5" s="6189"/>
      <c r="L5" s="6189"/>
      <c r="M5" s="6190"/>
      <c r="N5" s="1359"/>
      <c r="O5" s="1359"/>
    </row>
    <row r="6" spans="1:15" ht="15" customHeight="1">
      <c r="A6" s="5984"/>
      <c r="B6" s="2282" t="s">
        <v>2334</v>
      </c>
      <c r="C6" s="5939"/>
      <c r="D6" s="5680"/>
      <c r="E6" s="5680"/>
      <c r="F6" s="5680"/>
      <c r="G6" s="5680"/>
      <c r="H6" s="5680"/>
      <c r="I6" s="5680"/>
      <c r="J6" s="5680"/>
      <c r="K6" s="5680"/>
      <c r="L6" s="5680"/>
      <c r="M6" s="5681"/>
      <c r="N6" s="1359"/>
      <c r="O6" s="1359"/>
    </row>
    <row r="7" spans="1:15" ht="36.75" customHeight="1">
      <c r="A7" s="5984"/>
      <c r="B7" s="2282" t="s">
        <v>2335</v>
      </c>
      <c r="C7" s="5973" t="s">
        <v>1069</v>
      </c>
      <c r="D7" s="5702"/>
      <c r="E7" s="5702" t="s">
        <v>359</v>
      </c>
      <c r="F7" s="5702"/>
      <c r="G7" s="6006"/>
      <c r="H7" s="2406" t="s">
        <v>244</v>
      </c>
      <c r="I7" s="5680" t="s">
        <v>2566</v>
      </c>
      <c r="J7" s="5680"/>
      <c r="K7" s="5680"/>
      <c r="L7" s="5680"/>
      <c r="M7" s="5681"/>
      <c r="N7" s="1359"/>
      <c r="O7" s="1359"/>
    </row>
    <row r="8" spans="1:15" ht="15" customHeight="1">
      <c r="A8" s="5984"/>
      <c r="B8" s="5543" t="s">
        <v>2336</v>
      </c>
      <c r="C8" s="2101" t="s">
        <v>359</v>
      </c>
      <c r="D8" s="1409" t="s">
        <v>359</v>
      </c>
      <c r="E8" s="1409" t="s">
        <v>359</v>
      </c>
      <c r="F8" s="1409" t="s">
        <v>359</v>
      </c>
      <c r="G8" s="1409" t="s">
        <v>359</v>
      </c>
      <c r="H8" s="1410" t="s">
        <v>359</v>
      </c>
      <c r="I8" s="1409" t="s">
        <v>359</v>
      </c>
      <c r="J8" s="1409" t="s">
        <v>359</v>
      </c>
      <c r="K8" s="1409" t="s">
        <v>359</v>
      </c>
      <c r="L8" s="1409" t="s">
        <v>359</v>
      </c>
      <c r="M8" s="1657" t="s">
        <v>359</v>
      </c>
      <c r="N8" s="6519" t="s">
        <v>359</v>
      </c>
      <c r="O8" s="1359"/>
    </row>
    <row r="9" spans="1:15" ht="15" customHeight="1">
      <c r="A9" s="5984"/>
      <c r="B9" s="5543"/>
      <c r="C9" s="6553" t="s">
        <v>359</v>
      </c>
      <c r="D9" s="5732"/>
      <c r="E9" s="1409" t="s">
        <v>359</v>
      </c>
      <c r="F9" s="5732" t="s">
        <v>359</v>
      </c>
      <c r="G9" s="5732"/>
      <c r="H9" s="1409" t="s">
        <v>359</v>
      </c>
      <c r="I9" s="5732" t="s">
        <v>359</v>
      </c>
      <c r="J9" s="5732"/>
      <c r="K9" s="1409" t="s">
        <v>359</v>
      </c>
      <c r="L9" s="5732" t="s">
        <v>359</v>
      </c>
      <c r="M9" s="6554"/>
      <c r="N9" s="6519"/>
      <c r="O9" s="1359"/>
    </row>
    <row r="10" spans="1:15" ht="15" customHeight="1">
      <c r="A10" s="5984"/>
      <c r="B10" s="5544"/>
      <c r="C10" s="5973" t="s">
        <v>2567</v>
      </c>
      <c r="D10" s="5702"/>
      <c r="E10" s="1412" t="s">
        <v>359</v>
      </c>
      <c r="F10" s="5708" t="s">
        <v>2567</v>
      </c>
      <c r="G10" s="5708"/>
      <c r="H10" s="1412" t="s">
        <v>359</v>
      </c>
      <c r="I10" s="5708" t="s">
        <v>2567</v>
      </c>
      <c r="J10" s="5708"/>
      <c r="K10" s="1412" t="s">
        <v>359</v>
      </c>
      <c r="L10" s="5702" t="s">
        <v>2567</v>
      </c>
      <c r="M10" s="5703"/>
      <c r="N10" s="1359"/>
      <c r="O10" s="1359"/>
    </row>
    <row r="11" spans="1:15" ht="114" customHeight="1">
      <c r="A11" s="5985"/>
      <c r="B11" s="2282" t="s">
        <v>2338</v>
      </c>
      <c r="C11" s="5939" t="s">
        <v>2590</v>
      </c>
      <c r="D11" s="5680"/>
      <c r="E11" s="5680"/>
      <c r="F11" s="5680"/>
      <c r="G11" s="5680"/>
      <c r="H11" s="5680"/>
      <c r="I11" s="5680"/>
      <c r="J11" s="5680"/>
      <c r="K11" s="5680"/>
      <c r="L11" s="5680"/>
      <c r="M11" s="5681"/>
      <c r="N11" s="1359"/>
      <c r="O11" s="1359"/>
    </row>
    <row r="12" spans="1:15" ht="15" customHeight="1">
      <c r="A12" s="6012" t="s">
        <v>2340</v>
      </c>
      <c r="B12" s="2282" t="s">
        <v>230</v>
      </c>
      <c r="C12" s="5939" t="s">
        <v>1329</v>
      </c>
      <c r="D12" s="5680"/>
      <c r="E12" s="5680"/>
      <c r="F12" s="5680"/>
      <c r="G12" s="5680"/>
      <c r="H12" s="5680"/>
      <c r="I12" s="5680"/>
      <c r="J12" s="5680"/>
      <c r="K12" s="5680"/>
      <c r="L12" s="5680"/>
      <c r="M12" s="5681"/>
      <c r="N12" s="1359"/>
      <c r="O12" s="1359"/>
    </row>
    <row r="13" spans="1:15" ht="15.75">
      <c r="A13" s="6012"/>
      <c r="B13" s="5543" t="s">
        <v>2341</v>
      </c>
      <c r="C13" s="2101"/>
      <c r="D13" s="1408" t="s">
        <v>359</v>
      </c>
      <c r="E13" s="1408" t="s">
        <v>359</v>
      </c>
      <c r="F13" s="1408" t="s">
        <v>359</v>
      </c>
      <c r="G13" s="1408" t="s">
        <v>359</v>
      </c>
      <c r="H13" s="1408" t="s">
        <v>359</v>
      </c>
      <c r="I13" s="1408" t="s">
        <v>359</v>
      </c>
      <c r="J13" s="1408" t="s">
        <v>359</v>
      </c>
      <c r="K13" s="1408" t="s">
        <v>359</v>
      </c>
      <c r="L13" s="1408" t="s">
        <v>359</v>
      </c>
      <c r="M13" s="1492" t="s">
        <v>359</v>
      </c>
      <c r="N13" s="1359"/>
      <c r="O13" s="1359"/>
    </row>
    <row r="14" spans="1:15" ht="15.75">
      <c r="A14" s="6012"/>
      <c r="B14" s="5543"/>
      <c r="C14" s="2101" t="s">
        <v>359</v>
      </c>
      <c r="D14" s="1415" t="s">
        <v>359</v>
      </c>
      <c r="E14" s="1408" t="s">
        <v>359</v>
      </c>
      <c r="F14" s="1415" t="s">
        <v>359</v>
      </c>
      <c r="G14" s="1408" t="s">
        <v>359</v>
      </c>
      <c r="H14" s="1415" t="s">
        <v>359</v>
      </c>
      <c r="I14" s="1408" t="s">
        <v>359</v>
      </c>
      <c r="J14" s="1415" t="s">
        <v>359</v>
      </c>
      <c r="K14" s="1408" t="s">
        <v>359</v>
      </c>
      <c r="L14" s="1408" t="s">
        <v>359</v>
      </c>
      <c r="M14" s="1492" t="s">
        <v>359</v>
      </c>
      <c r="N14" s="1359"/>
      <c r="O14" s="1359"/>
    </row>
    <row r="15" spans="1:15" ht="15.75">
      <c r="A15" s="6012"/>
      <c r="B15" s="5543"/>
      <c r="C15" s="2103" t="s">
        <v>2342</v>
      </c>
      <c r="D15" s="1406" t="s">
        <v>359</v>
      </c>
      <c r="E15" s="1408" t="s">
        <v>2343</v>
      </c>
      <c r="F15" s="1406" t="s">
        <v>359</v>
      </c>
      <c r="G15" s="1408" t="s">
        <v>2344</v>
      </c>
      <c r="H15" s="1406" t="s">
        <v>359</v>
      </c>
      <c r="I15" s="1408" t="s">
        <v>2345</v>
      </c>
      <c r="J15" s="1406"/>
      <c r="K15" s="1408" t="s">
        <v>359</v>
      </c>
      <c r="L15" s="1408" t="s">
        <v>359</v>
      </c>
      <c r="M15" s="1492" t="s">
        <v>359</v>
      </c>
      <c r="N15" s="1359"/>
      <c r="O15" s="1359"/>
    </row>
    <row r="16" spans="1:15" ht="15.75">
      <c r="A16" s="6012"/>
      <c r="B16" s="5543"/>
      <c r="C16" s="2103" t="s">
        <v>2346</v>
      </c>
      <c r="D16" s="1406" t="s">
        <v>359</v>
      </c>
      <c r="E16" s="1408" t="s">
        <v>2347</v>
      </c>
      <c r="F16" s="1406" t="s">
        <v>359</v>
      </c>
      <c r="G16" s="1408" t="s">
        <v>2348</v>
      </c>
      <c r="H16" s="1406" t="s">
        <v>359</v>
      </c>
      <c r="I16" s="1408" t="s">
        <v>359</v>
      </c>
      <c r="J16" s="1408" t="s">
        <v>359</v>
      </c>
      <c r="K16" s="1408" t="s">
        <v>359</v>
      </c>
      <c r="L16" s="1408" t="s">
        <v>359</v>
      </c>
      <c r="M16" s="1492" t="s">
        <v>359</v>
      </c>
      <c r="N16" s="1359"/>
      <c r="O16" s="1359"/>
    </row>
    <row r="17" spans="1:15" ht="15.75">
      <c r="A17" s="6012"/>
      <c r="B17" s="5543"/>
      <c r="C17" s="2103" t="s">
        <v>2349</v>
      </c>
      <c r="D17" s="1406" t="s">
        <v>359</v>
      </c>
      <c r="E17" s="1408" t="s">
        <v>2350</v>
      </c>
      <c r="F17" s="1406" t="s">
        <v>359</v>
      </c>
      <c r="G17" s="1408" t="s">
        <v>359</v>
      </c>
      <c r="H17" s="1408" t="s">
        <v>359</v>
      </c>
      <c r="I17" s="1408" t="s">
        <v>359</v>
      </c>
      <c r="J17" s="1408" t="s">
        <v>359</v>
      </c>
      <c r="K17" s="1408" t="s">
        <v>359</v>
      </c>
      <c r="L17" s="1408" t="s">
        <v>359</v>
      </c>
      <c r="M17" s="1492" t="s">
        <v>359</v>
      </c>
      <c r="N17" s="1359"/>
      <c r="O17" s="1359"/>
    </row>
    <row r="18" spans="1:15" ht="15.75">
      <c r="A18" s="6012"/>
      <c r="B18" s="5543"/>
      <c r="C18" s="2103" t="s">
        <v>105</v>
      </c>
      <c r="D18" s="1406" t="s">
        <v>2351</v>
      </c>
      <c r="E18" s="1408" t="s">
        <v>2352</v>
      </c>
      <c r="F18" s="1412" t="s">
        <v>2353</v>
      </c>
      <c r="G18" s="1412" t="s">
        <v>359</v>
      </c>
      <c r="H18" s="1412" t="s">
        <v>359</v>
      </c>
      <c r="I18" s="1412" t="s">
        <v>359</v>
      </c>
      <c r="J18" s="1412" t="s">
        <v>359</v>
      </c>
      <c r="K18" s="1412" t="s">
        <v>359</v>
      </c>
      <c r="L18" s="1412" t="s">
        <v>359</v>
      </c>
      <c r="M18" s="1494" t="s">
        <v>359</v>
      </c>
      <c r="N18" s="1359"/>
      <c r="O18" s="1359"/>
    </row>
    <row r="19" spans="1:15" ht="15.75">
      <c r="A19" s="6012"/>
      <c r="B19" s="5544"/>
      <c r="C19" s="2100" t="s">
        <v>359</v>
      </c>
      <c r="D19" s="1415" t="s">
        <v>359</v>
      </c>
      <c r="E19" s="1415" t="s">
        <v>359</v>
      </c>
      <c r="F19" s="1415" t="s">
        <v>359</v>
      </c>
      <c r="G19" s="1415" t="s">
        <v>359</v>
      </c>
      <c r="H19" s="1415" t="s">
        <v>359</v>
      </c>
      <c r="I19" s="1415" t="s">
        <v>359</v>
      </c>
      <c r="J19" s="1415" t="s">
        <v>359</v>
      </c>
      <c r="K19" s="1415" t="s">
        <v>359</v>
      </c>
      <c r="L19" s="1415" t="s">
        <v>359</v>
      </c>
      <c r="M19" s="1656" t="s">
        <v>359</v>
      </c>
      <c r="N19" s="1359"/>
      <c r="O19" s="1359"/>
    </row>
    <row r="20" spans="1:15" ht="15.75">
      <c r="A20" s="6012"/>
      <c r="B20" s="5543" t="s">
        <v>2354</v>
      </c>
      <c r="C20" s="2103" t="s">
        <v>359</v>
      </c>
      <c r="D20" s="1408" t="s">
        <v>359</v>
      </c>
      <c r="E20" s="1408" t="s">
        <v>359</v>
      </c>
      <c r="F20" s="1408" t="s">
        <v>359</v>
      </c>
      <c r="G20" s="1408" t="s">
        <v>359</v>
      </c>
      <c r="H20" s="1408" t="s">
        <v>359</v>
      </c>
      <c r="I20" s="1408" t="s">
        <v>359</v>
      </c>
      <c r="J20" s="1408" t="s">
        <v>359</v>
      </c>
      <c r="K20" s="1408" t="s">
        <v>359</v>
      </c>
      <c r="L20" s="1409" t="s">
        <v>359</v>
      </c>
      <c r="M20" s="1657" t="s">
        <v>359</v>
      </c>
      <c r="N20" s="1359"/>
      <c r="O20" s="1359"/>
    </row>
    <row r="21" spans="1:15" ht="15.75">
      <c r="A21" s="6012"/>
      <c r="B21" s="5543"/>
      <c r="C21" s="2103" t="s">
        <v>2355</v>
      </c>
      <c r="D21" s="1417" t="s">
        <v>359</v>
      </c>
      <c r="E21" s="1408" t="s">
        <v>359</v>
      </c>
      <c r="F21" s="1408" t="s">
        <v>2356</v>
      </c>
      <c r="G21" s="1417" t="s">
        <v>359</v>
      </c>
      <c r="H21" s="1408" t="s">
        <v>359</v>
      </c>
      <c r="I21" s="1408" t="s">
        <v>2591</v>
      </c>
      <c r="J21" s="1417" t="s">
        <v>2441</v>
      </c>
      <c r="K21" s="1408" t="s">
        <v>359</v>
      </c>
      <c r="L21" s="1409" t="s">
        <v>359</v>
      </c>
      <c r="M21" s="1657" t="s">
        <v>359</v>
      </c>
      <c r="N21" s="1359"/>
      <c r="O21" s="1359"/>
    </row>
    <row r="22" spans="1:15" ht="15.75">
      <c r="A22" s="6012"/>
      <c r="B22" s="5543"/>
      <c r="C22" s="2103" t="s">
        <v>2358</v>
      </c>
      <c r="D22" s="1419" t="s">
        <v>359</v>
      </c>
      <c r="E22" s="1409" t="s">
        <v>359</v>
      </c>
      <c r="F22" s="1408" t="s">
        <v>2359</v>
      </c>
      <c r="G22" s="1406" t="s">
        <v>359</v>
      </c>
      <c r="H22" s="1409" t="s">
        <v>359</v>
      </c>
      <c r="I22" s="1409" t="s">
        <v>359</v>
      </c>
      <c r="J22" s="1409" t="s">
        <v>359</v>
      </c>
      <c r="K22" s="1409" t="s">
        <v>359</v>
      </c>
      <c r="L22" s="1409" t="s">
        <v>359</v>
      </c>
      <c r="M22" s="1657" t="s">
        <v>359</v>
      </c>
      <c r="N22" s="1359"/>
      <c r="O22" s="1359"/>
    </row>
    <row r="23" spans="1:15" ht="15.75">
      <c r="A23" s="6012"/>
      <c r="B23" s="5543"/>
      <c r="C23" s="2100" t="s">
        <v>359</v>
      </c>
      <c r="D23" s="1415" t="s">
        <v>359</v>
      </c>
      <c r="E23" s="1415" t="s">
        <v>359</v>
      </c>
      <c r="F23" s="1415" t="s">
        <v>359</v>
      </c>
      <c r="G23" s="1415" t="s">
        <v>359</v>
      </c>
      <c r="H23" s="1415" t="s">
        <v>359</v>
      </c>
      <c r="I23" s="1415" t="s">
        <v>359</v>
      </c>
      <c r="J23" s="1415" t="s">
        <v>359</v>
      </c>
      <c r="K23" s="1415" t="s">
        <v>359</v>
      </c>
      <c r="L23" s="1412" t="s">
        <v>359</v>
      </c>
      <c r="M23" s="1494" t="s">
        <v>359</v>
      </c>
      <c r="N23" s="1359"/>
      <c r="O23" s="1359"/>
    </row>
    <row r="24" spans="1:15" ht="15.75">
      <c r="A24" s="6012"/>
      <c r="B24" s="6550" t="s">
        <v>2360</v>
      </c>
      <c r="C24" s="2103" t="s">
        <v>359</v>
      </c>
      <c r="D24" s="1408" t="s">
        <v>359</v>
      </c>
      <c r="E24" s="1408" t="s">
        <v>359</v>
      </c>
      <c r="F24" s="1408" t="s">
        <v>359</v>
      </c>
      <c r="G24" s="1408" t="s">
        <v>359</v>
      </c>
      <c r="H24" s="1408" t="s">
        <v>359</v>
      </c>
      <c r="I24" s="1408" t="s">
        <v>359</v>
      </c>
      <c r="J24" s="1408" t="s">
        <v>359</v>
      </c>
      <c r="K24" s="1408" t="s">
        <v>359</v>
      </c>
      <c r="L24" s="1408" t="s">
        <v>359</v>
      </c>
      <c r="M24" s="1492" t="s">
        <v>359</v>
      </c>
      <c r="N24" s="1359"/>
      <c r="O24" s="1359"/>
    </row>
    <row r="25" spans="1:15" ht="15.75">
      <c r="A25" s="6012"/>
      <c r="B25" s="5543"/>
      <c r="C25" s="2104" t="s">
        <v>2361</v>
      </c>
      <c r="D25" s="1658" t="s">
        <v>437</v>
      </c>
      <c r="E25" s="1408" t="s">
        <v>359</v>
      </c>
      <c r="F25" s="1409" t="s">
        <v>2362</v>
      </c>
      <c r="G25" s="1417" t="s">
        <v>359</v>
      </c>
      <c r="H25" s="1408" t="s">
        <v>359</v>
      </c>
      <c r="I25" s="1409" t="s">
        <v>2363</v>
      </c>
      <c r="J25" s="1404" t="s">
        <v>359</v>
      </c>
      <c r="K25" s="1403" t="s">
        <v>359</v>
      </c>
      <c r="L25" s="1488" t="s">
        <v>359</v>
      </c>
      <c r="M25" s="1492" t="s">
        <v>359</v>
      </c>
      <c r="N25" s="1359"/>
      <c r="O25" s="1359"/>
    </row>
    <row r="26" spans="1:15" ht="15.75">
      <c r="A26" s="6012"/>
      <c r="B26" s="5544"/>
      <c r="C26" s="2100" t="s">
        <v>359</v>
      </c>
      <c r="D26" s="1415" t="s">
        <v>359</v>
      </c>
      <c r="E26" s="1415" t="s">
        <v>359</v>
      </c>
      <c r="F26" s="1415" t="s">
        <v>359</v>
      </c>
      <c r="G26" s="1415" t="s">
        <v>359</v>
      </c>
      <c r="H26" s="1415" t="s">
        <v>359</v>
      </c>
      <c r="I26" s="1415" t="s">
        <v>359</v>
      </c>
      <c r="J26" s="1415" t="s">
        <v>359</v>
      </c>
      <c r="K26" s="1415" t="s">
        <v>359</v>
      </c>
      <c r="L26" s="1415" t="s">
        <v>359</v>
      </c>
      <c r="M26" s="1656" t="s">
        <v>359</v>
      </c>
      <c r="N26" s="1359"/>
      <c r="O26" s="1359"/>
    </row>
    <row r="27" spans="1:15" ht="15.75">
      <c r="A27" s="6012"/>
      <c r="B27" s="5543" t="s">
        <v>2364</v>
      </c>
      <c r="C27" s="2105" t="s">
        <v>359</v>
      </c>
      <c r="D27" s="1422" t="s">
        <v>359</v>
      </c>
      <c r="E27" s="1422" t="s">
        <v>359</v>
      </c>
      <c r="F27" s="1422" t="s">
        <v>359</v>
      </c>
      <c r="G27" s="1422" t="s">
        <v>359</v>
      </c>
      <c r="H27" s="1422" t="s">
        <v>359</v>
      </c>
      <c r="I27" s="1422" t="s">
        <v>359</v>
      </c>
      <c r="J27" s="1422" t="s">
        <v>359</v>
      </c>
      <c r="K27" s="1422" t="s">
        <v>359</v>
      </c>
      <c r="L27" s="1409" t="s">
        <v>359</v>
      </c>
      <c r="M27" s="1657" t="s">
        <v>359</v>
      </c>
      <c r="N27" s="1359"/>
      <c r="O27" s="1359"/>
    </row>
    <row r="28" spans="1:15" ht="15.75">
      <c r="A28" s="6012"/>
      <c r="B28" s="5543"/>
      <c r="C28" s="2103" t="s">
        <v>2365</v>
      </c>
      <c r="D28" s="1417" t="s">
        <v>2592</v>
      </c>
      <c r="E28" s="1422" t="s">
        <v>359</v>
      </c>
      <c r="F28" s="1408" t="s">
        <v>2366</v>
      </c>
      <c r="G28" s="1423">
        <v>2030</v>
      </c>
      <c r="H28" s="1422" t="s">
        <v>359</v>
      </c>
      <c r="I28" s="1409" t="s">
        <v>359</v>
      </c>
      <c r="J28" s="1422" t="s">
        <v>359</v>
      </c>
      <c r="K28" s="1422" t="s">
        <v>359</v>
      </c>
      <c r="L28" s="1409" t="s">
        <v>359</v>
      </c>
      <c r="M28" s="1657" t="s">
        <v>359</v>
      </c>
      <c r="N28" s="1359"/>
      <c r="O28" s="1359"/>
    </row>
    <row r="29" spans="1:15" ht="15.75">
      <c r="A29" s="6012"/>
      <c r="B29" s="5543"/>
      <c r="C29" s="2103" t="s">
        <v>359</v>
      </c>
      <c r="D29" s="1408" t="s">
        <v>359</v>
      </c>
      <c r="E29" s="1422" t="s">
        <v>359</v>
      </c>
      <c r="F29" s="1408" t="s">
        <v>359</v>
      </c>
      <c r="G29" s="1422" t="s">
        <v>359</v>
      </c>
      <c r="H29" s="1422" t="s">
        <v>359</v>
      </c>
      <c r="I29" s="1409" t="s">
        <v>359</v>
      </c>
      <c r="J29" s="1422" t="s">
        <v>359</v>
      </c>
      <c r="K29" s="1422" t="s">
        <v>359</v>
      </c>
      <c r="L29" s="1409" t="s">
        <v>359</v>
      </c>
      <c r="M29" s="1657" t="s">
        <v>359</v>
      </c>
      <c r="N29" s="1359"/>
      <c r="O29" s="1359"/>
    </row>
    <row r="30" spans="1:15" ht="15.75">
      <c r="A30" s="6012"/>
      <c r="B30" s="6564" t="s">
        <v>2367</v>
      </c>
      <c r="C30" s="4273" t="s">
        <v>359</v>
      </c>
      <c r="D30" s="1414" t="s">
        <v>359</v>
      </c>
      <c r="E30" s="1414" t="s">
        <v>359</v>
      </c>
      <c r="F30" s="1414" t="s">
        <v>359</v>
      </c>
      <c r="G30" s="1414" t="s">
        <v>359</v>
      </c>
      <c r="H30" s="1414" t="s">
        <v>359</v>
      </c>
      <c r="I30" s="1414" t="s">
        <v>359</v>
      </c>
      <c r="J30" s="1414" t="s">
        <v>359</v>
      </c>
      <c r="K30" s="1414" t="s">
        <v>359</v>
      </c>
      <c r="L30" s="1414" t="s">
        <v>359</v>
      </c>
      <c r="M30" s="1689" t="s">
        <v>359</v>
      </c>
      <c r="N30" s="1359"/>
      <c r="O30" s="1359"/>
    </row>
    <row r="31" spans="1:15" ht="15.75">
      <c r="A31" s="6012"/>
      <c r="B31" s="6565"/>
      <c r="C31" s="2103" t="s">
        <v>359</v>
      </c>
      <c r="D31" s="1710" t="s">
        <v>2368</v>
      </c>
      <c r="E31" s="1710" t="s">
        <v>359</v>
      </c>
      <c r="F31" s="1710" t="s">
        <v>2369</v>
      </c>
      <c r="G31" s="1710" t="s">
        <v>359</v>
      </c>
      <c r="H31" s="1422" t="s">
        <v>2370</v>
      </c>
      <c r="I31" s="1422" t="s">
        <v>359</v>
      </c>
      <c r="J31" s="1422" t="s">
        <v>2371</v>
      </c>
      <c r="K31" s="1710" t="s">
        <v>359</v>
      </c>
      <c r="L31" s="1710" t="s">
        <v>2372</v>
      </c>
      <c r="M31" s="1492" t="s">
        <v>359</v>
      </c>
      <c r="N31" s="1359"/>
      <c r="O31" s="1359"/>
    </row>
    <row r="32" spans="1:15" ht="15.75">
      <c r="A32" s="6012"/>
      <c r="B32" s="6565"/>
      <c r="C32" s="2103" t="s">
        <v>359</v>
      </c>
      <c r="D32" s="1417">
        <v>2023</v>
      </c>
      <c r="E32" s="1488" t="s">
        <v>359</v>
      </c>
      <c r="F32" s="1488">
        <v>2024</v>
      </c>
      <c r="G32" s="1488" t="s">
        <v>359</v>
      </c>
      <c r="H32" s="1488">
        <v>2025</v>
      </c>
      <c r="I32" s="1488" t="s">
        <v>359</v>
      </c>
      <c r="J32" s="1488">
        <v>2026</v>
      </c>
      <c r="K32" s="4437">
        <v>-0.05</v>
      </c>
      <c r="L32" s="1488">
        <v>2027</v>
      </c>
      <c r="M32" s="1491" t="s">
        <v>359</v>
      </c>
      <c r="N32" s="1359"/>
      <c r="O32" s="1359"/>
    </row>
    <row r="33" spans="1:15" ht="15.75">
      <c r="A33" s="6012"/>
      <c r="B33" s="6565"/>
      <c r="C33" s="2103" t="s">
        <v>359</v>
      </c>
      <c r="D33" s="1710" t="s">
        <v>2373</v>
      </c>
      <c r="E33" s="1710" t="s">
        <v>359</v>
      </c>
      <c r="F33" s="1710" t="s">
        <v>2374</v>
      </c>
      <c r="G33" s="1710" t="s">
        <v>359</v>
      </c>
      <c r="H33" s="1422" t="s">
        <v>2375</v>
      </c>
      <c r="I33" s="1422" t="s">
        <v>359</v>
      </c>
      <c r="J33" s="1422" t="s">
        <v>2376</v>
      </c>
      <c r="K33" s="1710" t="s">
        <v>359</v>
      </c>
      <c r="L33" s="1710" t="s">
        <v>2377</v>
      </c>
      <c r="M33" s="1492" t="s">
        <v>359</v>
      </c>
      <c r="N33" s="1359"/>
      <c r="O33" s="1359"/>
    </row>
    <row r="34" spans="1:15" ht="15.75">
      <c r="A34" s="6012"/>
      <c r="B34" s="6565"/>
      <c r="C34" s="2103" t="s">
        <v>359</v>
      </c>
      <c r="D34" s="1417">
        <v>2028</v>
      </c>
      <c r="E34" s="1488" t="s">
        <v>359</v>
      </c>
      <c r="F34" s="1488">
        <v>2029</v>
      </c>
      <c r="G34" s="1488" t="s">
        <v>359</v>
      </c>
      <c r="H34" s="1488">
        <v>2030</v>
      </c>
      <c r="I34" s="1488" t="s">
        <v>2593</v>
      </c>
      <c r="J34" s="1488">
        <v>2031</v>
      </c>
      <c r="K34" s="1488" t="s">
        <v>359</v>
      </c>
      <c r="L34" s="1488">
        <v>2032</v>
      </c>
      <c r="M34" s="1491" t="s">
        <v>359</v>
      </c>
      <c r="N34" s="1359"/>
      <c r="O34" s="1359"/>
    </row>
    <row r="35" spans="1:15" ht="15.75">
      <c r="A35" s="6012"/>
      <c r="B35" s="6565"/>
      <c r="C35" s="2103" t="s">
        <v>359</v>
      </c>
      <c r="D35" s="1415" t="s">
        <v>359</v>
      </c>
      <c r="E35" s="1415" t="s">
        <v>359</v>
      </c>
      <c r="F35" s="1408" t="s">
        <v>359</v>
      </c>
      <c r="G35" s="1408" t="s">
        <v>359</v>
      </c>
      <c r="H35" s="1408" t="s">
        <v>359</v>
      </c>
      <c r="I35" s="1408" t="s">
        <v>359</v>
      </c>
      <c r="J35" s="1408" t="s">
        <v>359</v>
      </c>
      <c r="K35" s="1408" t="s">
        <v>359</v>
      </c>
      <c r="L35" s="1408" t="s">
        <v>359</v>
      </c>
      <c r="M35" s="1492" t="s">
        <v>359</v>
      </c>
      <c r="N35" s="1359"/>
      <c r="O35" s="1359"/>
    </row>
    <row r="36" spans="1:15" ht="15" customHeight="1">
      <c r="A36" s="6012"/>
      <c r="B36" s="6565"/>
      <c r="C36" s="2103" t="s">
        <v>359</v>
      </c>
      <c r="D36" s="1819" t="s">
        <v>2572</v>
      </c>
      <c r="E36" s="1415" t="s">
        <v>359</v>
      </c>
      <c r="F36" s="1414" t="s">
        <v>359</v>
      </c>
      <c r="G36" s="1414" t="s">
        <v>359</v>
      </c>
      <c r="H36" s="1414" t="s">
        <v>359</v>
      </c>
      <c r="I36" s="1414" t="s">
        <v>359</v>
      </c>
      <c r="J36" s="1414" t="s">
        <v>359</v>
      </c>
      <c r="K36" s="1414" t="s">
        <v>359</v>
      </c>
      <c r="L36" s="1414" t="s">
        <v>359</v>
      </c>
      <c r="M36" s="1689" t="s">
        <v>359</v>
      </c>
      <c r="N36" s="1359"/>
      <c r="O36" s="1359"/>
    </row>
    <row r="37" spans="1:15" ht="15" customHeight="1">
      <c r="A37" s="6012"/>
      <c r="B37" s="6565"/>
      <c r="C37" s="2103" t="s">
        <v>359</v>
      </c>
      <c r="D37" s="1406">
        <v>2030</v>
      </c>
      <c r="E37" s="1483" t="s">
        <v>2594</v>
      </c>
      <c r="F37" s="6189" t="s">
        <v>359</v>
      </c>
      <c r="G37" s="6189"/>
      <c r="H37" s="1408" t="s">
        <v>359</v>
      </c>
      <c r="I37" s="1408" t="s">
        <v>359</v>
      </c>
      <c r="J37" s="1408" t="s">
        <v>359</v>
      </c>
      <c r="K37" s="1408" t="s">
        <v>359</v>
      </c>
      <c r="L37" s="1408" t="s">
        <v>359</v>
      </c>
      <c r="M37" s="1492" t="s">
        <v>359</v>
      </c>
      <c r="N37" s="1359"/>
      <c r="O37" s="1359"/>
    </row>
    <row r="38" spans="1:15" ht="15.75" customHeight="1">
      <c r="A38" s="6012"/>
      <c r="B38" s="6566"/>
      <c r="C38" s="2100" t="s">
        <v>359</v>
      </c>
      <c r="D38" s="1412" t="s">
        <v>359</v>
      </c>
      <c r="E38" s="1412" t="s">
        <v>359</v>
      </c>
      <c r="F38" s="1412" t="s">
        <v>359</v>
      </c>
      <c r="G38" s="1412" t="s">
        <v>359</v>
      </c>
      <c r="H38" s="5732" t="s">
        <v>359</v>
      </c>
      <c r="I38" s="5732"/>
      <c r="J38" s="1415" t="s">
        <v>359</v>
      </c>
      <c r="K38" s="1415" t="s">
        <v>359</v>
      </c>
      <c r="L38" s="1415" t="s">
        <v>359</v>
      </c>
      <c r="M38" s="1656" t="s">
        <v>359</v>
      </c>
      <c r="N38" s="1359"/>
      <c r="O38" s="1359"/>
    </row>
    <row r="39" spans="1:15" ht="15" customHeight="1">
      <c r="A39" s="6012"/>
      <c r="B39" s="5543" t="s">
        <v>2385</v>
      </c>
      <c r="C39" s="2103" t="s">
        <v>359</v>
      </c>
      <c r="D39" s="1408" t="s">
        <v>359</v>
      </c>
      <c r="E39" s="1408" t="s">
        <v>359</v>
      </c>
      <c r="F39" s="1408" t="s">
        <v>359</v>
      </c>
      <c r="G39" s="1408" t="s">
        <v>359</v>
      </c>
      <c r="H39" s="1408" t="s">
        <v>359</v>
      </c>
      <c r="I39" s="1408" t="s">
        <v>359</v>
      </c>
      <c r="J39" s="1408" t="s">
        <v>359</v>
      </c>
      <c r="K39" s="1408" t="s">
        <v>359</v>
      </c>
      <c r="L39" s="1409" t="s">
        <v>359</v>
      </c>
      <c r="M39" s="1657" t="s">
        <v>359</v>
      </c>
      <c r="N39" s="1359"/>
      <c r="O39" s="1359"/>
    </row>
    <row r="40" spans="1:15" ht="15.75" customHeight="1">
      <c r="A40" s="6012"/>
      <c r="B40" s="5543"/>
      <c r="C40" s="2101" t="s">
        <v>359</v>
      </c>
      <c r="D40" s="1408" t="s">
        <v>93</v>
      </c>
      <c r="E40" s="1415" t="s">
        <v>95</v>
      </c>
      <c r="F40" s="6539" t="s">
        <v>2386</v>
      </c>
      <c r="G40" s="6540" t="s">
        <v>2595</v>
      </c>
      <c r="H40" s="5979"/>
      <c r="I40" s="5979"/>
      <c r="J40" s="6541"/>
      <c r="K40" s="1408" t="s">
        <v>2574</v>
      </c>
      <c r="L40" s="6545" t="s">
        <v>2596</v>
      </c>
      <c r="M40" s="6546"/>
      <c r="N40" s="1359"/>
      <c r="O40" s="1359"/>
    </row>
    <row r="41" spans="1:15" ht="15.75">
      <c r="A41" s="6012"/>
      <c r="B41" s="5543"/>
      <c r="C41" s="2101" t="s">
        <v>359</v>
      </c>
      <c r="D41" s="1423" t="s">
        <v>2351</v>
      </c>
      <c r="E41" s="1483" t="s">
        <v>359</v>
      </c>
      <c r="F41" s="6539"/>
      <c r="G41" s="6542"/>
      <c r="H41" s="6543"/>
      <c r="I41" s="6543"/>
      <c r="J41" s="6544"/>
      <c r="K41" s="1409" t="s">
        <v>359</v>
      </c>
      <c r="L41" s="6547"/>
      <c r="M41" s="6548"/>
      <c r="N41" s="1359"/>
      <c r="O41" s="1359"/>
    </row>
    <row r="42" spans="1:15" ht="15" customHeight="1">
      <c r="A42" s="6012"/>
      <c r="B42" s="5544"/>
      <c r="C42" s="2102" t="s">
        <v>359</v>
      </c>
      <c r="D42" s="1412" t="s">
        <v>359</v>
      </c>
      <c r="E42" s="1412" t="s">
        <v>359</v>
      </c>
      <c r="F42" s="1412" t="s">
        <v>359</v>
      </c>
      <c r="G42" s="1412" t="s">
        <v>359</v>
      </c>
      <c r="H42" s="1412" t="s">
        <v>359</v>
      </c>
      <c r="I42" s="1412" t="s">
        <v>359</v>
      </c>
      <c r="J42" s="1412" t="s">
        <v>359</v>
      </c>
      <c r="K42" s="1412" t="s">
        <v>359</v>
      </c>
      <c r="L42" s="1409" t="s">
        <v>359</v>
      </c>
      <c r="M42" s="1657" t="s">
        <v>359</v>
      </c>
      <c r="N42" s="1359"/>
      <c r="O42" s="1359"/>
    </row>
    <row r="43" spans="1:15" ht="163.5" customHeight="1">
      <c r="A43" s="6012"/>
      <c r="B43" s="2282" t="s">
        <v>2388</v>
      </c>
      <c r="C43" s="6561" t="s">
        <v>2597</v>
      </c>
      <c r="D43" s="5680"/>
      <c r="E43" s="5680"/>
      <c r="F43" s="5680"/>
      <c r="G43" s="5680"/>
      <c r="H43" s="5680"/>
      <c r="I43" s="5680"/>
      <c r="J43" s="5680"/>
      <c r="K43" s="5680"/>
      <c r="L43" s="5680"/>
      <c r="M43" s="5681"/>
      <c r="N43" s="1359"/>
      <c r="O43" s="1359"/>
    </row>
    <row r="44" spans="1:15" ht="15.75" customHeight="1">
      <c r="A44" s="6012"/>
      <c r="B44" s="2282" t="s">
        <v>2577</v>
      </c>
      <c r="C44" s="5939" t="s">
        <v>2598</v>
      </c>
      <c r="D44" s="5680"/>
      <c r="E44" s="5680"/>
      <c r="F44" s="5680"/>
      <c r="G44" s="5680"/>
      <c r="H44" s="5680"/>
      <c r="I44" s="5680"/>
      <c r="J44" s="5680"/>
      <c r="K44" s="5680"/>
      <c r="L44" s="5680"/>
      <c r="M44" s="5681"/>
      <c r="N44" s="1359"/>
      <c r="O44" s="1359"/>
    </row>
    <row r="45" spans="1:15" ht="15" customHeight="1">
      <c r="A45" s="6012"/>
      <c r="B45" s="2282" t="s">
        <v>2392</v>
      </c>
      <c r="C45" s="2100">
        <v>30</v>
      </c>
      <c r="D45" s="1415" t="s">
        <v>359</v>
      </c>
      <c r="E45" s="1415" t="s">
        <v>359</v>
      </c>
      <c r="F45" s="1415" t="s">
        <v>359</v>
      </c>
      <c r="G45" s="1415" t="s">
        <v>359</v>
      </c>
      <c r="H45" s="1415" t="s">
        <v>359</v>
      </c>
      <c r="I45" s="1415" t="s">
        <v>359</v>
      </c>
      <c r="J45" s="1415" t="s">
        <v>359</v>
      </c>
      <c r="K45" s="1415" t="s">
        <v>359</v>
      </c>
      <c r="L45" s="1415" t="s">
        <v>359</v>
      </c>
      <c r="M45" s="1656" t="s">
        <v>359</v>
      </c>
      <c r="N45" s="1359"/>
      <c r="O45" s="1359"/>
    </row>
    <row r="46" spans="1:15" ht="15" customHeight="1">
      <c r="A46" s="6013"/>
      <c r="B46" s="2282" t="s">
        <v>2393</v>
      </c>
      <c r="C46" s="5939" t="s">
        <v>437</v>
      </c>
      <c r="D46" s="5680"/>
      <c r="E46" s="5680"/>
      <c r="F46" s="5680"/>
      <c r="G46" s="5680"/>
      <c r="H46" s="5680"/>
      <c r="I46" s="5680"/>
      <c r="J46" s="5680"/>
      <c r="K46" s="5680"/>
      <c r="L46" s="5680"/>
      <c r="M46" s="5681"/>
      <c r="N46" s="1359"/>
      <c r="O46" s="1359"/>
    </row>
    <row r="47" spans="1:15" ht="15" customHeight="1">
      <c r="A47" s="6538" t="s">
        <v>2394</v>
      </c>
      <c r="B47" s="2282" t="s">
        <v>2395</v>
      </c>
      <c r="C47" s="5939" t="s">
        <v>2599</v>
      </c>
      <c r="D47" s="5680"/>
      <c r="E47" s="5680"/>
      <c r="F47" s="5680"/>
      <c r="G47" s="5680"/>
      <c r="H47" s="5680"/>
      <c r="I47" s="5680"/>
      <c r="J47" s="5680"/>
      <c r="K47" s="5680"/>
      <c r="L47" s="5680"/>
      <c r="M47" s="5681"/>
      <c r="N47" s="1359"/>
      <c r="O47" s="1359"/>
    </row>
    <row r="48" spans="1:15" ht="15" customHeight="1">
      <c r="A48" s="6538"/>
      <c r="B48" s="2282" t="s">
        <v>2396</v>
      </c>
      <c r="C48" s="5939" t="s">
        <v>2600</v>
      </c>
      <c r="D48" s="5680"/>
      <c r="E48" s="5680"/>
      <c r="F48" s="5680"/>
      <c r="G48" s="5680"/>
      <c r="H48" s="5680"/>
      <c r="I48" s="5680"/>
      <c r="J48" s="5680"/>
      <c r="K48" s="5680"/>
      <c r="L48" s="5680"/>
      <c r="M48" s="5681"/>
      <c r="N48" s="1359"/>
      <c r="O48" s="1359"/>
    </row>
    <row r="49" spans="1:15" ht="15" customHeight="1">
      <c r="A49" s="6538"/>
      <c r="B49" s="2282" t="s">
        <v>2398</v>
      </c>
      <c r="C49" s="5939" t="s">
        <v>2587</v>
      </c>
      <c r="D49" s="5680"/>
      <c r="E49" s="5680"/>
      <c r="F49" s="5680"/>
      <c r="G49" s="5680"/>
      <c r="H49" s="5680"/>
      <c r="I49" s="5680"/>
      <c r="J49" s="5680"/>
      <c r="K49" s="5680"/>
      <c r="L49" s="5680"/>
      <c r="M49" s="5681"/>
      <c r="N49" s="6557"/>
      <c r="O49" s="6557"/>
    </row>
    <row r="50" spans="1:15" ht="15" customHeight="1">
      <c r="A50" s="6538"/>
      <c r="B50" s="2282" t="s">
        <v>2399</v>
      </c>
      <c r="C50" s="5939" t="s">
        <v>2145</v>
      </c>
      <c r="D50" s="5680"/>
      <c r="E50" s="5680"/>
      <c r="F50" s="5680"/>
      <c r="G50" s="5680"/>
      <c r="H50" s="5680"/>
      <c r="I50" s="5680"/>
      <c r="J50" s="5680"/>
      <c r="K50" s="5680"/>
      <c r="L50" s="5680"/>
      <c r="M50" s="5681"/>
      <c r="N50" s="1359"/>
      <c r="O50" s="1359"/>
    </row>
    <row r="51" spans="1:15" ht="15" customHeight="1">
      <c r="A51" s="6538"/>
      <c r="B51" s="2282" t="s">
        <v>2400</v>
      </c>
      <c r="C51" s="6558" t="s">
        <v>2601</v>
      </c>
      <c r="D51" s="6559"/>
      <c r="E51" s="6559"/>
      <c r="F51" s="6559"/>
      <c r="G51" s="6559"/>
      <c r="H51" s="6559"/>
      <c r="I51" s="6559"/>
      <c r="J51" s="6559"/>
      <c r="K51" s="6559"/>
      <c r="L51" s="6559"/>
      <c r="M51" s="6560"/>
      <c r="N51" s="1359"/>
      <c r="O51" s="1359"/>
    </row>
    <row r="52" spans="1:15" ht="15" customHeight="1" thickBot="1">
      <c r="A52" s="6549"/>
      <c r="B52" s="2282" t="s">
        <v>2401</v>
      </c>
      <c r="C52" s="5939">
        <v>3183505487</v>
      </c>
      <c r="D52" s="5680"/>
      <c r="E52" s="5680"/>
      <c r="F52" s="5680"/>
      <c r="G52" s="5680"/>
      <c r="H52" s="5680"/>
      <c r="I52" s="5680"/>
      <c r="J52" s="5680"/>
      <c r="K52" s="5680"/>
      <c r="L52" s="5680"/>
      <c r="M52" s="5681"/>
      <c r="N52" s="1359"/>
      <c r="O52" s="1359"/>
    </row>
    <row r="53" spans="1:15" ht="15" customHeight="1">
      <c r="A53" s="6537" t="s">
        <v>2402</v>
      </c>
      <c r="B53" s="4439" t="s">
        <v>2403</v>
      </c>
      <c r="C53" s="6490" t="s">
        <v>2585</v>
      </c>
      <c r="D53" s="5576"/>
      <c r="E53" s="5576"/>
      <c r="F53" s="5576"/>
      <c r="G53" s="5576"/>
      <c r="H53" s="5576"/>
      <c r="I53" s="5576"/>
      <c r="J53" s="5576"/>
      <c r="K53" s="5576"/>
      <c r="L53" s="5576"/>
      <c r="M53" s="6491"/>
      <c r="N53" s="1359"/>
      <c r="O53" s="1359"/>
    </row>
    <row r="54" spans="1:15" ht="15" customHeight="1">
      <c r="A54" s="6538"/>
      <c r="B54" s="4439" t="s">
        <v>2404</v>
      </c>
      <c r="C54" s="6490" t="s">
        <v>2586</v>
      </c>
      <c r="D54" s="5576"/>
      <c r="E54" s="5576"/>
      <c r="F54" s="5576"/>
      <c r="G54" s="5576"/>
      <c r="H54" s="5576"/>
      <c r="I54" s="5576"/>
      <c r="J54" s="5576"/>
      <c r="K54" s="5576"/>
      <c r="L54" s="5576"/>
      <c r="M54" s="6491"/>
      <c r="N54" s="1359"/>
      <c r="O54" s="1359"/>
    </row>
    <row r="55" spans="1:15" ht="15" customHeight="1" thickBot="1">
      <c r="A55" s="6538"/>
      <c r="B55" s="4439" t="s">
        <v>244</v>
      </c>
      <c r="C55" s="6490" t="s">
        <v>2587</v>
      </c>
      <c r="D55" s="5576"/>
      <c r="E55" s="5576"/>
      <c r="F55" s="5576"/>
      <c r="G55" s="5576"/>
      <c r="H55" s="5576"/>
      <c r="I55" s="5576"/>
      <c r="J55" s="5576"/>
      <c r="K55" s="5576"/>
      <c r="L55" s="5576"/>
      <c r="M55" s="6491"/>
      <c r="N55" s="1359"/>
      <c r="O55" s="1359"/>
    </row>
    <row r="56" spans="1:15" ht="15" customHeight="1" thickBot="1">
      <c r="A56" s="4440" t="s">
        <v>2406</v>
      </c>
      <c r="B56" s="4441" t="s">
        <v>359</v>
      </c>
      <c r="C56" s="5956" t="s">
        <v>359</v>
      </c>
      <c r="D56" s="5957"/>
      <c r="E56" s="5957"/>
      <c r="F56" s="5957"/>
      <c r="G56" s="5957"/>
      <c r="H56" s="5957"/>
      <c r="I56" s="5957"/>
      <c r="J56" s="5957"/>
      <c r="K56" s="5957"/>
      <c r="L56" s="5957"/>
      <c r="M56" s="5958"/>
    </row>
  </sheetData>
  <mergeCells count="52">
    <mergeCell ref="A2:A11"/>
    <mergeCell ref="C43:M43"/>
    <mergeCell ref="C11:M11"/>
    <mergeCell ref="C10:D10"/>
    <mergeCell ref="F10:G10"/>
    <mergeCell ref="I10:J10"/>
    <mergeCell ref="L10:M10"/>
    <mergeCell ref="C2:M2"/>
    <mergeCell ref="C3:M3"/>
    <mergeCell ref="F4:G4"/>
    <mergeCell ref="C5:M5"/>
    <mergeCell ref="C6:M6"/>
    <mergeCell ref="C7:D7"/>
    <mergeCell ref="B27:B29"/>
    <mergeCell ref="B30:B38"/>
    <mergeCell ref="B8:B10"/>
    <mergeCell ref="N49:O49"/>
    <mergeCell ref="C50:M50"/>
    <mergeCell ref="C51:M51"/>
    <mergeCell ref="C52:M52"/>
    <mergeCell ref="C53:M53"/>
    <mergeCell ref="I4:M4"/>
    <mergeCell ref="B1:M1"/>
    <mergeCell ref="N8:N9"/>
    <mergeCell ref="C9:D9"/>
    <mergeCell ref="F9:G9"/>
    <mergeCell ref="I9:J9"/>
    <mergeCell ref="L9:M9"/>
    <mergeCell ref="E7:G7"/>
    <mergeCell ref="D4:E4"/>
    <mergeCell ref="C46:M46"/>
    <mergeCell ref="C47:M47"/>
    <mergeCell ref="C48:M48"/>
    <mergeCell ref="C49:M49"/>
    <mergeCell ref="F37:G37"/>
    <mergeCell ref="H38:I38"/>
    <mergeCell ref="C12:M12"/>
    <mergeCell ref="I7:M7"/>
    <mergeCell ref="A53:A55"/>
    <mergeCell ref="C56:M56"/>
    <mergeCell ref="B39:B42"/>
    <mergeCell ref="F40:F41"/>
    <mergeCell ref="G40:J41"/>
    <mergeCell ref="L40:M41"/>
    <mergeCell ref="C44:M44"/>
    <mergeCell ref="C55:M55"/>
    <mergeCell ref="C54:M54"/>
    <mergeCell ref="A47:A52"/>
    <mergeCell ref="A12:A46"/>
    <mergeCell ref="B13:B19"/>
    <mergeCell ref="B20:B23"/>
    <mergeCell ref="B24:B26"/>
  </mergeCells>
  <hyperlinks>
    <hyperlink ref="C51" r:id="rId1"/>
  </hyperlinks>
  <pageMargins left="0.7" right="0.7" top="0.75" bottom="0.75" header="0.3" footer="0.3"/>
  <pageSetup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O55"/>
  <sheetViews>
    <sheetView topLeftCell="A41" workbookViewId="0">
      <selection activeCell="C42" sqref="C42:M42"/>
    </sheetView>
  </sheetViews>
  <sheetFormatPr baseColWidth="10" defaultColWidth="8.7109375" defaultRowHeight="15"/>
  <cols>
    <col min="1" max="1" width="29" customWidth="1"/>
    <col min="2" max="2" width="29.7109375" customWidth="1"/>
    <col min="3" max="13" width="11.42578125" style="1354" customWidth="1"/>
  </cols>
  <sheetData>
    <row r="1" spans="1:15" s="2962" customFormat="1" ht="20.25" customHeight="1" thickBot="1">
      <c r="A1" s="4442" t="s">
        <v>359</v>
      </c>
      <c r="B1" s="6567" t="s">
        <v>2602</v>
      </c>
      <c r="C1" s="6567"/>
      <c r="D1" s="6567"/>
      <c r="E1" s="6567"/>
      <c r="F1" s="6567"/>
      <c r="G1" s="6567"/>
      <c r="H1" s="6567"/>
      <c r="I1" s="6567"/>
      <c r="J1" s="6567"/>
      <c r="K1" s="6567"/>
      <c r="L1" s="6567"/>
      <c r="M1" s="6568"/>
      <c r="N1" s="4443"/>
      <c r="O1" s="4443"/>
    </row>
    <row r="2" spans="1:15" ht="54" customHeight="1">
      <c r="A2" s="6570" t="s">
        <v>2329</v>
      </c>
      <c r="B2" s="4436" t="s">
        <v>2330</v>
      </c>
      <c r="C2" s="5969" t="s">
        <v>2603</v>
      </c>
      <c r="D2" s="5695"/>
      <c r="E2" s="5695"/>
      <c r="F2" s="5695"/>
      <c r="G2" s="5695"/>
      <c r="H2" s="5695"/>
      <c r="I2" s="5695"/>
      <c r="J2" s="5695"/>
      <c r="K2" s="5695"/>
      <c r="L2" s="5695"/>
      <c r="M2" s="5696"/>
      <c r="N2" s="1359"/>
      <c r="O2" s="1359"/>
    </row>
    <row r="3" spans="1:15" ht="315.95" customHeight="1">
      <c r="A3" s="6571"/>
      <c r="B3" s="2220" t="s">
        <v>2331</v>
      </c>
      <c r="C3" s="5939" t="s">
        <v>2604</v>
      </c>
      <c r="D3" s="5680"/>
      <c r="E3" s="5680"/>
      <c r="F3" s="5680"/>
      <c r="G3" s="5680"/>
      <c r="H3" s="5680"/>
      <c r="I3" s="5680"/>
      <c r="J3" s="5680"/>
      <c r="K3" s="5680"/>
      <c r="L3" s="5680"/>
      <c r="M3" s="5681"/>
      <c r="N3" s="1359"/>
      <c r="O3" s="1359"/>
    </row>
    <row r="4" spans="1:15" ht="28.5" customHeight="1">
      <c r="A4" s="6571"/>
      <c r="B4" s="2282" t="s">
        <v>240</v>
      </c>
      <c r="C4" s="2100" t="s">
        <v>359</v>
      </c>
      <c r="D4" s="5701" t="s">
        <v>359</v>
      </c>
      <c r="E4" s="6204"/>
      <c r="F4" s="6573" t="s">
        <v>241</v>
      </c>
      <c r="G4" s="6574"/>
      <c r="H4" s="1483" t="s">
        <v>359</v>
      </c>
      <c r="I4" s="5680" t="s">
        <v>359</v>
      </c>
      <c r="J4" s="5680"/>
      <c r="K4" s="5680"/>
      <c r="L4" s="5680"/>
      <c r="M4" s="5681"/>
      <c r="N4" s="1359"/>
      <c r="O4" s="1359"/>
    </row>
    <row r="5" spans="1:15" ht="15" customHeight="1">
      <c r="A5" s="6571"/>
      <c r="B5" s="2282" t="s">
        <v>2333</v>
      </c>
      <c r="C5" s="5939"/>
      <c r="D5" s="5680"/>
      <c r="E5" s="5680"/>
      <c r="F5" s="5680"/>
      <c r="G5" s="5680"/>
      <c r="H5" s="5680"/>
      <c r="I5" s="5680"/>
      <c r="J5" s="5680"/>
      <c r="K5" s="5680"/>
      <c r="L5" s="5680"/>
      <c r="M5" s="5681"/>
      <c r="N5" s="1359"/>
      <c r="O5" s="1359"/>
    </row>
    <row r="6" spans="1:15" ht="15" customHeight="1">
      <c r="A6" s="6571"/>
      <c r="B6" s="2282" t="s">
        <v>2334</v>
      </c>
      <c r="C6" s="5939"/>
      <c r="D6" s="5680"/>
      <c r="E6" s="5680"/>
      <c r="F6" s="5680"/>
      <c r="G6" s="5680"/>
      <c r="H6" s="5680"/>
      <c r="I6" s="5680"/>
      <c r="J6" s="5680"/>
      <c r="K6" s="5680"/>
      <c r="L6" s="5680"/>
      <c r="M6" s="5681"/>
      <c r="N6" s="1359"/>
      <c r="O6" s="1359"/>
    </row>
    <row r="7" spans="1:15" ht="37.5" customHeight="1">
      <c r="A7" s="6571"/>
      <c r="B7" s="2282" t="s">
        <v>2335</v>
      </c>
      <c r="C7" s="5973" t="s">
        <v>1069</v>
      </c>
      <c r="D7" s="5702"/>
      <c r="E7" s="1409" t="s">
        <v>359</v>
      </c>
      <c r="F7" s="1409" t="s">
        <v>359</v>
      </c>
      <c r="G7" s="1484" t="s">
        <v>359</v>
      </c>
      <c r="H7" s="2406" t="s">
        <v>244</v>
      </c>
      <c r="I7" s="5680" t="s">
        <v>2566</v>
      </c>
      <c r="J7" s="5680"/>
      <c r="K7" s="5680"/>
      <c r="L7" s="5680"/>
      <c r="M7" s="5681"/>
      <c r="N7" s="1359"/>
      <c r="O7" s="1359"/>
    </row>
    <row r="8" spans="1:15" ht="15" customHeight="1">
      <c r="A8" s="6571"/>
      <c r="B8" s="5543" t="s">
        <v>2336</v>
      </c>
      <c r="C8" s="2101" t="s">
        <v>359</v>
      </c>
      <c r="D8" s="1409" t="s">
        <v>359</v>
      </c>
      <c r="E8" s="1410" t="s">
        <v>359</v>
      </c>
      <c r="F8" s="1410" t="s">
        <v>359</v>
      </c>
      <c r="G8" s="1410" t="s">
        <v>359</v>
      </c>
      <c r="H8" s="1410" t="s">
        <v>359</v>
      </c>
      <c r="I8" s="1409" t="s">
        <v>359</v>
      </c>
      <c r="J8" s="1409" t="s">
        <v>359</v>
      </c>
      <c r="K8" s="1409" t="s">
        <v>359</v>
      </c>
      <c r="L8" s="1409" t="s">
        <v>359</v>
      </c>
      <c r="M8" s="1657" t="s">
        <v>359</v>
      </c>
      <c r="N8" s="6519" t="s">
        <v>359</v>
      </c>
      <c r="O8" s="1359"/>
    </row>
    <row r="9" spans="1:15" ht="15" customHeight="1">
      <c r="A9" s="6571"/>
      <c r="B9" s="5543"/>
      <c r="C9" s="6553" t="s">
        <v>359</v>
      </c>
      <c r="D9" s="5732"/>
      <c r="E9" s="1409" t="s">
        <v>359</v>
      </c>
      <c r="F9" s="5732" t="s">
        <v>359</v>
      </c>
      <c r="G9" s="5732"/>
      <c r="H9" s="1409" t="s">
        <v>359</v>
      </c>
      <c r="I9" s="5732" t="s">
        <v>359</v>
      </c>
      <c r="J9" s="5732"/>
      <c r="K9" s="1409" t="s">
        <v>359</v>
      </c>
      <c r="L9" s="5732" t="s">
        <v>359</v>
      </c>
      <c r="M9" s="6554"/>
      <c r="N9" s="6519"/>
      <c r="O9" s="1359"/>
    </row>
    <row r="10" spans="1:15" ht="15" customHeight="1">
      <c r="A10" s="6571"/>
      <c r="B10" s="5544"/>
      <c r="C10" s="5973" t="s">
        <v>2567</v>
      </c>
      <c r="D10" s="5702"/>
      <c r="E10" s="1412" t="s">
        <v>359</v>
      </c>
      <c r="F10" s="5708" t="s">
        <v>2567</v>
      </c>
      <c r="G10" s="5708"/>
      <c r="H10" s="1412" t="s">
        <v>359</v>
      </c>
      <c r="I10" s="5708" t="s">
        <v>2567</v>
      </c>
      <c r="J10" s="5708"/>
      <c r="K10" s="1412" t="s">
        <v>359</v>
      </c>
      <c r="L10" s="5702" t="s">
        <v>2567</v>
      </c>
      <c r="M10" s="5703"/>
      <c r="N10" s="1359"/>
      <c r="O10" s="1359"/>
    </row>
    <row r="11" spans="1:15" ht="30.75" customHeight="1">
      <c r="A11" s="6572"/>
      <c r="B11" s="2282" t="s">
        <v>2338</v>
      </c>
      <c r="C11" s="5939" t="s">
        <v>2605</v>
      </c>
      <c r="D11" s="5680"/>
      <c r="E11" s="5680"/>
      <c r="F11" s="5680"/>
      <c r="G11" s="5680"/>
      <c r="H11" s="5680"/>
      <c r="I11" s="5680"/>
      <c r="J11" s="5680"/>
      <c r="K11" s="5680"/>
      <c r="L11" s="5680"/>
      <c r="M11" s="5681"/>
      <c r="N11" s="1359"/>
      <c r="O11" s="1359"/>
    </row>
    <row r="12" spans="1:15" ht="19.5" customHeight="1">
      <c r="A12" s="5687" t="s">
        <v>2340</v>
      </c>
      <c r="B12" s="2282" t="s">
        <v>230</v>
      </c>
      <c r="C12" s="5939" t="s">
        <v>2606</v>
      </c>
      <c r="D12" s="5680"/>
      <c r="E12" s="5680"/>
      <c r="F12" s="5680"/>
      <c r="G12" s="5680"/>
      <c r="H12" s="5680"/>
      <c r="I12" s="5680"/>
      <c r="J12" s="5680"/>
      <c r="K12" s="5680"/>
      <c r="L12" s="5680"/>
      <c r="M12" s="5681"/>
      <c r="N12" s="1359"/>
      <c r="O12" s="1359"/>
    </row>
    <row r="13" spans="1:15" ht="15.75">
      <c r="A13" s="5687"/>
      <c r="B13" s="5543" t="s">
        <v>2341</v>
      </c>
      <c r="C13" s="2101" t="s">
        <v>359</v>
      </c>
      <c r="D13" s="1408" t="s">
        <v>359</v>
      </c>
      <c r="E13" s="1408" t="s">
        <v>359</v>
      </c>
      <c r="F13" s="1408" t="s">
        <v>359</v>
      </c>
      <c r="G13" s="1408" t="s">
        <v>359</v>
      </c>
      <c r="H13" s="1408" t="s">
        <v>359</v>
      </c>
      <c r="I13" s="1408" t="s">
        <v>359</v>
      </c>
      <c r="J13" s="1408" t="s">
        <v>359</v>
      </c>
      <c r="K13" s="1408" t="s">
        <v>359</v>
      </c>
      <c r="L13" s="1408" t="s">
        <v>359</v>
      </c>
      <c r="M13" s="1492" t="s">
        <v>359</v>
      </c>
      <c r="N13" s="1359"/>
      <c r="O13" s="1359"/>
    </row>
    <row r="14" spans="1:15" ht="15.75">
      <c r="A14" s="5687"/>
      <c r="B14" s="5543"/>
      <c r="C14" s="2101" t="s">
        <v>359</v>
      </c>
      <c r="D14" s="1415" t="s">
        <v>359</v>
      </c>
      <c r="E14" s="1408" t="s">
        <v>359</v>
      </c>
      <c r="F14" s="1415" t="s">
        <v>359</v>
      </c>
      <c r="G14" s="1408" t="s">
        <v>359</v>
      </c>
      <c r="H14" s="1415" t="s">
        <v>359</v>
      </c>
      <c r="I14" s="1408" t="s">
        <v>359</v>
      </c>
      <c r="J14" s="1415" t="s">
        <v>359</v>
      </c>
      <c r="K14" s="1408" t="s">
        <v>359</v>
      </c>
      <c r="L14" s="1408" t="s">
        <v>359</v>
      </c>
      <c r="M14" s="1492" t="s">
        <v>359</v>
      </c>
      <c r="N14" s="1359"/>
      <c r="O14" s="1359"/>
    </row>
    <row r="15" spans="1:15" ht="15.75">
      <c r="A15" s="5687"/>
      <c r="B15" s="5543"/>
      <c r="C15" s="2103" t="s">
        <v>2342</v>
      </c>
      <c r="D15" s="1406" t="s">
        <v>359</v>
      </c>
      <c r="E15" s="1408" t="s">
        <v>2343</v>
      </c>
      <c r="F15" s="1406" t="s">
        <v>359</v>
      </c>
      <c r="G15" s="1408" t="s">
        <v>2344</v>
      </c>
      <c r="H15" s="1406" t="s">
        <v>359</v>
      </c>
      <c r="I15" s="1408" t="s">
        <v>2345</v>
      </c>
      <c r="J15" s="1406" t="s">
        <v>359</v>
      </c>
      <c r="K15" s="1408" t="s">
        <v>359</v>
      </c>
      <c r="L15" s="1408" t="s">
        <v>359</v>
      </c>
      <c r="M15" s="1492" t="s">
        <v>359</v>
      </c>
      <c r="N15" s="1359"/>
      <c r="O15" s="1359"/>
    </row>
    <row r="16" spans="1:15" ht="15.75">
      <c r="A16" s="5687"/>
      <c r="B16" s="5543"/>
      <c r="C16" s="2103" t="s">
        <v>2346</v>
      </c>
      <c r="D16" s="1406" t="s">
        <v>359</v>
      </c>
      <c r="E16" s="1408" t="s">
        <v>2347</v>
      </c>
      <c r="F16" s="1406" t="s">
        <v>359</v>
      </c>
      <c r="G16" s="1408" t="s">
        <v>2348</v>
      </c>
      <c r="H16" s="1406" t="s">
        <v>359</v>
      </c>
      <c r="I16" s="1408" t="s">
        <v>359</v>
      </c>
      <c r="J16" s="1408" t="s">
        <v>359</v>
      </c>
      <c r="K16" s="1408" t="s">
        <v>359</v>
      </c>
      <c r="L16" s="1408" t="s">
        <v>359</v>
      </c>
      <c r="M16" s="1492" t="s">
        <v>359</v>
      </c>
      <c r="N16" s="1359"/>
      <c r="O16" s="1359"/>
    </row>
    <row r="17" spans="1:15" ht="15.75">
      <c r="A17" s="5687"/>
      <c r="B17" s="5543"/>
      <c r="C17" s="2103" t="s">
        <v>2349</v>
      </c>
      <c r="D17" s="1406" t="s">
        <v>359</v>
      </c>
      <c r="E17" s="1408" t="s">
        <v>2350</v>
      </c>
      <c r="F17" s="1406" t="s">
        <v>359</v>
      </c>
      <c r="G17" s="1408" t="s">
        <v>359</v>
      </c>
      <c r="H17" s="1408" t="s">
        <v>359</v>
      </c>
      <c r="I17" s="1408" t="s">
        <v>359</v>
      </c>
      <c r="J17" s="1408" t="s">
        <v>359</v>
      </c>
      <c r="K17" s="1408" t="s">
        <v>359</v>
      </c>
      <c r="L17" s="1408" t="s">
        <v>359</v>
      </c>
      <c r="M17" s="1492" t="s">
        <v>359</v>
      </c>
      <c r="N17" s="1359"/>
      <c r="O17" s="1359"/>
    </row>
    <row r="18" spans="1:15" ht="15.75">
      <c r="A18" s="5687"/>
      <c r="B18" s="5543"/>
      <c r="C18" s="2103" t="s">
        <v>105</v>
      </c>
      <c r="D18" s="1406" t="s">
        <v>2441</v>
      </c>
      <c r="E18" s="1408" t="s">
        <v>2352</v>
      </c>
      <c r="F18" s="1412" t="s">
        <v>2607</v>
      </c>
      <c r="G18" s="1412" t="s">
        <v>359</v>
      </c>
      <c r="H18" s="1412" t="s">
        <v>359</v>
      </c>
      <c r="I18" s="1412" t="s">
        <v>359</v>
      </c>
      <c r="J18" s="1412" t="s">
        <v>359</v>
      </c>
      <c r="K18" s="1412" t="s">
        <v>359</v>
      </c>
      <c r="L18" s="1412" t="s">
        <v>359</v>
      </c>
      <c r="M18" s="1494" t="s">
        <v>359</v>
      </c>
      <c r="N18" s="1359"/>
      <c r="O18" s="1359"/>
    </row>
    <row r="19" spans="1:15" ht="15.75">
      <c r="A19" s="5687"/>
      <c r="B19" s="5544"/>
      <c r="C19" s="2100" t="s">
        <v>359</v>
      </c>
      <c r="D19" s="1415" t="s">
        <v>359</v>
      </c>
      <c r="E19" s="1415" t="s">
        <v>359</v>
      </c>
      <c r="F19" s="1415" t="s">
        <v>359</v>
      </c>
      <c r="G19" s="1415" t="s">
        <v>359</v>
      </c>
      <c r="H19" s="1415" t="s">
        <v>359</v>
      </c>
      <c r="I19" s="1415" t="s">
        <v>359</v>
      </c>
      <c r="J19" s="1415" t="s">
        <v>359</v>
      </c>
      <c r="K19" s="1415" t="s">
        <v>359</v>
      </c>
      <c r="L19" s="1415" t="s">
        <v>359</v>
      </c>
      <c r="M19" s="1656" t="s">
        <v>359</v>
      </c>
      <c r="N19" s="1359"/>
      <c r="O19" s="1359"/>
    </row>
    <row r="20" spans="1:15" ht="15.75">
      <c r="A20" s="5687"/>
      <c r="B20" s="5543" t="s">
        <v>2354</v>
      </c>
      <c r="C20" s="2103" t="s">
        <v>359</v>
      </c>
      <c r="D20" s="1408" t="s">
        <v>359</v>
      </c>
      <c r="E20" s="1408" t="s">
        <v>359</v>
      </c>
      <c r="F20" s="1408" t="s">
        <v>359</v>
      </c>
      <c r="G20" s="1408" t="s">
        <v>359</v>
      </c>
      <c r="H20" s="1408" t="s">
        <v>359</v>
      </c>
      <c r="I20" s="1408" t="s">
        <v>359</v>
      </c>
      <c r="J20" s="1408" t="s">
        <v>359</v>
      </c>
      <c r="K20" s="1408" t="s">
        <v>359</v>
      </c>
      <c r="L20" s="1409" t="s">
        <v>359</v>
      </c>
      <c r="M20" s="1657" t="s">
        <v>359</v>
      </c>
      <c r="N20" s="1359"/>
      <c r="O20" s="1359"/>
    </row>
    <row r="21" spans="1:15" ht="15.75">
      <c r="A21" s="5687"/>
      <c r="B21" s="5543"/>
      <c r="C21" s="2103" t="s">
        <v>2355</v>
      </c>
      <c r="D21" s="1417" t="s">
        <v>359</v>
      </c>
      <c r="E21" s="1408" t="s">
        <v>359</v>
      </c>
      <c r="F21" s="1408" t="s">
        <v>2356</v>
      </c>
      <c r="G21" s="1417" t="s">
        <v>359</v>
      </c>
      <c r="H21" s="1408" t="s">
        <v>359</v>
      </c>
      <c r="I21" s="1408" t="s">
        <v>2357</v>
      </c>
      <c r="J21" s="1417" t="s">
        <v>359</v>
      </c>
      <c r="K21" s="1408" t="s">
        <v>359</v>
      </c>
      <c r="L21" s="1409" t="s">
        <v>359</v>
      </c>
      <c r="M21" s="1657" t="s">
        <v>359</v>
      </c>
      <c r="N21" s="1359"/>
      <c r="O21" s="1359"/>
    </row>
    <row r="22" spans="1:15" ht="15.75">
      <c r="A22" s="5687"/>
      <c r="B22" s="5543"/>
      <c r="C22" s="2103" t="s">
        <v>2358</v>
      </c>
      <c r="D22" s="1419" t="s">
        <v>359</v>
      </c>
      <c r="E22" s="1409" t="s">
        <v>359</v>
      </c>
      <c r="F22" s="1408" t="s">
        <v>2359</v>
      </c>
      <c r="G22" s="1406" t="s">
        <v>359</v>
      </c>
      <c r="H22" s="1409" t="s">
        <v>359</v>
      </c>
      <c r="I22" s="1409" t="s">
        <v>2608</v>
      </c>
      <c r="J22" s="1406" t="s">
        <v>2441</v>
      </c>
      <c r="K22" s="1409" t="s">
        <v>359</v>
      </c>
      <c r="L22" s="1409" t="s">
        <v>359</v>
      </c>
      <c r="M22" s="1657" t="s">
        <v>359</v>
      </c>
      <c r="N22" s="1359"/>
      <c r="O22" s="1359"/>
    </row>
    <row r="23" spans="1:15" ht="15.75">
      <c r="A23" s="5687"/>
      <c r="B23" s="5543"/>
      <c r="C23" s="2100" t="s">
        <v>359</v>
      </c>
      <c r="D23" s="1415" t="s">
        <v>359</v>
      </c>
      <c r="E23" s="1415" t="s">
        <v>359</v>
      </c>
      <c r="F23" s="1415" t="s">
        <v>359</v>
      </c>
      <c r="G23" s="1415" t="s">
        <v>359</v>
      </c>
      <c r="H23" s="1415" t="s">
        <v>359</v>
      </c>
      <c r="I23" s="1415" t="s">
        <v>359</v>
      </c>
      <c r="J23" s="1415" t="s">
        <v>359</v>
      </c>
      <c r="K23" s="1415" t="s">
        <v>359</v>
      </c>
      <c r="L23" s="1412" t="s">
        <v>359</v>
      </c>
      <c r="M23" s="1494" t="s">
        <v>359</v>
      </c>
      <c r="N23" s="1359"/>
      <c r="O23" s="1359"/>
    </row>
    <row r="24" spans="1:15" ht="15.75">
      <c r="A24" s="5687"/>
      <c r="B24" s="6550" t="s">
        <v>2360</v>
      </c>
      <c r="C24" s="2103" t="s">
        <v>359</v>
      </c>
      <c r="D24" s="1408" t="s">
        <v>359</v>
      </c>
      <c r="E24" s="1408" t="s">
        <v>359</v>
      </c>
      <c r="F24" s="1408" t="s">
        <v>359</v>
      </c>
      <c r="G24" s="1408" t="s">
        <v>359</v>
      </c>
      <c r="H24" s="1408" t="s">
        <v>359</v>
      </c>
      <c r="I24" s="1408" t="s">
        <v>359</v>
      </c>
      <c r="J24" s="1408" t="s">
        <v>359</v>
      </c>
      <c r="K24" s="1408" t="s">
        <v>359</v>
      </c>
      <c r="L24" s="1408" t="s">
        <v>359</v>
      </c>
      <c r="M24" s="1492" t="s">
        <v>359</v>
      </c>
      <c r="N24" s="1359"/>
      <c r="O24" s="1359"/>
    </row>
    <row r="25" spans="1:15" ht="15" customHeight="1">
      <c r="A25" s="5687"/>
      <c r="B25" s="5543"/>
      <c r="C25" s="2104" t="s">
        <v>2361</v>
      </c>
      <c r="D25" s="1658" t="s">
        <v>437</v>
      </c>
      <c r="E25" s="1408" t="s">
        <v>359</v>
      </c>
      <c r="F25" s="1409" t="s">
        <v>2362</v>
      </c>
      <c r="G25" s="1417"/>
      <c r="H25" s="1408" t="s">
        <v>359</v>
      </c>
      <c r="I25" s="1409" t="s">
        <v>2363</v>
      </c>
      <c r="J25" s="5701"/>
      <c r="K25" s="5680"/>
      <c r="L25" s="6204"/>
      <c r="M25" s="1492" t="s">
        <v>359</v>
      </c>
      <c r="N25" s="1359"/>
      <c r="O25" s="1359"/>
    </row>
    <row r="26" spans="1:15" ht="15.75">
      <c r="A26" s="5687"/>
      <c r="B26" s="6569"/>
      <c r="C26" s="2100" t="s">
        <v>359</v>
      </c>
      <c r="D26" s="1415" t="s">
        <v>359</v>
      </c>
      <c r="E26" s="1415" t="s">
        <v>359</v>
      </c>
      <c r="F26" s="1415" t="s">
        <v>359</v>
      </c>
      <c r="G26" s="1415" t="s">
        <v>359</v>
      </c>
      <c r="H26" s="1415" t="s">
        <v>359</v>
      </c>
      <c r="I26" s="1415" t="s">
        <v>359</v>
      </c>
      <c r="J26" s="1415" t="s">
        <v>359</v>
      </c>
      <c r="K26" s="1415" t="s">
        <v>359</v>
      </c>
      <c r="L26" s="1415" t="s">
        <v>359</v>
      </c>
      <c r="M26" s="1656" t="s">
        <v>359</v>
      </c>
      <c r="N26" s="1359"/>
      <c r="O26" s="1359"/>
    </row>
    <row r="27" spans="1:15" ht="15.75">
      <c r="A27" s="5687"/>
      <c r="B27" s="5543" t="s">
        <v>2364</v>
      </c>
      <c r="C27" s="2105" t="s">
        <v>359</v>
      </c>
      <c r="D27" s="1422" t="s">
        <v>359</v>
      </c>
      <c r="E27" s="1422" t="s">
        <v>359</v>
      </c>
      <c r="F27" s="1422" t="s">
        <v>359</v>
      </c>
      <c r="G27" s="1422" t="s">
        <v>359</v>
      </c>
      <c r="H27" s="1422" t="s">
        <v>359</v>
      </c>
      <c r="I27" s="1422" t="s">
        <v>359</v>
      </c>
      <c r="J27" s="1422" t="s">
        <v>359</v>
      </c>
      <c r="K27" s="1422" t="s">
        <v>359</v>
      </c>
      <c r="L27" s="1409" t="s">
        <v>359</v>
      </c>
      <c r="M27" s="1657" t="s">
        <v>359</v>
      </c>
      <c r="N27" s="1359"/>
      <c r="O27" s="1359"/>
    </row>
    <row r="28" spans="1:15" ht="15.75">
      <c r="A28" s="5687"/>
      <c r="B28" s="5543"/>
      <c r="C28" s="2103" t="s">
        <v>2365</v>
      </c>
      <c r="D28" s="1417" t="s">
        <v>2609</v>
      </c>
      <c r="E28" s="1422" t="s">
        <v>359</v>
      </c>
      <c r="F28" s="1408" t="s">
        <v>2366</v>
      </c>
      <c r="G28" s="1423">
        <v>2032</v>
      </c>
      <c r="H28" s="1422" t="s">
        <v>359</v>
      </c>
      <c r="I28" s="1409" t="s">
        <v>359</v>
      </c>
      <c r="J28" s="1422" t="s">
        <v>359</v>
      </c>
      <c r="K28" s="1422" t="s">
        <v>359</v>
      </c>
      <c r="L28" s="1409" t="s">
        <v>359</v>
      </c>
      <c r="M28" s="1657" t="s">
        <v>359</v>
      </c>
      <c r="N28" s="1359"/>
      <c r="O28" s="1359"/>
    </row>
    <row r="29" spans="1:15" ht="15.75">
      <c r="A29" s="5687"/>
      <c r="B29" s="5543"/>
      <c r="C29" s="2103" t="s">
        <v>359</v>
      </c>
      <c r="D29" s="1408" t="s">
        <v>359</v>
      </c>
      <c r="E29" s="1422" t="s">
        <v>359</v>
      </c>
      <c r="F29" s="1408" t="s">
        <v>359</v>
      </c>
      <c r="G29" s="1422" t="s">
        <v>359</v>
      </c>
      <c r="H29" s="1422" t="s">
        <v>359</v>
      </c>
      <c r="I29" s="1409" t="s">
        <v>359</v>
      </c>
      <c r="J29" s="1422" t="s">
        <v>359</v>
      </c>
      <c r="K29" s="1422" t="s">
        <v>359</v>
      </c>
      <c r="L29" s="1409" t="s">
        <v>359</v>
      </c>
      <c r="M29" s="1657" t="s">
        <v>359</v>
      </c>
      <c r="N29" s="1359"/>
      <c r="O29" s="1359"/>
    </row>
    <row r="30" spans="1:15" ht="15.75">
      <c r="A30" s="5687"/>
      <c r="B30" s="6550" t="s">
        <v>2367</v>
      </c>
      <c r="C30" s="4273" t="s">
        <v>359</v>
      </c>
      <c r="D30" s="1414" t="s">
        <v>359</v>
      </c>
      <c r="E30" s="1414" t="s">
        <v>359</v>
      </c>
      <c r="F30" s="1414" t="s">
        <v>359</v>
      </c>
      <c r="G30" s="1414" t="s">
        <v>359</v>
      </c>
      <c r="H30" s="1414" t="s">
        <v>359</v>
      </c>
      <c r="I30" s="1414" t="s">
        <v>359</v>
      </c>
      <c r="J30" s="1414" t="s">
        <v>359</v>
      </c>
      <c r="K30" s="1414" t="s">
        <v>359</v>
      </c>
      <c r="L30" s="1414" t="s">
        <v>359</v>
      </c>
      <c r="M30" s="1689" t="s">
        <v>359</v>
      </c>
      <c r="N30" s="1359"/>
      <c r="O30" s="1359"/>
    </row>
    <row r="31" spans="1:15" ht="15.75">
      <c r="A31" s="5687"/>
      <c r="B31" s="5543"/>
      <c r="C31" s="2103" t="s">
        <v>359</v>
      </c>
      <c r="D31" s="1710" t="s">
        <v>2368</v>
      </c>
      <c r="E31" s="1710" t="s">
        <v>359</v>
      </c>
      <c r="F31" s="1710" t="s">
        <v>2369</v>
      </c>
      <c r="G31" s="1710" t="s">
        <v>359</v>
      </c>
      <c r="H31" s="1422" t="s">
        <v>2370</v>
      </c>
      <c r="I31" s="1422" t="s">
        <v>359</v>
      </c>
      <c r="J31" s="1422" t="s">
        <v>2371</v>
      </c>
      <c r="K31" s="1710" t="s">
        <v>359</v>
      </c>
      <c r="L31" s="1710" t="s">
        <v>2372</v>
      </c>
      <c r="M31" s="1492" t="s">
        <v>359</v>
      </c>
      <c r="N31" s="1359"/>
      <c r="O31" s="1359"/>
    </row>
    <row r="32" spans="1:15" ht="15.75">
      <c r="A32" s="5687"/>
      <c r="B32" s="5543"/>
      <c r="C32" s="2103" t="s">
        <v>359</v>
      </c>
      <c r="D32" s="1417">
        <v>2023</v>
      </c>
      <c r="E32" s="1488" t="s">
        <v>359</v>
      </c>
      <c r="F32" s="1488">
        <v>2024</v>
      </c>
      <c r="G32" s="1488" t="s">
        <v>1124</v>
      </c>
      <c r="H32" s="1488">
        <v>2025</v>
      </c>
      <c r="I32" s="1488" t="s">
        <v>359</v>
      </c>
      <c r="J32" s="1488">
        <v>2026</v>
      </c>
      <c r="K32" s="1405" t="s">
        <v>2610</v>
      </c>
      <c r="L32" s="1488">
        <v>2027</v>
      </c>
      <c r="M32" s="1491" t="s">
        <v>359</v>
      </c>
      <c r="N32" s="1359"/>
      <c r="O32" s="1359"/>
    </row>
    <row r="33" spans="1:15" ht="15.75">
      <c r="A33" s="5687"/>
      <c r="B33" s="5543"/>
      <c r="C33" s="2103" t="s">
        <v>359</v>
      </c>
      <c r="D33" s="1710" t="s">
        <v>2373</v>
      </c>
      <c r="E33" s="1710" t="s">
        <v>359</v>
      </c>
      <c r="F33" s="1710" t="s">
        <v>2374</v>
      </c>
      <c r="G33" s="1710" t="s">
        <v>359</v>
      </c>
      <c r="H33" s="1422" t="s">
        <v>2375</v>
      </c>
      <c r="I33" s="1422" t="s">
        <v>359</v>
      </c>
      <c r="J33" s="1422" t="s">
        <v>2376</v>
      </c>
      <c r="K33" s="1710" t="s">
        <v>359</v>
      </c>
      <c r="L33" s="1710" t="s">
        <v>2377</v>
      </c>
      <c r="M33" s="1492" t="s">
        <v>359</v>
      </c>
      <c r="N33" s="1359"/>
      <c r="O33" s="1359"/>
    </row>
    <row r="34" spans="1:15" ht="15.75">
      <c r="A34" s="5687"/>
      <c r="B34" s="5543"/>
      <c r="C34" s="2103" t="s">
        <v>359</v>
      </c>
      <c r="D34" s="1417">
        <v>2028</v>
      </c>
      <c r="E34" s="1488" t="s">
        <v>2610</v>
      </c>
      <c r="F34" s="1488">
        <v>2029</v>
      </c>
      <c r="G34" s="1488" t="s">
        <v>359</v>
      </c>
      <c r="H34" s="1488">
        <v>2030</v>
      </c>
      <c r="I34" s="1488" t="s">
        <v>2610</v>
      </c>
      <c r="J34" s="1488">
        <v>2031</v>
      </c>
      <c r="K34" s="1488" t="s">
        <v>359</v>
      </c>
      <c r="L34" s="1488">
        <v>2032</v>
      </c>
      <c r="M34" s="1491" t="s">
        <v>1124</v>
      </c>
      <c r="N34" s="1359"/>
      <c r="O34" s="1359"/>
    </row>
    <row r="35" spans="1:15" ht="15.75">
      <c r="A35" s="5687"/>
      <c r="B35" s="5543"/>
      <c r="C35" s="2103" t="s">
        <v>359</v>
      </c>
      <c r="D35" s="1819" t="s">
        <v>2572</v>
      </c>
      <c r="E35" s="1415" t="s">
        <v>359</v>
      </c>
      <c r="F35" s="1408" t="s">
        <v>359</v>
      </c>
      <c r="G35" s="1408" t="s">
        <v>359</v>
      </c>
      <c r="H35" s="1408" t="s">
        <v>359</v>
      </c>
      <c r="I35" s="1408" t="s">
        <v>359</v>
      </c>
      <c r="J35" s="1408" t="s">
        <v>359</v>
      </c>
      <c r="K35" s="1408" t="s">
        <v>359</v>
      </c>
      <c r="L35" s="1408" t="s">
        <v>359</v>
      </c>
      <c r="M35" s="1492" t="s">
        <v>359</v>
      </c>
      <c r="N35" s="1359"/>
      <c r="O35" s="1359"/>
    </row>
    <row r="36" spans="1:15" ht="15" customHeight="1">
      <c r="A36" s="5687"/>
      <c r="B36" s="5543"/>
      <c r="C36" s="2103" t="s">
        <v>359</v>
      </c>
      <c r="D36" s="1406">
        <v>2032</v>
      </c>
      <c r="E36" s="1483" t="s">
        <v>1125</v>
      </c>
      <c r="F36" s="6189" t="s">
        <v>359</v>
      </c>
      <c r="G36" s="6189"/>
      <c r="H36" s="1408" t="s">
        <v>359</v>
      </c>
      <c r="I36" s="1408" t="s">
        <v>359</v>
      </c>
      <c r="J36" s="1408" t="s">
        <v>359</v>
      </c>
      <c r="K36" s="1408" t="s">
        <v>359</v>
      </c>
      <c r="L36" s="1408" t="s">
        <v>359</v>
      </c>
      <c r="M36" s="1492" t="s">
        <v>359</v>
      </c>
      <c r="N36" s="1359"/>
      <c r="O36" s="1359"/>
    </row>
    <row r="37" spans="1:15" ht="15" customHeight="1">
      <c r="A37" s="5687"/>
      <c r="B37" s="6569"/>
      <c r="C37" s="2100" t="s">
        <v>359</v>
      </c>
      <c r="D37" s="1412" t="s">
        <v>359</v>
      </c>
      <c r="E37" s="1412" t="s">
        <v>359</v>
      </c>
      <c r="F37" s="1412" t="s">
        <v>359</v>
      </c>
      <c r="G37" s="1412" t="s">
        <v>359</v>
      </c>
      <c r="H37" s="5732" t="s">
        <v>359</v>
      </c>
      <c r="I37" s="5732"/>
      <c r="J37" s="1415" t="s">
        <v>359</v>
      </c>
      <c r="K37" s="1415" t="s">
        <v>359</v>
      </c>
      <c r="L37" s="1415" t="s">
        <v>359</v>
      </c>
      <c r="M37" s="1656" t="s">
        <v>359</v>
      </c>
      <c r="N37" s="1359"/>
      <c r="O37" s="1359"/>
    </row>
    <row r="38" spans="1:15" ht="15.75">
      <c r="A38" s="5687"/>
      <c r="B38" s="5543" t="s">
        <v>2385</v>
      </c>
      <c r="C38" s="2103" t="s">
        <v>359</v>
      </c>
      <c r="D38" s="1408" t="s">
        <v>359</v>
      </c>
      <c r="E38" s="1408" t="s">
        <v>359</v>
      </c>
      <c r="F38" s="1408" t="s">
        <v>359</v>
      </c>
      <c r="G38" s="1408" t="s">
        <v>359</v>
      </c>
      <c r="H38" s="1408" t="s">
        <v>359</v>
      </c>
      <c r="I38" s="1408" t="s">
        <v>359</v>
      </c>
      <c r="J38" s="1408" t="s">
        <v>359</v>
      </c>
      <c r="K38" s="1408" t="s">
        <v>359</v>
      </c>
      <c r="L38" s="1409" t="s">
        <v>359</v>
      </c>
      <c r="M38" s="1657" t="s">
        <v>359</v>
      </c>
      <c r="N38" s="1359"/>
      <c r="O38" s="1359"/>
    </row>
    <row r="39" spans="1:15" ht="15" customHeight="1">
      <c r="A39" s="5687"/>
      <c r="B39" s="5543"/>
      <c r="C39" s="2101" t="s">
        <v>359</v>
      </c>
      <c r="D39" s="1408" t="s">
        <v>93</v>
      </c>
      <c r="E39" s="1415" t="s">
        <v>95</v>
      </c>
      <c r="F39" s="6539" t="s">
        <v>2386</v>
      </c>
      <c r="G39" s="6540" t="s">
        <v>2611</v>
      </c>
      <c r="H39" s="5979"/>
      <c r="I39" s="5979"/>
      <c r="J39" s="6541"/>
      <c r="K39" s="1408" t="s">
        <v>2574</v>
      </c>
      <c r="L39" s="6545" t="s">
        <v>2596</v>
      </c>
      <c r="M39" s="6546"/>
      <c r="N39" s="1359"/>
      <c r="O39" s="1359"/>
    </row>
    <row r="40" spans="1:15" ht="15.75">
      <c r="A40" s="5687"/>
      <c r="B40" s="5543"/>
      <c r="C40" s="2101" t="s">
        <v>359</v>
      </c>
      <c r="D40" s="1423" t="s">
        <v>2351</v>
      </c>
      <c r="E40" s="1483" t="s">
        <v>359</v>
      </c>
      <c r="F40" s="6539"/>
      <c r="G40" s="6542"/>
      <c r="H40" s="6543"/>
      <c r="I40" s="6543"/>
      <c r="J40" s="6544"/>
      <c r="K40" s="1409" t="s">
        <v>359</v>
      </c>
      <c r="L40" s="6547"/>
      <c r="M40" s="6548"/>
      <c r="N40" s="1359"/>
      <c r="O40" s="1359"/>
    </row>
    <row r="41" spans="1:15" ht="15.75">
      <c r="A41" s="5687"/>
      <c r="B41" s="5544"/>
      <c r="C41" s="2102" t="s">
        <v>359</v>
      </c>
      <c r="D41" s="1412" t="s">
        <v>359</v>
      </c>
      <c r="E41" s="1412" t="s">
        <v>359</v>
      </c>
      <c r="F41" s="1412" t="s">
        <v>359</v>
      </c>
      <c r="G41" s="1412" t="s">
        <v>359</v>
      </c>
      <c r="H41" s="1412" t="s">
        <v>359</v>
      </c>
      <c r="I41" s="1412" t="s">
        <v>359</v>
      </c>
      <c r="J41" s="1412" t="s">
        <v>359</v>
      </c>
      <c r="K41" s="1412" t="s">
        <v>359</v>
      </c>
      <c r="L41" s="1409" t="s">
        <v>359</v>
      </c>
      <c r="M41" s="1657" t="s">
        <v>359</v>
      </c>
      <c r="N41" s="1359"/>
      <c r="O41" s="1359"/>
    </row>
    <row r="42" spans="1:15" ht="165" customHeight="1">
      <c r="A42" s="5687"/>
      <c r="B42" s="2282" t="s">
        <v>2388</v>
      </c>
      <c r="C42" s="6561" t="s">
        <v>2612</v>
      </c>
      <c r="D42" s="5680"/>
      <c r="E42" s="5680"/>
      <c r="F42" s="5680"/>
      <c r="G42" s="5680"/>
      <c r="H42" s="5680"/>
      <c r="I42" s="5680"/>
      <c r="J42" s="5680"/>
      <c r="K42" s="5680"/>
      <c r="L42" s="5680"/>
      <c r="M42" s="5681"/>
      <c r="N42" s="1359"/>
      <c r="O42" s="1359"/>
    </row>
    <row r="43" spans="1:15" ht="15" customHeight="1">
      <c r="A43" s="5687"/>
      <c r="B43" s="2282" t="s">
        <v>2577</v>
      </c>
      <c r="C43" s="5939" t="s">
        <v>2613</v>
      </c>
      <c r="D43" s="5680"/>
      <c r="E43" s="5680"/>
      <c r="F43" s="5680"/>
      <c r="G43" s="5680"/>
      <c r="H43" s="5680"/>
      <c r="I43" s="5680"/>
      <c r="J43" s="5680"/>
      <c r="K43" s="5680"/>
      <c r="L43" s="5680"/>
      <c r="M43" s="5681"/>
      <c r="N43" s="1359"/>
      <c r="O43" s="1359"/>
    </row>
    <row r="44" spans="1:15" ht="15.75">
      <c r="A44" s="5687"/>
      <c r="B44" s="2282" t="s">
        <v>2392</v>
      </c>
      <c r="C44" s="2100" t="s">
        <v>2614</v>
      </c>
      <c r="D44" s="1415" t="s">
        <v>359</v>
      </c>
      <c r="E44" s="1415" t="s">
        <v>359</v>
      </c>
      <c r="F44" s="1415" t="s">
        <v>359</v>
      </c>
      <c r="G44" s="1415" t="s">
        <v>359</v>
      </c>
      <c r="H44" s="1415" t="s">
        <v>359</v>
      </c>
      <c r="I44" s="1415" t="s">
        <v>359</v>
      </c>
      <c r="J44" s="1415" t="s">
        <v>359</v>
      </c>
      <c r="K44" s="1415" t="s">
        <v>359</v>
      </c>
      <c r="L44" s="1415" t="s">
        <v>359</v>
      </c>
      <c r="M44" s="1656" t="s">
        <v>359</v>
      </c>
      <c r="N44" s="1359"/>
      <c r="O44" s="1359"/>
    </row>
    <row r="45" spans="1:15" ht="15" customHeight="1">
      <c r="A45" s="5688"/>
      <c r="B45" s="2282" t="s">
        <v>2393</v>
      </c>
      <c r="C45" s="5939" t="s">
        <v>437</v>
      </c>
      <c r="D45" s="5680"/>
      <c r="E45" s="5680"/>
      <c r="F45" s="5680"/>
      <c r="G45" s="5680"/>
      <c r="H45" s="5680"/>
      <c r="I45" s="5680"/>
      <c r="J45" s="5680"/>
      <c r="K45" s="5680"/>
      <c r="L45" s="5680"/>
      <c r="M45" s="5681"/>
      <c r="N45" s="1359"/>
      <c r="O45" s="1359"/>
    </row>
    <row r="46" spans="1:15" ht="15" customHeight="1">
      <c r="A46" s="5570" t="s">
        <v>2394</v>
      </c>
      <c r="B46" s="2282" t="s">
        <v>2395</v>
      </c>
      <c r="C46" s="5939" t="s">
        <v>2599</v>
      </c>
      <c r="D46" s="5680"/>
      <c r="E46" s="5680"/>
      <c r="F46" s="5680"/>
      <c r="G46" s="5680"/>
      <c r="H46" s="5680"/>
      <c r="I46" s="5680"/>
      <c r="J46" s="5680"/>
      <c r="K46" s="5680"/>
      <c r="L46" s="5680"/>
      <c r="M46" s="5681"/>
      <c r="N46" s="1359"/>
      <c r="O46" s="1359"/>
    </row>
    <row r="47" spans="1:15" ht="15" customHeight="1">
      <c r="A47" s="5570"/>
      <c r="B47" s="2282" t="s">
        <v>2396</v>
      </c>
      <c r="C47" s="5939" t="s">
        <v>2600</v>
      </c>
      <c r="D47" s="5680"/>
      <c r="E47" s="5680"/>
      <c r="F47" s="5680"/>
      <c r="G47" s="5680"/>
      <c r="H47" s="5680"/>
      <c r="I47" s="5680"/>
      <c r="J47" s="5680"/>
      <c r="K47" s="5680"/>
      <c r="L47" s="5680"/>
      <c r="M47" s="5681"/>
      <c r="N47" s="1359"/>
      <c r="O47" s="1359"/>
    </row>
    <row r="48" spans="1:15" ht="15" customHeight="1">
      <c r="A48" s="5570"/>
      <c r="B48" s="2282" t="s">
        <v>2398</v>
      </c>
      <c r="C48" s="5939" t="s">
        <v>2587</v>
      </c>
      <c r="D48" s="5680"/>
      <c r="E48" s="5680"/>
      <c r="F48" s="5680"/>
      <c r="G48" s="5680"/>
      <c r="H48" s="5680"/>
      <c r="I48" s="5680"/>
      <c r="J48" s="5680"/>
      <c r="K48" s="5680"/>
      <c r="L48" s="5680"/>
      <c r="M48" s="5681"/>
      <c r="N48" s="1359"/>
      <c r="O48" s="1359"/>
    </row>
    <row r="49" spans="1:15" ht="15" customHeight="1">
      <c r="A49" s="5570"/>
      <c r="B49" s="2282" t="s">
        <v>2399</v>
      </c>
      <c r="C49" s="5939" t="s">
        <v>2145</v>
      </c>
      <c r="D49" s="5680"/>
      <c r="E49" s="5680"/>
      <c r="F49" s="5680"/>
      <c r="G49" s="5680"/>
      <c r="H49" s="5680"/>
      <c r="I49" s="5680"/>
      <c r="J49" s="5680"/>
      <c r="K49" s="5680"/>
      <c r="L49" s="5680"/>
      <c r="M49" s="5681"/>
      <c r="N49" s="6557"/>
      <c r="O49" s="6557"/>
    </row>
    <row r="50" spans="1:15" ht="15" customHeight="1">
      <c r="A50" s="5570"/>
      <c r="B50" s="2282" t="s">
        <v>2400</v>
      </c>
      <c r="C50" s="6558" t="s">
        <v>2601</v>
      </c>
      <c r="D50" s="6559"/>
      <c r="E50" s="6559"/>
      <c r="F50" s="6559"/>
      <c r="G50" s="6559"/>
      <c r="H50" s="6559"/>
      <c r="I50" s="6559"/>
      <c r="J50" s="6559"/>
      <c r="K50" s="6559"/>
      <c r="L50" s="6559"/>
      <c r="M50" s="6560"/>
      <c r="N50" s="1359"/>
      <c r="O50" s="1359"/>
    </row>
    <row r="51" spans="1:15" ht="15" customHeight="1" thickBot="1">
      <c r="A51" s="5617"/>
      <c r="B51" s="2282" t="s">
        <v>2401</v>
      </c>
      <c r="C51" s="5939">
        <v>3183505487</v>
      </c>
      <c r="D51" s="5680"/>
      <c r="E51" s="5680"/>
      <c r="F51" s="5680"/>
      <c r="G51" s="5680"/>
      <c r="H51" s="5680"/>
      <c r="I51" s="5680"/>
      <c r="J51" s="5680"/>
      <c r="K51" s="5680"/>
      <c r="L51" s="5680"/>
      <c r="M51" s="5681"/>
      <c r="N51" s="1359"/>
      <c r="O51" s="1359"/>
    </row>
    <row r="52" spans="1:15" ht="15" customHeight="1">
      <c r="A52" s="5569" t="s">
        <v>2402</v>
      </c>
      <c r="B52" s="4439" t="s">
        <v>2403</v>
      </c>
      <c r="C52" s="6490" t="s">
        <v>2585</v>
      </c>
      <c r="D52" s="5576"/>
      <c r="E52" s="5576"/>
      <c r="F52" s="5576"/>
      <c r="G52" s="5576"/>
      <c r="H52" s="5576"/>
      <c r="I52" s="5576"/>
      <c r="J52" s="5576"/>
      <c r="K52" s="5576"/>
      <c r="L52" s="5576"/>
      <c r="M52" s="6491"/>
      <c r="N52" s="1359"/>
      <c r="O52" s="1359"/>
    </row>
    <row r="53" spans="1:15" ht="15" customHeight="1">
      <c r="A53" s="5570"/>
      <c r="B53" s="4439" t="s">
        <v>2404</v>
      </c>
      <c r="C53" s="6490" t="s">
        <v>2586</v>
      </c>
      <c r="D53" s="5576"/>
      <c r="E53" s="5576"/>
      <c r="F53" s="5576"/>
      <c r="G53" s="5576"/>
      <c r="H53" s="5576"/>
      <c r="I53" s="5576"/>
      <c r="J53" s="5576"/>
      <c r="K53" s="5576"/>
      <c r="L53" s="5576"/>
      <c r="M53" s="6491"/>
      <c r="N53" s="1359"/>
      <c r="O53" s="1359"/>
    </row>
    <row r="54" spans="1:15" ht="15" customHeight="1" thickBot="1">
      <c r="A54" s="5570"/>
      <c r="B54" s="4439" t="s">
        <v>244</v>
      </c>
      <c r="C54" s="6490" t="s">
        <v>2587</v>
      </c>
      <c r="D54" s="5576"/>
      <c r="E54" s="5576"/>
      <c r="F54" s="5576"/>
      <c r="G54" s="5576"/>
      <c r="H54" s="5576"/>
      <c r="I54" s="5576"/>
      <c r="J54" s="5576"/>
      <c r="K54" s="5576"/>
      <c r="L54" s="5576"/>
      <c r="M54" s="6491"/>
      <c r="N54" s="1359"/>
      <c r="O54" s="1359"/>
    </row>
    <row r="55" spans="1:15" ht="15" customHeight="1" thickBot="1">
      <c r="A55" s="1706" t="s">
        <v>2406</v>
      </c>
      <c r="B55" s="4441" t="s">
        <v>359</v>
      </c>
      <c r="C55" s="5956" t="s">
        <v>359</v>
      </c>
      <c r="D55" s="5957"/>
      <c r="E55" s="5957"/>
      <c r="F55" s="5957"/>
      <c r="G55" s="5957"/>
      <c r="H55" s="5957"/>
      <c r="I55" s="5957"/>
      <c r="J55" s="5957"/>
      <c r="K55" s="5957"/>
      <c r="L55" s="5957"/>
      <c r="M55" s="5958"/>
      <c r="N55" s="1359"/>
      <c r="O55" s="1359"/>
    </row>
  </sheetData>
  <mergeCells count="52">
    <mergeCell ref="B30:B37"/>
    <mergeCell ref="B24:B26"/>
    <mergeCell ref="A2:A11"/>
    <mergeCell ref="C2:M2"/>
    <mergeCell ref="C3:M3"/>
    <mergeCell ref="D4:E4"/>
    <mergeCell ref="F4:G4"/>
    <mergeCell ref="I4:M4"/>
    <mergeCell ref="C5:M5"/>
    <mergeCell ref="C6:M6"/>
    <mergeCell ref="C7:D7"/>
    <mergeCell ref="I7:M7"/>
    <mergeCell ref="B8:B10"/>
    <mergeCell ref="C10:D10"/>
    <mergeCell ref="F10:G10"/>
    <mergeCell ref="I10:J10"/>
    <mergeCell ref="B1:M1"/>
    <mergeCell ref="N8:N9"/>
    <mergeCell ref="C9:D9"/>
    <mergeCell ref="F9:G9"/>
    <mergeCell ref="I9:J9"/>
    <mergeCell ref="L9:M9"/>
    <mergeCell ref="C43:M43"/>
    <mergeCell ref="L10:M10"/>
    <mergeCell ref="C11:M11"/>
    <mergeCell ref="A12:A45"/>
    <mergeCell ref="C12:M12"/>
    <mergeCell ref="B13:B19"/>
    <mergeCell ref="B20:B23"/>
    <mergeCell ref="J25:L25"/>
    <mergeCell ref="B27:B29"/>
    <mergeCell ref="F36:G36"/>
    <mergeCell ref="H37:I37"/>
    <mergeCell ref="B38:B41"/>
    <mergeCell ref="F39:F40"/>
    <mergeCell ref="G39:J40"/>
    <mergeCell ref="L39:M40"/>
    <mergeCell ref="C42:M42"/>
    <mergeCell ref="C45:M45"/>
    <mergeCell ref="A46:A51"/>
    <mergeCell ref="C46:M46"/>
    <mergeCell ref="C47:M47"/>
    <mergeCell ref="C48:M48"/>
    <mergeCell ref="C49:M49"/>
    <mergeCell ref="C55:M55"/>
    <mergeCell ref="N49:O49"/>
    <mergeCell ref="C50:M50"/>
    <mergeCell ref="C51:M51"/>
    <mergeCell ref="A52:A54"/>
    <mergeCell ref="C52:M52"/>
    <mergeCell ref="C53:M53"/>
    <mergeCell ref="C54:M54"/>
  </mergeCells>
  <hyperlinks>
    <hyperlink ref="C50" r:id="rId1"/>
  </hyperlink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EL215"/>
  <sheetViews>
    <sheetView topLeftCell="Z1" zoomScale="110" zoomScaleNormal="110" workbookViewId="0">
      <pane ySplit="11" topLeftCell="A60" activePane="bottomLeft" state="frozen"/>
      <selection pane="bottomLeft" activeCell="AH49" sqref="AH49"/>
    </sheetView>
  </sheetViews>
  <sheetFormatPr baseColWidth="10" defaultColWidth="11.42578125" defaultRowHeight="168.75" customHeight="1"/>
  <cols>
    <col min="1" max="1" width="31.42578125" style="1866" customWidth="1"/>
    <col min="2" max="2" width="22.140625" style="1866" customWidth="1"/>
    <col min="3" max="3" width="26.7109375" style="1866" customWidth="1"/>
    <col min="4" max="4" width="11.42578125" style="1866" customWidth="1"/>
    <col min="5" max="5" width="32.42578125" style="1866" customWidth="1"/>
    <col min="6" max="6" width="49.42578125" style="1866" customWidth="1"/>
    <col min="7" max="10" width="11.42578125" style="1866"/>
    <col min="11" max="29" width="11.42578125" style="1866" customWidth="1"/>
    <col min="30" max="30" width="11.42578125" style="1866" hidden="1" customWidth="1"/>
    <col min="31" max="31" width="41.140625" style="1866" customWidth="1"/>
    <col min="32" max="32" width="11.42578125" style="2781" customWidth="1"/>
    <col min="33" max="33" width="29.42578125" style="1866" customWidth="1"/>
    <col min="34" max="34" width="50.28515625" style="1866" customWidth="1"/>
    <col min="35" max="35" width="14.140625" style="1866" customWidth="1"/>
    <col min="36" max="36" width="49.42578125" style="1866" customWidth="1"/>
    <col min="37" max="37" width="12" style="1866" customWidth="1"/>
    <col min="38" max="44" width="11.42578125" style="1866" customWidth="1"/>
    <col min="45" max="61" width="15.140625" style="1866" customWidth="1"/>
    <col min="62" max="63" width="17.140625" style="2778" customWidth="1"/>
    <col min="64" max="85" width="17.140625" style="1866" customWidth="1"/>
    <col min="86" max="86" width="17.140625" style="2778" customWidth="1"/>
    <col min="87" max="89" width="17.140625" style="1866" customWidth="1"/>
    <col min="90" max="90" width="17.140625" style="2779" customWidth="1"/>
    <col min="91" max="93" width="17.140625" style="1866" customWidth="1"/>
    <col min="94" max="94" width="17.140625" style="2778" customWidth="1"/>
    <col min="95" max="97" width="17.140625" style="1866" customWidth="1"/>
    <col min="98" max="98" width="17.140625" style="2778" customWidth="1"/>
    <col min="99" max="125" width="17.140625" style="1866" customWidth="1"/>
    <col min="126" max="126" width="17.28515625" style="2778" customWidth="1"/>
    <col min="127" max="127" width="11.42578125" style="1866" customWidth="1"/>
    <col min="128" max="128" width="11.42578125" style="1866"/>
    <col min="129" max="133" width="11.42578125" style="1866" customWidth="1"/>
    <col min="134" max="134" width="18.7109375" style="1866" customWidth="1"/>
    <col min="135" max="138" width="11.42578125" style="1866" customWidth="1"/>
    <col min="139" max="16384" width="11.42578125" style="1866"/>
  </cols>
  <sheetData>
    <row r="1" spans="1:142" ht="6" customHeight="1">
      <c r="A1" s="5417" t="s">
        <v>1301</v>
      </c>
      <c r="B1" s="5418"/>
      <c r="C1" s="5418"/>
      <c r="D1" s="5418"/>
      <c r="E1" s="5418"/>
      <c r="F1" s="5418"/>
      <c r="G1" s="5418"/>
      <c r="H1" s="5418"/>
      <c r="I1" s="5418"/>
      <c r="J1" s="5418"/>
      <c r="K1" s="5418"/>
      <c r="L1" s="5418"/>
      <c r="M1" s="5418"/>
      <c r="N1" s="5418"/>
      <c r="O1" s="5418"/>
      <c r="P1" s="5418"/>
      <c r="Q1" s="5418"/>
      <c r="R1" s="5418"/>
      <c r="S1" s="5418"/>
      <c r="T1" s="5418"/>
      <c r="U1" s="5418"/>
      <c r="V1" s="5418"/>
      <c r="W1" s="5418"/>
      <c r="X1" s="5418"/>
      <c r="Y1" s="5418"/>
      <c r="Z1" s="5418"/>
      <c r="AA1" s="5418"/>
      <c r="AB1" s="5418"/>
      <c r="AC1" s="5418"/>
      <c r="AD1" s="5418"/>
      <c r="AE1" s="5418"/>
      <c r="AF1" s="5418"/>
      <c r="AG1" s="5418"/>
      <c r="AH1" s="5418"/>
      <c r="AI1" s="5418"/>
      <c r="AJ1" s="5419"/>
      <c r="AK1" s="5418"/>
      <c r="AL1" s="5418"/>
      <c r="AM1" s="5418"/>
      <c r="AN1" s="5418"/>
      <c r="AO1" s="5418"/>
      <c r="AP1" s="5418"/>
      <c r="AQ1" s="5418"/>
      <c r="AR1" s="5418"/>
      <c r="AS1" s="5418"/>
      <c r="AT1" s="5418"/>
      <c r="AU1" s="5418"/>
      <c r="AV1" s="5418"/>
      <c r="AW1" s="5418"/>
      <c r="AX1" s="5418"/>
      <c r="AY1" s="5418"/>
      <c r="AZ1" s="5418"/>
      <c r="BA1" s="5418"/>
      <c r="BB1" s="5418"/>
      <c r="BC1" s="5418"/>
      <c r="BD1" s="5418"/>
      <c r="BE1" s="5418"/>
      <c r="BF1" s="5418"/>
      <c r="BG1" s="5418"/>
      <c r="BH1" s="5418"/>
      <c r="BI1" s="5418"/>
      <c r="BJ1" s="5418"/>
      <c r="BK1" s="5418"/>
      <c r="BL1" s="5418"/>
      <c r="BM1" s="5418"/>
      <c r="BN1" s="5418"/>
      <c r="BO1" s="5418"/>
      <c r="BP1" s="5418"/>
      <c r="BQ1" s="5418"/>
      <c r="BR1" s="5418"/>
      <c r="BS1" s="5418"/>
      <c r="BT1" s="5418"/>
      <c r="BU1" s="5418"/>
      <c r="BV1" s="5418"/>
      <c r="BW1" s="5418"/>
      <c r="BX1" s="5418"/>
      <c r="BY1" s="5418"/>
      <c r="BZ1" s="5418"/>
      <c r="CA1" s="5418"/>
      <c r="CB1" s="5418"/>
      <c r="CC1" s="5418"/>
      <c r="CD1" s="5418"/>
      <c r="CE1" s="5418"/>
      <c r="CF1" s="5418"/>
      <c r="CG1" s="5418"/>
      <c r="CH1" s="5418"/>
      <c r="CI1" s="5418"/>
      <c r="CJ1" s="5418"/>
      <c r="CK1" s="5418"/>
      <c r="CL1" s="5418"/>
      <c r="CM1" s="5418"/>
      <c r="CN1" s="5418"/>
      <c r="CO1" s="5418"/>
      <c r="CP1" s="5418"/>
      <c r="CQ1" s="5418"/>
      <c r="CR1" s="5418"/>
      <c r="CS1" s="5418"/>
      <c r="CT1" s="5418"/>
      <c r="CU1" s="5418"/>
      <c r="CV1" s="5418"/>
      <c r="CW1" s="5418"/>
      <c r="CX1" s="5418"/>
      <c r="CY1" s="5418"/>
      <c r="CZ1" s="5418"/>
      <c r="DA1" s="5418"/>
      <c r="DB1" s="5418"/>
      <c r="DC1" s="5418"/>
      <c r="DD1" s="5418"/>
      <c r="DE1" s="5418"/>
      <c r="DF1" s="5418"/>
      <c r="DG1" s="5418"/>
      <c r="DH1" s="5418"/>
      <c r="DI1" s="5418"/>
      <c r="DJ1" s="5418"/>
      <c r="DK1" s="5418"/>
      <c r="DL1" s="5418"/>
      <c r="DM1" s="5418"/>
      <c r="DN1" s="5418"/>
      <c r="DO1" s="5418"/>
      <c r="DP1" s="5418"/>
      <c r="DQ1" s="5418"/>
      <c r="DR1" s="5418"/>
      <c r="DS1" s="5418"/>
      <c r="DT1" s="5418"/>
      <c r="DU1" s="5418"/>
      <c r="DV1" s="5418"/>
      <c r="DW1" s="5418"/>
      <c r="DX1" s="5418"/>
      <c r="DY1" s="5418"/>
      <c r="DZ1" s="5418"/>
      <c r="EA1" s="5418"/>
      <c r="EB1" s="5418"/>
      <c r="EC1" s="5418"/>
      <c r="ED1" s="5418"/>
      <c r="EE1" s="5418"/>
      <c r="EF1" s="5418"/>
      <c r="EG1" s="5418"/>
      <c r="EH1" s="5420"/>
      <c r="EI1" s="3976"/>
      <c r="EJ1" s="3976"/>
      <c r="EK1" s="3976"/>
      <c r="EL1" s="3976"/>
    </row>
    <row r="2" spans="1:142" ht="6" customHeight="1">
      <c r="A2" s="5421" t="s">
        <v>192</v>
      </c>
      <c r="B2" s="5421"/>
      <c r="C2" s="5421"/>
      <c r="D2" s="5422"/>
      <c r="E2" s="5422"/>
      <c r="F2" s="5422"/>
      <c r="G2" s="5422"/>
      <c r="H2" s="5422"/>
      <c r="I2" s="5422"/>
      <c r="J2" s="5422"/>
      <c r="K2" s="5422"/>
      <c r="L2" s="5422"/>
      <c r="M2" s="5422"/>
      <c r="N2" s="5422"/>
      <c r="O2" s="5422"/>
      <c r="P2" s="5422"/>
      <c r="Q2" s="5422"/>
      <c r="R2" s="5422"/>
      <c r="S2" s="5422"/>
      <c r="T2" s="5422"/>
      <c r="U2" s="5422"/>
      <c r="V2" s="5422"/>
      <c r="W2" s="5422"/>
      <c r="X2" s="5422"/>
      <c r="Y2" s="5422"/>
      <c r="Z2" s="5422"/>
      <c r="AA2" s="5422"/>
      <c r="AB2" s="5422"/>
      <c r="AC2" s="5422"/>
      <c r="AD2" s="5422"/>
      <c r="AE2" s="5422"/>
      <c r="AF2" s="5422"/>
      <c r="AG2" s="5422"/>
      <c r="AH2" s="5422"/>
      <c r="AI2" s="5422"/>
      <c r="AJ2" s="5423"/>
      <c r="AK2" s="5422"/>
      <c r="AL2" s="5422"/>
      <c r="AM2" s="5422"/>
      <c r="AN2" s="5422"/>
      <c r="AO2" s="5422"/>
      <c r="AP2" s="5422"/>
      <c r="AQ2" s="5422"/>
      <c r="AR2" s="5422"/>
      <c r="AS2" s="5422"/>
      <c r="AT2" s="5422"/>
      <c r="AU2" s="5422"/>
      <c r="AV2" s="5422"/>
      <c r="AW2" s="5422"/>
      <c r="AX2" s="5422"/>
      <c r="AY2" s="5422"/>
      <c r="AZ2" s="5422"/>
      <c r="BA2" s="5422"/>
      <c r="BB2" s="5422"/>
      <c r="BC2" s="5422"/>
      <c r="BD2" s="5422"/>
      <c r="BE2" s="5422"/>
      <c r="BF2" s="5422"/>
      <c r="BG2" s="5422"/>
      <c r="BH2" s="5422"/>
      <c r="BI2" s="5422"/>
      <c r="BJ2" s="5422"/>
      <c r="BK2" s="5422"/>
      <c r="BL2" s="5422"/>
      <c r="BM2" s="5422"/>
      <c r="BN2" s="5422"/>
      <c r="BO2" s="5422"/>
      <c r="BP2" s="5422"/>
      <c r="BQ2" s="5422"/>
      <c r="BR2" s="5422"/>
      <c r="BS2" s="5422"/>
      <c r="BT2" s="5422"/>
      <c r="BU2" s="5422"/>
      <c r="BV2" s="5422"/>
      <c r="BW2" s="5422"/>
      <c r="BX2" s="5422"/>
      <c r="BY2" s="5422"/>
      <c r="BZ2" s="5422"/>
      <c r="CA2" s="5422"/>
      <c r="CB2" s="5422"/>
      <c r="CC2" s="5422"/>
      <c r="CD2" s="5422"/>
      <c r="CE2" s="5422"/>
      <c r="CF2" s="5422"/>
      <c r="CG2" s="5422"/>
      <c r="CH2" s="5422"/>
      <c r="CI2" s="5422"/>
      <c r="CJ2" s="5422"/>
      <c r="CK2" s="5422"/>
      <c r="CL2" s="5422"/>
      <c r="CM2" s="5422"/>
      <c r="CN2" s="5422"/>
      <c r="CO2" s="5422"/>
      <c r="CP2" s="5422"/>
      <c r="CQ2" s="5422"/>
      <c r="CR2" s="5422"/>
      <c r="CS2" s="5422"/>
      <c r="CT2" s="5422"/>
      <c r="CU2" s="5422"/>
      <c r="CV2" s="5422"/>
      <c r="CW2" s="5422"/>
      <c r="CX2" s="5422"/>
      <c r="CY2" s="5422"/>
      <c r="CZ2" s="5422"/>
      <c r="DA2" s="5422"/>
      <c r="DB2" s="5422"/>
      <c r="DC2" s="5422"/>
      <c r="DD2" s="5422"/>
      <c r="DE2" s="5422"/>
      <c r="DF2" s="5422"/>
      <c r="DG2" s="5422"/>
      <c r="DH2" s="5422"/>
      <c r="DI2" s="5422"/>
      <c r="DJ2" s="5422"/>
      <c r="DK2" s="5422"/>
      <c r="DL2" s="5422"/>
      <c r="DM2" s="5422"/>
      <c r="DN2" s="5422"/>
      <c r="DO2" s="5422"/>
      <c r="DP2" s="5422"/>
      <c r="DQ2" s="5422"/>
      <c r="DR2" s="5422"/>
      <c r="DS2" s="5422"/>
      <c r="DT2" s="5422"/>
      <c r="DU2" s="5422"/>
      <c r="DV2" s="5422"/>
      <c r="DW2" s="5422"/>
      <c r="DX2" s="5422"/>
      <c r="DY2" s="5422"/>
      <c r="DZ2" s="5422"/>
      <c r="EA2" s="5422"/>
      <c r="EB2" s="5422"/>
      <c r="EC2" s="5422"/>
      <c r="ED2" s="5422"/>
      <c r="EE2" s="5422"/>
      <c r="EF2" s="5422"/>
      <c r="EG2" s="5422"/>
      <c r="EH2" s="5424"/>
      <c r="EI2" s="3976"/>
      <c r="EJ2" s="3976"/>
      <c r="EK2" s="3976"/>
      <c r="EL2" s="3976"/>
    </row>
    <row r="3" spans="1:142" ht="6" customHeight="1">
      <c r="A3" s="2800" t="s">
        <v>193</v>
      </c>
      <c r="B3" s="3977"/>
      <c r="C3" s="3977"/>
      <c r="D3" s="5425"/>
      <c r="E3" s="5425"/>
      <c r="F3" s="5425"/>
      <c r="G3" s="5425"/>
      <c r="H3" s="5425"/>
      <c r="I3" s="5425"/>
      <c r="J3" s="5425"/>
      <c r="K3" s="5425"/>
      <c r="L3" s="5425"/>
      <c r="M3" s="5425"/>
      <c r="N3" s="5425"/>
      <c r="O3" s="5425"/>
      <c r="P3" s="5425"/>
      <c r="Q3" s="5425"/>
      <c r="R3" s="5425"/>
      <c r="S3" s="5425"/>
      <c r="T3" s="5425"/>
      <c r="U3" s="5425"/>
      <c r="V3" s="5425"/>
      <c r="W3" s="5425"/>
      <c r="X3" s="5425"/>
      <c r="Y3" s="5425"/>
      <c r="Z3" s="5425"/>
      <c r="AA3" s="5425"/>
      <c r="AB3" s="5425"/>
      <c r="AC3" s="5425"/>
      <c r="AD3" s="5425"/>
      <c r="AE3" s="5425"/>
      <c r="AF3" s="5425"/>
      <c r="AG3" s="5425"/>
      <c r="AH3" s="5425"/>
      <c r="AI3" s="5425"/>
      <c r="AJ3" s="5425"/>
      <c r="AK3" s="5425"/>
      <c r="AL3" s="5425"/>
      <c r="AM3" s="5425"/>
      <c r="AN3" s="5425"/>
      <c r="AO3" s="5425"/>
      <c r="AP3" s="5425"/>
      <c r="AQ3" s="5425"/>
      <c r="AR3" s="5425"/>
      <c r="AS3" s="5425"/>
      <c r="AT3" s="5425"/>
      <c r="AU3" s="5425"/>
      <c r="AV3" s="5425"/>
      <c r="AW3" s="5425"/>
      <c r="AX3" s="5425"/>
      <c r="AY3" s="5425"/>
      <c r="AZ3" s="5425"/>
      <c r="BA3" s="5425"/>
      <c r="BB3" s="5425"/>
      <c r="BC3" s="5425"/>
      <c r="BD3" s="5425"/>
      <c r="BE3" s="5425"/>
      <c r="BF3" s="5425"/>
      <c r="BG3" s="5425"/>
      <c r="BH3" s="5425"/>
      <c r="BI3" s="5425"/>
      <c r="BJ3" s="5425"/>
      <c r="BK3" s="5425"/>
      <c r="BL3" s="5425"/>
      <c r="BM3" s="5425"/>
      <c r="BN3" s="5425"/>
      <c r="BO3" s="5425"/>
      <c r="BP3" s="5425"/>
      <c r="BQ3" s="5425"/>
      <c r="BR3" s="5425"/>
      <c r="BS3" s="5425"/>
      <c r="BT3" s="5425"/>
      <c r="BU3" s="5425"/>
      <c r="BV3" s="5425"/>
      <c r="BW3" s="5425"/>
      <c r="BX3" s="5425"/>
      <c r="BY3" s="5425"/>
      <c r="BZ3" s="5425"/>
      <c r="CA3" s="5425"/>
      <c r="CB3" s="5425"/>
      <c r="CC3" s="5425"/>
      <c r="CD3" s="5425"/>
      <c r="CE3" s="5425"/>
      <c r="CF3" s="5425"/>
      <c r="CG3" s="5425"/>
      <c r="CH3" s="5425"/>
      <c r="CI3" s="5425"/>
      <c r="CJ3" s="5425"/>
      <c r="CK3" s="5425"/>
      <c r="CL3" s="5425"/>
      <c r="CM3" s="5425"/>
      <c r="CN3" s="5425"/>
      <c r="CO3" s="5425"/>
      <c r="CP3" s="5425"/>
      <c r="CQ3" s="5425"/>
      <c r="CR3" s="5425"/>
      <c r="CS3" s="5425"/>
      <c r="CT3" s="5425"/>
      <c r="CU3" s="5425"/>
      <c r="CV3" s="5425"/>
      <c r="CW3" s="5425"/>
      <c r="CX3" s="5425"/>
      <c r="CY3" s="5425"/>
      <c r="CZ3" s="5425"/>
      <c r="DA3" s="5425"/>
      <c r="DB3" s="5425"/>
      <c r="DC3" s="5425"/>
      <c r="DD3" s="5425"/>
      <c r="DE3" s="5425"/>
      <c r="DF3" s="5425"/>
      <c r="DG3" s="5425"/>
      <c r="DH3" s="5425"/>
      <c r="DI3" s="5425"/>
      <c r="DJ3" s="5425"/>
      <c r="DK3" s="5425"/>
      <c r="DL3" s="5425"/>
      <c r="DM3" s="5425"/>
      <c r="DN3" s="5425"/>
      <c r="DO3" s="5425"/>
      <c r="DP3" s="5425"/>
      <c r="DQ3" s="5425"/>
      <c r="DR3" s="5425"/>
      <c r="DS3" s="5425"/>
      <c r="DT3" s="5425"/>
      <c r="DU3" s="5425"/>
      <c r="DV3" s="5425"/>
      <c r="DW3" s="5425"/>
      <c r="DX3" s="5425"/>
      <c r="DY3" s="5425"/>
      <c r="DZ3" s="5425"/>
      <c r="EA3" s="5425"/>
      <c r="EB3" s="5425"/>
      <c r="EC3" s="5425"/>
      <c r="ED3" s="5425"/>
      <c r="EE3" s="5425"/>
      <c r="EF3" s="5425"/>
      <c r="EG3" s="5425"/>
      <c r="EH3" s="5426"/>
      <c r="EI3" s="3976"/>
      <c r="EJ3" s="3976"/>
      <c r="EK3" s="3976"/>
      <c r="EL3" s="3976"/>
    </row>
    <row r="4" spans="1:142" ht="6" customHeight="1">
      <c r="A4" s="2800" t="s">
        <v>194</v>
      </c>
      <c r="B4" s="3977"/>
      <c r="C4" s="3977"/>
      <c r="D4" s="5425"/>
      <c r="E4" s="5425"/>
      <c r="F4" s="5425"/>
      <c r="G4" s="5425"/>
      <c r="H4" s="5425"/>
      <c r="I4" s="5425"/>
      <c r="J4" s="5425"/>
      <c r="K4" s="5425"/>
      <c r="L4" s="5425"/>
      <c r="M4" s="5425"/>
      <c r="N4" s="5425"/>
      <c r="O4" s="5425"/>
      <c r="P4" s="5425"/>
      <c r="Q4" s="5425"/>
      <c r="R4" s="5425"/>
      <c r="S4" s="5425"/>
      <c r="T4" s="5425"/>
      <c r="U4" s="5425"/>
      <c r="V4" s="5425"/>
      <c r="W4" s="5425"/>
      <c r="X4" s="5425"/>
      <c r="Y4" s="5425"/>
      <c r="Z4" s="5425"/>
      <c r="AA4" s="5425"/>
      <c r="AB4" s="5425"/>
      <c r="AC4" s="5425"/>
      <c r="AD4" s="5425"/>
      <c r="AE4" s="5425"/>
      <c r="AF4" s="5425"/>
      <c r="AG4" s="5425"/>
      <c r="AH4" s="5425"/>
      <c r="AI4" s="5425"/>
      <c r="AJ4" s="5425"/>
      <c r="AK4" s="5425"/>
      <c r="AL4" s="5425"/>
      <c r="AM4" s="5425"/>
      <c r="AN4" s="5425"/>
      <c r="AO4" s="5425"/>
      <c r="AP4" s="5425"/>
      <c r="AQ4" s="5425"/>
      <c r="AR4" s="5425"/>
      <c r="AS4" s="5425"/>
      <c r="AT4" s="5425"/>
      <c r="AU4" s="5425"/>
      <c r="AV4" s="5425"/>
      <c r="AW4" s="5425"/>
      <c r="AX4" s="5425"/>
      <c r="AY4" s="5425"/>
      <c r="AZ4" s="5425"/>
      <c r="BA4" s="5425"/>
      <c r="BB4" s="5425"/>
      <c r="BC4" s="5425"/>
      <c r="BD4" s="5425"/>
      <c r="BE4" s="5425"/>
      <c r="BF4" s="5425"/>
      <c r="BG4" s="5425"/>
      <c r="BH4" s="5425"/>
      <c r="BI4" s="5425"/>
      <c r="BJ4" s="5425"/>
      <c r="BK4" s="5425"/>
      <c r="BL4" s="5425"/>
      <c r="BM4" s="5425"/>
      <c r="BN4" s="5425"/>
      <c r="BO4" s="5425"/>
      <c r="BP4" s="5425"/>
      <c r="BQ4" s="5425"/>
      <c r="BR4" s="5425"/>
      <c r="BS4" s="5425"/>
      <c r="BT4" s="5425"/>
      <c r="BU4" s="5425"/>
      <c r="BV4" s="5425"/>
      <c r="BW4" s="5425"/>
      <c r="BX4" s="5425"/>
      <c r="BY4" s="5425"/>
      <c r="BZ4" s="5425"/>
      <c r="CA4" s="5425"/>
      <c r="CB4" s="5425"/>
      <c r="CC4" s="5425"/>
      <c r="CD4" s="5425"/>
      <c r="CE4" s="5425"/>
      <c r="CF4" s="5425"/>
      <c r="CG4" s="5425"/>
      <c r="CH4" s="5425"/>
      <c r="CI4" s="5425"/>
      <c r="CJ4" s="5425"/>
      <c r="CK4" s="5425"/>
      <c r="CL4" s="5425"/>
      <c r="CM4" s="5425"/>
      <c r="CN4" s="5425"/>
      <c r="CO4" s="5425"/>
      <c r="CP4" s="5425"/>
      <c r="CQ4" s="5425"/>
      <c r="CR4" s="5425"/>
      <c r="CS4" s="5425"/>
      <c r="CT4" s="5425"/>
      <c r="CU4" s="5425"/>
      <c r="CV4" s="5425"/>
      <c r="CW4" s="5425"/>
      <c r="CX4" s="5425"/>
      <c r="CY4" s="5425"/>
      <c r="CZ4" s="5425"/>
      <c r="DA4" s="5425"/>
      <c r="DB4" s="5425"/>
      <c r="DC4" s="5425"/>
      <c r="DD4" s="5425"/>
      <c r="DE4" s="5425"/>
      <c r="DF4" s="5425"/>
      <c r="DG4" s="5425"/>
      <c r="DH4" s="5425"/>
      <c r="DI4" s="5425"/>
      <c r="DJ4" s="5425"/>
      <c r="DK4" s="5425"/>
      <c r="DL4" s="5425"/>
      <c r="DM4" s="5425"/>
      <c r="DN4" s="5425"/>
      <c r="DO4" s="5425"/>
      <c r="DP4" s="5425"/>
      <c r="DQ4" s="5425"/>
      <c r="DR4" s="5425"/>
      <c r="DS4" s="5425"/>
      <c r="DT4" s="5425"/>
      <c r="DU4" s="5425"/>
      <c r="DV4" s="5425"/>
      <c r="DW4" s="5425"/>
      <c r="DX4" s="5425"/>
      <c r="DY4" s="5425"/>
      <c r="DZ4" s="5425"/>
      <c r="EA4" s="5425"/>
      <c r="EB4" s="5425"/>
      <c r="EC4" s="5425"/>
      <c r="ED4" s="5425"/>
      <c r="EE4" s="5425"/>
      <c r="EF4" s="5425"/>
      <c r="EG4" s="5425"/>
      <c r="EH4" s="5426"/>
      <c r="EI4" s="3976"/>
      <c r="EJ4" s="3976"/>
      <c r="EK4" s="3976"/>
      <c r="EL4" s="3976"/>
    </row>
    <row r="5" spans="1:142" ht="6" customHeight="1">
      <c r="A5" s="2800" t="s">
        <v>195</v>
      </c>
      <c r="B5" s="3977"/>
      <c r="C5" s="3977"/>
      <c r="D5" s="5425"/>
      <c r="E5" s="5425"/>
      <c r="F5" s="5425"/>
      <c r="G5" s="5425"/>
      <c r="H5" s="5425"/>
      <c r="I5" s="5425"/>
      <c r="J5" s="5425"/>
      <c r="K5" s="5425"/>
      <c r="L5" s="5425"/>
      <c r="M5" s="5425"/>
      <c r="N5" s="5425"/>
      <c r="O5" s="5425"/>
      <c r="P5" s="5425"/>
      <c r="Q5" s="5425"/>
      <c r="R5" s="5425"/>
      <c r="S5" s="5425"/>
      <c r="T5" s="5425"/>
      <c r="U5" s="5425"/>
      <c r="V5" s="5425"/>
      <c r="W5" s="5425"/>
      <c r="X5" s="5425"/>
      <c r="Y5" s="5425"/>
      <c r="Z5" s="5425"/>
      <c r="AA5" s="5425"/>
      <c r="AB5" s="5425"/>
      <c r="AC5" s="5425"/>
      <c r="AD5" s="5425"/>
      <c r="AE5" s="5425"/>
      <c r="AF5" s="5425"/>
      <c r="AG5" s="5425"/>
      <c r="AH5" s="5425"/>
      <c r="AI5" s="5425"/>
      <c r="AJ5" s="5425"/>
      <c r="AK5" s="5425"/>
      <c r="AL5" s="5425"/>
      <c r="AM5" s="5425"/>
      <c r="AN5" s="5425"/>
      <c r="AO5" s="5425"/>
      <c r="AP5" s="5425"/>
      <c r="AQ5" s="5425"/>
      <c r="AR5" s="5425"/>
      <c r="AS5" s="5425"/>
      <c r="AT5" s="5425"/>
      <c r="AU5" s="5425"/>
      <c r="AV5" s="5425"/>
      <c r="AW5" s="5425"/>
      <c r="AX5" s="5425"/>
      <c r="AY5" s="5425"/>
      <c r="AZ5" s="5425"/>
      <c r="BA5" s="5425"/>
      <c r="BB5" s="5425"/>
      <c r="BC5" s="5425"/>
      <c r="BD5" s="5425"/>
      <c r="BE5" s="5425"/>
      <c r="BF5" s="5425"/>
      <c r="BG5" s="5425"/>
      <c r="BH5" s="5425"/>
      <c r="BI5" s="5425"/>
      <c r="BJ5" s="5425"/>
      <c r="BK5" s="5425"/>
      <c r="BL5" s="5425"/>
      <c r="BM5" s="5425"/>
      <c r="BN5" s="5425"/>
      <c r="BO5" s="5425"/>
      <c r="BP5" s="5425"/>
      <c r="BQ5" s="5425"/>
      <c r="BR5" s="5425"/>
      <c r="BS5" s="5425"/>
      <c r="BT5" s="5425"/>
      <c r="BU5" s="5425"/>
      <c r="BV5" s="5425"/>
      <c r="BW5" s="5425"/>
      <c r="BX5" s="5425"/>
      <c r="BY5" s="5425"/>
      <c r="BZ5" s="5425"/>
      <c r="CA5" s="5425"/>
      <c r="CB5" s="5425"/>
      <c r="CC5" s="5425"/>
      <c r="CD5" s="5425"/>
      <c r="CE5" s="5425"/>
      <c r="CF5" s="5425"/>
      <c r="CG5" s="5425"/>
      <c r="CH5" s="5425"/>
      <c r="CI5" s="5425"/>
      <c r="CJ5" s="5425"/>
      <c r="CK5" s="5425"/>
      <c r="CL5" s="5425"/>
      <c r="CM5" s="5425"/>
      <c r="CN5" s="5425"/>
      <c r="CO5" s="5425"/>
      <c r="CP5" s="5425"/>
      <c r="CQ5" s="5425"/>
      <c r="CR5" s="5425"/>
      <c r="CS5" s="5425"/>
      <c r="CT5" s="5425"/>
      <c r="CU5" s="5425"/>
      <c r="CV5" s="5425"/>
      <c r="CW5" s="5425"/>
      <c r="CX5" s="5425"/>
      <c r="CY5" s="5425"/>
      <c r="CZ5" s="5425"/>
      <c r="DA5" s="5425"/>
      <c r="DB5" s="5425"/>
      <c r="DC5" s="5425"/>
      <c r="DD5" s="5425"/>
      <c r="DE5" s="5425"/>
      <c r="DF5" s="5425"/>
      <c r="DG5" s="5425"/>
      <c r="DH5" s="5425"/>
      <c r="DI5" s="5425"/>
      <c r="DJ5" s="5425"/>
      <c r="DK5" s="5425"/>
      <c r="DL5" s="5425"/>
      <c r="DM5" s="5425"/>
      <c r="DN5" s="5425"/>
      <c r="DO5" s="5425"/>
      <c r="DP5" s="5425"/>
      <c r="DQ5" s="5425"/>
      <c r="DR5" s="5425"/>
      <c r="DS5" s="5425"/>
      <c r="DT5" s="5425"/>
      <c r="DU5" s="5425"/>
      <c r="DV5" s="5425"/>
      <c r="DW5" s="5425"/>
      <c r="DX5" s="5425"/>
      <c r="DY5" s="5425"/>
      <c r="DZ5" s="5425"/>
      <c r="EA5" s="5425"/>
      <c r="EB5" s="5425"/>
      <c r="EC5" s="5425"/>
      <c r="ED5" s="5425"/>
      <c r="EE5" s="5425"/>
      <c r="EF5" s="5425"/>
      <c r="EG5" s="5425"/>
      <c r="EH5" s="5426"/>
      <c r="EI5" s="3976"/>
      <c r="EJ5" s="3976"/>
      <c r="EK5" s="3976"/>
      <c r="EL5" s="3976"/>
    </row>
    <row r="6" spans="1:142" ht="6" customHeight="1">
      <c r="A6" s="2800" t="s">
        <v>196</v>
      </c>
      <c r="B6" s="5386" t="s">
        <v>13</v>
      </c>
      <c r="C6" s="5387"/>
      <c r="D6" s="5387"/>
      <c r="E6" s="5388"/>
      <c r="F6" s="2462" t="s">
        <v>197</v>
      </c>
      <c r="G6" s="5386" t="s">
        <v>21</v>
      </c>
      <c r="H6" s="5387"/>
      <c r="I6" s="5387"/>
      <c r="J6" s="5387"/>
      <c r="K6" s="5387"/>
      <c r="L6" s="5387"/>
      <c r="M6" s="5387"/>
      <c r="N6" s="5387"/>
      <c r="O6" s="5387"/>
      <c r="P6" s="5388"/>
      <c r="Q6" s="3978"/>
      <c r="R6" s="3978"/>
      <c r="S6" s="3978"/>
      <c r="T6" s="3978"/>
      <c r="U6" s="3978"/>
      <c r="V6" s="3978"/>
      <c r="W6" s="3978"/>
      <c r="X6" s="3978"/>
      <c r="Y6" s="3978"/>
      <c r="Z6" s="3978"/>
      <c r="AA6" s="3978"/>
      <c r="AB6" s="3978"/>
      <c r="AC6" s="3978"/>
      <c r="AD6" s="3978">
        <v>0</v>
      </c>
      <c r="AE6" s="3979"/>
      <c r="AF6" s="3980"/>
      <c r="AG6" s="3978"/>
      <c r="AH6" s="3978"/>
      <c r="AI6" s="3978"/>
      <c r="AJ6" s="3978"/>
      <c r="AK6" s="3978"/>
      <c r="AL6" s="3978"/>
      <c r="AM6" s="3978"/>
      <c r="AN6" s="3978"/>
      <c r="AO6" s="3978"/>
      <c r="AP6" s="3978"/>
      <c r="AQ6" s="3981"/>
      <c r="AR6" s="3978"/>
      <c r="AS6" s="3978"/>
      <c r="AT6" s="3978"/>
      <c r="AU6" s="3978"/>
      <c r="AV6" s="3978"/>
      <c r="AW6" s="3978"/>
      <c r="AX6" s="3978"/>
      <c r="AY6" s="3978"/>
      <c r="AZ6" s="3978"/>
      <c r="BA6" s="3978"/>
      <c r="BB6" s="3978"/>
      <c r="BC6" s="3978"/>
      <c r="BD6" s="3978"/>
      <c r="BE6" s="3978"/>
      <c r="BF6" s="3978"/>
      <c r="BG6" s="3978"/>
      <c r="BH6" s="3978"/>
      <c r="BI6" s="3978"/>
      <c r="BJ6" s="3982"/>
      <c r="BK6" s="3982"/>
      <c r="BL6" s="3978"/>
      <c r="BM6" s="3978"/>
      <c r="BN6" s="3978"/>
      <c r="BO6" s="3978"/>
      <c r="BP6" s="3978"/>
      <c r="BQ6" s="3978"/>
      <c r="BR6" s="3978"/>
      <c r="BS6" s="3978"/>
      <c r="BT6" s="3978"/>
      <c r="BU6" s="3978"/>
      <c r="BV6" s="3978"/>
      <c r="BW6" s="3978"/>
      <c r="BX6" s="3978"/>
      <c r="BY6" s="3978"/>
      <c r="BZ6" s="3978"/>
      <c r="CA6" s="3978"/>
      <c r="CB6" s="3978"/>
      <c r="CC6" s="3978"/>
      <c r="CD6" s="3978"/>
      <c r="CE6" s="3978"/>
      <c r="CF6" s="3978"/>
      <c r="CG6" s="3978"/>
      <c r="CH6" s="3982"/>
      <c r="CI6" s="3978"/>
      <c r="CJ6" s="3978"/>
      <c r="CK6" s="3978"/>
      <c r="CL6" s="3983"/>
      <c r="CM6" s="3978"/>
      <c r="CN6" s="3978"/>
      <c r="CO6" s="3978"/>
      <c r="CP6" s="3982"/>
      <c r="CQ6" s="3978"/>
      <c r="CR6" s="3978"/>
      <c r="CS6" s="3978"/>
      <c r="CT6" s="3982"/>
      <c r="CU6" s="3978"/>
      <c r="CV6" s="3978"/>
      <c r="CW6" s="3978"/>
      <c r="CX6" s="3978"/>
      <c r="CY6" s="3978"/>
      <c r="CZ6" s="3978"/>
      <c r="DA6" s="3978"/>
      <c r="DB6" s="3978"/>
      <c r="DC6" s="3978"/>
      <c r="DD6" s="3978"/>
      <c r="DE6" s="3978"/>
      <c r="DF6" s="3978"/>
      <c r="DG6" s="3978"/>
      <c r="DH6" s="3978"/>
      <c r="DI6" s="3978"/>
      <c r="DJ6" s="3978"/>
      <c r="DK6" s="3978"/>
      <c r="DL6" s="3978"/>
      <c r="DM6" s="3978"/>
      <c r="DN6" s="3978"/>
      <c r="DO6" s="3978"/>
      <c r="DP6" s="3978"/>
      <c r="DQ6" s="3978"/>
      <c r="DR6" s="3978"/>
      <c r="DS6" s="3978"/>
      <c r="DT6" s="3978"/>
      <c r="DU6" s="3978"/>
      <c r="DV6" s="3982"/>
      <c r="DW6" s="3978"/>
      <c r="DX6" s="3978"/>
      <c r="DY6" s="3978"/>
      <c r="DZ6" s="3978"/>
      <c r="EA6" s="3978"/>
      <c r="EB6" s="3978"/>
      <c r="EC6" s="3978"/>
      <c r="ED6" s="3978"/>
      <c r="EE6" s="3978"/>
      <c r="EF6" s="3978"/>
      <c r="EG6" s="3978"/>
      <c r="EH6" s="3984"/>
      <c r="EI6" s="3976"/>
      <c r="EJ6" s="3976"/>
      <c r="EK6" s="3976"/>
      <c r="EL6" s="3976"/>
    </row>
    <row r="7" spans="1:142" ht="6" customHeight="1">
      <c r="A7" s="2800" t="s">
        <v>198</v>
      </c>
      <c r="B7" s="3978"/>
      <c r="C7" s="3978" t="s">
        <v>10</v>
      </c>
      <c r="D7" s="3978"/>
      <c r="E7" s="2462" t="s">
        <v>199</v>
      </c>
      <c r="F7" s="5425" t="s">
        <v>200</v>
      </c>
      <c r="G7" s="5425"/>
      <c r="H7" s="5407" t="s">
        <v>201</v>
      </c>
      <c r="I7" s="5407"/>
      <c r="J7" s="5416" t="s">
        <v>39</v>
      </c>
      <c r="K7" s="5416"/>
      <c r="L7" s="2462" t="s">
        <v>202</v>
      </c>
      <c r="M7" s="5416" t="s">
        <v>203</v>
      </c>
      <c r="N7" s="5416"/>
      <c r="O7" s="5407" t="s">
        <v>204</v>
      </c>
      <c r="P7" s="5407"/>
      <c r="Q7" s="3978" t="s">
        <v>205</v>
      </c>
      <c r="R7" s="2462" t="s">
        <v>206</v>
      </c>
      <c r="S7" s="5416" t="s">
        <v>46</v>
      </c>
      <c r="T7" s="5416"/>
      <c r="U7" s="5407" t="s">
        <v>207</v>
      </c>
      <c r="V7" s="5407"/>
      <c r="W7" s="5416" t="s">
        <v>208</v>
      </c>
      <c r="X7" s="5416"/>
      <c r="Y7" s="2462" t="s">
        <v>209</v>
      </c>
      <c r="Z7" s="5406" t="s">
        <v>60</v>
      </c>
      <c r="AA7" s="5406"/>
      <c r="AB7" s="3978"/>
      <c r="AC7" s="5407" t="s">
        <v>210</v>
      </c>
      <c r="AD7" s="5407"/>
      <c r="AE7" s="3978" t="s">
        <v>31</v>
      </c>
      <c r="AF7" s="2463" t="s">
        <v>211</v>
      </c>
      <c r="AG7" s="3978" t="s">
        <v>212</v>
      </c>
      <c r="AH7" s="5407" t="s">
        <v>213</v>
      </c>
      <c r="AI7" s="5407"/>
      <c r="AJ7" s="3978"/>
      <c r="AK7" s="5408" t="s">
        <v>215</v>
      </c>
      <c r="AL7" s="5408"/>
      <c r="AM7" s="5416"/>
      <c r="AN7" s="5416"/>
      <c r="AO7" s="3978"/>
      <c r="AP7" s="3978"/>
      <c r="AQ7" s="3981"/>
      <c r="AR7" s="2462"/>
      <c r="AS7" s="3978"/>
      <c r="AT7" s="3978"/>
      <c r="AU7" s="3978"/>
      <c r="AV7" s="3978"/>
      <c r="AW7" s="3978"/>
      <c r="AX7" s="3978"/>
      <c r="AY7" s="3978"/>
      <c r="AZ7" s="3978"/>
      <c r="BA7" s="3978"/>
      <c r="BB7" s="3978"/>
      <c r="BC7" s="3978"/>
      <c r="BD7" s="3978"/>
      <c r="BE7" s="3978"/>
      <c r="BF7" s="3978"/>
      <c r="BG7" s="3978"/>
      <c r="BH7" s="3978"/>
      <c r="BI7" s="3978"/>
      <c r="BJ7" s="3982"/>
      <c r="BK7" s="3982"/>
      <c r="BL7" s="3978"/>
      <c r="BM7" s="3978"/>
      <c r="BN7" s="3978"/>
      <c r="BO7" s="3978"/>
      <c r="BP7" s="3978"/>
      <c r="BQ7" s="3978"/>
      <c r="BR7" s="3978"/>
      <c r="BS7" s="3978"/>
      <c r="BT7" s="3978"/>
      <c r="BU7" s="3978"/>
      <c r="BV7" s="3978"/>
      <c r="BW7" s="3978"/>
      <c r="BX7" s="3978"/>
      <c r="BY7" s="3978"/>
      <c r="BZ7" s="3978"/>
      <c r="CA7" s="3978"/>
      <c r="CB7" s="3978"/>
      <c r="CC7" s="3978"/>
      <c r="CD7" s="3978"/>
      <c r="CE7" s="3978"/>
      <c r="CF7" s="3978"/>
      <c r="CG7" s="3978"/>
      <c r="CH7" s="3982"/>
      <c r="CI7" s="3978"/>
      <c r="CJ7" s="3978"/>
      <c r="CK7" s="3978"/>
      <c r="CL7" s="3983"/>
      <c r="CM7" s="3978"/>
      <c r="CN7" s="3978"/>
      <c r="CO7" s="3978"/>
      <c r="CP7" s="3982"/>
      <c r="CQ7" s="5416"/>
      <c r="CR7" s="5416"/>
      <c r="CS7" s="5416"/>
      <c r="CT7" s="5416"/>
      <c r="CU7" s="5416"/>
      <c r="CV7" s="5416"/>
      <c r="CW7" s="5416"/>
      <c r="CX7" s="5416"/>
      <c r="CY7" s="5416"/>
      <c r="CZ7" s="5416"/>
      <c r="DA7" s="5416"/>
      <c r="DB7" s="5416"/>
      <c r="DC7" s="5416"/>
      <c r="DD7" s="5416"/>
      <c r="DE7" s="5416"/>
      <c r="DF7" s="5416"/>
      <c r="DG7" s="5416"/>
      <c r="DH7" s="5416"/>
      <c r="DI7" s="5416"/>
      <c r="DJ7" s="5416"/>
      <c r="DK7" s="5416"/>
      <c r="DL7" s="5416"/>
      <c r="DM7" s="5416"/>
      <c r="DN7" s="5416"/>
      <c r="DO7" s="5416"/>
      <c r="DP7" s="5416"/>
      <c r="DQ7" s="5416"/>
      <c r="DR7" s="5416"/>
      <c r="DS7" s="5416"/>
      <c r="DT7" s="5416"/>
      <c r="DU7" s="5416"/>
      <c r="DV7" s="5416"/>
      <c r="DW7" s="5416"/>
      <c r="DX7" s="5416"/>
      <c r="DY7" s="5416"/>
      <c r="DZ7" s="5416"/>
      <c r="EA7" s="5416"/>
      <c r="EB7" s="5416"/>
      <c r="EC7" s="5416"/>
      <c r="ED7" s="5416"/>
      <c r="EE7" s="5416"/>
      <c r="EF7" s="5416"/>
      <c r="EG7" s="5416"/>
      <c r="EH7" s="5427"/>
      <c r="EI7" s="3976"/>
      <c r="EJ7" s="3976"/>
      <c r="EK7" s="3976"/>
      <c r="EL7" s="3976"/>
    </row>
    <row r="8" spans="1:142" ht="15">
      <c r="A8" s="5409" t="s">
        <v>1302</v>
      </c>
      <c r="B8" s="5410"/>
      <c r="C8" s="5410"/>
      <c r="D8" s="5410"/>
      <c r="E8" s="5410"/>
      <c r="F8" s="5410"/>
      <c r="G8" s="5410"/>
      <c r="H8" s="5410"/>
      <c r="I8" s="5410"/>
      <c r="J8" s="5410"/>
      <c r="K8" s="5410"/>
      <c r="L8" s="5410"/>
      <c r="M8" s="5410"/>
      <c r="N8" s="5410"/>
      <c r="O8" s="5410"/>
      <c r="P8" s="5410"/>
      <c r="Q8" s="5410"/>
      <c r="R8" s="5410"/>
      <c r="S8" s="5410"/>
      <c r="T8" s="5410"/>
      <c r="U8" s="5410"/>
      <c r="V8" s="5410"/>
      <c r="W8" s="5410"/>
      <c r="X8" s="5410"/>
      <c r="Y8" s="5410"/>
      <c r="Z8" s="5410"/>
      <c r="AA8" s="5410"/>
      <c r="AB8" s="5410"/>
      <c r="AC8" s="5410"/>
      <c r="AD8" s="5410"/>
      <c r="AE8" s="5410"/>
      <c r="AF8" s="5410"/>
      <c r="AG8" s="5410"/>
      <c r="AH8" s="5410"/>
      <c r="AI8" s="5410"/>
      <c r="AJ8" s="5411"/>
      <c r="AK8" s="5410"/>
      <c r="AL8" s="5410"/>
      <c r="AM8" s="5410"/>
      <c r="AN8" s="5410"/>
      <c r="AO8" s="5410"/>
      <c r="AP8" s="5410"/>
      <c r="AQ8" s="5410"/>
      <c r="AR8" s="5410"/>
      <c r="AS8" s="5410"/>
      <c r="AT8" s="5410"/>
      <c r="AU8" s="5410"/>
      <c r="AV8" s="5410"/>
      <c r="AW8" s="5410"/>
      <c r="AX8" s="5410"/>
      <c r="AY8" s="5410"/>
      <c r="AZ8" s="5410"/>
      <c r="BA8" s="5410"/>
      <c r="BB8" s="5410"/>
      <c r="BC8" s="5410"/>
      <c r="BD8" s="5410"/>
      <c r="BE8" s="5410"/>
      <c r="BF8" s="5410"/>
      <c r="BG8" s="5410"/>
      <c r="BH8" s="5410"/>
      <c r="BI8" s="5410"/>
      <c r="BJ8" s="5410"/>
      <c r="BK8" s="5410"/>
      <c r="BL8" s="5410"/>
      <c r="BM8" s="5410"/>
      <c r="BN8" s="5410"/>
      <c r="BO8" s="5410"/>
      <c r="BP8" s="5410"/>
      <c r="BQ8" s="5410"/>
      <c r="BR8" s="5410"/>
      <c r="BS8" s="5410"/>
      <c r="BT8" s="5410"/>
      <c r="BU8" s="5410"/>
      <c r="BV8" s="5410"/>
      <c r="BW8" s="5410"/>
      <c r="BX8" s="5410"/>
      <c r="BY8" s="5410"/>
      <c r="BZ8" s="5410"/>
      <c r="CA8" s="5410"/>
      <c r="CB8" s="5410"/>
      <c r="CC8" s="5410"/>
      <c r="CD8" s="5410"/>
      <c r="CE8" s="5410"/>
      <c r="CF8" s="5410"/>
      <c r="CG8" s="5410"/>
      <c r="CH8" s="5410"/>
      <c r="CI8" s="5410"/>
      <c r="CJ8" s="5410"/>
      <c r="CK8" s="5410"/>
      <c r="CL8" s="5410"/>
      <c r="CM8" s="5410"/>
      <c r="CN8" s="5410"/>
      <c r="CO8" s="5410"/>
      <c r="CP8" s="5410"/>
      <c r="CQ8" s="5410"/>
      <c r="CR8" s="5410"/>
      <c r="CS8" s="5410"/>
      <c r="CT8" s="5410"/>
      <c r="CU8" s="5410"/>
      <c r="CV8" s="5410"/>
      <c r="CW8" s="5410"/>
      <c r="CX8" s="5410"/>
      <c r="CY8" s="5410"/>
      <c r="CZ8" s="5410"/>
      <c r="DA8" s="5410"/>
      <c r="DB8" s="5410"/>
      <c r="DC8" s="5410"/>
      <c r="DD8" s="5410"/>
      <c r="DE8" s="5410"/>
      <c r="DF8" s="5410"/>
      <c r="DG8" s="5410"/>
      <c r="DH8" s="5410"/>
      <c r="DI8" s="5410"/>
      <c r="DJ8" s="5410"/>
      <c r="DK8" s="5410"/>
      <c r="DL8" s="5410"/>
      <c r="DM8" s="5410"/>
      <c r="DN8" s="5410"/>
      <c r="DO8" s="5410"/>
      <c r="DP8" s="5410"/>
      <c r="DQ8" s="5410"/>
      <c r="DR8" s="5410"/>
      <c r="DS8" s="5410"/>
      <c r="DT8" s="5410"/>
      <c r="DU8" s="5410"/>
      <c r="DV8" s="5410"/>
      <c r="DW8" s="5410"/>
      <c r="DX8" s="5410"/>
      <c r="DY8" s="5410"/>
      <c r="DZ8" s="5410"/>
      <c r="EA8" s="5410"/>
      <c r="EB8" s="5410"/>
      <c r="EC8" s="5410"/>
      <c r="ED8" s="5410"/>
      <c r="EE8" s="5410"/>
      <c r="EF8" s="5410"/>
      <c r="EG8" s="5410"/>
      <c r="EH8" s="5412"/>
      <c r="EI8" s="3976"/>
      <c r="EJ8" s="3976"/>
      <c r="EK8" s="3976"/>
      <c r="EL8" s="3976"/>
    </row>
    <row r="9" spans="1:142" ht="17.25" customHeight="1">
      <c r="A9" s="5413" t="s">
        <v>217</v>
      </c>
      <c r="B9" s="5391" t="s">
        <v>218</v>
      </c>
      <c r="C9" s="5393" t="s">
        <v>219</v>
      </c>
      <c r="D9" s="5393"/>
      <c r="E9" s="5393"/>
      <c r="F9" s="5393"/>
      <c r="G9" s="5393"/>
      <c r="H9" s="5393"/>
      <c r="I9" s="5393"/>
      <c r="J9" s="5393"/>
      <c r="K9" s="5393"/>
      <c r="L9" s="5393"/>
      <c r="M9" s="5393"/>
      <c r="N9" s="5393"/>
      <c r="O9" s="5393"/>
      <c r="P9" s="5393"/>
      <c r="Q9" s="5393"/>
      <c r="R9" s="5393"/>
      <c r="S9" s="5393"/>
      <c r="T9" s="5393"/>
      <c r="U9" s="5393"/>
      <c r="V9" s="5393"/>
      <c r="W9" s="5393"/>
      <c r="X9" s="5393"/>
      <c r="Y9" s="5393"/>
      <c r="Z9" s="5393"/>
      <c r="AA9" s="5393"/>
      <c r="AB9" s="5393"/>
      <c r="AC9" s="5393"/>
      <c r="AD9" s="2799"/>
      <c r="AE9" s="5391" t="s">
        <v>220</v>
      </c>
      <c r="AF9" s="5391"/>
      <c r="AG9" s="5391"/>
      <c r="AH9" s="5391"/>
      <c r="AI9" s="5391"/>
      <c r="AJ9" s="5415"/>
      <c r="AK9" s="5391"/>
      <c r="AL9" s="5391"/>
      <c r="AM9" s="5391"/>
      <c r="AN9" s="5391"/>
      <c r="AO9" s="5391"/>
      <c r="AP9" s="5391"/>
      <c r="AQ9" s="5391" t="s">
        <v>221</v>
      </c>
      <c r="AR9" s="5391"/>
      <c r="AS9" s="5391"/>
      <c r="AT9" s="5391"/>
      <c r="AU9" s="5391"/>
      <c r="AV9" s="5391"/>
      <c r="AW9" s="5391"/>
      <c r="AX9" s="5391"/>
      <c r="AY9" s="5391"/>
      <c r="AZ9" s="5391"/>
      <c r="BA9" s="5391"/>
      <c r="BB9" s="5391"/>
      <c r="BC9" s="5391"/>
      <c r="BD9" s="5391"/>
      <c r="BE9" s="5391"/>
      <c r="BF9" s="5391"/>
      <c r="BG9" s="5391"/>
      <c r="BH9" s="5391"/>
      <c r="BI9" s="5391" t="s">
        <v>222</v>
      </c>
      <c r="BJ9" s="5393" t="s">
        <v>223</v>
      </c>
      <c r="BK9" s="5393"/>
      <c r="BL9" s="5393"/>
      <c r="BM9" s="5393"/>
      <c r="BN9" s="5393"/>
      <c r="BO9" s="5393"/>
      <c r="BP9" s="5393"/>
      <c r="BQ9" s="5393"/>
      <c r="BR9" s="5393"/>
      <c r="BS9" s="5393"/>
      <c r="BT9" s="5393"/>
      <c r="BU9" s="5393"/>
      <c r="BV9" s="5393"/>
      <c r="BW9" s="5393"/>
      <c r="BX9" s="5393"/>
      <c r="BY9" s="5393"/>
      <c r="BZ9" s="5393"/>
      <c r="CA9" s="5393"/>
      <c r="CB9" s="5393"/>
      <c r="CC9" s="5393"/>
      <c r="CD9" s="5393"/>
      <c r="CE9" s="5393"/>
      <c r="CF9" s="5393"/>
      <c r="CG9" s="5393"/>
      <c r="CH9" s="5393"/>
      <c r="CI9" s="5393"/>
      <c r="CJ9" s="5393"/>
      <c r="CK9" s="5393"/>
      <c r="CL9" s="5393"/>
      <c r="CM9" s="5393"/>
      <c r="CN9" s="5393"/>
      <c r="CO9" s="5393"/>
      <c r="CP9" s="5393"/>
      <c r="CQ9" s="5393"/>
      <c r="CR9" s="5393"/>
      <c r="CS9" s="5393"/>
      <c r="CT9" s="5393"/>
      <c r="CU9" s="5393"/>
      <c r="CV9" s="5393"/>
      <c r="CW9" s="5393"/>
      <c r="CX9" s="5393"/>
      <c r="CY9" s="5393"/>
      <c r="CZ9" s="5393"/>
      <c r="DA9" s="5393"/>
      <c r="DB9" s="5393"/>
      <c r="DC9" s="5393"/>
      <c r="DD9" s="5393"/>
      <c r="DE9" s="5393"/>
      <c r="DF9" s="5393"/>
      <c r="DG9" s="5393"/>
      <c r="DH9" s="5393"/>
      <c r="DI9" s="5393"/>
      <c r="DJ9" s="5393"/>
      <c r="DK9" s="5393"/>
      <c r="DL9" s="5393"/>
      <c r="DM9" s="5393"/>
      <c r="DN9" s="5393"/>
      <c r="DO9" s="5393"/>
      <c r="DP9" s="5393"/>
      <c r="DQ9" s="5393"/>
      <c r="DR9" s="5393"/>
      <c r="DS9" s="5393"/>
      <c r="DT9" s="5393"/>
      <c r="DU9" s="5393"/>
      <c r="DV9" s="5393"/>
      <c r="DW9" s="5391" t="s">
        <v>224</v>
      </c>
      <c r="DX9" s="5391"/>
      <c r="DY9" s="5391"/>
      <c r="DZ9" s="5391"/>
      <c r="EA9" s="5391"/>
      <c r="EB9" s="5391"/>
      <c r="EC9" s="5391" t="s">
        <v>225</v>
      </c>
      <c r="ED9" s="5391"/>
      <c r="EE9" s="5391"/>
      <c r="EF9" s="5391"/>
      <c r="EG9" s="5391"/>
      <c r="EH9" s="5389"/>
      <c r="EI9" s="3976"/>
      <c r="EJ9" s="3976"/>
      <c r="EK9" s="3976"/>
      <c r="EL9" s="3976"/>
    </row>
    <row r="10" spans="1:142" ht="17.25" customHeight="1">
      <c r="A10" s="5413"/>
      <c r="B10" s="5391"/>
      <c r="C10" s="5391" t="s">
        <v>226</v>
      </c>
      <c r="D10" s="5391" t="s">
        <v>227</v>
      </c>
      <c r="E10" s="5391" t="s">
        <v>228</v>
      </c>
      <c r="F10" s="5391" t="s">
        <v>229</v>
      </c>
      <c r="G10" s="5391" t="s">
        <v>230</v>
      </c>
      <c r="H10" s="5391" t="s">
        <v>231</v>
      </c>
      <c r="I10" s="5393" t="s">
        <v>232</v>
      </c>
      <c r="J10" s="5393"/>
      <c r="K10" s="5391" t="s">
        <v>221</v>
      </c>
      <c r="L10" s="5391"/>
      <c r="M10" s="5391"/>
      <c r="N10" s="5391"/>
      <c r="O10" s="5391"/>
      <c r="P10" s="5391"/>
      <c r="Q10" s="5391"/>
      <c r="R10" s="5391"/>
      <c r="S10" s="5391"/>
      <c r="T10" s="5391"/>
      <c r="U10" s="5391"/>
      <c r="V10" s="5391"/>
      <c r="W10" s="5391"/>
      <c r="X10" s="5391"/>
      <c r="Y10" s="5391"/>
      <c r="Z10" s="5391"/>
      <c r="AA10" s="5391"/>
      <c r="AB10" s="5391"/>
      <c r="AC10" s="5391" t="s">
        <v>233</v>
      </c>
      <c r="AD10" s="5398" t="s">
        <v>234</v>
      </c>
      <c r="AE10" s="5391" t="s">
        <v>235</v>
      </c>
      <c r="AF10" s="5400" t="s">
        <v>236</v>
      </c>
      <c r="AG10" s="5391" t="s">
        <v>237</v>
      </c>
      <c r="AH10" s="5391" t="s">
        <v>238</v>
      </c>
      <c r="AI10" s="5402" t="s">
        <v>49</v>
      </c>
      <c r="AJ10" s="5396" t="s">
        <v>239</v>
      </c>
      <c r="AK10" s="5404" t="s">
        <v>230</v>
      </c>
      <c r="AL10" s="5391" t="s">
        <v>231</v>
      </c>
      <c r="AM10" s="5396" t="s">
        <v>240</v>
      </c>
      <c r="AN10" s="5396" t="s">
        <v>241</v>
      </c>
      <c r="AO10" s="5393" t="s">
        <v>232</v>
      </c>
      <c r="AP10" s="5393"/>
      <c r="AQ10" s="5391"/>
      <c r="AR10" s="5391"/>
      <c r="AS10" s="5391"/>
      <c r="AT10" s="5391"/>
      <c r="AU10" s="5391"/>
      <c r="AV10" s="5391"/>
      <c r="AW10" s="5391"/>
      <c r="AX10" s="5391"/>
      <c r="AY10" s="5391"/>
      <c r="AZ10" s="5391"/>
      <c r="BA10" s="5391"/>
      <c r="BB10" s="5391"/>
      <c r="BC10" s="5391"/>
      <c r="BD10" s="5391"/>
      <c r="BE10" s="5391"/>
      <c r="BF10" s="5391"/>
      <c r="BG10" s="5391"/>
      <c r="BH10" s="5391"/>
      <c r="BI10" s="5391"/>
      <c r="BJ10" s="5393">
        <v>2023</v>
      </c>
      <c r="BK10" s="5393"/>
      <c r="BL10" s="5393"/>
      <c r="BM10" s="5393"/>
      <c r="BN10" s="5393">
        <v>2024</v>
      </c>
      <c r="BO10" s="5393"/>
      <c r="BP10" s="5393"/>
      <c r="BQ10" s="5393"/>
      <c r="BR10" s="5393">
        <v>2025</v>
      </c>
      <c r="BS10" s="5393"/>
      <c r="BT10" s="5393"/>
      <c r="BU10" s="5393"/>
      <c r="BV10" s="5393">
        <v>2026</v>
      </c>
      <c r="BW10" s="5393"/>
      <c r="BX10" s="5393"/>
      <c r="BY10" s="5393"/>
      <c r="BZ10" s="5393">
        <v>2027</v>
      </c>
      <c r="CA10" s="5393"/>
      <c r="CB10" s="5393"/>
      <c r="CC10" s="5393"/>
      <c r="CD10" s="5393">
        <v>2028</v>
      </c>
      <c r="CE10" s="5393"/>
      <c r="CF10" s="5393"/>
      <c r="CG10" s="5393"/>
      <c r="CH10" s="5393">
        <v>2029</v>
      </c>
      <c r="CI10" s="5393"/>
      <c r="CJ10" s="5393"/>
      <c r="CK10" s="5393"/>
      <c r="CL10" s="5393">
        <v>2030</v>
      </c>
      <c r="CM10" s="5393"/>
      <c r="CN10" s="5393"/>
      <c r="CO10" s="5393"/>
      <c r="CP10" s="5393">
        <v>2031</v>
      </c>
      <c r="CQ10" s="5393"/>
      <c r="CR10" s="5393"/>
      <c r="CS10" s="5393"/>
      <c r="CT10" s="5393">
        <v>2032</v>
      </c>
      <c r="CU10" s="5393"/>
      <c r="CV10" s="5393"/>
      <c r="CW10" s="5393"/>
      <c r="CX10" s="5393">
        <v>2033</v>
      </c>
      <c r="CY10" s="5393"/>
      <c r="CZ10" s="5393"/>
      <c r="DA10" s="5393"/>
      <c r="DB10" s="5393">
        <v>2034</v>
      </c>
      <c r="DC10" s="5393"/>
      <c r="DD10" s="5393"/>
      <c r="DE10" s="5393"/>
      <c r="DF10" s="5393">
        <v>2035</v>
      </c>
      <c r="DG10" s="5393"/>
      <c r="DH10" s="5393"/>
      <c r="DI10" s="5393"/>
      <c r="DJ10" s="5393">
        <v>2036</v>
      </c>
      <c r="DK10" s="5393"/>
      <c r="DL10" s="5393"/>
      <c r="DM10" s="5393"/>
      <c r="DN10" s="5393">
        <v>2037</v>
      </c>
      <c r="DO10" s="5393"/>
      <c r="DP10" s="5393"/>
      <c r="DQ10" s="5393"/>
      <c r="DR10" s="5393">
        <v>2038</v>
      </c>
      <c r="DS10" s="5393"/>
      <c r="DT10" s="5393"/>
      <c r="DU10" s="5393"/>
      <c r="DV10" s="5394" t="s">
        <v>242</v>
      </c>
      <c r="DW10" s="5391" t="s">
        <v>243</v>
      </c>
      <c r="DX10" s="5391" t="s">
        <v>244</v>
      </c>
      <c r="DY10" s="5391" t="s">
        <v>245</v>
      </c>
      <c r="DZ10" s="5391" t="s">
        <v>246</v>
      </c>
      <c r="EA10" s="5391" t="s">
        <v>247</v>
      </c>
      <c r="EB10" s="5391" t="s">
        <v>248</v>
      </c>
      <c r="EC10" s="5391" t="s">
        <v>243</v>
      </c>
      <c r="ED10" s="5391" t="s">
        <v>244</v>
      </c>
      <c r="EE10" s="5391" t="s">
        <v>245</v>
      </c>
      <c r="EF10" s="5391" t="s">
        <v>246</v>
      </c>
      <c r="EG10" s="5391" t="s">
        <v>247</v>
      </c>
      <c r="EH10" s="5389" t="s">
        <v>248</v>
      </c>
      <c r="EI10" s="3976"/>
      <c r="EJ10" s="3976"/>
      <c r="EK10" s="3976"/>
      <c r="EL10" s="3976"/>
    </row>
    <row r="11" spans="1:142" ht="44.25" customHeight="1">
      <c r="A11" s="5414"/>
      <c r="B11" s="5392"/>
      <c r="C11" s="5392"/>
      <c r="D11" s="5392"/>
      <c r="E11" s="5392"/>
      <c r="F11" s="5392"/>
      <c r="G11" s="5392"/>
      <c r="H11" s="5392"/>
      <c r="I11" s="2902" t="s">
        <v>249</v>
      </c>
      <c r="J11" s="2902" t="s">
        <v>250</v>
      </c>
      <c r="K11" s="2901" t="s">
        <v>251</v>
      </c>
      <c r="L11" s="2901" t="s">
        <v>252</v>
      </c>
      <c r="M11" s="2901" t="s">
        <v>253</v>
      </c>
      <c r="N11" s="2901" t="s">
        <v>254</v>
      </c>
      <c r="O11" s="2901" t="s">
        <v>255</v>
      </c>
      <c r="P11" s="2901" t="s">
        <v>256</v>
      </c>
      <c r="Q11" s="2901" t="s">
        <v>257</v>
      </c>
      <c r="R11" s="2901" t="s">
        <v>258</v>
      </c>
      <c r="S11" s="2901" t="s">
        <v>259</v>
      </c>
      <c r="T11" s="2901" t="s">
        <v>260</v>
      </c>
      <c r="U11" s="2901" t="s">
        <v>261</v>
      </c>
      <c r="V11" s="2901" t="s">
        <v>262</v>
      </c>
      <c r="W11" s="2901" t="s">
        <v>263</v>
      </c>
      <c r="X11" s="2901" t="s">
        <v>264</v>
      </c>
      <c r="Y11" s="2901" t="s">
        <v>265</v>
      </c>
      <c r="Z11" s="2901" t="s">
        <v>266</v>
      </c>
      <c r="AA11" s="2901" t="s">
        <v>267</v>
      </c>
      <c r="AB11" s="2901" t="s">
        <v>268</v>
      </c>
      <c r="AC11" s="5392"/>
      <c r="AD11" s="5399"/>
      <c r="AE11" s="5392"/>
      <c r="AF11" s="5401"/>
      <c r="AG11" s="5392"/>
      <c r="AH11" s="5392"/>
      <c r="AI11" s="5403"/>
      <c r="AJ11" s="5397"/>
      <c r="AK11" s="5405"/>
      <c r="AL11" s="5392"/>
      <c r="AM11" s="5397"/>
      <c r="AN11" s="5397"/>
      <c r="AO11" s="2902" t="s">
        <v>249</v>
      </c>
      <c r="AP11" s="2902" t="s">
        <v>250</v>
      </c>
      <c r="AQ11" s="2903" t="s">
        <v>251</v>
      </c>
      <c r="AR11" s="2901" t="s">
        <v>252</v>
      </c>
      <c r="AS11" s="2901" t="s">
        <v>253</v>
      </c>
      <c r="AT11" s="2901" t="s">
        <v>254</v>
      </c>
      <c r="AU11" s="2901" t="s">
        <v>255</v>
      </c>
      <c r="AV11" s="2901" t="s">
        <v>256</v>
      </c>
      <c r="AW11" s="2901" t="s">
        <v>257</v>
      </c>
      <c r="AX11" s="2901" t="s">
        <v>258</v>
      </c>
      <c r="AY11" s="2901" t="s">
        <v>259</v>
      </c>
      <c r="AZ11" s="2901" t="s">
        <v>260</v>
      </c>
      <c r="BA11" s="2901" t="s">
        <v>261</v>
      </c>
      <c r="BB11" s="2901" t="s">
        <v>262</v>
      </c>
      <c r="BC11" s="2901" t="s">
        <v>263</v>
      </c>
      <c r="BD11" s="2901" t="s">
        <v>264</v>
      </c>
      <c r="BE11" s="2901" t="s">
        <v>265</v>
      </c>
      <c r="BF11" s="2901" t="s">
        <v>266</v>
      </c>
      <c r="BG11" s="2901" t="s">
        <v>267</v>
      </c>
      <c r="BH11" s="2901" t="s">
        <v>268</v>
      </c>
      <c r="BI11" s="5392"/>
      <c r="BJ11" s="2904" t="s">
        <v>223</v>
      </c>
      <c r="BK11" s="2904" t="s">
        <v>269</v>
      </c>
      <c r="BL11" s="2902" t="s">
        <v>270</v>
      </c>
      <c r="BM11" s="2905" t="s">
        <v>271</v>
      </c>
      <c r="BN11" s="2902" t="s">
        <v>223</v>
      </c>
      <c r="BO11" s="2902" t="s">
        <v>269</v>
      </c>
      <c r="BP11" s="2902" t="s">
        <v>270</v>
      </c>
      <c r="BQ11" s="2905" t="s">
        <v>271</v>
      </c>
      <c r="BR11" s="2902" t="s">
        <v>223</v>
      </c>
      <c r="BS11" s="2902" t="s">
        <v>269</v>
      </c>
      <c r="BT11" s="2902" t="s">
        <v>270</v>
      </c>
      <c r="BU11" s="2905" t="s">
        <v>271</v>
      </c>
      <c r="BV11" s="2902" t="s">
        <v>223</v>
      </c>
      <c r="BW11" s="2902" t="s">
        <v>272</v>
      </c>
      <c r="BX11" s="2902" t="s">
        <v>270</v>
      </c>
      <c r="BY11" s="2905" t="s">
        <v>271</v>
      </c>
      <c r="BZ11" s="2902" t="s">
        <v>223</v>
      </c>
      <c r="CA11" s="2902" t="s">
        <v>272</v>
      </c>
      <c r="CB11" s="2902" t="s">
        <v>270</v>
      </c>
      <c r="CC11" s="2905" t="s">
        <v>271</v>
      </c>
      <c r="CD11" s="2902" t="s">
        <v>223</v>
      </c>
      <c r="CE11" s="2902" t="s">
        <v>272</v>
      </c>
      <c r="CF11" s="2902" t="s">
        <v>270</v>
      </c>
      <c r="CG11" s="2905" t="s">
        <v>271</v>
      </c>
      <c r="CH11" s="2904" t="s">
        <v>223</v>
      </c>
      <c r="CI11" s="2902" t="s">
        <v>272</v>
      </c>
      <c r="CJ11" s="2902" t="s">
        <v>270</v>
      </c>
      <c r="CK11" s="2905" t="s">
        <v>271</v>
      </c>
      <c r="CL11" s="2902" t="s">
        <v>223</v>
      </c>
      <c r="CM11" s="2902" t="s">
        <v>272</v>
      </c>
      <c r="CN11" s="2902" t="s">
        <v>270</v>
      </c>
      <c r="CO11" s="2905" t="s">
        <v>271</v>
      </c>
      <c r="CP11" s="2904" t="s">
        <v>223</v>
      </c>
      <c r="CQ11" s="2902" t="s">
        <v>272</v>
      </c>
      <c r="CR11" s="2902" t="s">
        <v>270</v>
      </c>
      <c r="CS11" s="2905" t="s">
        <v>271</v>
      </c>
      <c r="CT11" s="2904" t="s">
        <v>223</v>
      </c>
      <c r="CU11" s="2902" t="s">
        <v>272</v>
      </c>
      <c r="CV11" s="2902" t="s">
        <v>270</v>
      </c>
      <c r="CW11" s="2905" t="s">
        <v>271</v>
      </c>
      <c r="CX11" s="2902" t="s">
        <v>223</v>
      </c>
      <c r="CY11" s="2902" t="s">
        <v>272</v>
      </c>
      <c r="CZ11" s="2902" t="s">
        <v>270</v>
      </c>
      <c r="DA11" s="2905" t="s">
        <v>271</v>
      </c>
      <c r="DB11" s="2902" t="s">
        <v>223</v>
      </c>
      <c r="DC11" s="2902" t="s">
        <v>272</v>
      </c>
      <c r="DD11" s="2902" t="s">
        <v>270</v>
      </c>
      <c r="DE11" s="2905" t="s">
        <v>271</v>
      </c>
      <c r="DF11" s="2902" t="s">
        <v>223</v>
      </c>
      <c r="DG11" s="2902" t="s">
        <v>272</v>
      </c>
      <c r="DH11" s="2902" t="s">
        <v>270</v>
      </c>
      <c r="DI11" s="2905" t="s">
        <v>271</v>
      </c>
      <c r="DJ11" s="2902" t="s">
        <v>223</v>
      </c>
      <c r="DK11" s="2902" t="s">
        <v>272</v>
      </c>
      <c r="DL11" s="2902" t="s">
        <v>270</v>
      </c>
      <c r="DM11" s="2905" t="s">
        <v>271</v>
      </c>
      <c r="DN11" s="2902" t="s">
        <v>223</v>
      </c>
      <c r="DO11" s="2902" t="s">
        <v>272</v>
      </c>
      <c r="DP11" s="2902" t="s">
        <v>270</v>
      </c>
      <c r="DQ11" s="2905" t="s">
        <v>271</v>
      </c>
      <c r="DR11" s="2902" t="s">
        <v>223</v>
      </c>
      <c r="DS11" s="2902" t="s">
        <v>272</v>
      </c>
      <c r="DT11" s="2902" t="s">
        <v>270</v>
      </c>
      <c r="DU11" s="2905" t="s">
        <v>271</v>
      </c>
      <c r="DV11" s="5395"/>
      <c r="DW11" s="5392"/>
      <c r="DX11" s="5392"/>
      <c r="DY11" s="5392"/>
      <c r="DZ11" s="5392"/>
      <c r="EA11" s="5392"/>
      <c r="EB11" s="5392"/>
      <c r="EC11" s="5392"/>
      <c r="ED11" s="5392"/>
      <c r="EE11" s="5392"/>
      <c r="EF11" s="5392"/>
      <c r="EG11" s="5392"/>
      <c r="EH11" s="5390"/>
      <c r="EI11" s="3976"/>
      <c r="EJ11" s="3976"/>
      <c r="EK11" s="3976"/>
      <c r="EL11" s="3976"/>
    </row>
    <row r="12" spans="1:142" ht="154.5" customHeight="1">
      <c r="A12" s="3985" t="s">
        <v>1303</v>
      </c>
      <c r="B12" s="3986">
        <v>0.33</v>
      </c>
      <c r="C12" s="3966" t="s">
        <v>1304</v>
      </c>
      <c r="D12" s="3987">
        <v>3.3000000000000002E-2</v>
      </c>
      <c r="E12" s="3966" t="s">
        <v>1305</v>
      </c>
      <c r="F12" s="3988" t="s">
        <v>1306</v>
      </c>
      <c r="G12" s="3989" t="s">
        <v>299</v>
      </c>
      <c r="H12" s="3990" t="s">
        <v>26</v>
      </c>
      <c r="I12" s="3990" t="s">
        <v>437</v>
      </c>
      <c r="J12" s="3990"/>
      <c r="K12" s="3991"/>
      <c r="L12" s="3991">
        <v>50770</v>
      </c>
      <c r="M12" s="3992">
        <v>0.15</v>
      </c>
      <c r="N12" s="3992">
        <v>0.25</v>
      </c>
      <c r="O12" s="3992">
        <v>0.35</v>
      </c>
      <c r="P12" s="3992">
        <v>0.43</v>
      </c>
      <c r="Q12" s="3992">
        <v>0.49</v>
      </c>
      <c r="R12" s="3992">
        <v>0.55000000000000004</v>
      </c>
      <c r="S12" s="3992">
        <v>0.61</v>
      </c>
      <c r="T12" s="3992">
        <v>0.67</v>
      </c>
      <c r="U12" s="3992">
        <v>0.73</v>
      </c>
      <c r="V12" s="3992">
        <v>0.79</v>
      </c>
      <c r="W12" s="3992">
        <v>0.84</v>
      </c>
      <c r="X12" s="3992">
        <v>0.89</v>
      </c>
      <c r="Y12" s="3992">
        <v>0.94</v>
      </c>
      <c r="Z12" s="3992">
        <v>0.96</v>
      </c>
      <c r="AA12" s="3992">
        <v>0.98</v>
      </c>
      <c r="AB12" s="3992">
        <v>1</v>
      </c>
      <c r="AC12" s="3992">
        <v>1</v>
      </c>
      <c r="AD12" s="3989" t="s">
        <v>279</v>
      </c>
      <c r="AE12" s="3993" t="s">
        <v>1307</v>
      </c>
      <c r="AF12" s="3994">
        <v>8.3999999999999995E-3</v>
      </c>
      <c r="AG12" s="3990" t="s">
        <v>1308</v>
      </c>
      <c r="AH12" s="3990" t="s">
        <v>1309</v>
      </c>
      <c r="AI12" s="3990" t="s">
        <v>1310</v>
      </c>
      <c r="AJ12" s="3995" t="s">
        <v>1311</v>
      </c>
      <c r="AK12" s="3990" t="s">
        <v>285</v>
      </c>
      <c r="AL12" s="3990" t="s">
        <v>20</v>
      </c>
      <c r="AM12" s="3996" t="str">
        <f t="shared" ref="AM12:AM37" si="0">IF(ISNUMBER(SEARCH("ND",AN12)),"NO","SI")</f>
        <v>SI</v>
      </c>
      <c r="AN12" s="3990">
        <v>314</v>
      </c>
      <c r="AO12" s="3990" t="s">
        <v>437</v>
      </c>
      <c r="AP12" s="3990"/>
      <c r="AQ12" s="3997">
        <v>45444</v>
      </c>
      <c r="AR12" s="3991">
        <v>50769</v>
      </c>
      <c r="AS12" s="3990">
        <v>0</v>
      </c>
      <c r="AT12" s="3990">
        <v>135</v>
      </c>
      <c r="AU12" s="3990">
        <v>135</v>
      </c>
      <c r="AV12" s="3990">
        <v>135</v>
      </c>
      <c r="AW12" s="3990">
        <v>135</v>
      </c>
      <c r="AX12" s="3990">
        <v>135</v>
      </c>
      <c r="AY12" s="3990">
        <v>135</v>
      </c>
      <c r="AZ12" s="3990">
        <v>135</v>
      </c>
      <c r="BA12" s="3990">
        <v>135</v>
      </c>
      <c r="BB12" s="3990">
        <v>135</v>
      </c>
      <c r="BC12" s="3990">
        <v>135</v>
      </c>
      <c r="BD12" s="3990">
        <v>135</v>
      </c>
      <c r="BE12" s="3990">
        <v>135</v>
      </c>
      <c r="BF12" s="3990">
        <v>135</v>
      </c>
      <c r="BG12" s="3990">
        <v>135</v>
      </c>
      <c r="BH12" s="3990">
        <v>135</v>
      </c>
      <c r="BI12" s="3998">
        <f t="shared" ref="BI12:BI17" si="1">SUM(AS12:BH12)</f>
        <v>2025</v>
      </c>
      <c r="BJ12" s="3999">
        <v>177</v>
      </c>
      <c r="BK12" s="3999">
        <v>177</v>
      </c>
      <c r="BL12" s="3999" t="s">
        <v>287</v>
      </c>
      <c r="BM12" s="4000">
        <v>7692</v>
      </c>
      <c r="BN12" s="3999">
        <v>177</v>
      </c>
      <c r="BO12" s="3999">
        <v>177</v>
      </c>
      <c r="BP12" s="3999" t="s">
        <v>287</v>
      </c>
      <c r="BQ12" s="4000">
        <v>7692</v>
      </c>
      <c r="BR12" s="3999">
        <v>191</v>
      </c>
      <c r="BS12" s="3999"/>
      <c r="BT12" s="4000"/>
      <c r="BU12" s="4000"/>
      <c r="BV12" s="3999">
        <v>207</v>
      </c>
      <c r="BW12" s="3999"/>
      <c r="BX12" s="4000"/>
      <c r="BY12" s="4000"/>
      <c r="BZ12" s="3999">
        <v>224</v>
      </c>
      <c r="CA12" s="3999"/>
      <c r="CB12" s="4000"/>
      <c r="CC12" s="4000"/>
      <c r="CD12" s="3999">
        <v>244</v>
      </c>
      <c r="CE12" s="3999"/>
      <c r="CF12" s="4000"/>
      <c r="CG12" s="4000"/>
      <c r="CH12" s="3999">
        <v>265</v>
      </c>
      <c r="CI12" s="3999"/>
      <c r="CJ12" s="4000"/>
      <c r="CK12" s="4000"/>
      <c r="CL12" s="4001">
        <v>288</v>
      </c>
      <c r="CM12" s="3999"/>
      <c r="CN12" s="4000"/>
      <c r="CO12" s="4000"/>
      <c r="CP12" s="3999">
        <v>314</v>
      </c>
      <c r="CQ12" s="3999"/>
      <c r="CR12" s="4000"/>
      <c r="CS12" s="4000"/>
      <c r="CT12" s="3999">
        <v>343</v>
      </c>
      <c r="CU12" s="3999"/>
      <c r="CV12" s="4000"/>
      <c r="CW12" s="4000"/>
      <c r="CX12" s="3999">
        <v>375</v>
      </c>
      <c r="CY12" s="3999"/>
      <c r="CZ12" s="4000"/>
      <c r="DA12" s="4000"/>
      <c r="DB12" s="3999">
        <v>411</v>
      </c>
      <c r="DC12" s="3999"/>
      <c r="DD12" s="4000"/>
      <c r="DE12" s="4000"/>
      <c r="DF12" s="3999">
        <v>451</v>
      </c>
      <c r="DG12" s="3999"/>
      <c r="DH12" s="4000"/>
      <c r="DI12" s="4000"/>
      <c r="DJ12" s="3999">
        <v>497</v>
      </c>
      <c r="DK12" s="3999"/>
      <c r="DL12" s="4000"/>
      <c r="DM12" s="4000"/>
      <c r="DN12" s="3999">
        <v>547</v>
      </c>
      <c r="DO12" s="3999"/>
      <c r="DP12" s="4000"/>
      <c r="DQ12" s="4000"/>
      <c r="DR12" s="3999">
        <v>695</v>
      </c>
      <c r="DS12" s="3999"/>
      <c r="DT12" s="3990"/>
      <c r="DU12" s="3990"/>
      <c r="DV12" s="4002">
        <f>BJ12+BN12+BR12+BV12+BZ12+CD12+CH12+CL12+CP12+CT12+CX12+DB12+DF12+DJ12+DN12+DR12</f>
        <v>5406</v>
      </c>
      <c r="DW12" s="3990" t="s">
        <v>288</v>
      </c>
      <c r="DX12" s="3990" t="s">
        <v>289</v>
      </c>
      <c r="DY12" s="3990" t="s">
        <v>1312</v>
      </c>
      <c r="DZ12" s="3990" t="s">
        <v>1313</v>
      </c>
      <c r="EA12" s="3990">
        <v>3779595</v>
      </c>
      <c r="EB12" s="3990" t="s">
        <v>1314</v>
      </c>
      <c r="EC12" s="3990" t="s">
        <v>1315</v>
      </c>
      <c r="ED12" s="3990" t="s">
        <v>1316</v>
      </c>
      <c r="EE12" s="3990"/>
      <c r="EF12" s="3990"/>
      <c r="EG12" s="3990"/>
      <c r="EH12" s="4003"/>
      <c r="EI12" s="3976"/>
      <c r="EJ12" s="3976"/>
      <c r="EK12" s="3976"/>
      <c r="EL12" s="4004"/>
    </row>
    <row r="13" spans="1:142" ht="168.75" customHeight="1">
      <c r="A13" s="4005" t="s">
        <v>1303</v>
      </c>
      <c r="B13" s="4006">
        <v>0.33</v>
      </c>
      <c r="C13" s="3966" t="s">
        <v>1304</v>
      </c>
      <c r="D13" s="3987">
        <v>3.3000000000000002E-2</v>
      </c>
      <c r="E13" s="3966" t="s">
        <v>1305</v>
      </c>
      <c r="F13" s="4007" t="s">
        <v>1317</v>
      </c>
      <c r="G13" s="4008" t="s">
        <v>299</v>
      </c>
      <c r="H13" s="4009" t="s">
        <v>26</v>
      </c>
      <c r="I13" s="4009" t="s">
        <v>437</v>
      </c>
      <c r="J13" s="4009"/>
      <c r="K13" s="4010"/>
      <c r="L13" s="4010">
        <v>50770</v>
      </c>
      <c r="M13" s="4011">
        <v>0.15</v>
      </c>
      <c r="N13" s="4011">
        <v>0.25</v>
      </c>
      <c r="O13" s="4011">
        <v>0.35</v>
      </c>
      <c r="P13" s="4011">
        <v>0.43</v>
      </c>
      <c r="Q13" s="4011">
        <v>0.49</v>
      </c>
      <c r="R13" s="4011">
        <v>0.55000000000000004</v>
      </c>
      <c r="S13" s="4011">
        <v>0.61</v>
      </c>
      <c r="T13" s="4011">
        <v>0.67</v>
      </c>
      <c r="U13" s="4011">
        <v>0.73</v>
      </c>
      <c r="V13" s="4011">
        <v>0.79</v>
      </c>
      <c r="W13" s="4011">
        <v>0.84</v>
      </c>
      <c r="X13" s="4011">
        <v>0.89</v>
      </c>
      <c r="Y13" s="4011">
        <v>0.94</v>
      </c>
      <c r="Z13" s="4011">
        <v>0.96</v>
      </c>
      <c r="AA13" s="4011">
        <v>0.98</v>
      </c>
      <c r="AB13" s="4011">
        <v>1</v>
      </c>
      <c r="AC13" s="4011">
        <v>1</v>
      </c>
      <c r="AD13" s="4008" t="s">
        <v>279</v>
      </c>
      <c r="AE13" s="4009" t="s">
        <v>1318</v>
      </c>
      <c r="AF13" s="4012">
        <v>8.3999999999999995E-3</v>
      </c>
      <c r="AG13" s="4009" t="s">
        <v>1319</v>
      </c>
      <c r="AH13" s="4009" t="s">
        <v>297</v>
      </c>
      <c r="AI13" s="4008" t="s">
        <v>1310</v>
      </c>
      <c r="AJ13" s="4009" t="s">
        <v>1320</v>
      </c>
      <c r="AK13" s="4008" t="s">
        <v>299</v>
      </c>
      <c r="AL13" s="4008" t="s">
        <v>20</v>
      </c>
      <c r="AM13" s="3979" t="str">
        <f t="shared" si="0"/>
        <v>SI</v>
      </c>
      <c r="AN13" s="4008">
        <v>364</v>
      </c>
      <c r="AO13" s="4008">
        <v>1</v>
      </c>
      <c r="AP13" s="4008">
        <v>2022</v>
      </c>
      <c r="AQ13" s="4013">
        <v>45078</v>
      </c>
      <c r="AR13" s="4014">
        <v>50740</v>
      </c>
      <c r="AS13" s="4009">
        <v>2</v>
      </c>
      <c r="AT13" s="4009">
        <v>2</v>
      </c>
      <c r="AU13" s="4009">
        <v>2</v>
      </c>
      <c r="AV13" s="4009">
        <v>2</v>
      </c>
      <c r="AW13" s="4009">
        <v>2</v>
      </c>
      <c r="AX13" s="4009">
        <v>2</v>
      </c>
      <c r="AY13" s="4009">
        <v>2</v>
      </c>
      <c r="AZ13" s="4009">
        <v>2</v>
      </c>
      <c r="BA13" s="4009">
        <v>2</v>
      </c>
      <c r="BB13" s="4009">
        <v>2</v>
      </c>
      <c r="BC13" s="4009">
        <v>2</v>
      </c>
      <c r="BD13" s="4009">
        <v>2</v>
      </c>
      <c r="BE13" s="4009">
        <v>2</v>
      </c>
      <c r="BF13" s="4009">
        <v>2</v>
      </c>
      <c r="BG13" s="4009">
        <v>2</v>
      </c>
      <c r="BH13" s="4009">
        <v>2</v>
      </c>
      <c r="BI13" s="4015">
        <f t="shared" si="1"/>
        <v>32</v>
      </c>
      <c r="BJ13" s="4016">
        <v>1105</v>
      </c>
      <c r="BK13" s="4017">
        <v>1105</v>
      </c>
      <c r="BL13" s="4018" t="s">
        <v>574</v>
      </c>
      <c r="BM13" s="4019">
        <v>7564</v>
      </c>
      <c r="BN13" s="4018">
        <v>1238</v>
      </c>
      <c r="BO13" s="4018">
        <v>1238</v>
      </c>
      <c r="BP13" s="4018" t="s">
        <v>574</v>
      </c>
      <c r="BQ13" s="4019">
        <v>7564</v>
      </c>
      <c r="BR13" s="4018">
        <v>1386</v>
      </c>
      <c r="BS13" s="4018"/>
      <c r="BT13" s="4019"/>
      <c r="BU13" s="4019"/>
      <c r="BV13" s="4018">
        <v>1552</v>
      </c>
      <c r="BW13" s="4018"/>
      <c r="BX13" s="4019"/>
      <c r="BY13" s="4019"/>
      <c r="BZ13" s="4018">
        <v>1739</v>
      </c>
      <c r="CA13" s="4018"/>
      <c r="CB13" s="4019"/>
      <c r="CC13" s="4019"/>
      <c r="CD13" s="4018">
        <v>1947</v>
      </c>
      <c r="CE13" s="4018"/>
      <c r="CF13" s="4019"/>
      <c r="CG13" s="4019"/>
      <c r="CH13" s="4020">
        <v>2181</v>
      </c>
      <c r="CI13" s="4018"/>
      <c r="CJ13" s="4019"/>
      <c r="CK13" s="4019"/>
      <c r="CL13" s="4021">
        <v>2443</v>
      </c>
      <c r="CM13" s="4018"/>
      <c r="CN13" s="4019"/>
      <c r="CO13" s="4019"/>
      <c r="CP13" s="4020">
        <v>2736</v>
      </c>
      <c r="CQ13" s="4018"/>
      <c r="CR13" s="4019"/>
      <c r="CS13" s="4019"/>
      <c r="CT13" s="4020">
        <v>3064</v>
      </c>
      <c r="CU13" s="4018"/>
      <c r="CV13" s="4019"/>
      <c r="CW13" s="4019"/>
      <c r="CX13" s="4018">
        <v>3432</v>
      </c>
      <c r="CY13" s="4018"/>
      <c r="CZ13" s="4019"/>
      <c r="DA13" s="4019"/>
      <c r="DB13" s="4018">
        <v>3844</v>
      </c>
      <c r="DC13" s="4018"/>
      <c r="DD13" s="4019"/>
      <c r="DE13" s="4019"/>
      <c r="DF13" s="4018">
        <v>4305</v>
      </c>
      <c r="DG13" s="4018"/>
      <c r="DH13" s="4019"/>
      <c r="DI13" s="4019"/>
      <c r="DJ13" s="4018">
        <v>4822</v>
      </c>
      <c r="DK13" s="4018"/>
      <c r="DL13" s="4019"/>
      <c r="DM13" s="4019"/>
      <c r="DN13" s="4018">
        <v>5400</v>
      </c>
      <c r="DO13" s="4018"/>
      <c r="DP13" s="4019"/>
      <c r="DQ13" s="4019"/>
      <c r="DR13" s="4018">
        <v>6048</v>
      </c>
      <c r="DS13" s="4018"/>
      <c r="DT13" s="4022"/>
      <c r="DU13" s="4008"/>
      <c r="DV13" s="4023">
        <f>BJ13+BN13+BR13+BV13+BZ13+CD13+CH13+CL13+CP13+CT13+CX13+DB13+DF13+DJ13+DN13+DR13</f>
        <v>47242</v>
      </c>
      <c r="DW13" s="4024" t="s">
        <v>300</v>
      </c>
      <c r="DX13" s="4024" t="s">
        <v>301</v>
      </c>
      <c r="DY13" s="4024" t="s">
        <v>302</v>
      </c>
      <c r="DZ13" s="4024" t="s">
        <v>303</v>
      </c>
      <c r="EA13" s="4024">
        <v>3279797</v>
      </c>
      <c r="EB13" s="1365" t="s">
        <v>304</v>
      </c>
      <c r="EC13" s="4009"/>
      <c r="ED13" s="4009"/>
      <c r="EE13" s="4009"/>
      <c r="EF13" s="4009"/>
      <c r="EG13" s="4009"/>
      <c r="EH13" s="4025"/>
      <c r="EI13" s="3976"/>
      <c r="EJ13" s="3976"/>
      <c r="EK13" s="3976"/>
      <c r="EL13" s="4004"/>
    </row>
    <row r="14" spans="1:142" ht="134.25" customHeight="1">
      <c r="A14" s="4005" t="s">
        <v>1303</v>
      </c>
      <c r="B14" s="4006">
        <v>0.33</v>
      </c>
      <c r="C14" s="3966" t="s">
        <v>1304</v>
      </c>
      <c r="D14" s="3987">
        <v>3.3000000000000002E-2</v>
      </c>
      <c r="E14" s="3966" t="s">
        <v>1305</v>
      </c>
      <c r="F14" s="4007" t="s">
        <v>1317</v>
      </c>
      <c r="G14" s="4008" t="s">
        <v>299</v>
      </c>
      <c r="H14" s="4009" t="s">
        <v>26</v>
      </c>
      <c r="I14" s="4009" t="s">
        <v>437</v>
      </c>
      <c r="J14" s="4009"/>
      <c r="K14" s="4010"/>
      <c r="L14" s="4010">
        <v>50770</v>
      </c>
      <c r="M14" s="4011">
        <v>0.15</v>
      </c>
      <c r="N14" s="4011">
        <v>0.25</v>
      </c>
      <c r="O14" s="4011">
        <v>0.35</v>
      </c>
      <c r="P14" s="4011">
        <v>0.43</v>
      </c>
      <c r="Q14" s="4011">
        <v>0.49</v>
      </c>
      <c r="R14" s="4011">
        <v>0.55000000000000004</v>
      </c>
      <c r="S14" s="4011">
        <v>0.61</v>
      </c>
      <c r="T14" s="4011">
        <v>0.67</v>
      </c>
      <c r="U14" s="4011">
        <v>0.73</v>
      </c>
      <c r="V14" s="4011">
        <v>0.79</v>
      </c>
      <c r="W14" s="4011">
        <v>0.84</v>
      </c>
      <c r="X14" s="4011">
        <v>0.89</v>
      </c>
      <c r="Y14" s="4011">
        <v>0.94</v>
      </c>
      <c r="Z14" s="4011">
        <v>0.96</v>
      </c>
      <c r="AA14" s="4011">
        <v>0.98</v>
      </c>
      <c r="AB14" s="4011">
        <v>1</v>
      </c>
      <c r="AC14" s="4011">
        <v>1</v>
      </c>
      <c r="AD14" s="4008"/>
      <c r="AE14" s="4026" t="s">
        <v>1321</v>
      </c>
      <c r="AF14" s="4012">
        <v>8.3999999999999995E-3</v>
      </c>
      <c r="AG14" s="4026" t="s">
        <v>433</v>
      </c>
      <c r="AH14" s="4026" t="s">
        <v>434</v>
      </c>
      <c r="AI14" s="4026" t="s">
        <v>1322</v>
      </c>
      <c r="AJ14" s="4026" t="s">
        <v>1323</v>
      </c>
      <c r="AK14" s="4026" t="s">
        <v>1324</v>
      </c>
      <c r="AL14" s="4026" t="s">
        <v>20</v>
      </c>
      <c r="AM14" s="3979" t="str">
        <f t="shared" si="0"/>
        <v>NO</v>
      </c>
      <c r="AN14" s="4026" t="s">
        <v>437</v>
      </c>
      <c r="AO14" s="4026">
        <v>4</v>
      </c>
      <c r="AP14" s="4026">
        <v>2022</v>
      </c>
      <c r="AQ14" s="4027">
        <v>45078</v>
      </c>
      <c r="AR14" s="4028">
        <v>50769</v>
      </c>
      <c r="AS14" s="4026">
        <v>6</v>
      </c>
      <c r="AT14" s="4026">
        <v>6</v>
      </c>
      <c r="AU14" s="4026">
        <v>6</v>
      </c>
      <c r="AV14" s="4026">
        <v>6</v>
      </c>
      <c r="AW14" s="4026">
        <v>6</v>
      </c>
      <c r="AX14" s="4026">
        <v>6</v>
      </c>
      <c r="AY14" s="4026">
        <v>6</v>
      </c>
      <c r="AZ14" s="4026">
        <v>6</v>
      </c>
      <c r="BA14" s="4026">
        <v>6</v>
      </c>
      <c r="BB14" s="4026">
        <v>6</v>
      </c>
      <c r="BC14" s="4026">
        <v>6</v>
      </c>
      <c r="BD14" s="4026">
        <v>6</v>
      </c>
      <c r="BE14" s="4026">
        <v>6</v>
      </c>
      <c r="BF14" s="4026">
        <v>6</v>
      </c>
      <c r="BG14" s="4026">
        <v>6</v>
      </c>
      <c r="BH14" s="4026">
        <v>6</v>
      </c>
      <c r="BI14" s="4015">
        <f t="shared" si="1"/>
        <v>96</v>
      </c>
      <c r="BJ14" s="4016">
        <v>277</v>
      </c>
      <c r="BK14" s="4017">
        <v>277</v>
      </c>
      <c r="BL14" s="4018" t="s">
        <v>574</v>
      </c>
      <c r="BM14" s="4019">
        <v>7738</v>
      </c>
      <c r="BN14" s="4017">
        <v>295</v>
      </c>
      <c r="BO14" s="4017">
        <v>295</v>
      </c>
      <c r="BP14" s="4018" t="s">
        <v>574</v>
      </c>
      <c r="BQ14" s="4019">
        <v>7738</v>
      </c>
      <c r="BR14" s="4017">
        <v>294</v>
      </c>
      <c r="BS14" s="4017"/>
      <c r="BT14" s="4029"/>
      <c r="BU14" s="4029"/>
      <c r="BV14" s="4017">
        <v>303</v>
      </c>
      <c r="BW14" s="4017"/>
      <c r="BX14" s="4029"/>
      <c r="BY14" s="4029"/>
      <c r="BZ14" s="4017">
        <v>312</v>
      </c>
      <c r="CA14" s="4017"/>
      <c r="CB14" s="4029"/>
      <c r="CC14" s="4029"/>
      <c r="CD14" s="4017">
        <v>321</v>
      </c>
      <c r="CE14" s="4017"/>
      <c r="CF14" s="4029"/>
      <c r="CG14" s="4029"/>
      <c r="CH14" s="4017">
        <v>331</v>
      </c>
      <c r="CI14" s="4017"/>
      <c r="CJ14" s="4029"/>
      <c r="CK14" s="4029"/>
      <c r="CL14" s="4017">
        <v>341</v>
      </c>
      <c r="CM14" s="4017"/>
      <c r="CN14" s="4029"/>
      <c r="CO14" s="4029"/>
      <c r="CP14" s="4017">
        <v>351</v>
      </c>
      <c r="CQ14" s="4017"/>
      <c r="CR14" s="4029"/>
      <c r="CS14" s="4029"/>
      <c r="CT14" s="4017">
        <v>361</v>
      </c>
      <c r="CU14" s="4017"/>
      <c r="CV14" s="4029"/>
      <c r="CW14" s="4029"/>
      <c r="CX14" s="4017">
        <v>372</v>
      </c>
      <c r="CY14" s="4017"/>
      <c r="CZ14" s="4029"/>
      <c r="DA14" s="4029"/>
      <c r="DB14" s="4017">
        <v>383</v>
      </c>
      <c r="DC14" s="4017"/>
      <c r="DD14" s="4029"/>
      <c r="DE14" s="4029"/>
      <c r="DF14" s="4017">
        <v>395</v>
      </c>
      <c r="DG14" s="4017"/>
      <c r="DH14" s="4029"/>
      <c r="DI14" s="4029"/>
      <c r="DJ14" s="4017">
        <v>407</v>
      </c>
      <c r="DK14" s="4017"/>
      <c r="DL14" s="4029"/>
      <c r="DM14" s="4029"/>
      <c r="DN14" s="4017">
        <v>419</v>
      </c>
      <c r="DO14" s="4017"/>
      <c r="DP14" s="4029"/>
      <c r="DQ14" s="4029"/>
      <c r="DR14" s="4017">
        <v>431</v>
      </c>
      <c r="DS14" s="4017"/>
      <c r="DT14" s="4030"/>
      <c r="DU14" s="4030"/>
      <c r="DV14" s="4023">
        <f>BJ14+BN14+BR14+BV14+BZ14+CD14+CH14+CL14+CP14+CT14+CX14+DB14+DF14+DJ14+DN14+DR14</f>
        <v>5593</v>
      </c>
      <c r="DW14" s="4031" t="s">
        <v>43</v>
      </c>
      <c r="DX14" s="4031" t="s">
        <v>107</v>
      </c>
      <c r="DY14" s="4031" t="s">
        <v>451</v>
      </c>
      <c r="DZ14" s="4031" t="s">
        <v>452</v>
      </c>
      <c r="EA14" s="4031">
        <v>3169001</v>
      </c>
      <c r="EB14" s="1366" t="s">
        <v>453</v>
      </c>
      <c r="EC14" s="4026">
        <f>SUM(BM14:DV14)</f>
        <v>26680</v>
      </c>
      <c r="ED14" s="4026"/>
      <c r="EE14" s="4026"/>
      <c r="EF14" s="4026"/>
      <c r="EG14" s="4026"/>
      <c r="EH14" s="4032"/>
      <c r="EI14" s="3976"/>
      <c r="EJ14" s="3976"/>
      <c r="EK14" s="3976"/>
      <c r="EL14" s="4004"/>
    </row>
    <row r="15" spans="1:142" ht="168.75" customHeight="1">
      <c r="A15" s="4005" t="s">
        <v>1303</v>
      </c>
      <c r="B15" s="4006">
        <v>0.33</v>
      </c>
      <c r="C15" s="3966" t="s">
        <v>1304</v>
      </c>
      <c r="D15" s="3987">
        <v>3.3000000000000002E-2</v>
      </c>
      <c r="E15" s="3966" t="s">
        <v>1305</v>
      </c>
      <c r="F15" s="4007" t="s">
        <v>1317</v>
      </c>
      <c r="G15" s="4008" t="s">
        <v>299</v>
      </c>
      <c r="H15" s="4009" t="s">
        <v>26</v>
      </c>
      <c r="I15" s="4009" t="s">
        <v>437</v>
      </c>
      <c r="J15" s="4009"/>
      <c r="K15" s="4010"/>
      <c r="L15" s="4010">
        <v>50770</v>
      </c>
      <c r="M15" s="4011">
        <v>0.15</v>
      </c>
      <c r="N15" s="4011">
        <v>0.25</v>
      </c>
      <c r="O15" s="4011">
        <v>0.35</v>
      </c>
      <c r="P15" s="4011">
        <v>0.43</v>
      </c>
      <c r="Q15" s="4011">
        <v>0.49</v>
      </c>
      <c r="R15" s="4011">
        <v>0.55000000000000004</v>
      </c>
      <c r="S15" s="4011">
        <v>0.61</v>
      </c>
      <c r="T15" s="4011">
        <v>0.67</v>
      </c>
      <c r="U15" s="4011">
        <v>0.73</v>
      </c>
      <c r="V15" s="4011">
        <v>0.79</v>
      </c>
      <c r="W15" s="4011">
        <v>0.84</v>
      </c>
      <c r="X15" s="4011">
        <v>0.89</v>
      </c>
      <c r="Y15" s="4011">
        <v>0.94</v>
      </c>
      <c r="Z15" s="4011">
        <v>0.96</v>
      </c>
      <c r="AA15" s="4011">
        <v>0.98</v>
      </c>
      <c r="AB15" s="4011">
        <v>1</v>
      </c>
      <c r="AC15" s="4011">
        <v>1</v>
      </c>
      <c r="AD15" s="4008" t="s">
        <v>308</v>
      </c>
      <c r="AE15" s="4009" t="s">
        <v>1325</v>
      </c>
      <c r="AF15" s="4012">
        <v>8.3999999999999995E-3</v>
      </c>
      <c r="AG15" s="4009" t="s">
        <v>1326</v>
      </c>
      <c r="AH15" s="4009" t="s">
        <v>1327</v>
      </c>
      <c r="AI15" s="4008" t="s">
        <v>1310</v>
      </c>
      <c r="AJ15" s="4026" t="s">
        <v>1328</v>
      </c>
      <c r="AK15" s="4009" t="s">
        <v>1329</v>
      </c>
      <c r="AL15" s="4009" t="s">
        <v>20</v>
      </c>
      <c r="AM15" s="3979" t="str">
        <f t="shared" si="0"/>
        <v>SI</v>
      </c>
      <c r="AN15" s="4009">
        <v>315</v>
      </c>
      <c r="AO15" s="4009">
        <v>80</v>
      </c>
      <c r="AP15" s="4009">
        <v>2022</v>
      </c>
      <c r="AQ15" s="4013">
        <v>45078</v>
      </c>
      <c r="AR15" s="4010">
        <v>50769</v>
      </c>
      <c r="AS15" s="4009">
        <v>80</v>
      </c>
      <c r="AT15" s="4009">
        <v>80</v>
      </c>
      <c r="AU15" s="4009">
        <v>80</v>
      </c>
      <c r="AV15" s="4009">
        <v>80</v>
      </c>
      <c r="AW15" s="4009">
        <v>80</v>
      </c>
      <c r="AX15" s="4009">
        <v>80</v>
      </c>
      <c r="AY15" s="4009">
        <v>80</v>
      </c>
      <c r="AZ15" s="4009">
        <v>80</v>
      </c>
      <c r="BA15" s="4009">
        <v>80</v>
      </c>
      <c r="BB15" s="4009">
        <v>80</v>
      </c>
      <c r="BC15" s="4009">
        <v>80</v>
      </c>
      <c r="BD15" s="4009">
        <v>80</v>
      </c>
      <c r="BE15" s="4009">
        <v>80</v>
      </c>
      <c r="BF15" s="4009">
        <v>80</v>
      </c>
      <c r="BG15" s="4009">
        <v>80</v>
      </c>
      <c r="BH15" s="4009">
        <v>80</v>
      </c>
      <c r="BI15" s="4015">
        <f t="shared" si="1"/>
        <v>1280</v>
      </c>
      <c r="BJ15" s="4016">
        <v>1066</v>
      </c>
      <c r="BK15" s="4017">
        <v>1066</v>
      </c>
      <c r="BL15" s="4018" t="s">
        <v>287</v>
      </c>
      <c r="BM15" s="4019">
        <v>7692</v>
      </c>
      <c r="BN15" s="4018">
        <v>1151</v>
      </c>
      <c r="BO15" s="4018">
        <v>1151</v>
      </c>
      <c r="BP15" s="4018" t="s">
        <v>287</v>
      </c>
      <c r="BQ15" s="4019">
        <v>7692</v>
      </c>
      <c r="BR15" s="4018">
        <v>1249</v>
      </c>
      <c r="BS15" s="4018"/>
      <c r="BT15" s="4019"/>
      <c r="BU15" s="4019"/>
      <c r="BV15" s="4018">
        <v>1362</v>
      </c>
      <c r="BW15" s="4018"/>
      <c r="BX15" s="4019"/>
      <c r="BY15" s="4019"/>
      <c r="BZ15" s="4018">
        <v>1490</v>
      </c>
      <c r="CA15" s="4018"/>
      <c r="CB15" s="4019"/>
      <c r="CC15" s="4019"/>
      <c r="CD15" s="4018">
        <v>1640</v>
      </c>
      <c r="CE15" s="4018"/>
      <c r="CF15" s="4019"/>
      <c r="CG15" s="4019"/>
      <c r="CH15" s="4020">
        <v>1811</v>
      </c>
      <c r="CI15" s="4018"/>
      <c r="CJ15" s="4019"/>
      <c r="CK15" s="4019"/>
      <c r="CL15" s="4021">
        <v>2011</v>
      </c>
      <c r="CM15" s="4018"/>
      <c r="CN15" s="4019"/>
      <c r="CO15" s="4019"/>
      <c r="CP15" s="4020">
        <v>2243</v>
      </c>
      <c r="CQ15" s="4018"/>
      <c r="CR15" s="4019"/>
      <c r="CS15" s="4019"/>
      <c r="CT15" s="4020">
        <v>2512</v>
      </c>
      <c r="CU15" s="4018"/>
      <c r="CV15" s="4019"/>
      <c r="CW15" s="4019"/>
      <c r="CX15" s="4018">
        <v>2826</v>
      </c>
      <c r="CY15" s="4018"/>
      <c r="CZ15" s="4019"/>
      <c r="DA15" s="4019"/>
      <c r="DB15" s="4018">
        <v>3192</v>
      </c>
      <c r="DC15" s="4018"/>
      <c r="DD15" s="4019"/>
      <c r="DE15" s="4019"/>
      <c r="DF15" s="4018">
        <v>3624</v>
      </c>
      <c r="DG15" s="4018"/>
      <c r="DH15" s="4019"/>
      <c r="DI15" s="4019"/>
      <c r="DJ15" s="4018">
        <v>4131</v>
      </c>
      <c r="DK15" s="4018"/>
      <c r="DL15" s="4019"/>
      <c r="DM15" s="4019"/>
      <c r="DN15" s="4018">
        <v>4730</v>
      </c>
      <c r="DO15" s="4018"/>
      <c r="DP15" s="4019"/>
      <c r="DQ15" s="4019"/>
      <c r="DR15" s="4018">
        <v>5440</v>
      </c>
      <c r="DS15" s="4018"/>
      <c r="DT15" s="4022"/>
      <c r="DU15" s="4008"/>
      <c r="DV15" s="4023">
        <f>BJ15+BN15+BR15+BV15+BZ15+CD15+CH15+CL15+CP15+CT15+CX15+DB15+DF15+DJ15+DN15+DR15</f>
        <v>40478</v>
      </c>
      <c r="DW15" s="4009" t="s">
        <v>288</v>
      </c>
      <c r="DX15" s="4009" t="s">
        <v>289</v>
      </c>
      <c r="DY15" s="4009" t="s">
        <v>1312</v>
      </c>
      <c r="DZ15" s="4009" t="s">
        <v>1313</v>
      </c>
      <c r="EA15" s="4009">
        <v>3779595</v>
      </c>
      <c r="EB15" s="4009" t="s">
        <v>1314</v>
      </c>
      <c r="EC15" s="4009" t="s">
        <v>1330</v>
      </c>
      <c r="ED15" s="4009" t="s">
        <v>1331</v>
      </c>
      <c r="EE15" s="4009"/>
      <c r="EF15" s="4009"/>
      <c r="EG15" s="4009"/>
      <c r="EH15" s="4025"/>
      <c r="EI15" s="3976"/>
      <c r="EJ15" s="3976"/>
      <c r="EK15" s="3976"/>
      <c r="EL15" s="4004"/>
    </row>
    <row r="16" spans="1:142" ht="168.75" customHeight="1">
      <c r="A16" s="4005" t="s">
        <v>1303</v>
      </c>
      <c r="B16" s="4006">
        <v>0.33</v>
      </c>
      <c r="C16" s="3966" t="s">
        <v>1304</v>
      </c>
      <c r="D16" s="3987">
        <v>3.3000000000000002E-2</v>
      </c>
      <c r="E16" s="3966" t="s">
        <v>1305</v>
      </c>
      <c r="F16" s="4007" t="s">
        <v>1317</v>
      </c>
      <c r="G16" s="4008" t="s">
        <v>299</v>
      </c>
      <c r="H16" s="4009" t="s">
        <v>26</v>
      </c>
      <c r="I16" s="4009" t="s">
        <v>437</v>
      </c>
      <c r="J16" s="4009"/>
      <c r="K16" s="4010"/>
      <c r="L16" s="4010">
        <v>50770</v>
      </c>
      <c r="M16" s="4011">
        <v>0.15</v>
      </c>
      <c r="N16" s="4011">
        <v>0.25</v>
      </c>
      <c r="O16" s="4011">
        <v>0.35</v>
      </c>
      <c r="P16" s="4011">
        <v>0.43</v>
      </c>
      <c r="Q16" s="4011">
        <v>0.49</v>
      </c>
      <c r="R16" s="4011">
        <v>0.55000000000000004</v>
      </c>
      <c r="S16" s="4011">
        <v>0.61</v>
      </c>
      <c r="T16" s="4011">
        <v>0.67</v>
      </c>
      <c r="U16" s="4011">
        <v>0.73</v>
      </c>
      <c r="V16" s="4011">
        <v>0.79</v>
      </c>
      <c r="W16" s="4011">
        <v>0.84</v>
      </c>
      <c r="X16" s="4011">
        <v>0.89</v>
      </c>
      <c r="Y16" s="4011">
        <v>0.94</v>
      </c>
      <c r="Z16" s="4011">
        <v>0.96</v>
      </c>
      <c r="AA16" s="4011">
        <v>0.98</v>
      </c>
      <c r="AB16" s="4011">
        <v>1</v>
      </c>
      <c r="AC16" s="4011">
        <v>1</v>
      </c>
      <c r="AD16" s="4008"/>
      <c r="AE16" s="4009" t="s">
        <v>1332</v>
      </c>
      <c r="AF16" s="4012">
        <v>8.3999999999999995E-3</v>
      </c>
      <c r="AG16" s="4009" t="s">
        <v>1333</v>
      </c>
      <c r="AH16" s="4009" t="s">
        <v>1334</v>
      </c>
      <c r="AI16" s="4009" t="s">
        <v>1335</v>
      </c>
      <c r="AJ16" s="4026" t="s">
        <v>1336</v>
      </c>
      <c r="AK16" s="4009" t="s">
        <v>1329</v>
      </c>
      <c r="AL16" s="4009" t="s">
        <v>20</v>
      </c>
      <c r="AM16" s="3979" t="str">
        <f t="shared" si="0"/>
        <v>SI</v>
      </c>
      <c r="AN16" s="4009">
        <v>315</v>
      </c>
      <c r="AO16" s="4009" t="s">
        <v>437</v>
      </c>
      <c r="AP16" s="4009"/>
      <c r="AQ16" s="4010">
        <v>45444</v>
      </c>
      <c r="AR16" s="4010">
        <v>50769</v>
      </c>
      <c r="AS16" s="4009">
        <v>0</v>
      </c>
      <c r="AT16" s="4009">
        <v>145</v>
      </c>
      <c r="AU16" s="4009">
        <v>145</v>
      </c>
      <c r="AV16" s="4009">
        <v>145</v>
      </c>
      <c r="AW16" s="4009">
        <v>145</v>
      </c>
      <c r="AX16" s="4009">
        <v>145</v>
      </c>
      <c r="AY16" s="4009">
        <v>145</v>
      </c>
      <c r="AZ16" s="4009">
        <v>145</v>
      </c>
      <c r="BA16" s="4009">
        <v>145</v>
      </c>
      <c r="BB16" s="4009">
        <v>145</v>
      </c>
      <c r="BC16" s="4009">
        <v>145</v>
      </c>
      <c r="BD16" s="4009">
        <v>145</v>
      </c>
      <c r="BE16" s="4009">
        <v>145</v>
      </c>
      <c r="BF16" s="4009">
        <v>145</v>
      </c>
      <c r="BG16" s="4009">
        <v>145</v>
      </c>
      <c r="BH16" s="4009">
        <v>145</v>
      </c>
      <c r="BI16" s="4015">
        <f t="shared" si="1"/>
        <v>2175</v>
      </c>
      <c r="BJ16" s="4016"/>
      <c r="BK16" s="4017">
        <v>1067</v>
      </c>
      <c r="BL16" s="4018" t="s">
        <v>287</v>
      </c>
      <c r="BM16" s="4019">
        <v>7692</v>
      </c>
      <c r="BN16" s="4018">
        <v>1152</v>
      </c>
      <c r="BO16" s="4018">
        <v>1152</v>
      </c>
      <c r="BP16" s="4018" t="s">
        <v>287</v>
      </c>
      <c r="BQ16" s="4019">
        <v>7692</v>
      </c>
      <c r="BR16" s="4018">
        <v>1250</v>
      </c>
      <c r="BS16" s="4018"/>
      <c r="BT16" s="4019"/>
      <c r="BU16" s="4019"/>
      <c r="BV16" s="4018">
        <v>1363</v>
      </c>
      <c r="BW16" s="4018"/>
      <c r="BX16" s="4019"/>
      <c r="BY16" s="4019"/>
      <c r="BZ16" s="4018">
        <v>1491</v>
      </c>
      <c r="CA16" s="4018"/>
      <c r="CB16" s="4019"/>
      <c r="CC16" s="4019"/>
      <c r="CD16" s="4018">
        <v>1641</v>
      </c>
      <c r="CE16" s="4018"/>
      <c r="CF16" s="4019"/>
      <c r="CG16" s="4019"/>
      <c r="CH16" s="4020">
        <v>1812</v>
      </c>
      <c r="CI16" s="4018"/>
      <c r="CJ16" s="4019"/>
      <c r="CK16" s="4019"/>
      <c r="CL16" s="4021">
        <v>2012</v>
      </c>
      <c r="CM16" s="4018"/>
      <c r="CN16" s="4019"/>
      <c r="CO16" s="4019"/>
      <c r="CP16" s="4020">
        <v>2244</v>
      </c>
      <c r="CQ16" s="4018"/>
      <c r="CR16" s="4019"/>
      <c r="CS16" s="4019"/>
      <c r="CT16" s="4020">
        <v>2513</v>
      </c>
      <c r="CU16" s="4018"/>
      <c r="CV16" s="4019"/>
      <c r="CW16" s="4019"/>
      <c r="CX16" s="4018">
        <v>2827</v>
      </c>
      <c r="CY16" s="4018"/>
      <c r="CZ16" s="4019"/>
      <c r="DA16" s="4019"/>
      <c r="DB16" s="4018">
        <v>3193</v>
      </c>
      <c r="DC16" s="4018"/>
      <c r="DD16" s="4019"/>
      <c r="DE16" s="4019"/>
      <c r="DF16" s="4018">
        <v>3625</v>
      </c>
      <c r="DG16" s="4018"/>
      <c r="DH16" s="4019"/>
      <c r="DI16" s="4019"/>
      <c r="DJ16" s="4018">
        <v>4132</v>
      </c>
      <c r="DK16" s="4018"/>
      <c r="DL16" s="4019"/>
      <c r="DM16" s="4019"/>
      <c r="DN16" s="4018">
        <v>4731</v>
      </c>
      <c r="DO16" s="4018"/>
      <c r="DP16" s="4019"/>
      <c r="DQ16" s="4019"/>
      <c r="DR16" s="4018">
        <v>5441</v>
      </c>
      <c r="DS16" s="4018"/>
      <c r="DT16" s="4022"/>
      <c r="DU16" s="4008"/>
      <c r="DV16" s="4023">
        <f t="shared" ref="DV16:DV86" si="2">BJ16+BN16+BR16+BV16+BZ16+CD16+CH16+CL16+CP16+CT16+CX16+DB16+DF16+DJ16+DN16+DR16</f>
        <v>39427</v>
      </c>
      <c r="DW16" s="4009" t="s">
        <v>288</v>
      </c>
      <c r="DX16" s="4009" t="s">
        <v>289</v>
      </c>
      <c r="DY16" s="4009" t="s">
        <v>1312</v>
      </c>
      <c r="DZ16" s="4009" t="s">
        <v>1313</v>
      </c>
      <c r="EA16" s="4009">
        <v>3779595</v>
      </c>
      <c r="EB16" s="4009" t="s">
        <v>1314</v>
      </c>
      <c r="EC16" s="4009"/>
      <c r="ED16" s="4009"/>
      <c r="EE16" s="4009"/>
      <c r="EF16" s="4009"/>
      <c r="EG16" s="4009"/>
      <c r="EH16" s="4025"/>
      <c r="EI16" s="3976"/>
      <c r="EJ16" s="3976"/>
      <c r="EK16" s="3976"/>
      <c r="EL16" s="4004"/>
    </row>
    <row r="17" spans="1:142" ht="168.75" customHeight="1">
      <c r="A17" s="4005" t="s">
        <v>1303</v>
      </c>
      <c r="B17" s="4006">
        <v>0.33</v>
      </c>
      <c r="C17" s="3966" t="s">
        <v>1304</v>
      </c>
      <c r="D17" s="3987">
        <v>3.3000000000000002E-2</v>
      </c>
      <c r="E17" s="3966" t="s">
        <v>1305</v>
      </c>
      <c r="F17" s="4007" t="s">
        <v>1306</v>
      </c>
      <c r="G17" s="4008" t="s">
        <v>299</v>
      </c>
      <c r="H17" s="4009" t="s">
        <v>26</v>
      </c>
      <c r="I17" s="4009" t="s">
        <v>437</v>
      </c>
      <c r="J17" s="4009"/>
      <c r="K17" s="4010"/>
      <c r="L17" s="4010">
        <v>50770</v>
      </c>
      <c r="M17" s="4011">
        <v>0.15</v>
      </c>
      <c r="N17" s="4011">
        <v>0.25</v>
      </c>
      <c r="O17" s="4011">
        <v>0.35</v>
      </c>
      <c r="P17" s="4011">
        <v>0.43</v>
      </c>
      <c r="Q17" s="4011">
        <v>0.49</v>
      </c>
      <c r="R17" s="4011">
        <v>0.55000000000000004</v>
      </c>
      <c r="S17" s="4011">
        <v>0.61</v>
      </c>
      <c r="T17" s="4011">
        <v>0.67</v>
      </c>
      <c r="U17" s="4011">
        <v>0.73</v>
      </c>
      <c r="V17" s="4011">
        <v>0.79</v>
      </c>
      <c r="W17" s="4011">
        <v>0.84</v>
      </c>
      <c r="X17" s="4011">
        <v>0.89</v>
      </c>
      <c r="Y17" s="4011">
        <v>0.94</v>
      </c>
      <c r="Z17" s="4011">
        <v>0.96</v>
      </c>
      <c r="AA17" s="4011">
        <v>0.98</v>
      </c>
      <c r="AB17" s="4011">
        <v>1</v>
      </c>
      <c r="AC17" s="4011">
        <v>1</v>
      </c>
      <c r="AD17" s="4008"/>
      <c r="AE17" s="4009" t="s">
        <v>1337</v>
      </c>
      <c r="AF17" s="4012">
        <v>8.3999999999999995E-3</v>
      </c>
      <c r="AG17" s="4009" t="s">
        <v>1338</v>
      </c>
      <c r="AH17" s="4009" t="s">
        <v>1339</v>
      </c>
      <c r="AI17" s="4009" t="s">
        <v>1340</v>
      </c>
      <c r="AJ17" s="4026" t="s">
        <v>1341</v>
      </c>
      <c r="AK17" s="4009" t="s">
        <v>1050</v>
      </c>
      <c r="AL17" s="4009" t="s">
        <v>20</v>
      </c>
      <c r="AM17" s="3979" t="str">
        <f t="shared" si="0"/>
        <v>SI</v>
      </c>
      <c r="AN17" s="4009">
        <v>317</v>
      </c>
      <c r="AO17" s="4009" t="s">
        <v>437</v>
      </c>
      <c r="AP17" s="4009"/>
      <c r="AQ17" s="4010">
        <v>45292</v>
      </c>
      <c r="AR17" s="4010">
        <v>50769</v>
      </c>
      <c r="AS17" s="4009">
        <v>0</v>
      </c>
      <c r="AT17" s="4009">
        <v>20</v>
      </c>
      <c r="AU17" s="4009">
        <v>20</v>
      </c>
      <c r="AV17" s="4009">
        <v>20</v>
      </c>
      <c r="AW17" s="4009">
        <v>20</v>
      </c>
      <c r="AX17" s="4009">
        <v>20</v>
      </c>
      <c r="AY17" s="4009">
        <v>20</v>
      </c>
      <c r="AZ17" s="4009">
        <v>20</v>
      </c>
      <c r="BA17" s="4009">
        <v>20</v>
      </c>
      <c r="BB17" s="4009">
        <v>20</v>
      </c>
      <c r="BC17" s="4009">
        <v>20</v>
      </c>
      <c r="BD17" s="4009">
        <v>20</v>
      </c>
      <c r="BE17" s="4009">
        <v>20</v>
      </c>
      <c r="BF17" s="4009">
        <v>20</v>
      </c>
      <c r="BG17" s="4009">
        <v>20</v>
      </c>
      <c r="BH17" s="4009">
        <v>20</v>
      </c>
      <c r="BI17" s="4015">
        <f t="shared" si="1"/>
        <v>300</v>
      </c>
      <c r="BJ17" s="4016"/>
      <c r="BK17" s="4017">
        <v>141</v>
      </c>
      <c r="BL17" s="4018" t="s">
        <v>287</v>
      </c>
      <c r="BM17" s="4019">
        <v>7692</v>
      </c>
      <c r="BN17" s="4018">
        <v>141</v>
      </c>
      <c r="BO17" s="4018">
        <v>141</v>
      </c>
      <c r="BP17" s="4018" t="s">
        <v>287</v>
      </c>
      <c r="BQ17" s="4019">
        <v>7692</v>
      </c>
      <c r="BR17" s="4018">
        <v>158</v>
      </c>
      <c r="BS17" s="4018"/>
      <c r="BT17" s="4019"/>
      <c r="BU17" s="4019"/>
      <c r="BV17" s="4018">
        <v>177</v>
      </c>
      <c r="BW17" s="4018"/>
      <c r="BX17" s="4019"/>
      <c r="BY17" s="4019"/>
      <c r="BZ17" s="4018">
        <v>198</v>
      </c>
      <c r="CA17" s="4018"/>
      <c r="CB17" s="4019"/>
      <c r="CC17" s="4019"/>
      <c r="CD17" s="4018">
        <v>221</v>
      </c>
      <c r="CE17" s="4018"/>
      <c r="CF17" s="4019"/>
      <c r="CG17" s="4019"/>
      <c r="CH17" s="4020">
        <v>248</v>
      </c>
      <c r="CI17" s="4018"/>
      <c r="CJ17" s="4019"/>
      <c r="CK17" s="4019"/>
      <c r="CL17" s="4021">
        <v>278</v>
      </c>
      <c r="CM17" s="4018"/>
      <c r="CN17" s="4019"/>
      <c r="CO17" s="4019"/>
      <c r="CP17" s="4020">
        <v>311</v>
      </c>
      <c r="CQ17" s="4018"/>
      <c r="CR17" s="4019"/>
      <c r="CS17" s="4019"/>
      <c r="CT17" s="4020">
        <v>348</v>
      </c>
      <c r="CU17" s="4018"/>
      <c r="CV17" s="4019"/>
      <c r="CW17" s="4019"/>
      <c r="CX17" s="4018">
        <v>390</v>
      </c>
      <c r="CY17" s="4018"/>
      <c r="CZ17" s="4019"/>
      <c r="DA17" s="4019"/>
      <c r="DB17" s="4018">
        <v>437</v>
      </c>
      <c r="DC17" s="4018"/>
      <c r="DD17" s="4019"/>
      <c r="DE17" s="4019"/>
      <c r="DF17" s="4018">
        <v>490</v>
      </c>
      <c r="DG17" s="4018"/>
      <c r="DH17" s="4019"/>
      <c r="DI17" s="4019"/>
      <c r="DJ17" s="4018">
        <v>548</v>
      </c>
      <c r="DK17" s="4018"/>
      <c r="DL17" s="4019"/>
      <c r="DM17" s="4019"/>
      <c r="DN17" s="4018">
        <v>614</v>
      </c>
      <c r="DO17" s="4018"/>
      <c r="DP17" s="4019"/>
      <c r="DQ17" s="4019"/>
      <c r="DR17" s="4018">
        <v>688</v>
      </c>
      <c r="DS17" s="4018"/>
      <c r="DT17" s="4022"/>
      <c r="DU17" s="4008"/>
      <c r="DV17" s="4023">
        <f t="shared" si="2"/>
        <v>5247</v>
      </c>
      <c r="DW17" s="4009" t="s">
        <v>288</v>
      </c>
      <c r="DX17" s="4009" t="s">
        <v>289</v>
      </c>
      <c r="DY17" s="4009" t="s">
        <v>1342</v>
      </c>
      <c r="DZ17" s="4009" t="s">
        <v>1313</v>
      </c>
      <c r="EA17" s="4009">
        <v>3779595</v>
      </c>
      <c r="EB17" s="4009" t="s">
        <v>1314</v>
      </c>
      <c r="EC17" s="4009" t="s">
        <v>1148</v>
      </c>
      <c r="ED17" s="4009" t="s">
        <v>1343</v>
      </c>
      <c r="EE17" s="4033"/>
      <c r="EF17" s="4033"/>
      <c r="EG17" s="4033"/>
      <c r="EH17" s="4034"/>
      <c r="EI17" s="3976"/>
      <c r="EJ17" s="3976"/>
      <c r="EK17" s="3976"/>
      <c r="EL17" s="4004"/>
    </row>
    <row r="18" spans="1:142" ht="168.75" customHeight="1">
      <c r="A18" s="4005" t="s">
        <v>1303</v>
      </c>
      <c r="B18" s="4006">
        <v>0.33</v>
      </c>
      <c r="C18" s="3966" t="s">
        <v>1304</v>
      </c>
      <c r="D18" s="3987">
        <v>3.3000000000000002E-2</v>
      </c>
      <c r="E18" s="3966" t="s">
        <v>1305</v>
      </c>
      <c r="F18" s="4007" t="s">
        <v>1306</v>
      </c>
      <c r="G18" s="4008" t="s">
        <v>299</v>
      </c>
      <c r="H18" s="4009" t="s">
        <v>26</v>
      </c>
      <c r="I18" s="4009" t="s">
        <v>437</v>
      </c>
      <c r="J18" s="4009"/>
      <c r="K18" s="4010"/>
      <c r="L18" s="4010">
        <v>50770</v>
      </c>
      <c r="M18" s="4011">
        <v>0.15</v>
      </c>
      <c r="N18" s="4011">
        <v>0.25</v>
      </c>
      <c r="O18" s="4011">
        <v>0.35</v>
      </c>
      <c r="P18" s="4011">
        <v>0.43</v>
      </c>
      <c r="Q18" s="4011">
        <v>0.49</v>
      </c>
      <c r="R18" s="4011">
        <v>0.55000000000000004</v>
      </c>
      <c r="S18" s="4011">
        <v>0.61</v>
      </c>
      <c r="T18" s="4011">
        <v>0.67</v>
      </c>
      <c r="U18" s="4011">
        <v>0.73</v>
      </c>
      <c r="V18" s="4011">
        <v>0.79</v>
      </c>
      <c r="W18" s="4011">
        <v>0.84</v>
      </c>
      <c r="X18" s="4011">
        <v>0.89</v>
      </c>
      <c r="Y18" s="4011">
        <v>0.94</v>
      </c>
      <c r="Z18" s="4011">
        <v>0.96</v>
      </c>
      <c r="AA18" s="4011">
        <v>0.98</v>
      </c>
      <c r="AB18" s="4011">
        <v>1</v>
      </c>
      <c r="AC18" s="4011">
        <v>1</v>
      </c>
      <c r="AD18" s="4008"/>
      <c r="AE18" s="4009" t="s">
        <v>1344</v>
      </c>
      <c r="AF18" s="4012">
        <v>8.3999999999999995E-3</v>
      </c>
      <c r="AG18" s="4009" t="s">
        <v>1345</v>
      </c>
      <c r="AH18" s="4009" t="s">
        <v>1346</v>
      </c>
      <c r="AI18" s="4008" t="s">
        <v>1310</v>
      </c>
      <c r="AJ18" s="4026" t="s">
        <v>1347</v>
      </c>
      <c r="AK18" s="4035" t="s">
        <v>334</v>
      </c>
      <c r="AL18" s="4008" t="s">
        <v>20</v>
      </c>
      <c r="AM18" s="3979" t="str">
        <f t="shared" si="0"/>
        <v>SI</v>
      </c>
      <c r="AN18" s="4008">
        <v>114</v>
      </c>
      <c r="AO18" s="4008">
        <v>400</v>
      </c>
      <c r="AP18" s="4008">
        <v>2022</v>
      </c>
      <c r="AQ18" s="4013">
        <v>45078</v>
      </c>
      <c r="AR18" s="4014">
        <v>50769</v>
      </c>
      <c r="AS18" s="4009">
        <v>400</v>
      </c>
      <c r="AT18" s="4009">
        <v>420</v>
      </c>
      <c r="AU18" s="4009">
        <v>440</v>
      </c>
      <c r="AV18" s="4009">
        <v>460</v>
      </c>
      <c r="AW18" s="4009">
        <v>480</v>
      </c>
      <c r="AX18" s="4009">
        <v>500</v>
      </c>
      <c r="AY18" s="4009">
        <v>520</v>
      </c>
      <c r="AZ18" s="4009">
        <v>540</v>
      </c>
      <c r="BA18" s="4009">
        <v>560</v>
      </c>
      <c r="BB18" s="4009">
        <v>580</v>
      </c>
      <c r="BC18" s="4009">
        <v>600</v>
      </c>
      <c r="BD18" s="4009">
        <v>620</v>
      </c>
      <c r="BE18" s="4009">
        <v>640</v>
      </c>
      <c r="BF18" s="4009">
        <v>660</v>
      </c>
      <c r="BG18" s="4009">
        <v>680</v>
      </c>
      <c r="BH18" s="4009">
        <v>700</v>
      </c>
      <c r="BI18" s="4036">
        <f t="shared" ref="BI18:BI24" si="3">SUM(AS18:BH18)</f>
        <v>8800</v>
      </c>
      <c r="BJ18" s="4016">
        <v>151</v>
      </c>
      <c r="BK18" s="4017">
        <v>151</v>
      </c>
      <c r="BL18" s="4018" t="s">
        <v>574</v>
      </c>
      <c r="BM18" s="4019">
        <v>7740</v>
      </c>
      <c r="BN18" s="4018">
        <v>156</v>
      </c>
      <c r="BO18" s="4018">
        <v>156</v>
      </c>
      <c r="BP18" s="4018" t="s">
        <v>574</v>
      </c>
      <c r="BQ18" s="4019"/>
      <c r="BR18" s="4018">
        <v>161</v>
      </c>
      <c r="BS18" s="4018"/>
      <c r="BT18" s="4019"/>
      <c r="BU18" s="4019"/>
      <c r="BV18" s="4018">
        <v>166</v>
      </c>
      <c r="BW18" s="4018"/>
      <c r="BX18" s="4019"/>
      <c r="BY18" s="4019"/>
      <c r="BZ18" s="4018">
        <v>171</v>
      </c>
      <c r="CA18" s="4018"/>
      <c r="CB18" s="4019"/>
      <c r="CC18" s="4019"/>
      <c r="CD18" s="4018">
        <v>176</v>
      </c>
      <c r="CE18" s="4018"/>
      <c r="CF18" s="4019"/>
      <c r="CG18" s="4019"/>
      <c r="CH18" s="4020">
        <v>181</v>
      </c>
      <c r="CI18" s="4018"/>
      <c r="CJ18" s="4019"/>
      <c r="CK18" s="4019"/>
      <c r="CL18" s="4021">
        <v>186</v>
      </c>
      <c r="CM18" s="4018"/>
      <c r="CN18" s="4019"/>
      <c r="CO18" s="4019"/>
      <c r="CP18" s="4020">
        <v>192</v>
      </c>
      <c r="CQ18" s="4018"/>
      <c r="CR18" s="4019"/>
      <c r="CS18" s="4019"/>
      <c r="CT18" s="4020">
        <v>198</v>
      </c>
      <c r="CU18" s="4018"/>
      <c r="CV18" s="4019"/>
      <c r="CW18" s="4019"/>
      <c r="CX18" s="4018">
        <v>204</v>
      </c>
      <c r="CY18" s="4018"/>
      <c r="CZ18" s="4019"/>
      <c r="DA18" s="4019"/>
      <c r="DB18" s="4018">
        <v>210</v>
      </c>
      <c r="DC18" s="4018"/>
      <c r="DD18" s="4019"/>
      <c r="DE18" s="4019"/>
      <c r="DF18" s="4018">
        <v>216</v>
      </c>
      <c r="DG18" s="4018"/>
      <c r="DH18" s="4019"/>
      <c r="DI18" s="4019"/>
      <c r="DJ18" s="4018">
        <v>222</v>
      </c>
      <c r="DK18" s="4018"/>
      <c r="DL18" s="4019"/>
      <c r="DM18" s="4019"/>
      <c r="DN18" s="4018">
        <v>229</v>
      </c>
      <c r="DO18" s="4018"/>
      <c r="DP18" s="4019"/>
      <c r="DQ18" s="4019"/>
      <c r="DR18" s="4018">
        <v>236</v>
      </c>
      <c r="DS18" s="4018"/>
      <c r="DT18" s="4022"/>
      <c r="DU18" s="4008"/>
      <c r="DV18" s="4023">
        <f t="shared" si="2"/>
        <v>3055</v>
      </c>
      <c r="DW18" s="4024" t="s">
        <v>300</v>
      </c>
      <c r="DX18" s="4024" t="s">
        <v>56</v>
      </c>
      <c r="DY18" s="4024" t="s">
        <v>339</v>
      </c>
      <c r="DZ18" s="4024" t="s">
        <v>340</v>
      </c>
      <c r="EA18" s="4024" t="s">
        <v>341</v>
      </c>
      <c r="EB18" s="1365" t="s">
        <v>342</v>
      </c>
      <c r="EC18" s="4035"/>
      <c r="ED18" s="4009"/>
      <c r="EE18" s="4009"/>
      <c r="EF18" s="4009"/>
      <c r="EG18" s="4009"/>
      <c r="EH18" s="4025"/>
      <c r="EI18" s="3976"/>
      <c r="EJ18" s="3976"/>
      <c r="EK18" s="3976"/>
      <c r="EL18" s="3976"/>
    </row>
    <row r="19" spans="1:142" ht="168.75" customHeight="1">
      <c r="A19" s="4005" t="s">
        <v>1303</v>
      </c>
      <c r="B19" s="4006">
        <v>0.33</v>
      </c>
      <c r="C19" s="3966" t="s">
        <v>1304</v>
      </c>
      <c r="D19" s="3987">
        <v>3.3000000000000002E-2</v>
      </c>
      <c r="E19" s="3966" t="s">
        <v>1305</v>
      </c>
      <c r="F19" s="4007" t="s">
        <v>1306</v>
      </c>
      <c r="G19" s="4008" t="s">
        <v>299</v>
      </c>
      <c r="H19" s="4009" t="s">
        <v>26</v>
      </c>
      <c r="I19" s="4009" t="s">
        <v>437</v>
      </c>
      <c r="J19" s="4009"/>
      <c r="K19" s="4010"/>
      <c r="L19" s="4010">
        <v>50770</v>
      </c>
      <c r="M19" s="4011">
        <v>0.15</v>
      </c>
      <c r="N19" s="4011">
        <v>0.25</v>
      </c>
      <c r="O19" s="4011">
        <v>0.35</v>
      </c>
      <c r="P19" s="4011">
        <v>0.43</v>
      </c>
      <c r="Q19" s="4011">
        <v>0.49</v>
      </c>
      <c r="R19" s="4011">
        <v>0.55000000000000004</v>
      </c>
      <c r="S19" s="4011">
        <v>0.61</v>
      </c>
      <c r="T19" s="4011">
        <v>0.67</v>
      </c>
      <c r="U19" s="4011">
        <v>0.73</v>
      </c>
      <c r="V19" s="4011">
        <v>0.79</v>
      </c>
      <c r="W19" s="4011">
        <v>0.84</v>
      </c>
      <c r="X19" s="4011">
        <v>0.89</v>
      </c>
      <c r="Y19" s="4011">
        <v>0.94</v>
      </c>
      <c r="Z19" s="4011">
        <v>0.96</v>
      </c>
      <c r="AA19" s="4011">
        <v>0.98</v>
      </c>
      <c r="AB19" s="4011">
        <v>1</v>
      </c>
      <c r="AC19" s="4011">
        <v>1</v>
      </c>
      <c r="AD19" s="4008"/>
      <c r="AE19" s="4026" t="s">
        <v>1348</v>
      </c>
      <c r="AF19" s="4012">
        <v>8.3999999999999995E-3</v>
      </c>
      <c r="AG19" s="4026" t="s">
        <v>1349</v>
      </c>
      <c r="AH19" s="4026" t="s">
        <v>1350</v>
      </c>
      <c r="AI19" s="4026" t="s">
        <v>1322</v>
      </c>
      <c r="AJ19" s="4026" t="s">
        <v>1351</v>
      </c>
      <c r="AK19" s="4026" t="s">
        <v>1352</v>
      </c>
      <c r="AL19" s="4037" t="s">
        <v>20</v>
      </c>
      <c r="AM19" s="4026" t="str">
        <f t="shared" si="0"/>
        <v>SI</v>
      </c>
      <c r="AN19" s="4037">
        <v>475</v>
      </c>
      <c r="AO19" s="4037" t="s">
        <v>437</v>
      </c>
      <c r="AP19" s="4037"/>
      <c r="AQ19" s="4038">
        <v>45108</v>
      </c>
      <c r="AR19" s="4038">
        <v>46386</v>
      </c>
      <c r="AS19" s="4039">
        <v>0.1</v>
      </c>
      <c r="AT19" s="4039">
        <v>0.3</v>
      </c>
      <c r="AU19" s="4039">
        <v>0.3</v>
      </c>
      <c r="AV19" s="4039">
        <v>0.3</v>
      </c>
      <c r="AW19" s="4037"/>
      <c r="AX19" s="4037"/>
      <c r="AY19" s="4037"/>
      <c r="AZ19" s="4037"/>
      <c r="BA19" s="4037"/>
      <c r="BB19" s="4037"/>
      <c r="BC19" s="4037"/>
      <c r="BD19" s="4037"/>
      <c r="BE19" s="4037"/>
      <c r="BF19" s="4037"/>
      <c r="BG19" s="4037"/>
      <c r="BH19" s="4037"/>
      <c r="BI19" s="4040">
        <f>SUM(AS19:BH19)</f>
        <v>1</v>
      </c>
      <c r="BJ19" s="4016">
        <v>513</v>
      </c>
      <c r="BK19" s="4017">
        <v>513</v>
      </c>
      <c r="BL19" s="4018" t="s">
        <v>574</v>
      </c>
      <c r="BM19" s="4019">
        <v>7879</v>
      </c>
      <c r="BN19" s="4018">
        <v>2100</v>
      </c>
      <c r="BO19" s="4018">
        <v>2100</v>
      </c>
      <c r="BP19" s="4018" t="s">
        <v>574</v>
      </c>
      <c r="BQ19" s="4019" t="s">
        <v>1353</v>
      </c>
      <c r="BR19" s="4018">
        <v>2100</v>
      </c>
      <c r="BS19" s="4018"/>
      <c r="BT19" s="4019"/>
      <c r="BU19" s="4019"/>
      <c r="BV19" s="4018">
        <v>2100</v>
      </c>
      <c r="BW19" s="4018"/>
      <c r="BX19" s="4019"/>
      <c r="BY19" s="4019"/>
      <c r="BZ19" s="4018"/>
      <c r="CA19" s="4018"/>
      <c r="CB19" s="4019"/>
      <c r="CC19" s="4019"/>
      <c r="CD19" s="4018"/>
      <c r="CE19" s="4018"/>
      <c r="CF19" s="4019"/>
      <c r="CG19" s="4019"/>
      <c r="CH19" s="4020"/>
      <c r="CI19" s="4018"/>
      <c r="CJ19" s="4019"/>
      <c r="CK19" s="4019"/>
      <c r="CL19" s="4021"/>
      <c r="CM19" s="4018"/>
      <c r="CN19" s="4019"/>
      <c r="CO19" s="4019"/>
      <c r="CP19" s="4020"/>
      <c r="CQ19" s="4018"/>
      <c r="CR19" s="4019"/>
      <c r="CS19" s="4019"/>
      <c r="CT19" s="4020"/>
      <c r="CU19" s="4018"/>
      <c r="CV19" s="4019"/>
      <c r="CW19" s="4019"/>
      <c r="CX19" s="4018"/>
      <c r="CY19" s="4018"/>
      <c r="CZ19" s="4019"/>
      <c r="DA19" s="4019"/>
      <c r="DB19" s="4018"/>
      <c r="DC19" s="4018"/>
      <c r="DD19" s="4019"/>
      <c r="DE19" s="4019"/>
      <c r="DF19" s="4018"/>
      <c r="DG19" s="4018"/>
      <c r="DH19" s="4019"/>
      <c r="DI19" s="4019"/>
      <c r="DJ19" s="4018"/>
      <c r="DK19" s="4018"/>
      <c r="DL19" s="4019"/>
      <c r="DM19" s="4019"/>
      <c r="DN19" s="4018"/>
      <c r="DO19" s="4018"/>
      <c r="DP19" s="4019"/>
      <c r="DQ19" s="4019"/>
      <c r="DR19" s="4018"/>
      <c r="DS19" s="4018"/>
      <c r="DT19" s="4022"/>
      <c r="DU19" s="4008"/>
      <c r="DV19" s="4023">
        <f>BJ19+BN19+BR19+BV19+BZ19+CD19+CH19+CL19+CP19+CT19+CX19+DB19+DF19+DJ19+DN19+DR19</f>
        <v>6813</v>
      </c>
      <c r="DW19" s="4026" t="s">
        <v>1080</v>
      </c>
      <c r="DX19" s="4026" t="s">
        <v>1354</v>
      </c>
      <c r="DY19" s="4026" t="s">
        <v>1355</v>
      </c>
      <c r="DZ19" s="4026" t="s">
        <v>1356</v>
      </c>
      <c r="EA19" s="4041">
        <v>3155642551</v>
      </c>
      <c r="EB19" s="2788" t="s">
        <v>1357</v>
      </c>
      <c r="EC19" s="4026" t="s">
        <v>1358</v>
      </c>
      <c r="ED19" s="4026" t="s">
        <v>1359</v>
      </c>
      <c r="EE19" s="4026" t="s">
        <v>1360</v>
      </c>
      <c r="EF19" s="4026" t="s">
        <v>1361</v>
      </c>
      <c r="EG19" s="4026">
        <v>3779595</v>
      </c>
      <c r="EH19" s="2794" t="s">
        <v>647</v>
      </c>
      <c r="EI19" s="3976"/>
      <c r="EJ19" s="3976"/>
      <c r="EK19" s="3976"/>
      <c r="EL19" s="3976"/>
    </row>
    <row r="20" spans="1:142" ht="168.75" customHeight="1">
      <c r="A20" s="4005" t="s">
        <v>1303</v>
      </c>
      <c r="B20" s="4042">
        <v>0.33</v>
      </c>
      <c r="C20" s="4043" t="s">
        <v>1362</v>
      </c>
      <c r="D20" s="4044">
        <v>3.3000000000000002E-2</v>
      </c>
      <c r="E20" s="4043" t="s">
        <v>1363</v>
      </c>
      <c r="F20" s="4045" t="s">
        <v>1364</v>
      </c>
      <c r="G20" s="4045" t="s">
        <v>278</v>
      </c>
      <c r="H20" s="4045" t="s">
        <v>23</v>
      </c>
      <c r="I20" s="4045" t="s">
        <v>437</v>
      </c>
      <c r="J20" s="4045"/>
      <c r="K20" s="4046"/>
      <c r="L20" s="4046">
        <v>50770</v>
      </c>
      <c r="M20" s="4047">
        <v>6.25E-2</v>
      </c>
      <c r="N20" s="4047">
        <v>6.25E-2</v>
      </c>
      <c r="O20" s="4047">
        <v>6.25E-2</v>
      </c>
      <c r="P20" s="4047">
        <v>6.25E-2</v>
      </c>
      <c r="Q20" s="4047">
        <v>6.25E-2</v>
      </c>
      <c r="R20" s="4047">
        <v>6.25E-2</v>
      </c>
      <c r="S20" s="4047">
        <v>6.25E-2</v>
      </c>
      <c r="T20" s="4047">
        <v>6.25E-2</v>
      </c>
      <c r="U20" s="4047">
        <v>6.25E-2</v>
      </c>
      <c r="V20" s="4047">
        <v>6.25E-2</v>
      </c>
      <c r="W20" s="4047">
        <v>6.25E-2</v>
      </c>
      <c r="X20" s="4047">
        <v>6.25E-2</v>
      </c>
      <c r="Y20" s="4047">
        <v>6.25E-2</v>
      </c>
      <c r="Z20" s="4047">
        <v>6.25E-2</v>
      </c>
      <c r="AA20" s="4047">
        <v>6.25E-2</v>
      </c>
      <c r="AB20" s="4047">
        <v>6.25E-2</v>
      </c>
      <c r="AC20" s="4011">
        <f t="shared" ref="AC20:AC25" si="4">SUM(M20:AB20)</f>
        <v>1</v>
      </c>
      <c r="AD20" s="4045" t="s">
        <v>1365</v>
      </c>
      <c r="AE20" s="4009" t="s">
        <v>1366</v>
      </c>
      <c r="AF20" s="4012">
        <v>8.3999999999999995E-3</v>
      </c>
      <c r="AG20" s="4009" t="s">
        <v>366</v>
      </c>
      <c r="AH20" s="4009" t="s">
        <v>367</v>
      </c>
      <c r="AI20" s="4009" t="s">
        <v>1367</v>
      </c>
      <c r="AJ20" s="4026" t="s">
        <v>1368</v>
      </c>
      <c r="AK20" s="4009" t="s">
        <v>1369</v>
      </c>
      <c r="AL20" s="4009" t="s">
        <v>23</v>
      </c>
      <c r="AM20" s="3979" t="str">
        <f t="shared" si="0"/>
        <v>SI</v>
      </c>
      <c r="AN20" s="4045">
        <v>354</v>
      </c>
      <c r="AO20" s="4045">
        <v>200</v>
      </c>
      <c r="AP20" s="4045">
        <v>2022</v>
      </c>
      <c r="AQ20" s="4046">
        <v>45078</v>
      </c>
      <c r="AR20" s="4046">
        <v>50769</v>
      </c>
      <c r="AS20" s="4045">
        <v>200</v>
      </c>
      <c r="AT20" s="4045">
        <v>200</v>
      </c>
      <c r="AU20" s="4045">
        <v>200</v>
      </c>
      <c r="AV20" s="4045">
        <v>200</v>
      </c>
      <c r="AW20" s="4045">
        <v>200</v>
      </c>
      <c r="AX20" s="4045">
        <v>200</v>
      </c>
      <c r="AY20" s="4045">
        <v>200</v>
      </c>
      <c r="AZ20" s="4045">
        <v>200</v>
      </c>
      <c r="BA20" s="4045">
        <v>200</v>
      </c>
      <c r="BB20" s="4045">
        <v>200</v>
      </c>
      <c r="BC20" s="4045">
        <v>200</v>
      </c>
      <c r="BD20" s="4045">
        <v>200</v>
      </c>
      <c r="BE20" s="4045">
        <v>200</v>
      </c>
      <c r="BF20" s="4045">
        <v>200</v>
      </c>
      <c r="BG20" s="4045">
        <v>200</v>
      </c>
      <c r="BH20" s="4045">
        <v>200</v>
      </c>
      <c r="BI20" s="4048">
        <f t="shared" si="3"/>
        <v>3200</v>
      </c>
      <c r="BJ20" s="4016">
        <v>396</v>
      </c>
      <c r="BK20" s="4017">
        <v>328</v>
      </c>
      <c r="BL20" s="4018" t="s">
        <v>574</v>
      </c>
      <c r="BM20" s="4019">
        <v>7746</v>
      </c>
      <c r="BN20" s="4018">
        <v>424</v>
      </c>
      <c r="BO20" s="4018">
        <v>424</v>
      </c>
      <c r="BP20" s="4018" t="s">
        <v>574</v>
      </c>
      <c r="BQ20" s="4019">
        <v>7746</v>
      </c>
      <c r="BR20" s="4018">
        <v>453</v>
      </c>
      <c r="BS20" s="4018" t="s">
        <v>359</v>
      </c>
      <c r="BT20" s="4019"/>
      <c r="BU20" s="4019" t="s">
        <v>359</v>
      </c>
      <c r="BV20" s="4018">
        <v>485</v>
      </c>
      <c r="BW20" s="4018" t="s">
        <v>359</v>
      </c>
      <c r="BX20" s="4019"/>
      <c r="BY20" s="4019" t="s">
        <v>359</v>
      </c>
      <c r="BZ20" s="4018">
        <v>519</v>
      </c>
      <c r="CA20" s="4018" t="s">
        <v>359</v>
      </c>
      <c r="CB20" s="4019"/>
      <c r="CC20" s="4019" t="s">
        <v>359</v>
      </c>
      <c r="CD20" s="4018">
        <v>555</v>
      </c>
      <c r="CE20" s="4018" t="s">
        <v>359</v>
      </c>
      <c r="CF20" s="4019"/>
      <c r="CG20" s="4019" t="s">
        <v>359</v>
      </c>
      <c r="CH20" s="4020">
        <v>594</v>
      </c>
      <c r="CI20" s="4018" t="s">
        <v>359</v>
      </c>
      <c r="CJ20" s="4019"/>
      <c r="CK20" s="4019" t="s">
        <v>359</v>
      </c>
      <c r="CL20" s="4021">
        <v>636</v>
      </c>
      <c r="CM20" s="4018" t="s">
        <v>359</v>
      </c>
      <c r="CN20" s="4019"/>
      <c r="CO20" s="4019" t="s">
        <v>359</v>
      </c>
      <c r="CP20" s="4020">
        <v>681</v>
      </c>
      <c r="CQ20" s="4018" t="s">
        <v>359</v>
      </c>
      <c r="CR20" s="4019"/>
      <c r="CS20" s="4019" t="s">
        <v>359</v>
      </c>
      <c r="CT20" s="4020">
        <v>728</v>
      </c>
      <c r="CU20" s="4018" t="s">
        <v>359</v>
      </c>
      <c r="CV20" s="4019"/>
      <c r="CW20" s="4019" t="s">
        <v>359</v>
      </c>
      <c r="CX20" s="4018">
        <v>779</v>
      </c>
      <c r="CY20" s="4018" t="s">
        <v>359</v>
      </c>
      <c r="CZ20" s="4019"/>
      <c r="DA20" s="4019" t="s">
        <v>359</v>
      </c>
      <c r="DB20" s="4018">
        <v>834</v>
      </c>
      <c r="DC20" s="4018" t="s">
        <v>359</v>
      </c>
      <c r="DD20" s="4019"/>
      <c r="DE20" s="4019" t="s">
        <v>359</v>
      </c>
      <c r="DF20" s="4018">
        <v>892</v>
      </c>
      <c r="DG20" s="4018" t="s">
        <v>359</v>
      </c>
      <c r="DH20" s="4019"/>
      <c r="DI20" s="4019" t="s">
        <v>359</v>
      </c>
      <c r="DJ20" s="4018">
        <v>955</v>
      </c>
      <c r="DK20" s="4018" t="s">
        <v>359</v>
      </c>
      <c r="DL20" s="4019"/>
      <c r="DM20" s="4019" t="s">
        <v>359</v>
      </c>
      <c r="DN20" s="4018">
        <v>1022</v>
      </c>
      <c r="DO20" s="4018" t="s">
        <v>359</v>
      </c>
      <c r="DP20" s="4019"/>
      <c r="DQ20" s="4019" t="s">
        <v>359</v>
      </c>
      <c r="DR20" s="4018">
        <v>1026</v>
      </c>
      <c r="DS20" s="4018" t="s">
        <v>359</v>
      </c>
      <c r="DT20" s="4022"/>
      <c r="DU20" s="4008"/>
      <c r="DV20" s="4023">
        <f>BJ20+BN20+BR20+BV20+BZ20+CD20+CH20+CL20+CP20+CT20+CX20+DB20+DF20+DJ20+DN20+DR20</f>
        <v>10979</v>
      </c>
      <c r="DW20" s="4045" t="s">
        <v>205</v>
      </c>
      <c r="DX20" s="4045" t="s">
        <v>360</v>
      </c>
      <c r="DY20" s="4045" t="s">
        <v>1370</v>
      </c>
      <c r="DZ20" s="4045" t="s">
        <v>362</v>
      </c>
      <c r="EA20" s="4045" t="s">
        <v>363</v>
      </c>
      <c r="EB20" s="1392" t="s">
        <v>364</v>
      </c>
      <c r="EC20" s="4009"/>
      <c r="ED20" s="4009"/>
      <c r="EE20" s="4009"/>
      <c r="EF20" s="4009"/>
      <c r="EG20" s="4009"/>
      <c r="EH20" s="4025"/>
      <c r="EI20" s="3976"/>
      <c r="EJ20" s="3976"/>
      <c r="EK20" s="3976"/>
      <c r="EL20" s="3976"/>
    </row>
    <row r="21" spans="1:142" ht="168.75" customHeight="1">
      <c r="A21" s="4005" t="s">
        <v>1303</v>
      </c>
      <c r="B21" s="4042">
        <v>0.33</v>
      </c>
      <c r="C21" s="4045" t="s">
        <v>1362</v>
      </c>
      <c r="D21" s="4049">
        <v>3.3000000000000002E-2</v>
      </c>
      <c r="E21" s="4045" t="s">
        <v>1363</v>
      </c>
      <c r="F21" s="4045" t="s">
        <v>1364</v>
      </c>
      <c r="G21" s="4045" t="s">
        <v>278</v>
      </c>
      <c r="H21" s="4045" t="s">
        <v>23</v>
      </c>
      <c r="I21" s="4045" t="s">
        <v>437</v>
      </c>
      <c r="J21" s="4045"/>
      <c r="K21" s="4046"/>
      <c r="L21" s="4046">
        <v>50770</v>
      </c>
      <c r="M21" s="4047">
        <v>6.25E-2</v>
      </c>
      <c r="N21" s="4047">
        <v>6.25E-2</v>
      </c>
      <c r="O21" s="4047">
        <v>6.25E-2</v>
      </c>
      <c r="P21" s="4047">
        <v>6.25E-2</v>
      </c>
      <c r="Q21" s="4047">
        <v>6.25E-2</v>
      </c>
      <c r="R21" s="4047">
        <v>6.25E-2</v>
      </c>
      <c r="S21" s="4047">
        <v>6.25E-2</v>
      </c>
      <c r="T21" s="4047">
        <v>6.25E-2</v>
      </c>
      <c r="U21" s="4047">
        <v>6.25E-2</v>
      </c>
      <c r="V21" s="4047">
        <v>6.25E-2</v>
      </c>
      <c r="W21" s="4047">
        <v>6.25E-2</v>
      </c>
      <c r="X21" s="4047">
        <v>6.25E-2</v>
      </c>
      <c r="Y21" s="4047">
        <v>6.25E-2</v>
      </c>
      <c r="Z21" s="4047">
        <v>6.25E-2</v>
      </c>
      <c r="AA21" s="4047">
        <v>6.25E-2</v>
      </c>
      <c r="AB21" s="4047">
        <v>6.25E-2</v>
      </c>
      <c r="AC21" s="4011">
        <f t="shared" si="4"/>
        <v>1</v>
      </c>
      <c r="AD21" s="4045" t="s">
        <v>1365</v>
      </c>
      <c r="AE21" s="4009" t="s">
        <v>1371</v>
      </c>
      <c r="AF21" s="4012">
        <v>8.3999999999999995E-3</v>
      </c>
      <c r="AG21" s="4009" t="s">
        <v>1372</v>
      </c>
      <c r="AH21" s="4050" t="s">
        <v>1373</v>
      </c>
      <c r="AI21" s="4009" t="s">
        <v>1367</v>
      </c>
      <c r="AJ21" s="4026" t="s">
        <v>1374</v>
      </c>
      <c r="AK21" s="4009" t="s">
        <v>1375</v>
      </c>
      <c r="AL21" s="4009" t="s">
        <v>20</v>
      </c>
      <c r="AM21" s="3979" t="str">
        <f t="shared" si="0"/>
        <v>SI</v>
      </c>
      <c r="AN21" s="4045">
        <v>354</v>
      </c>
      <c r="AO21" s="4026" t="s">
        <v>437</v>
      </c>
      <c r="AP21" s="4045"/>
      <c r="AQ21" s="4046">
        <v>45078</v>
      </c>
      <c r="AR21" s="4046">
        <v>50769</v>
      </c>
      <c r="AS21" s="4045">
        <v>2500</v>
      </c>
      <c r="AT21" s="4045">
        <v>2500</v>
      </c>
      <c r="AU21" s="4045">
        <v>2500</v>
      </c>
      <c r="AV21" s="4045">
        <v>2500</v>
      </c>
      <c r="AW21" s="4045">
        <v>2500</v>
      </c>
      <c r="AX21" s="4045">
        <v>2500</v>
      </c>
      <c r="AY21" s="4045">
        <v>2500</v>
      </c>
      <c r="AZ21" s="4045">
        <v>2500</v>
      </c>
      <c r="BA21" s="4045">
        <v>2500</v>
      </c>
      <c r="BB21" s="4045">
        <v>2500</v>
      </c>
      <c r="BC21" s="4045">
        <v>2500</v>
      </c>
      <c r="BD21" s="4045">
        <v>2500</v>
      </c>
      <c r="BE21" s="4045">
        <v>2500</v>
      </c>
      <c r="BF21" s="4045">
        <v>2500</v>
      </c>
      <c r="BG21" s="4045">
        <v>2500</v>
      </c>
      <c r="BH21" s="4045">
        <v>2500</v>
      </c>
      <c r="BI21" s="4048">
        <f t="shared" si="3"/>
        <v>40000</v>
      </c>
      <c r="BJ21" s="4016">
        <v>792</v>
      </c>
      <c r="BK21" s="4017">
        <v>792</v>
      </c>
      <c r="BL21" s="4018" t="s">
        <v>574</v>
      </c>
      <c r="BM21" s="4019" t="s">
        <v>359</v>
      </c>
      <c r="BN21" s="4018">
        <v>848</v>
      </c>
      <c r="BO21" s="4018">
        <v>848</v>
      </c>
      <c r="BP21" s="4018" t="s">
        <v>574</v>
      </c>
      <c r="BQ21" s="4019" t="s">
        <v>359</v>
      </c>
      <c r="BR21" s="4018">
        <v>907</v>
      </c>
      <c r="BS21" s="4018" t="s">
        <v>359</v>
      </c>
      <c r="BT21" s="4019"/>
      <c r="BU21" s="4019" t="s">
        <v>359</v>
      </c>
      <c r="BV21" s="4018">
        <v>970</v>
      </c>
      <c r="BW21" s="4018" t="s">
        <v>359</v>
      </c>
      <c r="BX21" s="4019"/>
      <c r="BY21" s="4019" t="s">
        <v>359</v>
      </c>
      <c r="BZ21" s="4018">
        <v>1038</v>
      </c>
      <c r="CA21" s="4018" t="s">
        <v>359</v>
      </c>
      <c r="CB21" s="4019"/>
      <c r="CC21" s="4019" t="s">
        <v>359</v>
      </c>
      <c r="CD21" s="4018">
        <v>1111</v>
      </c>
      <c r="CE21" s="4018" t="s">
        <v>359</v>
      </c>
      <c r="CF21" s="4019"/>
      <c r="CG21" s="4019" t="s">
        <v>359</v>
      </c>
      <c r="CH21" s="4020">
        <v>1189</v>
      </c>
      <c r="CI21" s="4018" t="s">
        <v>359</v>
      </c>
      <c r="CJ21" s="4019"/>
      <c r="CK21" s="4019" t="s">
        <v>359</v>
      </c>
      <c r="CL21" s="4021">
        <v>1272</v>
      </c>
      <c r="CM21" s="4018" t="s">
        <v>359</v>
      </c>
      <c r="CN21" s="4019"/>
      <c r="CO21" s="4019" t="s">
        <v>359</v>
      </c>
      <c r="CP21" s="4020">
        <v>1362</v>
      </c>
      <c r="CQ21" s="4018" t="s">
        <v>359</v>
      </c>
      <c r="CR21" s="4019"/>
      <c r="CS21" s="4019" t="s">
        <v>359</v>
      </c>
      <c r="CT21" s="4020">
        <v>1457</v>
      </c>
      <c r="CU21" s="4018" t="s">
        <v>359</v>
      </c>
      <c r="CV21" s="4019"/>
      <c r="CW21" s="4019" t="s">
        <v>359</v>
      </c>
      <c r="CX21" s="4018">
        <v>1559</v>
      </c>
      <c r="CY21" s="4018" t="s">
        <v>359</v>
      </c>
      <c r="CZ21" s="4019"/>
      <c r="DA21" s="4019" t="s">
        <v>359</v>
      </c>
      <c r="DB21" s="4018">
        <v>1668</v>
      </c>
      <c r="DC21" s="4018" t="s">
        <v>359</v>
      </c>
      <c r="DD21" s="4019"/>
      <c r="DE21" s="4019" t="s">
        <v>359</v>
      </c>
      <c r="DF21" s="4018">
        <v>1785</v>
      </c>
      <c r="DG21" s="4018" t="s">
        <v>359</v>
      </c>
      <c r="DH21" s="4019"/>
      <c r="DI21" s="4019" t="s">
        <v>359</v>
      </c>
      <c r="DJ21" s="4018">
        <v>1910</v>
      </c>
      <c r="DK21" s="4018" t="s">
        <v>359</v>
      </c>
      <c r="DL21" s="4019"/>
      <c r="DM21" s="4019" t="s">
        <v>359</v>
      </c>
      <c r="DN21" s="4018">
        <v>2044</v>
      </c>
      <c r="DO21" s="4018" t="s">
        <v>359</v>
      </c>
      <c r="DP21" s="4019"/>
      <c r="DQ21" s="4019" t="s">
        <v>359</v>
      </c>
      <c r="DR21" s="4018">
        <v>2053</v>
      </c>
      <c r="DS21" s="4018" t="s">
        <v>359</v>
      </c>
      <c r="DT21" s="4022"/>
      <c r="DU21" s="4008" t="s">
        <v>359</v>
      </c>
      <c r="DV21" s="4023">
        <f>BJ21+BN21+BR21+BV21+BZ21+CD21+CH21+CL21+CP21+CT21+CX21+DB21+DF21+DJ21+DN21+DR21</f>
        <v>21965</v>
      </c>
      <c r="DW21" s="4031" t="s">
        <v>288</v>
      </c>
      <c r="DX21" s="4031" t="s">
        <v>289</v>
      </c>
      <c r="DY21" s="4026" t="s">
        <v>656</v>
      </c>
      <c r="DZ21" s="4031" t="s">
        <v>1376</v>
      </c>
      <c r="EA21" s="4031">
        <v>3779595</v>
      </c>
      <c r="EB21" s="1366" t="s">
        <v>1377</v>
      </c>
      <c r="EC21" s="4045" t="s">
        <v>205</v>
      </c>
      <c r="ED21" s="4045" t="s">
        <v>360</v>
      </c>
      <c r="EE21" s="4009" t="s">
        <v>1378</v>
      </c>
      <c r="EF21" s="4045" t="s">
        <v>362</v>
      </c>
      <c r="EG21" s="4045" t="s">
        <v>363</v>
      </c>
      <c r="EH21" s="2899" t="s">
        <v>364</v>
      </c>
      <c r="EI21" s="3976"/>
      <c r="EJ21" s="3976"/>
      <c r="EK21" s="3976"/>
      <c r="EL21" s="3976"/>
    </row>
    <row r="22" spans="1:142" ht="168.75" customHeight="1">
      <c r="A22" s="4005"/>
      <c r="B22" s="4042"/>
      <c r="C22" s="4045"/>
      <c r="D22" s="4049"/>
      <c r="E22" s="4045"/>
      <c r="F22" s="4045"/>
      <c r="G22" s="4045"/>
      <c r="H22" s="4045"/>
      <c r="I22" s="4045"/>
      <c r="J22" s="4045"/>
      <c r="K22" s="4046"/>
      <c r="L22" s="4046"/>
      <c r="M22" s="4047"/>
      <c r="N22" s="4047"/>
      <c r="O22" s="4047"/>
      <c r="P22" s="4047"/>
      <c r="Q22" s="4047"/>
      <c r="R22" s="4047"/>
      <c r="S22" s="4047"/>
      <c r="T22" s="4047"/>
      <c r="U22" s="4047"/>
      <c r="V22" s="4047"/>
      <c r="W22" s="4047"/>
      <c r="X22" s="4047"/>
      <c r="Y22" s="4047"/>
      <c r="Z22" s="4047"/>
      <c r="AA22" s="4047"/>
      <c r="AB22" s="4047"/>
      <c r="AC22" s="4011"/>
      <c r="AD22" s="4045"/>
      <c r="AE22" s="4009"/>
      <c r="AF22" s="4012"/>
      <c r="AG22" s="4009"/>
      <c r="AH22" s="4050"/>
      <c r="AI22" s="4009"/>
      <c r="AJ22" s="4026"/>
      <c r="AK22" s="4009"/>
      <c r="AL22" s="4009"/>
      <c r="AM22" s="3979"/>
      <c r="AN22" s="4045"/>
      <c r="AO22" s="4026"/>
      <c r="AP22" s="4045"/>
      <c r="AQ22" s="4046"/>
      <c r="AR22" s="4046"/>
      <c r="AS22" s="4045"/>
      <c r="AT22" s="4045"/>
      <c r="AU22" s="4045"/>
      <c r="AV22" s="4045"/>
      <c r="AW22" s="4045"/>
      <c r="AX22" s="4045"/>
      <c r="AY22" s="4045"/>
      <c r="AZ22" s="4045"/>
      <c r="BA22" s="4045"/>
      <c r="BB22" s="4045"/>
      <c r="BC22" s="4045"/>
      <c r="BD22" s="4045"/>
      <c r="BE22" s="4045"/>
      <c r="BF22" s="4045"/>
      <c r="BG22" s="4045"/>
      <c r="BH22" s="4045"/>
      <c r="BI22" s="4048"/>
      <c r="BJ22" s="4016"/>
      <c r="BK22" s="4017"/>
      <c r="BL22" s="4018"/>
      <c r="BM22" s="4019"/>
      <c r="BN22" s="4018"/>
      <c r="BO22" s="4018"/>
      <c r="BP22" s="4018"/>
      <c r="BQ22" s="4019"/>
      <c r="BR22" s="4018"/>
      <c r="BS22" s="4018"/>
      <c r="BT22" s="4019"/>
      <c r="BU22" s="4019"/>
      <c r="BV22" s="4018"/>
      <c r="BW22" s="4018"/>
      <c r="BX22" s="4019"/>
      <c r="BY22" s="4019"/>
      <c r="BZ22" s="4018"/>
      <c r="CA22" s="4018"/>
      <c r="CB22" s="4019"/>
      <c r="CC22" s="4019"/>
      <c r="CD22" s="4018"/>
      <c r="CE22" s="4018"/>
      <c r="CF22" s="4019"/>
      <c r="CG22" s="4019"/>
      <c r="CH22" s="4020"/>
      <c r="CI22" s="4018"/>
      <c r="CJ22" s="4019"/>
      <c r="CK22" s="4019"/>
      <c r="CL22" s="4021"/>
      <c r="CM22" s="4018"/>
      <c r="CN22" s="4019"/>
      <c r="CO22" s="4019"/>
      <c r="CP22" s="4020"/>
      <c r="CQ22" s="4018"/>
      <c r="CR22" s="4019"/>
      <c r="CS22" s="4019"/>
      <c r="CT22" s="4020"/>
      <c r="CU22" s="4018"/>
      <c r="CV22" s="4019"/>
      <c r="CW22" s="4019"/>
      <c r="CX22" s="4018"/>
      <c r="CY22" s="4018"/>
      <c r="CZ22" s="4019"/>
      <c r="DA22" s="4019"/>
      <c r="DB22" s="4018"/>
      <c r="DC22" s="4018"/>
      <c r="DD22" s="4019"/>
      <c r="DE22" s="4019"/>
      <c r="DF22" s="4018"/>
      <c r="DG22" s="4018"/>
      <c r="DH22" s="4019"/>
      <c r="DI22" s="4019"/>
      <c r="DJ22" s="4018"/>
      <c r="DK22" s="4018"/>
      <c r="DL22" s="4019"/>
      <c r="DM22" s="4019"/>
      <c r="DN22" s="4018"/>
      <c r="DO22" s="4018"/>
      <c r="DP22" s="4019"/>
      <c r="DQ22" s="4019"/>
      <c r="DR22" s="4018"/>
      <c r="DS22" s="4018"/>
      <c r="DT22" s="4022"/>
      <c r="DU22" s="4008"/>
      <c r="DV22" s="4023"/>
      <c r="DW22" s="4031"/>
      <c r="DX22" s="4031"/>
      <c r="DY22" s="4026"/>
      <c r="DZ22" s="4031"/>
      <c r="EA22" s="4031"/>
      <c r="EB22" s="1366"/>
      <c r="EC22" s="4045"/>
      <c r="ED22" s="4045"/>
      <c r="EE22" s="4009"/>
      <c r="EF22" s="4045"/>
      <c r="EG22" s="4045"/>
      <c r="EH22" s="2899"/>
      <c r="EI22" s="3976"/>
      <c r="EJ22" s="3976"/>
      <c r="EK22" s="3976"/>
      <c r="EL22" s="3976"/>
    </row>
    <row r="23" spans="1:142" ht="168.75" customHeight="1">
      <c r="A23" s="4005" t="s">
        <v>1303</v>
      </c>
      <c r="B23" s="4042">
        <v>0.33</v>
      </c>
      <c r="C23" s="4009" t="s">
        <v>1379</v>
      </c>
      <c r="D23" s="4049">
        <v>3.3000000000000002E-2</v>
      </c>
      <c r="E23" s="4009" t="s">
        <v>1380</v>
      </c>
      <c r="F23" s="4009" t="s">
        <v>1381</v>
      </c>
      <c r="G23" s="4009" t="s">
        <v>278</v>
      </c>
      <c r="H23" s="4009" t="s">
        <v>23</v>
      </c>
      <c r="I23" s="4045" t="s">
        <v>437</v>
      </c>
      <c r="J23" s="4045"/>
      <c r="K23" s="4010"/>
      <c r="L23" s="4010">
        <v>50770</v>
      </c>
      <c r="M23" s="4051">
        <v>6.25E-2</v>
      </c>
      <c r="N23" s="4051">
        <v>6.25E-2</v>
      </c>
      <c r="O23" s="4051">
        <v>6.25E-2</v>
      </c>
      <c r="P23" s="4051">
        <v>6.25E-2</v>
      </c>
      <c r="Q23" s="4051">
        <v>6.25E-2</v>
      </c>
      <c r="R23" s="4051">
        <v>6.25E-2</v>
      </c>
      <c r="S23" s="4051">
        <v>6.25E-2</v>
      </c>
      <c r="T23" s="4051">
        <v>6.25E-2</v>
      </c>
      <c r="U23" s="4051">
        <v>6.25E-2</v>
      </c>
      <c r="V23" s="4051">
        <v>6.25E-2</v>
      </c>
      <c r="W23" s="4051">
        <v>6.25E-2</v>
      </c>
      <c r="X23" s="4051">
        <v>6.25E-2</v>
      </c>
      <c r="Y23" s="4051">
        <v>6.25E-2</v>
      </c>
      <c r="Z23" s="4051">
        <v>6.25E-2</v>
      </c>
      <c r="AA23" s="4051">
        <v>6.25E-2</v>
      </c>
      <c r="AB23" s="4051">
        <v>6.25E-2</v>
      </c>
      <c r="AC23" s="4011">
        <f t="shared" si="4"/>
        <v>1</v>
      </c>
      <c r="AD23" s="4009" t="s">
        <v>1382</v>
      </c>
      <c r="AE23" s="4052" t="s">
        <v>1383</v>
      </c>
      <c r="AF23" s="4012">
        <v>8.3999999999999995E-3</v>
      </c>
      <c r="AG23" s="4009" t="s">
        <v>1384</v>
      </c>
      <c r="AH23" s="4009" t="s">
        <v>1385</v>
      </c>
      <c r="AI23" s="4009" t="s">
        <v>1310</v>
      </c>
      <c r="AJ23" s="4026" t="s">
        <v>1386</v>
      </c>
      <c r="AK23" s="4009" t="s">
        <v>1375</v>
      </c>
      <c r="AL23" s="4009" t="s">
        <v>20</v>
      </c>
      <c r="AM23" s="3979" t="str">
        <f t="shared" si="0"/>
        <v>SI</v>
      </c>
      <c r="AN23" s="4009">
        <v>354</v>
      </c>
      <c r="AO23" s="4009">
        <v>500</v>
      </c>
      <c r="AP23" s="4009">
        <v>2022</v>
      </c>
      <c r="AQ23" s="4010">
        <v>45078</v>
      </c>
      <c r="AR23" s="4010">
        <v>50769</v>
      </c>
      <c r="AS23" s="4009">
        <v>500</v>
      </c>
      <c r="AT23" s="4009">
        <v>500</v>
      </c>
      <c r="AU23" s="4009">
        <v>500</v>
      </c>
      <c r="AV23" s="4009">
        <v>500</v>
      </c>
      <c r="AW23" s="4009">
        <v>500</v>
      </c>
      <c r="AX23" s="4009">
        <v>500</v>
      </c>
      <c r="AY23" s="4009">
        <v>500</v>
      </c>
      <c r="AZ23" s="4009">
        <v>500</v>
      </c>
      <c r="BA23" s="4009">
        <v>500</v>
      </c>
      <c r="BB23" s="4009">
        <v>500</v>
      </c>
      <c r="BC23" s="4009">
        <v>500</v>
      </c>
      <c r="BD23" s="4009">
        <v>500</v>
      </c>
      <c r="BE23" s="4009">
        <v>500</v>
      </c>
      <c r="BF23" s="4009">
        <v>500</v>
      </c>
      <c r="BG23" s="4009">
        <v>500</v>
      </c>
      <c r="BH23" s="4009">
        <v>500</v>
      </c>
      <c r="BI23" s="4048">
        <f t="shared" si="3"/>
        <v>8000</v>
      </c>
      <c r="BJ23" s="4016">
        <v>35</v>
      </c>
      <c r="BK23" s="4017">
        <v>35</v>
      </c>
      <c r="BL23" s="4018" t="s">
        <v>574</v>
      </c>
      <c r="BM23" s="4019">
        <v>7695</v>
      </c>
      <c r="BN23" s="4018">
        <v>38</v>
      </c>
      <c r="BO23" s="4018">
        <v>38</v>
      </c>
      <c r="BP23" s="4018" t="s">
        <v>574</v>
      </c>
      <c r="BQ23" s="4019">
        <v>7695</v>
      </c>
      <c r="BR23" s="4018">
        <v>41</v>
      </c>
      <c r="BS23" s="4018">
        <v>41</v>
      </c>
      <c r="BT23" s="4019"/>
      <c r="BU23" s="4019" t="s">
        <v>359</v>
      </c>
      <c r="BV23" s="4018">
        <v>45</v>
      </c>
      <c r="BW23" s="4018" t="s">
        <v>359</v>
      </c>
      <c r="BX23" s="4019"/>
      <c r="BY23" s="4019" t="s">
        <v>359</v>
      </c>
      <c r="BZ23" s="4018">
        <v>49</v>
      </c>
      <c r="CA23" s="4018" t="s">
        <v>359</v>
      </c>
      <c r="CB23" s="4019"/>
      <c r="CC23" s="4019" t="s">
        <v>359</v>
      </c>
      <c r="CD23" s="4018">
        <v>54</v>
      </c>
      <c r="CE23" s="4018" t="s">
        <v>359</v>
      </c>
      <c r="CF23" s="4019"/>
      <c r="CG23" s="4019" t="s">
        <v>359</v>
      </c>
      <c r="CH23" s="4020">
        <v>60</v>
      </c>
      <c r="CI23" s="4018" t="s">
        <v>359</v>
      </c>
      <c r="CJ23" s="4019"/>
      <c r="CK23" s="4019" t="s">
        <v>359</v>
      </c>
      <c r="CL23" s="4021">
        <v>66</v>
      </c>
      <c r="CM23" s="4018" t="s">
        <v>359</v>
      </c>
      <c r="CN23" s="4019"/>
      <c r="CO23" s="4019" t="s">
        <v>359</v>
      </c>
      <c r="CP23" s="4020">
        <v>74</v>
      </c>
      <c r="CQ23" s="4018" t="s">
        <v>359</v>
      </c>
      <c r="CR23" s="4019"/>
      <c r="CS23" s="4019" t="s">
        <v>359</v>
      </c>
      <c r="CT23" s="4020">
        <v>83</v>
      </c>
      <c r="CU23" s="4018" t="s">
        <v>359</v>
      </c>
      <c r="CV23" s="4019"/>
      <c r="CW23" s="4019" t="s">
        <v>359</v>
      </c>
      <c r="CX23" s="4018">
        <v>93</v>
      </c>
      <c r="CY23" s="4018" t="s">
        <v>359</v>
      </c>
      <c r="CZ23" s="4019"/>
      <c r="DA23" s="4019" t="s">
        <v>359</v>
      </c>
      <c r="DB23" s="4018">
        <v>105</v>
      </c>
      <c r="DC23" s="4018" t="s">
        <v>359</v>
      </c>
      <c r="DD23" s="4019"/>
      <c r="DE23" s="4019" t="s">
        <v>359</v>
      </c>
      <c r="DF23" s="4018">
        <v>120</v>
      </c>
      <c r="DG23" s="4018" t="s">
        <v>359</v>
      </c>
      <c r="DH23" s="4019"/>
      <c r="DI23" s="4019" t="s">
        <v>359</v>
      </c>
      <c r="DJ23" s="4018">
        <v>137</v>
      </c>
      <c r="DK23" s="4018" t="s">
        <v>359</v>
      </c>
      <c r="DL23" s="4019"/>
      <c r="DM23" s="4019" t="s">
        <v>359</v>
      </c>
      <c r="DN23" s="4018">
        <v>156</v>
      </c>
      <c r="DO23" s="4018" t="s">
        <v>359</v>
      </c>
      <c r="DP23" s="4019"/>
      <c r="DQ23" s="4019" t="s">
        <v>359</v>
      </c>
      <c r="DR23" s="4018">
        <v>180</v>
      </c>
      <c r="DS23" s="4018" t="s">
        <v>359</v>
      </c>
      <c r="DT23" s="4022"/>
      <c r="DU23" s="4008" t="s">
        <v>359</v>
      </c>
      <c r="DV23" s="4023">
        <f t="shared" si="2"/>
        <v>1336</v>
      </c>
      <c r="DW23" s="4031" t="s">
        <v>288</v>
      </c>
      <c r="DX23" s="4031" t="s">
        <v>289</v>
      </c>
      <c r="DY23" s="4026" t="s">
        <v>656</v>
      </c>
      <c r="DZ23" s="4031" t="s">
        <v>1376</v>
      </c>
      <c r="EA23" s="4031">
        <v>3779595</v>
      </c>
      <c r="EB23" s="1366" t="s">
        <v>1377</v>
      </c>
      <c r="EC23" s="4009" t="s">
        <v>10</v>
      </c>
      <c r="ED23" s="4009" t="s">
        <v>200</v>
      </c>
      <c r="EE23" s="4009"/>
      <c r="EF23" s="4009"/>
      <c r="EG23" s="4009"/>
      <c r="EH23" s="4025"/>
      <c r="EI23" s="3976"/>
      <c r="EJ23" s="3976"/>
      <c r="EK23" s="3976"/>
      <c r="EL23" s="3976"/>
    </row>
    <row r="24" spans="1:142" ht="168.75" customHeight="1">
      <c r="A24" s="4005" t="s">
        <v>1303</v>
      </c>
      <c r="B24" s="4042">
        <v>0.33</v>
      </c>
      <c r="C24" s="4009" t="s">
        <v>1379</v>
      </c>
      <c r="D24" s="4049">
        <v>3.3000000000000002E-2</v>
      </c>
      <c r="E24" s="4009" t="s">
        <v>1387</v>
      </c>
      <c r="F24" s="4009" t="s">
        <v>1381</v>
      </c>
      <c r="G24" s="4009" t="s">
        <v>278</v>
      </c>
      <c r="H24" s="4009" t="s">
        <v>23</v>
      </c>
      <c r="I24" s="4045" t="s">
        <v>437</v>
      </c>
      <c r="J24" s="4045"/>
      <c r="K24" s="4010"/>
      <c r="L24" s="4010">
        <v>50770</v>
      </c>
      <c r="M24" s="4051">
        <v>6.25E-2</v>
      </c>
      <c r="N24" s="4051">
        <v>6.25E-2</v>
      </c>
      <c r="O24" s="4051">
        <v>6.25E-2</v>
      </c>
      <c r="P24" s="4051">
        <v>6.25E-2</v>
      </c>
      <c r="Q24" s="4051">
        <v>6.25E-2</v>
      </c>
      <c r="R24" s="4051">
        <v>6.25E-2</v>
      </c>
      <c r="S24" s="4051">
        <v>6.25E-2</v>
      </c>
      <c r="T24" s="4051">
        <v>6.25E-2</v>
      </c>
      <c r="U24" s="4051">
        <v>6.25E-2</v>
      </c>
      <c r="V24" s="4051">
        <v>6.25E-2</v>
      </c>
      <c r="W24" s="4051">
        <v>6.25E-2</v>
      </c>
      <c r="X24" s="4051">
        <v>6.25E-2</v>
      </c>
      <c r="Y24" s="4051">
        <v>6.25E-2</v>
      </c>
      <c r="Z24" s="4051">
        <v>6.25E-2</v>
      </c>
      <c r="AA24" s="4051">
        <v>6.25E-2</v>
      </c>
      <c r="AB24" s="4051">
        <v>6.25E-2</v>
      </c>
      <c r="AC24" s="4011">
        <f t="shared" si="4"/>
        <v>1</v>
      </c>
      <c r="AD24" s="4009" t="s">
        <v>1382</v>
      </c>
      <c r="AE24" s="4009" t="s">
        <v>1388</v>
      </c>
      <c r="AF24" s="4012">
        <v>8.3999999999999995E-3</v>
      </c>
      <c r="AG24" s="4009" t="s">
        <v>1389</v>
      </c>
      <c r="AH24" s="4009" t="s">
        <v>1390</v>
      </c>
      <c r="AI24" s="4009" t="s">
        <v>1310</v>
      </c>
      <c r="AJ24" s="4026" t="s">
        <v>1391</v>
      </c>
      <c r="AK24" s="4009" t="s">
        <v>1375</v>
      </c>
      <c r="AL24" s="4009" t="s">
        <v>20</v>
      </c>
      <c r="AM24" s="3979" t="str">
        <f t="shared" si="0"/>
        <v>SI</v>
      </c>
      <c r="AN24" s="4009">
        <v>354</v>
      </c>
      <c r="AO24" s="4026" t="s">
        <v>437</v>
      </c>
      <c r="AP24" s="4009"/>
      <c r="AQ24" s="4010">
        <v>45078</v>
      </c>
      <c r="AR24" s="4010">
        <v>50769</v>
      </c>
      <c r="AS24" s="4009">
        <v>50</v>
      </c>
      <c r="AT24" s="4009">
        <v>50</v>
      </c>
      <c r="AU24" s="4009">
        <v>50</v>
      </c>
      <c r="AV24" s="4009">
        <v>50</v>
      </c>
      <c r="AW24" s="4009">
        <v>50</v>
      </c>
      <c r="AX24" s="4009">
        <v>50</v>
      </c>
      <c r="AY24" s="4009">
        <v>50</v>
      </c>
      <c r="AZ24" s="4009">
        <v>50</v>
      </c>
      <c r="BA24" s="4009">
        <v>50</v>
      </c>
      <c r="BB24" s="4009">
        <v>50</v>
      </c>
      <c r="BC24" s="4009">
        <v>50</v>
      </c>
      <c r="BD24" s="4009">
        <v>50</v>
      </c>
      <c r="BE24" s="4009">
        <v>50</v>
      </c>
      <c r="BF24" s="4009">
        <v>50</v>
      </c>
      <c r="BG24" s="4009">
        <v>50</v>
      </c>
      <c r="BH24" s="4009">
        <v>50</v>
      </c>
      <c r="BI24" s="4048">
        <f t="shared" si="3"/>
        <v>800</v>
      </c>
      <c r="BJ24" s="4016">
        <v>35</v>
      </c>
      <c r="BK24" s="4017">
        <v>35</v>
      </c>
      <c r="BL24" s="4018" t="s">
        <v>574</v>
      </c>
      <c r="BM24" s="4019">
        <v>7695</v>
      </c>
      <c r="BN24" s="4018">
        <v>38</v>
      </c>
      <c r="BO24" s="4018">
        <v>38</v>
      </c>
      <c r="BP24" s="4018" t="s">
        <v>574</v>
      </c>
      <c r="BQ24" s="4019">
        <v>7695</v>
      </c>
      <c r="BR24" s="4018">
        <v>41</v>
      </c>
      <c r="BS24" s="4018">
        <v>41</v>
      </c>
      <c r="BT24" s="4019"/>
      <c r="BU24" s="4019" t="s">
        <v>359</v>
      </c>
      <c r="BV24" s="4018">
        <v>45</v>
      </c>
      <c r="BW24" s="4018" t="s">
        <v>359</v>
      </c>
      <c r="BX24" s="4019"/>
      <c r="BY24" s="4019" t="s">
        <v>359</v>
      </c>
      <c r="BZ24" s="4018">
        <v>49</v>
      </c>
      <c r="CA24" s="4018" t="s">
        <v>359</v>
      </c>
      <c r="CB24" s="4019"/>
      <c r="CC24" s="4019" t="s">
        <v>359</v>
      </c>
      <c r="CD24" s="4018">
        <v>54</v>
      </c>
      <c r="CE24" s="4018" t="s">
        <v>359</v>
      </c>
      <c r="CF24" s="4019"/>
      <c r="CG24" s="4019" t="s">
        <v>359</v>
      </c>
      <c r="CH24" s="4020">
        <v>60</v>
      </c>
      <c r="CI24" s="4018" t="s">
        <v>359</v>
      </c>
      <c r="CJ24" s="4019"/>
      <c r="CK24" s="4019" t="s">
        <v>359</v>
      </c>
      <c r="CL24" s="4021">
        <v>66</v>
      </c>
      <c r="CM24" s="4018" t="s">
        <v>359</v>
      </c>
      <c r="CN24" s="4019"/>
      <c r="CO24" s="4019" t="s">
        <v>359</v>
      </c>
      <c r="CP24" s="4020">
        <v>74</v>
      </c>
      <c r="CQ24" s="4018" t="s">
        <v>359</v>
      </c>
      <c r="CR24" s="4019"/>
      <c r="CS24" s="4019" t="s">
        <v>359</v>
      </c>
      <c r="CT24" s="4020">
        <v>83</v>
      </c>
      <c r="CU24" s="4018" t="s">
        <v>359</v>
      </c>
      <c r="CV24" s="4019"/>
      <c r="CW24" s="4019" t="s">
        <v>359</v>
      </c>
      <c r="CX24" s="4018">
        <v>93</v>
      </c>
      <c r="CY24" s="4018" t="s">
        <v>359</v>
      </c>
      <c r="CZ24" s="4019"/>
      <c r="DA24" s="4019" t="s">
        <v>359</v>
      </c>
      <c r="DB24" s="4018">
        <v>105</v>
      </c>
      <c r="DC24" s="4018" t="s">
        <v>359</v>
      </c>
      <c r="DD24" s="4019"/>
      <c r="DE24" s="4019" t="s">
        <v>359</v>
      </c>
      <c r="DF24" s="4018">
        <v>120</v>
      </c>
      <c r="DG24" s="4018" t="s">
        <v>359</v>
      </c>
      <c r="DH24" s="4019"/>
      <c r="DI24" s="4019" t="s">
        <v>359</v>
      </c>
      <c r="DJ24" s="4018">
        <v>137</v>
      </c>
      <c r="DK24" s="4018" t="s">
        <v>359</v>
      </c>
      <c r="DL24" s="4019"/>
      <c r="DM24" s="4019" t="s">
        <v>359</v>
      </c>
      <c r="DN24" s="4018">
        <v>156</v>
      </c>
      <c r="DO24" s="4018" t="s">
        <v>359</v>
      </c>
      <c r="DP24" s="4019"/>
      <c r="DQ24" s="4019" t="s">
        <v>359</v>
      </c>
      <c r="DR24" s="4018">
        <v>180</v>
      </c>
      <c r="DS24" s="4018" t="s">
        <v>359</v>
      </c>
      <c r="DT24" s="4022"/>
      <c r="DU24" s="4008" t="s">
        <v>359</v>
      </c>
      <c r="DV24" s="4023">
        <f t="shared" si="2"/>
        <v>1336</v>
      </c>
      <c r="DW24" s="4031" t="s">
        <v>288</v>
      </c>
      <c r="DX24" s="4031" t="s">
        <v>289</v>
      </c>
      <c r="DY24" s="4026" t="s">
        <v>656</v>
      </c>
      <c r="DZ24" s="4031" t="s">
        <v>1376</v>
      </c>
      <c r="EA24" s="4031">
        <v>3779595</v>
      </c>
      <c r="EB24" s="1366" t="s">
        <v>1377</v>
      </c>
      <c r="EC24" s="4009" t="s">
        <v>359</v>
      </c>
      <c r="ED24" s="4009" t="s">
        <v>359</v>
      </c>
      <c r="EE24" s="4009"/>
      <c r="EF24" s="4009"/>
      <c r="EG24" s="4009"/>
      <c r="EH24" s="4025"/>
      <c r="EI24" s="3976"/>
      <c r="EJ24" s="3976"/>
      <c r="EK24" s="3976"/>
      <c r="EL24" s="3976"/>
    </row>
    <row r="25" spans="1:142" ht="168.75" customHeight="1">
      <c r="A25" s="4005" t="s">
        <v>1303</v>
      </c>
      <c r="B25" s="4042">
        <v>0.33</v>
      </c>
      <c r="C25" s="4009" t="s">
        <v>1379</v>
      </c>
      <c r="D25" s="2906">
        <v>3.3000000000000002E-2</v>
      </c>
      <c r="E25" s="4009" t="s">
        <v>1387</v>
      </c>
      <c r="F25" s="2907" t="s">
        <v>1381</v>
      </c>
      <c r="G25" s="4009" t="s">
        <v>278</v>
      </c>
      <c r="H25" s="4009" t="s">
        <v>20</v>
      </c>
      <c r="I25" s="4045" t="s">
        <v>437</v>
      </c>
      <c r="J25" s="4045"/>
      <c r="K25" s="4010"/>
      <c r="L25" s="4010">
        <v>50770</v>
      </c>
      <c r="M25" s="4051">
        <v>6.25E-2</v>
      </c>
      <c r="N25" s="4051">
        <v>6.25E-2</v>
      </c>
      <c r="O25" s="4051">
        <v>6.25E-2</v>
      </c>
      <c r="P25" s="4051">
        <v>6.25E-2</v>
      </c>
      <c r="Q25" s="4051">
        <v>6.25E-2</v>
      </c>
      <c r="R25" s="4051">
        <v>6.25E-2</v>
      </c>
      <c r="S25" s="4051">
        <v>6.25E-2</v>
      </c>
      <c r="T25" s="4051">
        <v>6.25E-2</v>
      </c>
      <c r="U25" s="4051">
        <v>6.25E-2</v>
      </c>
      <c r="V25" s="4051">
        <v>6.25E-2</v>
      </c>
      <c r="W25" s="4051">
        <v>6.25E-2</v>
      </c>
      <c r="X25" s="4051">
        <v>6.25E-2</v>
      </c>
      <c r="Y25" s="4051">
        <v>6.25E-2</v>
      </c>
      <c r="Z25" s="4051">
        <v>6.25E-2</v>
      </c>
      <c r="AA25" s="4051">
        <v>6.25E-2</v>
      </c>
      <c r="AB25" s="4051">
        <v>6.25E-2</v>
      </c>
      <c r="AC25" s="4011">
        <f t="shared" si="4"/>
        <v>1</v>
      </c>
      <c r="AD25" s="4009" t="s">
        <v>1392</v>
      </c>
      <c r="AE25" s="4052" t="s">
        <v>1393</v>
      </c>
      <c r="AF25" s="4012">
        <v>8.3999999999999995E-3</v>
      </c>
      <c r="AG25" s="4009" t="s">
        <v>1394</v>
      </c>
      <c r="AH25" s="4009" t="s">
        <v>1395</v>
      </c>
      <c r="AI25" s="4009" t="s">
        <v>1310</v>
      </c>
      <c r="AJ25" s="4026" t="s">
        <v>1347</v>
      </c>
      <c r="AK25" s="4009" t="s">
        <v>1375</v>
      </c>
      <c r="AL25" s="4009" t="s">
        <v>20</v>
      </c>
      <c r="AM25" s="3979" t="str">
        <f t="shared" si="0"/>
        <v>NO</v>
      </c>
      <c r="AN25" s="4009" t="s">
        <v>437</v>
      </c>
      <c r="AO25" s="4009" t="s">
        <v>437</v>
      </c>
      <c r="AP25" s="4009"/>
      <c r="AQ25" s="4010">
        <v>45078</v>
      </c>
      <c r="AR25" s="4010">
        <v>50769</v>
      </c>
      <c r="AS25" s="4009">
        <v>48</v>
      </c>
      <c r="AT25" s="4009">
        <v>48</v>
      </c>
      <c r="AU25" s="4009">
        <v>48</v>
      </c>
      <c r="AV25" s="4009">
        <v>48</v>
      </c>
      <c r="AW25" s="4009">
        <v>48</v>
      </c>
      <c r="AX25" s="4009">
        <v>48</v>
      </c>
      <c r="AY25" s="4009">
        <v>48</v>
      </c>
      <c r="AZ25" s="4009">
        <v>48</v>
      </c>
      <c r="BA25" s="4009">
        <v>48</v>
      </c>
      <c r="BB25" s="4009">
        <v>48</v>
      </c>
      <c r="BC25" s="4009">
        <v>48</v>
      </c>
      <c r="BD25" s="4009">
        <v>48</v>
      </c>
      <c r="BE25" s="4009">
        <v>48</v>
      </c>
      <c r="BF25" s="4009">
        <v>48</v>
      </c>
      <c r="BG25" s="4009">
        <v>48</v>
      </c>
      <c r="BH25" s="4009">
        <v>48</v>
      </c>
      <c r="BI25" s="4009">
        <v>768</v>
      </c>
      <c r="BJ25" s="4016">
        <v>22</v>
      </c>
      <c r="BK25" s="4017">
        <v>22</v>
      </c>
      <c r="BL25" s="4018" t="s">
        <v>574</v>
      </c>
      <c r="BM25" s="4019">
        <v>7692</v>
      </c>
      <c r="BN25" s="4018">
        <v>28</v>
      </c>
      <c r="BO25" s="4018">
        <v>28</v>
      </c>
      <c r="BP25" s="4018" t="s">
        <v>574</v>
      </c>
      <c r="BQ25" s="4019">
        <v>7692</v>
      </c>
      <c r="BR25" s="4018">
        <v>38</v>
      </c>
      <c r="BS25" s="4018">
        <v>38</v>
      </c>
      <c r="BT25" s="4019"/>
      <c r="BU25" s="4019" t="s">
        <v>359</v>
      </c>
      <c r="BV25" s="4018">
        <v>44</v>
      </c>
      <c r="BW25" s="4018" t="s">
        <v>359</v>
      </c>
      <c r="BX25" s="4019"/>
      <c r="BY25" s="4019" t="s">
        <v>359</v>
      </c>
      <c r="BZ25" s="4018">
        <v>60</v>
      </c>
      <c r="CA25" s="4018" t="s">
        <v>359</v>
      </c>
      <c r="CB25" s="4019"/>
      <c r="CC25" s="4019" t="s">
        <v>359</v>
      </c>
      <c r="CD25" s="4018">
        <v>69</v>
      </c>
      <c r="CE25" s="4018" t="s">
        <v>359</v>
      </c>
      <c r="CF25" s="4019"/>
      <c r="CG25" s="4019" t="s">
        <v>359</v>
      </c>
      <c r="CH25" s="4020">
        <v>78</v>
      </c>
      <c r="CI25" s="4018" t="s">
        <v>359</v>
      </c>
      <c r="CJ25" s="4019"/>
      <c r="CK25" s="4019" t="s">
        <v>359</v>
      </c>
      <c r="CL25" s="4021">
        <v>87</v>
      </c>
      <c r="CM25" s="4018" t="s">
        <v>359</v>
      </c>
      <c r="CN25" s="4019"/>
      <c r="CO25" s="4019" t="s">
        <v>359</v>
      </c>
      <c r="CP25" s="4020">
        <v>102</v>
      </c>
      <c r="CQ25" s="4018" t="s">
        <v>359</v>
      </c>
      <c r="CR25" s="4019"/>
      <c r="CS25" s="4019" t="s">
        <v>359</v>
      </c>
      <c r="CT25" s="4020">
        <v>109</v>
      </c>
      <c r="CU25" s="4018" t="s">
        <v>359</v>
      </c>
      <c r="CV25" s="4019"/>
      <c r="CW25" s="4019" t="s">
        <v>359</v>
      </c>
      <c r="CX25" s="4018">
        <v>119</v>
      </c>
      <c r="CY25" s="4018" t="s">
        <v>359</v>
      </c>
      <c r="CZ25" s="4019"/>
      <c r="DA25" s="4019" t="s">
        <v>359</v>
      </c>
      <c r="DB25" s="4018">
        <v>128</v>
      </c>
      <c r="DC25" s="4018" t="s">
        <v>359</v>
      </c>
      <c r="DD25" s="4019"/>
      <c r="DE25" s="4019" t="s">
        <v>359</v>
      </c>
      <c r="DF25" s="4018">
        <v>142</v>
      </c>
      <c r="DG25" s="4018" t="s">
        <v>359</v>
      </c>
      <c r="DH25" s="4019"/>
      <c r="DI25" s="4019" t="s">
        <v>359</v>
      </c>
      <c r="DJ25" s="4018">
        <v>159</v>
      </c>
      <c r="DK25" s="4018" t="s">
        <v>359</v>
      </c>
      <c r="DL25" s="4019"/>
      <c r="DM25" s="4019" t="s">
        <v>359</v>
      </c>
      <c r="DN25" s="4018">
        <v>177</v>
      </c>
      <c r="DO25" s="4018" t="s">
        <v>359</v>
      </c>
      <c r="DP25" s="4019"/>
      <c r="DQ25" s="4019" t="s">
        <v>359</v>
      </c>
      <c r="DR25" s="4018">
        <v>190</v>
      </c>
      <c r="DS25" s="4018" t="s">
        <v>359</v>
      </c>
      <c r="DT25" s="4022"/>
      <c r="DU25" s="4008" t="s">
        <v>359</v>
      </c>
      <c r="DV25" s="4023">
        <f t="shared" si="2"/>
        <v>1552</v>
      </c>
      <c r="DW25" s="4031" t="s">
        <v>288</v>
      </c>
      <c r="DX25" s="4031" t="s">
        <v>289</v>
      </c>
      <c r="DY25" s="4026" t="s">
        <v>656</v>
      </c>
      <c r="DZ25" s="4031" t="s">
        <v>1376</v>
      </c>
      <c r="EA25" s="4031">
        <v>3779595</v>
      </c>
      <c r="EB25" s="1366" t="s">
        <v>1377</v>
      </c>
      <c r="EC25" s="4009" t="s">
        <v>10</v>
      </c>
      <c r="ED25" s="4009" t="s">
        <v>200</v>
      </c>
      <c r="EE25" s="4009"/>
      <c r="EF25" s="4009"/>
      <c r="EG25" s="4009"/>
      <c r="EH25" s="4025"/>
      <c r="EI25" s="3976"/>
      <c r="EJ25" s="3976"/>
      <c r="EK25" s="3976"/>
      <c r="EL25" s="3976"/>
    </row>
    <row r="26" spans="1:142" ht="168.75" customHeight="1">
      <c r="A26" s="4053" t="s">
        <v>1303</v>
      </c>
      <c r="B26" s="4054">
        <v>0.33</v>
      </c>
      <c r="C26" s="4009" t="s">
        <v>1379</v>
      </c>
      <c r="D26" s="2906">
        <v>3.3000000000000002E-2</v>
      </c>
      <c r="E26" s="4009" t="s">
        <v>1387</v>
      </c>
      <c r="F26" s="2907" t="s">
        <v>1381</v>
      </c>
      <c r="G26" s="4009" t="s">
        <v>278</v>
      </c>
      <c r="H26" s="4009" t="s">
        <v>20</v>
      </c>
      <c r="I26" s="4045" t="s">
        <v>437</v>
      </c>
      <c r="J26" s="4045"/>
      <c r="K26" s="4010"/>
      <c r="L26" s="4010">
        <v>50770</v>
      </c>
      <c r="M26" s="4051">
        <v>6.25E-2</v>
      </c>
      <c r="N26" s="4051">
        <v>6.25E-2</v>
      </c>
      <c r="O26" s="4051">
        <v>6.25E-2</v>
      </c>
      <c r="P26" s="4051">
        <v>6.25E-2</v>
      </c>
      <c r="Q26" s="4051">
        <v>6.25E-2</v>
      </c>
      <c r="R26" s="4051">
        <v>6.25E-2</v>
      </c>
      <c r="S26" s="4051">
        <v>6.25E-2</v>
      </c>
      <c r="T26" s="4051">
        <v>6.25E-2</v>
      </c>
      <c r="U26" s="4051">
        <v>6.25E-2</v>
      </c>
      <c r="V26" s="4051">
        <v>6.25E-2</v>
      </c>
      <c r="W26" s="4051">
        <v>6.25E-2</v>
      </c>
      <c r="X26" s="4051">
        <v>6.25E-2</v>
      </c>
      <c r="Y26" s="4051">
        <v>6.25E-2</v>
      </c>
      <c r="Z26" s="4051">
        <v>6.25E-2</v>
      </c>
      <c r="AA26" s="4051">
        <v>6.25E-2</v>
      </c>
      <c r="AB26" s="4051">
        <v>6.25E-2</v>
      </c>
      <c r="AC26" s="4011">
        <f t="shared" ref="AC26:AC31" si="5">SUM(M26:AB26)</f>
        <v>1</v>
      </c>
      <c r="AD26" s="4026"/>
      <c r="AE26" s="4026" t="s">
        <v>1396</v>
      </c>
      <c r="AF26" s="4012">
        <v>8.3999999999999995E-3</v>
      </c>
      <c r="AG26" s="4026" t="s">
        <v>1397</v>
      </c>
      <c r="AH26" s="4026" t="s">
        <v>1398</v>
      </c>
      <c r="AI26" s="3979" t="s">
        <v>283</v>
      </c>
      <c r="AJ26" s="4026" t="s">
        <v>1328</v>
      </c>
      <c r="AK26" s="4026" t="s">
        <v>1399</v>
      </c>
      <c r="AL26" s="4026" t="s">
        <v>20</v>
      </c>
      <c r="AM26" s="3979" t="str">
        <f>IF(ISNUMBER(SEARCH("ND",AN26)),"NO","SI")</f>
        <v>NO</v>
      </c>
      <c r="AN26" s="4026" t="s">
        <v>437</v>
      </c>
      <c r="AO26" s="4026">
        <v>390</v>
      </c>
      <c r="AP26" s="4026">
        <v>2022</v>
      </c>
      <c r="AQ26" s="4055">
        <v>45078</v>
      </c>
      <c r="AR26" s="4055">
        <v>50769</v>
      </c>
      <c r="AS26" s="4026">
        <v>390</v>
      </c>
      <c r="AT26" s="4026">
        <v>390</v>
      </c>
      <c r="AU26" s="4026">
        <v>390</v>
      </c>
      <c r="AV26" s="4026">
        <v>390</v>
      </c>
      <c r="AW26" s="4026">
        <v>390</v>
      </c>
      <c r="AX26" s="4026">
        <v>390</v>
      </c>
      <c r="AY26" s="4026">
        <v>390</v>
      </c>
      <c r="AZ26" s="4026">
        <v>390</v>
      </c>
      <c r="BA26" s="4026">
        <v>390</v>
      </c>
      <c r="BB26" s="4026">
        <v>390</v>
      </c>
      <c r="BC26" s="4026">
        <v>390</v>
      </c>
      <c r="BD26" s="4026">
        <v>390</v>
      </c>
      <c r="BE26" s="4026">
        <v>390</v>
      </c>
      <c r="BF26" s="4026">
        <v>390</v>
      </c>
      <c r="BG26" s="4026">
        <v>390</v>
      </c>
      <c r="BH26" s="4026">
        <v>390</v>
      </c>
      <c r="BI26" s="4026">
        <f>SUM(AS26:BH26)</f>
        <v>6240</v>
      </c>
      <c r="BJ26" s="4056">
        <v>162</v>
      </c>
      <c r="BK26" s="4056">
        <v>162</v>
      </c>
      <c r="BL26" s="4057" t="s">
        <v>574</v>
      </c>
      <c r="BM26" s="4033">
        <v>7692</v>
      </c>
      <c r="BN26" s="4056">
        <v>177</v>
      </c>
      <c r="BO26" s="4056"/>
      <c r="BP26" s="4057" t="s">
        <v>574</v>
      </c>
      <c r="BQ26" s="4033">
        <v>7692</v>
      </c>
      <c r="BR26" s="4056">
        <v>191</v>
      </c>
      <c r="BS26" s="4056"/>
      <c r="BT26" s="4033" t="s">
        <v>574</v>
      </c>
      <c r="BU26" s="4033"/>
      <c r="BV26" s="4056">
        <v>207</v>
      </c>
      <c r="BW26" s="4056"/>
      <c r="BX26" s="4033" t="s">
        <v>574</v>
      </c>
      <c r="BY26" s="4058"/>
      <c r="BZ26" s="4056">
        <v>224</v>
      </c>
      <c r="CA26" s="4056"/>
      <c r="CB26" s="4033" t="s">
        <v>574</v>
      </c>
      <c r="CC26" s="4058"/>
      <c r="CD26" s="4056">
        <v>243</v>
      </c>
      <c r="CE26" s="4056"/>
      <c r="CF26" s="4033" t="s">
        <v>574</v>
      </c>
      <c r="CG26" s="4058"/>
      <c r="CH26" s="4056">
        <v>264</v>
      </c>
      <c r="CI26" s="4056"/>
      <c r="CJ26" s="4033" t="s">
        <v>574</v>
      </c>
      <c r="CK26" s="4058"/>
      <c r="CL26" s="4056">
        <v>314</v>
      </c>
      <c r="CM26" s="4056"/>
      <c r="CN26" s="4033" t="s">
        <v>574</v>
      </c>
      <c r="CO26" s="4058"/>
      <c r="CP26" s="4056">
        <v>342</v>
      </c>
      <c r="CQ26" s="4056"/>
      <c r="CR26" s="4033" t="s">
        <v>574</v>
      </c>
      <c r="CS26" s="4058"/>
      <c r="CT26" s="4056">
        <v>375</v>
      </c>
      <c r="CU26" s="4056"/>
      <c r="CV26" s="4033" t="s">
        <v>574</v>
      </c>
      <c r="CW26" s="4058"/>
      <c r="CX26" s="4056">
        <v>411</v>
      </c>
      <c r="CY26" s="4056"/>
      <c r="CZ26" s="4033" t="s">
        <v>574</v>
      </c>
      <c r="DA26" s="4058"/>
      <c r="DB26" s="4056">
        <v>411</v>
      </c>
      <c r="DC26" s="4056"/>
      <c r="DD26" s="4033" t="s">
        <v>574</v>
      </c>
      <c r="DE26" s="4058"/>
      <c r="DF26" s="4056">
        <v>450</v>
      </c>
      <c r="DG26" s="4056"/>
      <c r="DH26" s="4033" t="s">
        <v>574</v>
      </c>
      <c r="DI26" s="4058"/>
      <c r="DJ26" s="4056">
        <v>496</v>
      </c>
      <c r="DK26" s="4056"/>
      <c r="DL26" s="4033" t="s">
        <v>574</v>
      </c>
      <c r="DM26" s="4058"/>
      <c r="DN26" s="4056">
        <v>546</v>
      </c>
      <c r="DO26" s="4056"/>
      <c r="DP26" s="4033" t="s">
        <v>574</v>
      </c>
      <c r="DQ26" s="4058"/>
      <c r="DR26" s="4056">
        <v>694</v>
      </c>
      <c r="DS26" s="4056"/>
      <c r="DT26" s="4009" t="s">
        <v>574</v>
      </c>
      <c r="DU26" s="4059"/>
      <c r="DV26" s="4060">
        <f>SUM(BJ26,BN26,BR26,BV26,BZ26,CD26,CH26,CL26,CP26,CT26,CX26,DB26,DF26,DJ26,DN26,DR26)</f>
        <v>5507</v>
      </c>
      <c r="DW26" s="4009" t="s">
        <v>288</v>
      </c>
      <c r="DX26" s="4009" t="s">
        <v>289</v>
      </c>
      <c r="DY26" s="4009" t="s">
        <v>656</v>
      </c>
      <c r="DZ26" s="4009" t="s">
        <v>1376</v>
      </c>
      <c r="EA26" s="4009">
        <v>3779595</v>
      </c>
      <c r="EB26" s="2790" t="s">
        <v>1377</v>
      </c>
      <c r="EC26" s="4059"/>
      <c r="ED26" s="4009"/>
      <c r="EE26" s="4059"/>
      <c r="EF26" s="4058"/>
      <c r="EG26" s="4058"/>
      <c r="EH26" s="4061"/>
      <c r="EI26" s="3976"/>
      <c r="EJ26" s="3976"/>
      <c r="EK26" s="3976"/>
      <c r="EL26" s="3976"/>
    </row>
    <row r="27" spans="1:142" ht="168.75" customHeight="1">
      <c r="A27" s="4053" t="s">
        <v>1303</v>
      </c>
      <c r="B27" s="4054">
        <v>0.33</v>
      </c>
      <c r="C27" s="4009" t="s">
        <v>1379</v>
      </c>
      <c r="D27" s="2906">
        <v>3.3000000000000002E-2</v>
      </c>
      <c r="E27" s="4009" t="s">
        <v>1387</v>
      </c>
      <c r="F27" s="2907" t="s">
        <v>1381</v>
      </c>
      <c r="G27" s="4009" t="s">
        <v>278</v>
      </c>
      <c r="H27" s="4009" t="s">
        <v>20</v>
      </c>
      <c r="I27" s="4045" t="s">
        <v>437</v>
      </c>
      <c r="J27" s="4045"/>
      <c r="K27" s="4010"/>
      <c r="L27" s="4010">
        <v>50770</v>
      </c>
      <c r="M27" s="4051">
        <v>6.25E-2</v>
      </c>
      <c r="N27" s="4051">
        <v>6.25E-2</v>
      </c>
      <c r="O27" s="4051">
        <v>6.25E-2</v>
      </c>
      <c r="P27" s="4051">
        <v>6.25E-2</v>
      </c>
      <c r="Q27" s="4051">
        <v>6.25E-2</v>
      </c>
      <c r="R27" s="4051">
        <v>6.25E-2</v>
      </c>
      <c r="S27" s="4051">
        <v>6.25E-2</v>
      </c>
      <c r="T27" s="4051">
        <v>6.25E-2</v>
      </c>
      <c r="U27" s="4051">
        <v>6.25E-2</v>
      </c>
      <c r="V27" s="4051">
        <v>6.25E-2</v>
      </c>
      <c r="W27" s="4051">
        <v>6.25E-2</v>
      </c>
      <c r="X27" s="4051">
        <v>6.25E-2</v>
      </c>
      <c r="Y27" s="4051">
        <v>6.25E-2</v>
      </c>
      <c r="Z27" s="4051">
        <v>6.25E-2</v>
      </c>
      <c r="AA27" s="4051">
        <v>6.25E-2</v>
      </c>
      <c r="AB27" s="4051">
        <v>6.25E-2</v>
      </c>
      <c r="AC27" s="4011">
        <f t="shared" si="5"/>
        <v>1</v>
      </c>
      <c r="AD27" s="4026"/>
      <c r="AE27" s="4026" t="s">
        <v>1400</v>
      </c>
      <c r="AF27" s="4012">
        <v>8.3999999999999995E-3</v>
      </c>
      <c r="AG27" s="4026" t="s">
        <v>1401</v>
      </c>
      <c r="AH27" s="4059" t="s">
        <v>1402</v>
      </c>
      <c r="AI27" s="3979" t="s">
        <v>283</v>
      </c>
      <c r="AJ27" s="4026" t="s">
        <v>1328</v>
      </c>
      <c r="AK27" s="4026" t="s">
        <v>1403</v>
      </c>
      <c r="AL27" s="4026" t="s">
        <v>20</v>
      </c>
      <c r="AM27" s="3979" t="str">
        <f>IF(ISNUMBER(SEARCH("ND",AN27)),"NO","SI")</f>
        <v>NO</v>
      </c>
      <c r="AN27" s="4026" t="s">
        <v>437</v>
      </c>
      <c r="AO27" s="4059">
        <v>59</v>
      </c>
      <c r="AP27" s="4059">
        <v>2022</v>
      </c>
      <c r="AQ27" s="4055">
        <v>45078</v>
      </c>
      <c r="AR27" s="4055">
        <v>50769</v>
      </c>
      <c r="AS27" s="4026">
        <v>59</v>
      </c>
      <c r="AT27" s="4026">
        <v>59</v>
      </c>
      <c r="AU27" s="4026">
        <v>59</v>
      </c>
      <c r="AV27" s="4026">
        <v>59</v>
      </c>
      <c r="AW27" s="4026">
        <v>59</v>
      </c>
      <c r="AX27" s="4026">
        <v>59</v>
      </c>
      <c r="AY27" s="4026">
        <v>59</v>
      </c>
      <c r="AZ27" s="4026">
        <v>59</v>
      </c>
      <c r="BA27" s="4026">
        <v>59</v>
      </c>
      <c r="BB27" s="4026">
        <v>59</v>
      </c>
      <c r="BC27" s="4026">
        <v>59</v>
      </c>
      <c r="BD27" s="4026">
        <v>59</v>
      </c>
      <c r="BE27" s="4026">
        <v>59</v>
      </c>
      <c r="BF27" s="4026">
        <v>59</v>
      </c>
      <c r="BG27" s="4026">
        <v>59</v>
      </c>
      <c r="BH27" s="4026">
        <v>59</v>
      </c>
      <c r="BI27" s="4026">
        <f>SUM(AS27:BH27)</f>
        <v>944</v>
      </c>
      <c r="BJ27" s="4056">
        <v>12</v>
      </c>
      <c r="BK27" s="4056">
        <v>12</v>
      </c>
      <c r="BL27" s="4057" t="s">
        <v>574</v>
      </c>
      <c r="BM27" s="4033">
        <v>7695</v>
      </c>
      <c r="BN27" s="4056">
        <v>15</v>
      </c>
      <c r="BO27" s="4056"/>
      <c r="BP27" s="4057" t="s">
        <v>574</v>
      </c>
      <c r="BQ27" s="4033">
        <v>7695</v>
      </c>
      <c r="BR27" s="4056">
        <v>17</v>
      </c>
      <c r="BS27" s="4056"/>
      <c r="BT27" s="4033" t="s">
        <v>574</v>
      </c>
      <c r="BU27" s="4058"/>
      <c r="BV27" s="4056">
        <v>20</v>
      </c>
      <c r="BW27" s="4056"/>
      <c r="BX27" s="4033" t="s">
        <v>574</v>
      </c>
      <c r="BY27" s="4058"/>
      <c r="BZ27" s="4056">
        <v>23</v>
      </c>
      <c r="CA27" s="4056"/>
      <c r="CB27" s="4033" t="s">
        <v>574</v>
      </c>
      <c r="CC27" s="4058"/>
      <c r="CD27" s="4056">
        <v>25</v>
      </c>
      <c r="CE27" s="4056"/>
      <c r="CF27" s="4033" t="s">
        <v>574</v>
      </c>
      <c r="CG27" s="4058"/>
      <c r="CH27" s="4056">
        <v>28</v>
      </c>
      <c r="CI27" s="4056"/>
      <c r="CJ27" s="4033" t="s">
        <v>574</v>
      </c>
      <c r="CK27" s="4058"/>
      <c r="CL27" s="4056">
        <v>31</v>
      </c>
      <c r="CM27" s="4056"/>
      <c r="CN27" s="4033" t="s">
        <v>574</v>
      </c>
      <c r="CO27" s="4058"/>
      <c r="CP27" s="4056">
        <v>34</v>
      </c>
      <c r="CQ27" s="4056"/>
      <c r="CR27" s="4033" t="s">
        <v>574</v>
      </c>
      <c r="CS27" s="4058"/>
      <c r="CT27" s="4056">
        <v>39</v>
      </c>
      <c r="CU27" s="4056"/>
      <c r="CV27" s="4033" t="s">
        <v>574</v>
      </c>
      <c r="CW27" s="4058"/>
      <c r="CX27" s="4056">
        <v>43</v>
      </c>
      <c r="CY27" s="4056"/>
      <c r="CZ27" s="4033" t="s">
        <v>574</v>
      </c>
      <c r="DA27" s="4058"/>
      <c r="DB27" s="4056">
        <v>47</v>
      </c>
      <c r="DC27" s="4056"/>
      <c r="DD27" s="4033" t="s">
        <v>574</v>
      </c>
      <c r="DE27" s="4058"/>
      <c r="DF27" s="4056">
        <v>52</v>
      </c>
      <c r="DG27" s="4056"/>
      <c r="DH27" s="4033" t="s">
        <v>574</v>
      </c>
      <c r="DI27" s="4058"/>
      <c r="DJ27" s="4056">
        <v>56</v>
      </c>
      <c r="DK27" s="4056"/>
      <c r="DL27" s="4033" t="s">
        <v>574</v>
      </c>
      <c r="DM27" s="4058"/>
      <c r="DN27" s="4056">
        <v>61</v>
      </c>
      <c r="DO27" s="4056"/>
      <c r="DP27" s="4033" t="s">
        <v>574</v>
      </c>
      <c r="DQ27" s="4058"/>
      <c r="DR27" s="4056">
        <v>68</v>
      </c>
      <c r="DS27" s="4056"/>
      <c r="DT27" s="4009" t="s">
        <v>574</v>
      </c>
      <c r="DU27" s="4059"/>
      <c r="DV27" s="4060">
        <f>SUM(BJ27,BN27,BR27,BV27,BZ27,CD27,CH27,CL27,CP27,CT27,CX27,DB27,DF27,DJ27,DN27,DR27)</f>
        <v>571</v>
      </c>
      <c r="DW27" s="4009" t="s">
        <v>288</v>
      </c>
      <c r="DX27" s="4009" t="s">
        <v>289</v>
      </c>
      <c r="DY27" s="4009" t="s">
        <v>656</v>
      </c>
      <c r="DZ27" s="4009" t="s">
        <v>1376</v>
      </c>
      <c r="EA27" s="4009">
        <v>3779595</v>
      </c>
      <c r="EB27" s="2790" t="s">
        <v>1377</v>
      </c>
      <c r="EC27" s="4059" t="s">
        <v>557</v>
      </c>
      <c r="ED27" s="4009" t="s">
        <v>497</v>
      </c>
      <c r="EE27" s="4059"/>
      <c r="EF27" s="4058"/>
      <c r="EG27" s="4058"/>
      <c r="EH27" s="4061"/>
      <c r="EI27" s="3976"/>
      <c r="EJ27" s="3976"/>
      <c r="EK27" s="3976"/>
      <c r="EL27" s="3976"/>
    </row>
    <row r="28" spans="1:142" ht="168.75" customHeight="1">
      <c r="A28" s="4053" t="s">
        <v>1303</v>
      </c>
      <c r="B28" s="4054">
        <v>0.33</v>
      </c>
      <c r="C28" s="4009" t="s">
        <v>1379</v>
      </c>
      <c r="D28" s="2906">
        <v>3.3000000000000002E-2</v>
      </c>
      <c r="E28" s="4009" t="s">
        <v>1387</v>
      </c>
      <c r="F28" s="2907" t="s">
        <v>1381</v>
      </c>
      <c r="G28" s="4009" t="s">
        <v>278</v>
      </c>
      <c r="H28" s="4009" t="s">
        <v>20</v>
      </c>
      <c r="I28" s="4045" t="s">
        <v>437</v>
      </c>
      <c r="J28" s="4045"/>
      <c r="K28" s="4010"/>
      <c r="L28" s="4010">
        <v>50770</v>
      </c>
      <c r="M28" s="4051">
        <v>6.25E-2</v>
      </c>
      <c r="N28" s="4051">
        <v>6.25E-2</v>
      </c>
      <c r="O28" s="4051">
        <v>6.25E-2</v>
      </c>
      <c r="P28" s="4051">
        <v>6.25E-2</v>
      </c>
      <c r="Q28" s="4051">
        <v>6.25E-2</v>
      </c>
      <c r="R28" s="4051">
        <v>6.25E-2</v>
      </c>
      <c r="S28" s="4051">
        <v>6.25E-2</v>
      </c>
      <c r="T28" s="4051">
        <v>6.25E-2</v>
      </c>
      <c r="U28" s="4051">
        <v>6.25E-2</v>
      </c>
      <c r="V28" s="4051">
        <v>6.25E-2</v>
      </c>
      <c r="W28" s="4051">
        <v>6.25E-2</v>
      </c>
      <c r="X28" s="4051">
        <v>6.25E-2</v>
      </c>
      <c r="Y28" s="4051">
        <v>6.25E-2</v>
      </c>
      <c r="Z28" s="4051">
        <v>6.25E-2</v>
      </c>
      <c r="AA28" s="4051">
        <v>6.25E-2</v>
      </c>
      <c r="AB28" s="4051">
        <v>6.25E-2</v>
      </c>
      <c r="AC28" s="4011">
        <f t="shared" si="5"/>
        <v>1</v>
      </c>
      <c r="AD28" s="4026"/>
      <c r="AE28" s="4026" t="s">
        <v>1404</v>
      </c>
      <c r="AF28" s="4012">
        <v>8.3999999999999995E-3</v>
      </c>
      <c r="AG28" s="4026" t="s">
        <v>1405</v>
      </c>
      <c r="AH28" s="4059" t="s">
        <v>1406</v>
      </c>
      <c r="AI28" s="3979" t="s">
        <v>283</v>
      </c>
      <c r="AJ28" s="4026" t="s">
        <v>1328</v>
      </c>
      <c r="AK28" s="4026" t="s">
        <v>1407</v>
      </c>
      <c r="AL28" s="4026" t="s">
        <v>20</v>
      </c>
      <c r="AM28" s="3979" t="str">
        <f>IF(ISNUMBER(SEARCH("ND",AN28)),"NO","SI")</f>
        <v>NO</v>
      </c>
      <c r="AN28" s="4026" t="s">
        <v>437</v>
      </c>
      <c r="AO28" s="4059">
        <v>2000</v>
      </c>
      <c r="AP28" s="4059">
        <v>2022</v>
      </c>
      <c r="AQ28" s="4055">
        <v>45078</v>
      </c>
      <c r="AR28" s="4055">
        <v>50769</v>
      </c>
      <c r="AS28" s="4026">
        <v>2000</v>
      </c>
      <c r="AT28" s="4026">
        <v>2000</v>
      </c>
      <c r="AU28" s="4026">
        <v>2000</v>
      </c>
      <c r="AV28" s="4026">
        <v>2000</v>
      </c>
      <c r="AW28" s="4026">
        <v>2000</v>
      </c>
      <c r="AX28" s="4026">
        <v>2000</v>
      </c>
      <c r="AY28" s="4026">
        <v>2000</v>
      </c>
      <c r="AZ28" s="4026">
        <v>2000</v>
      </c>
      <c r="BA28" s="4026">
        <v>2000</v>
      </c>
      <c r="BB28" s="4026">
        <v>2000</v>
      </c>
      <c r="BC28" s="4026">
        <v>2000</v>
      </c>
      <c r="BD28" s="4026">
        <v>2000</v>
      </c>
      <c r="BE28" s="4026">
        <v>2000</v>
      </c>
      <c r="BF28" s="4026">
        <v>2000</v>
      </c>
      <c r="BG28" s="4026">
        <v>2000</v>
      </c>
      <c r="BH28" s="4026">
        <v>2000</v>
      </c>
      <c r="BI28" s="4026">
        <f>SUM(AS28:BH28)</f>
        <v>32000</v>
      </c>
      <c r="BJ28" s="4062">
        <v>328</v>
      </c>
      <c r="BK28" s="4062">
        <v>307</v>
      </c>
      <c r="BL28" s="4057" t="s">
        <v>574</v>
      </c>
      <c r="BM28" s="4033">
        <v>7695</v>
      </c>
      <c r="BN28" s="4056">
        <v>354</v>
      </c>
      <c r="BO28" s="4057"/>
      <c r="BP28" s="4057" t="s">
        <v>574</v>
      </c>
      <c r="BQ28" s="4033">
        <v>7695</v>
      </c>
      <c r="BR28" s="4056">
        <v>384</v>
      </c>
      <c r="BS28" s="4057"/>
      <c r="BT28" s="4033" t="s">
        <v>287</v>
      </c>
      <c r="BU28" s="4033" t="s">
        <v>359</v>
      </c>
      <c r="BV28" s="4056">
        <v>419</v>
      </c>
      <c r="BW28" s="4057"/>
      <c r="BX28" s="4033" t="s">
        <v>574</v>
      </c>
      <c r="BY28" s="4033" t="s">
        <v>359</v>
      </c>
      <c r="BZ28" s="4056">
        <v>459</v>
      </c>
      <c r="CA28" s="4057"/>
      <c r="CB28" s="4033" t="s">
        <v>574</v>
      </c>
      <c r="CC28" s="4033" t="s">
        <v>359</v>
      </c>
      <c r="CD28" s="4056">
        <v>504</v>
      </c>
      <c r="CE28" s="4057"/>
      <c r="CF28" s="4033" t="s">
        <v>574</v>
      </c>
      <c r="CG28" s="4033" t="s">
        <v>359</v>
      </c>
      <c r="CH28" s="4056">
        <v>558</v>
      </c>
      <c r="CI28" s="4057"/>
      <c r="CJ28" s="4033" t="s">
        <v>574</v>
      </c>
      <c r="CK28" s="4033" t="s">
        <v>359</v>
      </c>
      <c r="CL28" s="4056">
        <v>618</v>
      </c>
      <c r="CM28" s="4057"/>
      <c r="CN28" s="4033" t="s">
        <v>574</v>
      </c>
      <c r="CO28" s="4033" t="s">
        <v>359</v>
      </c>
      <c r="CP28" s="4056">
        <v>690</v>
      </c>
      <c r="CQ28" s="4057"/>
      <c r="CR28" s="4033" t="s">
        <v>574</v>
      </c>
      <c r="CS28" s="4033" t="s">
        <v>359</v>
      </c>
      <c r="CT28" s="4056">
        <v>773</v>
      </c>
      <c r="CU28" s="4057"/>
      <c r="CV28" s="4033" t="s">
        <v>574</v>
      </c>
      <c r="CW28" s="4033" t="s">
        <v>359</v>
      </c>
      <c r="CX28" s="4056">
        <v>869</v>
      </c>
      <c r="CY28" s="4057"/>
      <c r="CZ28" s="4033" t="s">
        <v>574</v>
      </c>
      <c r="DA28" s="4033" t="s">
        <v>359</v>
      </c>
      <c r="DB28" s="4056">
        <v>982</v>
      </c>
      <c r="DC28" s="4057"/>
      <c r="DD28" s="4033" t="s">
        <v>574</v>
      </c>
      <c r="DE28" s="4033" t="s">
        <v>359</v>
      </c>
      <c r="DF28" s="4056">
        <v>1115</v>
      </c>
      <c r="DG28" s="4057"/>
      <c r="DH28" s="4033" t="s">
        <v>574</v>
      </c>
      <c r="DI28" s="4033" t="s">
        <v>359</v>
      </c>
      <c r="DJ28" s="4056">
        <v>1271</v>
      </c>
      <c r="DK28" s="4057"/>
      <c r="DL28" s="4033" t="s">
        <v>574</v>
      </c>
      <c r="DM28" s="4033" t="s">
        <v>359</v>
      </c>
      <c r="DN28" s="4056">
        <v>1455</v>
      </c>
      <c r="DO28" s="4057"/>
      <c r="DP28" s="4033" t="s">
        <v>574</v>
      </c>
      <c r="DQ28" s="4033" t="s">
        <v>359</v>
      </c>
      <c r="DR28" s="4056">
        <v>1673</v>
      </c>
      <c r="DS28" s="4057"/>
      <c r="DT28" s="4009" t="s">
        <v>574</v>
      </c>
      <c r="DU28" s="4009" t="s">
        <v>359</v>
      </c>
      <c r="DV28" s="4060">
        <f t="shared" ref="DV28:DV30" si="6">SUM(BJ28,BN28,BR28,BV28,BZ28,CD28,CH28,CL28,CP28,CT28,CX28,DB28,DF28,DJ28,DN28,DR28)</f>
        <v>12452</v>
      </c>
      <c r="DW28" s="4009" t="s">
        <v>288</v>
      </c>
      <c r="DX28" s="4009" t="s">
        <v>289</v>
      </c>
      <c r="DY28" s="4009" t="s">
        <v>656</v>
      </c>
      <c r="DZ28" s="4009" t="s">
        <v>1376</v>
      </c>
      <c r="EA28" s="4009">
        <v>3779595</v>
      </c>
      <c r="EB28" s="2790" t="s">
        <v>1377</v>
      </c>
      <c r="EC28" s="4009" t="s">
        <v>10</v>
      </c>
      <c r="ED28" s="4009" t="s">
        <v>575</v>
      </c>
      <c r="EE28" s="4058"/>
      <c r="EF28" s="4058"/>
      <c r="EG28" s="4058"/>
      <c r="EH28" s="4061"/>
      <c r="EI28" s="3976"/>
      <c r="EJ28" s="3976"/>
      <c r="EK28" s="3976"/>
      <c r="EL28" s="3976"/>
    </row>
    <row r="29" spans="1:142" ht="168.75" customHeight="1">
      <c r="A29" s="4053" t="s">
        <v>1303</v>
      </c>
      <c r="B29" s="4054">
        <v>0.33</v>
      </c>
      <c r="C29" s="4009" t="s">
        <v>1379</v>
      </c>
      <c r="D29" s="2906">
        <v>3.3000000000000002E-2</v>
      </c>
      <c r="E29" s="4009" t="s">
        <v>1387</v>
      </c>
      <c r="F29" s="2907" t="s">
        <v>1381</v>
      </c>
      <c r="G29" s="4009" t="s">
        <v>278</v>
      </c>
      <c r="H29" s="4009" t="s">
        <v>20</v>
      </c>
      <c r="I29" s="4045" t="s">
        <v>437</v>
      </c>
      <c r="J29" s="4045"/>
      <c r="K29" s="4010"/>
      <c r="L29" s="4010">
        <v>50770</v>
      </c>
      <c r="M29" s="4051">
        <v>6.25E-2</v>
      </c>
      <c r="N29" s="4051">
        <v>6.25E-2</v>
      </c>
      <c r="O29" s="4051">
        <v>6.25E-2</v>
      </c>
      <c r="P29" s="4051">
        <v>6.25E-2</v>
      </c>
      <c r="Q29" s="4051">
        <v>6.25E-2</v>
      </c>
      <c r="R29" s="4051">
        <v>6.25E-2</v>
      </c>
      <c r="S29" s="4051">
        <v>6.25E-2</v>
      </c>
      <c r="T29" s="4051">
        <v>6.25E-2</v>
      </c>
      <c r="U29" s="4051">
        <v>6.25E-2</v>
      </c>
      <c r="V29" s="4051">
        <v>6.25E-2</v>
      </c>
      <c r="W29" s="4051">
        <v>6.25E-2</v>
      </c>
      <c r="X29" s="4051">
        <v>6.25E-2</v>
      </c>
      <c r="Y29" s="4051">
        <v>6.25E-2</v>
      </c>
      <c r="Z29" s="4051">
        <v>6.25E-2</v>
      </c>
      <c r="AA29" s="4051">
        <v>6.25E-2</v>
      </c>
      <c r="AB29" s="4051">
        <v>6.25E-2</v>
      </c>
      <c r="AC29" s="4011">
        <f t="shared" si="5"/>
        <v>1</v>
      </c>
      <c r="AD29" s="4026"/>
      <c r="AE29" s="2826" t="s">
        <v>1408</v>
      </c>
      <c r="AF29" s="4012">
        <v>8.3999999999999995E-3</v>
      </c>
      <c r="AG29" s="2826" t="s">
        <v>1409</v>
      </c>
      <c r="AH29" s="2826" t="s">
        <v>1410</v>
      </c>
      <c r="AI29" s="2908" t="s">
        <v>1411</v>
      </c>
      <c r="AJ29" s="2908" t="s">
        <v>375</v>
      </c>
      <c r="AK29" s="2908" t="s">
        <v>1</v>
      </c>
      <c r="AL29" s="2908" t="s">
        <v>26</v>
      </c>
      <c r="AM29" s="3979" t="str">
        <f t="shared" ref="AM29:AM32" si="7">IF(ISNUMBER(SEARCH("ND",AN29)),"NO","SI")</f>
        <v>SI</v>
      </c>
      <c r="AN29" s="2908">
        <v>313</v>
      </c>
      <c r="AO29" s="4026" t="s">
        <v>437</v>
      </c>
      <c r="AP29" s="2908"/>
      <c r="AQ29" s="2909">
        <v>45292</v>
      </c>
      <c r="AR29" s="2909">
        <v>50770</v>
      </c>
      <c r="AS29" s="2910">
        <v>0</v>
      </c>
      <c r="AT29" s="2910">
        <v>0.12</v>
      </c>
      <c r="AU29" s="2910">
        <v>0.2</v>
      </c>
      <c r="AV29" s="2910">
        <v>0.28000000000000003</v>
      </c>
      <c r="AW29" s="2910">
        <v>0.34</v>
      </c>
      <c r="AX29" s="2910">
        <v>0.4</v>
      </c>
      <c r="AY29" s="2910">
        <v>0.46</v>
      </c>
      <c r="AZ29" s="2910">
        <v>0.52</v>
      </c>
      <c r="BA29" s="2910">
        <v>0.57999999999999996</v>
      </c>
      <c r="BB29" s="2910">
        <v>0.64</v>
      </c>
      <c r="BC29" s="2910">
        <v>0.7</v>
      </c>
      <c r="BD29" s="2910">
        <v>0.76</v>
      </c>
      <c r="BE29" s="2910">
        <v>0.82</v>
      </c>
      <c r="BF29" s="2910">
        <v>0.88</v>
      </c>
      <c r="BG29" s="2910">
        <v>0.94</v>
      </c>
      <c r="BH29" s="2910">
        <v>1</v>
      </c>
      <c r="BI29" s="2910">
        <v>1</v>
      </c>
      <c r="BJ29" s="2911">
        <v>0</v>
      </c>
      <c r="BK29" s="2911" t="s">
        <v>359</v>
      </c>
      <c r="BL29" s="2911" t="s">
        <v>359</v>
      </c>
      <c r="BM29" s="2911" t="s">
        <v>359</v>
      </c>
      <c r="BN29" s="2911">
        <v>750</v>
      </c>
      <c r="BO29" s="2911" t="s">
        <v>359</v>
      </c>
      <c r="BP29" s="2911" t="s">
        <v>76</v>
      </c>
      <c r="BQ29" s="2911" t="s">
        <v>359</v>
      </c>
      <c r="BR29" s="2911">
        <v>773</v>
      </c>
      <c r="BS29" s="2911" t="s">
        <v>359</v>
      </c>
      <c r="BT29" s="2911" t="s">
        <v>76</v>
      </c>
      <c r="BU29" s="2911" t="s">
        <v>359</v>
      </c>
      <c r="BV29" s="2911">
        <v>796</v>
      </c>
      <c r="BW29" s="2911" t="s">
        <v>359</v>
      </c>
      <c r="BX29" s="2911" t="s">
        <v>76</v>
      </c>
      <c r="BY29" s="2911" t="s">
        <v>359</v>
      </c>
      <c r="BZ29" s="2911">
        <v>32600</v>
      </c>
      <c r="CA29" s="2911" t="s">
        <v>359</v>
      </c>
      <c r="CB29" s="2911" t="s">
        <v>76</v>
      </c>
      <c r="CC29" s="2911" t="s">
        <v>359</v>
      </c>
      <c r="CD29" s="2911">
        <v>33578</v>
      </c>
      <c r="CE29" s="2911" t="s">
        <v>359</v>
      </c>
      <c r="CF29" s="2911" t="s">
        <v>76</v>
      </c>
      <c r="CG29" s="2911" t="s">
        <v>359</v>
      </c>
      <c r="CH29" s="2911">
        <v>34585</v>
      </c>
      <c r="CI29" s="2911" t="s">
        <v>359</v>
      </c>
      <c r="CJ29" s="2911" t="s">
        <v>76</v>
      </c>
      <c r="CK29" s="2911" t="s">
        <v>359</v>
      </c>
      <c r="CL29" s="2911">
        <v>35623</v>
      </c>
      <c r="CM29" s="2911" t="s">
        <v>359</v>
      </c>
      <c r="CN29" s="2911" t="s">
        <v>76</v>
      </c>
      <c r="CO29" s="2911" t="s">
        <v>359</v>
      </c>
      <c r="CP29" s="2911">
        <v>36692</v>
      </c>
      <c r="CQ29" s="2911" t="s">
        <v>359</v>
      </c>
      <c r="CR29" s="2911" t="s">
        <v>76</v>
      </c>
      <c r="CS29" s="2911" t="s">
        <v>359</v>
      </c>
      <c r="CT29" s="2911">
        <v>37792</v>
      </c>
      <c r="CU29" s="2911" t="s">
        <v>359</v>
      </c>
      <c r="CV29" s="2911" t="s">
        <v>76</v>
      </c>
      <c r="CW29" s="2911" t="s">
        <v>359</v>
      </c>
      <c r="CX29" s="2911">
        <v>38926</v>
      </c>
      <c r="CY29" s="2911" t="s">
        <v>359</v>
      </c>
      <c r="CZ29" s="2911" t="s">
        <v>76</v>
      </c>
      <c r="DA29" s="2911" t="s">
        <v>359</v>
      </c>
      <c r="DB29" s="2911">
        <v>40094</v>
      </c>
      <c r="DC29" s="2911" t="s">
        <v>359</v>
      </c>
      <c r="DD29" s="2911" t="s">
        <v>76</v>
      </c>
      <c r="DE29" s="2911" t="s">
        <v>359</v>
      </c>
      <c r="DF29" s="2911">
        <v>41297</v>
      </c>
      <c r="DG29" s="2911" t="s">
        <v>359</v>
      </c>
      <c r="DH29" s="2911" t="s">
        <v>76</v>
      </c>
      <c r="DI29" s="2911" t="s">
        <v>359</v>
      </c>
      <c r="DJ29" s="2911">
        <v>42536</v>
      </c>
      <c r="DK29" s="2911" t="s">
        <v>359</v>
      </c>
      <c r="DL29" s="2911" t="s">
        <v>76</v>
      </c>
      <c r="DM29" s="2911" t="s">
        <v>359</v>
      </c>
      <c r="DN29" s="2911">
        <v>43812</v>
      </c>
      <c r="DO29" s="2911" t="s">
        <v>359</v>
      </c>
      <c r="DP29" s="2911" t="s">
        <v>76</v>
      </c>
      <c r="DQ29" s="2911" t="s">
        <v>359</v>
      </c>
      <c r="DR29" s="2911">
        <v>45126</v>
      </c>
      <c r="DS29" s="2911" t="s">
        <v>359</v>
      </c>
      <c r="DT29" s="2911" t="s">
        <v>359</v>
      </c>
      <c r="DU29" s="2911" t="s">
        <v>76</v>
      </c>
      <c r="DV29" s="4060">
        <f t="shared" si="6"/>
        <v>464980</v>
      </c>
      <c r="DW29" s="2908" t="s">
        <v>10</v>
      </c>
      <c r="DX29" s="2908" t="s">
        <v>200</v>
      </c>
      <c r="DY29" s="2908" t="s">
        <v>1412</v>
      </c>
      <c r="DZ29" s="2908" t="s">
        <v>1413</v>
      </c>
      <c r="EA29" s="2908" t="s">
        <v>359</v>
      </c>
      <c r="EB29" s="2912" t="s">
        <v>1414</v>
      </c>
      <c r="EC29" s="2913" t="s">
        <v>359</v>
      </c>
      <c r="ED29" s="2913" t="s">
        <v>359</v>
      </c>
      <c r="EE29" s="2913" t="s">
        <v>359</v>
      </c>
      <c r="EF29" s="2914" t="s">
        <v>359</v>
      </c>
      <c r="EG29" s="2914" t="s">
        <v>359</v>
      </c>
      <c r="EH29" s="2945" t="s">
        <v>359</v>
      </c>
      <c r="EI29" s="3976"/>
      <c r="EJ29" s="3976"/>
      <c r="EK29" s="3976"/>
      <c r="EL29" s="3976"/>
    </row>
    <row r="30" spans="1:142" ht="168.75" customHeight="1">
      <c r="A30" s="4053" t="s">
        <v>1303</v>
      </c>
      <c r="B30" s="4054">
        <v>0.33</v>
      </c>
      <c r="C30" s="4009" t="s">
        <v>1379</v>
      </c>
      <c r="D30" s="2906">
        <v>3.3000000000000002E-2</v>
      </c>
      <c r="E30" s="4009" t="s">
        <v>1387</v>
      </c>
      <c r="F30" s="2907" t="s">
        <v>1381</v>
      </c>
      <c r="G30" s="4009" t="s">
        <v>278</v>
      </c>
      <c r="H30" s="4009" t="s">
        <v>20</v>
      </c>
      <c r="I30" s="4045" t="s">
        <v>437</v>
      </c>
      <c r="J30" s="4045"/>
      <c r="K30" s="4010"/>
      <c r="L30" s="4010">
        <v>50770</v>
      </c>
      <c r="M30" s="4051">
        <v>6.25E-2</v>
      </c>
      <c r="N30" s="4051">
        <v>6.25E-2</v>
      </c>
      <c r="O30" s="4051">
        <v>6.25E-2</v>
      </c>
      <c r="P30" s="4051">
        <v>6.25E-2</v>
      </c>
      <c r="Q30" s="4051">
        <v>6.25E-2</v>
      </c>
      <c r="R30" s="4051">
        <v>6.25E-2</v>
      </c>
      <c r="S30" s="4051">
        <v>6.25E-2</v>
      </c>
      <c r="T30" s="4051">
        <v>6.25E-2</v>
      </c>
      <c r="U30" s="4051">
        <v>6.25E-2</v>
      </c>
      <c r="V30" s="4051">
        <v>6.25E-2</v>
      </c>
      <c r="W30" s="4051">
        <v>6.25E-2</v>
      </c>
      <c r="X30" s="4051">
        <v>6.25E-2</v>
      </c>
      <c r="Y30" s="4051">
        <v>6.25E-2</v>
      </c>
      <c r="Z30" s="4051">
        <v>6.25E-2</v>
      </c>
      <c r="AA30" s="4051">
        <v>6.25E-2</v>
      </c>
      <c r="AB30" s="4051">
        <v>6.25E-2</v>
      </c>
      <c r="AC30" s="4011">
        <f t="shared" si="5"/>
        <v>1</v>
      </c>
      <c r="AD30" s="4026"/>
      <c r="AE30" s="2826" t="s">
        <v>1415</v>
      </c>
      <c r="AF30" s="4012">
        <v>8.3999999999999995E-3</v>
      </c>
      <c r="AG30" s="2826" t="s">
        <v>1416</v>
      </c>
      <c r="AH30" s="2826" t="s">
        <v>1417</v>
      </c>
      <c r="AI30" s="2908" t="s">
        <v>1411</v>
      </c>
      <c r="AJ30" s="2908" t="s">
        <v>375</v>
      </c>
      <c r="AK30" s="2908" t="s">
        <v>11</v>
      </c>
      <c r="AL30" s="2908" t="s">
        <v>20</v>
      </c>
      <c r="AM30" s="3979" t="str">
        <f t="shared" si="7"/>
        <v>NO</v>
      </c>
      <c r="AN30" s="2908" t="s">
        <v>437</v>
      </c>
      <c r="AO30" s="4026" t="s">
        <v>437</v>
      </c>
      <c r="AP30" s="2908"/>
      <c r="AQ30" s="2909">
        <v>45292</v>
      </c>
      <c r="AR30" s="2909">
        <v>50770</v>
      </c>
      <c r="AS30" s="2908">
        <v>0</v>
      </c>
      <c r="AT30" s="2908">
        <v>418</v>
      </c>
      <c r="AU30" s="2908">
        <v>431</v>
      </c>
      <c r="AV30" s="2908">
        <v>439</v>
      </c>
      <c r="AW30" s="2908">
        <v>448</v>
      </c>
      <c r="AX30" s="2908">
        <v>457</v>
      </c>
      <c r="AY30" s="2908">
        <v>466</v>
      </c>
      <c r="AZ30" s="2908">
        <v>475</v>
      </c>
      <c r="BA30" s="2908">
        <v>485</v>
      </c>
      <c r="BB30" s="2908">
        <v>495</v>
      </c>
      <c r="BC30" s="2908">
        <v>504</v>
      </c>
      <c r="BD30" s="2908">
        <v>515</v>
      </c>
      <c r="BE30" s="2908">
        <v>525</v>
      </c>
      <c r="BF30" s="2908">
        <v>535</v>
      </c>
      <c r="BG30" s="2908">
        <v>546</v>
      </c>
      <c r="BH30" s="2908">
        <v>557</v>
      </c>
      <c r="BI30" s="2908">
        <v>7295</v>
      </c>
      <c r="BJ30" s="2911">
        <v>0</v>
      </c>
      <c r="BK30" s="2911" t="s">
        <v>359</v>
      </c>
      <c r="BL30" s="2911" t="s">
        <v>359</v>
      </c>
      <c r="BM30" s="2911" t="s">
        <v>359</v>
      </c>
      <c r="BN30" s="2911">
        <v>3040</v>
      </c>
      <c r="BO30" s="2911" t="s">
        <v>359</v>
      </c>
      <c r="BP30" s="2911" t="s">
        <v>1418</v>
      </c>
      <c r="BQ30" s="2911" t="s">
        <v>359</v>
      </c>
      <c r="BR30" s="2911">
        <v>3131</v>
      </c>
      <c r="BS30" s="2911" t="s">
        <v>359</v>
      </c>
      <c r="BT30" s="2911" t="s">
        <v>1418</v>
      </c>
      <c r="BU30" s="2911" t="s">
        <v>359</v>
      </c>
      <c r="BV30" s="2911">
        <v>3225</v>
      </c>
      <c r="BW30" s="2911" t="s">
        <v>359</v>
      </c>
      <c r="BX30" s="2911" t="s">
        <v>1418</v>
      </c>
      <c r="BY30" s="2911" t="s">
        <v>359</v>
      </c>
      <c r="BZ30" s="2911">
        <v>3322</v>
      </c>
      <c r="CA30" s="2911" t="s">
        <v>359</v>
      </c>
      <c r="CB30" s="2911" t="s">
        <v>1418</v>
      </c>
      <c r="CC30" s="2911" t="s">
        <v>359</v>
      </c>
      <c r="CD30" s="2911">
        <v>3422</v>
      </c>
      <c r="CE30" s="2911" t="s">
        <v>359</v>
      </c>
      <c r="CF30" s="2911" t="s">
        <v>1418</v>
      </c>
      <c r="CG30" s="2911" t="s">
        <v>359</v>
      </c>
      <c r="CH30" s="2911">
        <v>3524</v>
      </c>
      <c r="CI30" s="2911" t="s">
        <v>359</v>
      </c>
      <c r="CJ30" s="2911" t="s">
        <v>1418</v>
      </c>
      <c r="CK30" s="2911" t="s">
        <v>359</v>
      </c>
      <c r="CL30" s="2911">
        <v>3630</v>
      </c>
      <c r="CM30" s="2911" t="s">
        <v>359</v>
      </c>
      <c r="CN30" s="2911" t="s">
        <v>1418</v>
      </c>
      <c r="CO30" s="2911" t="s">
        <v>359</v>
      </c>
      <c r="CP30" s="2911">
        <v>3739</v>
      </c>
      <c r="CQ30" s="2911" t="s">
        <v>359</v>
      </c>
      <c r="CR30" s="2911" t="s">
        <v>1418</v>
      </c>
      <c r="CS30" s="2911" t="s">
        <v>359</v>
      </c>
      <c r="CT30" s="2911">
        <v>3851</v>
      </c>
      <c r="CU30" s="2911" t="s">
        <v>359</v>
      </c>
      <c r="CV30" s="2911" t="s">
        <v>1418</v>
      </c>
      <c r="CW30" s="2911" t="s">
        <v>359</v>
      </c>
      <c r="CX30" s="2911">
        <v>3967</v>
      </c>
      <c r="CY30" s="2911" t="s">
        <v>359</v>
      </c>
      <c r="CZ30" s="2911" t="s">
        <v>1418</v>
      </c>
      <c r="DA30" s="2911" t="s">
        <v>359</v>
      </c>
      <c r="DB30" s="2911">
        <v>4086</v>
      </c>
      <c r="DC30" s="2911" t="s">
        <v>359</v>
      </c>
      <c r="DD30" s="2911" t="s">
        <v>1418</v>
      </c>
      <c r="DE30" s="2911" t="s">
        <v>359</v>
      </c>
      <c r="DF30" s="2911">
        <v>4208</v>
      </c>
      <c r="DG30" s="2911" t="s">
        <v>359</v>
      </c>
      <c r="DH30" s="2911" t="s">
        <v>1418</v>
      </c>
      <c r="DI30" s="2911" t="s">
        <v>359</v>
      </c>
      <c r="DJ30" s="2911">
        <v>4334</v>
      </c>
      <c r="DK30" s="2911" t="s">
        <v>359</v>
      </c>
      <c r="DL30" s="2911" t="s">
        <v>1418</v>
      </c>
      <c r="DM30" s="2911" t="s">
        <v>359</v>
      </c>
      <c r="DN30" s="2911">
        <v>4464</v>
      </c>
      <c r="DO30" s="2911" t="s">
        <v>359</v>
      </c>
      <c r="DP30" s="2911" t="s">
        <v>1418</v>
      </c>
      <c r="DQ30" s="2911" t="s">
        <v>359</v>
      </c>
      <c r="DR30" s="2911">
        <v>4598</v>
      </c>
      <c r="DS30" s="2911" t="s">
        <v>359</v>
      </c>
      <c r="DT30" s="2911" t="s">
        <v>359</v>
      </c>
      <c r="DU30" s="2911" t="s">
        <v>1418</v>
      </c>
      <c r="DV30" s="4063">
        <f t="shared" si="6"/>
        <v>56541</v>
      </c>
      <c r="DW30" s="2908" t="s">
        <v>10</v>
      </c>
      <c r="DX30" s="2908" t="s">
        <v>200</v>
      </c>
      <c r="DY30" s="2908" t="s">
        <v>1412</v>
      </c>
      <c r="DZ30" s="2908" t="s">
        <v>1413</v>
      </c>
      <c r="EA30" s="2908" t="s">
        <v>359</v>
      </c>
      <c r="EB30" s="2912" t="s">
        <v>1414</v>
      </c>
      <c r="EC30" s="2913" t="s">
        <v>359</v>
      </c>
      <c r="ED30" s="2913" t="s">
        <v>359</v>
      </c>
      <c r="EE30" s="2913" t="s">
        <v>359</v>
      </c>
      <c r="EF30" s="2914" t="s">
        <v>359</v>
      </c>
      <c r="EG30" s="2914" t="s">
        <v>359</v>
      </c>
      <c r="EH30" s="2945" t="s">
        <v>359</v>
      </c>
      <c r="EI30" s="3976"/>
      <c r="EJ30" s="3976"/>
      <c r="EK30" s="3976"/>
      <c r="EL30" s="3976"/>
    </row>
    <row r="31" spans="1:142" ht="168.75" customHeight="1">
      <c r="A31" s="4053" t="s">
        <v>1303</v>
      </c>
      <c r="B31" s="4054">
        <v>0.33</v>
      </c>
      <c r="C31" s="4009" t="s">
        <v>1379</v>
      </c>
      <c r="D31" s="2906">
        <v>3.3000000000000002E-2</v>
      </c>
      <c r="E31" s="4009" t="s">
        <v>1387</v>
      </c>
      <c r="F31" s="2907" t="s">
        <v>1381</v>
      </c>
      <c r="G31" s="4009" t="s">
        <v>278</v>
      </c>
      <c r="H31" s="4009" t="s">
        <v>20</v>
      </c>
      <c r="I31" s="4045" t="s">
        <v>437</v>
      </c>
      <c r="J31" s="4045"/>
      <c r="K31" s="4010"/>
      <c r="L31" s="4010">
        <v>50770</v>
      </c>
      <c r="M31" s="4051">
        <v>6.25E-2</v>
      </c>
      <c r="N31" s="4051">
        <v>6.25E-2</v>
      </c>
      <c r="O31" s="4051">
        <v>6.25E-2</v>
      </c>
      <c r="P31" s="4051">
        <v>6.25E-2</v>
      </c>
      <c r="Q31" s="4051">
        <v>6.25E-2</v>
      </c>
      <c r="R31" s="4051">
        <v>6.25E-2</v>
      </c>
      <c r="S31" s="4051">
        <v>6.25E-2</v>
      </c>
      <c r="T31" s="4051">
        <v>6.25E-2</v>
      </c>
      <c r="U31" s="4051">
        <v>6.25E-2</v>
      </c>
      <c r="V31" s="4051">
        <v>6.25E-2</v>
      </c>
      <c r="W31" s="4051">
        <v>6.25E-2</v>
      </c>
      <c r="X31" s="4051">
        <v>6.25E-2</v>
      </c>
      <c r="Y31" s="4051">
        <v>6.25E-2</v>
      </c>
      <c r="Z31" s="4051">
        <v>6.25E-2</v>
      </c>
      <c r="AA31" s="4051">
        <v>6.25E-2</v>
      </c>
      <c r="AB31" s="4051">
        <v>6.25E-2</v>
      </c>
      <c r="AC31" s="4011">
        <f t="shared" si="5"/>
        <v>1</v>
      </c>
      <c r="AD31" s="4026"/>
      <c r="AE31" s="4026" t="s">
        <v>1419</v>
      </c>
      <c r="AF31" s="4012">
        <v>8.3999999999999995E-3</v>
      </c>
      <c r="AG31" s="4026" t="s">
        <v>1420</v>
      </c>
      <c r="AH31" s="4026" t="s">
        <v>1421</v>
      </c>
      <c r="AI31" s="3979" t="s">
        <v>1310</v>
      </c>
      <c r="AJ31" s="4026" t="s">
        <v>1422</v>
      </c>
      <c r="AK31" s="4026" t="s">
        <v>1423</v>
      </c>
      <c r="AL31" s="4026" t="s">
        <v>26</v>
      </c>
      <c r="AM31" s="3979" t="str">
        <f t="shared" si="7"/>
        <v>NO</v>
      </c>
      <c r="AN31" s="4026" t="s">
        <v>437</v>
      </c>
      <c r="AO31" s="4026" t="s">
        <v>437</v>
      </c>
      <c r="AP31" s="4026"/>
      <c r="AQ31" s="4055">
        <v>45078</v>
      </c>
      <c r="AR31" s="4055">
        <v>50769</v>
      </c>
      <c r="AS31" s="4064">
        <v>0</v>
      </c>
      <c r="AT31" s="4064">
        <v>10</v>
      </c>
      <c r="AU31" s="4064">
        <v>40</v>
      </c>
      <c r="AV31" s="4064">
        <v>100</v>
      </c>
      <c r="AW31" s="4064">
        <v>150</v>
      </c>
      <c r="AX31" s="4064">
        <v>200</v>
      </c>
      <c r="AY31" s="4064">
        <v>250</v>
      </c>
      <c r="AZ31" s="4064">
        <v>300</v>
      </c>
      <c r="BA31" s="4064">
        <v>350</v>
      </c>
      <c r="BB31" s="4064">
        <v>400</v>
      </c>
      <c r="BC31" s="4064">
        <v>450</v>
      </c>
      <c r="BD31" s="4064">
        <v>500</v>
      </c>
      <c r="BE31" s="4064">
        <v>550</v>
      </c>
      <c r="BF31" s="4064">
        <v>600</v>
      </c>
      <c r="BG31" s="4064">
        <v>600</v>
      </c>
      <c r="BH31" s="4064">
        <v>600</v>
      </c>
      <c r="BI31" s="4064">
        <v>600</v>
      </c>
      <c r="BJ31" s="4065">
        <v>0</v>
      </c>
      <c r="BK31" s="4066"/>
      <c r="BL31" s="4067"/>
      <c r="BM31" s="4067"/>
      <c r="BN31" s="4065">
        <v>2221</v>
      </c>
      <c r="BO31" s="4066"/>
      <c r="BP31" s="4067"/>
      <c r="BQ31" s="4067"/>
      <c r="BR31" s="4065">
        <v>6503</v>
      </c>
      <c r="BS31" s="4067"/>
      <c r="BT31" s="4067"/>
      <c r="BU31" s="4067"/>
      <c r="BV31" s="4065">
        <v>10625</v>
      </c>
      <c r="BW31" s="4067"/>
      <c r="BX31" s="4067"/>
      <c r="BY31" s="4067"/>
      <c r="BZ31" s="4065">
        <v>19189</v>
      </c>
      <c r="CA31" s="4067"/>
      <c r="CB31" s="4067"/>
      <c r="CC31" s="4067"/>
      <c r="CD31" s="4065">
        <v>22991</v>
      </c>
      <c r="CE31" s="4067"/>
      <c r="CF31" s="4067"/>
      <c r="CG31" s="4067"/>
      <c r="CH31" s="4065">
        <v>31555</v>
      </c>
      <c r="CI31" s="4067"/>
      <c r="CJ31" s="4067"/>
      <c r="CK31" s="4067"/>
      <c r="CL31" s="4065">
        <v>42020</v>
      </c>
      <c r="CM31" s="4026"/>
      <c r="CN31" s="4026"/>
      <c r="CO31" s="4026"/>
      <c r="CP31" s="4065">
        <v>53513</v>
      </c>
      <c r="CQ31" s="4026"/>
      <c r="CR31" s="2915"/>
      <c r="CS31" s="4026"/>
      <c r="CT31" s="4065">
        <v>52761</v>
      </c>
      <c r="CU31" s="4067"/>
      <c r="CV31" s="4068"/>
      <c r="CW31" s="4068"/>
      <c r="CX31" s="4065">
        <v>52761</v>
      </c>
      <c r="CY31" s="2916"/>
      <c r="CZ31" s="2916"/>
      <c r="DA31" s="2916"/>
      <c r="DB31" s="4065">
        <v>52761</v>
      </c>
      <c r="DC31" s="2916"/>
      <c r="DD31" s="2916"/>
      <c r="DE31" s="2916"/>
      <c r="DF31" s="4065">
        <v>52761</v>
      </c>
      <c r="DG31" s="2916"/>
      <c r="DH31" s="2916"/>
      <c r="DI31" s="2916"/>
      <c r="DJ31" s="4065">
        <v>52761</v>
      </c>
      <c r="DK31" s="2916"/>
      <c r="DL31" s="2916"/>
      <c r="DM31" s="2916"/>
      <c r="DN31" s="4065">
        <v>52761</v>
      </c>
      <c r="DO31" s="2916"/>
      <c r="DP31" s="2916"/>
      <c r="DQ31" s="2916"/>
      <c r="DR31" s="4065">
        <v>52761</v>
      </c>
      <c r="DS31" s="2916"/>
      <c r="DT31" s="2916"/>
      <c r="DU31" s="2916"/>
      <c r="DV31" s="4065">
        <f>SUM(DR31+DN31+DJ31+DF31+DB31+CX31+CT31+CP31+CL31+CH31+CD31+BZ31+BV31+BR31+BN31+BJ31)</f>
        <v>557944</v>
      </c>
      <c r="DW31" s="4052" t="s">
        <v>644</v>
      </c>
      <c r="DX31" s="4009" t="s">
        <v>289</v>
      </c>
      <c r="DY31" s="4009" t="s">
        <v>656</v>
      </c>
      <c r="DZ31" s="4009" t="s">
        <v>1376</v>
      </c>
      <c r="EA31" s="4052">
        <v>3779595</v>
      </c>
      <c r="EB31" s="2777" t="s">
        <v>1377</v>
      </c>
      <c r="EC31" s="4026"/>
      <c r="ED31" s="4069"/>
      <c r="EE31" s="4069"/>
      <c r="EF31" s="4070"/>
      <c r="EG31" s="4070"/>
      <c r="EH31" s="2795"/>
      <c r="EI31" s="3976"/>
      <c r="EJ31" s="3976"/>
      <c r="EK31" s="3976"/>
      <c r="EL31" s="3976"/>
    </row>
    <row r="32" spans="1:142" ht="168.75" customHeight="1">
      <c r="A32" s="4053" t="s">
        <v>1303</v>
      </c>
      <c r="B32" s="4054">
        <v>0.33</v>
      </c>
      <c r="C32" s="4026" t="s">
        <v>1424</v>
      </c>
      <c r="D32" s="4049">
        <v>3.3000000000000002E-2</v>
      </c>
      <c r="E32" s="4026" t="s">
        <v>1425</v>
      </c>
      <c r="F32" s="4026" t="s">
        <v>1426</v>
      </c>
      <c r="G32" s="4026" t="s">
        <v>312</v>
      </c>
      <c r="H32" s="4026" t="s">
        <v>26</v>
      </c>
      <c r="I32" s="4071">
        <v>0.34</v>
      </c>
      <c r="J32" s="4026">
        <v>2022</v>
      </c>
      <c r="K32" s="4055"/>
      <c r="L32" s="4027">
        <v>50770</v>
      </c>
      <c r="M32" s="4071">
        <v>0.42</v>
      </c>
      <c r="N32" s="4071">
        <v>0.44</v>
      </c>
      <c r="O32" s="4071">
        <v>0.46</v>
      </c>
      <c r="P32" s="4071">
        <v>0.48</v>
      </c>
      <c r="Q32" s="4071">
        <v>0.5</v>
      </c>
      <c r="R32" s="4071">
        <v>0.52</v>
      </c>
      <c r="S32" s="4071">
        <v>0.54</v>
      </c>
      <c r="T32" s="4071">
        <v>0.56000000000000005</v>
      </c>
      <c r="U32" s="4071">
        <v>0.57999999999999996</v>
      </c>
      <c r="V32" s="4071">
        <v>0.6</v>
      </c>
      <c r="W32" s="4071">
        <v>0.62</v>
      </c>
      <c r="X32" s="4071">
        <v>0.64</v>
      </c>
      <c r="Y32" s="4071">
        <v>0.66</v>
      </c>
      <c r="Z32" s="4071">
        <v>0.68</v>
      </c>
      <c r="AA32" s="4071">
        <v>0.7</v>
      </c>
      <c r="AB32" s="4071">
        <v>0.72</v>
      </c>
      <c r="AC32" s="4071">
        <v>0.72</v>
      </c>
      <c r="AD32" s="4026" t="s">
        <v>359</v>
      </c>
      <c r="AE32" s="4052" t="s">
        <v>1427</v>
      </c>
      <c r="AF32" s="4012">
        <v>8.3999999999999995E-3</v>
      </c>
      <c r="AG32" s="4026" t="s">
        <v>373</v>
      </c>
      <c r="AH32" s="4026" t="s">
        <v>374</v>
      </c>
      <c r="AI32" s="4026" t="s">
        <v>1310</v>
      </c>
      <c r="AJ32" s="4026" t="s">
        <v>1428</v>
      </c>
      <c r="AK32" s="4026" t="s">
        <v>1429</v>
      </c>
      <c r="AL32" s="4026" t="s">
        <v>26</v>
      </c>
      <c r="AM32" s="3979" t="str">
        <f t="shared" si="7"/>
        <v>SI</v>
      </c>
      <c r="AN32" s="4026">
        <v>357</v>
      </c>
      <c r="AO32" s="4072">
        <v>20482</v>
      </c>
      <c r="AP32" s="4026">
        <v>2022</v>
      </c>
      <c r="AQ32" s="4027">
        <v>45078</v>
      </c>
      <c r="AR32" s="4028">
        <v>50769</v>
      </c>
      <c r="AS32" s="4072">
        <v>30482</v>
      </c>
      <c r="AT32" s="4072">
        <v>40482</v>
      </c>
      <c r="AU32" s="4072">
        <v>50482</v>
      </c>
      <c r="AV32" s="4072">
        <v>60482</v>
      </c>
      <c r="AW32" s="4072">
        <v>70482</v>
      </c>
      <c r="AX32" s="4072">
        <v>80482</v>
      </c>
      <c r="AY32" s="4072">
        <v>90482</v>
      </c>
      <c r="AZ32" s="4072">
        <v>100482</v>
      </c>
      <c r="BA32" s="4072">
        <v>110482</v>
      </c>
      <c r="BB32" s="4072">
        <v>120482</v>
      </c>
      <c r="BC32" s="4072">
        <v>130482</v>
      </c>
      <c r="BD32" s="4072">
        <v>140482</v>
      </c>
      <c r="BE32" s="4072">
        <v>150482</v>
      </c>
      <c r="BF32" s="4072">
        <v>160482</v>
      </c>
      <c r="BG32" s="4072">
        <v>170482</v>
      </c>
      <c r="BH32" s="4072">
        <v>180482</v>
      </c>
      <c r="BI32" s="4072">
        <v>180482</v>
      </c>
      <c r="BJ32" s="4016">
        <v>3431</v>
      </c>
      <c r="BK32" s="4017">
        <v>3431</v>
      </c>
      <c r="BL32" s="4018" t="s">
        <v>1430</v>
      </c>
      <c r="BM32" s="4019">
        <v>7767</v>
      </c>
      <c r="BN32" s="4018">
        <v>3534</v>
      </c>
      <c r="BO32" s="4018">
        <v>3534</v>
      </c>
      <c r="BP32" s="4018" t="s">
        <v>1430</v>
      </c>
      <c r="BQ32" s="4019">
        <v>7767</v>
      </c>
      <c r="BR32" s="4018">
        <v>3640</v>
      </c>
      <c r="BS32" s="4018" t="s">
        <v>359</v>
      </c>
      <c r="BT32" s="4019"/>
      <c r="BU32" s="4019" t="s">
        <v>359</v>
      </c>
      <c r="BV32" s="4018">
        <v>3749</v>
      </c>
      <c r="BW32" s="4018" t="s">
        <v>359</v>
      </c>
      <c r="BX32" s="4019"/>
      <c r="BY32" s="4019" t="s">
        <v>359</v>
      </c>
      <c r="BZ32" s="4018">
        <v>3862</v>
      </c>
      <c r="CA32" s="4018" t="s">
        <v>359</v>
      </c>
      <c r="CB32" s="4019"/>
      <c r="CC32" s="4019" t="s">
        <v>359</v>
      </c>
      <c r="CD32" s="4018">
        <v>3977</v>
      </c>
      <c r="CE32" s="4018" t="s">
        <v>359</v>
      </c>
      <c r="CF32" s="4019"/>
      <c r="CG32" s="4019" t="s">
        <v>359</v>
      </c>
      <c r="CH32" s="4020">
        <v>4097</v>
      </c>
      <c r="CI32" s="4018" t="s">
        <v>359</v>
      </c>
      <c r="CJ32" s="4019"/>
      <c r="CK32" s="4019" t="s">
        <v>359</v>
      </c>
      <c r="CL32" s="4021">
        <v>4220</v>
      </c>
      <c r="CM32" s="4018" t="s">
        <v>359</v>
      </c>
      <c r="CN32" s="4019"/>
      <c r="CO32" s="4019" t="s">
        <v>359</v>
      </c>
      <c r="CP32" s="4020">
        <v>4346</v>
      </c>
      <c r="CQ32" s="4018" t="s">
        <v>359</v>
      </c>
      <c r="CR32" s="4019"/>
      <c r="CS32" s="4019" t="s">
        <v>359</v>
      </c>
      <c r="CT32" s="4020">
        <v>4477</v>
      </c>
      <c r="CU32" s="4018" t="s">
        <v>359</v>
      </c>
      <c r="CV32" s="4019"/>
      <c r="CW32" s="4019" t="s">
        <v>359</v>
      </c>
      <c r="CX32" s="4018">
        <v>4611</v>
      </c>
      <c r="CY32" s="4018" t="s">
        <v>359</v>
      </c>
      <c r="CZ32" s="4019"/>
      <c r="DA32" s="4019" t="s">
        <v>359</v>
      </c>
      <c r="DB32" s="4018">
        <v>4749</v>
      </c>
      <c r="DC32" s="4018" t="s">
        <v>359</v>
      </c>
      <c r="DD32" s="4019"/>
      <c r="DE32" s="4019" t="s">
        <v>359</v>
      </c>
      <c r="DF32" s="4018">
        <v>4892</v>
      </c>
      <c r="DG32" s="4018" t="s">
        <v>359</v>
      </c>
      <c r="DH32" s="4019"/>
      <c r="DI32" s="4019" t="s">
        <v>359</v>
      </c>
      <c r="DJ32" s="4018">
        <v>5039</v>
      </c>
      <c r="DK32" s="4018" t="s">
        <v>359</v>
      </c>
      <c r="DL32" s="4019"/>
      <c r="DM32" s="4019" t="s">
        <v>359</v>
      </c>
      <c r="DN32" s="4018">
        <v>5190</v>
      </c>
      <c r="DO32" s="4018" t="s">
        <v>359</v>
      </c>
      <c r="DP32" s="4019"/>
      <c r="DQ32" s="4019" t="s">
        <v>359</v>
      </c>
      <c r="DR32" s="4018">
        <v>5345</v>
      </c>
      <c r="DS32" s="4018" t="s">
        <v>359</v>
      </c>
      <c r="DT32" s="4022"/>
      <c r="DU32" s="4008" t="s">
        <v>359</v>
      </c>
      <c r="DV32" s="4023">
        <f t="shared" si="2"/>
        <v>69159</v>
      </c>
      <c r="DW32" s="4031" t="s">
        <v>288</v>
      </c>
      <c r="DX32" s="4031" t="s">
        <v>21</v>
      </c>
      <c r="DY32" s="4031" t="s">
        <v>1431</v>
      </c>
      <c r="DZ32" s="4031" t="s">
        <v>378</v>
      </c>
      <c r="EA32" s="4031">
        <v>3779595</v>
      </c>
      <c r="EB32" s="1393" t="s">
        <v>379</v>
      </c>
      <c r="EC32" s="4026" t="s">
        <v>359</v>
      </c>
      <c r="ED32" s="4026" t="s">
        <v>359</v>
      </c>
      <c r="EE32" s="4026" t="s">
        <v>359</v>
      </c>
      <c r="EF32" s="4026" t="s">
        <v>359</v>
      </c>
      <c r="EG32" s="4026" t="s">
        <v>359</v>
      </c>
      <c r="EH32" s="4032" t="s">
        <v>359</v>
      </c>
      <c r="EI32" s="3976"/>
      <c r="EJ32" s="3976"/>
      <c r="EK32" s="3976"/>
      <c r="EL32" s="3976"/>
    </row>
    <row r="33" spans="1:142" ht="168.75" customHeight="1">
      <c r="A33" s="4053" t="s">
        <v>1303</v>
      </c>
      <c r="B33" s="4054">
        <v>0.33</v>
      </c>
      <c r="C33" s="4026" t="s">
        <v>1424</v>
      </c>
      <c r="D33" s="4049">
        <v>3.3000000000000002E-2</v>
      </c>
      <c r="E33" s="4026" t="s">
        <v>1425</v>
      </c>
      <c r="F33" s="4026" t="s">
        <v>1432</v>
      </c>
      <c r="G33" s="4026" t="s">
        <v>312</v>
      </c>
      <c r="H33" s="4026" t="s">
        <v>26</v>
      </c>
      <c r="I33" s="4071">
        <v>0.34</v>
      </c>
      <c r="J33" s="4026">
        <v>2022</v>
      </c>
      <c r="K33" s="4055"/>
      <c r="L33" s="4027">
        <v>50770</v>
      </c>
      <c r="M33" s="4071">
        <v>0.42</v>
      </c>
      <c r="N33" s="4071">
        <v>0.44</v>
      </c>
      <c r="O33" s="4071">
        <v>0.46</v>
      </c>
      <c r="P33" s="4071">
        <v>0.48</v>
      </c>
      <c r="Q33" s="4071">
        <v>0.5</v>
      </c>
      <c r="R33" s="4071">
        <v>0.52</v>
      </c>
      <c r="S33" s="4071">
        <v>0.54</v>
      </c>
      <c r="T33" s="4071">
        <v>0.56000000000000005</v>
      </c>
      <c r="U33" s="4071">
        <v>0.57999999999999996</v>
      </c>
      <c r="V33" s="4071">
        <v>0.6</v>
      </c>
      <c r="W33" s="4071">
        <v>0.62</v>
      </c>
      <c r="X33" s="4071">
        <v>0.64</v>
      </c>
      <c r="Y33" s="4071">
        <v>0.66</v>
      </c>
      <c r="Z33" s="4071">
        <v>0.68</v>
      </c>
      <c r="AA33" s="4071">
        <v>0.7</v>
      </c>
      <c r="AB33" s="4071">
        <v>0.72</v>
      </c>
      <c r="AC33" s="4071">
        <v>0.72</v>
      </c>
      <c r="AD33" s="4026" t="s">
        <v>359</v>
      </c>
      <c r="AE33" s="4026" t="s">
        <v>1433</v>
      </c>
      <c r="AF33" s="4012">
        <v>8.3999999999999995E-3</v>
      </c>
      <c r="AG33" s="4026" t="s">
        <v>1434</v>
      </c>
      <c r="AH33" s="4026" t="s">
        <v>383</v>
      </c>
      <c r="AI33" s="4026" t="s">
        <v>1310</v>
      </c>
      <c r="AJ33" s="4026" t="s">
        <v>1435</v>
      </c>
      <c r="AK33" s="4026" t="s">
        <v>312</v>
      </c>
      <c r="AL33" s="4026" t="s">
        <v>26</v>
      </c>
      <c r="AM33" s="3979" t="str">
        <f t="shared" si="0"/>
        <v>SI</v>
      </c>
      <c r="AN33" s="4026">
        <v>368</v>
      </c>
      <c r="AO33" s="4026">
        <v>750</v>
      </c>
      <c r="AP33" s="4026">
        <v>2022</v>
      </c>
      <c r="AQ33" s="4027">
        <v>45078</v>
      </c>
      <c r="AR33" s="4028">
        <v>50769</v>
      </c>
      <c r="AS33" s="4026">
        <v>1150</v>
      </c>
      <c r="AT33" s="4026">
        <v>1550</v>
      </c>
      <c r="AU33" s="4026">
        <v>1950</v>
      </c>
      <c r="AV33" s="4026">
        <v>2350</v>
      </c>
      <c r="AW33" s="4026">
        <v>2750</v>
      </c>
      <c r="AX33" s="4026">
        <v>3150</v>
      </c>
      <c r="AY33" s="4026">
        <v>3550</v>
      </c>
      <c r="AZ33" s="4026">
        <v>3950</v>
      </c>
      <c r="BA33" s="4026">
        <v>4350</v>
      </c>
      <c r="BB33" s="4026">
        <v>4750</v>
      </c>
      <c r="BC33" s="4026">
        <v>5150</v>
      </c>
      <c r="BD33" s="4026">
        <v>5550</v>
      </c>
      <c r="BE33" s="4026">
        <v>5950</v>
      </c>
      <c r="BF33" s="4026">
        <v>6350</v>
      </c>
      <c r="BG33" s="4026">
        <v>6750</v>
      </c>
      <c r="BH33" s="4026">
        <v>7150</v>
      </c>
      <c r="BI33" s="4026">
        <v>7150</v>
      </c>
      <c r="BJ33" s="4016">
        <v>600</v>
      </c>
      <c r="BK33" s="4017">
        <v>600</v>
      </c>
      <c r="BL33" s="4018" t="s">
        <v>1430</v>
      </c>
      <c r="BM33" s="4019">
        <v>7767</v>
      </c>
      <c r="BN33" s="4018">
        <v>618</v>
      </c>
      <c r="BO33" s="4018">
        <v>618</v>
      </c>
      <c r="BP33" s="4018" t="s">
        <v>1430</v>
      </c>
      <c r="BQ33" s="4019">
        <v>7767</v>
      </c>
      <c r="BR33" s="4018">
        <v>637</v>
      </c>
      <c r="BS33" s="4018" t="s">
        <v>359</v>
      </c>
      <c r="BT33" s="4019"/>
      <c r="BU33" s="4019" t="s">
        <v>359</v>
      </c>
      <c r="BV33" s="4018">
        <v>656</v>
      </c>
      <c r="BW33" s="4018" t="s">
        <v>359</v>
      </c>
      <c r="BX33" s="4019"/>
      <c r="BY33" s="4019" t="s">
        <v>359</v>
      </c>
      <c r="BZ33" s="4018">
        <v>675</v>
      </c>
      <c r="CA33" s="4018" t="s">
        <v>359</v>
      </c>
      <c r="CB33" s="4019"/>
      <c r="CC33" s="4019" t="s">
        <v>359</v>
      </c>
      <c r="CD33" s="4018">
        <v>696</v>
      </c>
      <c r="CE33" s="4018" t="s">
        <v>359</v>
      </c>
      <c r="CF33" s="4019"/>
      <c r="CG33" s="4019" t="s">
        <v>359</v>
      </c>
      <c r="CH33" s="4020">
        <v>716</v>
      </c>
      <c r="CI33" s="4018" t="s">
        <v>359</v>
      </c>
      <c r="CJ33" s="4019"/>
      <c r="CK33" s="4019" t="s">
        <v>359</v>
      </c>
      <c r="CL33" s="4021">
        <v>738</v>
      </c>
      <c r="CM33" s="4018" t="s">
        <v>359</v>
      </c>
      <c r="CN33" s="4019"/>
      <c r="CO33" s="4019" t="s">
        <v>359</v>
      </c>
      <c r="CP33" s="4020">
        <v>760</v>
      </c>
      <c r="CQ33" s="4018" t="s">
        <v>359</v>
      </c>
      <c r="CR33" s="4019"/>
      <c r="CS33" s="4019" t="s">
        <v>359</v>
      </c>
      <c r="CT33" s="4020">
        <v>783</v>
      </c>
      <c r="CU33" s="4018" t="s">
        <v>359</v>
      </c>
      <c r="CV33" s="4019"/>
      <c r="CW33" s="4019" t="s">
        <v>359</v>
      </c>
      <c r="CX33" s="4018">
        <v>806</v>
      </c>
      <c r="CY33" s="4018" t="s">
        <v>359</v>
      </c>
      <c r="CZ33" s="4019"/>
      <c r="DA33" s="4019" t="s">
        <v>359</v>
      </c>
      <c r="DB33" s="4018">
        <v>831</v>
      </c>
      <c r="DC33" s="4018" t="s">
        <v>359</v>
      </c>
      <c r="DD33" s="4019"/>
      <c r="DE33" s="4019" t="s">
        <v>359</v>
      </c>
      <c r="DF33" s="4018">
        <v>855</v>
      </c>
      <c r="DG33" s="4018" t="s">
        <v>359</v>
      </c>
      <c r="DH33" s="4019"/>
      <c r="DI33" s="4019" t="s">
        <v>359</v>
      </c>
      <c r="DJ33" s="4018">
        <v>881</v>
      </c>
      <c r="DK33" s="4018" t="s">
        <v>359</v>
      </c>
      <c r="DL33" s="4019"/>
      <c r="DM33" s="4019" t="s">
        <v>359</v>
      </c>
      <c r="DN33" s="4018">
        <v>908</v>
      </c>
      <c r="DO33" s="4018" t="s">
        <v>359</v>
      </c>
      <c r="DP33" s="4019"/>
      <c r="DQ33" s="4019" t="s">
        <v>359</v>
      </c>
      <c r="DR33" s="4018">
        <v>935</v>
      </c>
      <c r="DS33" s="4018" t="s">
        <v>359</v>
      </c>
      <c r="DT33" s="4022"/>
      <c r="DU33" s="4008" t="s">
        <v>359</v>
      </c>
      <c r="DV33" s="4023">
        <f t="shared" si="2"/>
        <v>12095</v>
      </c>
      <c r="DW33" s="4031" t="s">
        <v>288</v>
      </c>
      <c r="DX33" s="4031" t="s">
        <v>21</v>
      </c>
      <c r="DY33" s="4031" t="s">
        <v>1431</v>
      </c>
      <c r="DZ33" s="4031" t="s">
        <v>378</v>
      </c>
      <c r="EA33" s="4031">
        <v>3779595</v>
      </c>
      <c r="EB33" s="1393" t="s">
        <v>379</v>
      </c>
      <c r="EC33" s="4026" t="s">
        <v>359</v>
      </c>
      <c r="ED33" s="4026" t="s">
        <v>359</v>
      </c>
      <c r="EE33" s="4026" t="s">
        <v>359</v>
      </c>
      <c r="EF33" s="4026" t="s">
        <v>359</v>
      </c>
      <c r="EG33" s="4026" t="s">
        <v>359</v>
      </c>
      <c r="EH33" s="4032" t="s">
        <v>359</v>
      </c>
      <c r="EI33" s="3976"/>
      <c r="EJ33" s="3976"/>
      <c r="EK33" s="3976"/>
      <c r="EL33" s="3976"/>
    </row>
    <row r="34" spans="1:142" ht="168.75" customHeight="1">
      <c r="A34" s="4053" t="s">
        <v>1303</v>
      </c>
      <c r="B34" s="4054">
        <v>0.33</v>
      </c>
      <c r="C34" s="4026" t="s">
        <v>1424</v>
      </c>
      <c r="D34" s="4049">
        <v>3.3000000000000002E-2</v>
      </c>
      <c r="E34" s="4026" t="s">
        <v>1425</v>
      </c>
      <c r="F34" s="4026" t="s">
        <v>1432</v>
      </c>
      <c r="G34" s="4026" t="s">
        <v>312</v>
      </c>
      <c r="H34" s="4026" t="s">
        <v>26</v>
      </c>
      <c r="I34" s="4071">
        <v>0.34</v>
      </c>
      <c r="J34" s="4026">
        <v>2022</v>
      </c>
      <c r="K34" s="4055"/>
      <c r="L34" s="4027">
        <v>50770</v>
      </c>
      <c r="M34" s="4071">
        <v>0.42</v>
      </c>
      <c r="N34" s="4071">
        <v>0.44</v>
      </c>
      <c r="O34" s="4071">
        <v>0.46</v>
      </c>
      <c r="P34" s="4071">
        <v>0.48</v>
      </c>
      <c r="Q34" s="4071">
        <v>0.5</v>
      </c>
      <c r="R34" s="4071">
        <v>0.52</v>
      </c>
      <c r="S34" s="4071">
        <v>0.54</v>
      </c>
      <c r="T34" s="4071">
        <v>0.56000000000000005</v>
      </c>
      <c r="U34" s="4071">
        <v>0.57999999999999996</v>
      </c>
      <c r="V34" s="4071">
        <v>0.6</v>
      </c>
      <c r="W34" s="4071">
        <v>0.62</v>
      </c>
      <c r="X34" s="4071">
        <v>0.64</v>
      </c>
      <c r="Y34" s="4071">
        <v>0.66</v>
      </c>
      <c r="Z34" s="4071">
        <v>0.68</v>
      </c>
      <c r="AA34" s="4071">
        <v>0.7</v>
      </c>
      <c r="AB34" s="4071">
        <v>0.72</v>
      </c>
      <c r="AC34" s="4071">
        <v>0.72</v>
      </c>
      <c r="AD34" s="4026" t="s">
        <v>359</v>
      </c>
      <c r="AE34" s="4052" t="s">
        <v>1436</v>
      </c>
      <c r="AF34" s="4012">
        <v>8.3999999999999995E-3</v>
      </c>
      <c r="AG34" s="4026" t="s">
        <v>1437</v>
      </c>
      <c r="AH34" s="4026" t="s">
        <v>1438</v>
      </c>
      <c r="AI34" s="4026" t="s">
        <v>1310</v>
      </c>
      <c r="AJ34" s="4026" t="s">
        <v>1439</v>
      </c>
      <c r="AK34" s="4026" t="s">
        <v>1440</v>
      </c>
      <c r="AL34" s="4026" t="s">
        <v>26</v>
      </c>
      <c r="AM34" s="3979" t="str">
        <f t="shared" si="0"/>
        <v>SI</v>
      </c>
      <c r="AN34" s="4026">
        <v>357</v>
      </c>
      <c r="AO34" s="4026">
        <v>25</v>
      </c>
      <c r="AP34" s="4026">
        <v>2022</v>
      </c>
      <c r="AQ34" s="4027">
        <v>45078</v>
      </c>
      <c r="AR34" s="4028">
        <v>50769</v>
      </c>
      <c r="AS34" s="4026">
        <v>35</v>
      </c>
      <c r="AT34" s="4026">
        <v>45</v>
      </c>
      <c r="AU34" s="4026">
        <v>55</v>
      </c>
      <c r="AV34" s="4026">
        <v>65</v>
      </c>
      <c r="AW34" s="4026">
        <v>75</v>
      </c>
      <c r="AX34" s="4026">
        <v>85</v>
      </c>
      <c r="AY34" s="4026">
        <v>95</v>
      </c>
      <c r="AZ34" s="4026">
        <v>105</v>
      </c>
      <c r="BA34" s="4026">
        <v>115</v>
      </c>
      <c r="BB34" s="4026">
        <v>125</v>
      </c>
      <c r="BC34" s="4026">
        <v>135</v>
      </c>
      <c r="BD34" s="4026">
        <v>145</v>
      </c>
      <c r="BE34" s="4026">
        <v>155</v>
      </c>
      <c r="BF34" s="4026">
        <v>165</v>
      </c>
      <c r="BG34" s="4026">
        <v>175</v>
      </c>
      <c r="BH34" s="4026">
        <v>185</v>
      </c>
      <c r="BI34" s="4026">
        <v>185</v>
      </c>
      <c r="BJ34" s="4016">
        <v>432</v>
      </c>
      <c r="BK34" s="4017">
        <v>432</v>
      </c>
      <c r="BL34" s="4018" t="s">
        <v>1430</v>
      </c>
      <c r="BM34" s="4019">
        <v>7767</v>
      </c>
      <c r="BN34" s="4018">
        <v>445</v>
      </c>
      <c r="BO34" s="4018">
        <v>445</v>
      </c>
      <c r="BP34" s="4018" t="s">
        <v>1430</v>
      </c>
      <c r="BQ34" s="4019">
        <v>7767</v>
      </c>
      <c r="BR34" s="4018">
        <v>458</v>
      </c>
      <c r="BS34" s="4018" t="s">
        <v>359</v>
      </c>
      <c r="BT34" s="4019"/>
      <c r="BU34" s="4019" t="s">
        <v>359</v>
      </c>
      <c r="BV34" s="4018">
        <v>472</v>
      </c>
      <c r="BW34" s="4018" t="s">
        <v>359</v>
      </c>
      <c r="BX34" s="4019"/>
      <c r="BY34" s="4019" t="s">
        <v>359</v>
      </c>
      <c r="BZ34" s="4018">
        <v>486</v>
      </c>
      <c r="CA34" s="4018" t="s">
        <v>359</v>
      </c>
      <c r="CB34" s="4019"/>
      <c r="CC34" s="4019" t="s">
        <v>359</v>
      </c>
      <c r="CD34" s="4018">
        <v>501</v>
      </c>
      <c r="CE34" s="4018" t="s">
        <v>359</v>
      </c>
      <c r="CF34" s="4019"/>
      <c r="CG34" s="4019" t="s">
        <v>359</v>
      </c>
      <c r="CH34" s="4020">
        <v>516</v>
      </c>
      <c r="CI34" s="4018" t="s">
        <v>359</v>
      </c>
      <c r="CJ34" s="4019"/>
      <c r="CK34" s="4019" t="s">
        <v>359</v>
      </c>
      <c r="CL34" s="4021">
        <v>531</v>
      </c>
      <c r="CM34" s="4018" t="s">
        <v>359</v>
      </c>
      <c r="CN34" s="4019"/>
      <c r="CO34" s="4019" t="s">
        <v>359</v>
      </c>
      <c r="CP34" s="4020">
        <v>547</v>
      </c>
      <c r="CQ34" s="4018" t="s">
        <v>359</v>
      </c>
      <c r="CR34" s="4019"/>
      <c r="CS34" s="4019" t="s">
        <v>359</v>
      </c>
      <c r="CT34" s="4020">
        <v>564</v>
      </c>
      <c r="CU34" s="4018" t="s">
        <v>359</v>
      </c>
      <c r="CV34" s="4019"/>
      <c r="CW34" s="4019" t="s">
        <v>359</v>
      </c>
      <c r="CX34" s="4018">
        <v>581</v>
      </c>
      <c r="CY34" s="4018" t="s">
        <v>359</v>
      </c>
      <c r="CZ34" s="4019"/>
      <c r="DA34" s="4019" t="s">
        <v>359</v>
      </c>
      <c r="DB34" s="4018">
        <v>598</v>
      </c>
      <c r="DC34" s="4018" t="s">
        <v>359</v>
      </c>
      <c r="DD34" s="4019"/>
      <c r="DE34" s="4019" t="s">
        <v>359</v>
      </c>
      <c r="DF34" s="4018">
        <v>616</v>
      </c>
      <c r="DG34" s="4018" t="s">
        <v>359</v>
      </c>
      <c r="DH34" s="4019"/>
      <c r="DI34" s="4019" t="s">
        <v>359</v>
      </c>
      <c r="DJ34" s="4018">
        <v>634</v>
      </c>
      <c r="DK34" s="4018" t="s">
        <v>359</v>
      </c>
      <c r="DL34" s="4019"/>
      <c r="DM34" s="4019" t="s">
        <v>359</v>
      </c>
      <c r="DN34" s="4018">
        <v>653</v>
      </c>
      <c r="DO34" s="4018" t="s">
        <v>359</v>
      </c>
      <c r="DP34" s="4019"/>
      <c r="DQ34" s="4019" t="s">
        <v>359</v>
      </c>
      <c r="DR34" s="4018">
        <v>673</v>
      </c>
      <c r="DS34" s="4018" t="s">
        <v>359</v>
      </c>
      <c r="DT34" s="4022"/>
      <c r="DU34" s="4008" t="s">
        <v>359</v>
      </c>
      <c r="DV34" s="4023">
        <f t="shared" si="2"/>
        <v>8707</v>
      </c>
      <c r="DW34" s="4031" t="s">
        <v>288</v>
      </c>
      <c r="DX34" s="4031" t="s">
        <v>21</v>
      </c>
      <c r="DY34" s="4031" t="s">
        <v>1431</v>
      </c>
      <c r="DZ34" s="4031" t="s">
        <v>378</v>
      </c>
      <c r="EA34" s="4031">
        <v>3779595</v>
      </c>
      <c r="EB34" s="1393" t="s">
        <v>379</v>
      </c>
      <c r="EC34" s="4026" t="s">
        <v>387</v>
      </c>
      <c r="ED34" s="4026" t="s">
        <v>1441</v>
      </c>
      <c r="EE34" s="4026" t="s">
        <v>359</v>
      </c>
      <c r="EF34" s="4026" t="s">
        <v>359</v>
      </c>
      <c r="EG34" s="4026" t="s">
        <v>359</v>
      </c>
      <c r="EH34" s="4032" t="s">
        <v>359</v>
      </c>
      <c r="EI34" s="3976"/>
      <c r="EJ34" s="3976"/>
      <c r="EK34" s="3976"/>
      <c r="EL34" s="3976"/>
    </row>
    <row r="35" spans="1:142" ht="168.75" customHeight="1">
      <c r="A35" s="4053" t="s">
        <v>1303</v>
      </c>
      <c r="B35" s="4054">
        <v>0.33</v>
      </c>
      <c r="C35" s="4026" t="s">
        <v>1442</v>
      </c>
      <c r="D35" s="4049">
        <v>3.3000000000000002E-2</v>
      </c>
      <c r="E35" s="4026" t="s">
        <v>1443</v>
      </c>
      <c r="F35" s="4026" t="s">
        <v>1444</v>
      </c>
      <c r="G35" s="4026" t="s">
        <v>312</v>
      </c>
      <c r="H35" s="4026" t="s">
        <v>23</v>
      </c>
      <c r="I35" s="4071" t="s">
        <v>437</v>
      </c>
      <c r="J35" s="4026"/>
      <c r="K35" s="4055"/>
      <c r="L35" s="4027">
        <v>50770</v>
      </c>
      <c r="M35" s="4071">
        <v>1</v>
      </c>
      <c r="N35" s="4071">
        <v>1</v>
      </c>
      <c r="O35" s="4071">
        <v>1</v>
      </c>
      <c r="P35" s="4071">
        <v>1</v>
      </c>
      <c r="Q35" s="4071">
        <v>1</v>
      </c>
      <c r="R35" s="4071">
        <v>1</v>
      </c>
      <c r="S35" s="4071">
        <v>1</v>
      </c>
      <c r="T35" s="4071">
        <v>1</v>
      </c>
      <c r="U35" s="4071">
        <v>1</v>
      </c>
      <c r="V35" s="4071">
        <v>1</v>
      </c>
      <c r="W35" s="4071">
        <v>1</v>
      </c>
      <c r="X35" s="4071">
        <v>1</v>
      </c>
      <c r="Y35" s="4071">
        <v>1</v>
      </c>
      <c r="Z35" s="4071">
        <v>1</v>
      </c>
      <c r="AA35" s="4071">
        <v>1</v>
      </c>
      <c r="AB35" s="4071">
        <v>1</v>
      </c>
      <c r="AC35" s="4071">
        <v>1</v>
      </c>
      <c r="AD35" s="4026" t="s">
        <v>359</v>
      </c>
      <c r="AE35" s="4026" t="s">
        <v>1445</v>
      </c>
      <c r="AF35" s="4012">
        <v>8.3999999999999995E-3</v>
      </c>
      <c r="AG35" s="4026" t="s">
        <v>412</v>
      </c>
      <c r="AH35" s="4026" t="s">
        <v>1446</v>
      </c>
      <c r="AI35" s="4026" t="s">
        <v>1310</v>
      </c>
      <c r="AJ35" s="4026" t="s">
        <v>1435</v>
      </c>
      <c r="AK35" s="4026" t="s">
        <v>312</v>
      </c>
      <c r="AL35" s="4026" t="s">
        <v>23</v>
      </c>
      <c r="AM35" s="3979" t="str">
        <f t="shared" si="0"/>
        <v>SI</v>
      </c>
      <c r="AN35" s="4026">
        <v>363</v>
      </c>
      <c r="AO35" s="4026">
        <v>11</v>
      </c>
      <c r="AP35" s="4026">
        <v>2022</v>
      </c>
      <c r="AQ35" s="4027">
        <v>45078</v>
      </c>
      <c r="AR35" s="4028">
        <v>50769</v>
      </c>
      <c r="AS35" s="4026">
        <v>11</v>
      </c>
      <c r="AT35" s="4026">
        <v>11</v>
      </c>
      <c r="AU35" s="4026">
        <v>11</v>
      </c>
      <c r="AV35" s="4026">
        <v>11</v>
      </c>
      <c r="AW35" s="4026">
        <v>11</v>
      </c>
      <c r="AX35" s="4026">
        <v>11</v>
      </c>
      <c r="AY35" s="4026">
        <v>11</v>
      </c>
      <c r="AZ35" s="4026">
        <v>11</v>
      </c>
      <c r="BA35" s="4026">
        <v>11</v>
      </c>
      <c r="BB35" s="4026">
        <v>11</v>
      </c>
      <c r="BC35" s="4026">
        <v>11</v>
      </c>
      <c r="BD35" s="4026">
        <v>11</v>
      </c>
      <c r="BE35" s="4026">
        <v>11</v>
      </c>
      <c r="BF35" s="4026">
        <v>11</v>
      </c>
      <c r="BG35" s="4026">
        <v>11</v>
      </c>
      <c r="BH35" s="4026">
        <v>11</v>
      </c>
      <c r="BI35" s="4026">
        <v>11</v>
      </c>
      <c r="BJ35" s="4016">
        <v>2368</v>
      </c>
      <c r="BK35" s="4017">
        <v>2368</v>
      </c>
      <c r="BL35" s="4018" t="s">
        <v>574</v>
      </c>
      <c r="BM35" s="4019">
        <v>7767</v>
      </c>
      <c r="BN35" s="4018">
        <v>2368</v>
      </c>
      <c r="BO35" s="4018">
        <v>2368</v>
      </c>
      <c r="BP35" s="4018" t="s">
        <v>574</v>
      </c>
      <c r="BQ35" s="4019">
        <v>7767</v>
      </c>
      <c r="BR35" s="4018">
        <v>2468</v>
      </c>
      <c r="BS35" s="4018" t="s">
        <v>359</v>
      </c>
      <c r="BT35" s="4019"/>
      <c r="BU35" s="4019" t="s">
        <v>359</v>
      </c>
      <c r="BV35" s="4018">
        <v>2568</v>
      </c>
      <c r="BW35" s="4018" t="s">
        <v>359</v>
      </c>
      <c r="BX35" s="4019"/>
      <c r="BY35" s="4019" t="s">
        <v>359</v>
      </c>
      <c r="BZ35" s="4018">
        <v>2668</v>
      </c>
      <c r="CA35" s="4018" t="s">
        <v>359</v>
      </c>
      <c r="CB35" s="4019"/>
      <c r="CC35" s="4019" t="s">
        <v>359</v>
      </c>
      <c r="CD35" s="4018">
        <v>2768</v>
      </c>
      <c r="CE35" s="4018" t="s">
        <v>359</v>
      </c>
      <c r="CF35" s="4019"/>
      <c r="CG35" s="4019" t="s">
        <v>359</v>
      </c>
      <c r="CH35" s="4020">
        <v>2868</v>
      </c>
      <c r="CI35" s="4018" t="s">
        <v>359</v>
      </c>
      <c r="CJ35" s="4019"/>
      <c r="CK35" s="4019" t="s">
        <v>359</v>
      </c>
      <c r="CL35" s="4021">
        <v>2968</v>
      </c>
      <c r="CM35" s="4018" t="s">
        <v>359</v>
      </c>
      <c r="CN35" s="4019"/>
      <c r="CO35" s="4019" t="s">
        <v>359</v>
      </c>
      <c r="CP35" s="4020">
        <v>3068</v>
      </c>
      <c r="CQ35" s="4018" t="s">
        <v>359</v>
      </c>
      <c r="CR35" s="4019"/>
      <c r="CS35" s="4019" t="s">
        <v>359</v>
      </c>
      <c r="CT35" s="4020">
        <v>3168</v>
      </c>
      <c r="CU35" s="4018" t="s">
        <v>359</v>
      </c>
      <c r="CV35" s="4019"/>
      <c r="CW35" s="4019" t="s">
        <v>359</v>
      </c>
      <c r="CX35" s="4018">
        <v>3268</v>
      </c>
      <c r="CY35" s="4018" t="s">
        <v>359</v>
      </c>
      <c r="CZ35" s="4019"/>
      <c r="DA35" s="4019" t="s">
        <v>359</v>
      </c>
      <c r="DB35" s="4018">
        <v>3368</v>
      </c>
      <c r="DC35" s="4018" t="s">
        <v>359</v>
      </c>
      <c r="DD35" s="4019"/>
      <c r="DE35" s="4019" t="s">
        <v>359</v>
      </c>
      <c r="DF35" s="4018">
        <v>3468</v>
      </c>
      <c r="DG35" s="4018" t="s">
        <v>359</v>
      </c>
      <c r="DH35" s="4019"/>
      <c r="DI35" s="4019" t="s">
        <v>359</v>
      </c>
      <c r="DJ35" s="4018">
        <v>3568</v>
      </c>
      <c r="DK35" s="4018" t="s">
        <v>359</v>
      </c>
      <c r="DL35" s="4019"/>
      <c r="DM35" s="4019" t="s">
        <v>359</v>
      </c>
      <c r="DN35" s="4018">
        <v>3668</v>
      </c>
      <c r="DO35" s="4018" t="s">
        <v>359</v>
      </c>
      <c r="DP35" s="4019"/>
      <c r="DQ35" s="4019" t="s">
        <v>359</v>
      </c>
      <c r="DR35" s="4018">
        <v>3768</v>
      </c>
      <c r="DS35" s="4018" t="s">
        <v>359</v>
      </c>
      <c r="DT35" s="4022"/>
      <c r="DU35" s="4008" t="s">
        <v>359</v>
      </c>
      <c r="DV35" s="4023">
        <f t="shared" si="2"/>
        <v>48388</v>
      </c>
      <c r="DW35" s="4031" t="s">
        <v>288</v>
      </c>
      <c r="DX35" s="4031" t="s">
        <v>21</v>
      </c>
      <c r="DY35" s="4031" t="s">
        <v>1431</v>
      </c>
      <c r="DZ35" s="4031" t="s">
        <v>378</v>
      </c>
      <c r="EA35" s="4031">
        <v>3779595</v>
      </c>
      <c r="EB35" s="1393" t="s">
        <v>379</v>
      </c>
      <c r="EC35" s="4026"/>
      <c r="ED35" s="4026" t="s">
        <v>359</v>
      </c>
      <c r="EE35" s="4026" t="s">
        <v>359</v>
      </c>
      <c r="EF35" s="4026" t="s">
        <v>359</v>
      </c>
      <c r="EG35" s="4026" t="s">
        <v>359</v>
      </c>
      <c r="EH35" s="4032" t="s">
        <v>359</v>
      </c>
      <c r="EI35" s="3976"/>
      <c r="EJ35" s="3976"/>
      <c r="EK35" s="3976"/>
      <c r="EL35" s="3976"/>
    </row>
    <row r="36" spans="1:142" ht="168.75" customHeight="1">
      <c r="A36" s="4053" t="s">
        <v>1303</v>
      </c>
      <c r="B36" s="4054">
        <v>0.33</v>
      </c>
      <c r="C36" s="4026" t="s">
        <v>1442</v>
      </c>
      <c r="D36" s="4049">
        <v>3.3000000000000002E-2</v>
      </c>
      <c r="E36" s="4026" t="s">
        <v>1443</v>
      </c>
      <c r="F36" s="4026" t="s">
        <v>1444</v>
      </c>
      <c r="G36" s="4026" t="s">
        <v>312</v>
      </c>
      <c r="H36" s="4026" t="s">
        <v>23</v>
      </c>
      <c r="I36" s="4071" t="s">
        <v>437</v>
      </c>
      <c r="J36" s="4026"/>
      <c r="K36" s="4055"/>
      <c r="L36" s="4027">
        <v>50770</v>
      </c>
      <c r="M36" s="4071">
        <v>1</v>
      </c>
      <c r="N36" s="4071">
        <v>1</v>
      </c>
      <c r="O36" s="4071">
        <v>1</v>
      </c>
      <c r="P36" s="4071">
        <v>1</v>
      </c>
      <c r="Q36" s="4071">
        <v>1</v>
      </c>
      <c r="R36" s="4071">
        <v>1</v>
      </c>
      <c r="S36" s="4071">
        <v>1</v>
      </c>
      <c r="T36" s="4071">
        <v>1</v>
      </c>
      <c r="U36" s="4071">
        <v>1</v>
      </c>
      <c r="V36" s="4071">
        <v>1</v>
      </c>
      <c r="W36" s="4071">
        <v>1</v>
      </c>
      <c r="X36" s="4071">
        <v>1</v>
      </c>
      <c r="Y36" s="4071">
        <v>1</v>
      </c>
      <c r="Z36" s="4071">
        <v>1</v>
      </c>
      <c r="AA36" s="4071">
        <v>1</v>
      </c>
      <c r="AB36" s="4071">
        <v>1</v>
      </c>
      <c r="AC36" s="4071">
        <v>1</v>
      </c>
      <c r="AD36" s="4026" t="s">
        <v>359</v>
      </c>
      <c r="AE36" s="4026" t="s">
        <v>1447</v>
      </c>
      <c r="AF36" s="4012">
        <v>8.3999999999999995E-3</v>
      </c>
      <c r="AG36" s="4026" t="s">
        <v>1448</v>
      </c>
      <c r="AH36" s="4026" t="s">
        <v>1449</v>
      </c>
      <c r="AI36" s="4026" t="s">
        <v>1310</v>
      </c>
      <c r="AJ36" s="4026" t="s">
        <v>1435</v>
      </c>
      <c r="AK36" s="4026" t="s">
        <v>312</v>
      </c>
      <c r="AL36" s="4026" t="s">
        <v>23</v>
      </c>
      <c r="AM36" s="3979" t="str">
        <f t="shared" si="0"/>
        <v>SI</v>
      </c>
      <c r="AN36" s="4026">
        <v>363</v>
      </c>
      <c r="AO36" s="4026">
        <v>60</v>
      </c>
      <c r="AP36" s="4026">
        <v>2022</v>
      </c>
      <c r="AQ36" s="4027">
        <v>45078</v>
      </c>
      <c r="AR36" s="4028">
        <v>50769</v>
      </c>
      <c r="AS36" s="4026">
        <v>70</v>
      </c>
      <c r="AT36" s="4026">
        <v>70</v>
      </c>
      <c r="AU36" s="4026">
        <v>70</v>
      </c>
      <c r="AV36" s="4026">
        <v>70</v>
      </c>
      <c r="AW36" s="4026">
        <v>70</v>
      </c>
      <c r="AX36" s="4026">
        <v>70</v>
      </c>
      <c r="AY36" s="4026">
        <v>70</v>
      </c>
      <c r="AZ36" s="4026">
        <v>70</v>
      </c>
      <c r="BA36" s="4026">
        <v>70</v>
      </c>
      <c r="BB36" s="4026">
        <v>70</v>
      </c>
      <c r="BC36" s="4026">
        <v>70</v>
      </c>
      <c r="BD36" s="4026">
        <v>70</v>
      </c>
      <c r="BE36" s="4026">
        <v>70</v>
      </c>
      <c r="BF36" s="4026">
        <v>70</v>
      </c>
      <c r="BG36" s="4026">
        <v>70</v>
      </c>
      <c r="BH36" s="4026">
        <v>70</v>
      </c>
      <c r="BI36" s="4026">
        <v>70</v>
      </c>
      <c r="BJ36" s="4016">
        <v>30</v>
      </c>
      <c r="BK36" s="4017">
        <v>30</v>
      </c>
      <c r="BL36" s="4018" t="s">
        <v>574</v>
      </c>
      <c r="BM36" s="4019">
        <v>7767</v>
      </c>
      <c r="BN36" s="4018">
        <v>30</v>
      </c>
      <c r="BO36" s="4018">
        <v>30</v>
      </c>
      <c r="BP36" s="4018" t="s">
        <v>574</v>
      </c>
      <c r="BQ36" s="4019">
        <v>7767</v>
      </c>
      <c r="BR36" s="4018">
        <v>31</v>
      </c>
      <c r="BS36" s="4018" t="s">
        <v>359</v>
      </c>
      <c r="BT36" s="4019"/>
      <c r="BU36" s="4019" t="s">
        <v>359</v>
      </c>
      <c r="BV36" s="4018">
        <v>32</v>
      </c>
      <c r="BW36" s="4018" t="s">
        <v>359</v>
      </c>
      <c r="BX36" s="4019"/>
      <c r="BY36" s="4019" t="s">
        <v>359</v>
      </c>
      <c r="BZ36" s="4018">
        <v>33</v>
      </c>
      <c r="CA36" s="4018" t="s">
        <v>359</v>
      </c>
      <c r="CB36" s="4019"/>
      <c r="CC36" s="4019" t="s">
        <v>359</v>
      </c>
      <c r="CD36" s="4018">
        <v>34</v>
      </c>
      <c r="CE36" s="4018" t="s">
        <v>359</v>
      </c>
      <c r="CF36" s="4019"/>
      <c r="CG36" s="4019" t="s">
        <v>359</v>
      </c>
      <c r="CH36" s="4020">
        <v>35</v>
      </c>
      <c r="CI36" s="4018" t="s">
        <v>359</v>
      </c>
      <c r="CJ36" s="4019"/>
      <c r="CK36" s="4019" t="s">
        <v>359</v>
      </c>
      <c r="CL36" s="4021">
        <v>36</v>
      </c>
      <c r="CM36" s="4018" t="s">
        <v>359</v>
      </c>
      <c r="CN36" s="4019"/>
      <c r="CO36" s="4019" t="s">
        <v>359</v>
      </c>
      <c r="CP36" s="4020">
        <v>37</v>
      </c>
      <c r="CQ36" s="4018" t="s">
        <v>359</v>
      </c>
      <c r="CR36" s="4019"/>
      <c r="CS36" s="4019" t="s">
        <v>359</v>
      </c>
      <c r="CT36" s="4020">
        <v>38</v>
      </c>
      <c r="CU36" s="4018" t="s">
        <v>359</v>
      </c>
      <c r="CV36" s="4019"/>
      <c r="CW36" s="4019" t="s">
        <v>359</v>
      </c>
      <c r="CX36" s="4018">
        <v>39</v>
      </c>
      <c r="CY36" s="4018" t="s">
        <v>359</v>
      </c>
      <c r="CZ36" s="4019"/>
      <c r="DA36" s="4019" t="s">
        <v>359</v>
      </c>
      <c r="DB36" s="4018">
        <v>40</v>
      </c>
      <c r="DC36" s="4018" t="s">
        <v>359</v>
      </c>
      <c r="DD36" s="4019"/>
      <c r="DE36" s="4019" t="s">
        <v>359</v>
      </c>
      <c r="DF36" s="4018">
        <v>41</v>
      </c>
      <c r="DG36" s="4018" t="s">
        <v>359</v>
      </c>
      <c r="DH36" s="4019"/>
      <c r="DI36" s="4019" t="s">
        <v>359</v>
      </c>
      <c r="DJ36" s="4018">
        <v>42</v>
      </c>
      <c r="DK36" s="4018" t="s">
        <v>359</v>
      </c>
      <c r="DL36" s="4019"/>
      <c r="DM36" s="4019" t="s">
        <v>359</v>
      </c>
      <c r="DN36" s="4018">
        <v>43</v>
      </c>
      <c r="DO36" s="4018" t="s">
        <v>359</v>
      </c>
      <c r="DP36" s="4019"/>
      <c r="DQ36" s="4019" t="s">
        <v>359</v>
      </c>
      <c r="DR36" s="4018">
        <v>44</v>
      </c>
      <c r="DS36" s="4018" t="s">
        <v>359</v>
      </c>
      <c r="DT36" s="4022"/>
      <c r="DU36" s="4008" t="s">
        <v>359</v>
      </c>
      <c r="DV36" s="4023">
        <f t="shared" si="2"/>
        <v>585</v>
      </c>
      <c r="DW36" s="4031" t="s">
        <v>288</v>
      </c>
      <c r="DX36" s="4031" t="s">
        <v>21</v>
      </c>
      <c r="DY36" s="4031" t="s">
        <v>1431</v>
      </c>
      <c r="DZ36" s="4031" t="s">
        <v>378</v>
      </c>
      <c r="EA36" s="4031">
        <v>3779595</v>
      </c>
      <c r="EB36" s="1393" t="s">
        <v>379</v>
      </c>
      <c r="EC36" s="4026"/>
      <c r="ED36" s="4026" t="s">
        <v>359</v>
      </c>
      <c r="EE36" s="4026" t="s">
        <v>359</v>
      </c>
      <c r="EF36" s="4026" t="s">
        <v>359</v>
      </c>
      <c r="EG36" s="4026" t="s">
        <v>359</v>
      </c>
      <c r="EH36" s="4032" t="s">
        <v>359</v>
      </c>
      <c r="EI36" s="3976"/>
      <c r="EJ36" s="3976"/>
      <c r="EK36" s="3976"/>
      <c r="EL36" s="3976"/>
    </row>
    <row r="37" spans="1:142" ht="168.75" customHeight="1">
      <c r="A37" s="4053" t="s">
        <v>1303</v>
      </c>
      <c r="B37" s="4054">
        <v>0.33</v>
      </c>
      <c r="C37" s="4026" t="s">
        <v>1450</v>
      </c>
      <c r="D37" s="4049">
        <v>3.3000000000000002E-2</v>
      </c>
      <c r="E37" s="4026" t="s">
        <v>1451</v>
      </c>
      <c r="F37" s="4026" t="s">
        <v>1452</v>
      </c>
      <c r="G37" s="3979" t="s">
        <v>1453</v>
      </c>
      <c r="H37" s="4026" t="s">
        <v>26</v>
      </c>
      <c r="I37" s="4073">
        <v>6.5000000000000002E-2</v>
      </c>
      <c r="J37" s="3979">
        <v>2021</v>
      </c>
      <c r="K37" s="4027"/>
      <c r="L37" s="4027">
        <v>50770</v>
      </c>
      <c r="M37" s="3979"/>
      <c r="N37" s="4073">
        <v>6.9000000000000006E-2</v>
      </c>
      <c r="O37" s="3979"/>
      <c r="P37" s="3979"/>
      <c r="Q37" s="4073">
        <v>7.2999999999999995E-2</v>
      </c>
      <c r="R37" s="3979"/>
      <c r="S37" s="3979"/>
      <c r="T37" s="4073">
        <v>7.6999999999999999E-2</v>
      </c>
      <c r="U37" s="3979"/>
      <c r="V37" s="3979"/>
      <c r="W37" s="4073">
        <v>7.9000000000000001E-2</v>
      </c>
      <c r="X37" s="3979"/>
      <c r="Y37" s="3979"/>
      <c r="Z37" s="4073">
        <v>8.2000000000000003E-2</v>
      </c>
      <c r="AA37" s="3979"/>
      <c r="AB37" s="3979"/>
      <c r="AC37" s="4073">
        <v>8.4000000000000005E-2</v>
      </c>
      <c r="AD37" s="3979"/>
      <c r="AE37" s="3979" t="s">
        <v>1454</v>
      </c>
      <c r="AF37" s="4012">
        <v>8.3999999999999995E-3</v>
      </c>
      <c r="AG37" s="3979" t="s">
        <v>425</v>
      </c>
      <c r="AH37" s="3979" t="s">
        <v>426</v>
      </c>
      <c r="AI37" s="3979" t="s">
        <v>1310</v>
      </c>
      <c r="AJ37" s="4026" t="s">
        <v>1455</v>
      </c>
      <c r="AK37" s="3979" t="s">
        <v>427</v>
      </c>
      <c r="AL37" s="3979" t="s">
        <v>20</v>
      </c>
      <c r="AM37" s="3979" t="str">
        <f t="shared" si="0"/>
        <v>SI</v>
      </c>
      <c r="AN37" s="3979">
        <v>319</v>
      </c>
      <c r="AO37" s="3979">
        <v>800</v>
      </c>
      <c r="AP37" s="3979">
        <v>2022</v>
      </c>
      <c r="AQ37" s="4027">
        <v>45078</v>
      </c>
      <c r="AR37" s="4028">
        <v>50769</v>
      </c>
      <c r="AS37" s="3979">
        <v>300</v>
      </c>
      <c r="AT37" s="3979">
        <v>300</v>
      </c>
      <c r="AU37" s="3979">
        <v>300</v>
      </c>
      <c r="AV37" s="3979">
        <v>300</v>
      </c>
      <c r="AW37" s="3979">
        <v>300</v>
      </c>
      <c r="AX37" s="3979">
        <v>300</v>
      </c>
      <c r="AY37" s="3979">
        <v>300</v>
      </c>
      <c r="AZ37" s="3979">
        <v>300</v>
      </c>
      <c r="BA37" s="3979">
        <v>300</v>
      </c>
      <c r="BB37" s="3979">
        <v>300</v>
      </c>
      <c r="BC37" s="3979">
        <v>300</v>
      </c>
      <c r="BD37" s="3979">
        <v>300</v>
      </c>
      <c r="BE37" s="3979">
        <v>300</v>
      </c>
      <c r="BF37" s="3979">
        <v>300</v>
      </c>
      <c r="BG37" s="3979">
        <v>300</v>
      </c>
      <c r="BH37" s="4026">
        <v>300</v>
      </c>
      <c r="BI37" s="3979">
        <f>SUM(AS37:BH37)</f>
        <v>4800</v>
      </c>
      <c r="BJ37" s="4016">
        <v>797</v>
      </c>
      <c r="BK37" s="4017">
        <v>797</v>
      </c>
      <c r="BL37" s="4018" t="s">
        <v>287</v>
      </c>
      <c r="BM37" s="4019">
        <v>7692</v>
      </c>
      <c r="BN37" s="4018">
        <v>861</v>
      </c>
      <c r="BO37" s="4018">
        <v>861</v>
      </c>
      <c r="BP37" s="4018" t="s">
        <v>287</v>
      </c>
      <c r="BQ37" s="4019"/>
      <c r="BR37" s="4018">
        <v>934</v>
      </c>
      <c r="BS37" s="4018"/>
      <c r="BT37" s="4019"/>
      <c r="BU37" s="4019"/>
      <c r="BV37" s="4018">
        <v>1018</v>
      </c>
      <c r="BW37" s="4018"/>
      <c r="BX37" s="4019"/>
      <c r="BY37" s="4019"/>
      <c r="BZ37" s="4018">
        <v>1114</v>
      </c>
      <c r="CA37" s="4018"/>
      <c r="CB37" s="4019"/>
      <c r="CC37" s="4019"/>
      <c r="CD37" s="4018">
        <v>1226</v>
      </c>
      <c r="CE37" s="4018"/>
      <c r="CF37" s="4019"/>
      <c r="CG37" s="4019"/>
      <c r="CH37" s="4020">
        <v>1355</v>
      </c>
      <c r="CI37" s="4018"/>
      <c r="CJ37" s="4019"/>
      <c r="CK37" s="4019"/>
      <c r="CL37" s="4021">
        <v>1504</v>
      </c>
      <c r="CM37" s="4018"/>
      <c r="CN37" s="4019"/>
      <c r="CO37" s="4019"/>
      <c r="CP37" s="4020">
        <v>1677</v>
      </c>
      <c r="CQ37" s="4018"/>
      <c r="CR37" s="4019"/>
      <c r="CS37" s="4019"/>
      <c r="CT37" s="4020">
        <v>1878</v>
      </c>
      <c r="CU37" s="4018"/>
      <c r="CV37" s="4019"/>
      <c r="CW37" s="4019"/>
      <c r="CX37" s="4018">
        <v>2113</v>
      </c>
      <c r="CY37" s="4018"/>
      <c r="CZ37" s="4019"/>
      <c r="DA37" s="4019"/>
      <c r="DB37" s="4018">
        <v>2387</v>
      </c>
      <c r="DC37" s="4018"/>
      <c r="DD37" s="4019"/>
      <c r="DE37" s="4019"/>
      <c r="DF37" s="4018">
        <v>2711</v>
      </c>
      <c r="DG37" s="4018"/>
      <c r="DH37" s="4019"/>
      <c r="DI37" s="4019"/>
      <c r="DJ37" s="4018">
        <v>3090</v>
      </c>
      <c r="DK37" s="4018"/>
      <c r="DL37" s="4019"/>
      <c r="DM37" s="4019"/>
      <c r="DN37" s="4018">
        <v>3537</v>
      </c>
      <c r="DO37" s="4018"/>
      <c r="DP37" s="4019"/>
      <c r="DQ37" s="4019"/>
      <c r="DR37" s="4018">
        <v>4069</v>
      </c>
      <c r="DS37" s="4018"/>
      <c r="DT37" s="4022"/>
      <c r="DU37" s="4008"/>
      <c r="DV37" s="4023">
        <f t="shared" si="2"/>
        <v>30271</v>
      </c>
      <c r="DW37" s="4031" t="s">
        <v>288</v>
      </c>
      <c r="DX37" s="4031" t="s">
        <v>289</v>
      </c>
      <c r="DY37" s="4026" t="s">
        <v>1312</v>
      </c>
      <c r="DZ37" s="4031" t="s">
        <v>1313</v>
      </c>
      <c r="EA37" s="4031">
        <v>3779595</v>
      </c>
      <c r="EB37" s="2846" t="s">
        <v>1314</v>
      </c>
      <c r="EC37" s="4026" t="s">
        <v>10</v>
      </c>
      <c r="ED37" s="4026" t="s">
        <v>428</v>
      </c>
      <c r="EE37" s="4026"/>
      <c r="EF37" s="4026"/>
      <c r="EG37" s="4026"/>
      <c r="EH37" s="4032"/>
      <c r="EI37" s="3976"/>
      <c r="EJ37" s="3976"/>
      <c r="EK37" s="3976"/>
      <c r="EL37" s="3976"/>
    </row>
    <row r="38" spans="1:142" ht="168.75" customHeight="1">
      <c r="A38" s="4053" t="s">
        <v>1303</v>
      </c>
      <c r="B38" s="4054">
        <v>0.33</v>
      </c>
      <c r="C38" s="4026" t="s">
        <v>1450</v>
      </c>
      <c r="D38" s="4049">
        <v>3.3000000000000002E-2</v>
      </c>
      <c r="E38" s="4026" t="s">
        <v>1451</v>
      </c>
      <c r="F38" s="4026" t="s">
        <v>1456</v>
      </c>
      <c r="G38" s="3979" t="s">
        <v>1453</v>
      </c>
      <c r="H38" s="4026" t="s">
        <v>26</v>
      </c>
      <c r="I38" s="4073">
        <v>6.5000000000000002E-2</v>
      </c>
      <c r="J38" s="3979">
        <v>2021</v>
      </c>
      <c r="K38" s="4027"/>
      <c r="L38" s="4027">
        <v>50770</v>
      </c>
      <c r="M38" s="3979"/>
      <c r="N38" s="4073">
        <v>6.9000000000000006E-2</v>
      </c>
      <c r="O38" s="3979"/>
      <c r="P38" s="3979"/>
      <c r="Q38" s="4073">
        <v>7.2999999999999995E-2</v>
      </c>
      <c r="R38" s="3979"/>
      <c r="S38" s="3979"/>
      <c r="T38" s="4073">
        <v>7.6999999999999999E-2</v>
      </c>
      <c r="U38" s="3979"/>
      <c r="V38" s="3979"/>
      <c r="W38" s="4073">
        <v>7.9000000000000001E-2</v>
      </c>
      <c r="X38" s="3979"/>
      <c r="Y38" s="3979"/>
      <c r="Z38" s="4073">
        <v>8.2000000000000003E-2</v>
      </c>
      <c r="AA38" s="3979"/>
      <c r="AB38" s="3979"/>
      <c r="AC38" s="4073">
        <v>8.4000000000000005E-2</v>
      </c>
      <c r="AD38" s="2789"/>
      <c r="AE38" s="4052" t="s">
        <v>1457</v>
      </c>
      <c r="AF38" s="4012">
        <v>8.3999999999999995E-3</v>
      </c>
      <c r="AG38" s="4026" t="s">
        <v>1458</v>
      </c>
      <c r="AH38" s="4026" t="s">
        <v>1459</v>
      </c>
      <c r="AI38" s="3979" t="s">
        <v>1310</v>
      </c>
      <c r="AJ38" s="4026" t="s">
        <v>1460</v>
      </c>
      <c r="AK38" s="4026" t="s">
        <v>457</v>
      </c>
      <c r="AL38" s="4026" t="s">
        <v>23</v>
      </c>
      <c r="AM38" s="3979" t="str">
        <f>IF(ISNUMBER(SEARCH("ND",AN38)),"NO","SI")</f>
        <v>NO</v>
      </c>
      <c r="AN38" s="4026" t="s">
        <v>437</v>
      </c>
      <c r="AO38" s="2821">
        <v>1</v>
      </c>
      <c r="AP38" s="2822">
        <v>2022</v>
      </c>
      <c r="AQ38" s="4027">
        <v>45078</v>
      </c>
      <c r="AR38" s="4028">
        <v>50769</v>
      </c>
      <c r="AS38" s="4071">
        <v>1</v>
      </c>
      <c r="AT38" s="4071">
        <v>1</v>
      </c>
      <c r="AU38" s="4071">
        <v>1</v>
      </c>
      <c r="AV38" s="4071">
        <v>1</v>
      </c>
      <c r="AW38" s="4071">
        <v>1</v>
      </c>
      <c r="AX38" s="4071">
        <v>1</v>
      </c>
      <c r="AY38" s="4071">
        <v>1</v>
      </c>
      <c r="AZ38" s="4071">
        <v>1</v>
      </c>
      <c r="BA38" s="4071">
        <v>1</v>
      </c>
      <c r="BB38" s="4071">
        <v>1</v>
      </c>
      <c r="BC38" s="4071">
        <v>1</v>
      </c>
      <c r="BD38" s="4071">
        <v>1</v>
      </c>
      <c r="BE38" s="4071">
        <v>1</v>
      </c>
      <c r="BF38" s="4071">
        <v>1</v>
      </c>
      <c r="BG38" s="4071">
        <v>1</v>
      </c>
      <c r="BH38" s="4071">
        <v>1</v>
      </c>
      <c r="BI38" s="4071">
        <v>1</v>
      </c>
      <c r="BJ38" s="4016">
        <v>135</v>
      </c>
      <c r="BK38" s="4017">
        <v>135</v>
      </c>
      <c r="BL38" s="4018" t="s">
        <v>574</v>
      </c>
      <c r="BM38" s="4019">
        <v>7787</v>
      </c>
      <c r="BN38" s="4018">
        <v>141</v>
      </c>
      <c r="BO38" s="4018">
        <v>140</v>
      </c>
      <c r="BP38" s="4018" t="s">
        <v>574</v>
      </c>
      <c r="BQ38" s="4019">
        <v>7787</v>
      </c>
      <c r="BR38" s="4018">
        <v>146</v>
      </c>
      <c r="BS38" s="4018"/>
      <c r="BT38" s="4019"/>
      <c r="BU38" s="4019" t="s">
        <v>359</v>
      </c>
      <c r="BV38" s="4018">
        <v>152</v>
      </c>
      <c r="BW38" s="4018"/>
      <c r="BX38" s="4019"/>
      <c r="BY38" s="4019" t="s">
        <v>359</v>
      </c>
      <c r="BZ38" s="4018">
        <v>158</v>
      </c>
      <c r="CA38" s="4018"/>
      <c r="CB38" s="4019"/>
      <c r="CC38" s="4019" t="s">
        <v>359</v>
      </c>
      <c r="CD38" s="4018">
        <v>165</v>
      </c>
      <c r="CE38" s="4018"/>
      <c r="CF38" s="4019"/>
      <c r="CG38" s="4019" t="s">
        <v>359</v>
      </c>
      <c r="CH38" s="4020">
        <v>171</v>
      </c>
      <c r="CI38" s="4018"/>
      <c r="CJ38" s="4019"/>
      <c r="CK38" s="4019" t="s">
        <v>359</v>
      </c>
      <c r="CL38" s="4021">
        <v>178</v>
      </c>
      <c r="CM38" s="4018"/>
      <c r="CN38" s="4019"/>
      <c r="CO38" s="4019" t="s">
        <v>359</v>
      </c>
      <c r="CP38" s="4020">
        <v>185</v>
      </c>
      <c r="CQ38" s="4018"/>
      <c r="CR38" s="4019"/>
      <c r="CS38" s="4019" t="s">
        <v>359</v>
      </c>
      <c r="CT38" s="4020">
        <v>192</v>
      </c>
      <c r="CU38" s="4018"/>
      <c r="CV38" s="4019"/>
      <c r="CW38" s="4019" t="s">
        <v>359</v>
      </c>
      <c r="CX38" s="4018">
        <v>200</v>
      </c>
      <c r="CY38" s="4018"/>
      <c r="CZ38" s="4019"/>
      <c r="DA38" s="4019" t="s">
        <v>359</v>
      </c>
      <c r="DB38" s="4018">
        <v>208</v>
      </c>
      <c r="DC38" s="4018"/>
      <c r="DD38" s="4019"/>
      <c r="DE38" s="4019" t="s">
        <v>359</v>
      </c>
      <c r="DF38" s="4018">
        <v>217</v>
      </c>
      <c r="DG38" s="4018"/>
      <c r="DH38" s="4019"/>
      <c r="DI38" s="4019" t="s">
        <v>359</v>
      </c>
      <c r="DJ38" s="4018">
        <v>225</v>
      </c>
      <c r="DK38" s="4018"/>
      <c r="DL38" s="4019"/>
      <c r="DM38" s="4019" t="s">
        <v>359</v>
      </c>
      <c r="DN38" s="4018">
        <v>234</v>
      </c>
      <c r="DO38" s="4018"/>
      <c r="DP38" s="4019"/>
      <c r="DQ38" s="4019" t="s">
        <v>359</v>
      </c>
      <c r="DR38" s="4018">
        <v>244</v>
      </c>
      <c r="DS38" s="4018"/>
      <c r="DT38" s="4022"/>
      <c r="DU38" s="4008" t="s">
        <v>359</v>
      </c>
      <c r="DV38" s="4023">
        <f t="shared" si="2"/>
        <v>2951</v>
      </c>
      <c r="DW38" s="4031" t="s">
        <v>10</v>
      </c>
      <c r="DX38" s="4031" t="s">
        <v>459</v>
      </c>
      <c r="DY38" s="4031" t="s">
        <v>460</v>
      </c>
      <c r="DZ38" s="4031" t="s">
        <v>461</v>
      </c>
      <c r="EA38" s="4031" t="s">
        <v>462</v>
      </c>
      <c r="EB38" s="1366" t="s">
        <v>463</v>
      </c>
      <c r="EC38" s="4026"/>
      <c r="ED38" s="4026"/>
      <c r="EE38" s="4026"/>
      <c r="EF38" s="4026"/>
      <c r="EG38" s="4026"/>
      <c r="EH38" s="4032"/>
      <c r="EI38" s="3976"/>
      <c r="EJ38" s="3976"/>
      <c r="EK38" s="3976"/>
      <c r="EL38" s="3976"/>
    </row>
    <row r="39" spans="1:142" ht="168.75" customHeight="1">
      <c r="A39" s="4053" t="s">
        <v>1303</v>
      </c>
      <c r="B39" s="4054">
        <v>0.33</v>
      </c>
      <c r="C39" s="4026" t="s">
        <v>1450</v>
      </c>
      <c r="D39" s="4049">
        <v>3.3000000000000002E-2</v>
      </c>
      <c r="E39" s="4026" t="s">
        <v>1451</v>
      </c>
      <c r="F39" s="4026" t="s">
        <v>1461</v>
      </c>
      <c r="G39" s="3979" t="s">
        <v>1453</v>
      </c>
      <c r="H39" s="4026" t="s">
        <v>26</v>
      </c>
      <c r="I39" s="4073">
        <v>6.5000000000000002E-2</v>
      </c>
      <c r="J39" s="3979">
        <v>2021</v>
      </c>
      <c r="K39" s="4027"/>
      <c r="L39" s="4027">
        <v>50770</v>
      </c>
      <c r="M39" s="3979"/>
      <c r="N39" s="4073">
        <v>6.9000000000000006E-2</v>
      </c>
      <c r="O39" s="3979"/>
      <c r="P39" s="3979"/>
      <c r="Q39" s="4073">
        <v>7.2999999999999995E-2</v>
      </c>
      <c r="R39" s="3979"/>
      <c r="S39" s="3979"/>
      <c r="T39" s="4073">
        <v>7.6999999999999999E-2</v>
      </c>
      <c r="U39" s="3979"/>
      <c r="V39" s="3979"/>
      <c r="W39" s="4073">
        <v>7.9000000000000001E-2</v>
      </c>
      <c r="X39" s="3979"/>
      <c r="Y39" s="3979"/>
      <c r="Z39" s="4073">
        <v>8.2000000000000003E-2</v>
      </c>
      <c r="AA39" s="3979"/>
      <c r="AB39" s="3979"/>
      <c r="AC39" s="4073">
        <v>8.4000000000000005E-2</v>
      </c>
      <c r="AD39" s="2789"/>
      <c r="AE39" s="4026" t="s">
        <v>1462</v>
      </c>
      <c r="AF39" s="4012">
        <v>8.3999999999999995E-3</v>
      </c>
      <c r="AG39" s="4026" t="s">
        <v>1463</v>
      </c>
      <c r="AH39" s="4026" t="s">
        <v>1464</v>
      </c>
      <c r="AI39" s="3979" t="s">
        <v>1310</v>
      </c>
      <c r="AJ39" s="4026" t="s">
        <v>1435</v>
      </c>
      <c r="AK39" s="4026" t="s">
        <v>468</v>
      </c>
      <c r="AL39" s="4026" t="s">
        <v>20</v>
      </c>
      <c r="AM39" s="3979" t="str">
        <f t="shared" ref="AM39:AM102" si="8">IF(ISNUMBER(SEARCH("ND",AN39)),"NO","SI")</f>
        <v>SI</v>
      </c>
      <c r="AN39" s="4026">
        <v>326</v>
      </c>
      <c r="AO39" s="4049">
        <v>6.25E-2</v>
      </c>
      <c r="AP39" s="4026">
        <v>2022</v>
      </c>
      <c r="AQ39" s="4027">
        <v>45078</v>
      </c>
      <c r="AR39" s="4028">
        <v>50769</v>
      </c>
      <c r="AS39" s="4071">
        <v>1</v>
      </c>
      <c r="AT39" s="4071">
        <v>1</v>
      </c>
      <c r="AU39" s="4071">
        <v>1</v>
      </c>
      <c r="AV39" s="4071">
        <v>1</v>
      </c>
      <c r="AW39" s="4071">
        <v>1</v>
      </c>
      <c r="AX39" s="4071">
        <v>1</v>
      </c>
      <c r="AY39" s="4071">
        <v>1</v>
      </c>
      <c r="AZ39" s="4071">
        <v>1</v>
      </c>
      <c r="BA39" s="4071">
        <v>1</v>
      </c>
      <c r="BB39" s="4071">
        <v>1</v>
      </c>
      <c r="BC39" s="4071">
        <v>1</v>
      </c>
      <c r="BD39" s="4071">
        <v>1</v>
      </c>
      <c r="BE39" s="4071">
        <v>1</v>
      </c>
      <c r="BF39" s="4071">
        <v>1</v>
      </c>
      <c r="BG39" s="4071">
        <v>1</v>
      </c>
      <c r="BH39" s="4071">
        <v>1</v>
      </c>
      <c r="BI39" s="4071">
        <v>1</v>
      </c>
      <c r="BJ39" s="4016">
        <v>762</v>
      </c>
      <c r="BK39" s="4017">
        <v>762</v>
      </c>
      <c r="BL39" s="4018" t="s">
        <v>574</v>
      </c>
      <c r="BM39" s="4019">
        <v>7793</v>
      </c>
      <c r="BN39" s="4018">
        <v>488</v>
      </c>
      <c r="BO39" s="4018">
        <v>488</v>
      </c>
      <c r="BP39" s="4018" t="s">
        <v>286</v>
      </c>
      <c r="BQ39" s="4019">
        <v>7793</v>
      </c>
      <c r="BR39" s="4018">
        <v>500</v>
      </c>
      <c r="BS39" s="4018">
        <v>500</v>
      </c>
      <c r="BT39" s="4019"/>
      <c r="BU39" s="4019"/>
      <c r="BV39" s="4018">
        <v>520</v>
      </c>
      <c r="BW39" s="4018"/>
      <c r="BX39" s="4019"/>
      <c r="BY39" s="4019" t="s">
        <v>359</v>
      </c>
      <c r="BZ39" s="4018">
        <v>541</v>
      </c>
      <c r="CA39" s="4018"/>
      <c r="CB39" s="4019"/>
      <c r="CC39" s="4019" t="s">
        <v>359</v>
      </c>
      <c r="CD39" s="4018">
        <v>562</v>
      </c>
      <c r="CE39" s="4018"/>
      <c r="CF39" s="4019"/>
      <c r="CG39" s="4019" t="s">
        <v>359</v>
      </c>
      <c r="CH39" s="4020">
        <v>584</v>
      </c>
      <c r="CI39" s="4018"/>
      <c r="CJ39" s="4019"/>
      <c r="CK39" s="4019" t="s">
        <v>359</v>
      </c>
      <c r="CL39" s="4021">
        <v>608</v>
      </c>
      <c r="CM39" s="4018"/>
      <c r="CN39" s="4019"/>
      <c r="CO39" s="4019" t="s">
        <v>359</v>
      </c>
      <c r="CP39" s="4020">
        <v>633</v>
      </c>
      <c r="CQ39" s="4018"/>
      <c r="CR39" s="4019"/>
      <c r="CS39" s="4019" t="s">
        <v>359</v>
      </c>
      <c r="CT39" s="4020">
        <v>658</v>
      </c>
      <c r="CU39" s="4018"/>
      <c r="CV39" s="4019"/>
      <c r="CW39" s="4019" t="s">
        <v>359</v>
      </c>
      <c r="CX39" s="4018">
        <v>684</v>
      </c>
      <c r="CY39" s="4018"/>
      <c r="CZ39" s="4019"/>
      <c r="DA39" s="4019" t="s">
        <v>359</v>
      </c>
      <c r="DB39" s="4018">
        <v>712</v>
      </c>
      <c r="DC39" s="4018"/>
      <c r="DD39" s="4019"/>
      <c r="DE39" s="4019" t="s">
        <v>359</v>
      </c>
      <c r="DF39" s="4018">
        <v>740</v>
      </c>
      <c r="DG39" s="4018"/>
      <c r="DH39" s="4019"/>
      <c r="DI39" s="4019" t="s">
        <v>359</v>
      </c>
      <c r="DJ39" s="4018">
        <v>770</v>
      </c>
      <c r="DK39" s="4018"/>
      <c r="DL39" s="4019"/>
      <c r="DM39" s="4019" t="s">
        <v>359</v>
      </c>
      <c r="DN39" s="4018">
        <v>801</v>
      </c>
      <c r="DO39" s="4018"/>
      <c r="DP39" s="4019"/>
      <c r="DQ39" s="4019" t="s">
        <v>359</v>
      </c>
      <c r="DR39" s="4018">
        <v>833</v>
      </c>
      <c r="DS39" s="4018"/>
      <c r="DT39" s="4022"/>
      <c r="DU39" s="4008" t="s">
        <v>359</v>
      </c>
      <c r="DV39" s="4023">
        <f t="shared" si="2"/>
        <v>10396</v>
      </c>
      <c r="DW39" s="4031" t="s">
        <v>10</v>
      </c>
      <c r="DX39" s="4031" t="s">
        <v>459</v>
      </c>
      <c r="DY39" s="4031" t="s">
        <v>470</v>
      </c>
      <c r="DZ39" s="4031" t="s">
        <v>471</v>
      </c>
      <c r="EA39" s="4031">
        <v>3502524472</v>
      </c>
      <c r="EB39" s="1366" t="s">
        <v>472</v>
      </c>
      <c r="EC39" s="4026" t="s">
        <v>10</v>
      </c>
      <c r="ED39" s="4026" t="s">
        <v>473</v>
      </c>
      <c r="EE39" s="4026"/>
      <c r="EF39" s="4026"/>
      <c r="EG39" s="4026"/>
      <c r="EH39" s="4032"/>
      <c r="EI39" s="3976"/>
      <c r="EJ39" s="3976"/>
      <c r="EK39" s="3976"/>
      <c r="EL39" s="3976"/>
    </row>
    <row r="40" spans="1:142" ht="168.75" customHeight="1">
      <c r="A40" s="4053" t="s">
        <v>1303</v>
      </c>
      <c r="B40" s="4054">
        <v>0.33</v>
      </c>
      <c r="C40" s="4026" t="s">
        <v>1450</v>
      </c>
      <c r="D40" s="4049">
        <v>3.3000000000000002E-2</v>
      </c>
      <c r="E40" s="4026" t="s">
        <v>1451</v>
      </c>
      <c r="F40" s="4026" t="s">
        <v>1465</v>
      </c>
      <c r="G40" s="3979" t="s">
        <v>1453</v>
      </c>
      <c r="H40" s="4026" t="s">
        <v>26</v>
      </c>
      <c r="I40" s="4073">
        <v>6.5000000000000002E-2</v>
      </c>
      <c r="J40" s="3979">
        <v>2021</v>
      </c>
      <c r="K40" s="4027"/>
      <c r="L40" s="4027">
        <v>50770</v>
      </c>
      <c r="M40" s="3979"/>
      <c r="N40" s="4073">
        <v>6.9000000000000006E-2</v>
      </c>
      <c r="O40" s="3979"/>
      <c r="P40" s="3979"/>
      <c r="Q40" s="4073">
        <v>7.2999999999999995E-2</v>
      </c>
      <c r="R40" s="3979"/>
      <c r="S40" s="3979"/>
      <c r="T40" s="4073">
        <v>7.6999999999999999E-2</v>
      </c>
      <c r="U40" s="3979"/>
      <c r="V40" s="3979"/>
      <c r="W40" s="4073">
        <v>7.9000000000000001E-2</v>
      </c>
      <c r="X40" s="3979"/>
      <c r="Y40" s="3979"/>
      <c r="Z40" s="4073">
        <v>8.2000000000000003E-2</v>
      </c>
      <c r="AA40" s="3979"/>
      <c r="AB40" s="3979"/>
      <c r="AC40" s="4073">
        <v>8.4000000000000005E-2</v>
      </c>
      <c r="AD40" s="2789"/>
      <c r="AE40" s="4026" t="s">
        <v>1466</v>
      </c>
      <c r="AF40" s="4012">
        <v>8.3999999999999995E-3</v>
      </c>
      <c r="AG40" s="4026" t="s">
        <v>1467</v>
      </c>
      <c r="AH40" s="4026" t="s">
        <v>1468</v>
      </c>
      <c r="AI40" s="3979" t="s">
        <v>1469</v>
      </c>
      <c r="AJ40" s="4026" t="s">
        <v>1470</v>
      </c>
      <c r="AK40" s="4026" t="s">
        <v>1471</v>
      </c>
      <c r="AL40" s="4026" t="s">
        <v>23</v>
      </c>
      <c r="AM40" s="3979" t="str">
        <f t="shared" si="8"/>
        <v>SI</v>
      </c>
      <c r="AN40" s="4026">
        <v>323</v>
      </c>
      <c r="AO40" s="2823">
        <v>1</v>
      </c>
      <c r="AP40" s="2822">
        <v>2022</v>
      </c>
      <c r="AQ40" s="4027">
        <v>45078</v>
      </c>
      <c r="AR40" s="4028">
        <v>50769</v>
      </c>
      <c r="AS40" s="4071">
        <v>1</v>
      </c>
      <c r="AT40" s="4071">
        <v>1</v>
      </c>
      <c r="AU40" s="4071">
        <v>1</v>
      </c>
      <c r="AV40" s="4071">
        <v>1</v>
      </c>
      <c r="AW40" s="4071">
        <v>1</v>
      </c>
      <c r="AX40" s="4071">
        <v>1</v>
      </c>
      <c r="AY40" s="4071">
        <v>1</v>
      </c>
      <c r="AZ40" s="4071">
        <v>1</v>
      </c>
      <c r="BA40" s="4071">
        <v>1</v>
      </c>
      <c r="BB40" s="4071">
        <v>1</v>
      </c>
      <c r="BC40" s="4071">
        <v>1</v>
      </c>
      <c r="BD40" s="4071">
        <v>1</v>
      </c>
      <c r="BE40" s="4071">
        <v>1</v>
      </c>
      <c r="BF40" s="4071">
        <v>1</v>
      </c>
      <c r="BG40" s="4071">
        <v>1</v>
      </c>
      <c r="BH40" s="4071">
        <v>1</v>
      </c>
      <c r="BI40" s="4071">
        <v>1</v>
      </c>
      <c r="BJ40" s="4016">
        <v>1</v>
      </c>
      <c r="BK40" s="4017">
        <v>1</v>
      </c>
      <c r="BL40" s="4018" t="s">
        <v>574</v>
      </c>
      <c r="BM40" s="4019">
        <v>7793</v>
      </c>
      <c r="BN40" s="4018">
        <v>1000</v>
      </c>
      <c r="BO40" s="4018">
        <v>1000</v>
      </c>
      <c r="BP40" s="4018" t="s">
        <v>574</v>
      </c>
      <c r="BQ40" s="4019">
        <v>7793</v>
      </c>
      <c r="BR40" s="4018">
        <v>1000</v>
      </c>
      <c r="BS40" s="4018"/>
      <c r="BT40" s="4019"/>
      <c r="BU40" s="4019" t="s">
        <v>359</v>
      </c>
      <c r="BV40" s="4018">
        <v>1040</v>
      </c>
      <c r="BW40" s="4018"/>
      <c r="BX40" s="4019"/>
      <c r="BY40" s="4019" t="s">
        <v>359</v>
      </c>
      <c r="BZ40" s="4018">
        <v>1082</v>
      </c>
      <c r="CA40" s="4018"/>
      <c r="CB40" s="4019"/>
      <c r="CC40" s="4019" t="s">
        <v>359</v>
      </c>
      <c r="CD40" s="4018"/>
      <c r="CE40" s="4018"/>
      <c r="CF40" s="4019"/>
      <c r="CG40" s="4019" t="s">
        <v>359</v>
      </c>
      <c r="CH40" s="4020">
        <v>1170</v>
      </c>
      <c r="CI40" s="4018"/>
      <c r="CJ40" s="4019"/>
      <c r="CK40" s="4019" t="s">
        <v>359</v>
      </c>
      <c r="CL40" s="4021">
        <v>1217</v>
      </c>
      <c r="CM40" s="4018"/>
      <c r="CN40" s="4019"/>
      <c r="CO40" s="4019" t="s">
        <v>359</v>
      </c>
      <c r="CP40" s="4020">
        <v>1265</v>
      </c>
      <c r="CQ40" s="4018"/>
      <c r="CR40" s="4019"/>
      <c r="CS40" s="4019" t="s">
        <v>359</v>
      </c>
      <c r="CT40" s="4020"/>
      <c r="CU40" s="4018"/>
      <c r="CV40" s="4019"/>
      <c r="CW40" s="4019" t="s">
        <v>359</v>
      </c>
      <c r="CX40" s="4018"/>
      <c r="CY40" s="4018"/>
      <c r="CZ40" s="4019"/>
      <c r="DA40" s="4019" t="s">
        <v>359</v>
      </c>
      <c r="DB40" s="4018"/>
      <c r="DC40" s="4018"/>
      <c r="DD40" s="4019"/>
      <c r="DE40" s="4019" t="s">
        <v>359</v>
      </c>
      <c r="DF40" s="4018">
        <v>1480</v>
      </c>
      <c r="DG40" s="4018"/>
      <c r="DH40" s="4019"/>
      <c r="DI40" s="4019" t="s">
        <v>359</v>
      </c>
      <c r="DJ40" s="4018">
        <v>1539</v>
      </c>
      <c r="DK40" s="4018"/>
      <c r="DL40" s="4019"/>
      <c r="DM40" s="4019" t="s">
        <v>359</v>
      </c>
      <c r="DN40" s="4018">
        <v>1601</v>
      </c>
      <c r="DO40" s="4018"/>
      <c r="DP40" s="4019"/>
      <c r="DQ40" s="4019" t="s">
        <v>359</v>
      </c>
      <c r="DR40" s="4018">
        <v>1665</v>
      </c>
      <c r="DS40" s="4018"/>
      <c r="DT40" s="4022"/>
      <c r="DU40" s="4008" t="s">
        <v>359</v>
      </c>
      <c r="DV40" s="4023">
        <f t="shared" si="2"/>
        <v>14060</v>
      </c>
      <c r="DW40" s="4031" t="s">
        <v>10</v>
      </c>
      <c r="DX40" s="4031" t="s">
        <v>459</v>
      </c>
      <c r="DY40" s="4031" t="s">
        <v>470</v>
      </c>
      <c r="DZ40" s="4031" t="s">
        <v>471</v>
      </c>
      <c r="EA40" s="4031">
        <v>3502524472</v>
      </c>
      <c r="EB40" s="1366" t="s">
        <v>472</v>
      </c>
      <c r="EC40" s="4026"/>
      <c r="ED40" s="4026"/>
      <c r="EE40" s="4026"/>
      <c r="EF40" s="4026"/>
      <c r="EG40" s="4026"/>
      <c r="EH40" s="4032"/>
      <c r="EI40" s="3976"/>
      <c r="EJ40" s="3976"/>
      <c r="EK40" s="3976"/>
      <c r="EL40" s="3976"/>
    </row>
    <row r="41" spans="1:142" ht="168.75" customHeight="1">
      <c r="A41" s="4053" t="s">
        <v>1303</v>
      </c>
      <c r="B41" s="4054">
        <v>0.33</v>
      </c>
      <c r="C41" s="4052" t="s">
        <v>1472</v>
      </c>
      <c r="D41" s="4049">
        <v>3.3000000000000002E-2</v>
      </c>
      <c r="E41" s="4009" t="s">
        <v>1473</v>
      </c>
      <c r="F41" s="4026" t="s">
        <v>1474</v>
      </c>
      <c r="G41" s="4026" t="s">
        <v>491</v>
      </c>
      <c r="H41" s="4009" t="s">
        <v>29</v>
      </c>
      <c r="I41" s="4011">
        <v>0.77</v>
      </c>
      <c r="J41" s="4009">
        <v>2022</v>
      </c>
      <c r="K41" s="4013"/>
      <c r="L41" s="4013">
        <v>50770</v>
      </c>
      <c r="M41" s="4074">
        <v>0.75460000000000005</v>
      </c>
      <c r="N41" s="4074">
        <v>0.73950800000000005</v>
      </c>
      <c r="O41" s="4074">
        <v>0.72471784000000006</v>
      </c>
      <c r="P41" s="4074">
        <v>0.71022348320000006</v>
      </c>
      <c r="Q41" s="4074">
        <v>0.69601901353600004</v>
      </c>
      <c r="R41" s="4074">
        <v>0.68209863326528009</v>
      </c>
      <c r="S41" s="4074">
        <v>0.66845666059997444</v>
      </c>
      <c r="T41" s="4074">
        <v>0.65508752738797493</v>
      </c>
      <c r="U41" s="4074">
        <v>0.64198577684021541</v>
      </c>
      <c r="V41" s="4074">
        <v>0.62914606130341111</v>
      </c>
      <c r="W41" s="4074">
        <v>0.61656314007734292</v>
      </c>
      <c r="X41" s="4074">
        <v>0.60423187727579608</v>
      </c>
      <c r="Y41" s="4074">
        <v>0.59214723973028016</v>
      </c>
      <c r="Z41" s="4074">
        <v>0.58030429493567459</v>
      </c>
      <c r="AA41" s="4074">
        <v>0.56869820903696111</v>
      </c>
      <c r="AB41" s="4074">
        <v>0.5573242448562219</v>
      </c>
      <c r="AC41" s="4074">
        <v>0.5573242448562219</v>
      </c>
      <c r="AD41" s="4026" t="s">
        <v>359</v>
      </c>
      <c r="AE41" s="4026" t="s">
        <v>1475</v>
      </c>
      <c r="AF41" s="4012">
        <v>8.3999999999999995E-3</v>
      </c>
      <c r="AG41" s="4026" t="s">
        <v>1476</v>
      </c>
      <c r="AH41" s="4026" t="s">
        <v>1477</v>
      </c>
      <c r="AI41" s="4026" t="s">
        <v>1478</v>
      </c>
      <c r="AJ41" s="4026" t="s">
        <v>1479</v>
      </c>
      <c r="AK41" s="4026" t="s">
        <v>11</v>
      </c>
      <c r="AL41" s="4026" t="s">
        <v>23</v>
      </c>
      <c r="AM41" s="3979" t="str">
        <f>IF(ISNUMBER(SEARCH("ND",AN41)),"NO","SI")</f>
        <v>SI</v>
      </c>
      <c r="AN41" s="4026">
        <v>292</v>
      </c>
      <c r="AO41" s="2823">
        <v>1</v>
      </c>
      <c r="AP41" s="2824">
        <v>2022</v>
      </c>
      <c r="AQ41" s="4027">
        <v>45078</v>
      </c>
      <c r="AR41" s="4055">
        <v>48366</v>
      </c>
      <c r="AS41" s="4071">
        <v>1</v>
      </c>
      <c r="AT41" s="4071">
        <v>1</v>
      </c>
      <c r="AU41" s="4071">
        <v>1</v>
      </c>
      <c r="AV41" s="4071">
        <v>1</v>
      </c>
      <c r="AW41" s="4071">
        <v>1</v>
      </c>
      <c r="AX41" s="4071">
        <v>1</v>
      </c>
      <c r="AY41" s="4071">
        <v>1</v>
      </c>
      <c r="AZ41" s="4071">
        <v>1</v>
      </c>
      <c r="BA41" s="4071">
        <v>1</v>
      </c>
      <c r="BB41" s="4071">
        <v>1</v>
      </c>
      <c r="BC41" s="4071">
        <v>1</v>
      </c>
      <c r="BD41" s="4071">
        <v>1</v>
      </c>
      <c r="BE41" s="4071">
        <v>1</v>
      </c>
      <c r="BF41" s="4071">
        <v>1</v>
      </c>
      <c r="BG41" s="4071">
        <v>1</v>
      </c>
      <c r="BH41" s="4071">
        <v>1</v>
      </c>
      <c r="BI41" s="4071">
        <v>1</v>
      </c>
      <c r="BJ41" s="4016">
        <v>234</v>
      </c>
      <c r="BK41" s="4017">
        <v>234</v>
      </c>
      <c r="BL41" s="4018" t="s">
        <v>574</v>
      </c>
      <c r="BM41" s="4019">
        <v>7569</v>
      </c>
      <c r="BN41" s="4018">
        <v>242</v>
      </c>
      <c r="BO41" s="4018">
        <v>242</v>
      </c>
      <c r="BP41" s="4018" t="s">
        <v>574</v>
      </c>
      <c r="BQ41" s="4019">
        <v>7569</v>
      </c>
      <c r="BR41" s="4018">
        <v>250</v>
      </c>
      <c r="BS41" s="4018"/>
      <c r="BT41" s="4019"/>
      <c r="BU41" s="4019"/>
      <c r="BV41" s="4018">
        <v>257</v>
      </c>
      <c r="BW41" s="4018"/>
      <c r="BX41" s="4019"/>
      <c r="BY41" s="4019"/>
      <c r="BZ41" s="4018">
        <v>265</v>
      </c>
      <c r="CA41" s="4018"/>
      <c r="CB41" s="4019"/>
      <c r="CC41" s="4019"/>
      <c r="CD41" s="4018">
        <v>273</v>
      </c>
      <c r="CE41" s="4018"/>
      <c r="CF41" s="4019"/>
      <c r="CG41" s="4019"/>
      <c r="CH41" s="4020">
        <v>282</v>
      </c>
      <c r="CI41" s="4018"/>
      <c r="CJ41" s="4019"/>
      <c r="CK41" s="4019"/>
      <c r="CL41" s="4021">
        <v>290</v>
      </c>
      <c r="CM41" s="4018"/>
      <c r="CN41" s="4019"/>
      <c r="CO41" s="4019"/>
      <c r="CP41" s="4020">
        <v>299</v>
      </c>
      <c r="CQ41" s="4018"/>
      <c r="CR41" s="4019"/>
      <c r="CS41" s="4019"/>
      <c r="CT41" s="4020">
        <v>308</v>
      </c>
      <c r="CU41" s="4018"/>
      <c r="CV41" s="4019"/>
      <c r="CW41" s="4019"/>
      <c r="CX41" s="4018">
        <v>317</v>
      </c>
      <c r="CY41" s="4018" t="s">
        <v>359</v>
      </c>
      <c r="CZ41" s="4019"/>
      <c r="DA41" s="4019" t="s">
        <v>359</v>
      </c>
      <c r="DB41" s="4018">
        <v>327</v>
      </c>
      <c r="DC41" s="4018" t="s">
        <v>359</v>
      </c>
      <c r="DD41" s="4019"/>
      <c r="DE41" s="4019" t="s">
        <v>359</v>
      </c>
      <c r="DF41" s="4018">
        <v>337</v>
      </c>
      <c r="DG41" s="4018" t="s">
        <v>359</v>
      </c>
      <c r="DH41" s="4019"/>
      <c r="DI41" s="4019" t="s">
        <v>359</v>
      </c>
      <c r="DJ41" s="4018">
        <v>347</v>
      </c>
      <c r="DK41" s="4018" t="s">
        <v>359</v>
      </c>
      <c r="DL41" s="4019"/>
      <c r="DM41" s="4019" t="s">
        <v>359</v>
      </c>
      <c r="DN41" s="4018">
        <v>357</v>
      </c>
      <c r="DO41" s="4018" t="s">
        <v>359</v>
      </c>
      <c r="DP41" s="4019"/>
      <c r="DQ41" s="4019" t="s">
        <v>359</v>
      </c>
      <c r="DR41" s="4018">
        <v>368</v>
      </c>
      <c r="DS41" s="4018" t="s">
        <v>359</v>
      </c>
      <c r="DT41" s="4022"/>
      <c r="DU41" s="4008" t="s">
        <v>359</v>
      </c>
      <c r="DV41" s="4023">
        <f t="shared" si="2"/>
        <v>4753</v>
      </c>
      <c r="DW41" s="4031" t="s">
        <v>41</v>
      </c>
      <c r="DX41" s="4031" t="s">
        <v>497</v>
      </c>
      <c r="DY41" s="4031" t="s">
        <v>520</v>
      </c>
      <c r="DZ41" s="4031" t="s">
        <v>521</v>
      </c>
      <c r="EA41" s="4031" t="s">
        <v>500</v>
      </c>
      <c r="EB41" s="1366" t="s">
        <v>501</v>
      </c>
      <c r="EC41" s="4026"/>
      <c r="ED41" s="4026"/>
      <c r="EE41" s="4031"/>
      <c r="EF41" s="4031"/>
      <c r="EG41" s="4031"/>
      <c r="EH41" s="2782"/>
      <c r="EI41" s="3976"/>
      <c r="EJ41" s="3976"/>
      <c r="EK41" s="3976"/>
      <c r="EL41" s="3976"/>
    </row>
    <row r="42" spans="1:142" ht="168.75" customHeight="1">
      <c r="A42" s="4053" t="s">
        <v>1303</v>
      </c>
      <c r="B42" s="4054">
        <v>0.33</v>
      </c>
      <c r="C42" s="4052" t="s">
        <v>1472</v>
      </c>
      <c r="D42" s="4049">
        <v>3.3000000000000002E-2</v>
      </c>
      <c r="E42" s="4009" t="s">
        <v>1473</v>
      </c>
      <c r="F42" s="4026" t="s">
        <v>1474</v>
      </c>
      <c r="G42" s="4026" t="s">
        <v>491</v>
      </c>
      <c r="H42" s="4009" t="s">
        <v>29</v>
      </c>
      <c r="I42" s="4011">
        <v>0.77</v>
      </c>
      <c r="J42" s="4009">
        <v>2022</v>
      </c>
      <c r="K42" s="4013"/>
      <c r="L42" s="4013">
        <v>50770</v>
      </c>
      <c r="M42" s="4074">
        <v>0.75460000000000005</v>
      </c>
      <c r="N42" s="4074">
        <v>0.73950800000000005</v>
      </c>
      <c r="O42" s="4074">
        <v>0.72471784000000006</v>
      </c>
      <c r="P42" s="4074">
        <v>0.71022348320000006</v>
      </c>
      <c r="Q42" s="4074">
        <v>0.69601901353600004</v>
      </c>
      <c r="R42" s="4074">
        <v>0.68209863326528009</v>
      </c>
      <c r="S42" s="4074">
        <v>0.66845666059997444</v>
      </c>
      <c r="T42" s="4074">
        <v>0.65508752738797493</v>
      </c>
      <c r="U42" s="4074">
        <v>0.64198577684021541</v>
      </c>
      <c r="V42" s="4074">
        <v>0.62914606130341111</v>
      </c>
      <c r="W42" s="4074">
        <v>0.61656314007734292</v>
      </c>
      <c r="X42" s="4074">
        <v>0.60423187727579608</v>
      </c>
      <c r="Y42" s="4074">
        <v>0.59214723973028016</v>
      </c>
      <c r="Z42" s="4074">
        <v>0.58030429493567459</v>
      </c>
      <c r="AA42" s="4074">
        <v>0.56869820903696111</v>
      </c>
      <c r="AB42" s="4074">
        <v>0.5573242448562219</v>
      </c>
      <c r="AC42" s="4074">
        <v>0.5573242448562219</v>
      </c>
      <c r="AD42" s="4026" t="s">
        <v>359</v>
      </c>
      <c r="AE42" s="4026" t="s">
        <v>1480</v>
      </c>
      <c r="AF42" s="4012">
        <v>8.3999999999999995E-3</v>
      </c>
      <c r="AG42" s="4026" t="s">
        <v>1481</v>
      </c>
      <c r="AH42" s="4026" t="s">
        <v>1482</v>
      </c>
      <c r="AI42" s="4026" t="s">
        <v>1483</v>
      </c>
      <c r="AJ42" s="4026" t="s">
        <v>509</v>
      </c>
      <c r="AK42" s="4026" t="s">
        <v>11</v>
      </c>
      <c r="AL42" s="4026" t="s">
        <v>23</v>
      </c>
      <c r="AM42" s="3979" t="str">
        <f>IF(ISNUMBER(SEARCH("ND",AN42)),"NO","SI")</f>
        <v>SI</v>
      </c>
      <c r="AN42" s="4026">
        <v>293</v>
      </c>
      <c r="AO42" s="4026" t="s">
        <v>437</v>
      </c>
      <c r="AP42" s="4064"/>
      <c r="AQ42" s="4027">
        <v>45078</v>
      </c>
      <c r="AR42" s="4055">
        <v>46054</v>
      </c>
      <c r="AS42" s="4071">
        <v>1</v>
      </c>
      <c r="AT42" s="4071">
        <v>1</v>
      </c>
      <c r="AU42" s="4071">
        <v>1</v>
      </c>
      <c r="AV42" s="4071">
        <v>1</v>
      </c>
      <c r="AW42" s="4071">
        <v>1</v>
      </c>
      <c r="AX42" s="4071">
        <v>1</v>
      </c>
      <c r="AY42" s="4071">
        <v>1</v>
      </c>
      <c r="AZ42" s="4071">
        <v>1</v>
      </c>
      <c r="BA42" s="4071">
        <v>1</v>
      </c>
      <c r="BB42" s="4071">
        <v>1</v>
      </c>
      <c r="BC42" s="4071">
        <v>1</v>
      </c>
      <c r="BD42" s="4071">
        <v>1</v>
      </c>
      <c r="BE42" s="4071">
        <v>1</v>
      </c>
      <c r="BF42" s="4071">
        <v>1</v>
      </c>
      <c r="BG42" s="4071">
        <v>1</v>
      </c>
      <c r="BH42" s="4071">
        <v>1</v>
      </c>
      <c r="BI42" s="4071">
        <v>1</v>
      </c>
      <c r="BJ42" s="4016">
        <v>431</v>
      </c>
      <c r="BK42" s="4017">
        <v>431</v>
      </c>
      <c r="BL42" s="4018" t="s">
        <v>359</v>
      </c>
      <c r="BM42" s="4019">
        <v>7569</v>
      </c>
      <c r="BN42" s="4018">
        <v>0</v>
      </c>
      <c r="BO42" s="4018" t="s">
        <v>359</v>
      </c>
      <c r="BP42" s="4018" t="s">
        <v>359</v>
      </c>
      <c r="BQ42" s="4019" t="s">
        <v>359</v>
      </c>
      <c r="BR42" s="4018">
        <v>0</v>
      </c>
      <c r="BS42" s="4018" t="s">
        <v>359</v>
      </c>
      <c r="BT42" s="4019"/>
      <c r="BU42" s="4019" t="s">
        <v>359</v>
      </c>
      <c r="BV42" s="4018">
        <v>0</v>
      </c>
      <c r="BW42" s="4018" t="s">
        <v>359</v>
      </c>
      <c r="BX42" s="4019"/>
      <c r="BY42" s="4019" t="s">
        <v>359</v>
      </c>
      <c r="BZ42" s="4018">
        <v>0</v>
      </c>
      <c r="CA42" s="4018" t="s">
        <v>359</v>
      </c>
      <c r="CB42" s="4019"/>
      <c r="CC42" s="4019" t="s">
        <v>359</v>
      </c>
      <c r="CD42" s="4018">
        <v>0</v>
      </c>
      <c r="CE42" s="4018" t="s">
        <v>359</v>
      </c>
      <c r="CF42" s="4019"/>
      <c r="CG42" s="4019" t="s">
        <v>359</v>
      </c>
      <c r="CH42" s="4020">
        <v>0</v>
      </c>
      <c r="CI42" s="4018" t="s">
        <v>359</v>
      </c>
      <c r="CJ42" s="4019"/>
      <c r="CK42" s="4019" t="s">
        <v>359</v>
      </c>
      <c r="CL42" s="4021">
        <v>0</v>
      </c>
      <c r="CM42" s="4018" t="s">
        <v>359</v>
      </c>
      <c r="CN42" s="4019"/>
      <c r="CO42" s="4019" t="s">
        <v>359</v>
      </c>
      <c r="CP42" s="4020">
        <v>0</v>
      </c>
      <c r="CQ42" s="4018" t="s">
        <v>359</v>
      </c>
      <c r="CR42" s="4019"/>
      <c r="CS42" s="4019" t="s">
        <v>359</v>
      </c>
      <c r="CT42" s="4020">
        <v>0</v>
      </c>
      <c r="CU42" s="4018" t="s">
        <v>359</v>
      </c>
      <c r="CV42" s="4019"/>
      <c r="CW42" s="4019" t="s">
        <v>359</v>
      </c>
      <c r="CX42" s="4018">
        <v>0</v>
      </c>
      <c r="CY42" s="4018" t="s">
        <v>359</v>
      </c>
      <c r="CZ42" s="4019"/>
      <c r="DA42" s="4019" t="s">
        <v>359</v>
      </c>
      <c r="DB42" s="4018">
        <v>0</v>
      </c>
      <c r="DC42" s="4018" t="s">
        <v>359</v>
      </c>
      <c r="DD42" s="4019"/>
      <c r="DE42" s="4019" t="s">
        <v>359</v>
      </c>
      <c r="DF42" s="4018">
        <v>0</v>
      </c>
      <c r="DG42" s="4018" t="s">
        <v>359</v>
      </c>
      <c r="DH42" s="4019"/>
      <c r="DI42" s="4019" t="s">
        <v>359</v>
      </c>
      <c r="DJ42" s="4018">
        <v>0</v>
      </c>
      <c r="DK42" s="4018" t="s">
        <v>359</v>
      </c>
      <c r="DL42" s="4019"/>
      <c r="DM42" s="4019" t="s">
        <v>359</v>
      </c>
      <c r="DN42" s="4018">
        <v>0</v>
      </c>
      <c r="DO42" s="4018" t="s">
        <v>359</v>
      </c>
      <c r="DP42" s="4019"/>
      <c r="DQ42" s="4019" t="s">
        <v>359</v>
      </c>
      <c r="DR42" s="4018">
        <v>0</v>
      </c>
      <c r="DS42" s="4018" t="s">
        <v>359</v>
      </c>
      <c r="DT42" s="4022"/>
      <c r="DU42" s="4008" t="s">
        <v>359</v>
      </c>
      <c r="DV42" s="4023">
        <f>BJ42+BN42+BR42+BV42+BZ42+CD42+CH42+CL42+CP42+CT42+CX42+DB42+DF42+DJ42+DN42+DR42</f>
        <v>431</v>
      </c>
      <c r="DW42" s="4031" t="s">
        <v>41</v>
      </c>
      <c r="DX42" s="4031" t="s">
        <v>497</v>
      </c>
      <c r="DY42" s="4031" t="s">
        <v>510</v>
      </c>
      <c r="DZ42" s="4031" t="s">
        <v>511</v>
      </c>
      <c r="EA42" s="4031" t="s">
        <v>500</v>
      </c>
      <c r="EB42" s="1366" t="s">
        <v>501</v>
      </c>
      <c r="EC42" s="4026"/>
      <c r="ED42" s="4026"/>
      <c r="EE42" s="4031"/>
      <c r="EF42" s="4031"/>
      <c r="EG42" s="4031"/>
      <c r="EH42" s="2782"/>
      <c r="EI42" s="3976"/>
      <c r="EJ42" s="3976"/>
      <c r="EK42" s="3976"/>
      <c r="EL42" s="3976"/>
    </row>
    <row r="43" spans="1:142" ht="168.75" customHeight="1">
      <c r="A43" s="4053" t="s">
        <v>1303</v>
      </c>
      <c r="B43" s="4054">
        <v>0.33</v>
      </c>
      <c r="C43" s="4052" t="s">
        <v>1472</v>
      </c>
      <c r="D43" s="4049">
        <v>3.3000000000000002E-2</v>
      </c>
      <c r="E43" s="4009" t="s">
        <v>1473</v>
      </c>
      <c r="F43" s="4026" t="s">
        <v>1484</v>
      </c>
      <c r="G43" s="4026" t="s">
        <v>491</v>
      </c>
      <c r="H43" s="4009" t="s">
        <v>29</v>
      </c>
      <c r="I43" s="4011">
        <v>0.77</v>
      </c>
      <c r="J43" s="4009">
        <v>2022</v>
      </c>
      <c r="K43" s="4013"/>
      <c r="L43" s="4013">
        <v>50770</v>
      </c>
      <c r="M43" s="4074">
        <v>0.75</v>
      </c>
      <c r="N43" s="4074">
        <v>0.73950800000000005</v>
      </c>
      <c r="O43" s="4074">
        <v>0.72</v>
      </c>
      <c r="P43" s="4074">
        <v>0.71022348320000006</v>
      </c>
      <c r="Q43" s="4074">
        <v>0.7</v>
      </c>
      <c r="R43" s="4074">
        <v>0.68</v>
      </c>
      <c r="S43" s="4074">
        <v>0.67</v>
      </c>
      <c r="T43" s="4074">
        <v>0.66</v>
      </c>
      <c r="U43" s="4074">
        <v>0.64</v>
      </c>
      <c r="V43" s="4074">
        <v>0.63</v>
      </c>
      <c r="W43" s="4074">
        <v>0.62</v>
      </c>
      <c r="X43" s="4074">
        <v>0.6</v>
      </c>
      <c r="Y43" s="4074">
        <v>0.59</v>
      </c>
      <c r="Z43" s="4074">
        <v>0.57999999999999996</v>
      </c>
      <c r="AA43" s="4074">
        <v>0.56999999999999995</v>
      </c>
      <c r="AB43" s="4074">
        <v>0.56000000000000005</v>
      </c>
      <c r="AC43" s="4074">
        <v>0.55000000000000004</v>
      </c>
      <c r="AD43" s="4026" t="s">
        <v>359</v>
      </c>
      <c r="AE43" s="4026" t="s">
        <v>1485</v>
      </c>
      <c r="AF43" s="4012">
        <v>8.3999999999999995E-3</v>
      </c>
      <c r="AG43" s="4026" t="s">
        <v>1486</v>
      </c>
      <c r="AH43" s="4026" t="s">
        <v>1487</v>
      </c>
      <c r="AI43" s="4026" t="s">
        <v>1488</v>
      </c>
      <c r="AJ43" s="4026" t="s">
        <v>496</v>
      </c>
      <c r="AK43" s="4026" t="s">
        <v>11</v>
      </c>
      <c r="AL43" s="4026" t="s">
        <v>23</v>
      </c>
      <c r="AM43" s="3979" t="str">
        <f t="shared" si="8"/>
        <v>SI</v>
      </c>
      <c r="AN43" s="4026">
        <v>335</v>
      </c>
      <c r="AO43" s="2823">
        <v>1</v>
      </c>
      <c r="AP43" s="2822">
        <v>2022</v>
      </c>
      <c r="AQ43" s="4027">
        <v>45078</v>
      </c>
      <c r="AR43" s="4028">
        <v>50769</v>
      </c>
      <c r="AS43" s="4071">
        <v>1</v>
      </c>
      <c r="AT43" s="4071">
        <v>1</v>
      </c>
      <c r="AU43" s="4071">
        <v>1</v>
      </c>
      <c r="AV43" s="4071">
        <v>1</v>
      </c>
      <c r="AW43" s="4071">
        <v>1</v>
      </c>
      <c r="AX43" s="4071">
        <v>1</v>
      </c>
      <c r="AY43" s="4071">
        <v>1</v>
      </c>
      <c r="AZ43" s="4071">
        <v>1</v>
      </c>
      <c r="BA43" s="4071">
        <v>1</v>
      </c>
      <c r="BB43" s="4071">
        <v>1</v>
      </c>
      <c r="BC43" s="4071">
        <v>1</v>
      </c>
      <c r="BD43" s="4071">
        <v>1</v>
      </c>
      <c r="BE43" s="4071">
        <v>1</v>
      </c>
      <c r="BF43" s="4071">
        <v>1</v>
      </c>
      <c r="BG43" s="4071">
        <v>1</v>
      </c>
      <c r="BH43" s="4071">
        <v>1</v>
      </c>
      <c r="BI43" s="4071">
        <v>1</v>
      </c>
      <c r="BJ43" s="4016">
        <v>5363</v>
      </c>
      <c r="BK43" s="4017">
        <v>5363</v>
      </c>
      <c r="BL43" s="4018" t="s">
        <v>574</v>
      </c>
      <c r="BM43" s="4019">
        <v>7652</v>
      </c>
      <c r="BN43" s="4018">
        <v>4560</v>
      </c>
      <c r="BO43" s="4018">
        <v>4560</v>
      </c>
      <c r="BP43" s="4018" t="s">
        <v>574</v>
      </c>
      <c r="BQ43" s="4019">
        <v>7652</v>
      </c>
      <c r="BR43" s="4018">
        <v>4697</v>
      </c>
      <c r="BS43" s="4018"/>
      <c r="BT43" s="4019"/>
      <c r="BU43" s="4019" t="s">
        <v>359</v>
      </c>
      <c r="BV43" s="4018">
        <v>4838</v>
      </c>
      <c r="BW43" s="4018" t="s">
        <v>359</v>
      </c>
      <c r="BX43" s="4019"/>
      <c r="BY43" s="4019" t="s">
        <v>359</v>
      </c>
      <c r="BZ43" s="4018">
        <v>4983</v>
      </c>
      <c r="CA43" s="4018" t="s">
        <v>359</v>
      </c>
      <c r="CB43" s="4019"/>
      <c r="CC43" s="4019" t="s">
        <v>359</v>
      </c>
      <c r="CD43" s="4018">
        <v>5132</v>
      </c>
      <c r="CE43" s="4018" t="s">
        <v>359</v>
      </c>
      <c r="CF43" s="4019"/>
      <c r="CG43" s="4019" t="s">
        <v>359</v>
      </c>
      <c r="CH43" s="4020">
        <v>5287</v>
      </c>
      <c r="CI43" s="4018" t="s">
        <v>359</v>
      </c>
      <c r="CJ43" s="4019"/>
      <c r="CK43" s="4019" t="s">
        <v>359</v>
      </c>
      <c r="CL43" s="4021">
        <v>5445</v>
      </c>
      <c r="CM43" s="4018" t="s">
        <v>359</v>
      </c>
      <c r="CN43" s="4019"/>
      <c r="CO43" s="4019" t="s">
        <v>359</v>
      </c>
      <c r="CP43" s="4020">
        <v>5609</v>
      </c>
      <c r="CQ43" s="4018" t="s">
        <v>359</v>
      </c>
      <c r="CR43" s="4019"/>
      <c r="CS43" s="4019" t="s">
        <v>359</v>
      </c>
      <c r="CT43" s="4020">
        <v>5777</v>
      </c>
      <c r="CU43" s="4018" t="s">
        <v>359</v>
      </c>
      <c r="CV43" s="4019"/>
      <c r="CW43" s="4019" t="s">
        <v>359</v>
      </c>
      <c r="CX43" s="4018">
        <v>5950</v>
      </c>
      <c r="CY43" s="4018" t="s">
        <v>359</v>
      </c>
      <c r="CZ43" s="4019"/>
      <c r="DA43" s="4019" t="s">
        <v>359</v>
      </c>
      <c r="DB43" s="4018">
        <v>6129</v>
      </c>
      <c r="DC43" s="4018" t="s">
        <v>359</v>
      </c>
      <c r="DD43" s="4019"/>
      <c r="DE43" s="4019" t="s">
        <v>359</v>
      </c>
      <c r="DF43" s="4018">
        <v>6312</v>
      </c>
      <c r="DG43" s="4018" t="s">
        <v>359</v>
      </c>
      <c r="DH43" s="4019"/>
      <c r="DI43" s="4019" t="s">
        <v>359</v>
      </c>
      <c r="DJ43" s="4018">
        <v>6501</v>
      </c>
      <c r="DK43" s="4018" t="s">
        <v>359</v>
      </c>
      <c r="DL43" s="4019"/>
      <c r="DM43" s="4019" t="s">
        <v>359</v>
      </c>
      <c r="DN43" s="4018">
        <v>6697</v>
      </c>
      <c r="DO43" s="4018" t="s">
        <v>359</v>
      </c>
      <c r="DP43" s="4019"/>
      <c r="DQ43" s="4019" t="s">
        <v>359</v>
      </c>
      <c r="DR43" s="4018">
        <v>6898</v>
      </c>
      <c r="DS43" s="4018" t="s">
        <v>359</v>
      </c>
      <c r="DT43" s="4022"/>
      <c r="DU43" s="4008" t="s">
        <v>359</v>
      </c>
      <c r="DV43" s="4023">
        <f t="shared" si="2"/>
        <v>90178</v>
      </c>
      <c r="DW43" s="4031" t="s">
        <v>41</v>
      </c>
      <c r="DX43" s="4031" t="s">
        <v>497</v>
      </c>
      <c r="DY43" s="4031" t="s">
        <v>498</v>
      </c>
      <c r="DZ43" s="4031" t="s">
        <v>499</v>
      </c>
      <c r="EA43" s="4031" t="s">
        <v>500</v>
      </c>
      <c r="EB43" s="1366" t="s">
        <v>501</v>
      </c>
      <c r="EC43" s="4026"/>
      <c r="ED43" s="4026"/>
      <c r="EE43" s="4031"/>
      <c r="EF43" s="4031"/>
      <c r="EG43" s="4031"/>
      <c r="EH43" s="2782"/>
      <c r="EI43" s="3976"/>
      <c r="EJ43" s="3976"/>
      <c r="EK43" s="3976"/>
      <c r="EL43" s="3976"/>
    </row>
    <row r="44" spans="1:142" ht="168.75" customHeight="1">
      <c r="A44" s="4053" t="s">
        <v>1303</v>
      </c>
      <c r="B44" s="4054">
        <v>0.33</v>
      </c>
      <c r="C44" s="4052" t="s">
        <v>1472</v>
      </c>
      <c r="D44" s="4049">
        <v>3.3000000000000002E-2</v>
      </c>
      <c r="E44" s="4009" t="s">
        <v>1473</v>
      </c>
      <c r="F44" s="4026" t="s">
        <v>1489</v>
      </c>
      <c r="G44" s="4026" t="s">
        <v>491</v>
      </c>
      <c r="H44" s="4009" t="s">
        <v>29</v>
      </c>
      <c r="I44" s="4011">
        <v>0.77</v>
      </c>
      <c r="J44" s="4009">
        <v>2022</v>
      </c>
      <c r="K44" s="4013"/>
      <c r="L44" s="4013">
        <v>50770</v>
      </c>
      <c r="M44" s="4074">
        <v>0.75</v>
      </c>
      <c r="N44" s="4074">
        <v>0.73950800000000005</v>
      </c>
      <c r="O44" s="4074">
        <v>0.72</v>
      </c>
      <c r="P44" s="4074">
        <v>0.71022348320000006</v>
      </c>
      <c r="Q44" s="4074">
        <v>0.7</v>
      </c>
      <c r="R44" s="4074">
        <v>0.68</v>
      </c>
      <c r="S44" s="4074">
        <v>0.67</v>
      </c>
      <c r="T44" s="4074">
        <v>0.66</v>
      </c>
      <c r="U44" s="4074">
        <v>0.64</v>
      </c>
      <c r="V44" s="4074">
        <v>0.63</v>
      </c>
      <c r="W44" s="4074">
        <v>0.62</v>
      </c>
      <c r="X44" s="4074">
        <v>0.6</v>
      </c>
      <c r="Y44" s="4074">
        <v>0.59</v>
      </c>
      <c r="Z44" s="4074">
        <v>0.57999999999999996</v>
      </c>
      <c r="AA44" s="4074">
        <v>0.56999999999999995</v>
      </c>
      <c r="AB44" s="4074">
        <v>0.56000000000000005</v>
      </c>
      <c r="AC44" s="4074">
        <v>0.55000000000000004</v>
      </c>
      <c r="AD44" s="4026" t="s">
        <v>359</v>
      </c>
      <c r="AE44" s="4052" t="s">
        <v>1490</v>
      </c>
      <c r="AF44" s="4012">
        <v>8.3999999999999995E-3</v>
      </c>
      <c r="AG44" s="4026" t="s">
        <v>1491</v>
      </c>
      <c r="AH44" s="4026" t="s">
        <v>1492</v>
      </c>
      <c r="AI44" s="4026" t="s">
        <v>1488</v>
      </c>
      <c r="AJ44" s="4026" t="s">
        <v>1493</v>
      </c>
      <c r="AK44" s="4026" t="s">
        <v>11</v>
      </c>
      <c r="AL44" s="4026" t="s">
        <v>23</v>
      </c>
      <c r="AM44" s="3979" t="str">
        <f t="shared" si="8"/>
        <v>NO</v>
      </c>
      <c r="AN44" s="4026" t="s">
        <v>437</v>
      </c>
      <c r="AO44" s="4026" t="s">
        <v>437</v>
      </c>
      <c r="AP44" s="4026" t="s">
        <v>437</v>
      </c>
      <c r="AQ44" s="4027">
        <v>45078</v>
      </c>
      <c r="AR44" s="4055">
        <v>50769</v>
      </c>
      <c r="AS44" s="4071">
        <v>1</v>
      </c>
      <c r="AT44" s="4071">
        <v>1</v>
      </c>
      <c r="AU44" s="4071">
        <v>1</v>
      </c>
      <c r="AV44" s="4071">
        <v>1</v>
      </c>
      <c r="AW44" s="4071">
        <v>1</v>
      </c>
      <c r="AX44" s="4071">
        <v>1</v>
      </c>
      <c r="AY44" s="4071">
        <v>1</v>
      </c>
      <c r="AZ44" s="4071">
        <v>1</v>
      </c>
      <c r="BA44" s="4071">
        <v>1</v>
      </c>
      <c r="BB44" s="4071">
        <v>1</v>
      </c>
      <c r="BC44" s="4071">
        <v>1</v>
      </c>
      <c r="BD44" s="4071">
        <v>1</v>
      </c>
      <c r="BE44" s="4071">
        <v>1</v>
      </c>
      <c r="BF44" s="4071">
        <v>1</v>
      </c>
      <c r="BG44" s="4071">
        <v>1</v>
      </c>
      <c r="BH44" s="4071">
        <v>1</v>
      </c>
      <c r="BI44" s="4071">
        <v>1</v>
      </c>
      <c r="BJ44" s="4016">
        <v>1937</v>
      </c>
      <c r="BK44" s="4017">
        <v>1937</v>
      </c>
      <c r="BL44" s="4018" t="s">
        <v>359</v>
      </c>
      <c r="BM44" s="4019">
        <v>7573</v>
      </c>
      <c r="BN44" s="4018">
        <v>1996</v>
      </c>
      <c r="BO44" s="4018">
        <v>1996</v>
      </c>
      <c r="BP44" s="4018" t="s">
        <v>359</v>
      </c>
      <c r="BQ44" s="4019">
        <v>7573</v>
      </c>
      <c r="BR44" s="4018">
        <v>2056</v>
      </c>
      <c r="BS44" s="4018" t="s">
        <v>359</v>
      </c>
      <c r="BT44" s="4019"/>
      <c r="BU44" s="4019" t="s">
        <v>359</v>
      </c>
      <c r="BV44" s="4018">
        <v>2118</v>
      </c>
      <c r="BW44" s="4018" t="s">
        <v>359</v>
      </c>
      <c r="BX44" s="4019"/>
      <c r="BY44" s="4019" t="s">
        <v>359</v>
      </c>
      <c r="BZ44" s="4018">
        <v>2180</v>
      </c>
      <c r="CA44" s="4018" t="s">
        <v>359</v>
      </c>
      <c r="CB44" s="4019"/>
      <c r="CC44" s="4019" t="s">
        <v>359</v>
      </c>
      <c r="CD44" s="4018">
        <v>2247</v>
      </c>
      <c r="CE44" s="4018" t="s">
        <v>359</v>
      </c>
      <c r="CF44" s="4019"/>
      <c r="CG44" s="4019" t="s">
        <v>359</v>
      </c>
      <c r="CH44" s="4020">
        <v>2313</v>
      </c>
      <c r="CI44" s="4018" t="s">
        <v>359</v>
      </c>
      <c r="CJ44" s="4019"/>
      <c r="CK44" s="4019" t="s">
        <v>359</v>
      </c>
      <c r="CL44" s="4021">
        <v>2383</v>
      </c>
      <c r="CM44" s="4018" t="s">
        <v>359</v>
      </c>
      <c r="CN44" s="4019"/>
      <c r="CO44" s="4019" t="s">
        <v>359</v>
      </c>
      <c r="CP44" s="4020">
        <v>2454</v>
      </c>
      <c r="CQ44" s="4018" t="s">
        <v>359</v>
      </c>
      <c r="CR44" s="4019"/>
      <c r="CS44" s="4019" t="s">
        <v>359</v>
      </c>
      <c r="CT44" s="4020">
        <v>2529</v>
      </c>
      <c r="CU44" s="4018" t="s">
        <v>359</v>
      </c>
      <c r="CV44" s="4019"/>
      <c r="CW44" s="4019" t="s">
        <v>359</v>
      </c>
      <c r="CX44" s="4018">
        <v>2604</v>
      </c>
      <c r="CY44" s="4018" t="s">
        <v>359</v>
      </c>
      <c r="CZ44" s="4019"/>
      <c r="DA44" s="4019" t="s">
        <v>359</v>
      </c>
      <c r="DB44" s="4018">
        <v>2682</v>
      </c>
      <c r="DC44" s="4018" t="s">
        <v>359</v>
      </c>
      <c r="DD44" s="4019"/>
      <c r="DE44" s="4019" t="s">
        <v>359</v>
      </c>
      <c r="DF44" s="4018">
        <v>2762</v>
      </c>
      <c r="DG44" s="4018" t="s">
        <v>359</v>
      </c>
      <c r="DH44" s="4019"/>
      <c r="DI44" s="4019" t="s">
        <v>359</v>
      </c>
      <c r="DJ44" s="4018">
        <v>2845</v>
      </c>
      <c r="DK44" s="4018" t="s">
        <v>359</v>
      </c>
      <c r="DL44" s="4019"/>
      <c r="DM44" s="4019" t="s">
        <v>359</v>
      </c>
      <c r="DN44" s="4018">
        <v>2931</v>
      </c>
      <c r="DO44" s="4018" t="s">
        <v>359</v>
      </c>
      <c r="DP44" s="4019"/>
      <c r="DQ44" s="4019" t="s">
        <v>359</v>
      </c>
      <c r="DR44" s="4018">
        <v>3018</v>
      </c>
      <c r="DS44" s="4018" t="s">
        <v>359</v>
      </c>
      <c r="DT44" s="4022"/>
      <c r="DU44" s="4008" t="s">
        <v>359</v>
      </c>
      <c r="DV44" s="4023">
        <f t="shared" si="2"/>
        <v>39055</v>
      </c>
      <c r="DW44" s="4026" t="s">
        <v>39</v>
      </c>
      <c r="DX44" s="4026" t="s">
        <v>87</v>
      </c>
      <c r="DY44" s="4026" t="s">
        <v>528</v>
      </c>
      <c r="DZ44" s="4026" t="s">
        <v>529</v>
      </c>
      <c r="EA44" s="4026" t="s">
        <v>530</v>
      </c>
      <c r="EB44" s="1367" t="s">
        <v>531</v>
      </c>
      <c r="EC44" s="4026"/>
      <c r="ED44" s="4026" t="s">
        <v>359</v>
      </c>
      <c r="EE44" s="4026" t="s">
        <v>359</v>
      </c>
      <c r="EF44" s="4026" t="s">
        <v>359</v>
      </c>
      <c r="EG44" s="4026" t="s">
        <v>359</v>
      </c>
      <c r="EH44" s="4032" t="s">
        <v>359</v>
      </c>
      <c r="EI44" s="3976"/>
      <c r="EJ44" s="3976"/>
      <c r="EK44" s="3976"/>
      <c r="EL44" s="3976"/>
    </row>
    <row r="45" spans="1:142" ht="168.75" customHeight="1">
      <c r="A45" s="4053" t="s">
        <v>1303</v>
      </c>
      <c r="B45" s="4054">
        <v>0.33</v>
      </c>
      <c r="C45" s="4052" t="s">
        <v>1472</v>
      </c>
      <c r="D45" s="4049">
        <v>3.3000000000000002E-2</v>
      </c>
      <c r="E45" s="4009" t="s">
        <v>1473</v>
      </c>
      <c r="F45" s="4026" t="s">
        <v>1494</v>
      </c>
      <c r="G45" s="4026" t="s">
        <v>491</v>
      </c>
      <c r="H45" s="4009" t="s">
        <v>29</v>
      </c>
      <c r="I45" s="4011">
        <v>0.77</v>
      </c>
      <c r="J45" s="4009">
        <v>2022</v>
      </c>
      <c r="K45" s="4013"/>
      <c r="L45" s="4013">
        <v>50770</v>
      </c>
      <c r="M45" s="4074">
        <v>0.75</v>
      </c>
      <c r="N45" s="4074">
        <v>0.73950800000000005</v>
      </c>
      <c r="O45" s="4074">
        <v>0.72</v>
      </c>
      <c r="P45" s="4074">
        <v>0.71022348320000006</v>
      </c>
      <c r="Q45" s="4074">
        <v>0.7</v>
      </c>
      <c r="R45" s="4074">
        <v>0.68</v>
      </c>
      <c r="S45" s="4074">
        <v>0.67</v>
      </c>
      <c r="T45" s="4074">
        <v>0.66</v>
      </c>
      <c r="U45" s="4074">
        <v>0.64</v>
      </c>
      <c r="V45" s="4074">
        <v>0.63</v>
      </c>
      <c r="W45" s="4074">
        <v>0.62</v>
      </c>
      <c r="X45" s="4074">
        <v>0.6</v>
      </c>
      <c r="Y45" s="4074">
        <v>0.59</v>
      </c>
      <c r="Z45" s="4074">
        <v>0.57999999999999996</v>
      </c>
      <c r="AA45" s="4074">
        <v>0.56999999999999995</v>
      </c>
      <c r="AB45" s="4074">
        <v>0.56000000000000005</v>
      </c>
      <c r="AC45" s="4074">
        <v>0.55000000000000004</v>
      </c>
      <c r="AD45" s="4026" t="s">
        <v>359</v>
      </c>
      <c r="AE45" s="4026" t="s">
        <v>1495</v>
      </c>
      <c r="AF45" s="4012">
        <v>8.3999999999999995E-3</v>
      </c>
      <c r="AG45" s="4026" t="s">
        <v>1496</v>
      </c>
      <c r="AH45" s="4026" t="s">
        <v>1497</v>
      </c>
      <c r="AI45" s="4026" t="s">
        <v>1488</v>
      </c>
      <c r="AJ45" s="4026" t="s">
        <v>1498</v>
      </c>
      <c r="AK45" s="4026" t="s">
        <v>1499</v>
      </c>
      <c r="AL45" s="4026" t="s">
        <v>23</v>
      </c>
      <c r="AM45" s="3979" t="str">
        <f t="shared" si="8"/>
        <v>SI</v>
      </c>
      <c r="AN45" s="4026">
        <v>353</v>
      </c>
      <c r="AO45" s="2823">
        <v>1</v>
      </c>
      <c r="AP45" s="2824">
        <v>2022</v>
      </c>
      <c r="AQ45" s="4027">
        <v>45078</v>
      </c>
      <c r="AR45" s="4055">
        <v>50770</v>
      </c>
      <c r="AS45" s="4071">
        <v>1</v>
      </c>
      <c r="AT45" s="4071">
        <v>1</v>
      </c>
      <c r="AU45" s="4071">
        <v>1</v>
      </c>
      <c r="AV45" s="4071">
        <v>1</v>
      </c>
      <c r="AW45" s="4071">
        <v>1</v>
      </c>
      <c r="AX45" s="4071">
        <v>1</v>
      </c>
      <c r="AY45" s="4071">
        <v>1</v>
      </c>
      <c r="AZ45" s="4071">
        <v>1</v>
      </c>
      <c r="BA45" s="4071">
        <v>1</v>
      </c>
      <c r="BB45" s="4071">
        <v>1</v>
      </c>
      <c r="BC45" s="4071">
        <v>1</v>
      </c>
      <c r="BD45" s="4071">
        <v>1</v>
      </c>
      <c r="BE45" s="4071">
        <v>1</v>
      </c>
      <c r="BF45" s="4071">
        <v>1</v>
      </c>
      <c r="BG45" s="4071">
        <v>1</v>
      </c>
      <c r="BH45" s="4071">
        <v>1</v>
      </c>
      <c r="BI45" s="4071">
        <v>1</v>
      </c>
      <c r="BJ45" s="4016">
        <v>61</v>
      </c>
      <c r="BK45" s="4017">
        <v>61</v>
      </c>
      <c r="BL45" s="4018" t="s">
        <v>287</v>
      </c>
      <c r="BM45" s="4019">
        <v>7515</v>
      </c>
      <c r="BN45" s="4018">
        <v>63</v>
      </c>
      <c r="BO45" s="4018">
        <v>63</v>
      </c>
      <c r="BP45" s="4018" t="s">
        <v>287</v>
      </c>
      <c r="BQ45" s="4019">
        <v>7515</v>
      </c>
      <c r="BR45" s="4018">
        <v>65</v>
      </c>
      <c r="BS45" s="4018"/>
      <c r="BT45" s="4019"/>
      <c r="BU45" s="4019" t="s">
        <v>359</v>
      </c>
      <c r="BV45" s="4018">
        <v>67</v>
      </c>
      <c r="BW45" s="4018"/>
      <c r="BX45" s="4019"/>
      <c r="BY45" s="4019" t="s">
        <v>359</v>
      </c>
      <c r="BZ45" s="4018">
        <v>69</v>
      </c>
      <c r="CA45" s="4018"/>
      <c r="CB45" s="4019"/>
      <c r="CC45" s="4019" t="s">
        <v>359</v>
      </c>
      <c r="CD45" s="4018">
        <v>71</v>
      </c>
      <c r="CE45" s="4018"/>
      <c r="CF45" s="4019"/>
      <c r="CG45" s="4019" t="s">
        <v>359</v>
      </c>
      <c r="CH45" s="4020">
        <v>73</v>
      </c>
      <c r="CI45" s="4018"/>
      <c r="CJ45" s="4019"/>
      <c r="CK45" s="4019" t="s">
        <v>359</v>
      </c>
      <c r="CL45" s="4021">
        <v>76</v>
      </c>
      <c r="CM45" s="4018"/>
      <c r="CN45" s="4019"/>
      <c r="CO45" s="4019" t="s">
        <v>359</v>
      </c>
      <c r="CP45" s="4020">
        <v>78</v>
      </c>
      <c r="CQ45" s="4018"/>
      <c r="CR45" s="4019"/>
      <c r="CS45" s="4019" t="s">
        <v>359</v>
      </c>
      <c r="CT45" s="4020">
        <v>80</v>
      </c>
      <c r="CU45" s="4018"/>
      <c r="CV45" s="4019"/>
      <c r="CW45" s="4019" t="s">
        <v>359</v>
      </c>
      <c r="CX45" s="4018">
        <v>83</v>
      </c>
      <c r="CY45" s="4018"/>
      <c r="CZ45" s="4019"/>
      <c r="DA45" s="4019" t="s">
        <v>359</v>
      </c>
      <c r="DB45" s="4018">
        <v>85</v>
      </c>
      <c r="DC45" s="4018"/>
      <c r="DD45" s="4019"/>
      <c r="DE45" s="4019" t="s">
        <v>359</v>
      </c>
      <c r="DF45" s="4018">
        <v>88</v>
      </c>
      <c r="DG45" s="4018"/>
      <c r="DH45" s="4019"/>
      <c r="DI45" s="4019" t="s">
        <v>359</v>
      </c>
      <c r="DJ45" s="4018">
        <v>90</v>
      </c>
      <c r="DK45" s="4018"/>
      <c r="DL45" s="4019"/>
      <c r="DM45" s="4019" t="s">
        <v>359</v>
      </c>
      <c r="DN45" s="4018">
        <v>93</v>
      </c>
      <c r="DO45" s="4018"/>
      <c r="DP45" s="4019"/>
      <c r="DQ45" s="4019" t="s">
        <v>359</v>
      </c>
      <c r="DR45" s="4018">
        <v>96</v>
      </c>
      <c r="DS45" s="4018"/>
      <c r="DT45" s="4022"/>
      <c r="DU45" s="4008" t="s">
        <v>359</v>
      </c>
      <c r="DV45" s="4023">
        <f t="shared" si="2"/>
        <v>1238</v>
      </c>
      <c r="DW45" s="4026" t="s">
        <v>39</v>
      </c>
      <c r="DX45" s="4026" t="s">
        <v>535</v>
      </c>
      <c r="DY45" s="4026" t="s">
        <v>536</v>
      </c>
      <c r="DZ45" s="4026" t="s">
        <v>537</v>
      </c>
      <c r="EA45" s="4026" t="s">
        <v>538</v>
      </c>
      <c r="EB45" s="1367" t="s">
        <v>539</v>
      </c>
      <c r="EC45" s="4026" t="s">
        <v>1500</v>
      </c>
      <c r="ED45" s="4026" t="s">
        <v>1501</v>
      </c>
      <c r="EE45" s="4026" t="s">
        <v>359</v>
      </c>
      <c r="EF45" s="4026" t="s">
        <v>359</v>
      </c>
      <c r="EG45" s="4026" t="s">
        <v>359</v>
      </c>
      <c r="EH45" s="2783" t="s">
        <v>359</v>
      </c>
      <c r="EI45" s="3976"/>
      <c r="EJ45" s="3976"/>
      <c r="EK45" s="3976"/>
      <c r="EL45" s="3976"/>
    </row>
    <row r="46" spans="1:142" ht="168.75" customHeight="1">
      <c r="A46" s="4053" t="s">
        <v>1303</v>
      </c>
      <c r="B46" s="4054">
        <v>0.33</v>
      </c>
      <c r="C46" s="4052" t="s">
        <v>1472</v>
      </c>
      <c r="D46" s="4049">
        <v>3.3000000000000002E-2</v>
      </c>
      <c r="E46" s="4009" t="s">
        <v>1473</v>
      </c>
      <c r="F46" s="4026" t="s">
        <v>1484</v>
      </c>
      <c r="G46" s="4026" t="s">
        <v>491</v>
      </c>
      <c r="H46" s="4009" t="s">
        <v>29</v>
      </c>
      <c r="I46" s="4011">
        <v>0.77</v>
      </c>
      <c r="J46" s="4009">
        <v>2022</v>
      </c>
      <c r="K46" s="4013"/>
      <c r="L46" s="4013">
        <v>50770</v>
      </c>
      <c r="M46" s="4074">
        <v>0.75</v>
      </c>
      <c r="N46" s="4074">
        <v>0.73950800000000005</v>
      </c>
      <c r="O46" s="4074">
        <v>0.72</v>
      </c>
      <c r="P46" s="4074">
        <v>0.71022348320000006</v>
      </c>
      <c r="Q46" s="4074">
        <v>0.7</v>
      </c>
      <c r="R46" s="4074">
        <v>0.68</v>
      </c>
      <c r="S46" s="4074">
        <v>0.67</v>
      </c>
      <c r="T46" s="4074">
        <v>0.66</v>
      </c>
      <c r="U46" s="4074">
        <v>0.64</v>
      </c>
      <c r="V46" s="4074">
        <v>0.63</v>
      </c>
      <c r="W46" s="4074">
        <v>0.62</v>
      </c>
      <c r="X46" s="4074">
        <v>0.6</v>
      </c>
      <c r="Y46" s="4074">
        <v>0.59</v>
      </c>
      <c r="Z46" s="4074">
        <v>0.57999999999999996</v>
      </c>
      <c r="AA46" s="4074">
        <v>0.56999999999999995</v>
      </c>
      <c r="AB46" s="4074">
        <v>0.56000000000000005</v>
      </c>
      <c r="AC46" s="4074">
        <v>0.55000000000000004</v>
      </c>
      <c r="AD46" s="4026" t="s">
        <v>359</v>
      </c>
      <c r="AE46" s="4026" t="s">
        <v>1502</v>
      </c>
      <c r="AF46" s="4012">
        <v>8.3999999999999995E-3</v>
      </c>
      <c r="AG46" s="4026" t="s">
        <v>1503</v>
      </c>
      <c r="AH46" s="4026" t="s">
        <v>1504</v>
      </c>
      <c r="AI46" s="4026" t="s">
        <v>1310</v>
      </c>
      <c r="AJ46" s="4026" t="s">
        <v>375</v>
      </c>
      <c r="AK46" s="4026" t="s">
        <v>1505</v>
      </c>
      <c r="AL46" s="4026" t="s">
        <v>20</v>
      </c>
      <c r="AM46" s="3979" t="str">
        <f t="shared" si="8"/>
        <v>SI</v>
      </c>
      <c r="AN46" s="4026">
        <v>383</v>
      </c>
      <c r="AO46" s="4026" t="s">
        <v>437</v>
      </c>
      <c r="AP46" s="4026"/>
      <c r="AQ46" s="4027">
        <v>45078</v>
      </c>
      <c r="AR46" s="4055">
        <v>50770</v>
      </c>
      <c r="AS46" s="4072">
        <v>20000</v>
      </c>
      <c r="AT46" s="4072">
        <v>20400</v>
      </c>
      <c r="AU46" s="4072">
        <v>20808</v>
      </c>
      <c r="AV46" s="4072">
        <v>21224</v>
      </c>
      <c r="AW46" s="4072">
        <v>21649</v>
      </c>
      <c r="AX46" s="4072">
        <v>22082</v>
      </c>
      <c r="AY46" s="4072">
        <v>22523</v>
      </c>
      <c r="AZ46" s="4026">
        <v>22974</v>
      </c>
      <c r="BA46" s="4072">
        <v>23433</v>
      </c>
      <c r="BB46" s="4072">
        <v>23902</v>
      </c>
      <c r="BC46" s="4072">
        <v>24380</v>
      </c>
      <c r="BD46" s="4072">
        <v>24867</v>
      </c>
      <c r="BE46" s="4072">
        <v>25365</v>
      </c>
      <c r="BF46" s="4072">
        <v>25872</v>
      </c>
      <c r="BG46" s="4072">
        <v>26390</v>
      </c>
      <c r="BH46" s="4072">
        <v>26917</v>
      </c>
      <c r="BI46" s="4072">
        <f>SUM(AS46:BH46)</f>
        <v>372786</v>
      </c>
      <c r="BJ46" s="4016">
        <v>717</v>
      </c>
      <c r="BK46" s="4017">
        <v>717</v>
      </c>
      <c r="BL46" s="4018" t="s">
        <v>1506</v>
      </c>
      <c r="BM46" s="4019">
        <v>7521</v>
      </c>
      <c r="BN46" s="4018">
        <v>3000</v>
      </c>
      <c r="BO46" s="4018">
        <v>3000</v>
      </c>
      <c r="BP46" s="4018" t="s">
        <v>1506</v>
      </c>
      <c r="BQ46" s="4019">
        <v>7521</v>
      </c>
      <c r="BR46" s="4018">
        <v>3000</v>
      </c>
      <c r="BS46" s="4018"/>
      <c r="BT46" s="4019"/>
      <c r="BU46" s="4019"/>
      <c r="BV46" s="4018">
        <v>3000</v>
      </c>
      <c r="BW46" s="4018"/>
      <c r="BX46" s="4019"/>
      <c r="BY46" s="4019"/>
      <c r="BZ46" s="4018">
        <v>3000</v>
      </c>
      <c r="CA46" s="4018"/>
      <c r="CB46" s="4019"/>
      <c r="CC46" s="4019"/>
      <c r="CD46" s="4018">
        <v>3000</v>
      </c>
      <c r="CE46" s="4018"/>
      <c r="CF46" s="4019"/>
      <c r="CG46" s="4019"/>
      <c r="CH46" s="4020">
        <v>3000</v>
      </c>
      <c r="CI46" s="4018"/>
      <c r="CJ46" s="4019"/>
      <c r="CK46" s="4019"/>
      <c r="CL46" s="4021">
        <v>3000</v>
      </c>
      <c r="CM46" s="4018"/>
      <c r="CN46" s="4019"/>
      <c r="CO46" s="4019"/>
      <c r="CP46" s="4020">
        <v>3000</v>
      </c>
      <c r="CQ46" s="4018"/>
      <c r="CR46" s="4019"/>
      <c r="CS46" s="4019"/>
      <c r="CT46" s="4020">
        <v>3000</v>
      </c>
      <c r="CU46" s="4018"/>
      <c r="CV46" s="4019"/>
      <c r="CW46" s="4019"/>
      <c r="CX46" s="4018">
        <v>3000</v>
      </c>
      <c r="CY46" s="4018"/>
      <c r="CZ46" s="4019"/>
      <c r="DA46" s="4019"/>
      <c r="DB46" s="4018">
        <v>3000</v>
      </c>
      <c r="DC46" s="4018"/>
      <c r="DD46" s="4019"/>
      <c r="DE46" s="4019"/>
      <c r="DF46" s="4018">
        <v>3000</v>
      </c>
      <c r="DG46" s="4018"/>
      <c r="DH46" s="4019"/>
      <c r="DI46" s="4019"/>
      <c r="DJ46" s="4018">
        <v>3000</v>
      </c>
      <c r="DK46" s="4018"/>
      <c r="DL46" s="4019"/>
      <c r="DM46" s="4019"/>
      <c r="DN46" s="4018">
        <v>3000</v>
      </c>
      <c r="DO46" s="4018"/>
      <c r="DP46" s="4019"/>
      <c r="DQ46" s="4019"/>
      <c r="DR46" s="4018">
        <v>3000</v>
      </c>
      <c r="DS46" s="4018"/>
      <c r="DT46" s="4022"/>
      <c r="DU46" s="4008"/>
      <c r="DV46" s="4023">
        <f t="shared" si="2"/>
        <v>45717</v>
      </c>
      <c r="DW46" s="4026" t="s">
        <v>547</v>
      </c>
      <c r="DX46" s="4026" t="s">
        <v>89</v>
      </c>
      <c r="DY46" s="4026" t="s">
        <v>548</v>
      </c>
      <c r="DZ46" s="4026" t="s">
        <v>549</v>
      </c>
      <c r="EA46" s="4064">
        <v>3002666728</v>
      </c>
      <c r="EB46" s="1367" t="s">
        <v>550</v>
      </c>
      <c r="EC46" s="4026" t="s">
        <v>39</v>
      </c>
      <c r="ED46" s="4026" t="s">
        <v>551</v>
      </c>
      <c r="EE46" s="4026"/>
      <c r="EF46" s="4026"/>
      <c r="EG46" s="4026"/>
      <c r="EH46" s="4032"/>
      <c r="EI46" s="3976"/>
      <c r="EJ46" s="3976"/>
      <c r="EK46" s="3976"/>
      <c r="EL46" s="3976"/>
    </row>
    <row r="47" spans="1:142" ht="168.75" customHeight="1">
      <c r="A47" s="4053" t="s">
        <v>1303</v>
      </c>
      <c r="B47" s="4054">
        <v>0.33</v>
      </c>
      <c r="C47" s="4052" t="s">
        <v>1472</v>
      </c>
      <c r="D47" s="4049">
        <v>3.3000000000000002E-2</v>
      </c>
      <c r="E47" s="4009" t="s">
        <v>1473</v>
      </c>
      <c r="F47" s="4026" t="s">
        <v>1507</v>
      </c>
      <c r="G47" s="4026" t="s">
        <v>491</v>
      </c>
      <c r="H47" s="4009" t="s">
        <v>29</v>
      </c>
      <c r="I47" s="4011">
        <v>0.77</v>
      </c>
      <c r="J47" s="4009">
        <v>2022</v>
      </c>
      <c r="K47" s="4013"/>
      <c r="L47" s="4013">
        <v>50770</v>
      </c>
      <c r="M47" s="4074"/>
      <c r="N47" s="4074">
        <v>0.73950800000000005</v>
      </c>
      <c r="O47" s="4074">
        <v>0.72</v>
      </c>
      <c r="P47" s="4074">
        <v>0.71022348320000006</v>
      </c>
      <c r="Q47" s="4074">
        <v>0.7</v>
      </c>
      <c r="R47" s="4074">
        <v>0.68</v>
      </c>
      <c r="S47" s="4074">
        <v>0.67</v>
      </c>
      <c r="T47" s="4074">
        <v>0.66</v>
      </c>
      <c r="U47" s="4074">
        <v>0.64</v>
      </c>
      <c r="V47" s="4074">
        <v>0.63</v>
      </c>
      <c r="W47" s="4074">
        <v>0.62</v>
      </c>
      <c r="X47" s="4074">
        <v>0.6</v>
      </c>
      <c r="Y47" s="4074">
        <v>0.59</v>
      </c>
      <c r="Z47" s="4074">
        <v>0.57999999999999996</v>
      </c>
      <c r="AA47" s="4074">
        <v>0.56999999999999995</v>
      </c>
      <c r="AB47" s="4074">
        <v>0.56000000000000005</v>
      </c>
      <c r="AC47" s="4074">
        <v>0.55000000000000004</v>
      </c>
      <c r="AD47" s="4026" t="s">
        <v>359</v>
      </c>
      <c r="AE47" s="4026" t="s">
        <v>1508</v>
      </c>
      <c r="AF47" s="4012">
        <v>8.3999999999999995E-3</v>
      </c>
      <c r="AG47" s="4026" t="s">
        <v>1509</v>
      </c>
      <c r="AH47" s="4026" t="s">
        <v>1510</v>
      </c>
      <c r="AI47" s="4026" t="s">
        <v>1511</v>
      </c>
      <c r="AJ47" s="4026" t="s">
        <v>1512</v>
      </c>
      <c r="AK47" s="4026" t="s">
        <v>11</v>
      </c>
      <c r="AL47" s="4026" t="s">
        <v>23</v>
      </c>
      <c r="AM47" s="4026" t="s">
        <v>1513</v>
      </c>
      <c r="AN47" s="4026" t="s">
        <v>437</v>
      </c>
      <c r="AO47" s="4026" t="s">
        <v>437</v>
      </c>
      <c r="AP47" s="4026"/>
      <c r="AQ47" s="4055">
        <v>45078</v>
      </c>
      <c r="AR47" s="4055">
        <v>50770</v>
      </c>
      <c r="AS47" s="4071">
        <v>1</v>
      </c>
      <c r="AT47" s="4071">
        <v>1</v>
      </c>
      <c r="AU47" s="4071">
        <v>1</v>
      </c>
      <c r="AV47" s="4071">
        <v>1</v>
      </c>
      <c r="AW47" s="4071">
        <v>1</v>
      </c>
      <c r="AX47" s="4071">
        <v>1</v>
      </c>
      <c r="AY47" s="4071">
        <v>1</v>
      </c>
      <c r="AZ47" s="4071">
        <v>1</v>
      </c>
      <c r="BA47" s="4071">
        <v>1</v>
      </c>
      <c r="BB47" s="4071">
        <v>1</v>
      </c>
      <c r="BC47" s="4071">
        <v>1</v>
      </c>
      <c r="BD47" s="4071">
        <v>1</v>
      </c>
      <c r="BE47" s="4071">
        <v>1</v>
      </c>
      <c r="BF47" s="4071">
        <v>1</v>
      </c>
      <c r="BG47" s="4071">
        <v>1</v>
      </c>
      <c r="BH47" s="4071">
        <v>1</v>
      </c>
      <c r="BI47" s="4071">
        <v>1</v>
      </c>
      <c r="BJ47" s="4016">
        <v>34</v>
      </c>
      <c r="BK47" s="4017">
        <v>34</v>
      </c>
      <c r="BL47" s="4018" t="s">
        <v>574</v>
      </c>
      <c r="BM47" s="4019" t="s">
        <v>556</v>
      </c>
      <c r="BN47" s="4018">
        <v>36</v>
      </c>
      <c r="BO47" s="4018">
        <v>36</v>
      </c>
      <c r="BP47" s="4018" t="s">
        <v>574</v>
      </c>
      <c r="BQ47" s="4019" t="s">
        <v>556</v>
      </c>
      <c r="BR47" s="4018">
        <v>37</v>
      </c>
      <c r="BS47" s="4018" t="s">
        <v>359</v>
      </c>
      <c r="BT47" s="4019"/>
      <c r="BU47" s="4019" t="s">
        <v>359</v>
      </c>
      <c r="BV47" s="4018">
        <v>38</v>
      </c>
      <c r="BW47" s="4018" t="s">
        <v>359</v>
      </c>
      <c r="BX47" s="4019"/>
      <c r="BY47" s="4019" t="s">
        <v>359</v>
      </c>
      <c r="BZ47" s="4018">
        <v>40</v>
      </c>
      <c r="CA47" s="4018" t="s">
        <v>359</v>
      </c>
      <c r="CB47" s="4019"/>
      <c r="CC47" s="4019" t="s">
        <v>359</v>
      </c>
      <c r="CD47" s="4018">
        <v>41</v>
      </c>
      <c r="CE47" s="4018" t="s">
        <v>359</v>
      </c>
      <c r="CF47" s="4019"/>
      <c r="CG47" s="4019" t="s">
        <v>359</v>
      </c>
      <c r="CH47" s="4020">
        <v>43</v>
      </c>
      <c r="CI47" s="4018" t="s">
        <v>359</v>
      </c>
      <c r="CJ47" s="4019"/>
      <c r="CK47" s="4019" t="s">
        <v>359</v>
      </c>
      <c r="CL47" s="4021">
        <v>44</v>
      </c>
      <c r="CM47" s="4018" t="s">
        <v>359</v>
      </c>
      <c r="CN47" s="4019"/>
      <c r="CO47" s="4019" t="s">
        <v>359</v>
      </c>
      <c r="CP47" s="4020">
        <v>46</v>
      </c>
      <c r="CQ47" s="4018" t="s">
        <v>359</v>
      </c>
      <c r="CR47" s="4019"/>
      <c r="CS47" s="4019" t="s">
        <v>359</v>
      </c>
      <c r="CT47" s="4020">
        <v>5033</v>
      </c>
      <c r="CU47" s="4018" t="s">
        <v>359</v>
      </c>
      <c r="CV47" s="4019"/>
      <c r="CW47" s="4019" t="s">
        <v>359</v>
      </c>
      <c r="CX47" s="4018">
        <v>49</v>
      </c>
      <c r="CY47" s="4018" t="s">
        <v>359</v>
      </c>
      <c r="CZ47" s="4019"/>
      <c r="DA47" s="4019" t="s">
        <v>359</v>
      </c>
      <c r="DB47" s="4018">
        <v>51</v>
      </c>
      <c r="DC47" s="4018" t="s">
        <v>359</v>
      </c>
      <c r="DD47" s="4019"/>
      <c r="DE47" s="4019" t="s">
        <v>359</v>
      </c>
      <c r="DF47" s="4018">
        <v>52</v>
      </c>
      <c r="DG47" s="4018" t="s">
        <v>359</v>
      </c>
      <c r="DH47" s="4019"/>
      <c r="DI47" s="4019" t="s">
        <v>359</v>
      </c>
      <c r="DJ47" s="4018">
        <v>54</v>
      </c>
      <c r="DK47" s="4018" t="s">
        <v>359</v>
      </c>
      <c r="DL47" s="4019"/>
      <c r="DM47" s="4019" t="s">
        <v>359</v>
      </c>
      <c r="DN47" s="4018">
        <v>56</v>
      </c>
      <c r="DO47" s="4018" t="s">
        <v>359</v>
      </c>
      <c r="DP47" s="4019"/>
      <c r="DQ47" s="4019" t="s">
        <v>359</v>
      </c>
      <c r="DR47" s="4018">
        <v>58</v>
      </c>
      <c r="DS47" s="4018" t="s">
        <v>359</v>
      </c>
      <c r="DT47" s="4022"/>
      <c r="DU47" s="4008" t="s">
        <v>359</v>
      </c>
      <c r="DV47" s="4023">
        <f t="shared" si="2"/>
        <v>5712</v>
      </c>
      <c r="DW47" s="4031" t="s">
        <v>288</v>
      </c>
      <c r="DX47" s="4031" t="s">
        <v>289</v>
      </c>
      <c r="DY47" s="4026" t="s">
        <v>656</v>
      </c>
      <c r="DZ47" s="4031" t="s">
        <v>1376</v>
      </c>
      <c r="EA47" s="4031">
        <v>3779595</v>
      </c>
      <c r="EB47" s="1366" t="s">
        <v>1377</v>
      </c>
      <c r="EC47" s="4026" t="s">
        <v>557</v>
      </c>
      <c r="ED47" s="4026" t="s">
        <v>558</v>
      </c>
      <c r="EE47" s="4026" t="s">
        <v>559</v>
      </c>
      <c r="EF47" s="4026" t="s">
        <v>560</v>
      </c>
      <c r="EG47" s="4026">
        <v>3581600</v>
      </c>
      <c r="EH47" s="2784" t="s">
        <v>561</v>
      </c>
      <c r="EI47" s="3976"/>
      <c r="EJ47" s="3976"/>
      <c r="EK47" s="3976"/>
      <c r="EL47" s="3976"/>
    </row>
    <row r="48" spans="1:142" ht="168.75" customHeight="1">
      <c r="A48" s="4053" t="s">
        <v>1303</v>
      </c>
      <c r="B48" s="4054">
        <v>0.33</v>
      </c>
      <c r="C48" s="4052" t="s">
        <v>1472</v>
      </c>
      <c r="D48" s="4049">
        <v>3.3000000000000002E-2</v>
      </c>
      <c r="E48" s="4009" t="s">
        <v>1473</v>
      </c>
      <c r="F48" s="4026" t="s">
        <v>1514</v>
      </c>
      <c r="G48" s="4026" t="s">
        <v>491</v>
      </c>
      <c r="H48" s="4009" t="s">
        <v>29</v>
      </c>
      <c r="I48" s="4011">
        <v>0.77</v>
      </c>
      <c r="J48" s="4009">
        <v>2022</v>
      </c>
      <c r="K48" s="4013"/>
      <c r="L48" s="4013">
        <v>50770</v>
      </c>
      <c r="M48" s="4074">
        <v>0.75</v>
      </c>
      <c r="N48" s="4074">
        <v>0.73950800000000005</v>
      </c>
      <c r="O48" s="4074">
        <v>0.72</v>
      </c>
      <c r="P48" s="4074">
        <v>0.71022348320000006</v>
      </c>
      <c r="Q48" s="4074">
        <v>0.7</v>
      </c>
      <c r="R48" s="4074">
        <v>0.68</v>
      </c>
      <c r="S48" s="4074">
        <v>0.67</v>
      </c>
      <c r="T48" s="4074">
        <v>0.66</v>
      </c>
      <c r="U48" s="4074">
        <v>0.64</v>
      </c>
      <c r="V48" s="4074">
        <v>0.63</v>
      </c>
      <c r="W48" s="4074">
        <v>0.62</v>
      </c>
      <c r="X48" s="4074">
        <v>0.6</v>
      </c>
      <c r="Y48" s="4074">
        <v>0.59</v>
      </c>
      <c r="Z48" s="4074">
        <v>0.57999999999999996</v>
      </c>
      <c r="AA48" s="4074">
        <v>0.56999999999999995</v>
      </c>
      <c r="AB48" s="4074">
        <v>0.56000000000000005</v>
      </c>
      <c r="AC48" s="4074">
        <v>0.55000000000000004</v>
      </c>
      <c r="AD48" s="4026" t="s">
        <v>359</v>
      </c>
      <c r="AE48" s="4075" t="s">
        <v>1515</v>
      </c>
      <c r="AF48" s="4012">
        <v>8.3999999999999995E-3</v>
      </c>
      <c r="AG48" s="3979" t="s">
        <v>1516</v>
      </c>
      <c r="AH48" s="3979" t="s">
        <v>1517</v>
      </c>
      <c r="AI48" s="4026" t="s">
        <v>1310</v>
      </c>
      <c r="AJ48" s="4026" t="s">
        <v>375</v>
      </c>
      <c r="AK48" s="4026" t="s">
        <v>1518</v>
      </c>
      <c r="AL48" s="4026" t="s">
        <v>20</v>
      </c>
      <c r="AM48" s="3979" t="str">
        <f t="shared" si="8"/>
        <v>NO</v>
      </c>
      <c r="AN48" s="4026" t="s">
        <v>437</v>
      </c>
      <c r="AO48" s="4026" t="s">
        <v>437</v>
      </c>
      <c r="AP48" s="4055"/>
      <c r="AQ48" s="4027">
        <v>45078</v>
      </c>
      <c r="AR48" s="4055">
        <v>50769</v>
      </c>
      <c r="AS48" s="4071">
        <v>0.25</v>
      </c>
      <c r="AT48" s="4071">
        <v>0.25</v>
      </c>
      <c r="AU48" s="4071">
        <v>0.05</v>
      </c>
      <c r="AV48" s="4049">
        <v>3.1E-2</v>
      </c>
      <c r="AW48" s="4049">
        <v>3.1E-2</v>
      </c>
      <c r="AX48" s="4049">
        <v>3.1E-2</v>
      </c>
      <c r="AY48" s="4049">
        <v>3.1E-2</v>
      </c>
      <c r="AZ48" s="4049">
        <v>3.1E-2</v>
      </c>
      <c r="BA48" s="4049">
        <v>3.1E-2</v>
      </c>
      <c r="BB48" s="4049">
        <v>3.1E-2</v>
      </c>
      <c r="BC48" s="4049">
        <v>3.1E-2</v>
      </c>
      <c r="BD48" s="4049">
        <v>3.1E-2</v>
      </c>
      <c r="BE48" s="4049">
        <v>3.1E-2</v>
      </c>
      <c r="BF48" s="4049">
        <v>3.9899999999999998E-2</v>
      </c>
      <c r="BG48" s="4049">
        <v>0.05</v>
      </c>
      <c r="BH48" s="4071">
        <v>0.05</v>
      </c>
      <c r="BI48" s="4076">
        <v>1</v>
      </c>
      <c r="BJ48" s="4016">
        <v>6</v>
      </c>
      <c r="BK48" s="4017">
        <v>6</v>
      </c>
      <c r="BL48" s="4018" t="s">
        <v>1519</v>
      </c>
      <c r="BM48" s="4019">
        <v>7692</v>
      </c>
      <c r="BN48" s="4018">
        <v>6</v>
      </c>
      <c r="BO48" s="4018">
        <v>6</v>
      </c>
      <c r="BP48" s="4018" t="s">
        <v>1519</v>
      </c>
      <c r="BQ48" s="4019">
        <v>7692</v>
      </c>
      <c r="BR48" s="4018">
        <v>5</v>
      </c>
      <c r="BS48" s="4018"/>
      <c r="BT48" s="4019"/>
      <c r="BU48" s="4019" t="s">
        <v>359</v>
      </c>
      <c r="BV48" s="4018">
        <v>4</v>
      </c>
      <c r="BW48" s="4018"/>
      <c r="BX48" s="4019"/>
      <c r="BY48" s="4019" t="s">
        <v>359</v>
      </c>
      <c r="BZ48" s="4018">
        <v>4</v>
      </c>
      <c r="CA48" s="4018"/>
      <c r="CB48" s="4019"/>
      <c r="CC48" s="4019" t="s">
        <v>359</v>
      </c>
      <c r="CD48" s="4018">
        <v>4</v>
      </c>
      <c r="CE48" s="4018"/>
      <c r="CF48" s="4019"/>
      <c r="CG48" s="4019" t="s">
        <v>359</v>
      </c>
      <c r="CH48" s="4020">
        <v>4</v>
      </c>
      <c r="CI48" s="4018"/>
      <c r="CJ48" s="4019"/>
      <c r="CK48" s="4019" t="s">
        <v>359</v>
      </c>
      <c r="CL48" s="4021">
        <v>4</v>
      </c>
      <c r="CM48" s="4018"/>
      <c r="CN48" s="4019"/>
      <c r="CO48" s="4019" t="s">
        <v>359</v>
      </c>
      <c r="CP48" s="4020">
        <v>4</v>
      </c>
      <c r="CQ48" s="4018"/>
      <c r="CR48" s="4019"/>
      <c r="CS48" s="4019" t="s">
        <v>359</v>
      </c>
      <c r="CT48" s="4020">
        <v>4</v>
      </c>
      <c r="CU48" s="4018"/>
      <c r="CV48" s="4019"/>
      <c r="CW48" s="4019" t="s">
        <v>359</v>
      </c>
      <c r="CX48" s="4018">
        <v>4</v>
      </c>
      <c r="CY48" s="4018"/>
      <c r="CZ48" s="4019"/>
      <c r="DA48" s="4019" t="s">
        <v>359</v>
      </c>
      <c r="DB48" s="4018">
        <v>4</v>
      </c>
      <c r="DC48" s="4018"/>
      <c r="DD48" s="4019"/>
      <c r="DE48" s="4019" t="s">
        <v>359</v>
      </c>
      <c r="DF48" s="4018">
        <v>4</v>
      </c>
      <c r="DG48" s="4018"/>
      <c r="DH48" s="4019"/>
      <c r="DI48" s="4019" t="s">
        <v>359</v>
      </c>
      <c r="DJ48" s="4018">
        <v>4</v>
      </c>
      <c r="DK48" s="4018"/>
      <c r="DL48" s="4019"/>
      <c r="DM48" s="4019" t="s">
        <v>359</v>
      </c>
      <c r="DN48" s="4018">
        <v>4</v>
      </c>
      <c r="DO48" s="4018"/>
      <c r="DP48" s="4019"/>
      <c r="DQ48" s="4019" t="s">
        <v>359</v>
      </c>
      <c r="DR48" s="4018">
        <v>4</v>
      </c>
      <c r="DS48" s="4018"/>
      <c r="DT48" s="4022"/>
      <c r="DU48" s="4008" t="s">
        <v>359</v>
      </c>
      <c r="DV48" s="4023">
        <f t="shared" si="2"/>
        <v>69</v>
      </c>
      <c r="DW48" s="4031" t="s">
        <v>288</v>
      </c>
      <c r="DX48" s="4031" t="s">
        <v>289</v>
      </c>
      <c r="DY48" s="4026" t="s">
        <v>656</v>
      </c>
      <c r="DZ48" s="4031" t="s">
        <v>1376</v>
      </c>
      <c r="EA48" s="4031">
        <v>3779595</v>
      </c>
      <c r="EB48" s="1366" t="s">
        <v>1377</v>
      </c>
      <c r="EC48" s="4026"/>
      <c r="ED48" s="4026"/>
      <c r="EE48" s="4026"/>
      <c r="EF48" s="4026"/>
      <c r="EG48" s="4026"/>
      <c r="EH48" s="4032"/>
      <c r="EI48" s="3976"/>
      <c r="EJ48" s="3976"/>
      <c r="EK48" s="3976"/>
      <c r="EL48" s="3976"/>
    </row>
    <row r="49" spans="1:142" ht="168.75" customHeight="1">
      <c r="A49" s="4053" t="s">
        <v>1303</v>
      </c>
      <c r="B49" s="4054">
        <v>0.33</v>
      </c>
      <c r="C49" s="4026" t="s">
        <v>1520</v>
      </c>
      <c r="D49" s="4049">
        <v>3.3000000000000002E-2</v>
      </c>
      <c r="E49" s="4026" t="s">
        <v>1521</v>
      </c>
      <c r="F49" s="4026" t="s">
        <v>1522</v>
      </c>
      <c r="G49" s="4026" t="s">
        <v>11</v>
      </c>
      <c r="H49" s="4026" t="s">
        <v>20</v>
      </c>
      <c r="I49" s="4049">
        <v>7.6999999999999999E-2</v>
      </c>
      <c r="J49" s="4026">
        <v>2022</v>
      </c>
      <c r="K49" s="4055"/>
      <c r="L49" s="4055">
        <v>50770</v>
      </c>
      <c r="M49" s="4049">
        <f>5.76%+I49</f>
        <v>0.1346</v>
      </c>
      <c r="N49" s="4049">
        <f t="shared" ref="N49:AA49" si="9">5.76%+M49</f>
        <v>0.19219999999999998</v>
      </c>
      <c r="O49" s="4049">
        <f t="shared" si="9"/>
        <v>0.24979999999999997</v>
      </c>
      <c r="P49" s="4049">
        <f t="shared" si="9"/>
        <v>0.30739999999999995</v>
      </c>
      <c r="Q49" s="4049">
        <f t="shared" si="9"/>
        <v>0.36499999999999994</v>
      </c>
      <c r="R49" s="4049">
        <f t="shared" si="9"/>
        <v>0.42259999999999992</v>
      </c>
      <c r="S49" s="4049">
        <f t="shared" si="9"/>
        <v>0.4801999999999999</v>
      </c>
      <c r="T49" s="4049">
        <f t="shared" si="9"/>
        <v>0.53779999999999994</v>
      </c>
      <c r="U49" s="4049">
        <f t="shared" si="9"/>
        <v>0.59539999999999993</v>
      </c>
      <c r="V49" s="4049">
        <f t="shared" si="9"/>
        <v>0.65299999999999991</v>
      </c>
      <c r="W49" s="4049">
        <f t="shared" si="9"/>
        <v>0.7105999999999999</v>
      </c>
      <c r="X49" s="4049">
        <f t="shared" si="9"/>
        <v>0.76819999999999988</v>
      </c>
      <c r="Y49" s="4049">
        <f t="shared" si="9"/>
        <v>0.82579999999999987</v>
      </c>
      <c r="Z49" s="4049">
        <f t="shared" si="9"/>
        <v>0.88339999999999985</v>
      </c>
      <c r="AA49" s="4049">
        <f t="shared" si="9"/>
        <v>0.94099999999999984</v>
      </c>
      <c r="AB49" s="4077">
        <v>1</v>
      </c>
      <c r="AC49" s="4077">
        <v>1</v>
      </c>
      <c r="AD49" s="4026" t="s">
        <v>1523</v>
      </c>
      <c r="AE49" s="4026" t="s">
        <v>1524</v>
      </c>
      <c r="AF49" s="4012">
        <v>8.3999999999999995E-3</v>
      </c>
      <c r="AG49" s="4026" t="s">
        <v>1525</v>
      </c>
      <c r="AH49" s="4026" t="s">
        <v>1526</v>
      </c>
      <c r="AI49" s="4026" t="s">
        <v>1310</v>
      </c>
      <c r="AJ49" s="4026" t="s">
        <v>1527</v>
      </c>
      <c r="AK49" s="4026" t="s">
        <v>635</v>
      </c>
      <c r="AL49" s="4026" t="s">
        <v>20</v>
      </c>
      <c r="AM49" s="3979" t="str">
        <f t="shared" si="8"/>
        <v>NO</v>
      </c>
      <c r="AN49" s="4026" t="s">
        <v>437</v>
      </c>
      <c r="AO49" s="4071" t="s">
        <v>437</v>
      </c>
      <c r="AP49" s="4026"/>
      <c r="AQ49" s="4055">
        <v>45078</v>
      </c>
      <c r="AR49" s="4055">
        <v>50769</v>
      </c>
      <c r="AS49" s="4026">
        <v>1</v>
      </c>
      <c r="AT49" s="4026">
        <v>1</v>
      </c>
      <c r="AU49" s="4026">
        <v>1</v>
      </c>
      <c r="AV49" s="4026">
        <v>1</v>
      </c>
      <c r="AW49" s="4026">
        <v>1</v>
      </c>
      <c r="AX49" s="4026">
        <v>1</v>
      </c>
      <c r="AY49" s="4026">
        <v>1</v>
      </c>
      <c r="AZ49" s="4026">
        <v>1</v>
      </c>
      <c r="BA49" s="4026">
        <v>1</v>
      </c>
      <c r="BB49" s="4026">
        <v>1</v>
      </c>
      <c r="BC49" s="4026">
        <v>1</v>
      </c>
      <c r="BD49" s="4026">
        <v>1</v>
      </c>
      <c r="BE49" s="4026">
        <v>1</v>
      </c>
      <c r="BF49" s="4026">
        <v>1</v>
      </c>
      <c r="BG49" s="4026">
        <v>1</v>
      </c>
      <c r="BH49" s="4026">
        <v>1</v>
      </c>
      <c r="BI49" s="4026">
        <v>16</v>
      </c>
      <c r="BJ49" s="4016">
        <v>13</v>
      </c>
      <c r="BK49" s="4017">
        <v>13</v>
      </c>
      <c r="BL49" s="4018" t="s">
        <v>574</v>
      </c>
      <c r="BM49" s="4019">
        <v>7776</v>
      </c>
      <c r="BN49" s="4018">
        <v>14</v>
      </c>
      <c r="BO49" s="4018">
        <v>14</v>
      </c>
      <c r="BP49" s="4018" t="s">
        <v>1528</v>
      </c>
      <c r="BQ49" s="4019">
        <v>7776</v>
      </c>
      <c r="BR49" s="4018">
        <v>16</v>
      </c>
      <c r="BS49" s="4018" t="s">
        <v>359</v>
      </c>
      <c r="BT49" s="4019"/>
      <c r="BU49" s="4019" t="s">
        <v>359</v>
      </c>
      <c r="BV49" s="4018">
        <v>17</v>
      </c>
      <c r="BW49" s="4018" t="s">
        <v>359</v>
      </c>
      <c r="BX49" s="4019"/>
      <c r="BY49" s="4019" t="s">
        <v>359</v>
      </c>
      <c r="BZ49" s="4018">
        <v>18</v>
      </c>
      <c r="CA49" s="4018" t="s">
        <v>359</v>
      </c>
      <c r="CB49" s="4019"/>
      <c r="CC49" s="4019" t="s">
        <v>359</v>
      </c>
      <c r="CD49" s="4018">
        <v>20</v>
      </c>
      <c r="CE49" s="4018" t="s">
        <v>359</v>
      </c>
      <c r="CF49" s="4019"/>
      <c r="CG49" s="4019" t="s">
        <v>359</v>
      </c>
      <c r="CH49" s="4020">
        <v>22</v>
      </c>
      <c r="CI49" s="4018" t="s">
        <v>359</v>
      </c>
      <c r="CJ49" s="4019"/>
      <c r="CK49" s="4019" t="s">
        <v>359</v>
      </c>
      <c r="CL49" s="4021">
        <v>25</v>
      </c>
      <c r="CM49" s="4018" t="s">
        <v>359</v>
      </c>
      <c r="CN49" s="4019"/>
      <c r="CO49" s="4019" t="s">
        <v>359</v>
      </c>
      <c r="CP49" s="4020">
        <v>27</v>
      </c>
      <c r="CQ49" s="4018" t="s">
        <v>359</v>
      </c>
      <c r="CR49" s="4019"/>
      <c r="CS49" s="4019" t="s">
        <v>359</v>
      </c>
      <c r="CT49" s="4020">
        <v>30</v>
      </c>
      <c r="CU49" s="4018" t="s">
        <v>359</v>
      </c>
      <c r="CV49" s="4019"/>
      <c r="CW49" s="4019" t="s">
        <v>359</v>
      </c>
      <c r="CX49" s="4018">
        <v>35</v>
      </c>
      <c r="CY49" s="4018" t="s">
        <v>359</v>
      </c>
      <c r="CZ49" s="4019"/>
      <c r="DA49" s="4019" t="s">
        <v>359</v>
      </c>
      <c r="DB49" s="4018">
        <v>39</v>
      </c>
      <c r="DC49" s="4018" t="s">
        <v>359</v>
      </c>
      <c r="DD49" s="4019"/>
      <c r="DE49" s="4019" t="s">
        <v>359</v>
      </c>
      <c r="DF49" s="4018">
        <v>44</v>
      </c>
      <c r="DG49" s="4018" t="s">
        <v>359</v>
      </c>
      <c r="DH49" s="4019"/>
      <c r="DI49" s="4019" t="s">
        <v>359</v>
      </c>
      <c r="DJ49" s="4018">
        <v>50</v>
      </c>
      <c r="DK49" s="4018" t="s">
        <v>359</v>
      </c>
      <c r="DL49" s="4019"/>
      <c r="DM49" s="4019" t="s">
        <v>359</v>
      </c>
      <c r="DN49" s="4018">
        <v>58</v>
      </c>
      <c r="DO49" s="4018" t="s">
        <v>359</v>
      </c>
      <c r="DP49" s="4019"/>
      <c r="DQ49" s="4019" t="s">
        <v>359</v>
      </c>
      <c r="DR49" s="4018">
        <v>67</v>
      </c>
      <c r="DS49" s="4018" t="s">
        <v>359</v>
      </c>
      <c r="DT49" s="4022"/>
      <c r="DU49" s="4008" t="s">
        <v>359</v>
      </c>
      <c r="DV49" s="4023">
        <f t="shared" si="2"/>
        <v>495</v>
      </c>
      <c r="DW49" s="4026" t="s">
        <v>288</v>
      </c>
      <c r="DX49" s="4026" t="s">
        <v>289</v>
      </c>
      <c r="DY49" s="4026" t="s">
        <v>290</v>
      </c>
      <c r="DZ49" s="4026" t="s">
        <v>1376</v>
      </c>
      <c r="EA49" s="4026">
        <v>3779595</v>
      </c>
      <c r="EB49" s="1394" t="s">
        <v>1377</v>
      </c>
      <c r="EC49" s="4026" t="s">
        <v>359</v>
      </c>
      <c r="ED49" s="4026" t="s">
        <v>359</v>
      </c>
      <c r="EE49" s="4026" t="s">
        <v>359</v>
      </c>
      <c r="EF49" s="4026" t="s">
        <v>359</v>
      </c>
      <c r="EG49" s="4026" t="s">
        <v>359</v>
      </c>
      <c r="EH49" s="4078"/>
      <c r="EI49" s="3976"/>
      <c r="EJ49" s="3976"/>
      <c r="EK49" s="3976"/>
      <c r="EL49" s="3976"/>
    </row>
    <row r="50" spans="1:142" ht="142.5" customHeight="1">
      <c r="A50" s="4053" t="s">
        <v>1303</v>
      </c>
      <c r="B50" s="4054">
        <v>0.33</v>
      </c>
      <c r="C50" s="4026" t="s">
        <v>1520</v>
      </c>
      <c r="D50" s="4049">
        <v>3.3000000000000002E-2</v>
      </c>
      <c r="E50" s="4026" t="s">
        <v>1521</v>
      </c>
      <c r="F50" s="4026" t="s">
        <v>1522</v>
      </c>
      <c r="G50" s="4026" t="s">
        <v>11</v>
      </c>
      <c r="H50" s="4026" t="s">
        <v>20</v>
      </c>
      <c r="I50" s="4049">
        <v>7.6999999999999999E-2</v>
      </c>
      <c r="J50" s="4026">
        <v>2022</v>
      </c>
      <c r="K50" s="4055"/>
      <c r="L50" s="4055">
        <v>50770</v>
      </c>
      <c r="M50" s="4049">
        <f>5.76%+I50</f>
        <v>0.1346</v>
      </c>
      <c r="N50" s="4049">
        <f t="shared" ref="N50:AA50" si="10">5.76%+M50</f>
        <v>0.19219999999999998</v>
      </c>
      <c r="O50" s="4049">
        <f t="shared" si="10"/>
        <v>0.24979999999999997</v>
      </c>
      <c r="P50" s="4049">
        <f t="shared" si="10"/>
        <v>0.30739999999999995</v>
      </c>
      <c r="Q50" s="4049">
        <f t="shared" si="10"/>
        <v>0.36499999999999994</v>
      </c>
      <c r="R50" s="4049">
        <f t="shared" si="10"/>
        <v>0.42259999999999992</v>
      </c>
      <c r="S50" s="4049">
        <f t="shared" si="10"/>
        <v>0.4801999999999999</v>
      </c>
      <c r="T50" s="4049">
        <f t="shared" si="10"/>
        <v>0.53779999999999994</v>
      </c>
      <c r="U50" s="4049">
        <f t="shared" si="10"/>
        <v>0.59539999999999993</v>
      </c>
      <c r="V50" s="4049">
        <f t="shared" si="10"/>
        <v>0.65299999999999991</v>
      </c>
      <c r="W50" s="4049">
        <f t="shared" si="10"/>
        <v>0.7105999999999999</v>
      </c>
      <c r="X50" s="4049">
        <f t="shared" si="10"/>
        <v>0.76819999999999988</v>
      </c>
      <c r="Y50" s="4049">
        <f t="shared" si="10"/>
        <v>0.82579999999999987</v>
      </c>
      <c r="Z50" s="4049">
        <f t="shared" si="10"/>
        <v>0.88339999999999985</v>
      </c>
      <c r="AA50" s="4049">
        <f t="shared" si="10"/>
        <v>0.94099999999999984</v>
      </c>
      <c r="AB50" s="4077">
        <v>1</v>
      </c>
      <c r="AC50" s="4077">
        <v>1</v>
      </c>
      <c r="AD50" s="4026"/>
      <c r="AE50" s="4026" t="s">
        <v>1529</v>
      </c>
      <c r="AF50" s="4012">
        <v>8.3999999999999995E-3</v>
      </c>
      <c r="AG50" s="4026" t="s">
        <v>1530</v>
      </c>
      <c r="AH50" s="4026" t="s">
        <v>1531</v>
      </c>
      <c r="AI50" s="4026" t="s">
        <v>1310</v>
      </c>
      <c r="AJ50" s="4026" t="s">
        <v>1527</v>
      </c>
      <c r="AK50" s="4026" t="s">
        <v>11</v>
      </c>
      <c r="AL50" s="4026" t="s">
        <v>1532</v>
      </c>
      <c r="AM50" s="3979" t="s">
        <v>1513</v>
      </c>
      <c r="AN50" s="4026" t="s">
        <v>1513</v>
      </c>
      <c r="AO50" s="4026" t="s">
        <v>437</v>
      </c>
      <c r="AP50" s="4026"/>
      <c r="AQ50" s="4055">
        <v>45078</v>
      </c>
      <c r="AR50" s="4055">
        <v>50039</v>
      </c>
      <c r="AS50" s="4026">
        <v>1</v>
      </c>
      <c r="AT50" s="4026">
        <v>4</v>
      </c>
      <c r="AU50" s="4026">
        <v>4</v>
      </c>
      <c r="AV50" s="4026">
        <v>4</v>
      </c>
      <c r="AW50" s="4026">
        <v>4</v>
      </c>
      <c r="AX50" s="4026">
        <v>4</v>
      </c>
      <c r="AY50" s="4026">
        <v>4</v>
      </c>
      <c r="AZ50" s="4026">
        <v>4</v>
      </c>
      <c r="BA50" s="4026">
        <v>4</v>
      </c>
      <c r="BB50" s="4026">
        <v>4</v>
      </c>
      <c r="BC50" s="4026">
        <v>4</v>
      </c>
      <c r="BD50" s="4026">
        <v>4</v>
      </c>
      <c r="BE50" s="4026">
        <v>4</v>
      </c>
      <c r="BF50" s="4026">
        <v>4</v>
      </c>
      <c r="BG50" s="4026"/>
      <c r="BH50" s="4026"/>
      <c r="BI50" s="4026">
        <v>53</v>
      </c>
      <c r="BJ50" s="4016">
        <v>13</v>
      </c>
      <c r="BK50" s="4017">
        <v>13</v>
      </c>
      <c r="BL50" s="4018" t="s">
        <v>574</v>
      </c>
      <c r="BM50" s="4019">
        <v>7776</v>
      </c>
      <c r="BN50" s="4018">
        <v>14</v>
      </c>
      <c r="BO50" s="4018">
        <v>14</v>
      </c>
      <c r="BP50" s="4018" t="s">
        <v>1528</v>
      </c>
      <c r="BQ50" s="4019">
        <v>7776</v>
      </c>
      <c r="BR50" s="4018">
        <v>16</v>
      </c>
      <c r="BS50" s="4018" t="s">
        <v>359</v>
      </c>
      <c r="BT50" s="4019"/>
      <c r="BU50" s="4019" t="s">
        <v>359</v>
      </c>
      <c r="BV50" s="4018">
        <v>17</v>
      </c>
      <c r="BW50" s="4018" t="s">
        <v>359</v>
      </c>
      <c r="BX50" s="4019"/>
      <c r="BY50" s="4019" t="s">
        <v>359</v>
      </c>
      <c r="BZ50" s="4018">
        <v>18</v>
      </c>
      <c r="CA50" s="4018" t="s">
        <v>359</v>
      </c>
      <c r="CB50" s="4019"/>
      <c r="CC50" s="4019" t="s">
        <v>359</v>
      </c>
      <c r="CD50" s="4018">
        <v>20</v>
      </c>
      <c r="CE50" s="4018" t="s">
        <v>359</v>
      </c>
      <c r="CF50" s="4019"/>
      <c r="CG50" s="4019" t="s">
        <v>359</v>
      </c>
      <c r="CH50" s="4020">
        <v>22</v>
      </c>
      <c r="CI50" s="4018" t="s">
        <v>359</v>
      </c>
      <c r="CJ50" s="4019"/>
      <c r="CK50" s="4019" t="s">
        <v>359</v>
      </c>
      <c r="CL50" s="4021">
        <v>25</v>
      </c>
      <c r="CM50" s="4018" t="s">
        <v>359</v>
      </c>
      <c r="CN50" s="4019"/>
      <c r="CO50" s="4019" t="s">
        <v>359</v>
      </c>
      <c r="CP50" s="4020">
        <v>27</v>
      </c>
      <c r="CQ50" s="4018" t="s">
        <v>359</v>
      </c>
      <c r="CR50" s="4019"/>
      <c r="CS50" s="4019" t="s">
        <v>359</v>
      </c>
      <c r="CT50" s="4020">
        <v>30</v>
      </c>
      <c r="CU50" s="4018" t="s">
        <v>359</v>
      </c>
      <c r="CV50" s="4019"/>
      <c r="CW50" s="4019" t="s">
        <v>359</v>
      </c>
      <c r="CX50" s="4018">
        <v>35</v>
      </c>
      <c r="CY50" s="4018" t="s">
        <v>359</v>
      </c>
      <c r="CZ50" s="4019"/>
      <c r="DA50" s="4019" t="s">
        <v>359</v>
      </c>
      <c r="DB50" s="4018">
        <v>39</v>
      </c>
      <c r="DC50" s="4018" t="s">
        <v>359</v>
      </c>
      <c r="DD50" s="4019"/>
      <c r="DE50" s="4019" t="s">
        <v>359</v>
      </c>
      <c r="DF50" s="4018">
        <v>44</v>
      </c>
      <c r="DG50" s="4018" t="s">
        <v>359</v>
      </c>
      <c r="DH50" s="4019"/>
      <c r="DI50" s="4019" t="s">
        <v>359</v>
      </c>
      <c r="DJ50" s="4018">
        <v>50</v>
      </c>
      <c r="DK50" s="4018" t="s">
        <v>359</v>
      </c>
      <c r="DL50" s="4019"/>
      <c r="DM50" s="4079"/>
      <c r="DN50" s="4080"/>
      <c r="DO50" s="4080"/>
      <c r="DP50" s="4079"/>
      <c r="DQ50" s="4079"/>
      <c r="DR50" s="4080"/>
      <c r="DS50" s="4080"/>
      <c r="DT50" s="4081"/>
      <c r="DU50" s="3979"/>
      <c r="DV50" s="4082">
        <v>550</v>
      </c>
      <c r="DW50" s="4026" t="s">
        <v>288</v>
      </c>
      <c r="DX50" s="4026" t="s">
        <v>289</v>
      </c>
      <c r="DY50" s="4026" t="s">
        <v>290</v>
      </c>
      <c r="DZ50" s="4026" t="s">
        <v>1376</v>
      </c>
      <c r="EA50" s="4026">
        <v>3779595</v>
      </c>
      <c r="EB50" s="1394" t="s">
        <v>1377</v>
      </c>
      <c r="EC50" s="4026"/>
      <c r="ED50" s="4026"/>
      <c r="EE50" s="4026"/>
      <c r="EF50" s="4026"/>
      <c r="EG50" s="4026"/>
      <c r="EH50" s="4078"/>
      <c r="EI50" s="3976"/>
      <c r="EJ50" s="3976"/>
      <c r="EK50" s="3976"/>
      <c r="EL50" s="3976"/>
    </row>
    <row r="51" spans="1:142" ht="168.75" customHeight="1">
      <c r="A51" s="4053" t="s">
        <v>1303</v>
      </c>
      <c r="B51" s="4054">
        <v>0.33</v>
      </c>
      <c r="C51" s="4026" t="s">
        <v>1520</v>
      </c>
      <c r="D51" s="4049">
        <v>3.3000000000000002E-2</v>
      </c>
      <c r="E51" s="4026" t="s">
        <v>1521</v>
      </c>
      <c r="F51" s="4026" t="s">
        <v>1522</v>
      </c>
      <c r="G51" s="4026" t="s">
        <v>11</v>
      </c>
      <c r="H51" s="4026" t="s">
        <v>20</v>
      </c>
      <c r="I51" s="4049">
        <v>7.6999999999999999E-2</v>
      </c>
      <c r="J51" s="4026">
        <v>2022</v>
      </c>
      <c r="K51" s="4055"/>
      <c r="L51" s="4055">
        <v>50770</v>
      </c>
      <c r="M51" s="4049">
        <f>5.76%+I51</f>
        <v>0.1346</v>
      </c>
      <c r="N51" s="4049">
        <f t="shared" ref="N51:AA51" si="11">5.76%+M51</f>
        <v>0.19219999999999998</v>
      </c>
      <c r="O51" s="4049">
        <f t="shared" si="11"/>
        <v>0.24979999999999997</v>
      </c>
      <c r="P51" s="4049">
        <f t="shared" si="11"/>
        <v>0.30739999999999995</v>
      </c>
      <c r="Q51" s="4049">
        <f t="shared" si="11"/>
        <v>0.36499999999999994</v>
      </c>
      <c r="R51" s="4049">
        <f t="shared" si="11"/>
        <v>0.42259999999999992</v>
      </c>
      <c r="S51" s="4049">
        <f t="shared" si="11"/>
        <v>0.4801999999999999</v>
      </c>
      <c r="T51" s="4049">
        <f t="shared" si="11"/>
        <v>0.53779999999999994</v>
      </c>
      <c r="U51" s="4049">
        <f t="shared" si="11"/>
        <v>0.59539999999999993</v>
      </c>
      <c r="V51" s="4049">
        <f t="shared" si="11"/>
        <v>0.65299999999999991</v>
      </c>
      <c r="W51" s="4049">
        <f t="shared" si="11"/>
        <v>0.7105999999999999</v>
      </c>
      <c r="X51" s="4049">
        <f t="shared" si="11"/>
        <v>0.76819999999999988</v>
      </c>
      <c r="Y51" s="4049">
        <f t="shared" si="11"/>
        <v>0.82579999999999987</v>
      </c>
      <c r="Z51" s="4049">
        <f t="shared" si="11"/>
        <v>0.88339999999999985</v>
      </c>
      <c r="AA51" s="4049">
        <f t="shared" si="11"/>
        <v>0.94099999999999984</v>
      </c>
      <c r="AB51" s="4077">
        <v>1</v>
      </c>
      <c r="AC51" s="4077">
        <v>1</v>
      </c>
      <c r="AD51" s="4026"/>
      <c r="AE51" s="4026" t="s">
        <v>1533</v>
      </c>
      <c r="AF51" s="4012">
        <v>8.3999999999999995E-3</v>
      </c>
      <c r="AG51" s="4026" t="s">
        <v>1534</v>
      </c>
      <c r="AH51" s="4026" t="s">
        <v>1535</v>
      </c>
      <c r="AI51" s="3979" t="s">
        <v>1511</v>
      </c>
      <c r="AJ51" s="4026" t="s">
        <v>1527</v>
      </c>
      <c r="AK51" s="4026" t="s">
        <v>11</v>
      </c>
      <c r="AL51" s="4026" t="s">
        <v>23</v>
      </c>
      <c r="AM51" s="3979" t="s">
        <v>1513</v>
      </c>
      <c r="AN51" s="4026" t="s">
        <v>1513</v>
      </c>
      <c r="AO51" s="4049">
        <v>0.1875</v>
      </c>
      <c r="AP51" s="4026">
        <v>2023</v>
      </c>
      <c r="AQ51" s="4055">
        <v>45078</v>
      </c>
      <c r="AR51" s="4055">
        <v>50039</v>
      </c>
      <c r="AS51" s="4049">
        <v>0.1875</v>
      </c>
      <c r="AT51" s="4071">
        <v>0.25</v>
      </c>
      <c r="AU51" s="4049">
        <v>0.3125</v>
      </c>
      <c r="AV51" s="4049">
        <v>0.375</v>
      </c>
      <c r="AW51" s="4049">
        <v>0.4375</v>
      </c>
      <c r="AX51" s="4071">
        <v>0.5</v>
      </c>
      <c r="AY51" s="4049">
        <v>0.5625</v>
      </c>
      <c r="AZ51" s="4049">
        <v>0.625</v>
      </c>
      <c r="BA51" s="4049">
        <v>0.6875</v>
      </c>
      <c r="BB51" s="4071">
        <v>0.75</v>
      </c>
      <c r="BC51" s="4049">
        <v>0.8125</v>
      </c>
      <c r="BD51" s="4049">
        <v>0.875</v>
      </c>
      <c r="BE51" s="4049">
        <v>0.9375</v>
      </c>
      <c r="BF51" s="4071">
        <v>1</v>
      </c>
      <c r="BG51" s="4026"/>
      <c r="BH51" s="4026"/>
      <c r="BI51" s="4071">
        <v>1</v>
      </c>
      <c r="BJ51" s="4016">
        <v>13</v>
      </c>
      <c r="BK51" s="4017">
        <v>13</v>
      </c>
      <c r="BL51" s="4018" t="s">
        <v>574</v>
      </c>
      <c r="BM51" s="4019">
        <v>7776</v>
      </c>
      <c r="BN51" s="4018">
        <v>14</v>
      </c>
      <c r="BO51" s="4018">
        <v>14</v>
      </c>
      <c r="BP51" s="4018" t="s">
        <v>1528</v>
      </c>
      <c r="BQ51" s="4019">
        <v>7776</v>
      </c>
      <c r="BR51" s="4018">
        <v>16</v>
      </c>
      <c r="BS51" s="4018" t="s">
        <v>359</v>
      </c>
      <c r="BT51" s="4019"/>
      <c r="BU51" s="4019" t="s">
        <v>359</v>
      </c>
      <c r="BV51" s="4018">
        <v>17</v>
      </c>
      <c r="BW51" s="4018" t="s">
        <v>359</v>
      </c>
      <c r="BX51" s="4019"/>
      <c r="BY51" s="4019" t="s">
        <v>359</v>
      </c>
      <c r="BZ51" s="4018">
        <v>18</v>
      </c>
      <c r="CA51" s="4018" t="s">
        <v>359</v>
      </c>
      <c r="CB51" s="4019"/>
      <c r="CC51" s="4019" t="s">
        <v>359</v>
      </c>
      <c r="CD51" s="4018">
        <v>20</v>
      </c>
      <c r="CE51" s="4018" t="s">
        <v>359</v>
      </c>
      <c r="CF51" s="4019"/>
      <c r="CG51" s="4019" t="s">
        <v>359</v>
      </c>
      <c r="CH51" s="4020">
        <v>22</v>
      </c>
      <c r="CI51" s="4018" t="s">
        <v>359</v>
      </c>
      <c r="CJ51" s="4019"/>
      <c r="CK51" s="4019" t="s">
        <v>359</v>
      </c>
      <c r="CL51" s="4021">
        <v>25</v>
      </c>
      <c r="CM51" s="4018" t="s">
        <v>359</v>
      </c>
      <c r="CN51" s="4019"/>
      <c r="CO51" s="4019" t="s">
        <v>359</v>
      </c>
      <c r="CP51" s="4020">
        <v>27</v>
      </c>
      <c r="CQ51" s="4018" t="s">
        <v>359</v>
      </c>
      <c r="CR51" s="4019"/>
      <c r="CS51" s="4019" t="s">
        <v>359</v>
      </c>
      <c r="CT51" s="4020">
        <v>30</v>
      </c>
      <c r="CU51" s="4018" t="s">
        <v>359</v>
      </c>
      <c r="CV51" s="4019"/>
      <c r="CW51" s="4019" t="s">
        <v>359</v>
      </c>
      <c r="CX51" s="4018">
        <v>35</v>
      </c>
      <c r="CY51" s="4018" t="s">
        <v>359</v>
      </c>
      <c r="CZ51" s="4019"/>
      <c r="DA51" s="4019" t="s">
        <v>359</v>
      </c>
      <c r="DB51" s="4018">
        <v>39</v>
      </c>
      <c r="DC51" s="4018" t="s">
        <v>359</v>
      </c>
      <c r="DD51" s="4019"/>
      <c r="DE51" s="4019" t="s">
        <v>359</v>
      </c>
      <c r="DF51" s="4018">
        <v>44</v>
      </c>
      <c r="DG51" s="4018" t="s">
        <v>359</v>
      </c>
      <c r="DH51" s="4019"/>
      <c r="DI51" s="4019" t="s">
        <v>359</v>
      </c>
      <c r="DJ51" s="4018">
        <v>50</v>
      </c>
      <c r="DK51" s="4018" t="s">
        <v>359</v>
      </c>
      <c r="DL51" s="4019"/>
      <c r="DM51" s="4079"/>
      <c r="DN51" s="4080"/>
      <c r="DO51" s="4080"/>
      <c r="DP51" s="4079"/>
      <c r="DQ51" s="4079"/>
      <c r="DR51" s="4080"/>
      <c r="DS51" s="4080"/>
      <c r="DT51" s="4081"/>
      <c r="DU51" s="3979"/>
      <c r="DV51" s="4082">
        <v>550</v>
      </c>
      <c r="DW51" s="4026" t="s">
        <v>288</v>
      </c>
      <c r="DX51" s="4026" t="s">
        <v>289</v>
      </c>
      <c r="DY51" s="4026" t="s">
        <v>290</v>
      </c>
      <c r="DZ51" s="4026" t="s">
        <v>1376</v>
      </c>
      <c r="EA51" s="4026">
        <v>3779595</v>
      </c>
      <c r="EB51" s="1394" t="s">
        <v>1377</v>
      </c>
      <c r="EC51" s="4026"/>
      <c r="ED51" s="4026"/>
      <c r="EE51" s="4026"/>
      <c r="EF51" s="4026"/>
      <c r="EG51" s="4026"/>
      <c r="EH51" s="4078"/>
      <c r="EI51" s="3976"/>
      <c r="EJ51" s="3976"/>
      <c r="EK51" s="3976"/>
      <c r="EL51" s="3976"/>
    </row>
    <row r="52" spans="1:142" ht="168.75" customHeight="1">
      <c r="A52" s="2830" t="s">
        <v>1536</v>
      </c>
      <c r="B52" s="2917">
        <v>0.13</v>
      </c>
      <c r="C52" s="2831" t="s">
        <v>1537</v>
      </c>
      <c r="D52" s="2906">
        <v>2.5999999999999999E-2</v>
      </c>
      <c r="E52" s="2831" t="s">
        <v>1538</v>
      </c>
      <c r="F52" s="2831" t="s">
        <v>1539</v>
      </c>
      <c r="G52" s="2831" t="s">
        <v>572</v>
      </c>
      <c r="H52" s="2831" t="s">
        <v>23</v>
      </c>
      <c r="I52" s="2832">
        <v>0.62</v>
      </c>
      <c r="J52" s="1430">
        <v>2022</v>
      </c>
      <c r="K52" s="1430"/>
      <c r="L52" s="2833">
        <v>50770</v>
      </c>
      <c r="M52" s="2832">
        <v>0.62</v>
      </c>
      <c r="N52" s="2832">
        <v>0.62</v>
      </c>
      <c r="O52" s="2832">
        <v>0.62</v>
      </c>
      <c r="P52" s="2832">
        <v>0.62</v>
      </c>
      <c r="Q52" s="2832">
        <v>0.62</v>
      </c>
      <c r="R52" s="2832">
        <v>0.62</v>
      </c>
      <c r="S52" s="2832">
        <v>0.62</v>
      </c>
      <c r="T52" s="2832">
        <v>0.62</v>
      </c>
      <c r="U52" s="2832">
        <v>0.62</v>
      </c>
      <c r="V52" s="2832">
        <v>0.62</v>
      </c>
      <c r="W52" s="2832">
        <v>0.62</v>
      </c>
      <c r="X52" s="2832">
        <v>0.62</v>
      </c>
      <c r="Y52" s="2832">
        <v>0.62</v>
      </c>
      <c r="Z52" s="2832">
        <v>0.62</v>
      </c>
      <c r="AA52" s="2832">
        <v>0.62</v>
      </c>
      <c r="AB52" s="2832">
        <v>0.62</v>
      </c>
      <c r="AC52" s="2832">
        <v>0.62</v>
      </c>
      <c r="AD52" s="2831" t="s">
        <v>1540</v>
      </c>
      <c r="AE52" s="2831" t="s">
        <v>1541</v>
      </c>
      <c r="AF52" s="2828">
        <v>8.6999999999999994E-3</v>
      </c>
      <c r="AG52" s="2831" t="s">
        <v>1542</v>
      </c>
      <c r="AH52" s="2831" t="s">
        <v>1543</v>
      </c>
      <c r="AI52" s="2831" t="s">
        <v>1310</v>
      </c>
      <c r="AJ52" s="2831" t="s">
        <v>1544</v>
      </c>
      <c r="AK52" s="2831" t="s">
        <v>1545</v>
      </c>
      <c r="AL52" s="2831" t="s">
        <v>20</v>
      </c>
      <c r="AM52" s="2831" t="s">
        <v>1546</v>
      </c>
      <c r="AN52" s="2831">
        <v>358</v>
      </c>
      <c r="AO52" s="2831">
        <v>1</v>
      </c>
      <c r="AP52" s="2831">
        <v>2022</v>
      </c>
      <c r="AQ52" s="2918">
        <v>45078</v>
      </c>
      <c r="AR52" s="2918">
        <v>50769</v>
      </c>
      <c r="AS52" s="2831">
        <v>1</v>
      </c>
      <c r="AT52" s="2831">
        <v>1</v>
      </c>
      <c r="AU52" s="2831">
        <v>1</v>
      </c>
      <c r="AV52" s="2831">
        <v>1</v>
      </c>
      <c r="AW52" s="2831">
        <v>1</v>
      </c>
      <c r="AX52" s="2831">
        <v>1</v>
      </c>
      <c r="AY52" s="2831">
        <v>1</v>
      </c>
      <c r="AZ52" s="2831">
        <v>1</v>
      </c>
      <c r="BA52" s="2831">
        <v>1</v>
      </c>
      <c r="BB52" s="2831">
        <v>1</v>
      </c>
      <c r="BC52" s="2831">
        <v>1</v>
      </c>
      <c r="BD52" s="2831">
        <v>1</v>
      </c>
      <c r="BE52" s="2831">
        <v>1</v>
      </c>
      <c r="BF52" s="2831">
        <v>1</v>
      </c>
      <c r="BG52" s="2831">
        <v>1</v>
      </c>
      <c r="BH52" s="2831">
        <v>1</v>
      </c>
      <c r="BI52" s="2831">
        <v>16</v>
      </c>
      <c r="BJ52" s="2919">
        <v>68</v>
      </c>
      <c r="BK52" s="2919">
        <v>68</v>
      </c>
      <c r="BL52" s="2920" t="s">
        <v>1547</v>
      </c>
      <c r="BM52" s="2920">
        <v>7695</v>
      </c>
      <c r="BN52" s="2919">
        <v>73</v>
      </c>
      <c r="BO52" s="2919">
        <v>49</v>
      </c>
      <c r="BP52" s="2920" t="s">
        <v>1547</v>
      </c>
      <c r="BQ52" s="2920">
        <v>7695</v>
      </c>
      <c r="BR52" s="2919">
        <v>79</v>
      </c>
      <c r="BS52" s="2919" t="s">
        <v>1548</v>
      </c>
      <c r="BT52" s="2919" t="s">
        <v>359</v>
      </c>
      <c r="BU52" s="2919" t="s">
        <v>359</v>
      </c>
      <c r="BV52" s="2919">
        <v>86</v>
      </c>
      <c r="BW52" s="2919" t="s">
        <v>1548</v>
      </c>
      <c r="BX52" s="2919" t="s">
        <v>359</v>
      </c>
      <c r="BY52" s="2919" t="s">
        <v>359</v>
      </c>
      <c r="BZ52" s="2919">
        <v>94</v>
      </c>
      <c r="CA52" s="2919" t="s">
        <v>1548</v>
      </c>
      <c r="CB52" s="2919" t="s">
        <v>359</v>
      </c>
      <c r="CC52" s="2919" t="s">
        <v>359</v>
      </c>
      <c r="CD52" s="2919">
        <v>104</v>
      </c>
      <c r="CE52" s="2919" t="s">
        <v>1548</v>
      </c>
      <c r="CF52" s="2919" t="s">
        <v>359</v>
      </c>
      <c r="CG52" s="2919" t="s">
        <v>359</v>
      </c>
      <c r="CH52" s="2919">
        <v>115</v>
      </c>
      <c r="CI52" s="2919" t="s">
        <v>1548</v>
      </c>
      <c r="CJ52" s="2919" t="s">
        <v>359</v>
      </c>
      <c r="CK52" s="2919" t="s">
        <v>359</v>
      </c>
      <c r="CL52" s="2921">
        <v>127</v>
      </c>
      <c r="CM52" s="2919" t="s">
        <v>1548</v>
      </c>
      <c r="CN52" s="2919" t="s">
        <v>359</v>
      </c>
      <c r="CO52" s="2919" t="s">
        <v>359</v>
      </c>
      <c r="CP52" s="2919">
        <v>143</v>
      </c>
      <c r="CQ52" s="2919" t="s">
        <v>1548</v>
      </c>
      <c r="CR52" s="2919" t="s">
        <v>359</v>
      </c>
      <c r="CS52" s="2919" t="s">
        <v>359</v>
      </c>
      <c r="CT52" s="2919">
        <v>159</v>
      </c>
      <c r="CU52" s="2919" t="s">
        <v>1548</v>
      </c>
      <c r="CV52" s="2919" t="s">
        <v>359</v>
      </c>
      <c r="CW52" s="2919" t="s">
        <v>359</v>
      </c>
      <c r="CX52" s="2919">
        <v>179</v>
      </c>
      <c r="CY52" s="2919" t="s">
        <v>1548</v>
      </c>
      <c r="CZ52" s="2919" t="s">
        <v>359</v>
      </c>
      <c r="DA52" s="2919" t="s">
        <v>359</v>
      </c>
      <c r="DB52" s="2919">
        <v>203</v>
      </c>
      <c r="DC52" s="2919" t="s">
        <v>1548</v>
      </c>
      <c r="DD52" s="2919" t="s">
        <v>359</v>
      </c>
      <c r="DE52" s="2919" t="s">
        <v>359</v>
      </c>
      <c r="DF52" s="2919">
        <v>229</v>
      </c>
      <c r="DG52" s="2919" t="s">
        <v>1548</v>
      </c>
      <c r="DH52" s="2919" t="s">
        <v>359</v>
      </c>
      <c r="DI52" s="2919" t="s">
        <v>359</v>
      </c>
      <c r="DJ52" s="2919">
        <v>261</v>
      </c>
      <c r="DK52" s="2919" t="s">
        <v>1548</v>
      </c>
      <c r="DL52" s="2919" t="s">
        <v>359</v>
      </c>
      <c r="DM52" s="2919" t="s">
        <v>359</v>
      </c>
      <c r="DN52" s="2919">
        <v>300</v>
      </c>
      <c r="DO52" s="2919" t="s">
        <v>1548</v>
      </c>
      <c r="DP52" s="2919" t="s">
        <v>359</v>
      </c>
      <c r="DQ52" s="2919" t="s">
        <v>359</v>
      </c>
      <c r="DR52" s="2919">
        <v>345</v>
      </c>
      <c r="DS52" s="2920" t="s">
        <v>1548</v>
      </c>
      <c r="DT52" s="2831" t="s">
        <v>359</v>
      </c>
      <c r="DU52" s="2831" t="s">
        <v>359</v>
      </c>
      <c r="DV52" s="4023">
        <f>BJ52+BN52+BR52+BV52+BZ52+CD52+CH52+CL52+CP52+CT52+CX52+DB52+DF52+DJ52+DN52+DR52</f>
        <v>2565</v>
      </c>
      <c r="DW52" s="2831" t="s">
        <v>644</v>
      </c>
      <c r="DX52" s="2831" t="s">
        <v>289</v>
      </c>
      <c r="DY52" s="4026" t="s">
        <v>656</v>
      </c>
      <c r="DZ52" s="4026" t="s">
        <v>1376</v>
      </c>
      <c r="EA52" s="4026">
        <v>3779595</v>
      </c>
      <c r="EB52" s="1394" t="s">
        <v>1377</v>
      </c>
      <c r="EC52" s="2831" t="s">
        <v>359</v>
      </c>
      <c r="ED52" s="2831" t="s">
        <v>359</v>
      </c>
      <c r="EE52" s="2831" t="s">
        <v>359</v>
      </c>
      <c r="EF52" s="2831" t="s">
        <v>359</v>
      </c>
      <c r="EG52" s="2831" t="s">
        <v>359</v>
      </c>
      <c r="EH52" s="2946" t="s">
        <v>359</v>
      </c>
      <c r="EI52" s="3976"/>
      <c r="EJ52" s="3976"/>
      <c r="EK52" s="3976"/>
      <c r="EL52" s="3976"/>
    </row>
    <row r="53" spans="1:142" ht="168.75" customHeight="1">
      <c r="A53" s="2830" t="s">
        <v>1536</v>
      </c>
      <c r="B53" s="2917">
        <v>0.13</v>
      </c>
      <c r="C53" s="2831" t="s">
        <v>1537</v>
      </c>
      <c r="D53" s="2906">
        <v>2.5999999999999999E-2</v>
      </c>
      <c r="E53" s="2831" t="s">
        <v>1538</v>
      </c>
      <c r="F53" s="2831" t="s">
        <v>1539</v>
      </c>
      <c r="G53" s="2831" t="s">
        <v>572</v>
      </c>
      <c r="H53" s="2831" t="s">
        <v>23</v>
      </c>
      <c r="I53" s="2832">
        <v>0.62</v>
      </c>
      <c r="J53" s="1430">
        <v>2022</v>
      </c>
      <c r="K53" s="1430"/>
      <c r="L53" s="2833">
        <v>50770</v>
      </c>
      <c r="M53" s="2832">
        <v>0.62</v>
      </c>
      <c r="N53" s="2832">
        <v>0.62</v>
      </c>
      <c r="O53" s="2832">
        <v>0.62</v>
      </c>
      <c r="P53" s="2832">
        <v>0.62</v>
      </c>
      <c r="Q53" s="2832">
        <v>0.62</v>
      </c>
      <c r="R53" s="2832">
        <v>0.62</v>
      </c>
      <c r="S53" s="2832">
        <v>0.62</v>
      </c>
      <c r="T53" s="2832">
        <v>0.62</v>
      </c>
      <c r="U53" s="2832">
        <v>0.62</v>
      </c>
      <c r="V53" s="2832">
        <v>0.62</v>
      </c>
      <c r="W53" s="2832">
        <v>0.62</v>
      </c>
      <c r="X53" s="2832">
        <v>0.62</v>
      </c>
      <c r="Y53" s="2832">
        <v>0.62</v>
      </c>
      <c r="Z53" s="2832">
        <v>0.62</v>
      </c>
      <c r="AA53" s="2832">
        <v>0.62</v>
      </c>
      <c r="AB53" s="2832">
        <v>0.62</v>
      </c>
      <c r="AC53" s="2832">
        <v>0.62</v>
      </c>
      <c r="AD53" s="2831" t="s">
        <v>639</v>
      </c>
      <c r="AE53" s="2831" t="s">
        <v>1549</v>
      </c>
      <c r="AF53" s="2922">
        <v>8.6999999999999994E-3</v>
      </c>
      <c r="AG53" s="2831" t="s">
        <v>1550</v>
      </c>
      <c r="AH53" s="2923" t="s">
        <v>1551</v>
      </c>
      <c r="AI53" s="2831" t="s">
        <v>1310</v>
      </c>
      <c r="AJ53" s="2831" t="s">
        <v>1435</v>
      </c>
      <c r="AK53" s="2831" t="s">
        <v>1545</v>
      </c>
      <c r="AL53" s="2831" t="s">
        <v>20</v>
      </c>
      <c r="AM53" s="2831" t="s">
        <v>1513</v>
      </c>
      <c r="AN53" s="2831" t="s">
        <v>437</v>
      </c>
      <c r="AO53" s="2831">
        <v>1</v>
      </c>
      <c r="AP53" s="2831">
        <v>2022</v>
      </c>
      <c r="AQ53" s="2918">
        <v>45078</v>
      </c>
      <c r="AR53" s="2918">
        <v>50769</v>
      </c>
      <c r="AS53" s="2831">
        <v>1</v>
      </c>
      <c r="AT53" s="2831">
        <v>1</v>
      </c>
      <c r="AU53" s="2831">
        <v>1</v>
      </c>
      <c r="AV53" s="2831">
        <v>1</v>
      </c>
      <c r="AW53" s="2831">
        <v>1</v>
      </c>
      <c r="AX53" s="2831">
        <v>1</v>
      </c>
      <c r="AY53" s="2831">
        <v>1</v>
      </c>
      <c r="AZ53" s="2831">
        <v>1</v>
      </c>
      <c r="BA53" s="2831">
        <v>1</v>
      </c>
      <c r="BB53" s="2831">
        <v>1</v>
      </c>
      <c r="BC53" s="2831">
        <v>1</v>
      </c>
      <c r="BD53" s="2831">
        <v>1</v>
      </c>
      <c r="BE53" s="2831">
        <v>1</v>
      </c>
      <c r="BF53" s="2831">
        <v>1</v>
      </c>
      <c r="BG53" s="2831">
        <v>1</v>
      </c>
      <c r="BH53" s="2831">
        <v>1</v>
      </c>
      <c r="BI53" s="2831">
        <v>16</v>
      </c>
      <c r="BJ53" s="2919">
        <v>45</v>
      </c>
      <c r="BK53" s="2919">
        <v>45</v>
      </c>
      <c r="BL53" s="2924" t="s">
        <v>1547</v>
      </c>
      <c r="BM53" s="2924">
        <v>7695</v>
      </c>
      <c r="BN53" s="2925">
        <v>49</v>
      </c>
      <c r="BO53" s="2925">
        <v>49</v>
      </c>
      <c r="BP53" s="2924" t="s">
        <v>1547</v>
      </c>
      <c r="BQ53" s="2924">
        <v>7695</v>
      </c>
      <c r="BR53" s="2926">
        <v>54</v>
      </c>
      <c r="BS53" s="2926" t="s">
        <v>1548</v>
      </c>
      <c r="BT53" s="2926" t="s">
        <v>359</v>
      </c>
      <c r="BU53" s="2926" t="s">
        <v>359</v>
      </c>
      <c r="BV53" s="2926">
        <v>59</v>
      </c>
      <c r="BW53" s="2926" t="s">
        <v>1548</v>
      </c>
      <c r="BX53" s="2926" t="s">
        <v>359</v>
      </c>
      <c r="BY53" s="2926" t="s">
        <v>359</v>
      </c>
      <c r="BZ53" s="2926">
        <v>64</v>
      </c>
      <c r="CA53" s="2926" t="s">
        <v>1548</v>
      </c>
      <c r="CB53" s="2926" t="s">
        <v>359</v>
      </c>
      <c r="CC53" s="2926" t="s">
        <v>359</v>
      </c>
      <c r="CD53" s="2926">
        <v>70</v>
      </c>
      <c r="CE53" s="2926" t="s">
        <v>1548</v>
      </c>
      <c r="CF53" s="2926" t="s">
        <v>359</v>
      </c>
      <c r="CG53" s="2926" t="s">
        <v>359</v>
      </c>
      <c r="CH53" s="2926">
        <v>78</v>
      </c>
      <c r="CI53" s="2926" t="s">
        <v>1548</v>
      </c>
      <c r="CJ53" s="2926" t="s">
        <v>359</v>
      </c>
      <c r="CK53" s="2926" t="s">
        <v>359</v>
      </c>
      <c r="CL53" s="2927">
        <v>86</v>
      </c>
      <c r="CM53" s="2926" t="s">
        <v>1548</v>
      </c>
      <c r="CN53" s="2926" t="s">
        <v>359</v>
      </c>
      <c r="CO53" s="2926" t="s">
        <v>359</v>
      </c>
      <c r="CP53" s="2926">
        <v>96</v>
      </c>
      <c r="CQ53" s="2926" t="s">
        <v>1548</v>
      </c>
      <c r="CR53" s="2926" t="s">
        <v>359</v>
      </c>
      <c r="CS53" s="2926" t="s">
        <v>359</v>
      </c>
      <c r="CT53" s="2926">
        <v>107</v>
      </c>
      <c r="CU53" s="2926" t="s">
        <v>1548</v>
      </c>
      <c r="CV53" s="2926" t="s">
        <v>359</v>
      </c>
      <c r="CW53" s="2926" t="s">
        <v>359</v>
      </c>
      <c r="CX53" s="2926">
        <v>121</v>
      </c>
      <c r="CY53" s="2926" t="s">
        <v>1548</v>
      </c>
      <c r="CZ53" s="2926" t="s">
        <v>359</v>
      </c>
      <c r="DA53" s="2926" t="s">
        <v>359</v>
      </c>
      <c r="DB53" s="2926">
        <v>197</v>
      </c>
      <c r="DC53" s="2926" t="s">
        <v>1548</v>
      </c>
      <c r="DD53" s="2926" t="s">
        <v>359</v>
      </c>
      <c r="DE53" s="2926" t="s">
        <v>359</v>
      </c>
      <c r="DF53" s="2926">
        <v>155</v>
      </c>
      <c r="DG53" s="2926" t="s">
        <v>1548</v>
      </c>
      <c r="DH53" s="2926" t="s">
        <v>359</v>
      </c>
      <c r="DI53" s="2926" t="s">
        <v>359</v>
      </c>
      <c r="DJ53" s="2926">
        <v>176</v>
      </c>
      <c r="DK53" s="2926" t="s">
        <v>1548</v>
      </c>
      <c r="DL53" s="2926" t="s">
        <v>359</v>
      </c>
      <c r="DM53" s="2926" t="s">
        <v>359</v>
      </c>
      <c r="DN53" s="2926">
        <v>203</v>
      </c>
      <c r="DO53" s="2926" t="s">
        <v>1548</v>
      </c>
      <c r="DP53" s="2926" t="s">
        <v>359</v>
      </c>
      <c r="DQ53" s="2926" t="s">
        <v>359</v>
      </c>
      <c r="DR53" s="2926">
        <v>233</v>
      </c>
      <c r="DS53" s="2926" t="s">
        <v>1548</v>
      </c>
      <c r="DT53" s="2928" t="s">
        <v>359</v>
      </c>
      <c r="DU53" s="2928" t="s">
        <v>359</v>
      </c>
      <c r="DV53" s="4023">
        <f>BJ53+BN53+BR53+BV53+BZ53+CD53+CH53+CL53+CP53+CT53+CX53+DB53+DF53+DJ53+DN53+DR53</f>
        <v>1793</v>
      </c>
      <c r="DW53" s="2831" t="s">
        <v>644</v>
      </c>
      <c r="DX53" s="2831" t="s">
        <v>289</v>
      </c>
      <c r="DY53" s="2831" t="s">
        <v>656</v>
      </c>
      <c r="DZ53" s="4026" t="s">
        <v>1376</v>
      </c>
      <c r="EA53" s="4026">
        <v>3779595</v>
      </c>
      <c r="EB53" s="2788" t="s">
        <v>1377</v>
      </c>
      <c r="EC53" s="2831" t="s">
        <v>359</v>
      </c>
      <c r="ED53" s="2831" t="s">
        <v>359</v>
      </c>
      <c r="EE53" s="2831" t="s">
        <v>359</v>
      </c>
      <c r="EF53" s="2831" t="s">
        <v>359</v>
      </c>
      <c r="EG53" s="2831" t="s">
        <v>359</v>
      </c>
      <c r="EH53" s="2946" t="s">
        <v>359</v>
      </c>
      <c r="EI53" s="3976"/>
      <c r="EJ53" s="3976"/>
      <c r="EK53" s="3976"/>
      <c r="EL53" s="3976"/>
    </row>
    <row r="54" spans="1:142" ht="168.75" customHeight="1">
      <c r="A54" s="2947" t="s">
        <v>1536</v>
      </c>
      <c r="B54" s="2930">
        <v>0.13</v>
      </c>
      <c r="C54" s="2929" t="s">
        <v>1537</v>
      </c>
      <c r="D54" s="2931">
        <v>2.5999999999999999E-2</v>
      </c>
      <c r="E54" s="2929" t="s">
        <v>1538</v>
      </c>
      <c r="F54" s="2929" t="s">
        <v>1539</v>
      </c>
      <c r="G54" s="2929" t="s">
        <v>572</v>
      </c>
      <c r="H54" s="2831" t="s">
        <v>23</v>
      </c>
      <c r="I54" s="2832">
        <v>0.62</v>
      </c>
      <c r="J54" s="1430">
        <v>2022</v>
      </c>
      <c r="K54" s="1430"/>
      <c r="L54" s="2833">
        <v>50770</v>
      </c>
      <c r="M54" s="2832">
        <v>0.62</v>
      </c>
      <c r="N54" s="2832">
        <v>0.62</v>
      </c>
      <c r="O54" s="2832">
        <v>0.62</v>
      </c>
      <c r="P54" s="2832">
        <v>0.62</v>
      </c>
      <c r="Q54" s="2832">
        <v>0.62</v>
      </c>
      <c r="R54" s="2832">
        <v>0.62</v>
      </c>
      <c r="S54" s="2832">
        <v>0.62</v>
      </c>
      <c r="T54" s="2832">
        <v>0.62</v>
      </c>
      <c r="U54" s="2832">
        <v>0.62</v>
      </c>
      <c r="V54" s="2832">
        <v>0.62</v>
      </c>
      <c r="W54" s="2832">
        <v>0.62</v>
      </c>
      <c r="X54" s="2832">
        <v>0.62</v>
      </c>
      <c r="Y54" s="2832">
        <v>0.62</v>
      </c>
      <c r="Z54" s="2832">
        <v>0.62</v>
      </c>
      <c r="AA54" s="2832">
        <v>0.62</v>
      </c>
      <c r="AB54" s="2832">
        <v>0.62</v>
      </c>
      <c r="AC54" s="2832">
        <v>0.62</v>
      </c>
      <c r="AD54" s="2929" t="s">
        <v>639</v>
      </c>
      <c r="AE54" s="2929" t="s">
        <v>1552</v>
      </c>
      <c r="AF54" s="2922">
        <v>8.6999999999999994E-3</v>
      </c>
      <c r="AG54" s="2929" t="s">
        <v>1553</v>
      </c>
      <c r="AH54" s="2929" t="s">
        <v>1554</v>
      </c>
      <c r="AI54" s="2929" t="s">
        <v>1310</v>
      </c>
      <c r="AJ54" s="2929" t="s">
        <v>1435</v>
      </c>
      <c r="AK54" s="2929" t="s">
        <v>1545</v>
      </c>
      <c r="AL54" s="2929" t="s">
        <v>20</v>
      </c>
      <c r="AM54" s="2929" t="s">
        <v>1555</v>
      </c>
      <c r="AN54" s="2929" t="s">
        <v>437</v>
      </c>
      <c r="AO54" s="2929">
        <v>1</v>
      </c>
      <c r="AP54" s="2929">
        <v>2022</v>
      </c>
      <c r="AQ54" s="2932">
        <v>45078</v>
      </c>
      <c r="AR54" s="2932">
        <v>50769</v>
      </c>
      <c r="AS54" s="2929">
        <v>1</v>
      </c>
      <c r="AT54" s="2929">
        <v>1</v>
      </c>
      <c r="AU54" s="2929">
        <v>1</v>
      </c>
      <c r="AV54" s="2929">
        <v>1</v>
      </c>
      <c r="AW54" s="2929">
        <v>1</v>
      </c>
      <c r="AX54" s="2929">
        <v>1</v>
      </c>
      <c r="AY54" s="2929">
        <v>1</v>
      </c>
      <c r="AZ54" s="2929">
        <v>1</v>
      </c>
      <c r="BA54" s="2929">
        <v>1</v>
      </c>
      <c r="BB54" s="2929">
        <v>1</v>
      </c>
      <c r="BC54" s="2929">
        <v>1</v>
      </c>
      <c r="BD54" s="2929">
        <v>1</v>
      </c>
      <c r="BE54" s="2929">
        <v>1</v>
      </c>
      <c r="BF54" s="2929">
        <v>1</v>
      </c>
      <c r="BG54" s="2929">
        <v>1</v>
      </c>
      <c r="BH54" s="2929">
        <v>1</v>
      </c>
      <c r="BI54" s="2929">
        <v>16</v>
      </c>
      <c r="BJ54" s="2933">
        <v>370</v>
      </c>
      <c r="BK54" s="2933">
        <v>370</v>
      </c>
      <c r="BL54" s="2934" t="s">
        <v>1547</v>
      </c>
      <c r="BM54" s="2934">
        <v>7695</v>
      </c>
      <c r="BN54" s="2935">
        <v>399</v>
      </c>
      <c r="BO54" s="2935">
        <v>399</v>
      </c>
      <c r="BP54" s="2934" t="s">
        <v>1547</v>
      </c>
      <c r="BQ54" s="2934">
        <v>7695</v>
      </c>
      <c r="BR54" s="2936">
        <v>434</v>
      </c>
      <c r="BS54" s="2936" t="s">
        <v>359</v>
      </c>
      <c r="BT54" s="2936" t="s">
        <v>359</v>
      </c>
      <c r="BU54" s="2936" t="s">
        <v>359</v>
      </c>
      <c r="BV54" s="2936">
        <v>473</v>
      </c>
      <c r="BW54" s="2936" t="s">
        <v>359</v>
      </c>
      <c r="BX54" s="2936" t="s">
        <v>359</v>
      </c>
      <c r="BY54" s="2936" t="s">
        <v>359</v>
      </c>
      <c r="BZ54" s="2936">
        <v>518</v>
      </c>
      <c r="CA54" s="2936" t="s">
        <v>359</v>
      </c>
      <c r="CB54" s="2936" t="s">
        <v>359</v>
      </c>
      <c r="CC54" s="2936" t="s">
        <v>359</v>
      </c>
      <c r="CD54" s="2936">
        <v>569</v>
      </c>
      <c r="CE54" s="2936" t="s">
        <v>359</v>
      </c>
      <c r="CF54" s="2936" t="s">
        <v>359</v>
      </c>
      <c r="CG54" s="2936" t="s">
        <v>359</v>
      </c>
      <c r="CH54" s="2936">
        <v>629</v>
      </c>
      <c r="CI54" s="2936" t="s">
        <v>359</v>
      </c>
      <c r="CJ54" s="2936" t="s">
        <v>359</v>
      </c>
      <c r="CK54" s="2936" t="s">
        <v>359</v>
      </c>
      <c r="CL54" s="2937">
        <v>698</v>
      </c>
      <c r="CM54" s="2936" t="s">
        <v>359</v>
      </c>
      <c r="CN54" s="2936" t="s">
        <v>359</v>
      </c>
      <c r="CO54" s="2936" t="s">
        <v>359</v>
      </c>
      <c r="CP54" s="2936">
        <v>778</v>
      </c>
      <c r="CQ54" s="2936" t="s">
        <v>359</v>
      </c>
      <c r="CR54" s="2936" t="s">
        <v>359</v>
      </c>
      <c r="CS54" s="2936" t="s">
        <v>359</v>
      </c>
      <c r="CT54" s="2936">
        <v>872</v>
      </c>
      <c r="CU54" s="2936" t="s">
        <v>359</v>
      </c>
      <c r="CV54" s="2936" t="s">
        <v>359</v>
      </c>
      <c r="CW54" s="2936" t="s">
        <v>359</v>
      </c>
      <c r="CX54" s="2936">
        <v>981</v>
      </c>
      <c r="CY54" s="2936" t="s">
        <v>359</v>
      </c>
      <c r="CZ54" s="2936" t="s">
        <v>359</v>
      </c>
      <c r="DA54" s="2936" t="s">
        <v>359</v>
      </c>
      <c r="DB54" s="2936">
        <v>1108</v>
      </c>
      <c r="DC54" s="2936" t="s">
        <v>359</v>
      </c>
      <c r="DD54" s="2936" t="s">
        <v>359</v>
      </c>
      <c r="DE54" s="2936" t="s">
        <v>359</v>
      </c>
      <c r="DF54" s="2936">
        <v>1258</v>
      </c>
      <c r="DG54" s="2936" t="s">
        <v>359</v>
      </c>
      <c r="DH54" s="2936" t="s">
        <v>359</v>
      </c>
      <c r="DI54" s="2936" t="s">
        <v>359</v>
      </c>
      <c r="DJ54" s="2936">
        <v>1434</v>
      </c>
      <c r="DK54" s="2936" t="s">
        <v>359</v>
      </c>
      <c r="DL54" s="2936" t="s">
        <v>359</v>
      </c>
      <c r="DM54" s="2936" t="s">
        <v>359</v>
      </c>
      <c r="DN54" s="2936">
        <v>1642</v>
      </c>
      <c r="DO54" s="2936" t="s">
        <v>359</v>
      </c>
      <c r="DP54" s="2936" t="s">
        <v>359</v>
      </c>
      <c r="DQ54" s="2936" t="s">
        <v>359</v>
      </c>
      <c r="DR54" s="2936">
        <v>1888</v>
      </c>
      <c r="DS54" s="2936" t="s">
        <v>359</v>
      </c>
      <c r="DT54" s="2938" t="s">
        <v>359</v>
      </c>
      <c r="DU54" s="2938" t="s">
        <v>359</v>
      </c>
      <c r="DV54" s="4023">
        <f>BJ54+BN54+BR54+BV54+BZ54+CD54+CH54+CL54+CP54+CT54+CX54+DB54+DF54+DJ54+DN54+DR54</f>
        <v>14051</v>
      </c>
      <c r="DW54" s="2929" t="s">
        <v>644</v>
      </c>
      <c r="DX54" s="2929" t="s">
        <v>289</v>
      </c>
      <c r="DY54" s="2929" t="s">
        <v>656</v>
      </c>
      <c r="DZ54" s="2929" t="s">
        <v>291</v>
      </c>
      <c r="EA54" s="2929">
        <v>3779595</v>
      </c>
      <c r="EB54" s="2939" t="s">
        <v>292</v>
      </c>
      <c r="EC54" s="2929" t="s">
        <v>359</v>
      </c>
      <c r="ED54" s="2929" t="s">
        <v>359</v>
      </c>
      <c r="EE54" s="2929" t="s">
        <v>359</v>
      </c>
      <c r="EF54" s="2929" t="s">
        <v>359</v>
      </c>
      <c r="EG54" s="2929" t="s">
        <v>359</v>
      </c>
      <c r="EH54" s="2948" t="s">
        <v>359</v>
      </c>
      <c r="EI54" s="3976"/>
      <c r="EJ54" s="3976"/>
      <c r="EK54" s="3976"/>
      <c r="EL54" s="3976"/>
    </row>
    <row r="55" spans="1:142" ht="168.75" customHeight="1">
      <c r="A55" s="4083" t="s">
        <v>1536</v>
      </c>
      <c r="B55" s="4054">
        <v>0.13</v>
      </c>
      <c r="C55" s="4026" t="s">
        <v>1556</v>
      </c>
      <c r="D55" s="4049">
        <v>2.5999999999999999E-2</v>
      </c>
      <c r="E55" s="4026" t="s">
        <v>1557</v>
      </c>
      <c r="F55" s="4026" t="s">
        <v>1558</v>
      </c>
      <c r="G55" s="4026" t="s">
        <v>11</v>
      </c>
      <c r="H55" s="4009" t="s">
        <v>29</v>
      </c>
      <c r="I55" s="4026">
        <v>12</v>
      </c>
      <c r="J55" s="4026">
        <v>2023</v>
      </c>
      <c r="K55" s="4055"/>
      <c r="L55" s="4055">
        <v>50770</v>
      </c>
      <c r="M55" s="4026">
        <v>12</v>
      </c>
      <c r="N55" s="4026">
        <v>11.86</v>
      </c>
      <c r="O55" s="4026">
        <v>11.71</v>
      </c>
      <c r="P55" s="4026">
        <v>11.57</v>
      </c>
      <c r="Q55" s="4026">
        <v>11.43</v>
      </c>
      <c r="R55" s="4026">
        <v>11.29</v>
      </c>
      <c r="S55" s="4026">
        <v>11.14</v>
      </c>
      <c r="T55" s="4026">
        <v>11</v>
      </c>
      <c r="U55" s="4026">
        <v>10.86</v>
      </c>
      <c r="V55" s="4026">
        <v>10.71</v>
      </c>
      <c r="W55" s="4026">
        <v>10.57</v>
      </c>
      <c r="X55" s="4026">
        <v>10.43</v>
      </c>
      <c r="Y55" s="4026">
        <v>10.29</v>
      </c>
      <c r="Z55" s="4026">
        <v>10.14</v>
      </c>
      <c r="AA55" s="4026">
        <v>10</v>
      </c>
      <c r="AB55" s="4026">
        <v>10</v>
      </c>
      <c r="AC55" s="4026">
        <v>10</v>
      </c>
      <c r="AD55" s="4026" t="s">
        <v>698</v>
      </c>
      <c r="AE55" s="4026" t="s">
        <v>1559</v>
      </c>
      <c r="AF55" s="4012">
        <v>8.6999999999999994E-3</v>
      </c>
      <c r="AG55" s="4026" t="s">
        <v>1560</v>
      </c>
      <c r="AH55" s="4026" t="s">
        <v>1561</v>
      </c>
      <c r="AI55" s="3979" t="s">
        <v>1562</v>
      </c>
      <c r="AJ55" s="4026" t="s">
        <v>1563</v>
      </c>
      <c r="AK55" s="4026" t="s">
        <v>11</v>
      </c>
      <c r="AL55" s="4026" t="s">
        <v>26</v>
      </c>
      <c r="AM55" s="3979" t="str">
        <f t="shared" si="8"/>
        <v>SI</v>
      </c>
      <c r="AN55" s="4026">
        <v>271</v>
      </c>
      <c r="AO55" s="4026" t="s">
        <v>437</v>
      </c>
      <c r="AP55" s="4026"/>
      <c r="AQ55" s="4055">
        <v>45078</v>
      </c>
      <c r="AR55" s="4055">
        <v>50769</v>
      </c>
      <c r="AS55" s="4071">
        <v>0</v>
      </c>
      <c r="AT55" s="4071">
        <v>0.25</v>
      </c>
      <c r="AU55" s="4071">
        <v>0.5</v>
      </c>
      <c r="AV55" s="4071">
        <v>1</v>
      </c>
      <c r="AW55" s="4071">
        <v>1</v>
      </c>
      <c r="AX55" s="4071">
        <v>1</v>
      </c>
      <c r="AY55" s="4071">
        <v>1</v>
      </c>
      <c r="AZ55" s="4071">
        <v>1</v>
      </c>
      <c r="BA55" s="4071">
        <v>1</v>
      </c>
      <c r="BB55" s="4071">
        <v>1</v>
      </c>
      <c r="BC55" s="4071">
        <v>1</v>
      </c>
      <c r="BD55" s="4071">
        <v>1</v>
      </c>
      <c r="BE55" s="4071">
        <v>1</v>
      </c>
      <c r="BF55" s="4071">
        <v>1</v>
      </c>
      <c r="BG55" s="4071">
        <v>1</v>
      </c>
      <c r="BH55" s="4071">
        <v>1</v>
      </c>
      <c r="BI55" s="4071">
        <v>1</v>
      </c>
      <c r="BJ55" s="4016"/>
      <c r="BK55" s="4016"/>
      <c r="BL55" s="4080"/>
      <c r="BM55" s="4079"/>
      <c r="BN55" s="4080">
        <v>20000</v>
      </c>
      <c r="BO55" s="4080">
        <v>20000</v>
      </c>
      <c r="BP55" s="4080" t="s">
        <v>1564</v>
      </c>
      <c r="BQ55" s="4079">
        <v>7797</v>
      </c>
      <c r="BR55" s="4080">
        <v>3000</v>
      </c>
      <c r="BS55" s="4080"/>
      <c r="BT55" s="4079"/>
      <c r="BU55" s="4079" t="s">
        <v>359</v>
      </c>
      <c r="BV55" s="4080">
        <v>3000</v>
      </c>
      <c r="BW55" s="4080"/>
      <c r="BX55" s="4079"/>
      <c r="BY55" s="4079" t="s">
        <v>359</v>
      </c>
      <c r="BZ55" s="4080">
        <v>3000</v>
      </c>
      <c r="CA55" s="4080"/>
      <c r="CB55" s="4079"/>
      <c r="CC55" s="4079" t="s">
        <v>359</v>
      </c>
      <c r="CD55" s="4080">
        <v>3000</v>
      </c>
      <c r="CE55" s="4080"/>
      <c r="CF55" s="4079"/>
      <c r="CG55" s="4079" t="s">
        <v>359</v>
      </c>
      <c r="CH55" s="4016">
        <v>3000</v>
      </c>
      <c r="CI55" s="4080"/>
      <c r="CJ55" s="4079"/>
      <c r="CK55" s="4079" t="s">
        <v>359</v>
      </c>
      <c r="CL55" s="4021">
        <v>3000</v>
      </c>
      <c r="CM55" s="4080" t="s">
        <v>359</v>
      </c>
      <c r="CN55" s="4079"/>
      <c r="CO55" s="4079" t="s">
        <v>359</v>
      </c>
      <c r="CP55" s="4016">
        <v>3000</v>
      </c>
      <c r="CQ55" s="4080"/>
      <c r="CR55" s="4079"/>
      <c r="CS55" s="4079" t="s">
        <v>359</v>
      </c>
      <c r="CT55" s="4016">
        <v>3000</v>
      </c>
      <c r="CU55" s="4080"/>
      <c r="CV55" s="4079"/>
      <c r="CW55" s="4079" t="s">
        <v>359</v>
      </c>
      <c r="CX55" s="4080">
        <v>3000</v>
      </c>
      <c r="CY55" s="4080"/>
      <c r="CZ55" s="4079"/>
      <c r="DA55" s="4079" t="s">
        <v>359</v>
      </c>
      <c r="DB55" s="4080">
        <v>3000</v>
      </c>
      <c r="DC55" s="4080"/>
      <c r="DD55" s="4079"/>
      <c r="DE55" s="4079" t="s">
        <v>359</v>
      </c>
      <c r="DF55" s="4080">
        <v>3000</v>
      </c>
      <c r="DG55" s="4080"/>
      <c r="DH55" s="4079"/>
      <c r="DI55" s="4079" t="s">
        <v>359</v>
      </c>
      <c r="DJ55" s="4080">
        <v>3000</v>
      </c>
      <c r="DK55" s="4080"/>
      <c r="DL55" s="4079"/>
      <c r="DM55" s="4079" t="s">
        <v>359</v>
      </c>
      <c r="DN55" s="4080">
        <v>3000</v>
      </c>
      <c r="DO55" s="4080"/>
      <c r="DP55" s="4079"/>
      <c r="DQ55" s="4079" t="s">
        <v>359</v>
      </c>
      <c r="DR55" s="4080">
        <v>3000</v>
      </c>
      <c r="DS55" s="4080"/>
      <c r="DT55" s="4081"/>
      <c r="DU55" s="3979" t="s">
        <v>359</v>
      </c>
      <c r="DV55" s="4023">
        <f t="shared" si="2"/>
        <v>62000</v>
      </c>
      <c r="DW55" s="4026" t="s">
        <v>644</v>
      </c>
      <c r="DX55" s="4026" t="s">
        <v>289</v>
      </c>
      <c r="DY55" s="4026" t="s">
        <v>645</v>
      </c>
      <c r="DZ55" s="4026" t="s">
        <v>705</v>
      </c>
      <c r="EA55" s="4026">
        <v>3779595</v>
      </c>
      <c r="EB55" s="1393" t="s">
        <v>647</v>
      </c>
      <c r="EC55" s="4026"/>
      <c r="ED55" s="4026" t="s">
        <v>359</v>
      </c>
      <c r="EE55" s="4026" t="s">
        <v>359</v>
      </c>
      <c r="EF55" s="4026" t="s">
        <v>359</v>
      </c>
      <c r="EG55" s="4026" t="s">
        <v>359</v>
      </c>
      <c r="EH55" s="4032" t="s">
        <v>359</v>
      </c>
      <c r="EI55" s="3976"/>
      <c r="EJ55" s="3976"/>
      <c r="EK55" s="3976"/>
      <c r="EL55" s="3976"/>
    </row>
    <row r="56" spans="1:142" ht="168.75" customHeight="1">
      <c r="A56" s="4083" t="s">
        <v>1536</v>
      </c>
      <c r="B56" s="4054">
        <v>0.13</v>
      </c>
      <c r="C56" s="4026" t="s">
        <v>1556</v>
      </c>
      <c r="D56" s="4049">
        <v>2.5999999999999999E-2</v>
      </c>
      <c r="E56" s="4026" t="s">
        <v>1565</v>
      </c>
      <c r="F56" s="4026" t="s">
        <v>1558</v>
      </c>
      <c r="G56" s="4026" t="s">
        <v>11</v>
      </c>
      <c r="H56" s="4009" t="s">
        <v>29</v>
      </c>
      <c r="I56" s="4026">
        <v>12</v>
      </c>
      <c r="J56" s="4026">
        <v>2023</v>
      </c>
      <c r="K56" s="4055"/>
      <c r="L56" s="4055">
        <v>50770</v>
      </c>
      <c r="M56" s="4026">
        <v>12</v>
      </c>
      <c r="N56" s="4026">
        <v>11.86</v>
      </c>
      <c r="O56" s="4026">
        <v>11.71</v>
      </c>
      <c r="P56" s="4026">
        <v>11.57</v>
      </c>
      <c r="Q56" s="4026">
        <v>11.43</v>
      </c>
      <c r="R56" s="4026">
        <v>11.29</v>
      </c>
      <c r="S56" s="4026">
        <v>11.14</v>
      </c>
      <c r="T56" s="4026">
        <v>11</v>
      </c>
      <c r="U56" s="4026">
        <v>10.86</v>
      </c>
      <c r="V56" s="4026">
        <v>10.71</v>
      </c>
      <c r="W56" s="4026">
        <v>10.57</v>
      </c>
      <c r="X56" s="4026">
        <v>10.43</v>
      </c>
      <c r="Y56" s="4026">
        <v>10.29</v>
      </c>
      <c r="Z56" s="4026">
        <v>10.14</v>
      </c>
      <c r="AA56" s="4026">
        <v>10</v>
      </c>
      <c r="AB56" s="4026">
        <v>10</v>
      </c>
      <c r="AC56" s="4026">
        <v>10</v>
      </c>
      <c r="AD56" s="4026" t="s">
        <v>698</v>
      </c>
      <c r="AE56" s="4026" t="s">
        <v>1566</v>
      </c>
      <c r="AF56" s="4012">
        <v>8.6999999999999994E-3</v>
      </c>
      <c r="AG56" s="4031" t="s">
        <v>1567</v>
      </c>
      <c r="AH56" s="4026" t="s">
        <v>711</v>
      </c>
      <c r="AI56" s="3979" t="s">
        <v>1568</v>
      </c>
      <c r="AJ56" s="4026" t="s">
        <v>1569</v>
      </c>
      <c r="AK56" s="4026" t="s">
        <v>11</v>
      </c>
      <c r="AL56" s="4026" t="s">
        <v>26</v>
      </c>
      <c r="AM56" s="3979" t="str">
        <f t="shared" si="8"/>
        <v>NO</v>
      </c>
      <c r="AN56" s="4026" t="s">
        <v>437</v>
      </c>
      <c r="AO56" s="4026">
        <v>7</v>
      </c>
      <c r="AP56" s="4026">
        <v>2022</v>
      </c>
      <c r="AQ56" s="4055">
        <v>45078</v>
      </c>
      <c r="AR56" s="4055">
        <v>50769</v>
      </c>
      <c r="AS56" s="4026">
        <v>14</v>
      </c>
      <c r="AT56" s="4026">
        <v>14</v>
      </c>
      <c r="AU56" s="4026">
        <v>16</v>
      </c>
      <c r="AV56" s="4026">
        <v>17</v>
      </c>
      <c r="AW56" s="4026">
        <v>18</v>
      </c>
      <c r="AX56" s="4026">
        <v>18</v>
      </c>
      <c r="AY56" s="4026">
        <v>18</v>
      </c>
      <c r="AZ56" s="4026">
        <v>18</v>
      </c>
      <c r="BA56" s="4026">
        <v>18</v>
      </c>
      <c r="BB56" s="4026">
        <v>18</v>
      </c>
      <c r="BC56" s="4026">
        <v>18</v>
      </c>
      <c r="BD56" s="4026">
        <v>18</v>
      </c>
      <c r="BE56" s="4026">
        <v>18</v>
      </c>
      <c r="BF56" s="4026">
        <v>18</v>
      </c>
      <c r="BG56" s="4026">
        <v>18</v>
      </c>
      <c r="BH56" s="4026">
        <v>18</v>
      </c>
      <c r="BI56" s="4026">
        <v>18</v>
      </c>
      <c r="BJ56" s="4016"/>
      <c r="BK56" s="4016"/>
      <c r="BL56" s="4080"/>
      <c r="BM56" s="4079"/>
      <c r="BN56" s="4080">
        <v>1638</v>
      </c>
      <c r="BO56" s="4080">
        <v>1638</v>
      </c>
      <c r="BP56" s="4080" t="s">
        <v>574</v>
      </c>
      <c r="BQ56" s="4079">
        <v>7797</v>
      </c>
      <c r="BR56" s="4080">
        <v>5262</v>
      </c>
      <c r="BS56" s="4080" t="s">
        <v>359</v>
      </c>
      <c r="BT56" s="4079"/>
      <c r="BU56" s="4079" t="s">
        <v>359</v>
      </c>
      <c r="BV56" s="4080">
        <v>3768</v>
      </c>
      <c r="BW56" s="4080"/>
      <c r="BX56" s="4079"/>
      <c r="BY56" s="4079" t="s">
        <v>359</v>
      </c>
      <c r="BZ56" s="4080">
        <v>3735</v>
      </c>
      <c r="CA56" s="4080" t="s">
        <v>359</v>
      </c>
      <c r="CB56" s="4079"/>
      <c r="CC56" s="4079" t="s">
        <v>359</v>
      </c>
      <c r="CD56" s="4080">
        <v>2274</v>
      </c>
      <c r="CE56" s="4080" t="s">
        <v>359</v>
      </c>
      <c r="CF56" s="4079"/>
      <c r="CG56" s="4079" t="s">
        <v>359</v>
      </c>
      <c r="CH56" s="4016">
        <v>2274</v>
      </c>
      <c r="CI56" s="4080" t="s">
        <v>359</v>
      </c>
      <c r="CJ56" s="4079"/>
      <c r="CK56" s="4079" t="s">
        <v>359</v>
      </c>
      <c r="CL56" s="4021">
        <v>2388</v>
      </c>
      <c r="CM56" s="4080" t="s">
        <v>359</v>
      </c>
      <c r="CN56" s="4079"/>
      <c r="CO56" s="4079" t="s">
        <v>359</v>
      </c>
      <c r="CP56" s="4016">
        <v>2508</v>
      </c>
      <c r="CQ56" s="4080" t="s">
        <v>359</v>
      </c>
      <c r="CR56" s="4079"/>
      <c r="CS56" s="4079" t="s">
        <v>359</v>
      </c>
      <c r="CT56" s="4016">
        <v>2633</v>
      </c>
      <c r="CU56" s="4080" t="s">
        <v>359</v>
      </c>
      <c r="CV56" s="4079"/>
      <c r="CW56" s="4079" t="s">
        <v>359</v>
      </c>
      <c r="CX56" s="4080">
        <v>2765</v>
      </c>
      <c r="CY56" s="4080" t="s">
        <v>359</v>
      </c>
      <c r="CZ56" s="4079"/>
      <c r="DA56" s="4079" t="s">
        <v>359</v>
      </c>
      <c r="DB56" s="4080">
        <v>2903</v>
      </c>
      <c r="DC56" s="4080" t="s">
        <v>359</v>
      </c>
      <c r="DD56" s="4079"/>
      <c r="DE56" s="4079" t="s">
        <v>359</v>
      </c>
      <c r="DF56" s="4080">
        <v>3048</v>
      </c>
      <c r="DG56" s="4080" t="s">
        <v>359</v>
      </c>
      <c r="DH56" s="4079"/>
      <c r="DI56" s="4079" t="s">
        <v>359</v>
      </c>
      <c r="DJ56" s="4080">
        <v>3200</v>
      </c>
      <c r="DK56" s="4080" t="s">
        <v>359</v>
      </c>
      <c r="DL56" s="4079"/>
      <c r="DM56" s="4079" t="s">
        <v>359</v>
      </c>
      <c r="DN56" s="4080">
        <v>3360</v>
      </c>
      <c r="DO56" s="4080"/>
      <c r="DP56" s="4079"/>
      <c r="DQ56" s="4079" t="s">
        <v>359</v>
      </c>
      <c r="DR56" s="4080">
        <v>3528</v>
      </c>
      <c r="DS56" s="4080"/>
      <c r="DT56" s="4081"/>
      <c r="DU56" s="3979" t="s">
        <v>359</v>
      </c>
      <c r="DV56" s="4023">
        <f t="shared" si="2"/>
        <v>45284</v>
      </c>
      <c r="DW56" s="4026" t="s">
        <v>644</v>
      </c>
      <c r="DX56" s="4026" t="s">
        <v>289</v>
      </c>
      <c r="DY56" s="4026" t="s">
        <v>645</v>
      </c>
      <c r="DZ56" s="4026" t="s">
        <v>705</v>
      </c>
      <c r="EA56" s="4026">
        <v>3779595</v>
      </c>
      <c r="EB56" s="1393" t="s">
        <v>647</v>
      </c>
      <c r="EC56" s="4026"/>
      <c r="ED56" s="4026" t="s">
        <v>359</v>
      </c>
      <c r="EE56" s="4026" t="s">
        <v>359</v>
      </c>
      <c r="EF56" s="4026" t="s">
        <v>359</v>
      </c>
      <c r="EG56" s="4026" t="s">
        <v>359</v>
      </c>
      <c r="EH56" s="4032" t="s">
        <v>359</v>
      </c>
      <c r="EI56" s="3976"/>
      <c r="EJ56" s="3976"/>
      <c r="EK56" s="3976"/>
      <c r="EL56" s="3976"/>
    </row>
    <row r="57" spans="1:142" ht="168.75" customHeight="1">
      <c r="A57" s="4083" t="s">
        <v>1536</v>
      </c>
      <c r="B57" s="4054">
        <v>0.13</v>
      </c>
      <c r="C57" s="4026" t="s">
        <v>1556</v>
      </c>
      <c r="D57" s="4049">
        <v>2.5999999999999999E-2</v>
      </c>
      <c r="E57" s="4026" t="s">
        <v>1565</v>
      </c>
      <c r="F57" s="4026" t="s">
        <v>1558</v>
      </c>
      <c r="G57" s="4026" t="s">
        <v>11</v>
      </c>
      <c r="H57" s="4009" t="s">
        <v>29</v>
      </c>
      <c r="I57" s="4026">
        <v>12</v>
      </c>
      <c r="J57" s="4026">
        <v>2023</v>
      </c>
      <c r="K57" s="4055"/>
      <c r="L57" s="4055">
        <v>50770</v>
      </c>
      <c r="M57" s="4026">
        <v>12</v>
      </c>
      <c r="N57" s="4026">
        <v>11.86</v>
      </c>
      <c r="O57" s="4026">
        <v>11.71</v>
      </c>
      <c r="P57" s="4026">
        <v>11.57</v>
      </c>
      <c r="Q57" s="4026">
        <v>11.43</v>
      </c>
      <c r="R57" s="4026">
        <v>11.29</v>
      </c>
      <c r="S57" s="4026">
        <v>11.14</v>
      </c>
      <c r="T57" s="4026">
        <v>11</v>
      </c>
      <c r="U57" s="4026">
        <v>10.86</v>
      </c>
      <c r="V57" s="4026">
        <v>10.71</v>
      </c>
      <c r="W57" s="4026">
        <v>10.57</v>
      </c>
      <c r="X57" s="4026">
        <v>10.43</v>
      </c>
      <c r="Y57" s="4026">
        <v>10.29</v>
      </c>
      <c r="Z57" s="4026">
        <v>10.14</v>
      </c>
      <c r="AA57" s="4026">
        <v>10</v>
      </c>
      <c r="AB57" s="4026">
        <v>10</v>
      </c>
      <c r="AC57" s="4026">
        <v>10</v>
      </c>
      <c r="AD57" s="4026" t="s">
        <v>698</v>
      </c>
      <c r="AE57" s="4026" t="s">
        <v>1570</v>
      </c>
      <c r="AF57" s="4012">
        <v>8.6999999999999994E-3</v>
      </c>
      <c r="AG57" s="4031" t="s">
        <v>1571</v>
      </c>
      <c r="AH57" s="4031" t="s">
        <v>1572</v>
      </c>
      <c r="AI57" s="3979" t="s">
        <v>1568</v>
      </c>
      <c r="AJ57" s="4026" t="s">
        <v>1569</v>
      </c>
      <c r="AK57" s="4026" t="s">
        <v>11</v>
      </c>
      <c r="AL57" s="4026" t="s">
        <v>20</v>
      </c>
      <c r="AM57" s="3979" t="str">
        <f t="shared" si="8"/>
        <v>SI</v>
      </c>
      <c r="AN57" s="4026">
        <v>349</v>
      </c>
      <c r="AO57" s="4026">
        <v>3896</v>
      </c>
      <c r="AP57" s="4026">
        <v>2022</v>
      </c>
      <c r="AQ57" s="4055">
        <v>44896</v>
      </c>
      <c r="AR57" s="4055">
        <v>50769</v>
      </c>
      <c r="AS57" s="4026">
        <v>826</v>
      </c>
      <c r="AT57" s="4026">
        <v>0</v>
      </c>
      <c r="AU57" s="4026">
        <v>675</v>
      </c>
      <c r="AV57" s="4026">
        <v>0</v>
      </c>
      <c r="AW57" s="4026">
        <v>0</v>
      </c>
      <c r="AX57" s="4026">
        <v>0</v>
      </c>
      <c r="AY57" s="4026">
        <v>0</v>
      </c>
      <c r="AZ57" s="4026">
        <v>7800</v>
      </c>
      <c r="BA57" s="4026">
        <v>0</v>
      </c>
      <c r="BB57" s="4026">
        <v>0</v>
      </c>
      <c r="BC57" s="4026">
        <v>875</v>
      </c>
      <c r="BD57" s="4026">
        <v>0</v>
      </c>
      <c r="BE57" s="4026">
        <v>0</v>
      </c>
      <c r="BF57" s="4026">
        <v>0</v>
      </c>
      <c r="BG57" s="4026">
        <v>0</v>
      </c>
      <c r="BH57" s="4026">
        <v>0</v>
      </c>
      <c r="BI57" s="4026">
        <f>SUM(AS57:BH57)</f>
        <v>10176</v>
      </c>
      <c r="BJ57" s="4016">
        <v>39500</v>
      </c>
      <c r="BK57" s="4016">
        <v>39500</v>
      </c>
      <c r="BL57" s="4080" t="s">
        <v>574</v>
      </c>
      <c r="BM57" s="4079">
        <v>7797</v>
      </c>
      <c r="BN57" s="4080"/>
      <c r="BO57" s="4080"/>
      <c r="BP57" s="4080"/>
      <c r="BQ57" s="4079"/>
      <c r="BR57" s="4080">
        <v>20250</v>
      </c>
      <c r="BS57" s="4080" t="s">
        <v>359</v>
      </c>
      <c r="BT57" s="4079"/>
      <c r="BU57" s="4079"/>
      <c r="BV57" s="4080">
        <v>0</v>
      </c>
      <c r="BW57" s="4080" t="s">
        <v>359</v>
      </c>
      <c r="BX57" s="4079"/>
      <c r="BY57" s="4079" t="s">
        <v>359</v>
      </c>
      <c r="BZ57" s="4080">
        <v>0</v>
      </c>
      <c r="CA57" s="4080" t="s">
        <v>359</v>
      </c>
      <c r="CB57" s="4079"/>
      <c r="CC57" s="4079" t="s">
        <v>359</v>
      </c>
      <c r="CD57" s="4080">
        <v>0</v>
      </c>
      <c r="CE57" s="4080" t="s">
        <v>359</v>
      </c>
      <c r="CF57" s="4079"/>
      <c r="CG57" s="4079" t="s">
        <v>359</v>
      </c>
      <c r="CH57" s="4016">
        <v>0</v>
      </c>
      <c r="CI57" s="4080" t="s">
        <v>359</v>
      </c>
      <c r="CJ57" s="4079"/>
      <c r="CK57" s="4079" t="s">
        <v>359</v>
      </c>
      <c r="CL57" s="4021">
        <v>187</v>
      </c>
      <c r="CM57" s="4080"/>
      <c r="CN57" s="4079"/>
      <c r="CO57" s="4079" t="s">
        <v>359</v>
      </c>
      <c r="CP57" s="4016">
        <v>0</v>
      </c>
      <c r="CQ57" s="4080" t="s">
        <v>359</v>
      </c>
      <c r="CR57" s="4079"/>
      <c r="CS57" s="4079" t="s">
        <v>359</v>
      </c>
      <c r="CT57" s="4016">
        <v>0</v>
      </c>
      <c r="CU57" s="4080" t="s">
        <v>359</v>
      </c>
      <c r="CV57" s="4079"/>
      <c r="CW57" s="4079" t="s">
        <v>359</v>
      </c>
      <c r="CX57" s="4080">
        <v>50800</v>
      </c>
      <c r="CY57" s="4080" t="s">
        <v>359</v>
      </c>
      <c r="CZ57" s="4079"/>
      <c r="DA57" s="4079" t="s">
        <v>359</v>
      </c>
      <c r="DB57" s="4080">
        <v>0</v>
      </c>
      <c r="DC57" s="4080" t="s">
        <v>359</v>
      </c>
      <c r="DD57" s="4079"/>
      <c r="DE57" s="4079" t="s">
        <v>359</v>
      </c>
      <c r="DF57" s="4080">
        <v>0</v>
      </c>
      <c r="DG57" s="4080" t="s">
        <v>359</v>
      </c>
      <c r="DH57" s="4079"/>
      <c r="DI57" s="4079" t="s">
        <v>359</v>
      </c>
      <c r="DJ57" s="4080">
        <v>0</v>
      </c>
      <c r="DK57" s="4080" t="s">
        <v>359</v>
      </c>
      <c r="DL57" s="4079"/>
      <c r="DM57" s="4079" t="s">
        <v>359</v>
      </c>
      <c r="DN57" s="4080">
        <v>0</v>
      </c>
      <c r="DO57" s="4080" t="s">
        <v>359</v>
      </c>
      <c r="DP57" s="4079"/>
      <c r="DQ57" s="4079" t="s">
        <v>359</v>
      </c>
      <c r="DR57" s="4080">
        <v>0</v>
      </c>
      <c r="DS57" s="4080" t="s">
        <v>359</v>
      </c>
      <c r="DT57" s="4081"/>
      <c r="DU57" s="3979" t="s">
        <v>359</v>
      </c>
      <c r="DV57" s="4023">
        <f t="shared" si="2"/>
        <v>110737</v>
      </c>
      <c r="DW57" s="4026" t="s">
        <v>644</v>
      </c>
      <c r="DX57" s="4026" t="s">
        <v>289</v>
      </c>
      <c r="DY57" s="4026" t="s">
        <v>645</v>
      </c>
      <c r="DZ57" s="4026" t="s">
        <v>705</v>
      </c>
      <c r="EA57" s="4026">
        <v>3779595</v>
      </c>
      <c r="EB57" s="1393" t="s">
        <v>647</v>
      </c>
      <c r="EC57" s="4026"/>
      <c r="ED57" s="4026" t="s">
        <v>359</v>
      </c>
      <c r="EE57" s="4026" t="s">
        <v>359</v>
      </c>
      <c r="EF57" s="4026" t="s">
        <v>359</v>
      </c>
      <c r="EG57" s="4026" t="s">
        <v>359</v>
      </c>
      <c r="EH57" s="4032" t="s">
        <v>359</v>
      </c>
      <c r="EI57" s="3976"/>
      <c r="EJ57" s="3976"/>
      <c r="EK57" s="3976"/>
      <c r="EL57" s="3976"/>
    </row>
    <row r="58" spans="1:142" ht="168.75" customHeight="1">
      <c r="A58" s="4083" t="s">
        <v>1536</v>
      </c>
      <c r="B58" s="4054">
        <v>0.13</v>
      </c>
      <c r="C58" s="4026" t="s">
        <v>1573</v>
      </c>
      <c r="D58" s="4049">
        <v>2.5999999999999999E-2</v>
      </c>
      <c r="E58" s="4026" t="s">
        <v>720</v>
      </c>
      <c r="F58" s="4026" t="s">
        <v>1574</v>
      </c>
      <c r="G58" s="4026" t="s">
        <v>11</v>
      </c>
      <c r="H58" s="4009" t="s">
        <v>29</v>
      </c>
      <c r="I58" s="4049">
        <v>6.6199999999999995E-2</v>
      </c>
      <c r="J58" s="4026">
        <v>2022</v>
      </c>
      <c r="K58" s="4055"/>
      <c r="L58" s="4055">
        <v>50770</v>
      </c>
      <c r="M58" s="4049">
        <v>5.8799999999999998E-2</v>
      </c>
      <c r="N58" s="4049">
        <v>5.7599999999999998E-2</v>
      </c>
      <c r="O58" s="4049">
        <v>5.6500000000000002E-2</v>
      </c>
      <c r="P58" s="4049">
        <v>5.5300000000000002E-2</v>
      </c>
      <c r="Q58" s="4049">
        <v>5.4199999999999998E-2</v>
      </c>
      <c r="R58" s="4049">
        <v>5.3199999999999997E-2</v>
      </c>
      <c r="S58" s="4049">
        <v>5.21E-2</v>
      </c>
      <c r="T58" s="4049">
        <v>5.0999999999999997E-2</v>
      </c>
      <c r="U58" s="4049">
        <v>0.05</v>
      </c>
      <c r="V58" s="4049">
        <v>4.9000000000000002E-2</v>
      </c>
      <c r="W58" s="4049">
        <v>4.8000000000000001E-2</v>
      </c>
      <c r="X58" s="4049">
        <v>4.7100000000000003E-2</v>
      </c>
      <c r="Y58" s="4049">
        <v>4.6100000000000002E-2</v>
      </c>
      <c r="Z58" s="4049">
        <v>4.5199999999999997E-2</v>
      </c>
      <c r="AA58" s="4049">
        <v>4.4299999999999999E-2</v>
      </c>
      <c r="AB58" s="4049">
        <v>4.3400000000000001E-2</v>
      </c>
      <c r="AC58" s="4049">
        <v>4.3400000000000001E-2</v>
      </c>
      <c r="AD58" s="4026" t="s">
        <v>698</v>
      </c>
      <c r="AE58" s="4026" t="s">
        <v>1575</v>
      </c>
      <c r="AF58" s="4012">
        <v>8.6999999999999994E-3</v>
      </c>
      <c r="AG58" s="4026" t="s">
        <v>1576</v>
      </c>
      <c r="AH58" s="4026" t="s">
        <v>1577</v>
      </c>
      <c r="AI58" s="3979" t="s">
        <v>1568</v>
      </c>
      <c r="AJ58" s="4026" t="s">
        <v>1569</v>
      </c>
      <c r="AK58" s="4026" t="s">
        <v>11</v>
      </c>
      <c r="AL58" s="4026" t="s">
        <v>26</v>
      </c>
      <c r="AM58" s="3979" t="str">
        <f t="shared" si="8"/>
        <v>SI</v>
      </c>
      <c r="AN58" s="4026">
        <v>351</v>
      </c>
      <c r="AO58" s="4071">
        <v>0.05</v>
      </c>
      <c r="AP58" s="4026">
        <v>2022</v>
      </c>
      <c r="AQ58" s="4055">
        <v>44896</v>
      </c>
      <c r="AR58" s="4055">
        <v>46751</v>
      </c>
      <c r="AS58" s="4071">
        <v>0.05</v>
      </c>
      <c r="AT58" s="4071">
        <v>0.1</v>
      </c>
      <c r="AU58" s="4071">
        <v>0.2</v>
      </c>
      <c r="AV58" s="4071">
        <v>0.4</v>
      </c>
      <c r="AW58" s="4071">
        <v>1</v>
      </c>
      <c r="AX58" s="4026" t="s">
        <v>359</v>
      </c>
      <c r="AY58" s="4026" t="s">
        <v>359</v>
      </c>
      <c r="AZ58" s="4026" t="s">
        <v>359</v>
      </c>
      <c r="BA58" s="4026" t="s">
        <v>359</v>
      </c>
      <c r="BB58" s="4026" t="s">
        <v>359</v>
      </c>
      <c r="BC58" s="4026" t="s">
        <v>359</v>
      </c>
      <c r="BD58" s="4026" t="s">
        <v>359</v>
      </c>
      <c r="BE58" s="4026" t="s">
        <v>359</v>
      </c>
      <c r="BF58" s="4026" t="s">
        <v>359</v>
      </c>
      <c r="BG58" s="4026" t="s">
        <v>359</v>
      </c>
      <c r="BH58" s="4026" t="s">
        <v>359</v>
      </c>
      <c r="BI58" s="4071">
        <v>1</v>
      </c>
      <c r="BJ58" s="4016">
        <v>0</v>
      </c>
      <c r="BK58" s="4016"/>
      <c r="BL58" s="4080"/>
      <c r="BM58" s="4079"/>
      <c r="BN58" s="4080">
        <v>45000</v>
      </c>
      <c r="BO58" s="4080">
        <v>45000</v>
      </c>
      <c r="BP58" s="4080" t="s">
        <v>574</v>
      </c>
      <c r="BQ58" s="4079">
        <v>7797</v>
      </c>
      <c r="BR58" s="4080">
        <v>75000</v>
      </c>
      <c r="BS58" s="4080" t="s">
        <v>359</v>
      </c>
      <c r="BT58" s="4079"/>
      <c r="BU58" s="4079"/>
      <c r="BV58" s="4080">
        <v>48000</v>
      </c>
      <c r="BW58" s="4080" t="s">
        <v>359</v>
      </c>
      <c r="BX58" s="4079"/>
      <c r="BY58" s="4079" t="s">
        <v>359</v>
      </c>
      <c r="BZ58" s="4080">
        <v>10000</v>
      </c>
      <c r="CA58" s="4080"/>
      <c r="CB58" s="4079"/>
      <c r="CC58" s="4079"/>
      <c r="CD58" s="4080">
        <v>0</v>
      </c>
      <c r="CE58" s="4080"/>
      <c r="CF58" s="4079"/>
      <c r="CG58" s="4079"/>
      <c r="CH58" s="4016">
        <v>0</v>
      </c>
      <c r="CI58" s="4080"/>
      <c r="CJ58" s="4079"/>
      <c r="CK58" s="4079"/>
      <c r="CL58" s="4021">
        <v>0</v>
      </c>
      <c r="CM58" s="4080"/>
      <c r="CN58" s="4079"/>
      <c r="CO58" s="4079"/>
      <c r="CP58" s="4016">
        <v>0</v>
      </c>
      <c r="CQ58" s="4080"/>
      <c r="CR58" s="4079"/>
      <c r="CS58" s="4079"/>
      <c r="CT58" s="4016">
        <v>0</v>
      </c>
      <c r="CU58" s="4080"/>
      <c r="CV58" s="4079"/>
      <c r="CW58" s="4079"/>
      <c r="CX58" s="4080">
        <v>0</v>
      </c>
      <c r="CY58" s="4080"/>
      <c r="CZ58" s="4079"/>
      <c r="DA58" s="4079"/>
      <c r="DB58" s="4080">
        <v>0</v>
      </c>
      <c r="DC58" s="4080"/>
      <c r="DD58" s="4079"/>
      <c r="DE58" s="4079"/>
      <c r="DF58" s="4080">
        <v>0</v>
      </c>
      <c r="DG58" s="4080"/>
      <c r="DH58" s="4079"/>
      <c r="DI58" s="4079"/>
      <c r="DJ58" s="4080">
        <v>0</v>
      </c>
      <c r="DK58" s="4080"/>
      <c r="DL58" s="4079"/>
      <c r="DM58" s="4079"/>
      <c r="DN58" s="4080">
        <v>0</v>
      </c>
      <c r="DO58" s="4080"/>
      <c r="DP58" s="4079"/>
      <c r="DQ58" s="4079"/>
      <c r="DR58" s="4080">
        <v>0</v>
      </c>
      <c r="DS58" s="4080"/>
      <c r="DT58" s="4081"/>
      <c r="DU58" s="3979"/>
      <c r="DV58" s="4023">
        <f>BJ58+BN58+BR58+BV58+BZ58+CD58+CH58+CL58+CP58+CT58+CX58+DB58+DF58+DJ58+DN58+DR58</f>
        <v>178000</v>
      </c>
      <c r="DW58" s="4026" t="s">
        <v>644</v>
      </c>
      <c r="DX58" s="4026" t="s">
        <v>289</v>
      </c>
      <c r="DY58" s="4026" t="s">
        <v>645</v>
      </c>
      <c r="DZ58" s="4026" t="s">
        <v>705</v>
      </c>
      <c r="EA58" s="4026">
        <v>3779595</v>
      </c>
      <c r="EB58" s="1393" t="s">
        <v>647</v>
      </c>
      <c r="EC58" s="4026" t="s">
        <v>359</v>
      </c>
      <c r="ED58" s="4026" t="s">
        <v>359</v>
      </c>
      <c r="EE58" s="4026" t="s">
        <v>359</v>
      </c>
      <c r="EF58" s="4026" t="s">
        <v>359</v>
      </c>
      <c r="EG58" s="4026" t="s">
        <v>359</v>
      </c>
      <c r="EH58" s="4032" t="s">
        <v>359</v>
      </c>
      <c r="EI58" s="3976"/>
      <c r="EJ58" s="3976"/>
      <c r="EK58" s="3976"/>
      <c r="EL58" s="3976"/>
    </row>
    <row r="59" spans="1:142" ht="168.75" customHeight="1">
      <c r="A59" s="4083" t="s">
        <v>1536</v>
      </c>
      <c r="B59" s="4054">
        <v>0.13</v>
      </c>
      <c r="C59" s="4026" t="s">
        <v>1573</v>
      </c>
      <c r="D59" s="4049">
        <v>2.5999999999999999E-2</v>
      </c>
      <c r="E59" s="4026" t="s">
        <v>720</v>
      </c>
      <c r="F59" s="4026" t="s">
        <v>1574</v>
      </c>
      <c r="G59" s="4026" t="s">
        <v>11</v>
      </c>
      <c r="H59" s="4009" t="s">
        <v>29</v>
      </c>
      <c r="I59" s="4049">
        <v>6.6199999999999995E-2</v>
      </c>
      <c r="J59" s="4026">
        <v>2022</v>
      </c>
      <c r="K59" s="4055"/>
      <c r="L59" s="4055">
        <v>50770</v>
      </c>
      <c r="M59" s="4049">
        <v>5.8799999999999998E-2</v>
      </c>
      <c r="N59" s="4049">
        <v>5.7599999999999998E-2</v>
      </c>
      <c r="O59" s="4049">
        <v>5.6500000000000002E-2</v>
      </c>
      <c r="P59" s="4049">
        <v>5.5300000000000002E-2</v>
      </c>
      <c r="Q59" s="4049">
        <v>5.4199999999999998E-2</v>
      </c>
      <c r="R59" s="4049">
        <v>5.3199999999999997E-2</v>
      </c>
      <c r="S59" s="4049">
        <v>5.21E-2</v>
      </c>
      <c r="T59" s="4049">
        <v>5.0999999999999997E-2</v>
      </c>
      <c r="U59" s="4049">
        <v>0.05</v>
      </c>
      <c r="V59" s="4049">
        <v>4.9000000000000002E-2</v>
      </c>
      <c r="W59" s="4049">
        <v>4.8000000000000001E-2</v>
      </c>
      <c r="X59" s="4049">
        <v>4.7100000000000003E-2</v>
      </c>
      <c r="Y59" s="4049">
        <v>4.6100000000000002E-2</v>
      </c>
      <c r="Z59" s="4049">
        <v>4.5199999999999997E-2</v>
      </c>
      <c r="AA59" s="4049">
        <v>4.4299999999999999E-2</v>
      </c>
      <c r="AB59" s="4049">
        <v>4.3400000000000001E-2</v>
      </c>
      <c r="AC59" s="4049">
        <v>4.3400000000000001E-2</v>
      </c>
      <c r="AD59" s="4026" t="s">
        <v>698</v>
      </c>
      <c r="AE59" s="4026" t="s">
        <v>1578</v>
      </c>
      <c r="AF59" s="4012">
        <v>8.6999999999999994E-3</v>
      </c>
      <c r="AG59" s="4026" t="s">
        <v>1579</v>
      </c>
      <c r="AH59" s="4026" t="s">
        <v>1579</v>
      </c>
      <c r="AI59" s="3979" t="s">
        <v>1568</v>
      </c>
      <c r="AJ59" s="4026" t="s">
        <v>1569</v>
      </c>
      <c r="AK59" s="4026" t="s">
        <v>11</v>
      </c>
      <c r="AL59" s="4026" t="s">
        <v>20</v>
      </c>
      <c r="AM59" s="3979" t="str">
        <f t="shared" si="8"/>
        <v>SI</v>
      </c>
      <c r="AN59" s="4026">
        <v>351</v>
      </c>
      <c r="AO59" s="4026">
        <v>400</v>
      </c>
      <c r="AP59" s="4026">
        <v>2022</v>
      </c>
      <c r="AQ59" s="4055">
        <v>45078</v>
      </c>
      <c r="AR59" s="4055">
        <v>50769</v>
      </c>
      <c r="AS59" s="4026"/>
      <c r="AT59" s="4026" t="s">
        <v>359</v>
      </c>
      <c r="AU59" s="4026">
        <v>400</v>
      </c>
      <c r="AV59" s="4026" t="s">
        <v>359</v>
      </c>
      <c r="AW59" s="4026">
        <v>400</v>
      </c>
      <c r="AX59" s="4026" t="s">
        <v>359</v>
      </c>
      <c r="AY59" s="4026">
        <v>400</v>
      </c>
      <c r="AZ59" s="4026" t="s">
        <v>359</v>
      </c>
      <c r="BA59" s="4026">
        <v>400</v>
      </c>
      <c r="BB59" s="4026" t="s">
        <v>359</v>
      </c>
      <c r="BC59" s="4026">
        <v>400</v>
      </c>
      <c r="BD59" s="4026" t="s">
        <v>359</v>
      </c>
      <c r="BE59" s="4026">
        <v>400</v>
      </c>
      <c r="BF59" s="4026" t="s">
        <v>359</v>
      </c>
      <c r="BG59" s="4026">
        <v>400</v>
      </c>
      <c r="BH59" s="4026" t="s">
        <v>359</v>
      </c>
      <c r="BI59" s="4026">
        <f>SUM(AS59:BH59)</f>
        <v>2800</v>
      </c>
      <c r="BJ59" s="4016">
        <v>0</v>
      </c>
      <c r="BK59" s="4016"/>
      <c r="BL59" s="4080"/>
      <c r="BM59" s="4079"/>
      <c r="BN59" s="4080">
        <v>0</v>
      </c>
      <c r="BO59" s="4080"/>
      <c r="BP59" s="4080" t="s">
        <v>359</v>
      </c>
      <c r="BQ59" s="4079" t="s">
        <v>359</v>
      </c>
      <c r="BR59" s="4080">
        <v>5445</v>
      </c>
      <c r="BS59" s="4080" t="s">
        <v>359</v>
      </c>
      <c r="BT59" s="4079"/>
      <c r="BU59" s="4079" t="s">
        <v>359</v>
      </c>
      <c r="BV59" s="4080">
        <v>5989.5</v>
      </c>
      <c r="BW59" s="4080" t="s">
        <v>359</v>
      </c>
      <c r="BX59" s="4079"/>
      <c r="BY59" s="4079" t="s">
        <v>359</v>
      </c>
      <c r="BZ59" s="4080">
        <v>6588</v>
      </c>
      <c r="CA59" s="4080" t="s">
        <v>359</v>
      </c>
      <c r="CB59" s="4079"/>
      <c r="CC59" s="4079" t="s">
        <v>359</v>
      </c>
      <c r="CD59" s="4080">
        <v>7247</v>
      </c>
      <c r="CE59" s="4080" t="s">
        <v>359</v>
      </c>
      <c r="CF59" s="4079"/>
      <c r="CG59" s="4079" t="s">
        <v>359</v>
      </c>
      <c r="CH59" s="4016">
        <v>7972</v>
      </c>
      <c r="CI59" s="4080" t="s">
        <v>359</v>
      </c>
      <c r="CJ59" s="4079"/>
      <c r="CK59" s="4079" t="s">
        <v>359</v>
      </c>
      <c r="CL59" s="4021">
        <v>8769</v>
      </c>
      <c r="CM59" s="4080" t="s">
        <v>359</v>
      </c>
      <c r="CN59" s="4079"/>
      <c r="CO59" s="4079" t="s">
        <v>359</v>
      </c>
      <c r="CP59" s="4016">
        <v>9646</v>
      </c>
      <c r="CQ59" s="4080" t="s">
        <v>359</v>
      </c>
      <c r="CR59" s="4079"/>
      <c r="CS59" s="4079" t="s">
        <v>359</v>
      </c>
      <c r="CT59" s="4016">
        <v>10610</v>
      </c>
      <c r="CU59" s="4080" t="s">
        <v>359</v>
      </c>
      <c r="CV59" s="4079"/>
      <c r="CW59" s="4079" t="s">
        <v>359</v>
      </c>
      <c r="CX59" s="4080">
        <v>11671</v>
      </c>
      <c r="CY59" s="4080" t="s">
        <v>359</v>
      </c>
      <c r="CZ59" s="4079"/>
      <c r="DA59" s="4079" t="s">
        <v>359</v>
      </c>
      <c r="DB59" s="4080">
        <v>12839</v>
      </c>
      <c r="DC59" s="4080" t="s">
        <v>359</v>
      </c>
      <c r="DD59" s="4079"/>
      <c r="DE59" s="4079" t="s">
        <v>359</v>
      </c>
      <c r="DF59" s="4080">
        <v>14122</v>
      </c>
      <c r="DG59" s="4080" t="s">
        <v>359</v>
      </c>
      <c r="DH59" s="4079"/>
      <c r="DI59" s="4079" t="s">
        <v>359</v>
      </c>
      <c r="DJ59" s="4080">
        <v>15535</v>
      </c>
      <c r="DK59" s="4080" t="s">
        <v>359</v>
      </c>
      <c r="DL59" s="4079"/>
      <c r="DM59" s="4079" t="s">
        <v>359</v>
      </c>
      <c r="DN59" s="4080">
        <v>17088</v>
      </c>
      <c r="DO59" s="4080" t="s">
        <v>359</v>
      </c>
      <c r="DP59" s="4079"/>
      <c r="DQ59" s="4079" t="s">
        <v>359</v>
      </c>
      <c r="DR59" s="4080">
        <v>18797</v>
      </c>
      <c r="DS59" s="4080" t="s">
        <v>359</v>
      </c>
      <c r="DT59" s="4081"/>
      <c r="DU59" s="3979" t="s">
        <v>359</v>
      </c>
      <c r="DV59" s="4023">
        <f t="shared" si="2"/>
        <v>152318.5</v>
      </c>
      <c r="DW59" s="4026" t="s">
        <v>644</v>
      </c>
      <c r="DX59" s="4026" t="s">
        <v>289</v>
      </c>
      <c r="DY59" s="4026" t="s">
        <v>645</v>
      </c>
      <c r="DZ59" s="4026" t="s">
        <v>705</v>
      </c>
      <c r="EA59" s="4026">
        <v>3779595</v>
      </c>
      <c r="EB59" s="1393" t="s">
        <v>647</v>
      </c>
      <c r="EC59" s="4037"/>
      <c r="ED59" s="4037"/>
      <c r="EE59" s="4037"/>
      <c r="EF59" s="4037"/>
      <c r="EG59" s="4037"/>
      <c r="EH59" s="4084"/>
      <c r="EI59" s="3976"/>
      <c r="EJ59" s="3976"/>
      <c r="EK59" s="3976"/>
      <c r="EL59" s="3976"/>
    </row>
    <row r="60" spans="1:142" s="2464" customFormat="1" ht="168.75" customHeight="1">
      <c r="A60" s="4083" t="s">
        <v>1536</v>
      </c>
      <c r="B60" s="4054">
        <v>0.13</v>
      </c>
      <c r="C60" s="2829" t="s">
        <v>1580</v>
      </c>
      <c r="D60" s="2828">
        <v>2.4500000000000001E-2</v>
      </c>
      <c r="E60" s="2829" t="s">
        <v>1581</v>
      </c>
      <c r="F60" s="2829" t="s">
        <v>1582</v>
      </c>
      <c r="G60" s="4026" t="s">
        <v>572</v>
      </c>
      <c r="H60" s="4026" t="s">
        <v>23</v>
      </c>
      <c r="I60" s="4026" t="s">
        <v>437</v>
      </c>
      <c r="J60" s="4026"/>
      <c r="K60" s="4055"/>
      <c r="L60" s="4055">
        <v>50770</v>
      </c>
      <c r="M60" s="4049">
        <v>6.25E-2</v>
      </c>
      <c r="N60" s="4049">
        <v>6.25E-2</v>
      </c>
      <c r="O60" s="4049">
        <v>6.25E-2</v>
      </c>
      <c r="P60" s="4049">
        <v>6.25E-2</v>
      </c>
      <c r="Q60" s="4049">
        <v>6.25E-2</v>
      </c>
      <c r="R60" s="4049">
        <v>6.25E-2</v>
      </c>
      <c r="S60" s="4049">
        <v>6.25E-2</v>
      </c>
      <c r="T60" s="4049">
        <v>6.25E-2</v>
      </c>
      <c r="U60" s="4049">
        <v>6.25E-2</v>
      </c>
      <c r="V60" s="4049">
        <v>6.25E-2</v>
      </c>
      <c r="W60" s="4049">
        <v>6.25E-2</v>
      </c>
      <c r="X60" s="4049">
        <v>6.25E-2</v>
      </c>
      <c r="Y60" s="4049">
        <v>6.25E-2</v>
      </c>
      <c r="Z60" s="4049">
        <v>6.25E-2</v>
      </c>
      <c r="AA60" s="4049">
        <v>6.25E-2</v>
      </c>
      <c r="AB60" s="4049">
        <v>6.25E-2</v>
      </c>
      <c r="AC60" s="4085">
        <f t="shared" ref="AC60:AC67" si="12">SUM(M60:AB60)</f>
        <v>1</v>
      </c>
      <c r="AD60" s="4026"/>
      <c r="AE60" s="4026" t="s">
        <v>1583</v>
      </c>
      <c r="AF60" s="4012">
        <v>8.6999999999999994E-3</v>
      </c>
      <c r="AG60" s="4026" t="s">
        <v>1584</v>
      </c>
      <c r="AH60" s="4026" t="s">
        <v>1585</v>
      </c>
      <c r="AI60" s="4026" t="s">
        <v>283</v>
      </c>
      <c r="AJ60" s="4026" t="s">
        <v>1386</v>
      </c>
      <c r="AK60" s="4026" t="s">
        <v>278</v>
      </c>
      <c r="AL60" s="4026" t="s">
        <v>20</v>
      </c>
      <c r="AM60" s="3979" t="str">
        <f t="shared" si="8"/>
        <v>NO</v>
      </c>
      <c r="AN60" s="4026" t="s">
        <v>437</v>
      </c>
      <c r="AO60" s="4026">
        <v>86</v>
      </c>
      <c r="AP60" s="4026">
        <v>2022</v>
      </c>
      <c r="AQ60" s="4055">
        <v>45078</v>
      </c>
      <c r="AR60" s="4055">
        <v>50769</v>
      </c>
      <c r="AS60" s="4026">
        <v>96</v>
      </c>
      <c r="AT60" s="4026">
        <v>96</v>
      </c>
      <c r="AU60" s="4026">
        <v>96</v>
      </c>
      <c r="AV60" s="4026">
        <v>96</v>
      </c>
      <c r="AW60" s="4026">
        <v>96</v>
      </c>
      <c r="AX60" s="4026">
        <v>96</v>
      </c>
      <c r="AY60" s="4026">
        <v>96</v>
      </c>
      <c r="AZ60" s="4026">
        <v>96</v>
      </c>
      <c r="BA60" s="4026">
        <v>96</v>
      </c>
      <c r="BB60" s="4026">
        <v>96</v>
      </c>
      <c r="BC60" s="4026">
        <v>96</v>
      </c>
      <c r="BD60" s="4026">
        <v>96</v>
      </c>
      <c r="BE60" s="4026">
        <v>96</v>
      </c>
      <c r="BF60" s="4026">
        <v>96</v>
      </c>
      <c r="BG60" s="4026">
        <v>96</v>
      </c>
      <c r="BH60" s="4026">
        <v>96</v>
      </c>
      <c r="BI60" s="4026">
        <f t="shared" ref="BI60:BI65" si="13">SUM(AS60:BH60)</f>
        <v>1536</v>
      </c>
      <c r="BJ60" s="4016">
        <v>786</v>
      </c>
      <c r="BK60" s="4016">
        <v>786</v>
      </c>
      <c r="BL60" s="4080" t="s">
        <v>574</v>
      </c>
      <c r="BM60" s="4079">
        <v>7695</v>
      </c>
      <c r="BN60" s="4080">
        <v>849</v>
      </c>
      <c r="BO60" s="4080">
        <v>849</v>
      </c>
      <c r="BP60" s="4080" t="s">
        <v>574</v>
      </c>
      <c r="BQ60" s="4079">
        <v>7695</v>
      </c>
      <c r="BR60" s="4080">
        <v>922</v>
      </c>
      <c r="BS60" s="4080"/>
      <c r="BT60" s="4079"/>
      <c r="BU60" s="4079"/>
      <c r="BV60" s="4080">
        <v>1005</v>
      </c>
      <c r="BW60" s="4080"/>
      <c r="BX60" s="4079"/>
      <c r="BY60" s="4079"/>
      <c r="BZ60" s="4080">
        <v>1100</v>
      </c>
      <c r="CA60" s="4080"/>
      <c r="CB60" s="4079"/>
      <c r="CC60" s="4079"/>
      <c r="CD60" s="4080">
        <v>1211</v>
      </c>
      <c r="CE60" s="4080"/>
      <c r="CF60" s="4079"/>
      <c r="CG60" s="4079"/>
      <c r="CH60" s="4016">
        <v>1338</v>
      </c>
      <c r="CI60" s="4080"/>
      <c r="CJ60" s="4079"/>
      <c r="CK60" s="4079"/>
      <c r="CL60" s="4021">
        <v>1485</v>
      </c>
      <c r="CM60" s="4080"/>
      <c r="CN60" s="4079"/>
      <c r="CO60" s="4079"/>
      <c r="CP60" s="4016">
        <v>1656</v>
      </c>
      <c r="CQ60" s="4080"/>
      <c r="CR60" s="4079"/>
      <c r="CS60" s="4079"/>
      <c r="CT60" s="4016">
        <v>1854</v>
      </c>
      <c r="CU60" s="4080"/>
      <c r="CV60" s="4079"/>
      <c r="CW60" s="4079"/>
      <c r="CX60" s="4080">
        <v>2085</v>
      </c>
      <c r="CY60" s="4080"/>
      <c r="CZ60" s="4079"/>
      <c r="DA60" s="4079"/>
      <c r="DB60" s="4080">
        <v>2357</v>
      </c>
      <c r="DC60" s="4080"/>
      <c r="DD60" s="4079"/>
      <c r="DE60" s="4079"/>
      <c r="DF60" s="4080">
        <v>2675</v>
      </c>
      <c r="DG60" s="4080"/>
      <c r="DH60" s="4079"/>
      <c r="DI60" s="4079"/>
      <c r="DJ60" s="4080">
        <v>3049</v>
      </c>
      <c r="DK60" s="4080"/>
      <c r="DL60" s="4079"/>
      <c r="DM60" s="4079"/>
      <c r="DN60" s="4080">
        <v>3492</v>
      </c>
      <c r="DO60" s="4080"/>
      <c r="DP60" s="4079"/>
      <c r="DQ60" s="4079"/>
      <c r="DR60" s="4080">
        <v>4015</v>
      </c>
      <c r="DS60" s="4080"/>
      <c r="DT60" s="4081"/>
      <c r="DU60" s="3979"/>
      <c r="DV60" s="4023">
        <f t="shared" si="2"/>
        <v>29879</v>
      </c>
      <c r="DW60" s="4026" t="s">
        <v>288</v>
      </c>
      <c r="DX60" s="4026" t="s">
        <v>289</v>
      </c>
      <c r="DY60" s="2831" t="s">
        <v>656</v>
      </c>
      <c r="DZ60" s="4026" t="s">
        <v>1376</v>
      </c>
      <c r="EA60" s="4026">
        <v>3779595</v>
      </c>
      <c r="EB60" s="4026" t="s">
        <v>1377</v>
      </c>
      <c r="EC60" s="4026" t="s">
        <v>10</v>
      </c>
      <c r="ED60" s="4026" t="s">
        <v>200</v>
      </c>
      <c r="EE60" s="4026"/>
      <c r="EF60" s="4026" t="s">
        <v>1586</v>
      </c>
      <c r="EG60" s="4026"/>
      <c r="EH60" s="4032"/>
      <c r="EI60" s="4086"/>
      <c r="EJ60" s="4086"/>
      <c r="EK60" s="4086"/>
      <c r="EL60" s="4086"/>
    </row>
    <row r="61" spans="1:142" ht="168.75" customHeight="1">
      <c r="A61" s="4083" t="s">
        <v>1536</v>
      </c>
      <c r="B61" s="4054">
        <v>0.13</v>
      </c>
      <c r="C61" s="2829" t="s">
        <v>1580</v>
      </c>
      <c r="D61" s="2828">
        <v>2.4500000000000001E-2</v>
      </c>
      <c r="E61" s="2829" t="s">
        <v>1581</v>
      </c>
      <c r="F61" s="2829" t="s">
        <v>1587</v>
      </c>
      <c r="G61" s="4026" t="s">
        <v>572</v>
      </c>
      <c r="H61" s="4026" t="s">
        <v>23</v>
      </c>
      <c r="I61" s="4026" t="s">
        <v>437</v>
      </c>
      <c r="J61" s="4026"/>
      <c r="K61" s="4055"/>
      <c r="L61" s="4055">
        <v>50770</v>
      </c>
      <c r="M61" s="4049">
        <v>6.25E-2</v>
      </c>
      <c r="N61" s="4049">
        <v>6.25E-2</v>
      </c>
      <c r="O61" s="4049">
        <v>6.25E-2</v>
      </c>
      <c r="P61" s="4049">
        <v>6.25E-2</v>
      </c>
      <c r="Q61" s="4049">
        <v>6.25E-2</v>
      </c>
      <c r="R61" s="4049">
        <v>6.25E-2</v>
      </c>
      <c r="S61" s="4049">
        <v>6.25E-2</v>
      </c>
      <c r="T61" s="4049">
        <v>6.25E-2</v>
      </c>
      <c r="U61" s="4049">
        <v>6.25E-2</v>
      </c>
      <c r="V61" s="4049">
        <v>6.25E-2</v>
      </c>
      <c r="W61" s="4049">
        <v>6.25E-2</v>
      </c>
      <c r="X61" s="4049">
        <v>6.25E-2</v>
      </c>
      <c r="Y61" s="4049">
        <v>6.25E-2</v>
      </c>
      <c r="Z61" s="4049">
        <v>6.25E-2</v>
      </c>
      <c r="AA61" s="4049">
        <v>6.25E-2</v>
      </c>
      <c r="AB61" s="4049">
        <v>6.25E-2</v>
      </c>
      <c r="AC61" s="4085">
        <f t="shared" si="12"/>
        <v>1</v>
      </c>
      <c r="AD61" s="4026" t="s">
        <v>1588</v>
      </c>
      <c r="AE61" s="4026" t="s">
        <v>1589</v>
      </c>
      <c r="AF61" s="4012">
        <v>8.6999999999999994E-3</v>
      </c>
      <c r="AG61" s="4026" t="s">
        <v>1590</v>
      </c>
      <c r="AH61" s="4026" t="s">
        <v>1591</v>
      </c>
      <c r="AI61" s="3979" t="s">
        <v>1310</v>
      </c>
      <c r="AJ61" s="4026" t="s">
        <v>1386</v>
      </c>
      <c r="AK61" s="4026" t="s">
        <v>278</v>
      </c>
      <c r="AL61" s="4026" t="s">
        <v>20</v>
      </c>
      <c r="AM61" s="3979" t="str">
        <f t="shared" si="8"/>
        <v>NO</v>
      </c>
      <c r="AN61" s="4026" t="s">
        <v>437</v>
      </c>
      <c r="AO61" s="4026">
        <v>300</v>
      </c>
      <c r="AP61" s="4026">
        <v>2022</v>
      </c>
      <c r="AQ61" s="4055">
        <v>45078</v>
      </c>
      <c r="AR61" s="4055">
        <v>50769</v>
      </c>
      <c r="AS61" s="4026">
        <v>300</v>
      </c>
      <c r="AT61" s="4026">
        <v>300</v>
      </c>
      <c r="AU61" s="4026">
        <v>300</v>
      </c>
      <c r="AV61" s="4026">
        <v>300</v>
      </c>
      <c r="AW61" s="4026">
        <v>300</v>
      </c>
      <c r="AX61" s="4026">
        <v>300</v>
      </c>
      <c r="AY61" s="4026">
        <v>300</v>
      </c>
      <c r="AZ61" s="4026">
        <v>300</v>
      </c>
      <c r="BA61" s="4026">
        <v>300</v>
      </c>
      <c r="BB61" s="4026">
        <v>300</v>
      </c>
      <c r="BC61" s="4026">
        <v>300</v>
      </c>
      <c r="BD61" s="4026">
        <v>300</v>
      </c>
      <c r="BE61" s="4026">
        <v>300</v>
      </c>
      <c r="BF61" s="4026">
        <v>300</v>
      </c>
      <c r="BG61" s="4026">
        <v>300</v>
      </c>
      <c r="BH61" s="4026">
        <v>300</v>
      </c>
      <c r="BI61" s="4026">
        <f t="shared" si="13"/>
        <v>4800</v>
      </c>
      <c r="BJ61" s="4016">
        <v>44</v>
      </c>
      <c r="BK61" s="4016">
        <v>44</v>
      </c>
      <c r="BL61" s="4080" t="s">
        <v>574</v>
      </c>
      <c r="BM61" s="4079" t="s">
        <v>359</v>
      </c>
      <c r="BN61" s="4080">
        <v>47</v>
      </c>
      <c r="BO61" s="4080">
        <v>47</v>
      </c>
      <c r="BP61" s="4080" t="s">
        <v>1528</v>
      </c>
      <c r="BQ61" s="4079" t="s">
        <v>359</v>
      </c>
      <c r="BR61" s="4080">
        <v>51</v>
      </c>
      <c r="BS61" s="4080" t="s">
        <v>359</v>
      </c>
      <c r="BT61" s="4079"/>
      <c r="BU61" s="4079" t="s">
        <v>359</v>
      </c>
      <c r="BV61" s="4080">
        <v>56</v>
      </c>
      <c r="BW61" s="4080" t="s">
        <v>359</v>
      </c>
      <c r="BX61" s="4079"/>
      <c r="BY61" s="4079" t="s">
        <v>359</v>
      </c>
      <c r="BZ61" s="4080">
        <v>62</v>
      </c>
      <c r="CA61" s="4080" t="s">
        <v>359</v>
      </c>
      <c r="CB61" s="4079"/>
      <c r="CC61" s="4079" t="s">
        <v>359</v>
      </c>
      <c r="CD61" s="4080">
        <v>67</v>
      </c>
      <c r="CE61" s="4080" t="s">
        <v>359</v>
      </c>
      <c r="CF61" s="4079"/>
      <c r="CG61" s="4079" t="s">
        <v>359</v>
      </c>
      <c r="CH61" s="4016">
        <v>75</v>
      </c>
      <c r="CI61" s="4080" t="s">
        <v>359</v>
      </c>
      <c r="CJ61" s="4079"/>
      <c r="CK61" s="4079" t="s">
        <v>359</v>
      </c>
      <c r="CL61" s="4021">
        <v>83</v>
      </c>
      <c r="CM61" s="4080" t="s">
        <v>359</v>
      </c>
      <c r="CN61" s="4079"/>
      <c r="CO61" s="4079" t="s">
        <v>359</v>
      </c>
      <c r="CP61" s="4016">
        <v>92</v>
      </c>
      <c r="CQ61" s="4080" t="s">
        <v>359</v>
      </c>
      <c r="CR61" s="4079"/>
      <c r="CS61" s="4079" t="s">
        <v>359</v>
      </c>
      <c r="CT61" s="4016">
        <v>104</v>
      </c>
      <c r="CU61" s="4080" t="s">
        <v>359</v>
      </c>
      <c r="CV61" s="4079"/>
      <c r="CW61" s="4079" t="s">
        <v>359</v>
      </c>
      <c r="CX61" s="4080">
        <v>117</v>
      </c>
      <c r="CY61" s="4080" t="s">
        <v>359</v>
      </c>
      <c r="CZ61" s="4079"/>
      <c r="DA61" s="4079" t="s">
        <v>359</v>
      </c>
      <c r="DB61" s="4080">
        <v>131</v>
      </c>
      <c r="DC61" s="4080" t="s">
        <v>359</v>
      </c>
      <c r="DD61" s="4079"/>
      <c r="DE61" s="4079" t="s">
        <v>359</v>
      </c>
      <c r="DF61" s="4080">
        <v>149</v>
      </c>
      <c r="DG61" s="4080" t="s">
        <v>359</v>
      </c>
      <c r="DH61" s="4079"/>
      <c r="DI61" s="4079" t="s">
        <v>359</v>
      </c>
      <c r="DJ61" s="4080">
        <v>170</v>
      </c>
      <c r="DK61" s="4080" t="s">
        <v>359</v>
      </c>
      <c r="DL61" s="4079"/>
      <c r="DM61" s="4079" t="s">
        <v>359</v>
      </c>
      <c r="DN61" s="4080">
        <v>195</v>
      </c>
      <c r="DO61" s="4080" t="s">
        <v>359</v>
      </c>
      <c r="DP61" s="4079"/>
      <c r="DQ61" s="4079" t="s">
        <v>359</v>
      </c>
      <c r="DR61" s="4080">
        <v>225</v>
      </c>
      <c r="DS61" s="4080" t="s">
        <v>359</v>
      </c>
      <c r="DT61" s="4081"/>
      <c r="DU61" s="3979" t="s">
        <v>359</v>
      </c>
      <c r="DV61" s="4023">
        <f t="shared" si="2"/>
        <v>1668</v>
      </c>
      <c r="DW61" s="4026" t="s">
        <v>288</v>
      </c>
      <c r="DX61" s="4026" t="s">
        <v>289</v>
      </c>
      <c r="DY61" s="4026" t="s">
        <v>656</v>
      </c>
      <c r="DZ61" s="4026" t="s">
        <v>1376</v>
      </c>
      <c r="EA61" s="4026">
        <v>3779595</v>
      </c>
      <c r="EB61" s="1394" t="s">
        <v>1377</v>
      </c>
      <c r="EC61" s="4026" t="s">
        <v>10</v>
      </c>
      <c r="ED61" s="4009" t="s">
        <v>200</v>
      </c>
      <c r="EE61" s="4026" t="s">
        <v>359</v>
      </c>
      <c r="EF61" s="4026" t="s">
        <v>359</v>
      </c>
      <c r="EG61" s="4026" t="s">
        <v>359</v>
      </c>
      <c r="EH61" s="4032" t="s">
        <v>359</v>
      </c>
      <c r="EI61" s="3976"/>
      <c r="EJ61" s="3976"/>
      <c r="EK61" s="3976"/>
      <c r="EL61" s="3976"/>
    </row>
    <row r="62" spans="1:142" ht="168.75" customHeight="1">
      <c r="A62" s="4083" t="s">
        <v>1536</v>
      </c>
      <c r="B62" s="4054">
        <v>0.13</v>
      </c>
      <c r="C62" s="2829" t="s">
        <v>1580</v>
      </c>
      <c r="D62" s="2828">
        <v>2.4500000000000001E-2</v>
      </c>
      <c r="E62" s="2829" t="s">
        <v>1581</v>
      </c>
      <c r="F62" s="2829" t="s">
        <v>1582</v>
      </c>
      <c r="G62" s="4026" t="s">
        <v>572</v>
      </c>
      <c r="H62" s="4026" t="s">
        <v>23</v>
      </c>
      <c r="I62" s="4026" t="s">
        <v>437</v>
      </c>
      <c r="J62" s="4026"/>
      <c r="K62" s="4055"/>
      <c r="L62" s="4055">
        <v>50770</v>
      </c>
      <c r="M62" s="4049">
        <v>6.25E-2</v>
      </c>
      <c r="N62" s="4049">
        <v>6.25E-2</v>
      </c>
      <c r="O62" s="4049">
        <v>6.25E-2</v>
      </c>
      <c r="P62" s="4049">
        <v>6.25E-2</v>
      </c>
      <c r="Q62" s="4049">
        <v>6.25E-2</v>
      </c>
      <c r="R62" s="4049">
        <v>6.25E-2</v>
      </c>
      <c r="S62" s="4049">
        <v>6.25E-2</v>
      </c>
      <c r="T62" s="4049">
        <v>6.25E-2</v>
      </c>
      <c r="U62" s="4049">
        <v>6.25E-2</v>
      </c>
      <c r="V62" s="4049">
        <v>6.25E-2</v>
      </c>
      <c r="W62" s="4049">
        <v>6.25E-2</v>
      </c>
      <c r="X62" s="4049">
        <v>6.25E-2</v>
      </c>
      <c r="Y62" s="4049">
        <v>6.25E-2</v>
      </c>
      <c r="Z62" s="4049">
        <v>6.25E-2</v>
      </c>
      <c r="AA62" s="4049">
        <v>6.25E-2</v>
      </c>
      <c r="AB62" s="4049">
        <v>6.25E-2</v>
      </c>
      <c r="AC62" s="4085">
        <f t="shared" si="12"/>
        <v>1</v>
      </c>
      <c r="AD62" s="4026" t="s">
        <v>1588</v>
      </c>
      <c r="AE62" s="4026" t="s">
        <v>1592</v>
      </c>
      <c r="AF62" s="4012">
        <v>8.6999999999999994E-3</v>
      </c>
      <c r="AG62" s="4026" t="s">
        <v>1593</v>
      </c>
      <c r="AH62" s="4026" t="s">
        <v>1594</v>
      </c>
      <c r="AI62" s="4026" t="s">
        <v>283</v>
      </c>
      <c r="AJ62" s="4026" t="s">
        <v>1386</v>
      </c>
      <c r="AK62" s="4026" t="s">
        <v>278</v>
      </c>
      <c r="AL62" s="4026" t="s">
        <v>20</v>
      </c>
      <c r="AM62" s="3979" t="str">
        <f t="shared" si="8"/>
        <v>NO</v>
      </c>
      <c r="AN62" s="4026" t="s">
        <v>437</v>
      </c>
      <c r="AO62" s="4026">
        <v>2300</v>
      </c>
      <c r="AP62" s="4026">
        <v>2022</v>
      </c>
      <c r="AQ62" s="4055">
        <v>45078</v>
      </c>
      <c r="AR62" s="4055">
        <v>50769</v>
      </c>
      <c r="AS62" s="4026">
        <v>2300</v>
      </c>
      <c r="AT62" s="4026">
        <v>2300</v>
      </c>
      <c r="AU62" s="4026">
        <v>2300</v>
      </c>
      <c r="AV62" s="4026">
        <v>2300</v>
      </c>
      <c r="AW62" s="4026">
        <v>2300</v>
      </c>
      <c r="AX62" s="4026">
        <v>2300</v>
      </c>
      <c r="AY62" s="4026">
        <v>2300</v>
      </c>
      <c r="AZ62" s="4026">
        <v>2300</v>
      </c>
      <c r="BA62" s="4026">
        <v>2300</v>
      </c>
      <c r="BB62" s="4026">
        <v>2300</v>
      </c>
      <c r="BC62" s="4026">
        <v>2300</v>
      </c>
      <c r="BD62" s="4026">
        <v>2300</v>
      </c>
      <c r="BE62" s="4026">
        <v>2300</v>
      </c>
      <c r="BF62" s="4026">
        <v>2300</v>
      </c>
      <c r="BG62" s="4026">
        <v>2300</v>
      </c>
      <c r="BH62" s="4026">
        <v>2300</v>
      </c>
      <c r="BI62" s="4026">
        <f t="shared" si="13"/>
        <v>36800</v>
      </c>
      <c r="BJ62" s="4016">
        <v>362</v>
      </c>
      <c r="BK62" s="4016">
        <v>362</v>
      </c>
      <c r="BL62" s="4080" t="s">
        <v>606</v>
      </c>
      <c r="BM62" s="4079">
        <v>7695</v>
      </c>
      <c r="BN62" s="4080">
        <v>392</v>
      </c>
      <c r="BO62" s="4080">
        <v>392</v>
      </c>
      <c r="BP62" s="4080" t="s">
        <v>1528</v>
      </c>
      <c r="BQ62" s="4079">
        <v>7695</v>
      </c>
      <c r="BR62" s="4080">
        <v>424</v>
      </c>
      <c r="BS62" s="4080" t="s">
        <v>359</v>
      </c>
      <c r="BT62" s="4079"/>
      <c r="BU62" s="4079" t="s">
        <v>359</v>
      </c>
      <c r="BV62" s="4080">
        <v>463</v>
      </c>
      <c r="BW62" s="4080" t="s">
        <v>359</v>
      </c>
      <c r="BX62" s="4079"/>
      <c r="BY62" s="4079" t="s">
        <v>359</v>
      </c>
      <c r="BZ62" s="4080">
        <v>507</v>
      </c>
      <c r="CA62" s="4080" t="s">
        <v>359</v>
      </c>
      <c r="CB62" s="4079"/>
      <c r="CC62" s="4079" t="s">
        <v>359</v>
      </c>
      <c r="CD62" s="4080">
        <v>558</v>
      </c>
      <c r="CE62" s="4080" t="s">
        <v>359</v>
      </c>
      <c r="CF62" s="4079"/>
      <c r="CG62" s="4079" t="s">
        <v>359</v>
      </c>
      <c r="CH62" s="4016">
        <v>616</v>
      </c>
      <c r="CI62" s="4080" t="s">
        <v>359</v>
      </c>
      <c r="CJ62" s="4079"/>
      <c r="CK62" s="4079" t="s">
        <v>359</v>
      </c>
      <c r="CL62" s="4021">
        <v>684</v>
      </c>
      <c r="CM62" s="4080" t="s">
        <v>359</v>
      </c>
      <c r="CN62" s="4079"/>
      <c r="CO62" s="4079" t="s">
        <v>359</v>
      </c>
      <c r="CP62" s="4016">
        <v>762</v>
      </c>
      <c r="CQ62" s="4080" t="s">
        <v>359</v>
      </c>
      <c r="CR62" s="4079"/>
      <c r="CS62" s="4079" t="s">
        <v>359</v>
      </c>
      <c r="CT62" s="4016">
        <v>854</v>
      </c>
      <c r="CU62" s="4080" t="s">
        <v>359</v>
      </c>
      <c r="CV62" s="4079"/>
      <c r="CW62" s="4079" t="s">
        <v>359</v>
      </c>
      <c r="CX62" s="4080">
        <v>961</v>
      </c>
      <c r="CY62" s="4080" t="s">
        <v>359</v>
      </c>
      <c r="CZ62" s="4079"/>
      <c r="DA62" s="4079" t="s">
        <v>359</v>
      </c>
      <c r="DB62" s="4080">
        <v>1086</v>
      </c>
      <c r="DC62" s="4080" t="s">
        <v>359</v>
      </c>
      <c r="DD62" s="4079"/>
      <c r="DE62" s="4079" t="s">
        <v>359</v>
      </c>
      <c r="DF62" s="4080">
        <v>1233</v>
      </c>
      <c r="DG62" s="4080" t="s">
        <v>359</v>
      </c>
      <c r="DH62" s="4079"/>
      <c r="DI62" s="4079" t="s">
        <v>359</v>
      </c>
      <c r="DJ62" s="4080">
        <v>1405</v>
      </c>
      <c r="DK62" s="4080" t="s">
        <v>359</v>
      </c>
      <c r="DL62" s="4079"/>
      <c r="DM62" s="4079" t="s">
        <v>359</v>
      </c>
      <c r="DN62" s="4080">
        <v>1609</v>
      </c>
      <c r="DO62" s="4080" t="s">
        <v>359</v>
      </c>
      <c r="DP62" s="4079"/>
      <c r="DQ62" s="4079" t="s">
        <v>359</v>
      </c>
      <c r="DR62" s="4080">
        <v>1850</v>
      </c>
      <c r="DS62" s="4080" t="s">
        <v>359</v>
      </c>
      <c r="DT62" s="4081"/>
      <c r="DU62" s="3979" t="s">
        <v>359</v>
      </c>
      <c r="DV62" s="4023">
        <f t="shared" si="2"/>
        <v>13766</v>
      </c>
      <c r="DW62" s="4026" t="s">
        <v>288</v>
      </c>
      <c r="DX62" s="4026" t="s">
        <v>289</v>
      </c>
      <c r="DY62" s="4026" t="s">
        <v>656</v>
      </c>
      <c r="DZ62" s="4026" t="s">
        <v>1376</v>
      </c>
      <c r="EA62" s="4026">
        <v>3779595</v>
      </c>
      <c r="EB62" s="1394" t="s">
        <v>1377</v>
      </c>
      <c r="EC62" s="4026" t="s">
        <v>10</v>
      </c>
      <c r="ED62" s="4009" t="s">
        <v>200</v>
      </c>
      <c r="EE62" s="4026" t="s">
        <v>359</v>
      </c>
      <c r="EF62" s="4026" t="s">
        <v>359</v>
      </c>
      <c r="EG62" s="4026" t="s">
        <v>359</v>
      </c>
      <c r="EH62" s="4032" t="s">
        <v>359</v>
      </c>
      <c r="EI62" s="3976"/>
      <c r="EJ62" s="3976"/>
      <c r="EK62" s="3976"/>
      <c r="EL62" s="3976"/>
    </row>
    <row r="63" spans="1:142" ht="168.75" customHeight="1">
      <c r="A63" s="4083" t="s">
        <v>1536</v>
      </c>
      <c r="B63" s="4054">
        <v>0.13</v>
      </c>
      <c r="C63" s="2829" t="s">
        <v>1580</v>
      </c>
      <c r="D63" s="2828">
        <v>2.4500000000000001E-2</v>
      </c>
      <c r="E63" s="2829" t="s">
        <v>1581</v>
      </c>
      <c r="F63" s="2829" t="s">
        <v>1582</v>
      </c>
      <c r="G63" s="4026" t="s">
        <v>572</v>
      </c>
      <c r="H63" s="4026" t="s">
        <v>23</v>
      </c>
      <c r="I63" s="4026" t="s">
        <v>437</v>
      </c>
      <c r="J63" s="4026"/>
      <c r="K63" s="4055"/>
      <c r="L63" s="4055">
        <v>50770</v>
      </c>
      <c r="M63" s="4049">
        <v>6.25E-2</v>
      </c>
      <c r="N63" s="4049">
        <v>6.25E-2</v>
      </c>
      <c r="O63" s="4049">
        <v>6.25E-2</v>
      </c>
      <c r="P63" s="4049">
        <v>6.25E-2</v>
      </c>
      <c r="Q63" s="4049">
        <v>6.25E-2</v>
      </c>
      <c r="R63" s="4049">
        <v>6.25E-2</v>
      </c>
      <c r="S63" s="4049">
        <v>6.25E-2</v>
      </c>
      <c r="T63" s="4049">
        <v>6.25E-2</v>
      </c>
      <c r="U63" s="4049">
        <v>6.25E-2</v>
      </c>
      <c r="V63" s="4049">
        <v>6.25E-2</v>
      </c>
      <c r="W63" s="4049">
        <v>6.25E-2</v>
      </c>
      <c r="X63" s="4049">
        <v>6.25E-2</v>
      </c>
      <c r="Y63" s="4049">
        <v>6.25E-2</v>
      </c>
      <c r="Z63" s="4049">
        <v>6.25E-2</v>
      </c>
      <c r="AA63" s="4049">
        <v>6.25E-2</v>
      </c>
      <c r="AB63" s="4049">
        <v>6.25E-2</v>
      </c>
      <c r="AC63" s="4085">
        <f t="shared" si="12"/>
        <v>1</v>
      </c>
      <c r="AD63" s="4026" t="s">
        <v>1588</v>
      </c>
      <c r="AE63" s="4026" t="s">
        <v>1595</v>
      </c>
      <c r="AF63" s="4012">
        <v>8.6999999999999994E-3</v>
      </c>
      <c r="AG63" s="4026" t="s">
        <v>1596</v>
      </c>
      <c r="AH63" s="4026" t="s">
        <v>1597</v>
      </c>
      <c r="AI63" s="4026" t="s">
        <v>283</v>
      </c>
      <c r="AJ63" s="4026" t="s">
        <v>1386</v>
      </c>
      <c r="AK63" s="4026" t="s">
        <v>278</v>
      </c>
      <c r="AL63" s="4026" t="s">
        <v>20</v>
      </c>
      <c r="AM63" s="3979" t="str">
        <f t="shared" si="8"/>
        <v>NO</v>
      </c>
      <c r="AN63" s="4026" t="s">
        <v>437</v>
      </c>
      <c r="AO63" s="4026">
        <v>100</v>
      </c>
      <c r="AP63" s="4026">
        <v>2022</v>
      </c>
      <c r="AQ63" s="4055">
        <v>45078</v>
      </c>
      <c r="AR63" s="4055">
        <v>50769</v>
      </c>
      <c r="AS63" s="4026">
        <v>100</v>
      </c>
      <c r="AT63" s="4026">
        <v>100</v>
      </c>
      <c r="AU63" s="4026">
        <v>100</v>
      </c>
      <c r="AV63" s="4026">
        <v>100</v>
      </c>
      <c r="AW63" s="4026">
        <v>100</v>
      </c>
      <c r="AX63" s="4026">
        <v>100</v>
      </c>
      <c r="AY63" s="4026">
        <v>100</v>
      </c>
      <c r="AZ63" s="4026">
        <v>100</v>
      </c>
      <c r="BA63" s="4026">
        <v>100</v>
      </c>
      <c r="BB63" s="4026">
        <v>100</v>
      </c>
      <c r="BC63" s="4026">
        <v>100</v>
      </c>
      <c r="BD63" s="4026">
        <v>100</v>
      </c>
      <c r="BE63" s="4026">
        <v>100</v>
      </c>
      <c r="BF63" s="4026">
        <v>100</v>
      </c>
      <c r="BG63" s="4026">
        <v>100</v>
      </c>
      <c r="BH63" s="4026">
        <v>100</v>
      </c>
      <c r="BI63" s="4026">
        <f t="shared" si="13"/>
        <v>1600</v>
      </c>
      <c r="BJ63" s="4016">
        <v>201</v>
      </c>
      <c r="BK63" s="4016">
        <v>201</v>
      </c>
      <c r="BL63" s="4080" t="s">
        <v>606</v>
      </c>
      <c r="BM63" s="4079">
        <v>7695</v>
      </c>
      <c r="BN63" s="4080">
        <v>217</v>
      </c>
      <c r="BO63" s="4080">
        <v>217</v>
      </c>
      <c r="BP63" s="4080" t="s">
        <v>1528</v>
      </c>
      <c r="BQ63" s="4079">
        <v>7695</v>
      </c>
      <c r="BR63" s="4080">
        <v>235</v>
      </c>
      <c r="BS63" s="4080" t="s">
        <v>359</v>
      </c>
      <c r="BT63" s="4079"/>
      <c r="BU63" s="4079" t="s">
        <v>359</v>
      </c>
      <c r="BV63" s="4080">
        <v>257</v>
      </c>
      <c r="BW63" s="4080" t="s">
        <v>359</v>
      </c>
      <c r="BX63" s="4079"/>
      <c r="BY63" s="4079" t="s">
        <v>359</v>
      </c>
      <c r="BZ63" s="4080">
        <v>281</v>
      </c>
      <c r="CA63" s="4080" t="s">
        <v>359</v>
      </c>
      <c r="CB63" s="4079"/>
      <c r="CC63" s="4079" t="s">
        <v>359</v>
      </c>
      <c r="CD63" s="4080">
        <v>310</v>
      </c>
      <c r="CE63" s="4080" t="s">
        <v>359</v>
      </c>
      <c r="CF63" s="4079"/>
      <c r="CG63" s="4079" t="s">
        <v>359</v>
      </c>
      <c r="CH63" s="4016">
        <v>341</v>
      </c>
      <c r="CI63" s="4080" t="s">
        <v>359</v>
      </c>
      <c r="CJ63" s="4079"/>
      <c r="CK63" s="4079" t="s">
        <v>359</v>
      </c>
      <c r="CL63" s="4021">
        <v>379</v>
      </c>
      <c r="CM63" s="4080" t="s">
        <v>359</v>
      </c>
      <c r="CN63" s="4079"/>
      <c r="CO63" s="4079" t="s">
        <v>359</v>
      </c>
      <c r="CP63" s="4016">
        <v>423</v>
      </c>
      <c r="CQ63" s="4080" t="s">
        <v>359</v>
      </c>
      <c r="CR63" s="4079"/>
      <c r="CS63" s="4079" t="s">
        <v>359</v>
      </c>
      <c r="CT63" s="4016">
        <v>474</v>
      </c>
      <c r="CU63" s="4080" t="s">
        <v>359</v>
      </c>
      <c r="CV63" s="4079"/>
      <c r="CW63" s="4079" t="s">
        <v>359</v>
      </c>
      <c r="CX63" s="4080">
        <v>533</v>
      </c>
      <c r="CY63" s="4080" t="s">
        <v>359</v>
      </c>
      <c r="CZ63" s="4079"/>
      <c r="DA63" s="4079" t="s">
        <v>359</v>
      </c>
      <c r="DB63" s="4080">
        <v>603</v>
      </c>
      <c r="DC63" s="4080" t="s">
        <v>359</v>
      </c>
      <c r="DD63" s="4079"/>
      <c r="DE63" s="4079" t="s">
        <v>359</v>
      </c>
      <c r="DF63" s="4080">
        <v>684</v>
      </c>
      <c r="DG63" s="4080" t="s">
        <v>359</v>
      </c>
      <c r="DH63" s="4079"/>
      <c r="DI63" s="4079" t="s">
        <v>359</v>
      </c>
      <c r="DJ63" s="4080">
        <v>779</v>
      </c>
      <c r="DK63" s="4080" t="s">
        <v>359</v>
      </c>
      <c r="DL63" s="4079"/>
      <c r="DM63" s="4079" t="s">
        <v>359</v>
      </c>
      <c r="DN63" s="4080">
        <v>893</v>
      </c>
      <c r="DO63" s="4080" t="s">
        <v>359</v>
      </c>
      <c r="DP63" s="4079"/>
      <c r="DQ63" s="4079" t="s">
        <v>359</v>
      </c>
      <c r="DR63" s="4080">
        <v>1026</v>
      </c>
      <c r="DS63" s="4080" t="s">
        <v>359</v>
      </c>
      <c r="DT63" s="4081"/>
      <c r="DU63" s="3979" t="s">
        <v>359</v>
      </c>
      <c r="DV63" s="4023">
        <f t="shared" si="2"/>
        <v>7636</v>
      </c>
      <c r="DW63" s="4026" t="s">
        <v>288</v>
      </c>
      <c r="DX63" s="4026" t="s">
        <v>289</v>
      </c>
      <c r="DY63" s="4026" t="s">
        <v>656</v>
      </c>
      <c r="DZ63" s="4026" t="s">
        <v>1376</v>
      </c>
      <c r="EA63" s="4026">
        <v>3779595</v>
      </c>
      <c r="EB63" s="1394" t="s">
        <v>1377</v>
      </c>
      <c r="EC63" s="4009" t="s">
        <v>1598</v>
      </c>
      <c r="ED63" s="4009" t="s">
        <v>1599</v>
      </c>
      <c r="EE63" s="4026" t="s">
        <v>359</v>
      </c>
      <c r="EF63" s="4026" t="s">
        <v>359</v>
      </c>
      <c r="EG63" s="4026" t="s">
        <v>359</v>
      </c>
      <c r="EH63" s="4032" t="s">
        <v>359</v>
      </c>
      <c r="EI63" s="3976"/>
      <c r="EJ63" s="3976"/>
      <c r="EK63" s="3976"/>
      <c r="EL63" s="3976"/>
    </row>
    <row r="64" spans="1:142" ht="168.75" customHeight="1">
      <c r="A64" s="4083" t="s">
        <v>1536</v>
      </c>
      <c r="B64" s="4054">
        <v>0.13</v>
      </c>
      <c r="C64" s="2829" t="s">
        <v>1580</v>
      </c>
      <c r="D64" s="2828">
        <v>2.4500000000000001E-2</v>
      </c>
      <c r="E64" s="2829" t="s">
        <v>1581</v>
      </c>
      <c r="F64" s="2829" t="s">
        <v>1582</v>
      </c>
      <c r="G64" s="4026" t="s">
        <v>572</v>
      </c>
      <c r="H64" s="4026" t="s">
        <v>23</v>
      </c>
      <c r="I64" s="4026" t="s">
        <v>437</v>
      </c>
      <c r="J64" s="4026"/>
      <c r="K64" s="4055"/>
      <c r="L64" s="4055">
        <v>50770</v>
      </c>
      <c r="M64" s="4049">
        <v>6.25E-2</v>
      </c>
      <c r="N64" s="4049">
        <v>6.25E-2</v>
      </c>
      <c r="O64" s="4049">
        <v>6.25E-2</v>
      </c>
      <c r="P64" s="4049">
        <v>6.25E-2</v>
      </c>
      <c r="Q64" s="4049">
        <v>6.25E-2</v>
      </c>
      <c r="R64" s="4049">
        <v>6.25E-2</v>
      </c>
      <c r="S64" s="4049">
        <v>6.25E-2</v>
      </c>
      <c r="T64" s="4049">
        <v>6.25E-2</v>
      </c>
      <c r="U64" s="4049">
        <v>6.25E-2</v>
      </c>
      <c r="V64" s="4049">
        <v>6.25E-2</v>
      </c>
      <c r="W64" s="4049">
        <v>6.25E-2</v>
      </c>
      <c r="X64" s="4049">
        <v>6.25E-2</v>
      </c>
      <c r="Y64" s="4049">
        <v>6.25E-2</v>
      </c>
      <c r="Z64" s="4049">
        <v>6.25E-2</v>
      </c>
      <c r="AA64" s="4049">
        <v>6.25E-2</v>
      </c>
      <c r="AB64" s="4049">
        <v>6.25E-2</v>
      </c>
      <c r="AC64" s="4085">
        <f t="shared" si="12"/>
        <v>1</v>
      </c>
      <c r="AD64" s="4026" t="s">
        <v>1588</v>
      </c>
      <c r="AE64" s="4026" t="s">
        <v>1600</v>
      </c>
      <c r="AF64" s="4012">
        <v>8.6999999999999994E-3</v>
      </c>
      <c r="AG64" s="4026" t="s">
        <v>1601</v>
      </c>
      <c r="AH64" s="4026" t="s">
        <v>1602</v>
      </c>
      <c r="AI64" s="4026" t="s">
        <v>283</v>
      </c>
      <c r="AJ64" s="4026" t="s">
        <v>1386</v>
      </c>
      <c r="AK64" s="4026" t="s">
        <v>278</v>
      </c>
      <c r="AL64" s="4026" t="s">
        <v>20</v>
      </c>
      <c r="AM64" s="3979" t="str">
        <f t="shared" si="8"/>
        <v>NO</v>
      </c>
      <c r="AN64" s="4026" t="s">
        <v>437</v>
      </c>
      <c r="AO64" s="4026">
        <v>4</v>
      </c>
      <c r="AP64" s="4026">
        <v>2022</v>
      </c>
      <c r="AQ64" s="4055">
        <v>45078</v>
      </c>
      <c r="AR64" s="4055">
        <v>50769</v>
      </c>
      <c r="AS64" s="4026">
        <v>4</v>
      </c>
      <c r="AT64" s="4026">
        <v>4</v>
      </c>
      <c r="AU64" s="4026">
        <v>4</v>
      </c>
      <c r="AV64" s="4026">
        <v>4</v>
      </c>
      <c r="AW64" s="4026">
        <v>4</v>
      </c>
      <c r="AX64" s="4026">
        <v>4</v>
      </c>
      <c r="AY64" s="4026">
        <v>4</v>
      </c>
      <c r="AZ64" s="4026">
        <v>4</v>
      </c>
      <c r="BA64" s="4026">
        <v>4</v>
      </c>
      <c r="BB64" s="4026">
        <v>4</v>
      </c>
      <c r="BC64" s="4026">
        <v>4</v>
      </c>
      <c r="BD64" s="4026">
        <v>4</v>
      </c>
      <c r="BE64" s="4026">
        <v>4</v>
      </c>
      <c r="BF64" s="4026">
        <v>4</v>
      </c>
      <c r="BG64" s="4026">
        <v>4</v>
      </c>
      <c r="BH64" s="4026">
        <v>4</v>
      </c>
      <c r="BI64" s="4026">
        <f t="shared" si="13"/>
        <v>64</v>
      </c>
      <c r="BJ64" s="4016">
        <v>183</v>
      </c>
      <c r="BK64" s="4016">
        <v>183</v>
      </c>
      <c r="BL64" s="4080" t="s">
        <v>606</v>
      </c>
      <c r="BM64" s="4079" t="s">
        <v>359</v>
      </c>
      <c r="BN64" s="4080">
        <v>197</v>
      </c>
      <c r="BO64" s="4080">
        <v>197</v>
      </c>
      <c r="BP64" s="4080" t="s">
        <v>1528</v>
      </c>
      <c r="BQ64" s="4079" t="s">
        <v>359</v>
      </c>
      <c r="BR64" s="4080">
        <v>214</v>
      </c>
      <c r="BS64" s="4080" t="s">
        <v>359</v>
      </c>
      <c r="BT64" s="4079"/>
      <c r="BU64" s="4079" t="s">
        <v>359</v>
      </c>
      <c r="BV64" s="4080">
        <v>234</v>
      </c>
      <c r="BW64" s="4080" t="s">
        <v>359</v>
      </c>
      <c r="BX64" s="4079"/>
      <c r="BY64" s="4079" t="s">
        <v>359</v>
      </c>
      <c r="BZ64" s="4080">
        <v>256</v>
      </c>
      <c r="CA64" s="4080" t="s">
        <v>359</v>
      </c>
      <c r="CB64" s="4079"/>
      <c r="CC64" s="4079" t="s">
        <v>359</v>
      </c>
      <c r="CD64" s="4080">
        <v>281</v>
      </c>
      <c r="CE64" s="4080" t="s">
        <v>359</v>
      </c>
      <c r="CF64" s="4079"/>
      <c r="CG64" s="4079" t="s">
        <v>359</v>
      </c>
      <c r="CH64" s="4016">
        <v>312</v>
      </c>
      <c r="CI64" s="4080" t="s">
        <v>359</v>
      </c>
      <c r="CJ64" s="4079"/>
      <c r="CK64" s="4079" t="s">
        <v>359</v>
      </c>
      <c r="CL64" s="4021">
        <v>345</v>
      </c>
      <c r="CM64" s="4080" t="s">
        <v>359</v>
      </c>
      <c r="CN64" s="4079"/>
      <c r="CO64" s="4079" t="s">
        <v>359</v>
      </c>
      <c r="CP64" s="4016">
        <v>385</v>
      </c>
      <c r="CQ64" s="4080" t="s">
        <v>359</v>
      </c>
      <c r="CR64" s="4079"/>
      <c r="CS64" s="4079" t="s">
        <v>359</v>
      </c>
      <c r="CT64" s="4016">
        <v>432</v>
      </c>
      <c r="CU64" s="4080" t="s">
        <v>359</v>
      </c>
      <c r="CV64" s="4079"/>
      <c r="CW64" s="4079" t="s">
        <v>359</v>
      </c>
      <c r="CX64" s="4080">
        <v>486</v>
      </c>
      <c r="CY64" s="4080" t="s">
        <v>359</v>
      </c>
      <c r="CZ64" s="4079"/>
      <c r="DA64" s="4079" t="s">
        <v>359</v>
      </c>
      <c r="DB64" s="4080">
        <v>549</v>
      </c>
      <c r="DC64" s="4080" t="s">
        <v>359</v>
      </c>
      <c r="DD64" s="4079"/>
      <c r="DE64" s="4079" t="s">
        <v>359</v>
      </c>
      <c r="DF64" s="4080">
        <v>623</v>
      </c>
      <c r="DG64" s="4080" t="s">
        <v>359</v>
      </c>
      <c r="DH64" s="4079"/>
      <c r="DI64" s="4079" t="s">
        <v>359</v>
      </c>
      <c r="DJ64" s="4080">
        <v>710</v>
      </c>
      <c r="DK64" s="4080" t="s">
        <v>359</v>
      </c>
      <c r="DL64" s="4079"/>
      <c r="DM64" s="4079" t="s">
        <v>359</v>
      </c>
      <c r="DN64" s="4080">
        <v>813</v>
      </c>
      <c r="DO64" s="4080" t="s">
        <v>359</v>
      </c>
      <c r="DP64" s="4079"/>
      <c r="DQ64" s="4079" t="s">
        <v>359</v>
      </c>
      <c r="DR64" s="4080">
        <v>935</v>
      </c>
      <c r="DS64" s="4080" t="s">
        <v>359</v>
      </c>
      <c r="DT64" s="4081"/>
      <c r="DU64" s="3979" t="s">
        <v>359</v>
      </c>
      <c r="DV64" s="4023">
        <f t="shared" si="2"/>
        <v>6955</v>
      </c>
      <c r="DW64" s="4026" t="s">
        <v>288</v>
      </c>
      <c r="DX64" s="4026" t="s">
        <v>289</v>
      </c>
      <c r="DY64" s="4026" t="s">
        <v>656</v>
      </c>
      <c r="DZ64" s="4026" t="s">
        <v>1376</v>
      </c>
      <c r="EA64" s="4026">
        <v>3779595</v>
      </c>
      <c r="EB64" s="1394" t="s">
        <v>1377</v>
      </c>
      <c r="EC64" s="4026" t="s">
        <v>10</v>
      </c>
      <c r="ED64" s="4026" t="s">
        <v>200</v>
      </c>
      <c r="EE64" s="4026" t="s">
        <v>359</v>
      </c>
      <c r="EF64" s="4026" t="s">
        <v>359</v>
      </c>
      <c r="EG64" s="4026" t="s">
        <v>359</v>
      </c>
      <c r="EH64" s="4032" t="s">
        <v>359</v>
      </c>
      <c r="EI64" s="3976"/>
      <c r="EJ64" s="3976"/>
      <c r="EK64" s="3976"/>
      <c r="EL64" s="3976"/>
    </row>
    <row r="65" spans="1:142" ht="168.75" customHeight="1">
      <c r="A65" s="4083" t="s">
        <v>1536</v>
      </c>
      <c r="B65" s="4054">
        <v>0.13</v>
      </c>
      <c r="C65" s="2829" t="s">
        <v>1580</v>
      </c>
      <c r="D65" s="2828">
        <v>2.4500000000000001E-2</v>
      </c>
      <c r="E65" s="2829" t="s">
        <v>1581</v>
      </c>
      <c r="F65" s="2829" t="s">
        <v>1603</v>
      </c>
      <c r="G65" s="4026" t="s">
        <v>572</v>
      </c>
      <c r="H65" s="4026" t="s">
        <v>23</v>
      </c>
      <c r="I65" s="4026" t="s">
        <v>437</v>
      </c>
      <c r="J65" s="4026"/>
      <c r="K65" s="4055"/>
      <c r="L65" s="4055">
        <v>50770</v>
      </c>
      <c r="M65" s="4049">
        <v>6.25E-2</v>
      </c>
      <c r="N65" s="4049">
        <v>6.25E-2</v>
      </c>
      <c r="O65" s="4049">
        <v>6.25E-2</v>
      </c>
      <c r="P65" s="4049">
        <v>6.25E-2</v>
      </c>
      <c r="Q65" s="4049">
        <v>6.25E-2</v>
      </c>
      <c r="R65" s="4049">
        <v>6.25E-2</v>
      </c>
      <c r="S65" s="4049">
        <v>6.25E-2</v>
      </c>
      <c r="T65" s="4049">
        <v>6.25E-2</v>
      </c>
      <c r="U65" s="4049">
        <v>6.25E-2</v>
      </c>
      <c r="V65" s="4049">
        <v>6.25E-2</v>
      </c>
      <c r="W65" s="4049">
        <v>6.25E-2</v>
      </c>
      <c r="X65" s="4049">
        <v>6.25E-2</v>
      </c>
      <c r="Y65" s="4049">
        <v>6.25E-2</v>
      </c>
      <c r="Z65" s="4049">
        <v>6.25E-2</v>
      </c>
      <c r="AA65" s="4049">
        <v>6.25E-2</v>
      </c>
      <c r="AB65" s="4049">
        <v>6.25E-2</v>
      </c>
      <c r="AC65" s="4085">
        <f t="shared" si="12"/>
        <v>1</v>
      </c>
      <c r="AD65" s="4026" t="s">
        <v>1588</v>
      </c>
      <c r="AE65" s="4026" t="s">
        <v>1604</v>
      </c>
      <c r="AF65" s="4012">
        <v>8.6999999999999994E-3</v>
      </c>
      <c r="AG65" s="4026" t="s">
        <v>1605</v>
      </c>
      <c r="AH65" s="4026" t="s">
        <v>1606</v>
      </c>
      <c r="AI65" s="4026" t="s">
        <v>283</v>
      </c>
      <c r="AJ65" s="4026" t="s">
        <v>1386</v>
      </c>
      <c r="AK65" s="4026" t="s">
        <v>572</v>
      </c>
      <c r="AL65" s="4026" t="s">
        <v>20</v>
      </c>
      <c r="AM65" s="3979" t="str">
        <f t="shared" si="8"/>
        <v>NO</v>
      </c>
      <c r="AN65" s="4026" t="s">
        <v>437</v>
      </c>
      <c r="AO65" s="4026" t="s">
        <v>437</v>
      </c>
      <c r="AP65" s="4026"/>
      <c r="AQ65" s="4055">
        <v>45078</v>
      </c>
      <c r="AR65" s="4055">
        <v>50769</v>
      </c>
      <c r="AS65" s="4026">
        <v>2</v>
      </c>
      <c r="AT65" s="4026">
        <v>2</v>
      </c>
      <c r="AU65" s="4026">
        <v>2</v>
      </c>
      <c r="AV65" s="4026">
        <v>2</v>
      </c>
      <c r="AW65" s="4026">
        <v>2</v>
      </c>
      <c r="AX65" s="4026">
        <v>2</v>
      </c>
      <c r="AY65" s="4026">
        <v>2</v>
      </c>
      <c r="AZ65" s="4026">
        <v>2</v>
      </c>
      <c r="BA65" s="4026">
        <v>2</v>
      </c>
      <c r="BB65" s="4026">
        <v>2</v>
      </c>
      <c r="BC65" s="4026">
        <v>2</v>
      </c>
      <c r="BD65" s="4026">
        <v>2</v>
      </c>
      <c r="BE65" s="4026">
        <v>2</v>
      </c>
      <c r="BF65" s="4026">
        <v>2</v>
      </c>
      <c r="BG65" s="4026">
        <v>2</v>
      </c>
      <c r="BH65" s="4026">
        <v>2</v>
      </c>
      <c r="BI65" s="4026">
        <f t="shared" si="13"/>
        <v>32</v>
      </c>
      <c r="BJ65" s="4016">
        <v>91</v>
      </c>
      <c r="BK65" s="4016">
        <v>91</v>
      </c>
      <c r="BL65" s="4080" t="s">
        <v>606</v>
      </c>
      <c r="BM65" s="4079" t="s">
        <v>359</v>
      </c>
      <c r="BN65" s="4080">
        <v>98</v>
      </c>
      <c r="BO65" s="4080">
        <v>98</v>
      </c>
      <c r="BP65" s="4080" t="s">
        <v>1528</v>
      </c>
      <c r="BQ65" s="4079" t="s">
        <v>359</v>
      </c>
      <c r="BR65" s="4080">
        <v>107</v>
      </c>
      <c r="BS65" s="4080" t="s">
        <v>359</v>
      </c>
      <c r="BT65" s="4079"/>
      <c r="BU65" s="4079" t="s">
        <v>359</v>
      </c>
      <c r="BV65" s="4080">
        <v>117</v>
      </c>
      <c r="BW65" s="4080" t="s">
        <v>359</v>
      </c>
      <c r="BX65" s="4079"/>
      <c r="BY65" s="4079" t="s">
        <v>359</v>
      </c>
      <c r="BZ65" s="4080">
        <v>128</v>
      </c>
      <c r="CA65" s="4080" t="s">
        <v>359</v>
      </c>
      <c r="CB65" s="4079"/>
      <c r="CC65" s="4079" t="s">
        <v>359</v>
      </c>
      <c r="CD65" s="4080">
        <v>140</v>
      </c>
      <c r="CE65" s="4080" t="s">
        <v>359</v>
      </c>
      <c r="CF65" s="4079"/>
      <c r="CG65" s="4079" t="s">
        <v>359</v>
      </c>
      <c r="CH65" s="4016">
        <v>156</v>
      </c>
      <c r="CI65" s="4080" t="s">
        <v>359</v>
      </c>
      <c r="CJ65" s="4079"/>
      <c r="CK65" s="4079" t="s">
        <v>359</v>
      </c>
      <c r="CL65" s="4021">
        <v>172</v>
      </c>
      <c r="CM65" s="4080" t="s">
        <v>359</v>
      </c>
      <c r="CN65" s="4079"/>
      <c r="CO65" s="4079" t="s">
        <v>359</v>
      </c>
      <c r="CP65" s="4016">
        <v>192</v>
      </c>
      <c r="CQ65" s="4080" t="s">
        <v>359</v>
      </c>
      <c r="CR65" s="4079"/>
      <c r="CS65" s="4079" t="s">
        <v>359</v>
      </c>
      <c r="CT65" s="4016">
        <v>216</v>
      </c>
      <c r="CU65" s="4080" t="s">
        <v>359</v>
      </c>
      <c r="CV65" s="4079"/>
      <c r="CW65" s="4079" t="s">
        <v>359</v>
      </c>
      <c r="CX65" s="4080">
        <v>243</v>
      </c>
      <c r="CY65" s="4080" t="s">
        <v>359</v>
      </c>
      <c r="CZ65" s="4079"/>
      <c r="DA65" s="4079" t="s">
        <v>359</v>
      </c>
      <c r="DB65" s="4080">
        <v>274</v>
      </c>
      <c r="DC65" s="4080" t="s">
        <v>359</v>
      </c>
      <c r="DD65" s="4079"/>
      <c r="DE65" s="4079" t="s">
        <v>359</v>
      </c>
      <c r="DF65" s="4080">
        <v>311</v>
      </c>
      <c r="DG65" s="4080" t="s">
        <v>359</v>
      </c>
      <c r="DH65" s="4079"/>
      <c r="DI65" s="4079" t="s">
        <v>359</v>
      </c>
      <c r="DJ65" s="4080">
        <v>355</v>
      </c>
      <c r="DK65" s="4080" t="s">
        <v>359</v>
      </c>
      <c r="DL65" s="4079"/>
      <c r="DM65" s="4079" t="s">
        <v>359</v>
      </c>
      <c r="DN65" s="4080">
        <v>406</v>
      </c>
      <c r="DO65" s="4080" t="s">
        <v>359</v>
      </c>
      <c r="DP65" s="4079"/>
      <c r="DQ65" s="4079" t="s">
        <v>359</v>
      </c>
      <c r="DR65" s="4080">
        <v>467</v>
      </c>
      <c r="DS65" s="4080" t="s">
        <v>359</v>
      </c>
      <c r="DT65" s="4081"/>
      <c r="DU65" s="3979" t="s">
        <v>359</v>
      </c>
      <c r="DV65" s="4023">
        <f t="shared" si="2"/>
        <v>3473</v>
      </c>
      <c r="DW65" s="4026" t="s">
        <v>288</v>
      </c>
      <c r="DX65" s="4026" t="s">
        <v>289</v>
      </c>
      <c r="DY65" s="4026" t="s">
        <v>656</v>
      </c>
      <c r="DZ65" s="4026" t="s">
        <v>1376</v>
      </c>
      <c r="EA65" s="4026">
        <v>3779595</v>
      </c>
      <c r="EB65" s="1394" t="s">
        <v>1377</v>
      </c>
      <c r="EC65" s="4026"/>
      <c r="ED65" s="4026"/>
      <c r="EE65" s="4026" t="s">
        <v>359</v>
      </c>
      <c r="EF65" s="4026" t="s">
        <v>359</v>
      </c>
      <c r="EG65" s="4026" t="s">
        <v>359</v>
      </c>
      <c r="EH65" s="4032" t="s">
        <v>359</v>
      </c>
      <c r="EI65" s="3976"/>
      <c r="EJ65" s="3976"/>
      <c r="EK65" s="3976"/>
      <c r="EL65" s="3976"/>
    </row>
    <row r="66" spans="1:142" ht="168.75" customHeight="1">
      <c r="A66" s="4083" t="s">
        <v>1536</v>
      </c>
      <c r="B66" s="4054">
        <v>0.13</v>
      </c>
      <c r="C66" s="2829" t="s">
        <v>1580</v>
      </c>
      <c r="D66" s="2828">
        <v>2.4500000000000001E-2</v>
      </c>
      <c r="E66" s="2829" t="s">
        <v>1581</v>
      </c>
      <c r="F66" s="2829" t="s">
        <v>1582</v>
      </c>
      <c r="G66" s="4026" t="s">
        <v>572</v>
      </c>
      <c r="H66" s="4026" t="s">
        <v>26</v>
      </c>
      <c r="I66" s="4026" t="s">
        <v>437</v>
      </c>
      <c r="J66" s="4026"/>
      <c r="K66" s="4055"/>
      <c r="L66" s="4055">
        <v>50770</v>
      </c>
      <c r="M66" s="4049">
        <v>6.25E-2</v>
      </c>
      <c r="N66" s="4049">
        <v>6.25E-2</v>
      </c>
      <c r="O66" s="4049">
        <v>6.25E-2</v>
      </c>
      <c r="P66" s="4049">
        <v>6.25E-2</v>
      </c>
      <c r="Q66" s="4049">
        <v>6.25E-2</v>
      </c>
      <c r="R66" s="4049">
        <v>6.25E-2</v>
      </c>
      <c r="S66" s="4049">
        <v>6.25E-2</v>
      </c>
      <c r="T66" s="4049">
        <v>6.25E-2</v>
      </c>
      <c r="U66" s="4049">
        <v>6.25E-2</v>
      </c>
      <c r="V66" s="4049">
        <v>6.25E-2</v>
      </c>
      <c r="W66" s="4049">
        <v>6.25E-2</v>
      </c>
      <c r="X66" s="4049">
        <v>6.25E-2</v>
      </c>
      <c r="Y66" s="4049">
        <v>6.25E-2</v>
      </c>
      <c r="Z66" s="4049">
        <v>6.25E-2</v>
      </c>
      <c r="AA66" s="4049">
        <v>6.25E-2</v>
      </c>
      <c r="AB66" s="4049">
        <v>6.25E-2</v>
      </c>
      <c r="AC66" s="4085">
        <f t="shared" si="12"/>
        <v>1</v>
      </c>
      <c r="AD66" s="4026" t="s">
        <v>359</v>
      </c>
      <c r="AE66" s="4052" t="s">
        <v>1607</v>
      </c>
      <c r="AF66" s="4012">
        <v>8.6999999999999994E-3</v>
      </c>
      <c r="AG66" s="4026" t="s">
        <v>1608</v>
      </c>
      <c r="AH66" s="4026" t="s">
        <v>1609</v>
      </c>
      <c r="AI66" s="3979" t="s">
        <v>1310</v>
      </c>
      <c r="AJ66" s="4026" t="s">
        <v>1610</v>
      </c>
      <c r="AK66" s="4026" t="s">
        <v>685</v>
      </c>
      <c r="AL66" s="4026" t="s">
        <v>20</v>
      </c>
      <c r="AM66" s="3979" t="str">
        <f t="shared" si="8"/>
        <v>SI</v>
      </c>
      <c r="AN66" s="4026">
        <v>367</v>
      </c>
      <c r="AO66" s="4026" t="s">
        <v>437</v>
      </c>
      <c r="AP66" s="4026"/>
      <c r="AQ66" s="4055">
        <v>45078</v>
      </c>
      <c r="AR66" s="4055">
        <v>50769</v>
      </c>
      <c r="AS66" s="4087">
        <v>5.8799999999999998E-2</v>
      </c>
      <c r="AT66" s="4087">
        <v>5.8799999999999998E-2</v>
      </c>
      <c r="AU66" s="4087">
        <v>5.8799999999999998E-2</v>
      </c>
      <c r="AV66" s="4087">
        <v>5.8799999999999998E-2</v>
      </c>
      <c r="AW66" s="4087">
        <v>5.8799999999999998E-2</v>
      </c>
      <c r="AX66" s="4087">
        <v>5.8799999999999998E-2</v>
      </c>
      <c r="AY66" s="4087">
        <v>5.8799999999999998E-2</v>
      </c>
      <c r="AZ66" s="4087">
        <v>5.8799999999999998E-2</v>
      </c>
      <c r="BA66" s="4087">
        <v>5.8799999999999998E-2</v>
      </c>
      <c r="BB66" s="4087">
        <v>5.8799999999999998E-2</v>
      </c>
      <c r="BC66" s="4087">
        <v>5.8799999999999998E-2</v>
      </c>
      <c r="BD66" s="4087">
        <v>5.8799999999999998E-2</v>
      </c>
      <c r="BE66" s="4087">
        <v>5.8799999999999998E-2</v>
      </c>
      <c r="BF66" s="4087">
        <v>5.8799999999999998E-2</v>
      </c>
      <c r="BG66" s="4087">
        <v>5.8799999999999998E-2</v>
      </c>
      <c r="BH66" s="4087">
        <v>5.8799999999999998E-2</v>
      </c>
      <c r="BI66" s="4071">
        <v>1</v>
      </c>
      <c r="BJ66" s="4016">
        <v>172</v>
      </c>
      <c r="BK66" s="4016">
        <v>172</v>
      </c>
      <c r="BL66" s="4080" t="s">
        <v>574</v>
      </c>
      <c r="BM66" s="4079" t="s">
        <v>359</v>
      </c>
      <c r="BN66" s="4080">
        <v>186</v>
      </c>
      <c r="BO66" s="4080">
        <v>186</v>
      </c>
      <c r="BP66" s="4080" t="s">
        <v>1528</v>
      </c>
      <c r="BQ66" s="4079" t="s">
        <v>359</v>
      </c>
      <c r="BR66" s="4080"/>
      <c r="BS66" s="4080">
        <v>202</v>
      </c>
      <c r="BT66" s="4079"/>
      <c r="BU66" s="4079" t="s">
        <v>359</v>
      </c>
      <c r="BV66" s="4080">
        <v>220</v>
      </c>
      <c r="BW66" s="4080"/>
      <c r="BX66" s="4079"/>
      <c r="BY66" s="4079" t="s">
        <v>359</v>
      </c>
      <c r="BZ66" s="4080">
        <v>241</v>
      </c>
      <c r="CA66" s="4080"/>
      <c r="CB66" s="4079"/>
      <c r="CC66" s="4079" t="s">
        <v>359</v>
      </c>
      <c r="CD66" s="4080">
        <v>265</v>
      </c>
      <c r="CE66" s="4080"/>
      <c r="CF66" s="4079"/>
      <c r="CG66" s="4079" t="s">
        <v>359</v>
      </c>
      <c r="CH66" s="4016">
        <v>293</v>
      </c>
      <c r="CI66" s="4080"/>
      <c r="CJ66" s="4079"/>
      <c r="CK66" s="4079" t="s">
        <v>359</v>
      </c>
      <c r="CL66" s="4021">
        <v>325</v>
      </c>
      <c r="CM66" s="4080"/>
      <c r="CN66" s="4079"/>
      <c r="CO66" s="4079" t="s">
        <v>359</v>
      </c>
      <c r="CP66" s="4016">
        <v>362</v>
      </c>
      <c r="CQ66" s="4080"/>
      <c r="CR66" s="4079"/>
      <c r="CS66" s="4079" t="s">
        <v>359</v>
      </c>
      <c r="CT66" s="4016">
        <v>406</v>
      </c>
      <c r="CU66" s="4080"/>
      <c r="CV66" s="4079"/>
      <c r="CW66" s="4079" t="s">
        <v>359</v>
      </c>
      <c r="CX66" s="4080">
        <v>456</v>
      </c>
      <c r="CY66" s="4080"/>
      <c r="CZ66" s="4079"/>
      <c r="DA66" s="4079" t="s">
        <v>359</v>
      </c>
      <c r="DB66" s="4080">
        <v>516</v>
      </c>
      <c r="DC66" s="4080"/>
      <c r="DD66" s="4079"/>
      <c r="DE66" s="4079" t="s">
        <v>359</v>
      </c>
      <c r="DF66" s="4080">
        <v>585</v>
      </c>
      <c r="DG66" s="4080"/>
      <c r="DH66" s="4079"/>
      <c r="DI66" s="4079" t="s">
        <v>359</v>
      </c>
      <c r="DJ66" s="4080">
        <v>667</v>
      </c>
      <c r="DK66" s="4080"/>
      <c r="DL66" s="4079"/>
      <c r="DM66" s="4079" t="s">
        <v>359</v>
      </c>
      <c r="DN66" s="4080">
        <v>764</v>
      </c>
      <c r="DO66" s="4080"/>
      <c r="DP66" s="4079"/>
      <c r="DQ66" s="4079" t="s">
        <v>359</v>
      </c>
      <c r="DR66" s="4080">
        <v>878</v>
      </c>
      <c r="DS66" s="4080"/>
      <c r="DT66" s="4081"/>
      <c r="DU66" s="3979" t="s">
        <v>359</v>
      </c>
      <c r="DV66" s="4023">
        <f t="shared" si="2"/>
        <v>6336</v>
      </c>
      <c r="DW66" s="4026" t="s">
        <v>644</v>
      </c>
      <c r="DX66" s="4026" t="s">
        <v>289</v>
      </c>
      <c r="DY66" s="4026" t="s">
        <v>656</v>
      </c>
      <c r="DZ66" s="4026" t="s">
        <v>1376</v>
      </c>
      <c r="EA66" s="4026">
        <v>3779595</v>
      </c>
      <c r="EB66" s="1394" t="s">
        <v>1377</v>
      </c>
      <c r="EC66" s="4026" t="s">
        <v>359</v>
      </c>
      <c r="ED66" s="4026" t="s">
        <v>359</v>
      </c>
      <c r="EE66" s="4026"/>
      <c r="EF66" s="4026"/>
      <c r="EG66" s="4026"/>
      <c r="EH66" s="4032"/>
      <c r="EI66" s="3976"/>
      <c r="EJ66" s="3976"/>
      <c r="EK66" s="3976"/>
      <c r="EL66" s="3976"/>
    </row>
    <row r="67" spans="1:142" ht="189.75" customHeight="1">
      <c r="A67" s="4083" t="s">
        <v>1536</v>
      </c>
      <c r="B67" s="4054">
        <v>0.13</v>
      </c>
      <c r="C67" s="2829" t="s">
        <v>1580</v>
      </c>
      <c r="D67" s="2828">
        <v>2.4500000000000001E-2</v>
      </c>
      <c r="E67" s="2829" t="s">
        <v>1581</v>
      </c>
      <c r="F67" s="2829" t="s">
        <v>1582</v>
      </c>
      <c r="G67" s="4026" t="s">
        <v>572</v>
      </c>
      <c r="H67" s="4026" t="s">
        <v>26</v>
      </c>
      <c r="I67" s="4026" t="s">
        <v>437</v>
      </c>
      <c r="J67" s="4026"/>
      <c r="K67" s="4055"/>
      <c r="L67" s="4055">
        <v>50770</v>
      </c>
      <c r="M67" s="4049">
        <v>6.25E-2</v>
      </c>
      <c r="N67" s="4049">
        <v>6.25E-2</v>
      </c>
      <c r="O67" s="4049">
        <v>6.25E-2</v>
      </c>
      <c r="P67" s="4049">
        <v>6.25E-2</v>
      </c>
      <c r="Q67" s="4049">
        <v>6.25E-2</v>
      </c>
      <c r="R67" s="4049">
        <v>6.25E-2</v>
      </c>
      <c r="S67" s="4049">
        <v>6.25E-2</v>
      </c>
      <c r="T67" s="4049">
        <v>6.25E-2</v>
      </c>
      <c r="U67" s="4049">
        <v>6.25E-2</v>
      </c>
      <c r="V67" s="4049">
        <v>6.25E-2</v>
      </c>
      <c r="W67" s="4049">
        <v>6.25E-2</v>
      </c>
      <c r="X67" s="4049">
        <v>6.25E-2</v>
      </c>
      <c r="Y67" s="4049">
        <v>6.25E-2</v>
      </c>
      <c r="Z67" s="4049">
        <v>6.25E-2</v>
      </c>
      <c r="AA67" s="4049">
        <v>6.25E-2</v>
      </c>
      <c r="AB67" s="4049">
        <v>6.25E-2</v>
      </c>
      <c r="AC67" s="4085">
        <f t="shared" si="12"/>
        <v>1</v>
      </c>
      <c r="AD67" s="4088"/>
      <c r="AE67" s="4052" t="s">
        <v>1611</v>
      </c>
      <c r="AF67" s="4012">
        <v>8.6999999999999994E-3</v>
      </c>
      <c r="AG67" s="4026" t="s">
        <v>1612</v>
      </c>
      <c r="AH67" s="4026" t="s">
        <v>1613</v>
      </c>
      <c r="AI67" s="3979" t="s">
        <v>1310</v>
      </c>
      <c r="AJ67" s="3979" t="s">
        <v>1614</v>
      </c>
      <c r="AK67" s="3979" t="s">
        <v>685</v>
      </c>
      <c r="AL67" s="4026" t="s">
        <v>23</v>
      </c>
      <c r="AM67" s="3979" t="str">
        <f t="shared" si="8"/>
        <v>SI</v>
      </c>
      <c r="AN67" s="4026">
        <v>367</v>
      </c>
      <c r="AO67" s="4026" t="s">
        <v>437</v>
      </c>
      <c r="AP67" s="4026"/>
      <c r="AQ67" s="4027">
        <v>45078</v>
      </c>
      <c r="AR67" s="4055">
        <v>50769</v>
      </c>
      <c r="AS67" s="4071">
        <v>1</v>
      </c>
      <c r="AT67" s="4071">
        <v>1</v>
      </c>
      <c r="AU67" s="4071">
        <v>1</v>
      </c>
      <c r="AV67" s="4071">
        <v>1</v>
      </c>
      <c r="AW67" s="4071">
        <v>1</v>
      </c>
      <c r="AX67" s="4071">
        <v>1</v>
      </c>
      <c r="AY67" s="4071">
        <v>1</v>
      </c>
      <c r="AZ67" s="4071">
        <v>1</v>
      </c>
      <c r="BA67" s="4071">
        <v>1</v>
      </c>
      <c r="BB67" s="4071">
        <v>1</v>
      </c>
      <c r="BC67" s="4071">
        <v>1</v>
      </c>
      <c r="BD67" s="4071">
        <v>1</v>
      </c>
      <c r="BE67" s="4071">
        <v>1</v>
      </c>
      <c r="BF67" s="4071">
        <v>1</v>
      </c>
      <c r="BG67" s="4071">
        <v>1</v>
      </c>
      <c r="BH67" s="4071">
        <v>1</v>
      </c>
      <c r="BI67" s="4071">
        <v>1</v>
      </c>
      <c r="BJ67" s="4016">
        <v>51</v>
      </c>
      <c r="BK67" s="4016">
        <v>51</v>
      </c>
      <c r="BL67" s="4080" t="s">
        <v>574</v>
      </c>
      <c r="BM67" s="4079">
        <v>7695</v>
      </c>
      <c r="BN67" s="4080">
        <v>55</v>
      </c>
      <c r="BO67" s="4080">
        <v>55</v>
      </c>
      <c r="BP67" s="4080" t="s">
        <v>286</v>
      </c>
      <c r="BQ67" s="4079">
        <v>7695</v>
      </c>
      <c r="BR67" s="4080">
        <v>60</v>
      </c>
      <c r="BS67" s="4080">
        <v>60</v>
      </c>
      <c r="BT67" s="4079"/>
      <c r="BU67" s="4079" t="s">
        <v>359</v>
      </c>
      <c r="BV67" s="4080">
        <v>65</v>
      </c>
      <c r="BW67" s="4080"/>
      <c r="BX67" s="4079"/>
      <c r="BY67" s="4079" t="s">
        <v>359</v>
      </c>
      <c r="BZ67" s="4080">
        <v>71</v>
      </c>
      <c r="CA67" s="4080"/>
      <c r="CB67" s="4079"/>
      <c r="CC67" s="4079" t="s">
        <v>359</v>
      </c>
      <c r="CD67" s="4080">
        <v>78</v>
      </c>
      <c r="CE67" s="4080"/>
      <c r="CF67" s="4079"/>
      <c r="CG67" s="4079" t="s">
        <v>359</v>
      </c>
      <c r="CH67" s="4016">
        <v>86</v>
      </c>
      <c r="CI67" s="4080"/>
      <c r="CJ67" s="4079"/>
      <c r="CK67" s="4079" t="s">
        <v>359</v>
      </c>
      <c r="CL67" s="4021">
        <v>96</v>
      </c>
      <c r="CM67" s="4080"/>
      <c r="CN67" s="4079"/>
      <c r="CO67" s="4079" t="s">
        <v>359</v>
      </c>
      <c r="CP67" s="4016">
        <v>107</v>
      </c>
      <c r="CQ67" s="4080"/>
      <c r="CR67" s="4079"/>
      <c r="CS67" s="4079" t="s">
        <v>359</v>
      </c>
      <c r="CT67" s="4016">
        <v>120</v>
      </c>
      <c r="CU67" s="4080"/>
      <c r="CV67" s="4079"/>
      <c r="CW67" s="4079" t="s">
        <v>359</v>
      </c>
      <c r="CX67" s="4080">
        <v>135</v>
      </c>
      <c r="CY67" s="4080"/>
      <c r="CZ67" s="4079"/>
      <c r="DA67" s="4079" t="s">
        <v>359</v>
      </c>
      <c r="DB67" s="4080">
        <v>152</v>
      </c>
      <c r="DC67" s="4080"/>
      <c r="DD67" s="4079"/>
      <c r="DE67" s="4079" t="s">
        <v>359</v>
      </c>
      <c r="DF67" s="4080">
        <v>173</v>
      </c>
      <c r="DG67" s="4080"/>
      <c r="DH67" s="4079"/>
      <c r="DI67" s="4079" t="s">
        <v>359</v>
      </c>
      <c r="DJ67" s="4080">
        <v>197</v>
      </c>
      <c r="DK67" s="4080"/>
      <c r="DL67" s="4079"/>
      <c r="DM67" s="4079" t="s">
        <v>359</v>
      </c>
      <c r="DN67" s="4080">
        <v>226</v>
      </c>
      <c r="DO67" s="4080"/>
      <c r="DP67" s="4079"/>
      <c r="DQ67" s="4079" t="s">
        <v>359</v>
      </c>
      <c r="DR67" s="4080">
        <v>259</v>
      </c>
      <c r="DS67" s="4080"/>
      <c r="DT67" s="4081"/>
      <c r="DU67" s="3979" t="s">
        <v>359</v>
      </c>
      <c r="DV67" s="4023">
        <f t="shared" si="2"/>
        <v>1931</v>
      </c>
      <c r="DW67" s="4026" t="s">
        <v>644</v>
      </c>
      <c r="DX67" s="4026" t="s">
        <v>289</v>
      </c>
      <c r="DY67" s="4026" t="s">
        <v>656</v>
      </c>
      <c r="DZ67" s="4026" t="s">
        <v>1376</v>
      </c>
      <c r="EA67" s="4026">
        <v>3779595</v>
      </c>
      <c r="EB67" s="1367" t="s">
        <v>1377</v>
      </c>
      <c r="EC67" s="4026"/>
      <c r="ED67" s="3979"/>
      <c r="EE67" s="3979"/>
      <c r="EF67" s="3979"/>
      <c r="EG67" s="3979"/>
      <c r="EH67" s="4089"/>
      <c r="EI67" s="3976"/>
      <c r="EJ67" s="3976"/>
      <c r="EK67" s="3976"/>
      <c r="EL67" s="3976"/>
    </row>
    <row r="68" spans="1:142" ht="189.75" customHeight="1">
      <c r="A68" s="4083" t="s">
        <v>1536</v>
      </c>
      <c r="B68" s="4054">
        <v>0.13</v>
      </c>
      <c r="C68" s="2829" t="s">
        <v>1580</v>
      </c>
      <c r="D68" s="2828">
        <v>2.4500000000000001E-2</v>
      </c>
      <c r="E68" s="2829" t="s">
        <v>1581</v>
      </c>
      <c r="F68" s="2829" t="s">
        <v>1582</v>
      </c>
      <c r="G68" s="4026" t="s">
        <v>572</v>
      </c>
      <c r="H68" s="4026" t="s">
        <v>26</v>
      </c>
      <c r="I68" s="4026" t="s">
        <v>437</v>
      </c>
      <c r="J68" s="4026"/>
      <c r="K68" s="4055"/>
      <c r="L68" s="4055">
        <v>50770</v>
      </c>
      <c r="M68" s="4049">
        <v>6.25E-2</v>
      </c>
      <c r="N68" s="4049">
        <v>6.25E-2</v>
      </c>
      <c r="O68" s="4049">
        <v>6.25E-2</v>
      </c>
      <c r="P68" s="4049">
        <v>6.25E-2</v>
      </c>
      <c r="Q68" s="4049">
        <v>6.25E-2</v>
      </c>
      <c r="R68" s="4049">
        <v>6.25E-2</v>
      </c>
      <c r="S68" s="4049">
        <v>6.25E-2</v>
      </c>
      <c r="T68" s="4049">
        <v>6.25E-2</v>
      </c>
      <c r="U68" s="4049">
        <v>6.25E-2</v>
      </c>
      <c r="V68" s="4049">
        <v>6.25E-2</v>
      </c>
      <c r="W68" s="4049">
        <v>6.25E-2</v>
      </c>
      <c r="X68" s="4049">
        <v>6.25E-2</v>
      </c>
      <c r="Y68" s="4049">
        <v>6.25E-2</v>
      </c>
      <c r="Z68" s="4049">
        <v>6.25E-2</v>
      </c>
      <c r="AA68" s="4049">
        <v>6.25E-2</v>
      </c>
      <c r="AB68" s="4049">
        <v>6.25E-2</v>
      </c>
      <c r="AC68" s="4085">
        <f>SUM(M68:AB68)</f>
        <v>1</v>
      </c>
      <c r="AD68" s="4088"/>
      <c r="AE68" s="4009" t="s">
        <v>1615</v>
      </c>
      <c r="AF68" s="4012">
        <v>8.6999999999999994E-3</v>
      </c>
      <c r="AG68" s="4026" t="s">
        <v>1616</v>
      </c>
      <c r="AH68" s="4026" t="s">
        <v>1617</v>
      </c>
      <c r="AI68" s="2838" t="s">
        <v>1310</v>
      </c>
      <c r="AJ68" s="2838" t="s">
        <v>1614</v>
      </c>
      <c r="AK68" s="2838" t="s">
        <v>11</v>
      </c>
      <c r="AL68" s="4026" t="s">
        <v>26</v>
      </c>
      <c r="AM68" s="3979" t="str">
        <f t="shared" si="8"/>
        <v>NO</v>
      </c>
      <c r="AN68" s="4026" t="s">
        <v>437</v>
      </c>
      <c r="AO68" s="4026" t="s">
        <v>437</v>
      </c>
      <c r="AP68" s="4026"/>
      <c r="AQ68" s="2837">
        <v>45078</v>
      </c>
      <c r="AR68" s="4055">
        <v>50770</v>
      </c>
      <c r="AS68" s="4071">
        <v>0.05</v>
      </c>
      <c r="AT68" s="4071">
        <v>0.1</v>
      </c>
      <c r="AU68" s="4071">
        <v>0.2</v>
      </c>
      <c r="AV68" s="4071">
        <v>0.25</v>
      </c>
      <c r="AW68" s="4071">
        <v>0.3</v>
      </c>
      <c r="AX68" s="4071">
        <v>0.35</v>
      </c>
      <c r="AY68" s="4071">
        <v>0.4</v>
      </c>
      <c r="AZ68" s="4071">
        <v>0.45</v>
      </c>
      <c r="BA68" s="4071">
        <v>0.5</v>
      </c>
      <c r="BB68" s="4071">
        <v>0.55000000000000004</v>
      </c>
      <c r="BC68" s="4071">
        <v>0.6</v>
      </c>
      <c r="BD68" s="4071">
        <v>0.65</v>
      </c>
      <c r="BE68" s="4071">
        <v>0.7</v>
      </c>
      <c r="BF68" s="4071">
        <v>0.75</v>
      </c>
      <c r="BG68" s="4071">
        <v>0.8</v>
      </c>
      <c r="BH68" s="4071">
        <v>1</v>
      </c>
      <c r="BI68" s="4071">
        <v>1</v>
      </c>
      <c r="BJ68" s="4017">
        <v>140</v>
      </c>
      <c r="BK68" s="4017">
        <v>140</v>
      </c>
      <c r="BL68" s="2836"/>
      <c r="BM68" s="2835"/>
      <c r="BN68" s="2836">
        <v>280</v>
      </c>
      <c r="BO68" s="2836">
        <v>280</v>
      </c>
      <c r="BP68" s="2836"/>
      <c r="BQ68" s="2835"/>
      <c r="BR68" s="2836">
        <v>280</v>
      </c>
      <c r="BS68" s="2836">
        <v>280</v>
      </c>
      <c r="BT68" s="2835"/>
      <c r="BU68" s="2835"/>
      <c r="BV68" s="2836">
        <v>280</v>
      </c>
      <c r="BW68" s="2836">
        <v>280</v>
      </c>
      <c r="BX68" s="2835"/>
      <c r="BY68" s="2835"/>
      <c r="BZ68" s="2836">
        <v>280</v>
      </c>
      <c r="CA68" s="2836">
        <v>280</v>
      </c>
      <c r="CB68" s="2835"/>
      <c r="CC68" s="2835"/>
      <c r="CD68" s="2836">
        <v>280</v>
      </c>
      <c r="CE68" s="2836">
        <v>280</v>
      </c>
      <c r="CF68" s="2835"/>
      <c r="CG68" s="2835"/>
      <c r="CH68" s="2836">
        <v>280</v>
      </c>
      <c r="CI68" s="2836">
        <v>280</v>
      </c>
      <c r="CJ68" s="2835"/>
      <c r="CK68" s="2835"/>
      <c r="CL68" s="2836">
        <v>280</v>
      </c>
      <c r="CM68" s="2836">
        <v>280</v>
      </c>
      <c r="CN68" s="2835"/>
      <c r="CO68" s="2835"/>
      <c r="CP68" s="2836">
        <v>280</v>
      </c>
      <c r="CQ68" s="2836">
        <v>280</v>
      </c>
      <c r="CR68" s="2835"/>
      <c r="CS68" s="2835"/>
      <c r="CT68" s="2836">
        <v>280</v>
      </c>
      <c r="CU68" s="2836">
        <v>280</v>
      </c>
      <c r="CV68" s="2835"/>
      <c r="CW68" s="2835"/>
      <c r="CX68" s="2836">
        <v>280</v>
      </c>
      <c r="CY68" s="2836">
        <v>280</v>
      </c>
      <c r="CZ68" s="2835"/>
      <c r="DA68" s="2835"/>
      <c r="DB68" s="2836">
        <v>280</v>
      </c>
      <c r="DC68" s="2836">
        <v>280</v>
      </c>
      <c r="DD68" s="2835"/>
      <c r="DE68" s="2835"/>
      <c r="DF68" s="2836">
        <v>280</v>
      </c>
      <c r="DG68" s="2836">
        <v>280</v>
      </c>
      <c r="DH68" s="2835"/>
      <c r="DI68" s="2835"/>
      <c r="DJ68" s="2836">
        <v>280</v>
      </c>
      <c r="DK68" s="2836">
        <v>280</v>
      </c>
      <c r="DL68" s="2835"/>
      <c r="DM68" s="2835"/>
      <c r="DN68" s="2836">
        <v>280</v>
      </c>
      <c r="DO68" s="2836">
        <v>280</v>
      </c>
      <c r="DP68" s="2835"/>
      <c r="DQ68" s="2835"/>
      <c r="DR68" s="2836">
        <v>280</v>
      </c>
      <c r="DS68" s="2836">
        <v>280</v>
      </c>
      <c r="DT68" s="2834"/>
      <c r="DU68" s="2838"/>
      <c r="DV68" s="4023">
        <f>BJ68+BN68+BR68+BV68+BZ68+CD68+CH68+CL68+CP68+CT68+CX68+DB68+DF68+DJ68+DN68+DR68</f>
        <v>4340</v>
      </c>
      <c r="DW68" s="4026" t="s">
        <v>644</v>
      </c>
      <c r="DX68" s="4026" t="s">
        <v>289</v>
      </c>
      <c r="DY68" s="4026" t="s">
        <v>656</v>
      </c>
      <c r="DZ68" s="4026" t="s">
        <v>1376</v>
      </c>
      <c r="EA68" s="4026">
        <v>3779595</v>
      </c>
      <c r="EB68" s="2788" t="s">
        <v>1377</v>
      </c>
      <c r="EC68" s="4026"/>
      <c r="ED68" s="2838"/>
      <c r="EE68" s="2838"/>
      <c r="EF68" s="2838"/>
      <c r="EG68" s="2838"/>
      <c r="EH68" s="4089"/>
      <c r="EI68" s="3976"/>
      <c r="EJ68" s="3976"/>
      <c r="EK68" s="3976"/>
      <c r="EL68" s="3976"/>
    </row>
    <row r="69" spans="1:142" ht="168.75" customHeight="1">
      <c r="A69" s="4053" t="s">
        <v>1618</v>
      </c>
      <c r="B69" s="4054">
        <v>0.22</v>
      </c>
      <c r="C69" s="4050" t="s">
        <v>1619</v>
      </c>
      <c r="D69" s="4090">
        <v>3.1399999999999997E-2</v>
      </c>
      <c r="E69" s="4050" t="s">
        <v>1620</v>
      </c>
      <c r="F69" s="4050" t="s">
        <v>1621</v>
      </c>
      <c r="G69" s="4026" t="s">
        <v>1622</v>
      </c>
      <c r="H69" s="4026" t="s">
        <v>26</v>
      </c>
      <c r="I69" s="4026">
        <v>4</v>
      </c>
      <c r="J69" s="4026">
        <v>2022</v>
      </c>
      <c r="K69" s="4055"/>
      <c r="L69" s="4055">
        <v>50770</v>
      </c>
      <c r="M69" s="4026">
        <v>4</v>
      </c>
      <c r="N69" s="4026">
        <v>5</v>
      </c>
      <c r="O69" s="4026">
        <v>6</v>
      </c>
      <c r="P69" s="4026">
        <v>6</v>
      </c>
      <c r="Q69" s="4026">
        <v>6</v>
      </c>
      <c r="R69" s="4026">
        <v>6</v>
      </c>
      <c r="S69" s="4026">
        <v>6</v>
      </c>
      <c r="T69" s="4026">
        <v>6</v>
      </c>
      <c r="U69" s="4026">
        <v>6</v>
      </c>
      <c r="V69" s="4026">
        <v>6</v>
      </c>
      <c r="W69" s="4026">
        <v>6</v>
      </c>
      <c r="X69" s="4026">
        <v>6</v>
      </c>
      <c r="Y69" s="4026">
        <v>6</v>
      </c>
      <c r="Z69" s="4026">
        <v>6</v>
      </c>
      <c r="AA69" s="4026">
        <v>6</v>
      </c>
      <c r="AB69" s="4026">
        <v>6</v>
      </c>
      <c r="AC69" s="4026">
        <v>6</v>
      </c>
      <c r="AD69" s="4037"/>
      <c r="AE69" s="4026" t="s">
        <v>1623</v>
      </c>
      <c r="AF69" s="4012">
        <v>8.3999999999999995E-3</v>
      </c>
      <c r="AG69" s="4026" t="s">
        <v>1624</v>
      </c>
      <c r="AH69" s="4026" t="s">
        <v>1625</v>
      </c>
      <c r="AI69" s="3979" t="s">
        <v>1310</v>
      </c>
      <c r="AJ69" s="4026" t="s">
        <v>1626</v>
      </c>
      <c r="AK69" s="4037" t="s">
        <v>737</v>
      </c>
      <c r="AL69" s="4026" t="s">
        <v>26</v>
      </c>
      <c r="AM69" s="3979" t="str">
        <f t="shared" si="8"/>
        <v>SI</v>
      </c>
      <c r="AN69" s="4026">
        <v>347</v>
      </c>
      <c r="AO69" s="4026">
        <v>3</v>
      </c>
      <c r="AP69" s="4026">
        <v>2022</v>
      </c>
      <c r="AQ69" s="4055">
        <v>44927</v>
      </c>
      <c r="AR69" s="4055">
        <v>50770</v>
      </c>
      <c r="AS69" s="4026">
        <v>3</v>
      </c>
      <c r="AT69" s="4026">
        <v>4</v>
      </c>
      <c r="AU69" s="4026">
        <v>4</v>
      </c>
      <c r="AV69" s="4026">
        <v>5</v>
      </c>
      <c r="AW69" s="4026">
        <v>5</v>
      </c>
      <c r="AX69" s="4026">
        <v>5</v>
      </c>
      <c r="AY69" s="4026">
        <v>6</v>
      </c>
      <c r="AZ69" s="4026">
        <v>6</v>
      </c>
      <c r="BA69" s="4026">
        <v>6</v>
      </c>
      <c r="BB69" s="4026">
        <v>6</v>
      </c>
      <c r="BC69" s="4026">
        <v>6</v>
      </c>
      <c r="BD69" s="4026">
        <v>7</v>
      </c>
      <c r="BE69" s="4026">
        <v>7</v>
      </c>
      <c r="BF69" s="4026">
        <v>7</v>
      </c>
      <c r="BG69" s="4026">
        <v>7</v>
      </c>
      <c r="BH69" s="4026">
        <v>8</v>
      </c>
      <c r="BI69" s="2789">
        <v>8</v>
      </c>
      <c r="BJ69" s="4016">
        <v>1175</v>
      </c>
      <c r="BK69" s="4016">
        <v>1175</v>
      </c>
      <c r="BL69" s="4080" t="s">
        <v>574</v>
      </c>
      <c r="BM69" s="4079">
        <v>7783</v>
      </c>
      <c r="BN69" s="4080">
        <v>1722</v>
      </c>
      <c r="BO69" s="4080">
        <v>1722</v>
      </c>
      <c r="BP69" s="4080"/>
      <c r="BQ69" s="4079"/>
      <c r="BR69" s="4080">
        <v>1894</v>
      </c>
      <c r="BS69" s="4080" t="s">
        <v>359</v>
      </c>
      <c r="BT69" s="4079"/>
      <c r="BU69" s="4079"/>
      <c r="BV69" s="4080">
        <v>2604</v>
      </c>
      <c r="BW69" s="4080" t="s">
        <v>359</v>
      </c>
      <c r="BX69" s="4079"/>
      <c r="BY69" s="4079"/>
      <c r="BZ69" s="4080">
        <v>2864</v>
      </c>
      <c r="CA69" s="4080" t="s">
        <v>359</v>
      </c>
      <c r="CB69" s="4079"/>
      <c r="CC69" s="4079"/>
      <c r="CD69" s="4080">
        <v>3151</v>
      </c>
      <c r="CE69" s="4080" t="s">
        <v>359</v>
      </c>
      <c r="CF69" s="4079"/>
      <c r="CG69" s="4079"/>
      <c r="CH69" s="4016">
        <v>3466</v>
      </c>
      <c r="CI69" s="4080" t="s">
        <v>359</v>
      </c>
      <c r="CJ69" s="4079"/>
      <c r="CK69" s="4079"/>
      <c r="CL69" s="4021">
        <v>4560</v>
      </c>
      <c r="CM69" s="4080" t="s">
        <v>359</v>
      </c>
      <c r="CN69" s="4079"/>
      <c r="CO69" s="4079"/>
      <c r="CP69" s="4016">
        <v>5033</v>
      </c>
      <c r="CQ69" s="4080" t="s">
        <v>359</v>
      </c>
      <c r="CR69" s="4079"/>
      <c r="CS69" s="4079"/>
      <c r="CT69" s="4016">
        <v>5536</v>
      </c>
      <c r="CU69" s="4080" t="s">
        <v>359</v>
      </c>
      <c r="CV69" s="4079"/>
      <c r="CW69" s="4079"/>
      <c r="CX69" s="4080">
        <v>6090</v>
      </c>
      <c r="CY69" s="4080" t="s">
        <v>359</v>
      </c>
      <c r="CZ69" s="4079"/>
      <c r="DA69" s="4079"/>
      <c r="DB69" s="4080">
        <v>7815</v>
      </c>
      <c r="DC69" s="4080" t="s">
        <v>359</v>
      </c>
      <c r="DD69" s="4079"/>
      <c r="DE69" s="4079"/>
      <c r="DF69" s="4080">
        <v>8597</v>
      </c>
      <c r="DG69" s="4080" t="s">
        <v>359</v>
      </c>
      <c r="DH69" s="4079"/>
      <c r="DI69" s="4079"/>
      <c r="DJ69" s="4080">
        <v>9456</v>
      </c>
      <c r="DK69" s="4080" t="s">
        <v>359</v>
      </c>
      <c r="DL69" s="4079"/>
      <c r="DM69" s="4079"/>
      <c r="DN69" s="4080">
        <v>10402</v>
      </c>
      <c r="DO69" s="4080" t="s">
        <v>359</v>
      </c>
      <c r="DP69" s="4079"/>
      <c r="DQ69" s="4079"/>
      <c r="DR69" s="4080">
        <v>13077</v>
      </c>
      <c r="DS69" s="4080" t="s">
        <v>359</v>
      </c>
      <c r="DT69" s="4081"/>
      <c r="DU69" s="3979"/>
      <c r="DV69" s="4023">
        <f t="shared" si="2"/>
        <v>87442</v>
      </c>
      <c r="DW69" s="4026" t="s">
        <v>644</v>
      </c>
      <c r="DX69" s="4026" t="s">
        <v>289</v>
      </c>
      <c r="DY69" s="4026" t="s">
        <v>744</v>
      </c>
      <c r="DZ69" s="4026" t="s">
        <v>791</v>
      </c>
      <c r="EA69" s="4026" t="s">
        <v>746</v>
      </c>
      <c r="EB69" s="1394" t="s">
        <v>747</v>
      </c>
      <c r="EC69" s="4026" t="s">
        <v>359</v>
      </c>
      <c r="ED69" s="4026" t="s">
        <v>359</v>
      </c>
      <c r="EE69" s="4026" t="s">
        <v>359</v>
      </c>
      <c r="EF69" s="4026" t="s">
        <v>359</v>
      </c>
      <c r="EG69" s="4026" t="s">
        <v>359</v>
      </c>
      <c r="EH69" s="2783" t="s">
        <v>359</v>
      </c>
      <c r="EI69" s="3976"/>
      <c r="EJ69" s="3976"/>
      <c r="EK69" s="3976"/>
      <c r="EL69" s="3976"/>
    </row>
    <row r="70" spans="1:142" ht="168.75" customHeight="1">
      <c r="A70" s="4053" t="s">
        <v>1627</v>
      </c>
      <c r="B70" s="4054">
        <v>0.22</v>
      </c>
      <c r="C70" s="4026" t="s">
        <v>1619</v>
      </c>
      <c r="D70" s="4049">
        <v>3.1399999999999997E-2</v>
      </c>
      <c r="E70" s="4052" t="s">
        <v>1620</v>
      </c>
      <c r="F70" s="4052" t="s">
        <v>1621</v>
      </c>
      <c r="G70" s="4026" t="s">
        <v>1622</v>
      </c>
      <c r="H70" s="4026" t="s">
        <v>26</v>
      </c>
      <c r="I70" s="4026">
        <v>4</v>
      </c>
      <c r="J70" s="4026">
        <v>2022</v>
      </c>
      <c r="K70" s="4055"/>
      <c r="L70" s="4055">
        <v>50770</v>
      </c>
      <c r="M70" s="4026">
        <v>4</v>
      </c>
      <c r="N70" s="4026">
        <v>5</v>
      </c>
      <c r="O70" s="4026">
        <v>6</v>
      </c>
      <c r="P70" s="4026">
        <v>6</v>
      </c>
      <c r="Q70" s="4026">
        <v>6</v>
      </c>
      <c r="R70" s="4026">
        <v>6</v>
      </c>
      <c r="S70" s="4026">
        <v>6</v>
      </c>
      <c r="T70" s="4026">
        <v>6</v>
      </c>
      <c r="U70" s="4026">
        <v>6</v>
      </c>
      <c r="V70" s="4026">
        <v>6</v>
      </c>
      <c r="W70" s="4026">
        <v>6</v>
      </c>
      <c r="X70" s="4026">
        <v>6</v>
      </c>
      <c r="Y70" s="4026">
        <v>6</v>
      </c>
      <c r="Z70" s="4026">
        <v>6</v>
      </c>
      <c r="AA70" s="4026">
        <v>6</v>
      </c>
      <c r="AB70" s="4026">
        <v>6</v>
      </c>
      <c r="AC70" s="4026">
        <v>6</v>
      </c>
      <c r="AD70" s="4037"/>
      <c r="AE70" s="4026" t="s">
        <v>1628</v>
      </c>
      <c r="AF70" s="4012">
        <v>8.3999999999999995E-3</v>
      </c>
      <c r="AG70" s="4026" t="s">
        <v>1629</v>
      </c>
      <c r="AH70" s="4026" t="s">
        <v>1630</v>
      </c>
      <c r="AI70" s="3979" t="s">
        <v>1631</v>
      </c>
      <c r="AJ70" s="4026" t="s">
        <v>1632</v>
      </c>
      <c r="AK70" s="4037" t="s">
        <v>737</v>
      </c>
      <c r="AL70" s="4026" t="s">
        <v>26</v>
      </c>
      <c r="AM70" s="3979" t="str">
        <f t="shared" si="8"/>
        <v>NO</v>
      </c>
      <c r="AN70" s="4026" t="s">
        <v>437</v>
      </c>
      <c r="AO70" s="4026" t="s">
        <v>437</v>
      </c>
      <c r="AP70" s="4026"/>
      <c r="AQ70" s="4055">
        <v>44927</v>
      </c>
      <c r="AR70" s="4055">
        <v>50770</v>
      </c>
      <c r="AS70" s="4071">
        <v>0.05</v>
      </c>
      <c r="AT70" s="4071">
        <v>0.24</v>
      </c>
      <c r="AU70" s="4071">
        <v>0.28999999999999998</v>
      </c>
      <c r="AV70" s="4071">
        <v>0.34</v>
      </c>
      <c r="AW70" s="4071">
        <v>0.39</v>
      </c>
      <c r="AX70" s="4071">
        <v>0.44</v>
      </c>
      <c r="AY70" s="4071">
        <v>0.51</v>
      </c>
      <c r="AZ70" s="4071">
        <v>0.56000000000000005</v>
      </c>
      <c r="BA70" s="4071">
        <v>0.61</v>
      </c>
      <c r="BB70" s="4071">
        <v>0.66</v>
      </c>
      <c r="BC70" s="4071">
        <v>0.71</v>
      </c>
      <c r="BD70" s="4071">
        <v>0.78</v>
      </c>
      <c r="BE70" s="4071">
        <v>0.83</v>
      </c>
      <c r="BF70" s="4071">
        <v>0.88</v>
      </c>
      <c r="BG70" s="4071">
        <v>0.93</v>
      </c>
      <c r="BH70" s="4071">
        <v>1</v>
      </c>
      <c r="BI70" s="2791">
        <v>1</v>
      </c>
      <c r="BJ70" s="4016">
        <v>835</v>
      </c>
      <c r="BK70" s="4016">
        <v>835</v>
      </c>
      <c r="BL70" s="4080" t="s">
        <v>574</v>
      </c>
      <c r="BM70" s="4079">
        <v>7640</v>
      </c>
      <c r="BN70" s="4080">
        <v>919</v>
      </c>
      <c r="BO70" s="4080">
        <v>919</v>
      </c>
      <c r="BP70" s="4080" t="s">
        <v>574</v>
      </c>
      <c r="BQ70" s="4079"/>
      <c r="BR70" s="4080">
        <v>10106</v>
      </c>
      <c r="BS70" s="4080" t="s">
        <v>359</v>
      </c>
      <c r="BT70" s="4079"/>
      <c r="BU70" s="4079"/>
      <c r="BV70" s="4080">
        <v>1111</v>
      </c>
      <c r="BW70" s="4080" t="s">
        <v>359</v>
      </c>
      <c r="BX70" s="4079"/>
      <c r="BY70" s="4079"/>
      <c r="BZ70" s="4080">
        <v>123</v>
      </c>
      <c r="CA70" s="4080" t="s">
        <v>359</v>
      </c>
      <c r="CB70" s="4079"/>
      <c r="CC70" s="4079"/>
      <c r="CD70" s="4080">
        <v>1345</v>
      </c>
      <c r="CE70" s="4080" t="s">
        <v>359</v>
      </c>
      <c r="CF70" s="4079"/>
      <c r="CG70" s="4079"/>
      <c r="CH70" s="4016">
        <v>1479</v>
      </c>
      <c r="CI70" s="4080" t="s">
        <v>359</v>
      </c>
      <c r="CJ70" s="4079"/>
      <c r="CK70" s="4079"/>
      <c r="CL70" s="4021">
        <v>1627</v>
      </c>
      <c r="CM70" s="4080" t="s">
        <v>359</v>
      </c>
      <c r="CN70" s="4079"/>
      <c r="CO70" s="4079"/>
      <c r="CP70" s="4016">
        <v>1794</v>
      </c>
      <c r="CQ70" s="4080" t="s">
        <v>359</v>
      </c>
      <c r="CR70" s="4079"/>
      <c r="CS70" s="4079"/>
      <c r="CT70" s="4016">
        <v>1969</v>
      </c>
      <c r="CU70" s="4080" t="s">
        <v>359</v>
      </c>
      <c r="CV70" s="4079"/>
      <c r="CW70" s="4079"/>
      <c r="CX70" s="4080">
        <v>2166</v>
      </c>
      <c r="CY70" s="4080" t="s">
        <v>359</v>
      </c>
      <c r="CZ70" s="4079"/>
      <c r="DA70" s="4079"/>
      <c r="DB70" s="4080">
        <v>2383</v>
      </c>
      <c r="DC70" s="4080" t="s">
        <v>359</v>
      </c>
      <c r="DD70" s="4079"/>
      <c r="DE70" s="4079"/>
      <c r="DF70" s="4080">
        <v>2621</v>
      </c>
      <c r="DG70" s="4080" t="s">
        <v>359</v>
      </c>
      <c r="DH70" s="4079"/>
      <c r="DI70" s="4079"/>
      <c r="DJ70" s="4080">
        <v>2883</v>
      </c>
      <c r="DK70" s="4080" t="s">
        <v>359</v>
      </c>
      <c r="DL70" s="4079"/>
      <c r="DM70" s="4079"/>
      <c r="DN70" s="4080">
        <v>3171</v>
      </c>
      <c r="DO70" s="4080" t="s">
        <v>359</v>
      </c>
      <c r="DP70" s="4079"/>
      <c r="DQ70" s="4079"/>
      <c r="DR70" s="4080">
        <v>3489</v>
      </c>
      <c r="DS70" s="4080" t="s">
        <v>359</v>
      </c>
      <c r="DT70" s="4081"/>
      <c r="DU70" s="3979"/>
      <c r="DV70" s="4023">
        <f t="shared" si="2"/>
        <v>38021</v>
      </c>
      <c r="DW70" s="4026" t="s">
        <v>644</v>
      </c>
      <c r="DX70" s="4026" t="s">
        <v>289</v>
      </c>
      <c r="DY70" s="4026" t="s">
        <v>744</v>
      </c>
      <c r="DZ70" s="4026" t="s">
        <v>791</v>
      </c>
      <c r="EA70" s="4026" t="s">
        <v>746</v>
      </c>
      <c r="EB70" s="1394" t="s">
        <v>747</v>
      </c>
      <c r="EC70" s="4026" t="s">
        <v>359</v>
      </c>
      <c r="ED70" s="4026"/>
      <c r="EE70" s="4026" t="s">
        <v>359</v>
      </c>
      <c r="EF70" s="4026" t="s">
        <v>359</v>
      </c>
      <c r="EG70" s="4026" t="s">
        <v>359</v>
      </c>
      <c r="EH70" s="4032" t="s">
        <v>359</v>
      </c>
      <c r="EI70" s="3976"/>
      <c r="EJ70" s="3976"/>
      <c r="EK70" s="3976"/>
      <c r="EL70" s="3976"/>
    </row>
    <row r="71" spans="1:142" ht="168.75" customHeight="1">
      <c r="A71" s="4053" t="s">
        <v>1627</v>
      </c>
      <c r="B71" s="4054">
        <v>0.22</v>
      </c>
      <c r="C71" s="4026" t="s">
        <v>1619</v>
      </c>
      <c r="D71" s="4049">
        <v>3.1399999999999997E-2</v>
      </c>
      <c r="E71" s="4052" t="s">
        <v>1620</v>
      </c>
      <c r="F71" s="4052" t="s">
        <v>1633</v>
      </c>
      <c r="G71" s="4026" t="s">
        <v>1622</v>
      </c>
      <c r="H71" s="4026" t="s">
        <v>26</v>
      </c>
      <c r="I71" s="4026">
        <v>4</v>
      </c>
      <c r="J71" s="4026">
        <v>2022</v>
      </c>
      <c r="K71" s="4055"/>
      <c r="L71" s="4055">
        <v>50770</v>
      </c>
      <c r="M71" s="4026">
        <v>4</v>
      </c>
      <c r="N71" s="4026">
        <v>5</v>
      </c>
      <c r="O71" s="4026">
        <v>6</v>
      </c>
      <c r="P71" s="4026">
        <v>6</v>
      </c>
      <c r="Q71" s="4026">
        <v>6</v>
      </c>
      <c r="R71" s="4026">
        <v>6</v>
      </c>
      <c r="S71" s="4026">
        <v>6</v>
      </c>
      <c r="T71" s="4026">
        <v>6</v>
      </c>
      <c r="U71" s="4026">
        <v>6</v>
      </c>
      <c r="V71" s="4026">
        <v>6</v>
      </c>
      <c r="W71" s="4026">
        <v>6</v>
      </c>
      <c r="X71" s="4026">
        <v>6</v>
      </c>
      <c r="Y71" s="4026">
        <v>6</v>
      </c>
      <c r="Z71" s="4026">
        <v>6</v>
      </c>
      <c r="AA71" s="4026">
        <v>6</v>
      </c>
      <c r="AB71" s="4026">
        <v>6</v>
      </c>
      <c r="AC71" s="4026">
        <v>6</v>
      </c>
      <c r="AD71" s="4037"/>
      <c r="AE71" s="4050" t="s">
        <v>1634</v>
      </c>
      <c r="AF71" s="4012">
        <v>8.3999999999999995E-3</v>
      </c>
      <c r="AG71" s="4026" t="s">
        <v>1635</v>
      </c>
      <c r="AH71" s="4026" t="s">
        <v>1636</v>
      </c>
      <c r="AI71" s="3979" t="s">
        <v>1637</v>
      </c>
      <c r="AJ71" s="4026" t="s">
        <v>1638</v>
      </c>
      <c r="AK71" s="4026" t="s">
        <v>737</v>
      </c>
      <c r="AL71" s="4050" t="s">
        <v>26</v>
      </c>
      <c r="AM71" s="3979" t="str">
        <f t="shared" si="8"/>
        <v>NO</v>
      </c>
      <c r="AN71" s="4026" t="s">
        <v>437</v>
      </c>
      <c r="AO71" s="4071">
        <v>1</v>
      </c>
      <c r="AP71" s="4026">
        <v>2022</v>
      </c>
      <c r="AQ71" s="4055">
        <v>45292</v>
      </c>
      <c r="AR71" s="4055">
        <v>50770</v>
      </c>
      <c r="AS71" s="4037">
        <v>0</v>
      </c>
      <c r="AT71" s="4037">
        <v>0</v>
      </c>
      <c r="AU71" s="4037">
        <v>1</v>
      </c>
      <c r="AV71" s="4037">
        <v>2</v>
      </c>
      <c r="AW71" s="4037">
        <v>3</v>
      </c>
      <c r="AX71" s="4037">
        <v>3</v>
      </c>
      <c r="AY71" s="4026">
        <v>3</v>
      </c>
      <c r="AZ71" s="4037">
        <v>4</v>
      </c>
      <c r="BA71" s="4037">
        <v>4</v>
      </c>
      <c r="BB71" s="4037">
        <v>4</v>
      </c>
      <c r="BC71" s="4037">
        <v>4</v>
      </c>
      <c r="BD71" s="4037">
        <v>4</v>
      </c>
      <c r="BE71" s="4037">
        <v>4</v>
      </c>
      <c r="BF71" s="4037">
        <v>4</v>
      </c>
      <c r="BG71" s="4037">
        <v>4</v>
      </c>
      <c r="BH71" s="4037">
        <v>4</v>
      </c>
      <c r="BI71" s="2792">
        <v>4</v>
      </c>
      <c r="BJ71" s="4016">
        <v>150</v>
      </c>
      <c r="BK71" s="4016">
        <v>150</v>
      </c>
      <c r="BL71" s="4080" t="s">
        <v>574</v>
      </c>
      <c r="BM71" s="4079">
        <v>7640</v>
      </c>
      <c r="BN71" s="4080">
        <v>165</v>
      </c>
      <c r="BO71" s="4080">
        <v>165</v>
      </c>
      <c r="BP71" s="4080" t="s">
        <v>574</v>
      </c>
      <c r="BQ71" s="4079"/>
      <c r="BR71" s="4080">
        <v>181500</v>
      </c>
      <c r="BS71" s="4080" t="s">
        <v>359</v>
      </c>
      <c r="BT71" s="4079"/>
      <c r="BU71" s="4079"/>
      <c r="BV71" s="4080">
        <v>350</v>
      </c>
      <c r="BW71" s="4080" t="s">
        <v>359</v>
      </c>
      <c r="BX71" s="4079"/>
      <c r="BY71" s="4079"/>
      <c r="BZ71" s="4080">
        <v>385</v>
      </c>
      <c r="CA71" s="4080" t="s">
        <v>359</v>
      </c>
      <c r="CB71" s="4079"/>
      <c r="CC71" s="4079"/>
      <c r="CD71" s="4080">
        <v>423</v>
      </c>
      <c r="CE71" s="4080" t="s">
        <v>359</v>
      </c>
      <c r="CF71" s="4079"/>
      <c r="CG71" s="4079"/>
      <c r="CH71" s="4016">
        <v>150</v>
      </c>
      <c r="CI71" s="4080" t="s">
        <v>359</v>
      </c>
      <c r="CJ71" s="4079"/>
      <c r="CK71" s="4079"/>
      <c r="CL71" s="4021">
        <v>400</v>
      </c>
      <c r="CM71" s="4080" t="s">
        <v>359</v>
      </c>
      <c r="CN71" s="4079"/>
      <c r="CO71" s="4079"/>
      <c r="CP71" s="4016">
        <v>1286</v>
      </c>
      <c r="CQ71" s="4080" t="s">
        <v>359</v>
      </c>
      <c r="CR71" s="4079"/>
      <c r="CS71" s="4079"/>
      <c r="CT71" s="4016">
        <v>1414</v>
      </c>
      <c r="CU71" s="4080" t="s">
        <v>359</v>
      </c>
      <c r="CV71" s="4079"/>
      <c r="CW71" s="4079"/>
      <c r="CX71" s="4080">
        <v>2166</v>
      </c>
      <c r="CY71" s="4080" t="s">
        <v>359</v>
      </c>
      <c r="CZ71" s="4079"/>
      <c r="DA71" s="4079"/>
      <c r="DB71" s="4080">
        <v>0</v>
      </c>
      <c r="DC71" s="4080" t="s">
        <v>359</v>
      </c>
      <c r="DD71" s="4079"/>
      <c r="DE71" s="4079"/>
      <c r="DF71" s="4080">
        <v>0</v>
      </c>
      <c r="DG71" s="4080" t="s">
        <v>359</v>
      </c>
      <c r="DH71" s="4079"/>
      <c r="DI71" s="4079"/>
      <c r="DJ71" s="4080">
        <v>0</v>
      </c>
      <c r="DK71" s="4080" t="s">
        <v>359</v>
      </c>
      <c r="DL71" s="4079"/>
      <c r="DM71" s="4079"/>
      <c r="DN71" s="4080">
        <v>0</v>
      </c>
      <c r="DO71" s="4080" t="s">
        <v>359</v>
      </c>
      <c r="DP71" s="4079"/>
      <c r="DQ71" s="4079"/>
      <c r="DR71" s="4080">
        <v>0</v>
      </c>
      <c r="DS71" s="4080" t="s">
        <v>359</v>
      </c>
      <c r="DT71" s="4081"/>
      <c r="DU71" s="3979"/>
      <c r="DV71" s="4023">
        <f>BJ71+BN71+BR71+BV71+BZ71+CD71+CH71+CL71+CP71+CT71+CX71+DB71+DF71+DJ71+DN71+DR71</f>
        <v>188389</v>
      </c>
      <c r="DW71" s="4026" t="s">
        <v>644</v>
      </c>
      <c r="DX71" s="4026" t="s">
        <v>289</v>
      </c>
      <c r="DY71" s="4026" t="s">
        <v>744</v>
      </c>
      <c r="DZ71" s="4026" t="s">
        <v>791</v>
      </c>
      <c r="EA71" s="4026" t="s">
        <v>746</v>
      </c>
      <c r="EB71" s="1368" t="s">
        <v>747</v>
      </c>
      <c r="EC71" s="4026" t="s">
        <v>359</v>
      </c>
      <c r="ED71" s="4026" t="s">
        <v>359</v>
      </c>
      <c r="EE71" s="4026" t="s">
        <v>359</v>
      </c>
      <c r="EF71" s="4026" t="s">
        <v>359</v>
      </c>
      <c r="EG71" s="4026" t="s">
        <v>359</v>
      </c>
      <c r="EH71" s="2783" t="s">
        <v>359</v>
      </c>
      <c r="EI71" s="3976"/>
      <c r="EJ71" s="3976"/>
      <c r="EK71" s="3976"/>
      <c r="EL71" s="3976"/>
    </row>
    <row r="72" spans="1:142" ht="204" customHeight="1">
      <c r="A72" s="4053" t="s">
        <v>1639</v>
      </c>
      <c r="B72" s="4054">
        <v>0.22</v>
      </c>
      <c r="C72" s="4026" t="s">
        <v>1619</v>
      </c>
      <c r="D72" s="4049">
        <v>3.1399999999999997E-2</v>
      </c>
      <c r="E72" s="4052" t="s">
        <v>1620</v>
      </c>
      <c r="F72" s="4052" t="s">
        <v>1621</v>
      </c>
      <c r="G72" s="4026" t="s">
        <v>1622</v>
      </c>
      <c r="H72" s="4026" t="s">
        <v>26</v>
      </c>
      <c r="I72" s="4026">
        <v>4</v>
      </c>
      <c r="J72" s="4026">
        <v>2022</v>
      </c>
      <c r="K72" s="4055"/>
      <c r="L72" s="4055">
        <v>50770</v>
      </c>
      <c r="M72" s="4026">
        <v>4</v>
      </c>
      <c r="N72" s="4026">
        <v>5</v>
      </c>
      <c r="O72" s="4026">
        <v>6</v>
      </c>
      <c r="P72" s="4026">
        <v>6</v>
      </c>
      <c r="Q72" s="4026">
        <v>6</v>
      </c>
      <c r="R72" s="4026">
        <v>6</v>
      </c>
      <c r="S72" s="4026">
        <v>6</v>
      </c>
      <c r="T72" s="4026">
        <v>6</v>
      </c>
      <c r="U72" s="4026">
        <v>6</v>
      </c>
      <c r="V72" s="4026">
        <v>6</v>
      </c>
      <c r="W72" s="4026">
        <v>6</v>
      </c>
      <c r="X72" s="4026">
        <v>6</v>
      </c>
      <c r="Y72" s="4026">
        <v>6</v>
      </c>
      <c r="Z72" s="4026">
        <v>6</v>
      </c>
      <c r="AA72" s="4026">
        <v>6</v>
      </c>
      <c r="AB72" s="4026">
        <v>6</v>
      </c>
      <c r="AC72" s="4026">
        <v>6</v>
      </c>
      <c r="AD72" s="4037"/>
      <c r="AE72" s="4050" t="s">
        <v>1640</v>
      </c>
      <c r="AF72" s="4012">
        <v>8.3999999999999995E-3</v>
      </c>
      <c r="AG72" s="4026" t="s">
        <v>1641</v>
      </c>
      <c r="AH72" s="4026" t="s">
        <v>1642</v>
      </c>
      <c r="AI72" s="3979" t="s">
        <v>1310</v>
      </c>
      <c r="AJ72" s="4026" t="s">
        <v>1626</v>
      </c>
      <c r="AK72" s="4026" t="s">
        <v>737</v>
      </c>
      <c r="AL72" s="4026" t="s">
        <v>26</v>
      </c>
      <c r="AM72" s="3979" t="str">
        <f t="shared" si="8"/>
        <v>NO</v>
      </c>
      <c r="AN72" s="4026" t="s">
        <v>437</v>
      </c>
      <c r="AO72" s="4026" t="s">
        <v>437</v>
      </c>
      <c r="AP72" s="4026"/>
      <c r="AQ72" s="4055">
        <v>44927</v>
      </c>
      <c r="AR72" s="4055">
        <v>50770</v>
      </c>
      <c r="AS72" s="4040">
        <v>0.1</v>
      </c>
      <c r="AT72" s="4040">
        <v>0.15</v>
      </c>
      <c r="AU72" s="4040">
        <v>0.23</v>
      </c>
      <c r="AV72" s="4040">
        <v>0.28000000000000003</v>
      </c>
      <c r="AW72" s="4040">
        <v>0.33</v>
      </c>
      <c r="AX72" s="4040">
        <v>0.42</v>
      </c>
      <c r="AY72" s="4040">
        <v>0.47</v>
      </c>
      <c r="AZ72" s="4040">
        <v>0.52</v>
      </c>
      <c r="BA72" s="4040">
        <v>0.56999999999999995</v>
      </c>
      <c r="BB72" s="4040">
        <v>0.66</v>
      </c>
      <c r="BC72" s="4040">
        <v>0.71</v>
      </c>
      <c r="BD72" s="4040">
        <v>0.76</v>
      </c>
      <c r="BE72" s="4040">
        <v>0.81</v>
      </c>
      <c r="BF72" s="4040">
        <v>0.9</v>
      </c>
      <c r="BG72" s="4040">
        <v>0.95</v>
      </c>
      <c r="BH72" s="4040">
        <v>1</v>
      </c>
      <c r="BI72" s="2791">
        <v>1</v>
      </c>
      <c r="BJ72" s="4016">
        <v>600</v>
      </c>
      <c r="BK72" s="4016">
        <v>600</v>
      </c>
      <c r="BL72" s="4080" t="s">
        <v>574</v>
      </c>
      <c r="BM72" s="4079">
        <v>7640</v>
      </c>
      <c r="BN72" s="4080">
        <v>660</v>
      </c>
      <c r="BO72" s="4080">
        <v>660</v>
      </c>
      <c r="BP72" s="4080" t="s">
        <v>574</v>
      </c>
      <c r="BQ72" s="4079"/>
      <c r="BR72" s="4080">
        <v>726</v>
      </c>
      <c r="BS72" s="4080" t="s">
        <v>359</v>
      </c>
      <c r="BT72" s="4079"/>
      <c r="BU72" s="4079"/>
      <c r="BV72" s="4080">
        <v>7896</v>
      </c>
      <c r="BW72" s="4080" t="s">
        <v>359</v>
      </c>
      <c r="BX72" s="4079"/>
      <c r="BY72" s="4079"/>
      <c r="BZ72" s="4080">
        <v>878</v>
      </c>
      <c r="CA72" s="4080" t="s">
        <v>359</v>
      </c>
      <c r="CB72" s="4079"/>
      <c r="CC72" s="4079"/>
      <c r="CD72" s="4080">
        <v>966</v>
      </c>
      <c r="CE72" s="4080" t="s">
        <v>359</v>
      </c>
      <c r="CF72" s="4079"/>
      <c r="CG72" s="4079"/>
      <c r="CH72" s="4016">
        <v>1062</v>
      </c>
      <c r="CI72" s="4080" t="s">
        <v>359</v>
      </c>
      <c r="CJ72" s="4079"/>
      <c r="CK72" s="4079"/>
      <c r="CL72" s="4021">
        <v>1169</v>
      </c>
      <c r="CM72" s="4080" t="s">
        <v>359</v>
      </c>
      <c r="CN72" s="4079"/>
      <c r="CO72" s="4079"/>
      <c r="CP72" s="4016">
        <v>1286</v>
      </c>
      <c r="CQ72" s="4080" t="s">
        <v>359</v>
      </c>
      <c r="CR72" s="4079"/>
      <c r="CS72" s="4079"/>
      <c r="CT72" s="4016">
        <v>1414</v>
      </c>
      <c r="CU72" s="4080" t="s">
        <v>359</v>
      </c>
      <c r="CV72" s="4079"/>
      <c r="CW72" s="4079"/>
      <c r="CX72" s="4080">
        <v>1556</v>
      </c>
      <c r="CY72" s="4080" t="s">
        <v>359</v>
      </c>
      <c r="CZ72" s="4079"/>
      <c r="DA72" s="4079"/>
      <c r="DB72" s="4080">
        <v>1711</v>
      </c>
      <c r="DC72" s="4080" t="s">
        <v>359</v>
      </c>
      <c r="DD72" s="4079"/>
      <c r="DE72" s="4079"/>
      <c r="DF72" s="4080">
        <v>1883</v>
      </c>
      <c r="DG72" s="4080" t="s">
        <v>359</v>
      </c>
      <c r="DH72" s="4079"/>
      <c r="DI72" s="4079"/>
      <c r="DJ72" s="4080">
        <v>2071</v>
      </c>
      <c r="DK72" s="4080" t="s">
        <v>359</v>
      </c>
      <c r="DL72" s="4079"/>
      <c r="DM72" s="4079"/>
      <c r="DN72" s="4080">
        <v>2278</v>
      </c>
      <c r="DO72" s="4080" t="s">
        <v>359</v>
      </c>
      <c r="DP72" s="4079"/>
      <c r="DQ72" s="4079"/>
      <c r="DR72" s="4080">
        <v>2506</v>
      </c>
      <c r="DS72" s="4080" t="s">
        <v>359</v>
      </c>
      <c r="DT72" s="4081"/>
      <c r="DU72" s="3979"/>
      <c r="DV72" s="4023">
        <f>BJ72+BN72+BR72+BV72+BZ72+CD72+CH72+CL72+CP72+CT72+CX72+DB72+DF72+DJ72+DN72+DR72</f>
        <v>28662</v>
      </c>
      <c r="DW72" s="4026" t="s">
        <v>644</v>
      </c>
      <c r="DX72" s="4026" t="s">
        <v>289</v>
      </c>
      <c r="DY72" s="4026" t="s">
        <v>744</v>
      </c>
      <c r="DZ72" s="4026" t="s">
        <v>791</v>
      </c>
      <c r="EA72" s="4026" t="s">
        <v>746</v>
      </c>
      <c r="EB72" s="1368" t="s">
        <v>747</v>
      </c>
      <c r="EC72" s="4026" t="s">
        <v>359</v>
      </c>
      <c r="ED72" s="4026"/>
      <c r="EE72" s="4026" t="s">
        <v>359</v>
      </c>
      <c r="EF72" s="4026" t="s">
        <v>359</v>
      </c>
      <c r="EG72" s="4026" t="s">
        <v>359</v>
      </c>
      <c r="EH72" s="2783" t="s">
        <v>359</v>
      </c>
      <c r="EI72" s="3976"/>
      <c r="EJ72" s="3976"/>
      <c r="EK72" s="3976"/>
      <c r="EL72" s="3976"/>
    </row>
    <row r="73" spans="1:142" ht="168.75" customHeight="1">
      <c r="A73" s="4053" t="s">
        <v>1627</v>
      </c>
      <c r="B73" s="4054">
        <v>0.22</v>
      </c>
      <c r="C73" s="4026" t="s">
        <v>1619</v>
      </c>
      <c r="D73" s="4049">
        <v>3.1399999999999997E-2</v>
      </c>
      <c r="E73" s="4052" t="s">
        <v>1620</v>
      </c>
      <c r="F73" s="4052" t="s">
        <v>1621</v>
      </c>
      <c r="G73" s="4026" t="s">
        <v>1622</v>
      </c>
      <c r="H73" s="4026" t="s">
        <v>26</v>
      </c>
      <c r="I73" s="4026">
        <v>4</v>
      </c>
      <c r="J73" s="4026">
        <v>2022</v>
      </c>
      <c r="K73" s="4055"/>
      <c r="L73" s="4055">
        <v>50770</v>
      </c>
      <c r="M73" s="4026">
        <v>4</v>
      </c>
      <c r="N73" s="4026">
        <v>5</v>
      </c>
      <c r="O73" s="4026">
        <v>6</v>
      </c>
      <c r="P73" s="4026">
        <v>6</v>
      </c>
      <c r="Q73" s="4026">
        <v>6</v>
      </c>
      <c r="R73" s="4026">
        <v>6</v>
      </c>
      <c r="S73" s="4026">
        <v>6</v>
      </c>
      <c r="T73" s="4026">
        <v>6</v>
      </c>
      <c r="U73" s="4026">
        <v>6</v>
      </c>
      <c r="V73" s="4026">
        <v>6</v>
      </c>
      <c r="W73" s="4026">
        <v>6</v>
      </c>
      <c r="X73" s="4026">
        <v>6</v>
      </c>
      <c r="Y73" s="4026">
        <v>6</v>
      </c>
      <c r="Z73" s="4026">
        <v>6</v>
      </c>
      <c r="AA73" s="4026">
        <v>6</v>
      </c>
      <c r="AB73" s="4026">
        <v>6</v>
      </c>
      <c r="AC73" s="4026">
        <v>6</v>
      </c>
      <c r="AD73" s="4037"/>
      <c r="AE73" s="4026" t="s">
        <v>1643</v>
      </c>
      <c r="AF73" s="4012">
        <v>8.3999999999999995E-3</v>
      </c>
      <c r="AG73" s="4026" t="s">
        <v>1644</v>
      </c>
      <c r="AH73" s="4026" t="s">
        <v>333</v>
      </c>
      <c r="AI73" s="3979" t="s">
        <v>1310</v>
      </c>
      <c r="AJ73" s="4026" t="s">
        <v>1626</v>
      </c>
      <c r="AK73" s="4026" t="s">
        <v>1645</v>
      </c>
      <c r="AL73" s="4026" t="s">
        <v>23</v>
      </c>
      <c r="AM73" s="3979" t="str">
        <f t="shared" si="8"/>
        <v>SI</v>
      </c>
      <c r="AN73" s="4026">
        <v>110</v>
      </c>
      <c r="AO73" s="4026" t="s">
        <v>437</v>
      </c>
      <c r="AP73" s="4026"/>
      <c r="AQ73" s="4027">
        <v>45078</v>
      </c>
      <c r="AR73" s="4055">
        <v>50769</v>
      </c>
      <c r="AS73" s="4071">
        <v>1</v>
      </c>
      <c r="AT73" s="4071">
        <v>1</v>
      </c>
      <c r="AU73" s="4071">
        <v>1</v>
      </c>
      <c r="AV73" s="4071">
        <v>1</v>
      </c>
      <c r="AW73" s="4071">
        <v>1</v>
      </c>
      <c r="AX73" s="4071">
        <v>1</v>
      </c>
      <c r="AY73" s="4071">
        <v>1</v>
      </c>
      <c r="AZ73" s="4071">
        <v>1</v>
      </c>
      <c r="BA73" s="4071">
        <v>1</v>
      </c>
      <c r="BB73" s="4071">
        <v>1</v>
      </c>
      <c r="BC73" s="4071">
        <v>1</v>
      </c>
      <c r="BD73" s="4071">
        <v>1</v>
      </c>
      <c r="BE73" s="4071">
        <v>1</v>
      </c>
      <c r="BF73" s="4071">
        <v>1</v>
      </c>
      <c r="BG73" s="4071">
        <v>1</v>
      </c>
      <c r="BH73" s="4071">
        <v>1</v>
      </c>
      <c r="BI73" s="4071">
        <v>1</v>
      </c>
      <c r="BJ73" s="4016">
        <v>2135</v>
      </c>
      <c r="BK73" s="4016">
        <v>2135</v>
      </c>
      <c r="BL73" s="4080" t="s">
        <v>574</v>
      </c>
      <c r="BM73" s="4079">
        <v>7740</v>
      </c>
      <c r="BN73" s="4080">
        <v>2199</v>
      </c>
      <c r="BO73" s="4080">
        <v>2199</v>
      </c>
      <c r="BP73" s="4080" t="s">
        <v>574</v>
      </c>
      <c r="BQ73" s="4079"/>
      <c r="BR73" s="4080">
        <v>2265</v>
      </c>
      <c r="BS73" s="4080"/>
      <c r="BT73" s="4079"/>
      <c r="BU73" s="4079"/>
      <c r="BV73" s="4080">
        <v>2333</v>
      </c>
      <c r="BW73" s="4080"/>
      <c r="BX73" s="4079"/>
      <c r="BY73" s="4079"/>
      <c r="BZ73" s="4080">
        <v>2403</v>
      </c>
      <c r="CA73" s="4080"/>
      <c r="CB73" s="4079"/>
      <c r="CC73" s="4079"/>
      <c r="CD73" s="4080">
        <v>2475</v>
      </c>
      <c r="CE73" s="4080"/>
      <c r="CF73" s="4079"/>
      <c r="CG73" s="4079"/>
      <c r="CH73" s="4016">
        <v>2549</v>
      </c>
      <c r="CI73" s="4080"/>
      <c r="CJ73" s="4079"/>
      <c r="CK73" s="4079"/>
      <c r="CL73" s="4021">
        <v>2625</v>
      </c>
      <c r="CM73" s="4080"/>
      <c r="CN73" s="4079"/>
      <c r="CO73" s="4079"/>
      <c r="CP73" s="4016">
        <v>2704</v>
      </c>
      <c r="CQ73" s="4080"/>
      <c r="CR73" s="4079"/>
      <c r="CS73" s="4079"/>
      <c r="CT73" s="4016">
        <v>2785</v>
      </c>
      <c r="CU73" s="4080"/>
      <c r="CV73" s="4079"/>
      <c r="CW73" s="4079"/>
      <c r="CX73" s="4080">
        <v>2869</v>
      </c>
      <c r="CY73" s="4080"/>
      <c r="CZ73" s="4079"/>
      <c r="DA73" s="4079"/>
      <c r="DB73" s="4080">
        <v>2955</v>
      </c>
      <c r="DC73" s="4080"/>
      <c r="DD73" s="4079"/>
      <c r="DE73" s="4079"/>
      <c r="DF73" s="4080">
        <v>3044</v>
      </c>
      <c r="DG73" s="4080"/>
      <c r="DH73" s="4079"/>
      <c r="DI73" s="4079"/>
      <c r="DJ73" s="4080">
        <v>3135</v>
      </c>
      <c r="DK73" s="4080"/>
      <c r="DL73" s="4079"/>
      <c r="DM73" s="4079"/>
      <c r="DN73" s="4080">
        <v>3229</v>
      </c>
      <c r="DO73" s="4080"/>
      <c r="DP73" s="4079"/>
      <c r="DQ73" s="4079"/>
      <c r="DR73" s="4080">
        <v>2319</v>
      </c>
      <c r="DS73" s="4080"/>
      <c r="DT73" s="4081"/>
      <c r="DU73" s="3979"/>
      <c r="DV73" s="4023">
        <f>BJ73+BN73+BR73+BV73+BZ73+CD73+CH73+CL73+CP73+CT73+CX73+DB73+DF73+DJ73+DN73+DR73</f>
        <v>42024</v>
      </c>
      <c r="DW73" s="4026" t="s">
        <v>300</v>
      </c>
      <c r="DX73" s="4026" t="s">
        <v>56</v>
      </c>
      <c r="DY73" s="4026" t="s">
        <v>339</v>
      </c>
      <c r="DZ73" s="4026" t="s">
        <v>340</v>
      </c>
      <c r="EA73" s="4026" t="s">
        <v>341</v>
      </c>
      <c r="EB73" s="4026" t="s">
        <v>342</v>
      </c>
      <c r="EC73" s="4026"/>
      <c r="ED73" s="4026"/>
      <c r="EE73" s="4026"/>
      <c r="EF73" s="4026"/>
      <c r="EG73" s="4026"/>
      <c r="EH73" s="2783"/>
      <c r="EI73" s="3976"/>
      <c r="EJ73" s="3976"/>
      <c r="EK73" s="3976"/>
      <c r="EL73" s="3976"/>
    </row>
    <row r="74" spans="1:142" ht="168.75" customHeight="1">
      <c r="A74" s="4053" t="s">
        <v>1639</v>
      </c>
      <c r="B74" s="4054">
        <v>0.22</v>
      </c>
      <c r="C74" s="4026" t="s">
        <v>1646</v>
      </c>
      <c r="D74" s="4049">
        <v>3.1399999999999997E-2</v>
      </c>
      <c r="E74" s="4026" t="s">
        <v>821</v>
      </c>
      <c r="F74" s="4026" t="s">
        <v>1647</v>
      </c>
      <c r="G74" s="4026" t="s">
        <v>1</v>
      </c>
      <c r="H74" s="4026" t="s">
        <v>26</v>
      </c>
      <c r="I74" s="4026" t="s">
        <v>437</v>
      </c>
      <c r="J74" s="4026"/>
      <c r="K74" s="4055"/>
      <c r="L74" s="4055">
        <v>50770</v>
      </c>
      <c r="M74" s="4071">
        <v>0.15</v>
      </c>
      <c r="N74" s="4071">
        <v>0.25</v>
      </c>
      <c r="O74" s="4071">
        <v>0.35</v>
      </c>
      <c r="P74" s="4071">
        <v>0.43</v>
      </c>
      <c r="Q74" s="4071">
        <v>0.49</v>
      </c>
      <c r="R74" s="4071">
        <v>0.55000000000000004</v>
      </c>
      <c r="S74" s="4071">
        <v>0.61</v>
      </c>
      <c r="T74" s="4071">
        <v>0.67</v>
      </c>
      <c r="U74" s="4071">
        <v>0.73</v>
      </c>
      <c r="V74" s="4071">
        <v>0.79</v>
      </c>
      <c r="W74" s="4071">
        <v>0.84</v>
      </c>
      <c r="X74" s="4071">
        <v>0.89</v>
      </c>
      <c r="Y74" s="4071">
        <v>0.94</v>
      </c>
      <c r="Z74" s="4071">
        <v>0.96</v>
      </c>
      <c r="AA74" s="4071">
        <v>0.98</v>
      </c>
      <c r="AB74" s="4071">
        <v>1</v>
      </c>
      <c r="AC74" s="4071">
        <v>1</v>
      </c>
      <c r="AD74" s="4026" t="s">
        <v>359</v>
      </c>
      <c r="AE74" s="4050" t="s">
        <v>1648</v>
      </c>
      <c r="AF74" s="4012">
        <v>8.3999999999999995E-3</v>
      </c>
      <c r="AG74" s="4026" t="s">
        <v>1649</v>
      </c>
      <c r="AH74" s="4050" t="s">
        <v>1650</v>
      </c>
      <c r="AI74" s="3979" t="s">
        <v>1310</v>
      </c>
      <c r="AJ74" s="4026" t="s">
        <v>1626</v>
      </c>
      <c r="AK74" s="4026" t="s">
        <v>1</v>
      </c>
      <c r="AL74" s="4026" t="s">
        <v>26</v>
      </c>
      <c r="AM74" s="3979" t="str">
        <f t="shared" si="8"/>
        <v>NO</v>
      </c>
      <c r="AN74" s="4026" t="s">
        <v>437</v>
      </c>
      <c r="AO74" s="4026">
        <v>1</v>
      </c>
      <c r="AP74" s="4026">
        <v>2022</v>
      </c>
      <c r="AQ74" s="4055">
        <v>44927</v>
      </c>
      <c r="AR74" s="4055">
        <v>50770</v>
      </c>
      <c r="AS74" s="4037">
        <v>1</v>
      </c>
      <c r="AT74" s="4037">
        <v>1</v>
      </c>
      <c r="AU74" s="4037">
        <v>2</v>
      </c>
      <c r="AV74" s="4037">
        <v>2</v>
      </c>
      <c r="AW74" s="4037">
        <v>3</v>
      </c>
      <c r="AX74" s="4037">
        <v>3</v>
      </c>
      <c r="AY74" s="4037">
        <v>4</v>
      </c>
      <c r="AZ74" s="4037">
        <v>4</v>
      </c>
      <c r="BA74" s="4037">
        <v>5</v>
      </c>
      <c r="BB74" s="4037">
        <v>5</v>
      </c>
      <c r="BC74" s="4037">
        <v>5</v>
      </c>
      <c r="BD74" s="4037">
        <v>5</v>
      </c>
      <c r="BE74" s="4037">
        <v>5</v>
      </c>
      <c r="BF74" s="4037">
        <v>5</v>
      </c>
      <c r="BG74" s="4037">
        <v>5</v>
      </c>
      <c r="BH74" s="4037">
        <v>5</v>
      </c>
      <c r="BI74" s="2789">
        <v>5</v>
      </c>
      <c r="BJ74" s="4016">
        <v>446</v>
      </c>
      <c r="BK74" s="4016">
        <v>446</v>
      </c>
      <c r="BL74" s="4080" t="s">
        <v>574</v>
      </c>
      <c r="BM74" s="4079">
        <v>7765</v>
      </c>
      <c r="BN74" s="4080">
        <v>490</v>
      </c>
      <c r="BO74" s="4080">
        <v>490</v>
      </c>
      <c r="BP74" s="4080" t="s">
        <v>574</v>
      </c>
      <c r="BQ74" s="4079"/>
      <c r="BR74" s="4080">
        <v>539</v>
      </c>
      <c r="BS74" s="4080" t="s">
        <v>359</v>
      </c>
      <c r="BT74" s="4079"/>
      <c r="BU74" s="4079"/>
      <c r="BV74" s="4080">
        <v>593</v>
      </c>
      <c r="BW74" s="4080" t="s">
        <v>359</v>
      </c>
      <c r="BX74" s="4079"/>
      <c r="BY74" s="4079"/>
      <c r="BZ74" s="4080">
        <v>652</v>
      </c>
      <c r="CA74" s="4080" t="s">
        <v>359</v>
      </c>
      <c r="CB74" s="4079"/>
      <c r="CC74" s="4079"/>
      <c r="CD74" s="4080">
        <v>7181</v>
      </c>
      <c r="CE74" s="4080" t="s">
        <v>359</v>
      </c>
      <c r="CF74" s="4079"/>
      <c r="CG74" s="4079"/>
      <c r="CH74" s="4016">
        <v>7899</v>
      </c>
      <c r="CI74" s="4080" t="s">
        <v>359</v>
      </c>
      <c r="CJ74" s="4079"/>
      <c r="CK74" s="4079"/>
      <c r="CL74" s="4021">
        <v>868</v>
      </c>
      <c r="CM74" s="4080" t="s">
        <v>359</v>
      </c>
      <c r="CN74" s="4079"/>
      <c r="CO74" s="4079"/>
      <c r="CP74" s="4016">
        <v>955</v>
      </c>
      <c r="CQ74" s="4080" t="s">
        <v>359</v>
      </c>
      <c r="CR74" s="4079"/>
      <c r="CS74" s="4079"/>
      <c r="CT74" s="4016">
        <v>1051</v>
      </c>
      <c r="CU74" s="4080" t="s">
        <v>359</v>
      </c>
      <c r="CV74" s="4079"/>
      <c r="CW74" s="4079"/>
      <c r="CX74" s="4080">
        <v>1156</v>
      </c>
      <c r="CY74" s="4080" t="s">
        <v>359</v>
      </c>
      <c r="CZ74" s="4079"/>
      <c r="DA74" s="4079"/>
      <c r="DB74" s="4080">
        <v>1272</v>
      </c>
      <c r="DC74" s="4080" t="s">
        <v>359</v>
      </c>
      <c r="DD74" s="4079"/>
      <c r="DE74" s="4079"/>
      <c r="DF74" s="4080">
        <v>1399</v>
      </c>
      <c r="DG74" s="4080" t="s">
        <v>359</v>
      </c>
      <c r="DH74" s="4079"/>
      <c r="DI74" s="4079"/>
      <c r="DJ74" s="4080">
        <v>1539</v>
      </c>
      <c r="DK74" s="4080" t="s">
        <v>359</v>
      </c>
      <c r="DL74" s="4079"/>
      <c r="DM74" s="4079"/>
      <c r="DN74" s="4080">
        <v>2240</v>
      </c>
      <c r="DO74" s="4080" t="s">
        <v>359</v>
      </c>
      <c r="DP74" s="4079"/>
      <c r="DQ74" s="4079"/>
      <c r="DR74" s="4080">
        <v>2319</v>
      </c>
      <c r="DS74" s="4080" t="s">
        <v>359</v>
      </c>
      <c r="DT74" s="4081"/>
      <c r="DU74" s="3979"/>
      <c r="DV74" s="4023">
        <f t="shared" si="2"/>
        <v>30599</v>
      </c>
      <c r="DW74" s="4026" t="s">
        <v>644</v>
      </c>
      <c r="DX74" s="4026" t="s">
        <v>289</v>
      </c>
      <c r="DY74" s="4026" t="s">
        <v>1651</v>
      </c>
      <c r="DZ74" s="4026" t="s">
        <v>1652</v>
      </c>
      <c r="EA74" s="4026" t="s">
        <v>359</v>
      </c>
      <c r="EB74" s="1394" t="s">
        <v>747</v>
      </c>
      <c r="EC74" s="4026" t="s">
        <v>359</v>
      </c>
      <c r="ED74" s="4026" t="s">
        <v>359</v>
      </c>
      <c r="EE74" s="4026" t="s">
        <v>359</v>
      </c>
      <c r="EF74" s="4026" t="s">
        <v>359</v>
      </c>
      <c r="EG74" s="4026" t="s">
        <v>359</v>
      </c>
      <c r="EH74" s="4032" t="s">
        <v>359</v>
      </c>
      <c r="EI74" s="3976"/>
      <c r="EJ74" s="3976"/>
      <c r="EK74" s="3976"/>
      <c r="EL74" s="3976"/>
    </row>
    <row r="75" spans="1:142" ht="168.75" customHeight="1">
      <c r="A75" s="4053" t="s">
        <v>1653</v>
      </c>
      <c r="B75" s="4054">
        <v>0.22</v>
      </c>
      <c r="C75" s="4026" t="s">
        <v>1646</v>
      </c>
      <c r="D75" s="4049">
        <v>3.1399999999999997E-2</v>
      </c>
      <c r="E75" s="4026" t="s">
        <v>821</v>
      </c>
      <c r="F75" s="4026" t="s">
        <v>1647</v>
      </c>
      <c r="G75" s="4026" t="s">
        <v>1</v>
      </c>
      <c r="H75" s="4026" t="s">
        <v>26</v>
      </c>
      <c r="I75" s="4026" t="s">
        <v>437</v>
      </c>
      <c r="J75" s="4026"/>
      <c r="K75" s="4055"/>
      <c r="L75" s="4055">
        <v>50770</v>
      </c>
      <c r="M75" s="4071">
        <v>0.15</v>
      </c>
      <c r="N75" s="4071">
        <v>0.25</v>
      </c>
      <c r="O75" s="4071">
        <v>0.35</v>
      </c>
      <c r="P75" s="4071">
        <v>0.43</v>
      </c>
      <c r="Q75" s="4071">
        <v>0.49</v>
      </c>
      <c r="R75" s="4071">
        <v>0.55000000000000004</v>
      </c>
      <c r="S75" s="4071">
        <v>0.61</v>
      </c>
      <c r="T75" s="4071">
        <v>0.67</v>
      </c>
      <c r="U75" s="4071">
        <v>0.73</v>
      </c>
      <c r="V75" s="4071">
        <v>0.79</v>
      </c>
      <c r="W75" s="4071">
        <v>0.84</v>
      </c>
      <c r="X75" s="4071">
        <v>0.89</v>
      </c>
      <c r="Y75" s="4071">
        <v>0.94</v>
      </c>
      <c r="Z75" s="4071">
        <v>0.96</v>
      </c>
      <c r="AA75" s="4071">
        <v>0.98</v>
      </c>
      <c r="AB75" s="4071">
        <v>1</v>
      </c>
      <c r="AC75" s="4071">
        <v>1</v>
      </c>
      <c r="AD75" s="4026" t="s">
        <v>359</v>
      </c>
      <c r="AE75" s="4026" t="s">
        <v>1654</v>
      </c>
      <c r="AF75" s="4012">
        <v>8.3999999999999995E-3</v>
      </c>
      <c r="AG75" s="4026" t="s">
        <v>1655</v>
      </c>
      <c r="AH75" s="4026" t="s">
        <v>1656</v>
      </c>
      <c r="AI75" s="3979" t="s">
        <v>1637</v>
      </c>
      <c r="AJ75" s="4026" t="s">
        <v>1638</v>
      </c>
      <c r="AK75" s="4026" t="s">
        <v>1</v>
      </c>
      <c r="AL75" s="4026" t="s">
        <v>26</v>
      </c>
      <c r="AM75" s="3979" t="str">
        <f t="shared" si="8"/>
        <v>NO</v>
      </c>
      <c r="AN75" s="4026" t="s">
        <v>437</v>
      </c>
      <c r="AO75" s="4026" t="s">
        <v>437</v>
      </c>
      <c r="AP75" s="4026"/>
      <c r="AQ75" s="4055">
        <v>45078</v>
      </c>
      <c r="AR75" s="4055">
        <v>50770</v>
      </c>
      <c r="AS75" s="4040">
        <v>0.05</v>
      </c>
      <c r="AT75" s="4040">
        <v>0.24</v>
      </c>
      <c r="AU75" s="4040">
        <v>0.28999999999999998</v>
      </c>
      <c r="AV75" s="4040">
        <v>0.34</v>
      </c>
      <c r="AW75" s="4040">
        <v>0.39</v>
      </c>
      <c r="AX75" s="4040">
        <v>0.44</v>
      </c>
      <c r="AY75" s="4040">
        <v>0.51</v>
      </c>
      <c r="AZ75" s="4040">
        <v>0.56000000000000005</v>
      </c>
      <c r="BA75" s="4040">
        <v>0.61</v>
      </c>
      <c r="BB75" s="4040">
        <v>0.66</v>
      </c>
      <c r="BC75" s="4040">
        <v>0.71</v>
      </c>
      <c r="BD75" s="4040">
        <v>0.78</v>
      </c>
      <c r="BE75" s="4040">
        <v>0.83</v>
      </c>
      <c r="BF75" s="4040">
        <v>0.88</v>
      </c>
      <c r="BG75" s="4040">
        <v>0.93</v>
      </c>
      <c r="BH75" s="4040">
        <v>1</v>
      </c>
      <c r="BI75" s="2793">
        <v>1</v>
      </c>
      <c r="BJ75" s="4016">
        <v>658</v>
      </c>
      <c r="BK75" s="4017">
        <v>658</v>
      </c>
      <c r="BL75" s="4018" t="s">
        <v>574</v>
      </c>
      <c r="BM75" s="4019">
        <v>7765</v>
      </c>
      <c r="BN75" s="4018">
        <v>724</v>
      </c>
      <c r="BO75" s="4018">
        <v>724</v>
      </c>
      <c r="BP75" s="4018" t="s">
        <v>574</v>
      </c>
      <c r="BQ75" s="4019"/>
      <c r="BR75" s="4018">
        <v>796600</v>
      </c>
      <c r="BS75" s="4018" t="s">
        <v>359</v>
      </c>
      <c r="BT75" s="4019"/>
      <c r="BU75" s="4019"/>
      <c r="BV75" s="4018">
        <v>876</v>
      </c>
      <c r="BW75" s="4018" t="s">
        <v>359</v>
      </c>
      <c r="BX75" s="4019"/>
      <c r="BY75" s="4019"/>
      <c r="BZ75" s="4018">
        <v>963</v>
      </c>
      <c r="CA75" s="4018" t="s">
        <v>359</v>
      </c>
      <c r="CB75" s="4019"/>
      <c r="CC75" s="4019"/>
      <c r="CD75" s="4018">
        <v>1060</v>
      </c>
      <c r="CE75" s="4018" t="s">
        <v>359</v>
      </c>
      <c r="CF75" s="4019"/>
      <c r="CG75" s="4019"/>
      <c r="CH75" s="4020">
        <v>1167</v>
      </c>
      <c r="CI75" s="4018" t="s">
        <v>359</v>
      </c>
      <c r="CJ75" s="4019"/>
      <c r="CK75" s="4019"/>
      <c r="CL75" s="4021">
        <v>1282</v>
      </c>
      <c r="CM75" s="4018" t="s">
        <v>359</v>
      </c>
      <c r="CN75" s="4019"/>
      <c r="CO75" s="4019"/>
      <c r="CP75" s="4020">
        <v>1411</v>
      </c>
      <c r="CQ75" s="4018" t="s">
        <v>359</v>
      </c>
      <c r="CR75" s="4019"/>
      <c r="CS75" s="4019"/>
      <c r="CT75" s="4020">
        <v>1552</v>
      </c>
      <c r="CU75" s="4018" t="s">
        <v>359</v>
      </c>
      <c r="CV75" s="4019"/>
      <c r="CW75" s="4019"/>
      <c r="CX75" s="4018">
        <v>1707</v>
      </c>
      <c r="CY75" s="4018" t="s">
        <v>359</v>
      </c>
      <c r="CZ75" s="4019"/>
      <c r="DA75" s="4019"/>
      <c r="DB75" s="4018">
        <v>1878</v>
      </c>
      <c r="DC75" s="4018" t="s">
        <v>359</v>
      </c>
      <c r="DD75" s="4019"/>
      <c r="DE75" s="4019"/>
      <c r="DF75" s="4018">
        <v>2066</v>
      </c>
      <c r="DG75" s="4018" t="s">
        <v>359</v>
      </c>
      <c r="DH75" s="4019"/>
      <c r="DI75" s="4019"/>
      <c r="DJ75" s="4018">
        <v>2272</v>
      </c>
      <c r="DK75" s="4018" t="s">
        <v>359</v>
      </c>
      <c r="DL75" s="4019"/>
      <c r="DM75" s="4019"/>
      <c r="DN75" s="4018">
        <v>690</v>
      </c>
      <c r="DO75" s="4018" t="s">
        <v>359</v>
      </c>
      <c r="DP75" s="4019"/>
      <c r="DQ75" s="4019"/>
      <c r="DR75" s="4018">
        <v>714</v>
      </c>
      <c r="DS75" s="4018" t="s">
        <v>359</v>
      </c>
      <c r="DT75" s="4022"/>
      <c r="DU75" s="4008"/>
      <c r="DV75" s="4023">
        <f t="shared" si="2"/>
        <v>815620</v>
      </c>
      <c r="DW75" s="4026" t="s">
        <v>644</v>
      </c>
      <c r="DX75" s="4026" t="s">
        <v>289</v>
      </c>
      <c r="DY75" s="4026" t="s">
        <v>1651</v>
      </c>
      <c r="DZ75" s="4026" t="s">
        <v>1652</v>
      </c>
      <c r="EA75" s="4026" t="s">
        <v>359</v>
      </c>
      <c r="EB75" s="1394" t="s">
        <v>747</v>
      </c>
      <c r="EC75" s="4026" t="s">
        <v>359</v>
      </c>
      <c r="ED75" s="4026" t="s">
        <v>359</v>
      </c>
      <c r="EE75" s="4026" t="s">
        <v>359</v>
      </c>
      <c r="EF75" s="4026" t="s">
        <v>359</v>
      </c>
      <c r="EG75" s="4026" t="s">
        <v>359</v>
      </c>
      <c r="EH75" s="4032" t="s">
        <v>359</v>
      </c>
      <c r="EI75" s="3976"/>
      <c r="EJ75" s="3976"/>
      <c r="EK75" s="3976"/>
      <c r="EL75" s="3976"/>
    </row>
    <row r="76" spans="1:142" ht="168.75" customHeight="1">
      <c r="A76" s="4053" t="s">
        <v>1639</v>
      </c>
      <c r="B76" s="4054">
        <v>0.22</v>
      </c>
      <c r="C76" s="4026" t="s">
        <v>1646</v>
      </c>
      <c r="D76" s="4049">
        <v>3.1399999999999997E-2</v>
      </c>
      <c r="E76" s="4026" t="s">
        <v>821</v>
      </c>
      <c r="F76" s="4026" t="s">
        <v>1647</v>
      </c>
      <c r="G76" s="4026" t="s">
        <v>1</v>
      </c>
      <c r="H76" s="4026" t="s">
        <v>26</v>
      </c>
      <c r="I76" s="4026" t="s">
        <v>437</v>
      </c>
      <c r="J76" s="4026"/>
      <c r="K76" s="4055"/>
      <c r="L76" s="4055">
        <v>50770</v>
      </c>
      <c r="M76" s="4071">
        <v>0.15</v>
      </c>
      <c r="N76" s="4071">
        <v>0.25</v>
      </c>
      <c r="O76" s="4071">
        <v>0.35</v>
      </c>
      <c r="P76" s="4071">
        <v>0.43</v>
      </c>
      <c r="Q76" s="4071">
        <v>0.49</v>
      </c>
      <c r="R76" s="4071">
        <v>0.55000000000000004</v>
      </c>
      <c r="S76" s="4071">
        <v>0.61</v>
      </c>
      <c r="T76" s="4071">
        <v>0.67</v>
      </c>
      <c r="U76" s="4071">
        <v>0.73</v>
      </c>
      <c r="V76" s="4071">
        <v>0.79</v>
      </c>
      <c r="W76" s="4071">
        <v>0.84</v>
      </c>
      <c r="X76" s="4071">
        <v>0.89</v>
      </c>
      <c r="Y76" s="4071">
        <v>0.94</v>
      </c>
      <c r="Z76" s="4071">
        <v>0.96</v>
      </c>
      <c r="AA76" s="4071">
        <v>0.98</v>
      </c>
      <c r="AB76" s="4071">
        <v>1</v>
      </c>
      <c r="AC76" s="4071">
        <v>1</v>
      </c>
      <c r="AD76" s="4026" t="s">
        <v>359</v>
      </c>
      <c r="AE76" s="4026" t="s">
        <v>1657</v>
      </c>
      <c r="AF76" s="4012">
        <v>8.3999999999999995E-3</v>
      </c>
      <c r="AG76" s="4026" t="s">
        <v>1658</v>
      </c>
      <c r="AH76" s="4026" t="s">
        <v>1659</v>
      </c>
      <c r="AI76" s="4026" t="s">
        <v>1631</v>
      </c>
      <c r="AJ76" s="4026" t="s">
        <v>1632</v>
      </c>
      <c r="AK76" s="4026" t="s">
        <v>1</v>
      </c>
      <c r="AL76" s="4026" t="s">
        <v>26</v>
      </c>
      <c r="AM76" s="3979" t="str">
        <f t="shared" si="8"/>
        <v>NO</v>
      </c>
      <c r="AN76" s="4026" t="s">
        <v>437</v>
      </c>
      <c r="AO76" s="4026" t="s">
        <v>437</v>
      </c>
      <c r="AP76" s="4026"/>
      <c r="AQ76" s="4055">
        <v>45078</v>
      </c>
      <c r="AR76" s="4055">
        <v>50770</v>
      </c>
      <c r="AS76" s="4040">
        <v>0.05</v>
      </c>
      <c r="AT76" s="4040">
        <v>0.24</v>
      </c>
      <c r="AU76" s="4040">
        <v>0.28999999999999998</v>
      </c>
      <c r="AV76" s="4040">
        <v>0.34</v>
      </c>
      <c r="AW76" s="4040">
        <v>0.39</v>
      </c>
      <c r="AX76" s="4040">
        <v>0.44</v>
      </c>
      <c r="AY76" s="4040">
        <v>0.51</v>
      </c>
      <c r="AZ76" s="4040">
        <v>0.56000000000000005</v>
      </c>
      <c r="BA76" s="4040">
        <v>0.61</v>
      </c>
      <c r="BB76" s="4040">
        <v>0.66</v>
      </c>
      <c r="BC76" s="4040">
        <v>0.71</v>
      </c>
      <c r="BD76" s="4040">
        <v>0.78</v>
      </c>
      <c r="BE76" s="4040">
        <v>0.83</v>
      </c>
      <c r="BF76" s="4040">
        <v>0.88</v>
      </c>
      <c r="BG76" s="4040">
        <v>0.93</v>
      </c>
      <c r="BH76" s="4040">
        <v>1</v>
      </c>
      <c r="BI76" s="2793">
        <v>1</v>
      </c>
      <c r="BJ76" s="4016">
        <v>658</v>
      </c>
      <c r="BK76" s="4017">
        <v>658</v>
      </c>
      <c r="BL76" s="4018" t="s">
        <v>574</v>
      </c>
      <c r="BM76" s="4019">
        <v>7765</v>
      </c>
      <c r="BN76" s="4018">
        <v>725</v>
      </c>
      <c r="BO76" s="4018">
        <v>725</v>
      </c>
      <c r="BP76" s="4018" t="s">
        <v>574</v>
      </c>
      <c r="BQ76" s="4019"/>
      <c r="BR76" s="4018">
        <v>796580</v>
      </c>
      <c r="BS76" s="4018" t="s">
        <v>359</v>
      </c>
      <c r="BT76" s="4019"/>
      <c r="BU76" s="4019"/>
      <c r="BV76" s="4018">
        <v>876</v>
      </c>
      <c r="BW76" s="4018" t="s">
        <v>359</v>
      </c>
      <c r="BX76" s="4019"/>
      <c r="BY76" s="4019"/>
      <c r="BZ76" s="4018">
        <v>963</v>
      </c>
      <c r="CA76" s="4018" t="s">
        <v>359</v>
      </c>
      <c r="CB76" s="4019"/>
      <c r="CC76" s="4019"/>
      <c r="CD76" s="4018">
        <v>1060</v>
      </c>
      <c r="CE76" s="4018" t="s">
        <v>359</v>
      </c>
      <c r="CF76" s="4019"/>
      <c r="CG76" s="4019"/>
      <c r="CH76" s="4020">
        <v>1667</v>
      </c>
      <c r="CI76" s="4018" t="s">
        <v>359</v>
      </c>
      <c r="CJ76" s="4019"/>
      <c r="CK76" s="4019"/>
      <c r="CL76" s="4021">
        <v>1282</v>
      </c>
      <c r="CM76" s="4018" t="s">
        <v>359</v>
      </c>
      <c r="CN76" s="4019"/>
      <c r="CO76" s="4019"/>
      <c r="CP76" s="4020">
        <v>1411</v>
      </c>
      <c r="CQ76" s="4018" t="s">
        <v>359</v>
      </c>
      <c r="CR76" s="4019"/>
      <c r="CS76" s="4019"/>
      <c r="CT76" s="4020">
        <v>1552</v>
      </c>
      <c r="CU76" s="4018" t="s">
        <v>359</v>
      </c>
      <c r="CV76" s="4019"/>
      <c r="CW76" s="4019"/>
      <c r="CX76" s="4018">
        <v>1707</v>
      </c>
      <c r="CY76" s="4018" t="s">
        <v>359</v>
      </c>
      <c r="CZ76" s="4019"/>
      <c r="DA76" s="4019"/>
      <c r="DB76" s="4018">
        <v>1878</v>
      </c>
      <c r="DC76" s="4018" t="s">
        <v>359</v>
      </c>
      <c r="DD76" s="4019"/>
      <c r="DE76" s="4019"/>
      <c r="DF76" s="4018">
        <v>2066</v>
      </c>
      <c r="DG76" s="4018" t="s">
        <v>359</v>
      </c>
      <c r="DH76" s="4019"/>
      <c r="DI76" s="4019"/>
      <c r="DJ76" s="4018">
        <v>2272</v>
      </c>
      <c r="DK76" s="4018" t="s">
        <v>359</v>
      </c>
      <c r="DL76" s="4019"/>
      <c r="DM76" s="4019"/>
      <c r="DN76" s="4018">
        <v>690</v>
      </c>
      <c r="DO76" s="4018" t="s">
        <v>359</v>
      </c>
      <c r="DP76" s="4019"/>
      <c r="DQ76" s="4019"/>
      <c r="DR76" s="4018">
        <v>714</v>
      </c>
      <c r="DS76" s="4018" t="s">
        <v>359</v>
      </c>
      <c r="DT76" s="4022"/>
      <c r="DU76" s="4008"/>
      <c r="DV76" s="4023">
        <f t="shared" si="2"/>
        <v>816101</v>
      </c>
      <c r="DW76" s="4026" t="s">
        <v>644</v>
      </c>
      <c r="DX76" s="4026" t="s">
        <v>289</v>
      </c>
      <c r="DY76" s="4026" t="s">
        <v>1651</v>
      </c>
      <c r="DZ76" s="4026" t="s">
        <v>1652</v>
      </c>
      <c r="EA76" s="4026" t="s">
        <v>359</v>
      </c>
      <c r="EB76" s="1394" t="s">
        <v>747</v>
      </c>
      <c r="EC76" s="4026" t="s">
        <v>359</v>
      </c>
      <c r="ED76" s="4026" t="s">
        <v>50</v>
      </c>
      <c r="EE76" s="4026" t="s">
        <v>359</v>
      </c>
      <c r="EF76" s="4026" t="s">
        <v>359</v>
      </c>
      <c r="EG76" s="4026" t="s">
        <v>359</v>
      </c>
      <c r="EH76" s="4032" t="s">
        <v>359</v>
      </c>
      <c r="EI76" s="3976"/>
      <c r="EJ76" s="3976"/>
      <c r="EK76" s="3976"/>
      <c r="EL76" s="3976"/>
    </row>
    <row r="77" spans="1:142" ht="168.75" customHeight="1">
      <c r="A77" s="4053" t="s">
        <v>1653</v>
      </c>
      <c r="B77" s="4054">
        <v>0.22</v>
      </c>
      <c r="C77" s="4026" t="s">
        <v>1646</v>
      </c>
      <c r="D77" s="4049">
        <v>3.1399999999999997E-2</v>
      </c>
      <c r="E77" s="4026" t="s">
        <v>821</v>
      </c>
      <c r="F77" s="4026" t="s">
        <v>1647</v>
      </c>
      <c r="G77" s="4026" t="s">
        <v>1</v>
      </c>
      <c r="H77" s="4026" t="s">
        <v>26</v>
      </c>
      <c r="I77" s="4026" t="s">
        <v>437</v>
      </c>
      <c r="J77" s="4026"/>
      <c r="K77" s="4055"/>
      <c r="L77" s="4055">
        <v>50770</v>
      </c>
      <c r="M77" s="4071">
        <v>0.15</v>
      </c>
      <c r="N77" s="4071">
        <v>0.25</v>
      </c>
      <c r="O77" s="4071">
        <v>0.35</v>
      </c>
      <c r="P77" s="4071">
        <v>0.43</v>
      </c>
      <c r="Q77" s="4071">
        <v>0.49</v>
      </c>
      <c r="R77" s="4071">
        <v>0.55000000000000004</v>
      </c>
      <c r="S77" s="4071">
        <v>0.61</v>
      </c>
      <c r="T77" s="4071">
        <v>0.67</v>
      </c>
      <c r="U77" s="4071">
        <v>0.73</v>
      </c>
      <c r="V77" s="4071">
        <v>0.79</v>
      </c>
      <c r="W77" s="4071">
        <v>0.84</v>
      </c>
      <c r="X77" s="4071">
        <v>0.89</v>
      </c>
      <c r="Y77" s="4071">
        <v>0.94</v>
      </c>
      <c r="Z77" s="4071">
        <v>0.96</v>
      </c>
      <c r="AA77" s="4071">
        <v>0.98</v>
      </c>
      <c r="AB77" s="4071">
        <v>1</v>
      </c>
      <c r="AC77" s="4071">
        <v>1</v>
      </c>
      <c r="AD77" s="4026" t="s">
        <v>359</v>
      </c>
      <c r="AE77" s="4026" t="s">
        <v>1660</v>
      </c>
      <c r="AF77" s="4012">
        <v>8.3999999999999995E-3</v>
      </c>
      <c r="AG77" s="4026" t="s">
        <v>1661</v>
      </c>
      <c r="AH77" s="4026" t="s">
        <v>1662</v>
      </c>
      <c r="AI77" s="3979" t="s">
        <v>1310</v>
      </c>
      <c r="AJ77" s="4026" t="s">
        <v>1311</v>
      </c>
      <c r="AK77" s="4026" t="s">
        <v>1</v>
      </c>
      <c r="AL77" s="4026" t="s">
        <v>26</v>
      </c>
      <c r="AM77" s="3979" t="str">
        <f t="shared" si="8"/>
        <v>NO</v>
      </c>
      <c r="AN77" s="4026" t="s">
        <v>437</v>
      </c>
      <c r="AO77" s="4026" t="s">
        <v>437</v>
      </c>
      <c r="AP77" s="4026"/>
      <c r="AQ77" s="4055">
        <v>45078</v>
      </c>
      <c r="AR77" s="4055">
        <v>50770</v>
      </c>
      <c r="AS77" s="4040">
        <v>0.05</v>
      </c>
      <c r="AT77" s="4040">
        <v>0.24</v>
      </c>
      <c r="AU77" s="4040">
        <v>0.28999999999999998</v>
      </c>
      <c r="AV77" s="4040">
        <v>0.34</v>
      </c>
      <c r="AW77" s="4040">
        <v>0.39</v>
      </c>
      <c r="AX77" s="4040">
        <v>0.44</v>
      </c>
      <c r="AY77" s="4040">
        <v>0.51</v>
      </c>
      <c r="AZ77" s="4040">
        <v>0.56000000000000005</v>
      </c>
      <c r="BA77" s="4040">
        <v>0.61</v>
      </c>
      <c r="BB77" s="4040">
        <v>0.66</v>
      </c>
      <c r="BC77" s="4040">
        <v>0.71</v>
      </c>
      <c r="BD77" s="4040">
        <v>0.78</v>
      </c>
      <c r="BE77" s="4040">
        <v>0.83</v>
      </c>
      <c r="BF77" s="4040">
        <v>0.88</v>
      </c>
      <c r="BG77" s="4040">
        <v>0.93</v>
      </c>
      <c r="BH77" s="4040">
        <v>1</v>
      </c>
      <c r="BI77" s="2793">
        <v>1</v>
      </c>
      <c r="BJ77" s="4016">
        <v>936</v>
      </c>
      <c r="BK77" s="4017">
        <v>936</v>
      </c>
      <c r="BL77" s="4018" t="s">
        <v>574</v>
      </c>
      <c r="BM77" s="4019">
        <v>7765</v>
      </c>
      <c r="BN77" s="4018">
        <v>106</v>
      </c>
      <c r="BO77" s="4018">
        <v>106</v>
      </c>
      <c r="BP77" s="4018" t="s">
        <v>574</v>
      </c>
      <c r="BQ77" s="4019"/>
      <c r="BR77" s="4018">
        <v>117</v>
      </c>
      <c r="BS77" s="4018" t="s">
        <v>359</v>
      </c>
      <c r="BT77" s="4019"/>
      <c r="BU77" s="4019"/>
      <c r="BV77" s="4018">
        <v>1282</v>
      </c>
      <c r="BW77" s="4018" t="s">
        <v>359</v>
      </c>
      <c r="BX77" s="4019"/>
      <c r="BY77" s="4019"/>
      <c r="BZ77" s="4018">
        <v>1410</v>
      </c>
      <c r="CA77" s="4018" t="s">
        <v>359</v>
      </c>
      <c r="CB77" s="4019"/>
      <c r="CC77" s="4019"/>
      <c r="CD77" s="4018">
        <v>1551</v>
      </c>
      <c r="CE77" s="4018" t="s">
        <v>359</v>
      </c>
      <c r="CF77" s="4079"/>
      <c r="CG77" s="4079"/>
      <c r="CH77" s="4016">
        <v>1706</v>
      </c>
      <c r="CI77" s="4080" t="s">
        <v>359</v>
      </c>
      <c r="CJ77" s="4079"/>
      <c r="CK77" s="4079"/>
      <c r="CL77" s="4021">
        <v>1877</v>
      </c>
      <c r="CM77" s="4080" t="s">
        <v>359</v>
      </c>
      <c r="CN77" s="4079"/>
      <c r="CO77" s="4079"/>
      <c r="CP77" s="4016">
        <v>206</v>
      </c>
      <c r="CQ77" s="4080" t="s">
        <v>359</v>
      </c>
      <c r="CR77" s="4079"/>
      <c r="CS77" s="4079"/>
      <c r="CT77" s="4016">
        <v>2271</v>
      </c>
      <c r="CU77" s="4080" t="s">
        <v>359</v>
      </c>
      <c r="CV77" s="4079"/>
      <c r="CW77" s="4079"/>
      <c r="CX77" s="4080">
        <v>2498</v>
      </c>
      <c r="CY77" s="4080" t="s">
        <v>359</v>
      </c>
      <c r="CZ77" s="4079"/>
      <c r="DA77" s="4079"/>
      <c r="DB77" s="4080">
        <v>2748</v>
      </c>
      <c r="DC77" s="4080" t="s">
        <v>359</v>
      </c>
      <c r="DD77" s="4079"/>
      <c r="DE77" s="4079"/>
      <c r="DF77" s="4018">
        <v>3023</v>
      </c>
      <c r="DG77" s="4018" t="s">
        <v>359</v>
      </c>
      <c r="DH77" s="4019"/>
      <c r="DI77" s="4019"/>
      <c r="DJ77" s="4018">
        <v>3325</v>
      </c>
      <c r="DK77" s="4018" t="s">
        <v>359</v>
      </c>
      <c r="DL77" s="4019"/>
      <c r="DM77" s="4019"/>
      <c r="DN77" s="4018">
        <v>690</v>
      </c>
      <c r="DO77" s="4018" t="s">
        <v>359</v>
      </c>
      <c r="DP77" s="4019"/>
      <c r="DQ77" s="4019"/>
      <c r="DR77" s="4018">
        <v>714</v>
      </c>
      <c r="DS77" s="4018" t="s">
        <v>359</v>
      </c>
      <c r="DT77" s="4022"/>
      <c r="DU77" s="4008"/>
      <c r="DV77" s="4023">
        <f t="shared" si="2"/>
        <v>24460</v>
      </c>
      <c r="DW77" s="4026" t="s">
        <v>644</v>
      </c>
      <c r="DX77" s="4026" t="s">
        <v>289</v>
      </c>
      <c r="DY77" s="4026" t="s">
        <v>1651</v>
      </c>
      <c r="DZ77" s="4026" t="s">
        <v>1652</v>
      </c>
      <c r="EA77" s="4026" t="s">
        <v>359</v>
      </c>
      <c r="EB77" s="1394" t="s">
        <v>747</v>
      </c>
      <c r="EC77" s="4026" t="s">
        <v>359</v>
      </c>
      <c r="ED77" s="4026" t="s">
        <v>359</v>
      </c>
      <c r="EE77" s="4026" t="s">
        <v>359</v>
      </c>
      <c r="EF77" s="4026" t="s">
        <v>359</v>
      </c>
      <c r="EG77" s="4026" t="s">
        <v>359</v>
      </c>
      <c r="EH77" s="4032" t="s">
        <v>359</v>
      </c>
      <c r="EI77" s="3976"/>
      <c r="EJ77" s="3976"/>
      <c r="EK77" s="3976"/>
      <c r="EL77" s="3976"/>
    </row>
    <row r="78" spans="1:142" ht="168.75" customHeight="1">
      <c r="A78" s="4053" t="s">
        <v>1639</v>
      </c>
      <c r="B78" s="4054">
        <v>0.22</v>
      </c>
      <c r="C78" s="4026" t="s">
        <v>1646</v>
      </c>
      <c r="D78" s="4049">
        <v>3.1399999999999997E-2</v>
      </c>
      <c r="E78" s="4026" t="s">
        <v>821</v>
      </c>
      <c r="F78" s="4026" t="s">
        <v>1647</v>
      </c>
      <c r="G78" s="4026" t="s">
        <v>1</v>
      </c>
      <c r="H78" s="4026" t="s">
        <v>26</v>
      </c>
      <c r="I78" s="4026" t="s">
        <v>437</v>
      </c>
      <c r="J78" s="4026"/>
      <c r="K78" s="4055"/>
      <c r="L78" s="4055">
        <v>50770</v>
      </c>
      <c r="M78" s="4071">
        <v>0.15</v>
      </c>
      <c r="N78" s="4071">
        <v>0.25</v>
      </c>
      <c r="O78" s="4071">
        <v>0.35</v>
      </c>
      <c r="P78" s="4071">
        <v>0.43</v>
      </c>
      <c r="Q78" s="4071">
        <v>0.49</v>
      </c>
      <c r="R78" s="4071">
        <v>0.55000000000000004</v>
      </c>
      <c r="S78" s="4071">
        <v>0.61</v>
      </c>
      <c r="T78" s="4071">
        <v>0.67</v>
      </c>
      <c r="U78" s="4071">
        <v>0.73</v>
      </c>
      <c r="V78" s="4071">
        <v>0.79</v>
      </c>
      <c r="W78" s="4071">
        <v>0.84</v>
      </c>
      <c r="X78" s="4071">
        <v>0.89</v>
      </c>
      <c r="Y78" s="4071">
        <v>0.94</v>
      </c>
      <c r="Z78" s="4071">
        <v>0.96</v>
      </c>
      <c r="AA78" s="4071">
        <v>0.98</v>
      </c>
      <c r="AB78" s="4071">
        <v>1</v>
      </c>
      <c r="AC78" s="4071">
        <v>1</v>
      </c>
      <c r="AD78" s="4037"/>
      <c r="AE78" s="4026" t="s">
        <v>1663</v>
      </c>
      <c r="AF78" s="4012">
        <v>8.3999999999999995E-3</v>
      </c>
      <c r="AG78" s="4026" t="s">
        <v>1664</v>
      </c>
      <c r="AH78" s="4026" t="s">
        <v>1665</v>
      </c>
      <c r="AI78" s="3979" t="s">
        <v>1310</v>
      </c>
      <c r="AJ78" s="4026" t="s">
        <v>1435</v>
      </c>
      <c r="AK78" s="4026" t="s">
        <v>1</v>
      </c>
      <c r="AL78" s="4026" t="s">
        <v>26</v>
      </c>
      <c r="AM78" s="3979" t="str">
        <f t="shared" si="8"/>
        <v>NO</v>
      </c>
      <c r="AN78" s="4026" t="s">
        <v>437</v>
      </c>
      <c r="AO78" s="4026" t="s">
        <v>437</v>
      </c>
      <c r="AP78" s="4026"/>
      <c r="AQ78" s="4055">
        <v>45078</v>
      </c>
      <c r="AR78" s="4055">
        <v>50770</v>
      </c>
      <c r="AS78" s="4040">
        <v>0.15</v>
      </c>
      <c r="AT78" s="4040">
        <v>0.35</v>
      </c>
      <c r="AU78" s="4040">
        <v>0.5</v>
      </c>
      <c r="AV78" s="4040">
        <v>0.65</v>
      </c>
      <c r="AW78" s="4040">
        <v>0.8</v>
      </c>
      <c r="AX78" s="4040">
        <v>0.9</v>
      </c>
      <c r="AY78" s="4040">
        <v>1</v>
      </c>
      <c r="AZ78" s="4040">
        <v>1</v>
      </c>
      <c r="BA78" s="4040">
        <v>1</v>
      </c>
      <c r="BB78" s="4040">
        <v>1</v>
      </c>
      <c r="BC78" s="4040">
        <v>1</v>
      </c>
      <c r="BD78" s="4040">
        <v>1</v>
      </c>
      <c r="BE78" s="4040">
        <v>1</v>
      </c>
      <c r="BF78" s="4040">
        <v>1</v>
      </c>
      <c r="BG78" s="4040">
        <v>1</v>
      </c>
      <c r="BH78" s="4040">
        <v>1</v>
      </c>
      <c r="BI78" s="2791">
        <v>1</v>
      </c>
      <c r="BJ78" s="4016">
        <v>77150</v>
      </c>
      <c r="BK78" s="4017">
        <v>77150</v>
      </c>
      <c r="BL78" s="4018" t="s">
        <v>574</v>
      </c>
      <c r="BM78" s="4019" t="s">
        <v>359</v>
      </c>
      <c r="BN78" s="4018">
        <v>270568</v>
      </c>
      <c r="BO78" s="4018">
        <v>270568</v>
      </c>
      <c r="BP78" s="4018" t="s">
        <v>574</v>
      </c>
      <c r="BQ78" s="4019"/>
      <c r="BR78" s="4018">
        <v>1101</v>
      </c>
      <c r="BS78" s="4018" t="s">
        <v>359</v>
      </c>
      <c r="BT78" s="4019"/>
      <c r="BU78" s="4019"/>
      <c r="BV78" s="4018">
        <v>452</v>
      </c>
      <c r="BW78" s="4018" t="s">
        <v>359</v>
      </c>
      <c r="BX78" s="4019"/>
      <c r="BY78" s="4019"/>
      <c r="BZ78" s="4018">
        <v>805</v>
      </c>
      <c r="CA78" s="4018" t="s">
        <v>359</v>
      </c>
      <c r="CB78" s="4019"/>
      <c r="CC78" s="4019"/>
      <c r="CD78" s="4018">
        <v>1396</v>
      </c>
      <c r="CE78" s="4018" t="s">
        <v>359</v>
      </c>
      <c r="CF78" s="4079"/>
      <c r="CG78" s="4079"/>
      <c r="CH78" s="4016">
        <v>2165</v>
      </c>
      <c r="CI78" s="4080" t="s">
        <v>359</v>
      </c>
      <c r="CJ78" s="4079"/>
      <c r="CK78" s="4079"/>
      <c r="CL78" s="4021">
        <v>2815</v>
      </c>
      <c r="CM78" s="4080" t="s">
        <v>359</v>
      </c>
      <c r="CN78" s="4079"/>
      <c r="CO78" s="4079"/>
      <c r="CP78" s="4016">
        <v>3659</v>
      </c>
      <c r="CQ78" s="4080" t="s">
        <v>359</v>
      </c>
      <c r="CR78" s="4079"/>
      <c r="CS78" s="4079"/>
      <c r="CT78" s="4016">
        <v>4757</v>
      </c>
      <c r="CU78" s="4080"/>
      <c r="CV78" s="4079"/>
      <c r="CW78" s="4079"/>
      <c r="CX78" s="4080">
        <v>6184</v>
      </c>
      <c r="CY78" s="4080" t="s">
        <v>359</v>
      </c>
      <c r="CZ78" s="4079"/>
      <c r="DA78" s="4079"/>
      <c r="DB78" s="4080">
        <v>8040</v>
      </c>
      <c r="DC78" s="4080" t="s">
        <v>359</v>
      </c>
      <c r="DD78" s="4079"/>
      <c r="DE78" s="4079"/>
      <c r="DF78" s="4018">
        <v>10452</v>
      </c>
      <c r="DG78" s="4018" t="s">
        <v>359</v>
      </c>
      <c r="DH78" s="4019"/>
      <c r="DI78" s="4019"/>
      <c r="DJ78" s="4018">
        <v>13590</v>
      </c>
      <c r="DK78" s="4018" t="s">
        <v>359</v>
      </c>
      <c r="DL78" s="4019"/>
      <c r="DM78" s="4019"/>
      <c r="DN78" s="4018">
        <v>18</v>
      </c>
      <c r="DO78" s="4018" t="s">
        <v>359</v>
      </c>
      <c r="DP78" s="4019"/>
      <c r="DQ78" s="4019"/>
      <c r="DR78" s="4018">
        <v>22963</v>
      </c>
      <c r="DS78" s="4018" t="s">
        <v>359</v>
      </c>
      <c r="DT78" s="4022"/>
      <c r="DU78" s="4008"/>
      <c r="DV78" s="4023">
        <f t="shared" si="2"/>
        <v>426115</v>
      </c>
      <c r="DW78" s="4026" t="s">
        <v>644</v>
      </c>
      <c r="DX78" s="4026" t="s">
        <v>289</v>
      </c>
      <c r="DY78" s="4026" t="s">
        <v>843</v>
      </c>
      <c r="DZ78" s="4026" t="s">
        <v>844</v>
      </c>
      <c r="EA78" s="4026" t="s">
        <v>359</v>
      </c>
      <c r="EB78" s="1368" t="s">
        <v>845</v>
      </c>
      <c r="EC78" s="4026" t="s">
        <v>359</v>
      </c>
      <c r="ED78" s="4026"/>
      <c r="EE78" s="4026"/>
      <c r="EF78" s="4026" t="s">
        <v>359</v>
      </c>
      <c r="EG78" s="4026" t="s">
        <v>359</v>
      </c>
      <c r="EH78" s="4032" t="s">
        <v>359</v>
      </c>
      <c r="EI78" s="3976"/>
      <c r="EJ78" s="3976"/>
      <c r="EK78" s="3976"/>
      <c r="EL78" s="3976"/>
    </row>
    <row r="79" spans="1:142" ht="168.75" customHeight="1">
      <c r="A79" s="4053" t="s">
        <v>1639</v>
      </c>
      <c r="B79" s="4054">
        <v>0.22</v>
      </c>
      <c r="C79" s="4026" t="s">
        <v>1646</v>
      </c>
      <c r="D79" s="4049">
        <v>3.1399999999999997E-2</v>
      </c>
      <c r="E79" s="4026" t="s">
        <v>821</v>
      </c>
      <c r="F79" s="4026" t="s">
        <v>1647</v>
      </c>
      <c r="G79" s="4026" t="s">
        <v>1</v>
      </c>
      <c r="H79" s="4026" t="s">
        <v>26</v>
      </c>
      <c r="I79" s="4026" t="s">
        <v>437</v>
      </c>
      <c r="J79" s="4026"/>
      <c r="K79" s="4055"/>
      <c r="L79" s="4055">
        <v>50770</v>
      </c>
      <c r="M79" s="4071">
        <v>0.15</v>
      </c>
      <c r="N79" s="4071">
        <v>0.25</v>
      </c>
      <c r="O79" s="4071">
        <v>0.35</v>
      </c>
      <c r="P79" s="4071">
        <v>0.43</v>
      </c>
      <c r="Q79" s="4071">
        <v>0.49</v>
      </c>
      <c r="R79" s="4071">
        <v>0.55000000000000004</v>
      </c>
      <c r="S79" s="4071">
        <v>0.61</v>
      </c>
      <c r="T79" s="4071">
        <v>0.67</v>
      </c>
      <c r="U79" s="4071">
        <v>0.73</v>
      </c>
      <c r="V79" s="4071">
        <v>0.79</v>
      </c>
      <c r="W79" s="4071">
        <v>0.84</v>
      </c>
      <c r="X79" s="4071">
        <v>0.89</v>
      </c>
      <c r="Y79" s="4071">
        <v>0.94</v>
      </c>
      <c r="Z79" s="4071">
        <v>0.96</v>
      </c>
      <c r="AA79" s="4071">
        <v>0.98</v>
      </c>
      <c r="AB79" s="4071">
        <v>1</v>
      </c>
      <c r="AC79" s="4071">
        <v>1</v>
      </c>
      <c r="AD79" s="4037"/>
      <c r="AE79" s="4052" t="s">
        <v>1666</v>
      </c>
      <c r="AF79" s="4012">
        <v>8.3999999999999995E-3</v>
      </c>
      <c r="AG79" s="4026" t="s">
        <v>1667</v>
      </c>
      <c r="AH79" s="4026" t="s">
        <v>1668</v>
      </c>
      <c r="AI79" s="3979" t="s">
        <v>1669</v>
      </c>
      <c r="AJ79" s="4026" t="s">
        <v>1670</v>
      </c>
      <c r="AK79" s="4026" t="s">
        <v>1</v>
      </c>
      <c r="AL79" s="4026" t="s">
        <v>26</v>
      </c>
      <c r="AM79" s="3979" t="str">
        <f t="shared" si="8"/>
        <v>NO</v>
      </c>
      <c r="AN79" s="4026" t="s">
        <v>437</v>
      </c>
      <c r="AO79" s="4026" t="s">
        <v>437</v>
      </c>
      <c r="AP79" s="4026"/>
      <c r="AQ79" s="4055">
        <v>45078</v>
      </c>
      <c r="AR79" s="4055">
        <v>50770</v>
      </c>
      <c r="AS79" s="4040">
        <v>0.25</v>
      </c>
      <c r="AT79" s="4040">
        <v>0.55000000000000004</v>
      </c>
      <c r="AU79" s="4040">
        <v>0.92</v>
      </c>
      <c r="AV79" s="4040">
        <v>1</v>
      </c>
      <c r="AW79" s="4040">
        <v>1</v>
      </c>
      <c r="AX79" s="4040">
        <v>1</v>
      </c>
      <c r="AY79" s="4040">
        <v>1</v>
      </c>
      <c r="AZ79" s="4040">
        <v>1</v>
      </c>
      <c r="BA79" s="4040">
        <v>1</v>
      </c>
      <c r="BB79" s="4040">
        <v>1</v>
      </c>
      <c r="BC79" s="4040">
        <v>1</v>
      </c>
      <c r="BD79" s="4040">
        <v>1</v>
      </c>
      <c r="BE79" s="4040">
        <v>1</v>
      </c>
      <c r="BF79" s="4040">
        <v>1</v>
      </c>
      <c r="BG79" s="4040">
        <v>1</v>
      </c>
      <c r="BH79" s="4040">
        <v>1</v>
      </c>
      <c r="BI79" s="2791">
        <v>1</v>
      </c>
      <c r="BJ79" s="4016">
        <v>35410</v>
      </c>
      <c r="BK79" s="4017">
        <v>35410</v>
      </c>
      <c r="BL79" s="4018" t="s">
        <v>574</v>
      </c>
      <c r="BM79" s="4019" t="s">
        <v>359</v>
      </c>
      <c r="BN79" s="4018">
        <v>126</v>
      </c>
      <c r="BO79" s="4018">
        <v>126</v>
      </c>
      <c r="BP79" s="4018" t="s">
        <v>574</v>
      </c>
      <c r="BQ79" s="4019"/>
      <c r="BR79" s="4018">
        <v>499</v>
      </c>
      <c r="BS79" s="4018" t="s">
        <v>359</v>
      </c>
      <c r="BT79" s="4019"/>
      <c r="BU79" s="4019"/>
      <c r="BV79" s="4018">
        <v>57428</v>
      </c>
      <c r="BW79" s="4018" t="s">
        <v>359</v>
      </c>
      <c r="BX79" s="4019"/>
      <c r="BY79" s="4019"/>
      <c r="BZ79" s="4018">
        <v>74656</v>
      </c>
      <c r="CA79" s="4018" t="s">
        <v>359</v>
      </c>
      <c r="CB79" s="4019"/>
      <c r="CC79" s="4019"/>
      <c r="CD79" s="4018">
        <v>97</v>
      </c>
      <c r="CE79" s="4018" t="s">
        <v>359</v>
      </c>
      <c r="CF79" s="4079"/>
      <c r="CG79" s="4079"/>
      <c r="CH79" s="4016">
        <v>127</v>
      </c>
      <c r="CI79" s="4080" t="s">
        <v>359</v>
      </c>
      <c r="CJ79" s="4079"/>
      <c r="CK79" s="4079"/>
      <c r="CL79" s="4021">
        <v>164</v>
      </c>
      <c r="CM79" s="4080" t="s">
        <v>359</v>
      </c>
      <c r="CN79" s="4079"/>
      <c r="CO79" s="4079"/>
      <c r="CP79" s="4016">
        <v>213</v>
      </c>
      <c r="CQ79" s="4080" t="s">
        <v>359</v>
      </c>
      <c r="CR79" s="4079"/>
      <c r="CS79" s="4079"/>
      <c r="CT79" s="4016">
        <v>277</v>
      </c>
      <c r="CU79" s="4080" t="s">
        <v>359</v>
      </c>
      <c r="CV79" s="4079"/>
      <c r="CW79" s="4079"/>
      <c r="CX79" s="4080">
        <v>36</v>
      </c>
      <c r="CY79" s="4080" t="s">
        <v>359</v>
      </c>
      <c r="CZ79" s="4079"/>
      <c r="DA79" s="4079"/>
      <c r="DB79" s="4080">
        <v>468</v>
      </c>
      <c r="DC79" s="4080" t="s">
        <v>359</v>
      </c>
      <c r="DD79" s="4079"/>
      <c r="DE79" s="4079"/>
      <c r="DF79" s="4018">
        <v>608</v>
      </c>
      <c r="DG79" s="4018" t="s">
        <v>359</v>
      </c>
      <c r="DH79" s="4019"/>
      <c r="DI79" s="4019"/>
      <c r="DJ79" s="4018">
        <v>791</v>
      </c>
      <c r="DK79" s="4018" t="s">
        <v>359</v>
      </c>
      <c r="DL79" s="4019"/>
      <c r="DM79" s="4019"/>
      <c r="DN79" s="4018">
        <v>1029</v>
      </c>
      <c r="DO79" s="4018" t="s">
        <v>359</v>
      </c>
      <c r="DP79" s="4019"/>
      <c r="DQ79" s="4019"/>
      <c r="DR79" s="4018">
        <v>1337</v>
      </c>
      <c r="DS79" s="4018" t="s">
        <v>359</v>
      </c>
      <c r="DT79" s="4022"/>
      <c r="DU79" s="4008"/>
      <c r="DV79" s="4082">
        <f t="shared" si="2"/>
        <v>173266</v>
      </c>
      <c r="DW79" s="4026" t="s">
        <v>644</v>
      </c>
      <c r="DX79" s="4026" t="s">
        <v>289</v>
      </c>
      <c r="DY79" s="4026" t="s">
        <v>843</v>
      </c>
      <c r="DZ79" s="4026" t="s">
        <v>844</v>
      </c>
      <c r="EA79" s="4026" t="s">
        <v>359</v>
      </c>
      <c r="EB79" s="1368" t="s">
        <v>845</v>
      </c>
      <c r="EC79" s="4026" t="s">
        <v>359</v>
      </c>
      <c r="ED79" s="4026"/>
      <c r="EE79" s="4026"/>
      <c r="EF79" s="4026" t="s">
        <v>359</v>
      </c>
      <c r="EG79" s="4026" t="s">
        <v>359</v>
      </c>
      <c r="EH79" s="4032" t="s">
        <v>359</v>
      </c>
      <c r="EI79" s="3976"/>
      <c r="EJ79" s="3976"/>
      <c r="EK79" s="3976"/>
      <c r="EL79" s="3976"/>
    </row>
    <row r="80" spans="1:142" ht="168.75" customHeight="1">
      <c r="A80" s="4053" t="s">
        <v>1639</v>
      </c>
      <c r="B80" s="4054">
        <v>0.22</v>
      </c>
      <c r="C80" s="4026" t="s">
        <v>1646</v>
      </c>
      <c r="D80" s="4049">
        <v>3.1399999999999997E-2</v>
      </c>
      <c r="E80" s="4026" t="s">
        <v>821</v>
      </c>
      <c r="F80" s="4026" t="s">
        <v>1647</v>
      </c>
      <c r="G80" s="4026" t="s">
        <v>1</v>
      </c>
      <c r="H80" s="4026" t="s">
        <v>26</v>
      </c>
      <c r="I80" s="4026" t="s">
        <v>437</v>
      </c>
      <c r="J80" s="4026"/>
      <c r="K80" s="4055"/>
      <c r="L80" s="4055">
        <v>50770</v>
      </c>
      <c r="M80" s="4071">
        <v>0.15</v>
      </c>
      <c r="N80" s="4071">
        <v>0.25</v>
      </c>
      <c r="O80" s="4071">
        <v>0.35</v>
      </c>
      <c r="P80" s="4071">
        <v>0.43</v>
      </c>
      <c r="Q80" s="4071">
        <v>0.49</v>
      </c>
      <c r="R80" s="4071">
        <v>0.55000000000000004</v>
      </c>
      <c r="S80" s="4071">
        <v>0.61</v>
      </c>
      <c r="T80" s="4071">
        <v>0.67</v>
      </c>
      <c r="U80" s="4071">
        <v>0.73</v>
      </c>
      <c r="V80" s="4071">
        <v>0.79</v>
      </c>
      <c r="W80" s="4071">
        <v>0.84</v>
      </c>
      <c r="X80" s="4071">
        <v>0.89</v>
      </c>
      <c r="Y80" s="4071">
        <v>0.94</v>
      </c>
      <c r="Z80" s="4071">
        <v>0.96</v>
      </c>
      <c r="AA80" s="4071">
        <v>0.98</v>
      </c>
      <c r="AB80" s="4071">
        <v>1</v>
      </c>
      <c r="AC80" s="4071">
        <v>1</v>
      </c>
      <c r="AD80" s="4037"/>
      <c r="AE80" s="4052" t="s">
        <v>1671</v>
      </c>
      <c r="AF80" s="4012">
        <v>8.3999999999999995E-3</v>
      </c>
      <c r="AG80" s="4026" t="s">
        <v>1672</v>
      </c>
      <c r="AH80" s="4026" t="s">
        <v>869</v>
      </c>
      <c r="AI80" s="3979" t="s">
        <v>1310</v>
      </c>
      <c r="AJ80" s="4026" t="s">
        <v>1435</v>
      </c>
      <c r="AK80" s="4026" t="s">
        <v>1</v>
      </c>
      <c r="AL80" s="4026" t="s">
        <v>26</v>
      </c>
      <c r="AM80" s="3979" t="str">
        <f t="shared" si="8"/>
        <v>NO</v>
      </c>
      <c r="AN80" s="4026" t="s">
        <v>437</v>
      </c>
      <c r="AO80" s="4026" t="s">
        <v>437</v>
      </c>
      <c r="AP80" s="4026"/>
      <c r="AQ80" s="4055">
        <v>45078</v>
      </c>
      <c r="AR80" s="4055">
        <v>50770</v>
      </c>
      <c r="AS80" s="4040">
        <v>0.1</v>
      </c>
      <c r="AT80" s="4040">
        <v>0.2</v>
      </c>
      <c r="AU80" s="4040">
        <v>0.4</v>
      </c>
      <c r="AV80" s="4040">
        <v>0.5</v>
      </c>
      <c r="AW80" s="4040">
        <v>0.55000000000000004</v>
      </c>
      <c r="AX80" s="4040">
        <v>0.65</v>
      </c>
      <c r="AY80" s="4040">
        <v>0.7</v>
      </c>
      <c r="AZ80" s="4040">
        <v>0.8</v>
      </c>
      <c r="BA80" s="4040">
        <v>0.85</v>
      </c>
      <c r="BB80" s="4040">
        <v>0.95</v>
      </c>
      <c r="BC80" s="4040">
        <v>1</v>
      </c>
      <c r="BD80" s="4040">
        <v>1</v>
      </c>
      <c r="BE80" s="4040">
        <v>1</v>
      </c>
      <c r="BF80" s="4040">
        <v>1</v>
      </c>
      <c r="BG80" s="4040">
        <v>1</v>
      </c>
      <c r="BH80" s="4040">
        <v>1</v>
      </c>
      <c r="BI80" s="2791">
        <v>1</v>
      </c>
      <c r="BJ80" s="4016">
        <v>46210</v>
      </c>
      <c r="BK80" s="4017">
        <v>46210</v>
      </c>
      <c r="BL80" s="4018" t="s">
        <v>574</v>
      </c>
      <c r="BM80" s="4019" t="s">
        <v>359</v>
      </c>
      <c r="BN80" s="4018">
        <v>499</v>
      </c>
      <c r="BO80" s="4018">
        <v>499</v>
      </c>
      <c r="BP80" s="4018" t="s">
        <v>574</v>
      </c>
      <c r="BQ80" s="4019"/>
      <c r="BR80" s="4018">
        <v>499</v>
      </c>
      <c r="BS80" s="4018" t="s">
        <v>359</v>
      </c>
      <c r="BT80" s="4019"/>
      <c r="BU80" s="4019"/>
      <c r="BV80" s="4018">
        <v>2214</v>
      </c>
      <c r="BW80" s="4018" t="s">
        <v>359</v>
      </c>
      <c r="BX80" s="4019"/>
      <c r="BY80" s="4019"/>
      <c r="BZ80" s="4018">
        <v>2097</v>
      </c>
      <c r="CA80" s="4018" t="s">
        <v>359</v>
      </c>
      <c r="CB80" s="4019"/>
      <c r="CC80" s="4019"/>
      <c r="CD80" s="4018">
        <v>4018</v>
      </c>
      <c r="CE80" s="4018" t="s">
        <v>359</v>
      </c>
      <c r="CF80" s="4079"/>
      <c r="CG80" s="4079"/>
      <c r="CH80" s="4016">
        <v>4018</v>
      </c>
      <c r="CI80" s="4080" t="s">
        <v>359</v>
      </c>
      <c r="CJ80" s="4079"/>
      <c r="CK80" s="4079"/>
      <c r="CL80" s="4021">
        <v>5939</v>
      </c>
      <c r="CM80" s="4080" t="s">
        <v>359</v>
      </c>
      <c r="CN80" s="4079"/>
      <c r="CO80" s="4079"/>
      <c r="CP80" s="4016">
        <v>5939</v>
      </c>
      <c r="CQ80" s="4080" t="s">
        <v>359</v>
      </c>
      <c r="CR80" s="4079"/>
      <c r="CS80" s="4079"/>
      <c r="CT80" s="4016">
        <v>6624</v>
      </c>
      <c r="CU80" s="4080" t="s">
        <v>359</v>
      </c>
      <c r="CV80" s="4079"/>
      <c r="CW80" s="4079"/>
      <c r="CX80" s="4080">
        <v>6624</v>
      </c>
      <c r="CY80" s="4080" t="s">
        <v>359</v>
      </c>
      <c r="CZ80" s="4079"/>
      <c r="DA80" s="4079"/>
      <c r="DB80" s="4080">
        <v>6624</v>
      </c>
      <c r="DC80" s="4080" t="s">
        <v>359</v>
      </c>
      <c r="DD80" s="4079"/>
      <c r="DE80" s="4079"/>
      <c r="DF80" s="4018">
        <v>6624</v>
      </c>
      <c r="DG80" s="4018" t="s">
        <v>359</v>
      </c>
      <c r="DH80" s="4019"/>
      <c r="DI80" s="4019"/>
      <c r="DJ80" s="4018">
        <v>6624</v>
      </c>
      <c r="DK80" s="4018" t="s">
        <v>359</v>
      </c>
      <c r="DL80" s="4019"/>
      <c r="DM80" s="4019"/>
      <c r="DN80" s="4018">
        <v>6624</v>
      </c>
      <c r="DO80" s="4018" t="s">
        <v>359</v>
      </c>
      <c r="DP80" s="4019"/>
      <c r="DQ80" s="4019"/>
      <c r="DR80" s="4018">
        <v>6624</v>
      </c>
      <c r="DS80" s="4018" t="s">
        <v>359</v>
      </c>
      <c r="DT80" s="4022"/>
      <c r="DU80" s="4008"/>
      <c r="DV80" s="4082">
        <f t="shared" si="2"/>
        <v>117801</v>
      </c>
      <c r="DW80" s="4026" t="s">
        <v>644</v>
      </c>
      <c r="DX80" s="4026" t="s">
        <v>289</v>
      </c>
      <c r="DY80" s="4026" t="s">
        <v>843</v>
      </c>
      <c r="DZ80" s="4026" t="s">
        <v>844</v>
      </c>
      <c r="EA80" s="4026" t="s">
        <v>359</v>
      </c>
      <c r="EB80" s="1368" t="s">
        <v>845</v>
      </c>
      <c r="EC80" s="4026" t="s">
        <v>359</v>
      </c>
      <c r="ED80" s="4026" t="s">
        <v>359</v>
      </c>
      <c r="EE80" s="4026" t="s">
        <v>359</v>
      </c>
      <c r="EF80" s="4026" t="s">
        <v>359</v>
      </c>
      <c r="EG80" s="4026" t="s">
        <v>359</v>
      </c>
      <c r="EH80" s="4032" t="s">
        <v>359</v>
      </c>
      <c r="EI80" s="3976"/>
      <c r="EJ80" s="3976"/>
      <c r="EK80" s="3976"/>
      <c r="EL80" s="3976"/>
    </row>
    <row r="81" spans="1:142" ht="168.75" customHeight="1">
      <c r="A81" s="4053" t="s">
        <v>1639</v>
      </c>
      <c r="B81" s="4054">
        <v>0.22</v>
      </c>
      <c r="C81" s="4026" t="s">
        <v>1646</v>
      </c>
      <c r="D81" s="4049">
        <v>3.1399999999999997E-2</v>
      </c>
      <c r="E81" s="4026" t="s">
        <v>821</v>
      </c>
      <c r="F81" s="4026" t="s">
        <v>1647</v>
      </c>
      <c r="G81" s="4026" t="s">
        <v>1</v>
      </c>
      <c r="H81" s="4026" t="s">
        <v>26</v>
      </c>
      <c r="I81" s="4026" t="s">
        <v>437</v>
      </c>
      <c r="J81" s="4026"/>
      <c r="K81" s="4055"/>
      <c r="L81" s="4055">
        <v>50770</v>
      </c>
      <c r="M81" s="4071">
        <v>0.15</v>
      </c>
      <c r="N81" s="4071">
        <v>0.25</v>
      </c>
      <c r="O81" s="4071">
        <v>0.35</v>
      </c>
      <c r="P81" s="4071">
        <v>0.43</v>
      </c>
      <c r="Q81" s="4071">
        <v>0.49</v>
      </c>
      <c r="R81" s="4071">
        <v>0.55000000000000004</v>
      </c>
      <c r="S81" s="4071">
        <v>0.61</v>
      </c>
      <c r="T81" s="4071">
        <v>0.67</v>
      </c>
      <c r="U81" s="4071">
        <v>0.73</v>
      </c>
      <c r="V81" s="4071">
        <v>0.79</v>
      </c>
      <c r="W81" s="4071">
        <v>0.84</v>
      </c>
      <c r="X81" s="4071">
        <v>0.89</v>
      </c>
      <c r="Y81" s="4071">
        <v>0.94</v>
      </c>
      <c r="Z81" s="4071">
        <v>0.96</v>
      </c>
      <c r="AA81" s="4071">
        <v>0.98</v>
      </c>
      <c r="AB81" s="4071">
        <v>1</v>
      </c>
      <c r="AC81" s="4071">
        <v>1</v>
      </c>
      <c r="AD81" s="4037"/>
      <c r="AE81" s="4052" t="s">
        <v>1673</v>
      </c>
      <c r="AF81" s="4012">
        <v>8.3999999999999995E-3</v>
      </c>
      <c r="AG81" s="4026" t="s">
        <v>1674</v>
      </c>
      <c r="AH81" s="4026" t="s">
        <v>880</v>
      </c>
      <c r="AI81" s="3979" t="s">
        <v>1310</v>
      </c>
      <c r="AJ81" s="4026" t="s">
        <v>1435</v>
      </c>
      <c r="AK81" s="4026" t="s">
        <v>1</v>
      </c>
      <c r="AL81" s="4026" t="s">
        <v>26</v>
      </c>
      <c r="AM81" s="3979" t="str">
        <f t="shared" si="8"/>
        <v>NO</v>
      </c>
      <c r="AN81" s="4026" t="s">
        <v>437</v>
      </c>
      <c r="AO81" s="4026" t="s">
        <v>437</v>
      </c>
      <c r="AP81" s="4026"/>
      <c r="AQ81" s="4055">
        <v>45078</v>
      </c>
      <c r="AR81" s="4055">
        <v>50770</v>
      </c>
      <c r="AS81" s="4040">
        <v>0.2</v>
      </c>
      <c r="AT81" s="4040">
        <v>0.45</v>
      </c>
      <c r="AU81" s="4040">
        <v>0.66</v>
      </c>
      <c r="AV81" s="4040">
        <v>0.78</v>
      </c>
      <c r="AW81" s="4040">
        <v>0.83</v>
      </c>
      <c r="AX81" s="4040">
        <v>0.93</v>
      </c>
      <c r="AY81" s="4040">
        <v>0.96</v>
      </c>
      <c r="AZ81" s="4040">
        <v>1</v>
      </c>
      <c r="BA81" s="4040">
        <v>1</v>
      </c>
      <c r="BB81" s="4040">
        <v>1</v>
      </c>
      <c r="BC81" s="4040">
        <v>1</v>
      </c>
      <c r="BD81" s="4040">
        <v>1</v>
      </c>
      <c r="BE81" s="4040">
        <v>1</v>
      </c>
      <c r="BF81" s="4040">
        <v>1</v>
      </c>
      <c r="BG81" s="4040">
        <v>1</v>
      </c>
      <c r="BH81" s="4040">
        <v>1</v>
      </c>
      <c r="BI81" s="2791">
        <v>1</v>
      </c>
      <c r="BJ81" s="4016">
        <v>20309</v>
      </c>
      <c r="BK81" s="4017">
        <v>20309</v>
      </c>
      <c r="BL81" s="4018" t="s">
        <v>574</v>
      </c>
      <c r="BM81" s="4019" t="s">
        <v>359</v>
      </c>
      <c r="BN81" s="4018">
        <v>56096</v>
      </c>
      <c r="BO81" s="4018">
        <v>56096</v>
      </c>
      <c r="BP81" s="4018" t="s">
        <v>574</v>
      </c>
      <c r="BQ81" s="4019"/>
      <c r="BR81" s="4018">
        <v>78132</v>
      </c>
      <c r="BS81" s="4018" t="s">
        <v>359</v>
      </c>
      <c r="BT81" s="4019"/>
      <c r="BU81" s="4019"/>
      <c r="BV81" s="4018">
        <v>47011</v>
      </c>
      <c r="BW81" s="4018" t="s">
        <v>359</v>
      </c>
      <c r="BX81" s="4019"/>
      <c r="BY81" s="4019"/>
      <c r="BZ81" s="4018">
        <v>75218</v>
      </c>
      <c r="CA81" s="4018" t="s">
        <v>359</v>
      </c>
      <c r="CB81" s="4019"/>
      <c r="CC81" s="4019"/>
      <c r="CD81" s="4018">
        <v>28</v>
      </c>
      <c r="CE81" s="4018" t="s">
        <v>359</v>
      </c>
      <c r="CF81" s="4079"/>
      <c r="CG81" s="4079"/>
      <c r="CH81" s="4016">
        <v>56</v>
      </c>
      <c r="CI81" s="4080" t="s">
        <v>359</v>
      </c>
      <c r="CJ81" s="4079"/>
      <c r="CK81" s="4079"/>
      <c r="CL81" s="4021">
        <v>2820</v>
      </c>
      <c r="CM81" s="4080" t="s">
        <v>359</v>
      </c>
      <c r="CN81" s="4079"/>
      <c r="CO81" s="4079"/>
      <c r="CP81" s="4016">
        <v>18</v>
      </c>
      <c r="CQ81" s="4080" t="s">
        <v>359</v>
      </c>
      <c r="CR81" s="4079"/>
      <c r="CS81" s="4079"/>
      <c r="CT81" s="4016">
        <v>24</v>
      </c>
      <c r="CU81" s="4080" t="s">
        <v>359</v>
      </c>
      <c r="CV81" s="4079"/>
      <c r="CW81" s="4079"/>
      <c r="CX81" s="4080">
        <v>31</v>
      </c>
      <c r="CY81" s="4080" t="s">
        <v>359</v>
      </c>
      <c r="CZ81" s="4079"/>
      <c r="DA81" s="4079"/>
      <c r="DB81" s="4080">
        <v>41</v>
      </c>
      <c r="DC81" s="4080" t="s">
        <v>359</v>
      </c>
      <c r="DD81" s="4079"/>
      <c r="DE81" s="4079"/>
      <c r="DF81" s="4018">
        <v>53</v>
      </c>
      <c r="DG81" s="4018" t="s">
        <v>359</v>
      </c>
      <c r="DH81" s="4019"/>
      <c r="DI81" s="4019"/>
      <c r="DJ81" s="4018">
        <v>69</v>
      </c>
      <c r="DK81" s="4018" t="s">
        <v>359</v>
      </c>
      <c r="DL81" s="4019"/>
      <c r="DM81" s="4019"/>
      <c r="DN81" s="4018">
        <v>91</v>
      </c>
      <c r="DO81" s="4018" t="s">
        <v>359</v>
      </c>
      <c r="DP81" s="4019"/>
      <c r="DQ81" s="4019"/>
      <c r="DR81" s="4018">
        <v>118</v>
      </c>
      <c r="DS81" s="4018" t="s">
        <v>359</v>
      </c>
      <c r="DT81" s="4022"/>
      <c r="DU81" s="4008"/>
      <c r="DV81" s="4023">
        <f t="shared" si="2"/>
        <v>280115</v>
      </c>
      <c r="DW81" s="4026" t="s">
        <v>644</v>
      </c>
      <c r="DX81" s="4026" t="s">
        <v>289</v>
      </c>
      <c r="DY81" s="4026" t="s">
        <v>843</v>
      </c>
      <c r="DZ81" s="4026" t="s">
        <v>844</v>
      </c>
      <c r="EA81" s="4026" t="s">
        <v>359</v>
      </c>
      <c r="EB81" s="1368" t="s">
        <v>845</v>
      </c>
      <c r="EC81" s="4026" t="s">
        <v>359</v>
      </c>
      <c r="ED81" s="4026" t="s">
        <v>359</v>
      </c>
      <c r="EE81" s="4026" t="s">
        <v>359</v>
      </c>
      <c r="EF81" s="4026" t="s">
        <v>359</v>
      </c>
      <c r="EG81" s="4026" t="s">
        <v>359</v>
      </c>
      <c r="EH81" s="4032" t="s">
        <v>359</v>
      </c>
      <c r="EI81" s="3976"/>
      <c r="EJ81" s="3976"/>
      <c r="EK81" s="3976"/>
      <c r="EL81" s="3976"/>
    </row>
    <row r="82" spans="1:142" ht="168.75" customHeight="1">
      <c r="A82" s="4053" t="s">
        <v>1639</v>
      </c>
      <c r="B82" s="4054">
        <v>0.22</v>
      </c>
      <c r="C82" s="4026" t="s">
        <v>1646</v>
      </c>
      <c r="D82" s="4049">
        <v>3.1399999999999997E-2</v>
      </c>
      <c r="E82" s="4026" t="s">
        <v>821</v>
      </c>
      <c r="F82" s="4026" t="s">
        <v>1647</v>
      </c>
      <c r="G82" s="4026" t="s">
        <v>1</v>
      </c>
      <c r="H82" s="4026" t="s">
        <v>26</v>
      </c>
      <c r="I82" s="4026" t="s">
        <v>437</v>
      </c>
      <c r="J82" s="4026"/>
      <c r="K82" s="4055"/>
      <c r="L82" s="4055">
        <v>50770</v>
      </c>
      <c r="M82" s="4071">
        <v>0.15</v>
      </c>
      <c r="N82" s="4071">
        <v>0.25</v>
      </c>
      <c r="O82" s="4071">
        <v>0.35</v>
      </c>
      <c r="P82" s="4071">
        <v>0.43</v>
      </c>
      <c r="Q82" s="4071">
        <v>0.49</v>
      </c>
      <c r="R82" s="4071">
        <v>0.55000000000000004</v>
      </c>
      <c r="S82" s="4071">
        <v>0.61</v>
      </c>
      <c r="T82" s="4071">
        <v>0.67</v>
      </c>
      <c r="U82" s="4071">
        <v>0.73</v>
      </c>
      <c r="V82" s="4071">
        <v>0.79</v>
      </c>
      <c r="W82" s="4071">
        <v>0.84</v>
      </c>
      <c r="X82" s="4071">
        <v>0.89</v>
      </c>
      <c r="Y82" s="4071">
        <v>0.94</v>
      </c>
      <c r="Z82" s="4071">
        <v>0.96</v>
      </c>
      <c r="AA82" s="4071">
        <v>0.98</v>
      </c>
      <c r="AB82" s="4071">
        <v>1</v>
      </c>
      <c r="AC82" s="4071">
        <v>1</v>
      </c>
      <c r="AD82" s="4037"/>
      <c r="AE82" s="4052" t="s">
        <v>1675</v>
      </c>
      <c r="AF82" s="4012">
        <v>8.3999999999999995E-3</v>
      </c>
      <c r="AG82" s="4026" t="s">
        <v>1676</v>
      </c>
      <c r="AH82" s="4026" t="s">
        <v>899</v>
      </c>
      <c r="AI82" s="3979" t="s">
        <v>1310</v>
      </c>
      <c r="AJ82" s="4026" t="s">
        <v>1435</v>
      </c>
      <c r="AK82" s="4026" t="s">
        <v>1</v>
      </c>
      <c r="AL82" s="4026" t="s">
        <v>26</v>
      </c>
      <c r="AM82" s="3979" t="str">
        <f t="shared" si="8"/>
        <v>NO</v>
      </c>
      <c r="AN82" s="4026" t="s">
        <v>437</v>
      </c>
      <c r="AO82" s="4026" t="s">
        <v>437</v>
      </c>
      <c r="AP82" s="4026"/>
      <c r="AQ82" s="4055">
        <v>45078</v>
      </c>
      <c r="AR82" s="4055">
        <v>50770</v>
      </c>
      <c r="AS82" s="4040">
        <v>0.1</v>
      </c>
      <c r="AT82" s="4040">
        <v>0.2</v>
      </c>
      <c r="AU82" s="4040">
        <v>0.4</v>
      </c>
      <c r="AV82" s="4040">
        <v>0.5</v>
      </c>
      <c r="AW82" s="4040">
        <v>0.55000000000000004</v>
      </c>
      <c r="AX82" s="4040">
        <v>0.65</v>
      </c>
      <c r="AY82" s="4040">
        <v>0.7</v>
      </c>
      <c r="AZ82" s="4040">
        <v>0.8</v>
      </c>
      <c r="BA82" s="4040">
        <v>0.85</v>
      </c>
      <c r="BB82" s="4040">
        <v>0.95</v>
      </c>
      <c r="BC82" s="4040">
        <v>1</v>
      </c>
      <c r="BD82" s="4040">
        <v>1</v>
      </c>
      <c r="BE82" s="4040">
        <v>1</v>
      </c>
      <c r="BF82" s="4040">
        <v>1</v>
      </c>
      <c r="BG82" s="4040">
        <v>1</v>
      </c>
      <c r="BH82" s="4040">
        <v>1</v>
      </c>
      <c r="BI82" s="2791">
        <v>1</v>
      </c>
      <c r="BJ82" s="4016">
        <v>20309</v>
      </c>
      <c r="BK82" s="4017">
        <v>20309</v>
      </c>
      <c r="BL82" s="4018" t="s">
        <v>574</v>
      </c>
      <c r="BM82" s="4019" t="s">
        <v>359</v>
      </c>
      <c r="BN82" s="4018">
        <v>71193</v>
      </c>
      <c r="BO82" s="4018">
        <v>71193</v>
      </c>
      <c r="BP82" s="4018" t="s">
        <v>574</v>
      </c>
      <c r="BQ82" s="4019"/>
      <c r="BR82" s="4018">
        <v>492</v>
      </c>
      <c r="BS82" s="4018" t="s">
        <v>359</v>
      </c>
      <c r="BT82" s="4019"/>
      <c r="BU82" s="4019"/>
      <c r="BV82" s="4018">
        <v>18804</v>
      </c>
      <c r="BW82" s="4018" t="s">
        <v>359</v>
      </c>
      <c r="BX82" s="4019"/>
      <c r="BY82" s="4019"/>
      <c r="BZ82" s="4018">
        <v>47011</v>
      </c>
      <c r="CA82" s="4018" t="s">
        <v>359</v>
      </c>
      <c r="CB82" s="4019"/>
      <c r="CC82" s="4019"/>
      <c r="CD82" s="4018">
        <v>19</v>
      </c>
      <c r="CE82" s="4018" t="s">
        <v>359</v>
      </c>
      <c r="CF82" s="4079"/>
      <c r="CG82" s="4079"/>
      <c r="CH82" s="4016">
        <v>47</v>
      </c>
      <c r="CI82" s="4080" t="s">
        <v>359</v>
      </c>
      <c r="CJ82" s="4079"/>
      <c r="CK82" s="4079"/>
      <c r="CL82" s="4021">
        <v>18804</v>
      </c>
      <c r="CM82" s="4080" t="s">
        <v>359</v>
      </c>
      <c r="CN82" s="4079"/>
      <c r="CO82" s="4079"/>
      <c r="CP82" s="4016">
        <v>24</v>
      </c>
      <c r="CQ82" s="4080" t="s">
        <v>359</v>
      </c>
      <c r="CR82" s="4079"/>
      <c r="CS82" s="4079"/>
      <c r="CT82" s="4016">
        <v>31</v>
      </c>
      <c r="CU82" s="4080" t="s">
        <v>359</v>
      </c>
      <c r="CV82" s="4079"/>
      <c r="CW82" s="4079"/>
      <c r="CX82" s="4080">
        <v>41</v>
      </c>
      <c r="CY82" s="4080" t="s">
        <v>359</v>
      </c>
      <c r="CZ82" s="4079"/>
      <c r="DA82" s="4079"/>
      <c r="DB82" s="4080">
        <v>53</v>
      </c>
      <c r="DC82" s="4080" t="s">
        <v>359</v>
      </c>
      <c r="DD82" s="4079"/>
      <c r="DE82" s="4079"/>
      <c r="DF82" s="4018">
        <v>69</v>
      </c>
      <c r="DG82" s="4018" t="s">
        <v>359</v>
      </c>
      <c r="DH82" s="4019"/>
      <c r="DI82" s="4019"/>
      <c r="DJ82" s="4018">
        <v>91</v>
      </c>
      <c r="DK82" s="4018" t="s">
        <v>359</v>
      </c>
      <c r="DL82" s="4019"/>
      <c r="DM82" s="4019"/>
      <c r="DN82" s="4018">
        <v>118</v>
      </c>
      <c r="DO82" s="4018" t="s">
        <v>359</v>
      </c>
      <c r="DP82" s="4019"/>
      <c r="DQ82" s="4019"/>
      <c r="DR82" s="4018">
        <v>118</v>
      </c>
      <c r="DS82" s="4018" t="s">
        <v>359</v>
      </c>
      <c r="DT82" s="4022"/>
      <c r="DU82" s="4008"/>
      <c r="DV82" s="4023">
        <f t="shared" si="2"/>
        <v>177224</v>
      </c>
      <c r="DW82" s="4026" t="s">
        <v>644</v>
      </c>
      <c r="DX82" s="4026" t="s">
        <v>289</v>
      </c>
      <c r="DY82" s="4026" t="s">
        <v>843</v>
      </c>
      <c r="DZ82" s="4026" t="s">
        <v>844</v>
      </c>
      <c r="EA82" s="4026" t="s">
        <v>359</v>
      </c>
      <c r="EB82" s="1368" t="s">
        <v>845</v>
      </c>
      <c r="EC82" s="4026" t="s">
        <v>359</v>
      </c>
      <c r="ED82" s="4026" t="s">
        <v>359</v>
      </c>
      <c r="EE82" s="4026" t="s">
        <v>359</v>
      </c>
      <c r="EF82" s="4026" t="s">
        <v>359</v>
      </c>
      <c r="EG82" s="4026" t="s">
        <v>359</v>
      </c>
      <c r="EH82" s="4032" t="s">
        <v>359</v>
      </c>
      <c r="EI82" s="3976"/>
      <c r="EJ82" s="3976"/>
      <c r="EK82" s="3976"/>
      <c r="EL82" s="3976"/>
    </row>
    <row r="83" spans="1:142" ht="168.75" customHeight="1">
      <c r="A83" s="4053" t="s">
        <v>1639</v>
      </c>
      <c r="B83" s="4054">
        <v>0.22</v>
      </c>
      <c r="C83" s="4026" t="s">
        <v>1646</v>
      </c>
      <c r="D83" s="4049">
        <v>3.1399999999999997E-2</v>
      </c>
      <c r="E83" s="4026" t="s">
        <v>821</v>
      </c>
      <c r="F83" s="4026" t="s">
        <v>1647</v>
      </c>
      <c r="G83" s="4026" t="s">
        <v>1</v>
      </c>
      <c r="H83" s="4026" t="s">
        <v>26</v>
      </c>
      <c r="I83" s="4026" t="s">
        <v>437</v>
      </c>
      <c r="J83" s="4026"/>
      <c r="K83" s="4055"/>
      <c r="L83" s="4055">
        <v>50770</v>
      </c>
      <c r="M83" s="4071">
        <v>0.15</v>
      </c>
      <c r="N83" s="4071">
        <v>0.25</v>
      </c>
      <c r="O83" s="4071">
        <v>0.35</v>
      </c>
      <c r="P83" s="4071">
        <v>0.43</v>
      </c>
      <c r="Q83" s="4071">
        <v>0.49</v>
      </c>
      <c r="R83" s="4071">
        <v>0.55000000000000004</v>
      </c>
      <c r="S83" s="4071">
        <v>0.61</v>
      </c>
      <c r="T83" s="4071">
        <v>0.67</v>
      </c>
      <c r="U83" s="4071">
        <v>0.73</v>
      </c>
      <c r="V83" s="4071">
        <v>0.79</v>
      </c>
      <c r="W83" s="4071">
        <v>0.84</v>
      </c>
      <c r="X83" s="4071">
        <v>0.89</v>
      </c>
      <c r="Y83" s="4071">
        <v>0.94</v>
      </c>
      <c r="Z83" s="4071">
        <v>0.96</v>
      </c>
      <c r="AA83" s="4071">
        <v>0.98</v>
      </c>
      <c r="AB83" s="4071">
        <v>1</v>
      </c>
      <c r="AC83" s="4071">
        <v>1</v>
      </c>
      <c r="AD83" s="4037"/>
      <c r="AE83" s="4052" t="s">
        <v>1677</v>
      </c>
      <c r="AF83" s="4012">
        <v>8.3999999999999995E-3</v>
      </c>
      <c r="AG83" s="4026" t="s">
        <v>1678</v>
      </c>
      <c r="AH83" s="4026" t="s">
        <v>906</v>
      </c>
      <c r="AI83" s="3979" t="s">
        <v>1310</v>
      </c>
      <c r="AJ83" s="4026" t="s">
        <v>1435</v>
      </c>
      <c r="AK83" s="4026" t="s">
        <v>1</v>
      </c>
      <c r="AL83" s="4026" t="s">
        <v>26</v>
      </c>
      <c r="AM83" s="3979" t="str">
        <f t="shared" si="8"/>
        <v>NO</v>
      </c>
      <c r="AN83" s="4026" t="s">
        <v>437</v>
      </c>
      <c r="AO83" s="4026" t="s">
        <v>437</v>
      </c>
      <c r="AP83" s="4026"/>
      <c r="AQ83" s="4055">
        <v>45078</v>
      </c>
      <c r="AR83" s="4055">
        <v>46203</v>
      </c>
      <c r="AS83" s="4040">
        <v>0.1</v>
      </c>
      <c r="AT83" s="4040">
        <v>0.2</v>
      </c>
      <c r="AU83" s="4040">
        <v>0.4</v>
      </c>
      <c r="AV83" s="4040">
        <v>0.5</v>
      </c>
      <c r="AW83" s="4040">
        <v>0.55000000000000004</v>
      </c>
      <c r="AX83" s="4040">
        <v>0.65</v>
      </c>
      <c r="AY83" s="4040">
        <v>0.7</v>
      </c>
      <c r="AZ83" s="4040">
        <v>0.8</v>
      </c>
      <c r="BA83" s="4040">
        <v>0.85</v>
      </c>
      <c r="BB83" s="4040">
        <v>0.95</v>
      </c>
      <c r="BC83" s="4040">
        <v>1</v>
      </c>
      <c r="BD83" s="4040">
        <v>1</v>
      </c>
      <c r="BE83" s="4040">
        <v>1</v>
      </c>
      <c r="BF83" s="4040">
        <v>1</v>
      </c>
      <c r="BG83" s="4040">
        <v>1</v>
      </c>
      <c r="BH83" s="4040">
        <v>1</v>
      </c>
      <c r="BI83" s="2791">
        <v>1</v>
      </c>
      <c r="BJ83" s="4016">
        <v>12930</v>
      </c>
      <c r="BK83" s="4017">
        <v>12930</v>
      </c>
      <c r="BL83" s="4018" t="s">
        <v>574</v>
      </c>
      <c r="BM83" s="4019" t="s">
        <v>359</v>
      </c>
      <c r="BN83" s="4018">
        <v>56096</v>
      </c>
      <c r="BO83" s="4018">
        <v>56096</v>
      </c>
      <c r="BP83" s="4018" t="s">
        <v>574</v>
      </c>
      <c r="BQ83" s="4019"/>
      <c r="BR83" s="4018">
        <v>78200</v>
      </c>
      <c r="BS83" s="4018" t="s">
        <v>359</v>
      </c>
      <c r="BT83" s="4019"/>
      <c r="BU83" s="4019"/>
      <c r="BV83" s="4018">
        <v>47011</v>
      </c>
      <c r="BW83" s="4018" t="s">
        <v>359</v>
      </c>
      <c r="BX83" s="4019"/>
      <c r="BY83" s="4019"/>
      <c r="BZ83" s="4018">
        <v>75218</v>
      </c>
      <c r="CA83" s="4018" t="s">
        <v>359</v>
      </c>
      <c r="CB83" s="4019"/>
      <c r="CC83" s="4019"/>
      <c r="CD83" s="4018">
        <v>28</v>
      </c>
      <c r="CE83" s="4018" t="s">
        <v>359</v>
      </c>
      <c r="CF83" s="4079"/>
      <c r="CG83" s="4079"/>
      <c r="CH83" s="4016">
        <v>56</v>
      </c>
      <c r="CI83" s="4080" t="s">
        <v>359</v>
      </c>
      <c r="CJ83" s="4079"/>
      <c r="CK83" s="4079"/>
      <c r="CL83" s="4021">
        <v>28</v>
      </c>
      <c r="CM83" s="4080" t="s">
        <v>359</v>
      </c>
      <c r="CN83" s="4079"/>
      <c r="CO83" s="4079"/>
      <c r="CP83" s="4016">
        <v>36</v>
      </c>
      <c r="CQ83" s="4080" t="s">
        <v>359</v>
      </c>
      <c r="CR83" s="4079"/>
      <c r="CS83" s="4079"/>
      <c r="CT83" s="4016">
        <v>48</v>
      </c>
      <c r="CU83" s="4080" t="s">
        <v>359</v>
      </c>
      <c r="CV83" s="4079"/>
      <c r="CW83" s="4079"/>
      <c r="CX83" s="4080">
        <v>62</v>
      </c>
      <c r="CY83" s="4080" t="s">
        <v>359</v>
      </c>
      <c r="CZ83" s="4079"/>
      <c r="DA83" s="4079"/>
      <c r="DB83" s="4080">
        <v>80</v>
      </c>
      <c r="DC83" s="4080" t="s">
        <v>359</v>
      </c>
      <c r="DD83" s="4079"/>
      <c r="DE83" s="4079"/>
      <c r="DF83" s="4018">
        <v>104</v>
      </c>
      <c r="DG83" s="4018" t="s">
        <v>359</v>
      </c>
      <c r="DH83" s="4019"/>
      <c r="DI83" s="4019"/>
      <c r="DJ83" s="4018">
        <v>136</v>
      </c>
      <c r="DK83" s="4018" t="s">
        <v>359</v>
      </c>
      <c r="DL83" s="4019"/>
      <c r="DM83" s="4019"/>
      <c r="DN83" s="4018">
        <v>176</v>
      </c>
      <c r="DO83" s="4018" t="s">
        <v>359</v>
      </c>
      <c r="DP83" s="4019"/>
      <c r="DQ83" s="4019"/>
      <c r="DR83" s="4018">
        <v>231</v>
      </c>
      <c r="DS83" s="4018" t="s">
        <v>359</v>
      </c>
      <c r="DT83" s="4022"/>
      <c r="DU83" s="4008"/>
      <c r="DV83" s="4023">
        <f t="shared" si="2"/>
        <v>270440</v>
      </c>
      <c r="DW83" s="4026" t="s">
        <v>644</v>
      </c>
      <c r="DX83" s="4026" t="s">
        <v>289</v>
      </c>
      <c r="DY83" s="4026" t="s">
        <v>917</v>
      </c>
      <c r="DZ83" s="4026" t="s">
        <v>918</v>
      </c>
      <c r="EA83" s="4026" t="s">
        <v>359</v>
      </c>
      <c r="EB83" s="1394" t="s">
        <v>919</v>
      </c>
      <c r="EC83" s="4026" t="s">
        <v>359</v>
      </c>
      <c r="ED83" s="4026" t="s">
        <v>359</v>
      </c>
      <c r="EE83" s="4026" t="s">
        <v>359</v>
      </c>
      <c r="EF83" s="4026" t="s">
        <v>359</v>
      </c>
      <c r="EG83" s="4026" t="s">
        <v>359</v>
      </c>
      <c r="EH83" s="4032" t="s">
        <v>359</v>
      </c>
      <c r="EI83" s="3976"/>
      <c r="EJ83" s="3976"/>
      <c r="EK83" s="3976"/>
      <c r="EL83" s="3976"/>
    </row>
    <row r="84" spans="1:142" ht="168.75" customHeight="1">
      <c r="A84" s="4053" t="s">
        <v>1639</v>
      </c>
      <c r="B84" s="4054">
        <v>0.22</v>
      </c>
      <c r="C84" s="4026" t="s">
        <v>1646</v>
      </c>
      <c r="D84" s="4049">
        <v>3.1399999999999997E-2</v>
      </c>
      <c r="E84" s="4026" t="s">
        <v>821</v>
      </c>
      <c r="F84" s="4026" t="s">
        <v>1647</v>
      </c>
      <c r="G84" s="4026" t="s">
        <v>1</v>
      </c>
      <c r="H84" s="4026" t="s">
        <v>26</v>
      </c>
      <c r="I84" s="4026" t="s">
        <v>437</v>
      </c>
      <c r="J84" s="4026"/>
      <c r="K84" s="4055"/>
      <c r="L84" s="4055">
        <v>50770</v>
      </c>
      <c r="M84" s="4071">
        <v>0.15</v>
      </c>
      <c r="N84" s="4071">
        <v>0.25</v>
      </c>
      <c r="O84" s="4071">
        <v>0.35</v>
      </c>
      <c r="P84" s="4071">
        <v>0.43</v>
      </c>
      <c r="Q84" s="4071">
        <v>0.49</v>
      </c>
      <c r="R84" s="4071">
        <v>0.55000000000000004</v>
      </c>
      <c r="S84" s="4071">
        <v>0.61</v>
      </c>
      <c r="T84" s="4071">
        <v>0.67</v>
      </c>
      <c r="U84" s="4071">
        <v>0.73</v>
      </c>
      <c r="V84" s="4071">
        <v>0.79</v>
      </c>
      <c r="W84" s="4071">
        <v>0.84</v>
      </c>
      <c r="X84" s="4071">
        <v>0.89</v>
      </c>
      <c r="Y84" s="4071">
        <v>0.94</v>
      </c>
      <c r="Z84" s="4071">
        <v>0.96</v>
      </c>
      <c r="AA84" s="4071">
        <v>0.98</v>
      </c>
      <c r="AB84" s="4071">
        <v>1</v>
      </c>
      <c r="AC84" s="4071">
        <v>1</v>
      </c>
      <c r="AD84" s="4037"/>
      <c r="AE84" s="4052" t="s">
        <v>1679</v>
      </c>
      <c r="AF84" s="4012">
        <v>8.3999999999999995E-3</v>
      </c>
      <c r="AG84" s="4026" t="s">
        <v>1680</v>
      </c>
      <c r="AH84" s="4026" t="s">
        <v>922</v>
      </c>
      <c r="AI84" s="3979" t="s">
        <v>1310</v>
      </c>
      <c r="AJ84" s="4026" t="s">
        <v>1435</v>
      </c>
      <c r="AK84" s="4026" t="s">
        <v>1</v>
      </c>
      <c r="AL84" s="4026" t="s">
        <v>26</v>
      </c>
      <c r="AM84" s="3979" t="str">
        <f t="shared" si="8"/>
        <v>NO</v>
      </c>
      <c r="AN84" s="4026" t="s">
        <v>437</v>
      </c>
      <c r="AO84" s="4026" t="s">
        <v>437</v>
      </c>
      <c r="AP84" s="4026"/>
      <c r="AQ84" s="4055">
        <v>45078</v>
      </c>
      <c r="AR84" s="4055">
        <v>50770</v>
      </c>
      <c r="AS84" s="4040">
        <v>0.2</v>
      </c>
      <c r="AT84" s="4040">
        <v>0.45</v>
      </c>
      <c r="AU84" s="4040">
        <v>0.66</v>
      </c>
      <c r="AV84" s="4040">
        <v>0.78</v>
      </c>
      <c r="AW84" s="4040">
        <v>0.83</v>
      </c>
      <c r="AX84" s="4040">
        <v>0.93</v>
      </c>
      <c r="AY84" s="4040">
        <v>0.96</v>
      </c>
      <c r="AZ84" s="4040">
        <v>1</v>
      </c>
      <c r="BA84" s="4040">
        <v>1</v>
      </c>
      <c r="BB84" s="4040">
        <v>1</v>
      </c>
      <c r="BC84" s="4040">
        <v>1</v>
      </c>
      <c r="BD84" s="4040">
        <v>1</v>
      </c>
      <c r="BE84" s="4040">
        <v>1</v>
      </c>
      <c r="BF84" s="4040">
        <v>1</v>
      </c>
      <c r="BG84" s="4040">
        <v>1</v>
      </c>
      <c r="BH84" s="4040">
        <v>1</v>
      </c>
      <c r="BI84" s="2791">
        <v>1</v>
      </c>
      <c r="BJ84" s="4016">
        <v>13440</v>
      </c>
      <c r="BK84" s="4017">
        <v>13440</v>
      </c>
      <c r="BL84" s="4018" t="s">
        <v>574</v>
      </c>
      <c r="BM84" s="4019" t="s">
        <v>359</v>
      </c>
      <c r="BN84" s="4018">
        <v>71193</v>
      </c>
      <c r="BO84" s="4018">
        <v>71193</v>
      </c>
      <c r="BP84" s="4018" t="s">
        <v>574</v>
      </c>
      <c r="BQ84" s="4019"/>
      <c r="BR84" s="4018">
        <v>492400</v>
      </c>
      <c r="BS84" s="4018" t="s">
        <v>359</v>
      </c>
      <c r="BT84" s="4019"/>
      <c r="BU84" s="4019"/>
      <c r="BV84" s="4018">
        <v>28206</v>
      </c>
      <c r="BW84" s="4018" t="s">
        <v>359</v>
      </c>
      <c r="BX84" s="4019"/>
      <c r="BY84" s="4019"/>
      <c r="BZ84" s="4018">
        <v>56414</v>
      </c>
      <c r="CA84" s="4018" t="s">
        <v>359</v>
      </c>
      <c r="CB84" s="4019"/>
      <c r="CC84" s="4019"/>
      <c r="CD84" s="4018">
        <v>28</v>
      </c>
      <c r="CE84" s="4018" t="s">
        <v>359</v>
      </c>
      <c r="CF84" s="4079"/>
      <c r="CG84" s="4079"/>
      <c r="CH84" s="4016">
        <v>56</v>
      </c>
      <c r="CI84" s="4080" t="s">
        <v>359</v>
      </c>
      <c r="CJ84" s="4079"/>
      <c r="CK84" s="4079"/>
      <c r="CL84" s="4021">
        <v>28</v>
      </c>
      <c r="CM84" s="4080" t="s">
        <v>359</v>
      </c>
      <c r="CN84" s="4079"/>
      <c r="CO84" s="4079"/>
      <c r="CP84" s="4016">
        <v>36</v>
      </c>
      <c r="CQ84" s="4080" t="s">
        <v>359</v>
      </c>
      <c r="CR84" s="4079"/>
      <c r="CS84" s="4079"/>
      <c r="CT84" s="4016">
        <v>48</v>
      </c>
      <c r="CU84" s="4080" t="s">
        <v>359</v>
      </c>
      <c r="CV84" s="4079"/>
      <c r="CW84" s="4079"/>
      <c r="CX84" s="4080">
        <v>62</v>
      </c>
      <c r="CY84" s="4080" t="s">
        <v>359</v>
      </c>
      <c r="CZ84" s="4079"/>
      <c r="DA84" s="4079"/>
      <c r="DB84" s="4080">
        <v>80</v>
      </c>
      <c r="DC84" s="4080" t="s">
        <v>359</v>
      </c>
      <c r="DD84" s="4079"/>
      <c r="DE84" s="4079"/>
      <c r="DF84" s="4018">
        <v>104</v>
      </c>
      <c r="DG84" s="4018" t="s">
        <v>359</v>
      </c>
      <c r="DH84" s="4019"/>
      <c r="DI84" s="4019"/>
      <c r="DJ84" s="4018">
        <v>136</v>
      </c>
      <c r="DK84" s="4018" t="s">
        <v>359</v>
      </c>
      <c r="DL84" s="4019"/>
      <c r="DM84" s="4019"/>
      <c r="DN84" s="4018">
        <v>176</v>
      </c>
      <c r="DO84" s="4018" t="s">
        <v>359</v>
      </c>
      <c r="DP84" s="4019"/>
      <c r="DQ84" s="4019"/>
      <c r="DR84" s="4018">
        <v>231</v>
      </c>
      <c r="DS84" s="4018" t="s">
        <v>359</v>
      </c>
      <c r="DT84" s="4022"/>
      <c r="DU84" s="4008"/>
      <c r="DV84" s="4023">
        <f t="shared" si="2"/>
        <v>662638</v>
      </c>
      <c r="DW84" s="4026" t="s">
        <v>644</v>
      </c>
      <c r="DX84" s="4026" t="s">
        <v>289</v>
      </c>
      <c r="DY84" s="4026" t="s">
        <v>917</v>
      </c>
      <c r="DZ84" s="4026" t="s">
        <v>918</v>
      </c>
      <c r="EA84" s="4026" t="s">
        <v>359</v>
      </c>
      <c r="EB84" s="1368" t="s">
        <v>919</v>
      </c>
      <c r="EC84" s="4026" t="s">
        <v>359</v>
      </c>
      <c r="ED84" s="4026" t="s">
        <v>359</v>
      </c>
      <c r="EE84" s="4026" t="s">
        <v>359</v>
      </c>
      <c r="EF84" s="4026" t="s">
        <v>359</v>
      </c>
      <c r="EG84" s="4026" t="s">
        <v>359</v>
      </c>
      <c r="EH84" s="4032" t="s">
        <v>359</v>
      </c>
      <c r="EI84" s="3976"/>
      <c r="EJ84" s="3976"/>
      <c r="EK84" s="3976"/>
      <c r="EL84" s="3976"/>
    </row>
    <row r="85" spans="1:142" s="1867" customFormat="1" ht="126" customHeight="1">
      <c r="A85" s="4053" t="s">
        <v>1639</v>
      </c>
      <c r="B85" s="4054">
        <v>0.22</v>
      </c>
      <c r="C85" s="2812" t="s">
        <v>1681</v>
      </c>
      <c r="D85" s="2813">
        <v>3.1399999999999997E-2</v>
      </c>
      <c r="E85" s="2812" t="s">
        <v>1682</v>
      </c>
      <c r="F85" s="2812" t="s">
        <v>1683</v>
      </c>
      <c r="G85" s="2812" t="s">
        <v>804</v>
      </c>
      <c r="H85" s="2812" t="s">
        <v>20</v>
      </c>
      <c r="I85" s="2814">
        <v>129696</v>
      </c>
      <c r="J85" s="2812">
        <v>2022</v>
      </c>
      <c r="K85" s="2815"/>
      <c r="L85" s="2816">
        <v>50770</v>
      </c>
      <c r="M85" s="2814">
        <v>139843</v>
      </c>
      <c r="N85" s="2814">
        <v>140542</v>
      </c>
      <c r="O85" s="2814">
        <v>141245</v>
      </c>
      <c r="P85" s="2814">
        <v>141951</v>
      </c>
      <c r="Q85" s="2814">
        <v>151661</v>
      </c>
      <c r="R85" s="2814">
        <v>152374</v>
      </c>
      <c r="S85" s="2814">
        <v>162091</v>
      </c>
      <c r="T85" s="2814">
        <v>162808</v>
      </c>
      <c r="U85" s="2814">
        <v>163525</v>
      </c>
      <c r="V85" s="2814">
        <v>1642424</v>
      </c>
      <c r="W85" s="2814">
        <v>173242</v>
      </c>
      <c r="X85" s="2814">
        <v>182242</v>
      </c>
      <c r="Y85" s="2814">
        <v>183042</v>
      </c>
      <c r="Z85" s="2814">
        <v>183855</v>
      </c>
      <c r="AA85" s="2814">
        <v>192855</v>
      </c>
      <c r="AB85" s="2814">
        <v>193672</v>
      </c>
      <c r="AC85" s="2814">
        <f>SUM(L85:AB85)</f>
        <v>4158142</v>
      </c>
      <c r="AD85" s="2817"/>
      <c r="AE85" s="2812" t="s">
        <v>1684</v>
      </c>
      <c r="AF85" s="2818">
        <v>8.3999999999999995E-3</v>
      </c>
      <c r="AG85" s="2812" t="s">
        <v>1685</v>
      </c>
      <c r="AH85" s="2812" t="s">
        <v>1686</v>
      </c>
      <c r="AI85" s="3979" t="s">
        <v>1310</v>
      </c>
      <c r="AJ85" s="3979" t="s">
        <v>375</v>
      </c>
      <c r="AK85" s="3979" t="s">
        <v>1687</v>
      </c>
      <c r="AL85" s="4026" t="s">
        <v>26</v>
      </c>
      <c r="AM85" s="3979" t="str">
        <f t="shared" si="8"/>
        <v>NO</v>
      </c>
      <c r="AN85" s="4026" t="s">
        <v>437</v>
      </c>
      <c r="AO85" s="4026">
        <v>16</v>
      </c>
      <c r="AP85" s="4026">
        <v>2022</v>
      </c>
      <c r="AQ85" s="4055">
        <v>44927</v>
      </c>
      <c r="AR85" s="4055">
        <v>50769</v>
      </c>
      <c r="AS85" s="4026">
        <v>16</v>
      </c>
      <c r="AT85" s="4026">
        <v>16</v>
      </c>
      <c r="AU85" s="4026">
        <v>16</v>
      </c>
      <c r="AV85" s="4026">
        <v>16</v>
      </c>
      <c r="AW85" s="4026">
        <v>17</v>
      </c>
      <c r="AX85" s="4026">
        <v>17</v>
      </c>
      <c r="AY85" s="4026">
        <f>1+AW85</f>
        <v>18</v>
      </c>
      <c r="AZ85" s="4026">
        <v>18</v>
      </c>
      <c r="BA85" s="4026">
        <v>18</v>
      </c>
      <c r="BB85" s="4026">
        <v>18</v>
      </c>
      <c r="BC85" s="4026">
        <f>1+AY85</f>
        <v>19</v>
      </c>
      <c r="BD85" s="4026">
        <f>1+BC85</f>
        <v>20</v>
      </c>
      <c r="BE85" s="4026">
        <v>20</v>
      </c>
      <c r="BF85" s="4026">
        <v>20</v>
      </c>
      <c r="BG85" s="4026">
        <f>1+BD85</f>
        <v>21</v>
      </c>
      <c r="BH85" s="4026">
        <v>21</v>
      </c>
      <c r="BI85" s="4026">
        <v>21</v>
      </c>
      <c r="BJ85" s="4016">
        <v>0</v>
      </c>
      <c r="BK85" s="4017">
        <v>0</v>
      </c>
      <c r="BL85" s="4018"/>
      <c r="BM85" s="4019"/>
      <c r="BN85" s="4018">
        <v>0</v>
      </c>
      <c r="BO85" s="4018">
        <v>0</v>
      </c>
      <c r="BP85" s="4018"/>
      <c r="BQ85" s="4019"/>
      <c r="BR85" s="4018"/>
      <c r="BS85" s="4018"/>
      <c r="BT85" s="4019"/>
      <c r="BU85" s="4019"/>
      <c r="BV85" s="4018"/>
      <c r="BW85" s="4018"/>
      <c r="BX85" s="4019"/>
      <c r="BY85" s="4019"/>
      <c r="BZ85" s="4018">
        <v>374</v>
      </c>
      <c r="CA85" s="4018"/>
      <c r="CB85" s="4019"/>
      <c r="CC85" s="4019"/>
      <c r="CD85" s="4018">
        <v>30</v>
      </c>
      <c r="CE85" s="4018"/>
      <c r="CF85" s="4079"/>
      <c r="CG85" s="4079"/>
      <c r="CH85" s="4016">
        <v>374</v>
      </c>
      <c r="CI85" s="4080"/>
      <c r="CJ85" s="4079"/>
      <c r="CK85" s="4079"/>
      <c r="CL85" s="4021">
        <v>0</v>
      </c>
      <c r="CM85" s="4080"/>
      <c r="CN85" s="4079"/>
      <c r="CO85" s="4079"/>
      <c r="CP85" s="4016">
        <v>0</v>
      </c>
      <c r="CQ85" s="4080"/>
      <c r="CR85" s="4079"/>
      <c r="CS85" s="4079"/>
      <c r="CT85" s="4016">
        <v>30</v>
      </c>
      <c r="CU85" s="4080"/>
      <c r="CV85" s="4079"/>
      <c r="CW85" s="4079"/>
      <c r="CX85" s="4080">
        <v>404</v>
      </c>
      <c r="CY85" s="4080"/>
      <c r="CZ85" s="4079"/>
      <c r="DA85" s="4079"/>
      <c r="DB85" s="4080">
        <v>374</v>
      </c>
      <c r="DC85" s="4080"/>
      <c r="DD85" s="4079"/>
      <c r="DE85" s="4079"/>
      <c r="DF85" s="4018">
        <v>0</v>
      </c>
      <c r="DG85" s="4018"/>
      <c r="DH85" s="4019"/>
      <c r="DI85" s="4019"/>
      <c r="DJ85" s="4018">
        <v>30</v>
      </c>
      <c r="DK85" s="4018"/>
      <c r="DL85" s="4019"/>
      <c r="DM85" s="4019"/>
      <c r="DN85" s="4018">
        <v>374</v>
      </c>
      <c r="DO85" s="4018"/>
      <c r="DP85" s="4019"/>
      <c r="DQ85" s="4019"/>
      <c r="DR85" s="4018">
        <v>0</v>
      </c>
      <c r="DS85" s="4018"/>
      <c r="DT85" s="4022"/>
      <c r="DU85" s="4008"/>
      <c r="DV85" s="4023">
        <f t="shared" si="2"/>
        <v>1990</v>
      </c>
      <c r="DW85" s="4026" t="s">
        <v>644</v>
      </c>
      <c r="DX85" s="4026" t="s">
        <v>289</v>
      </c>
      <c r="DY85" s="4026" t="s">
        <v>816</v>
      </c>
      <c r="DZ85" s="4026" t="s">
        <v>817</v>
      </c>
      <c r="EA85" s="4026" t="s">
        <v>818</v>
      </c>
      <c r="EB85" s="2776" t="s">
        <v>819</v>
      </c>
      <c r="EC85" s="4026"/>
      <c r="ED85" s="4026"/>
      <c r="EE85" s="4026"/>
      <c r="EF85" s="4026"/>
      <c r="EG85" s="4026"/>
      <c r="EH85" s="4032"/>
      <c r="EI85" s="4091"/>
      <c r="EJ85" s="4091"/>
      <c r="EK85" s="4091"/>
      <c r="EL85" s="4091"/>
    </row>
    <row r="86" spans="1:142" s="1867" customFormat="1" ht="330">
      <c r="A86" s="4053" t="s">
        <v>1639</v>
      </c>
      <c r="B86" s="4054">
        <v>0.22</v>
      </c>
      <c r="C86" s="2819" t="s">
        <v>1688</v>
      </c>
      <c r="D86" s="2813">
        <v>3.1399999999999997E-2</v>
      </c>
      <c r="E86" s="2812" t="s">
        <v>1689</v>
      </c>
      <c r="F86" s="2812" t="s">
        <v>927</v>
      </c>
      <c r="G86" s="4026" t="s">
        <v>804</v>
      </c>
      <c r="H86" s="4037" t="s">
        <v>20</v>
      </c>
      <c r="I86" s="4041">
        <v>39634</v>
      </c>
      <c r="J86" s="4026">
        <v>2022</v>
      </c>
      <c r="K86" s="4026"/>
      <c r="L86" s="4027">
        <v>50770</v>
      </c>
      <c r="M86" s="4037">
        <v>39832</v>
      </c>
      <c r="N86" s="4037">
        <v>40031</v>
      </c>
      <c r="O86" s="4037">
        <v>40231</v>
      </c>
      <c r="P86" s="4037">
        <v>40433</v>
      </c>
      <c r="Q86" s="4037">
        <v>40635</v>
      </c>
      <c r="R86" s="4037">
        <v>40838</v>
      </c>
      <c r="S86" s="4037">
        <v>41042</v>
      </c>
      <c r="T86" s="4037">
        <v>41247</v>
      </c>
      <c r="U86" s="4037">
        <v>41454</v>
      </c>
      <c r="V86" s="4037">
        <v>41661</v>
      </c>
      <c r="W86" s="4037">
        <v>41869</v>
      </c>
      <c r="X86" s="4037">
        <v>42079</v>
      </c>
      <c r="Y86" s="4037">
        <v>42289</v>
      </c>
      <c r="Z86" s="4037">
        <v>42500</v>
      </c>
      <c r="AA86" s="4037">
        <v>42713</v>
      </c>
      <c r="AB86" s="4037">
        <v>42926</v>
      </c>
      <c r="AC86" s="4026">
        <f>SUM(M86:AB86)</f>
        <v>661780</v>
      </c>
      <c r="AD86" s="4088" t="s">
        <v>928</v>
      </c>
      <c r="AE86" s="4052" t="s">
        <v>1690</v>
      </c>
      <c r="AF86" s="4012">
        <v>8.3999999999999995E-3</v>
      </c>
      <c r="AG86" s="4026" t="s">
        <v>1691</v>
      </c>
      <c r="AH86" s="4026" t="s">
        <v>1692</v>
      </c>
      <c r="AI86" s="3979" t="s">
        <v>1310</v>
      </c>
      <c r="AJ86" s="3979" t="s">
        <v>375</v>
      </c>
      <c r="AK86" s="3979" t="s">
        <v>1687</v>
      </c>
      <c r="AL86" s="4026" t="s">
        <v>26</v>
      </c>
      <c r="AM86" s="3979" t="str">
        <f t="shared" si="8"/>
        <v>NO</v>
      </c>
      <c r="AN86" s="4026" t="s">
        <v>437</v>
      </c>
      <c r="AO86" s="4071">
        <v>0.2</v>
      </c>
      <c r="AP86" s="4026">
        <v>2022</v>
      </c>
      <c r="AQ86" s="4055">
        <v>44927</v>
      </c>
      <c r="AR86" s="4055">
        <v>50769</v>
      </c>
      <c r="AS86" s="4071">
        <v>0.4</v>
      </c>
      <c r="AT86" s="4071">
        <v>0.6</v>
      </c>
      <c r="AU86" s="4071">
        <v>1</v>
      </c>
      <c r="AV86" s="4071">
        <v>1</v>
      </c>
      <c r="AW86" s="4071">
        <v>1</v>
      </c>
      <c r="AX86" s="4071">
        <v>1</v>
      </c>
      <c r="AY86" s="4071">
        <v>1</v>
      </c>
      <c r="AZ86" s="4071">
        <v>1</v>
      </c>
      <c r="BA86" s="4071">
        <v>1</v>
      </c>
      <c r="BB86" s="4071">
        <v>1</v>
      </c>
      <c r="BC86" s="4071">
        <v>1</v>
      </c>
      <c r="BD86" s="4071">
        <v>1</v>
      </c>
      <c r="BE86" s="4071">
        <v>1</v>
      </c>
      <c r="BF86" s="4071">
        <v>1</v>
      </c>
      <c r="BG86" s="4071">
        <v>1</v>
      </c>
      <c r="BH86" s="4071">
        <v>1</v>
      </c>
      <c r="BI86" s="4071">
        <v>1</v>
      </c>
      <c r="BJ86" s="4016">
        <v>541</v>
      </c>
      <c r="BK86" s="4017">
        <v>541</v>
      </c>
      <c r="BL86" s="4018" t="s">
        <v>574</v>
      </c>
      <c r="BM86" s="4019">
        <v>7783</v>
      </c>
      <c r="BN86" s="4018">
        <v>572</v>
      </c>
      <c r="BO86" s="4018">
        <v>572</v>
      </c>
      <c r="BP86" s="4018" t="s">
        <v>574</v>
      </c>
      <c r="BQ86" s="4019">
        <v>7783</v>
      </c>
      <c r="BR86" s="4018">
        <v>604</v>
      </c>
      <c r="BS86" s="4018"/>
      <c r="BT86" s="4019"/>
      <c r="BU86" s="4019"/>
      <c r="BV86" s="4018">
        <v>638</v>
      </c>
      <c r="BW86" s="4018"/>
      <c r="BX86" s="4019"/>
      <c r="BY86" s="4019"/>
      <c r="BZ86" s="4018">
        <v>673</v>
      </c>
      <c r="CA86" s="4018"/>
      <c r="CB86" s="4019"/>
      <c r="CC86" s="4019"/>
      <c r="CD86" s="4018">
        <v>711</v>
      </c>
      <c r="CE86" s="4018"/>
      <c r="CF86" s="4079"/>
      <c r="CG86" s="4079"/>
      <c r="CH86" s="4016">
        <v>751</v>
      </c>
      <c r="CI86" s="4080"/>
      <c r="CJ86" s="4079"/>
      <c r="CK86" s="4079"/>
      <c r="CL86" s="4021">
        <v>793</v>
      </c>
      <c r="CM86" s="4080"/>
      <c r="CN86" s="4079"/>
      <c r="CO86" s="4079"/>
      <c r="CP86" s="4016">
        <v>837</v>
      </c>
      <c r="CQ86" s="4080"/>
      <c r="CR86" s="4079"/>
      <c r="CS86" s="4079"/>
      <c r="CT86" s="4016">
        <v>884</v>
      </c>
      <c r="CU86" s="4080"/>
      <c r="CV86" s="4079"/>
      <c r="CW86" s="4079"/>
      <c r="CX86" s="4080">
        <v>934</v>
      </c>
      <c r="CY86" s="4080"/>
      <c r="CZ86" s="4079"/>
      <c r="DA86" s="4079"/>
      <c r="DB86" s="4080">
        <v>986</v>
      </c>
      <c r="DC86" s="4080"/>
      <c r="DD86" s="4079"/>
      <c r="DE86" s="4079"/>
      <c r="DF86" s="4018">
        <v>1041</v>
      </c>
      <c r="DG86" s="4018"/>
      <c r="DH86" s="4019"/>
      <c r="DI86" s="4019"/>
      <c r="DJ86" s="4018">
        <v>1099</v>
      </c>
      <c r="DK86" s="4018"/>
      <c r="DL86" s="4019"/>
      <c r="DM86" s="4019"/>
      <c r="DN86" s="4018">
        <v>1161</v>
      </c>
      <c r="DO86" s="4018"/>
      <c r="DP86" s="4019"/>
      <c r="DQ86" s="4019"/>
      <c r="DR86" s="4018">
        <v>1226</v>
      </c>
      <c r="DS86" s="4018"/>
      <c r="DT86" s="4022"/>
      <c r="DU86" s="4008"/>
      <c r="DV86" s="4023">
        <f t="shared" si="2"/>
        <v>13451</v>
      </c>
      <c r="DW86" s="4026" t="s">
        <v>644</v>
      </c>
      <c r="DX86" s="4026" t="s">
        <v>289</v>
      </c>
      <c r="DY86" s="4026" t="s">
        <v>816</v>
      </c>
      <c r="DZ86" s="4026" t="s">
        <v>817</v>
      </c>
      <c r="EA86" s="4026" t="s">
        <v>818</v>
      </c>
      <c r="EB86" s="2776" t="s">
        <v>819</v>
      </c>
      <c r="EC86" s="4026"/>
      <c r="ED86" s="4026"/>
      <c r="EE86" s="4026"/>
      <c r="EF86" s="4026"/>
      <c r="EG86" s="4026"/>
      <c r="EH86" s="4032"/>
      <c r="EI86" s="4091"/>
      <c r="EJ86" s="4091"/>
      <c r="EK86" s="4091"/>
      <c r="EL86" s="4091"/>
    </row>
    <row r="87" spans="1:142" s="1867" customFormat="1" ht="225">
      <c r="A87" s="4053" t="s">
        <v>1639</v>
      </c>
      <c r="B87" s="4054">
        <v>0.22</v>
      </c>
      <c r="C87" s="2819" t="s">
        <v>1688</v>
      </c>
      <c r="D87" s="2813">
        <v>3.1399999999999997E-2</v>
      </c>
      <c r="E87" s="2812" t="s">
        <v>1689</v>
      </c>
      <c r="F87" s="2812" t="s">
        <v>927</v>
      </c>
      <c r="G87" s="4026" t="s">
        <v>804</v>
      </c>
      <c r="H87" s="4037" t="s">
        <v>20</v>
      </c>
      <c r="I87" s="4041">
        <v>39634</v>
      </c>
      <c r="J87" s="4026">
        <v>2022</v>
      </c>
      <c r="K87" s="4026"/>
      <c r="L87" s="4027">
        <v>50770</v>
      </c>
      <c r="M87" s="4037">
        <v>39832</v>
      </c>
      <c r="N87" s="4037">
        <v>40031</v>
      </c>
      <c r="O87" s="4037">
        <v>40231</v>
      </c>
      <c r="P87" s="4037">
        <v>40433</v>
      </c>
      <c r="Q87" s="4037">
        <v>40635</v>
      </c>
      <c r="R87" s="4037">
        <v>40838</v>
      </c>
      <c r="S87" s="4037">
        <v>41042</v>
      </c>
      <c r="T87" s="4037">
        <v>41247</v>
      </c>
      <c r="U87" s="4037">
        <v>41454</v>
      </c>
      <c r="V87" s="4037">
        <v>41661</v>
      </c>
      <c r="W87" s="4037">
        <v>41869</v>
      </c>
      <c r="X87" s="4037">
        <v>42079</v>
      </c>
      <c r="Y87" s="4037">
        <v>42289</v>
      </c>
      <c r="Z87" s="4037">
        <v>42500</v>
      </c>
      <c r="AA87" s="4037">
        <v>42713</v>
      </c>
      <c r="AB87" s="4037">
        <v>42926</v>
      </c>
      <c r="AC87" s="4026">
        <f t="shared" ref="AC87:AC88" si="14">SUM(M87:AB87)</f>
        <v>661780</v>
      </c>
      <c r="AD87" s="4088" t="s">
        <v>805</v>
      </c>
      <c r="AE87" s="4026" t="s">
        <v>1693</v>
      </c>
      <c r="AF87" s="4012">
        <v>8.3999999999999995E-3</v>
      </c>
      <c r="AG87" s="3979" t="s">
        <v>1694</v>
      </c>
      <c r="AH87" s="3979" t="s">
        <v>1695</v>
      </c>
      <c r="AI87" s="3979" t="s">
        <v>1310</v>
      </c>
      <c r="AJ87" s="3979" t="s">
        <v>375</v>
      </c>
      <c r="AK87" s="3979" t="s">
        <v>1687</v>
      </c>
      <c r="AL87" s="3979" t="s">
        <v>26</v>
      </c>
      <c r="AM87" s="3979" t="str">
        <f t="shared" si="8"/>
        <v>NO</v>
      </c>
      <c r="AN87" s="4026" t="s">
        <v>437</v>
      </c>
      <c r="AO87" s="4088">
        <v>6</v>
      </c>
      <c r="AP87" s="3979">
        <v>2022</v>
      </c>
      <c r="AQ87" s="4055">
        <v>44927</v>
      </c>
      <c r="AR87" s="4055">
        <v>50769</v>
      </c>
      <c r="AS87" s="4064">
        <v>7</v>
      </c>
      <c r="AT87" s="4064">
        <v>7</v>
      </c>
      <c r="AU87" s="4064">
        <f>AS87+2</f>
        <v>9</v>
      </c>
      <c r="AV87" s="4064">
        <f>AU87+2</f>
        <v>11</v>
      </c>
      <c r="AW87" s="4064">
        <f>AV87+3</f>
        <v>14</v>
      </c>
      <c r="AX87" s="4064">
        <f>AW87+2</f>
        <v>16</v>
      </c>
      <c r="AY87" s="4064">
        <f>AX87+2</f>
        <v>18</v>
      </c>
      <c r="AZ87" s="4064">
        <v>18</v>
      </c>
      <c r="BA87" s="4041">
        <v>18</v>
      </c>
      <c r="BB87" s="4041">
        <v>18</v>
      </c>
      <c r="BC87" s="4064">
        <f>BB87+1</f>
        <v>19</v>
      </c>
      <c r="BD87" s="4064">
        <f>BC87+1</f>
        <v>20</v>
      </c>
      <c r="BE87" s="4064">
        <v>20</v>
      </c>
      <c r="BF87" s="4064">
        <v>20</v>
      </c>
      <c r="BG87" s="4064">
        <f>BF87+1</f>
        <v>21</v>
      </c>
      <c r="BH87" s="4064">
        <v>21</v>
      </c>
      <c r="BI87" s="4064">
        <v>21</v>
      </c>
      <c r="BJ87" s="4016">
        <v>267</v>
      </c>
      <c r="BK87" s="4017">
        <v>267</v>
      </c>
      <c r="BL87" s="4018" t="s">
        <v>574</v>
      </c>
      <c r="BM87" s="4019">
        <v>292</v>
      </c>
      <c r="BN87" s="4018">
        <v>277</v>
      </c>
      <c r="BO87" s="4018">
        <v>277</v>
      </c>
      <c r="BP87" s="4018" t="s">
        <v>574</v>
      </c>
      <c r="BQ87" s="4019"/>
      <c r="BR87" s="4018">
        <v>325</v>
      </c>
      <c r="BS87" s="4018"/>
      <c r="BT87" s="4019"/>
      <c r="BU87" s="4019"/>
      <c r="BV87" s="4018">
        <v>365</v>
      </c>
      <c r="BW87" s="4018"/>
      <c r="BX87" s="4019"/>
      <c r="BY87" s="4019"/>
      <c r="BZ87" s="4018">
        <v>409</v>
      </c>
      <c r="CA87" s="4018"/>
      <c r="CB87" s="4019"/>
      <c r="CC87" s="4019"/>
      <c r="CD87" s="4018">
        <v>457</v>
      </c>
      <c r="CE87" s="4018"/>
      <c r="CF87" s="4079"/>
      <c r="CG87" s="4079"/>
      <c r="CH87" s="4016">
        <v>522</v>
      </c>
      <c r="CI87" s="4080"/>
      <c r="CJ87" s="4079"/>
      <c r="CK87" s="4079"/>
      <c r="CL87" s="4021">
        <v>564</v>
      </c>
      <c r="CM87" s="4080"/>
      <c r="CN87" s="4079"/>
      <c r="CO87" s="4079"/>
      <c r="CP87" s="4016">
        <v>595</v>
      </c>
      <c r="CQ87" s="4080"/>
      <c r="CR87" s="4079"/>
      <c r="CS87" s="4079"/>
      <c r="CT87" s="4016">
        <v>628</v>
      </c>
      <c r="CU87" s="4080"/>
      <c r="CV87" s="4079"/>
      <c r="CW87" s="4079"/>
      <c r="CX87" s="4080">
        <v>663</v>
      </c>
      <c r="CY87" s="4080"/>
      <c r="CZ87" s="4079"/>
      <c r="DA87" s="4079"/>
      <c r="DB87" s="4080">
        <v>700</v>
      </c>
      <c r="DC87" s="4080"/>
      <c r="DD87" s="4079"/>
      <c r="DE87" s="4079"/>
      <c r="DF87" s="4018">
        <v>738</v>
      </c>
      <c r="DG87" s="4018"/>
      <c r="DH87" s="4019"/>
      <c r="DI87" s="4019"/>
      <c r="DJ87" s="4018">
        <v>779</v>
      </c>
      <c r="DK87" s="4018"/>
      <c r="DL87" s="4019"/>
      <c r="DM87" s="4019"/>
      <c r="DN87" s="4018">
        <v>822</v>
      </c>
      <c r="DO87" s="4018"/>
      <c r="DP87" s="4019"/>
      <c r="DQ87" s="4019"/>
      <c r="DR87" s="4018">
        <v>867</v>
      </c>
      <c r="DS87" s="4018"/>
      <c r="DT87" s="4022"/>
      <c r="DU87" s="4008"/>
      <c r="DV87" s="4023">
        <f t="shared" ref="DV87:DV131" si="15">BJ87+BN87+BR87+BV87+BZ87+CD87+CH87+CL87+CP87+CT87+CX87+DB87+DF87+DJ87+DN87+DR87</f>
        <v>8978</v>
      </c>
      <c r="DW87" s="4026" t="s">
        <v>644</v>
      </c>
      <c r="DX87" s="4026" t="s">
        <v>289</v>
      </c>
      <c r="DY87" s="4026" t="s">
        <v>816</v>
      </c>
      <c r="DZ87" s="4026" t="s">
        <v>817</v>
      </c>
      <c r="EA87" s="4026" t="s">
        <v>818</v>
      </c>
      <c r="EB87" s="1368" t="s">
        <v>819</v>
      </c>
      <c r="EC87" s="4026"/>
      <c r="ED87" s="4026"/>
      <c r="EE87" s="4026"/>
      <c r="EF87" s="4026"/>
      <c r="EG87" s="4026"/>
      <c r="EH87" s="4032"/>
      <c r="EI87" s="4091"/>
      <c r="EJ87" s="4091"/>
      <c r="EK87" s="4091"/>
      <c r="EL87" s="4091"/>
    </row>
    <row r="88" spans="1:142" s="1867" customFormat="1" ht="225">
      <c r="A88" s="4053" t="s">
        <v>1639</v>
      </c>
      <c r="B88" s="4054">
        <v>0.22</v>
      </c>
      <c r="C88" s="2819" t="s">
        <v>1688</v>
      </c>
      <c r="D88" s="2813">
        <v>3.1399999999999997E-2</v>
      </c>
      <c r="E88" s="2812" t="s">
        <v>1689</v>
      </c>
      <c r="F88" s="2812" t="s">
        <v>927</v>
      </c>
      <c r="G88" s="4026" t="s">
        <v>804</v>
      </c>
      <c r="H88" s="4026" t="s">
        <v>20</v>
      </c>
      <c r="I88" s="4041">
        <v>39634</v>
      </c>
      <c r="J88" s="4026">
        <v>2022</v>
      </c>
      <c r="K88" s="4026"/>
      <c r="L88" s="4027">
        <v>50770</v>
      </c>
      <c r="M88" s="4026">
        <v>16828</v>
      </c>
      <c r="N88" s="4037">
        <v>16911</v>
      </c>
      <c r="O88" s="4037">
        <v>16997</v>
      </c>
      <c r="P88" s="4037">
        <v>17081</v>
      </c>
      <c r="Q88" s="4037">
        <v>17167</v>
      </c>
      <c r="R88" s="4037">
        <v>17253</v>
      </c>
      <c r="S88" s="4037">
        <v>17338</v>
      </c>
      <c r="T88" s="4037">
        <v>17426</v>
      </c>
      <c r="U88" s="4037">
        <v>17513</v>
      </c>
      <c r="V88" s="4037">
        <v>17600</v>
      </c>
      <c r="W88" s="4037">
        <v>17689</v>
      </c>
      <c r="X88" s="4037">
        <v>17777</v>
      </c>
      <c r="Y88" s="4037">
        <v>17867</v>
      </c>
      <c r="Z88" s="4037">
        <v>17955</v>
      </c>
      <c r="AA88" s="4037">
        <v>18046</v>
      </c>
      <c r="AB88" s="4037">
        <v>17921</v>
      </c>
      <c r="AC88" s="4026">
        <f t="shared" si="14"/>
        <v>279369</v>
      </c>
      <c r="AD88" s="4088" t="s">
        <v>974</v>
      </c>
      <c r="AE88" s="3979" t="s">
        <v>1696</v>
      </c>
      <c r="AF88" s="4012">
        <v>8.3999999999999995E-3</v>
      </c>
      <c r="AG88" s="3979" t="s">
        <v>976</v>
      </c>
      <c r="AH88" s="3979" t="s">
        <v>977</v>
      </c>
      <c r="AI88" s="3979" t="s">
        <v>1310</v>
      </c>
      <c r="AJ88" s="3979" t="s">
        <v>375</v>
      </c>
      <c r="AK88" s="3979" t="s">
        <v>1687</v>
      </c>
      <c r="AL88" s="3979" t="s">
        <v>26</v>
      </c>
      <c r="AM88" s="3979" t="str">
        <f t="shared" si="8"/>
        <v>NO</v>
      </c>
      <c r="AN88" s="4026" t="s">
        <v>437</v>
      </c>
      <c r="AO88" s="4088">
        <v>6</v>
      </c>
      <c r="AP88" s="3979">
        <v>2022</v>
      </c>
      <c r="AQ88" s="4055">
        <v>44927</v>
      </c>
      <c r="AR88" s="4055">
        <v>50769</v>
      </c>
      <c r="AS88" s="4064">
        <v>7</v>
      </c>
      <c r="AT88" s="4064">
        <v>7</v>
      </c>
      <c r="AU88" s="4064">
        <f>AS88+2</f>
        <v>9</v>
      </c>
      <c r="AV88" s="4064">
        <f>AU88+2</f>
        <v>11</v>
      </c>
      <c r="AW88" s="4064">
        <f>AV88+3</f>
        <v>14</v>
      </c>
      <c r="AX88" s="4064">
        <f>AW88+2</f>
        <v>16</v>
      </c>
      <c r="AY88" s="4064">
        <f>AX88+2</f>
        <v>18</v>
      </c>
      <c r="AZ88" s="4064">
        <v>18</v>
      </c>
      <c r="BA88" s="4041">
        <v>18</v>
      </c>
      <c r="BB88" s="4041">
        <v>18</v>
      </c>
      <c r="BC88" s="4064">
        <f>BB88+1</f>
        <v>19</v>
      </c>
      <c r="BD88" s="4064">
        <f>BC88+1</f>
        <v>20</v>
      </c>
      <c r="BE88" s="4064">
        <v>20</v>
      </c>
      <c r="BF88" s="4064">
        <v>20</v>
      </c>
      <c r="BG88" s="4064">
        <f>BF88+1</f>
        <v>21</v>
      </c>
      <c r="BH88" s="4064">
        <v>21</v>
      </c>
      <c r="BI88" s="4064">
        <v>21</v>
      </c>
      <c r="BJ88" s="4017">
        <v>1070</v>
      </c>
      <c r="BK88" s="4017">
        <v>1070</v>
      </c>
      <c r="BL88" s="4018" t="s">
        <v>574</v>
      </c>
      <c r="BM88" s="4019">
        <v>7783</v>
      </c>
      <c r="BN88" s="4018">
        <v>1111</v>
      </c>
      <c r="BO88" s="4018">
        <v>1111</v>
      </c>
      <c r="BP88" s="4018" t="s">
        <v>574</v>
      </c>
      <c r="BQ88" s="4019">
        <v>7783</v>
      </c>
      <c r="BR88" s="4018">
        <v>1301</v>
      </c>
      <c r="BS88" s="4018"/>
      <c r="BT88" s="4019"/>
      <c r="BU88" s="4019"/>
      <c r="BV88" s="4018">
        <v>1463</v>
      </c>
      <c r="BW88" s="4018"/>
      <c r="BX88" s="4019"/>
      <c r="BY88" s="4019"/>
      <c r="BZ88" s="4018">
        <v>1639</v>
      </c>
      <c r="CA88" s="4018"/>
      <c r="CB88" s="4019"/>
      <c r="CC88" s="4019"/>
      <c r="CD88" s="4018">
        <v>1830</v>
      </c>
      <c r="CE88" s="4018"/>
      <c r="CF88" s="4019"/>
      <c r="CG88" s="4019"/>
      <c r="CH88" s="4020">
        <v>2088</v>
      </c>
      <c r="CI88" s="4018"/>
      <c r="CJ88" s="4019"/>
      <c r="CK88" s="4019"/>
      <c r="CL88" s="4021">
        <v>2259</v>
      </c>
      <c r="CM88" s="4018"/>
      <c r="CN88" s="4019"/>
      <c r="CO88" s="4019"/>
      <c r="CP88" s="4020">
        <v>2383</v>
      </c>
      <c r="CQ88" s="4018"/>
      <c r="CR88" s="4019"/>
      <c r="CS88" s="4019"/>
      <c r="CT88" s="4020">
        <v>2515</v>
      </c>
      <c r="CU88" s="4018"/>
      <c r="CV88" s="4019"/>
      <c r="CW88" s="4019"/>
      <c r="CX88" s="4018">
        <v>2654</v>
      </c>
      <c r="CY88" s="4018"/>
      <c r="CZ88" s="4019"/>
      <c r="DA88" s="4019"/>
      <c r="DB88" s="4018">
        <v>2800</v>
      </c>
      <c r="DC88" s="4018"/>
      <c r="DD88" s="4019"/>
      <c r="DE88" s="4019"/>
      <c r="DF88" s="4018">
        <v>2954</v>
      </c>
      <c r="DG88" s="4018"/>
      <c r="DH88" s="4019"/>
      <c r="DI88" s="4019"/>
      <c r="DJ88" s="4018">
        <v>3117</v>
      </c>
      <c r="DK88" s="4018"/>
      <c r="DL88" s="4019"/>
      <c r="DM88" s="4019"/>
      <c r="DN88" s="4018">
        <v>3289</v>
      </c>
      <c r="DO88" s="4018"/>
      <c r="DP88" s="4019"/>
      <c r="DQ88" s="4019"/>
      <c r="DR88" s="4018">
        <v>3471</v>
      </c>
      <c r="DS88" s="4018"/>
      <c r="DT88" s="4022"/>
      <c r="DU88" s="4008"/>
      <c r="DV88" s="4023">
        <f t="shared" si="15"/>
        <v>35944</v>
      </c>
      <c r="DW88" s="4026" t="s">
        <v>644</v>
      </c>
      <c r="DX88" s="4026" t="s">
        <v>289</v>
      </c>
      <c r="DY88" s="4026" t="s">
        <v>816</v>
      </c>
      <c r="DZ88" s="4026" t="s">
        <v>817</v>
      </c>
      <c r="EA88" s="4026" t="s">
        <v>818</v>
      </c>
      <c r="EB88" s="1368" t="s">
        <v>819</v>
      </c>
      <c r="EC88" s="4026"/>
      <c r="ED88" s="4026"/>
      <c r="EE88" s="4026"/>
      <c r="EF88" s="4026"/>
      <c r="EG88" s="4026"/>
      <c r="EH88" s="4032"/>
      <c r="EI88" s="4091"/>
      <c r="EJ88" s="4091"/>
      <c r="EK88" s="4091"/>
      <c r="EL88" s="4091"/>
    </row>
    <row r="89" spans="1:142" ht="168.75" customHeight="1">
      <c r="A89" s="4053" t="s">
        <v>1639</v>
      </c>
      <c r="B89" s="4054">
        <v>0.22</v>
      </c>
      <c r="C89" s="4026" t="s">
        <v>1697</v>
      </c>
      <c r="D89" s="4049">
        <v>3.1399999999999997E-2</v>
      </c>
      <c r="E89" s="4026" t="s">
        <v>1698</v>
      </c>
      <c r="F89" s="4026" t="s">
        <v>1699</v>
      </c>
      <c r="G89" s="4026" t="s">
        <v>1</v>
      </c>
      <c r="H89" s="4026" t="s">
        <v>23</v>
      </c>
      <c r="I89" s="4092">
        <v>0.06</v>
      </c>
      <c r="J89" s="4093">
        <v>2021</v>
      </c>
      <c r="K89" s="4027"/>
      <c r="L89" s="4027">
        <v>50770</v>
      </c>
      <c r="M89" s="4071">
        <v>0.05</v>
      </c>
      <c r="N89" s="4071">
        <v>0.05</v>
      </c>
      <c r="O89" s="4071">
        <v>0.05</v>
      </c>
      <c r="P89" s="4071">
        <v>0.05</v>
      </c>
      <c r="Q89" s="4071">
        <v>0.05</v>
      </c>
      <c r="R89" s="4071">
        <v>0.05</v>
      </c>
      <c r="S89" s="4071">
        <v>0.05</v>
      </c>
      <c r="T89" s="4071">
        <v>0.05</v>
      </c>
      <c r="U89" s="4071">
        <v>0.05</v>
      </c>
      <c r="V89" s="4071">
        <v>0.05</v>
      </c>
      <c r="W89" s="4071">
        <v>0.05</v>
      </c>
      <c r="X89" s="4071">
        <v>0.05</v>
      </c>
      <c r="Y89" s="4071">
        <v>0.05</v>
      </c>
      <c r="Z89" s="4071">
        <v>0.05</v>
      </c>
      <c r="AA89" s="4071">
        <v>0.05</v>
      </c>
      <c r="AB89" s="4071">
        <v>0.05</v>
      </c>
      <c r="AC89" s="4071">
        <v>0.05</v>
      </c>
      <c r="AD89" s="4037"/>
      <c r="AE89" s="4026" t="s">
        <v>1700</v>
      </c>
      <c r="AF89" s="4012">
        <v>8.3999999999999995E-3</v>
      </c>
      <c r="AG89" s="4026" t="s">
        <v>1701</v>
      </c>
      <c r="AH89" s="4026" t="s">
        <v>1702</v>
      </c>
      <c r="AI89" s="3979" t="s">
        <v>1310</v>
      </c>
      <c r="AJ89" s="4026" t="s">
        <v>1004</v>
      </c>
      <c r="AK89" s="4026" t="s">
        <v>1703</v>
      </c>
      <c r="AL89" s="4026" t="s">
        <v>26</v>
      </c>
      <c r="AM89" s="3979" t="str">
        <f t="shared" si="8"/>
        <v>SI</v>
      </c>
      <c r="AN89" s="4026">
        <v>339</v>
      </c>
      <c r="AO89" s="2823">
        <v>0.11</v>
      </c>
      <c r="AP89" s="4026">
        <v>2021</v>
      </c>
      <c r="AQ89" s="4027">
        <v>45078</v>
      </c>
      <c r="AR89" s="4055">
        <v>50769</v>
      </c>
      <c r="AS89" s="4071">
        <v>0.12</v>
      </c>
      <c r="AT89" s="4071">
        <v>0.12</v>
      </c>
      <c r="AU89" s="4071">
        <v>0.13</v>
      </c>
      <c r="AV89" s="4071">
        <v>0.13</v>
      </c>
      <c r="AW89" s="4071">
        <v>0.14000000000000001</v>
      </c>
      <c r="AX89" s="4071">
        <v>0.14000000000000001</v>
      </c>
      <c r="AY89" s="4071">
        <v>0.15</v>
      </c>
      <c r="AZ89" s="4071">
        <v>0.15</v>
      </c>
      <c r="BA89" s="4071">
        <v>0.16</v>
      </c>
      <c r="BB89" s="4071">
        <v>0.16</v>
      </c>
      <c r="BC89" s="4071">
        <v>0.17</v>
      </c>
      <c r="BD89" s="4071">
        <v>0.17</v>
      </c>
      <c r="BE89" s="4071">
        <v>0.18</v>
      </c>
      <c r="BF89" s="4071">
        <v>0.19</v>
      </c>
      <c r="BG89" s="4071">
        <v>0.19</v>
      </c>
      <c r="BH89" s="4071">
        <v>0.2</v>
      </c>
      <c r="BI89" s="2823">
        <v>0.2</v>
      </c>
      <c r="BJ89" s="4016">
        <v>920</v>
      </c>
      <c r="BK89" s="4017">
        <v>920</v>
      </c>
      <c r="BL89" s="4018" t="s">
        <v>574</v>
      </c>
      <c r="BM89" s="4019">
        <v>7640</v>
      </c>
      <c r="BN89" s="4018">
        <v>952</v>
      </c>
      <c r="BO89" s="4018">
        <v>952</v>
      </c>
      <c r="BP89" s="4018" t="s">
        <v>574</v>
      </c>
      <c r="BQ89" s="4019">
        <v>7640</v>
      </c>
      <c r="BR89" s="4018">
        <v>986</v>
      </c>
      <c r="BS89" s="4018"/>
      <c r="BT89" s="4019"/>
      <c r="BU89" s="4019"/>
      <c r="BV89" s="4018">
        <v>1020</v>
      </c>
      <c r="BW89" s="4018"/>
      <c r="BX89" s="4019"/>
      <c r="BY89" s="4019"/>
      <c r="BZ89" s="4018">
        <v>1055</v>
      </c>
      <c r="CA89" s="4018"/>
      <c r="CB89" s="4019"/>
      <c r="CC89" s="4019"/>
      <c r="CD89" s="4018">
        <v>1093</v>
      </c>
      <c r="CE89" s="4018"/>
      <c r="CF89" s="4019"/>
      <c r="CG89" s="4019"/>
      <c r="CH89" s="4020">
        <v>1131</v>
      </c>
      <c r="CI89" s="4018"/>
      <c r="CJ89" s="4019"/>
      <c r="CK89" s="4019"/>
      <c r="CL89" s="4021">
        <v>1170</v>
      </c>
      <c r="CM89" s="4018"/>
      <c r="CN89" s="4019"/>
      <c r="CO89" s="4019"/>
      <c r="CP89" s="4020">
        <v>1211</v>
      </c>
      <c r="CQ89" s="4018"/>
      <c r="CR89" s="4019"/>
      <c r="CS89" s="4019"/>
      <c r="CT89" s="4020">
        <v>1254</v>
      </c>
      <c r="CU89" s="4018"/>
      <c r="CV89" s="4019"/>
      <c r="CW89" s="4019"/>
      <c r="CX89" s="4018">
        <v>1298</v>
      </c>
      <c r="CY89" s="4018"/>
      <c r="CZ89" s="4019"/>
      <c r="DA89" s="4019"/>
      <c r="DB89" s="4018">
        <v>1343</v>
      </c>
      <c r="DC89" s="4018"/>
      <c r="DD89" s="4019"/>
      <c r="DE89" s="4019"/>
      <c r="DF89" s="4018"/>
      <c r="DG89" s="4018"/>
      <c r="DH89" s="4019"/>
      <c r="DI89" s="4019"/>
      <c r="DJ89" s="4018">
        <v>1439</v>
      </c>
      <c r="DK89" s="4018"/>
      <c r="DL89" s="4019"/>
      <c r="DM89" s="4019"/>
      <c r="DN89" s="4018">
        <v>1490</v>
      </c>
      <c r="DO89" s="4018"/>
      <c r="DP89" s="4019"/>
      <c r="DQ89" s="4019"/>
      <c r="DR89" s="4018">
        <v>1541</v>
      </c>
      <c r="DS89" s="4018"/>
      <c r="DT89" s="4022"/>
      <c r="DU89" s="4008"/>
      <c r="DV89" s="4023">
        <f t="shared" si="15"/>
        <v>17903</v>
      </c>
      <c r="DW89" s="4026" t="s">
        <v>1007</v>
      </c>
      <c r="DX89" s="4026" t="s">
        <v>21</v>
      </c>
      <c r="DY89" s="4026" t="s">
        <v>1008</v>
      </c>
      <c r="DZ89" s="4026" t="s">
        <v>1009</v>
      </c>
      <c r="EA89" s="4026" t="s">
        <v>359</v>
      </c>
      <c r="EB89" s="1367" t="s">
        <v>1010</v>
      </c>
      <c r="EC89" s="4026"/>
      <c r="ED89" s="4026" t="s">
        <v>359</v>
      </c>
      <c r="EE89" s="4026" t="s">
        <v>359</v>
      </c>
      <c r="EF89" s="4026" t="s">
        <v>359</v>
      </c>
      <c r="EG89" s="4026" t="s">
        <v>359</v>
      </c>
      <c r="EH89" s="4032" t="s">
        <v>359</v>
      </c>
      <c r="EI89" s="3976"/>
      <c r="EJ89" s="3976"/>
      <c r="EK89" s="3976"/>
      <c r="EL89" s="3976"/>
    </row>
    <row r="90" spans="1:142" ht="168.75" customHeight="1">
      <c r="A90" s="4053" t="s">
        <v>1639</v>
      </c>
      <c r="B90" s="4054">
        <v>0.22</v>
      </c>
      <c r="C90" s="4026" t="s">
        <v>1697</v>
      </c>
      <c r="D90" s="4049">
        <v>3.1399999999999997E-2</v>
      </c>
      <c r="E90" s="4026" t="s">
        <v>1698</v>
      </c>
      <c r="F90" s="4026" t="s">
        <v>1699</v>
      </c>
      <c r="G90" s="4026" t="s">
        <v>1</v>
      </c>
      <c r="H90" s="4026" t="s">
        <v>23</v>
      </c>
      <c r="I90" s="4092">
        <v>0.06</v>
      </c>
      <c r="J90" s="4093">
        <v>2021</v>
      </c>
      <c r="K90" s="4027"/>
      <c r="L90" s="4027">
        <v>50770</v>
      </c>
      <c r="M90" s="4071">
        <v>0.05</v>
      </c>
      <c r="N90" s="4071">
        <v>0.05</v>
      </c>
      <c r="O90" s="4071">
        <v>0.05</v>
      </c>
      <c r="P90" s="4071">
        <v>0.05</v>
      </c>
      <c r="Q90" s="4071">
        <v>0.05</v>
      </c>
      <c r="R90" s="4071">
        <v>0.05</v>
      </c>
      <c r="S90" s="4071">
        <v>0.05</v>
      </c>
      <c r="T90" s="4071">
        <v>0.05</v>
      </c>
      <c r="U90" s="4071">
        <v>0.05</v>
      </c>
      <c r="V90" s="4071">
        <v>0.05</v>
      </c>
      <c r="W90" s="4071">
        <v>0.05</v>
      </c>
      <c r="X90" s="4071">
        <v>0.05</v>
      </c>
      <c r="Y90" s="4071">
        <v>0.05</v>
      </c>
      <c r="Z90" s="4071">
        <v>0.05</v>
      </c>
      <c r="AA90" s="4071">
        <v>0.05</v>
      </c>
      <c r="AB90" s="4071">
        <v>0.05</v>
      </c>
      <c r="AC90" s="4071">
        <v>0.05</v>
      </c>
      <c r="AD90" s="4037"/>
      <c r="AE90" s="4026" t="s">
        <v>1704</v>
      </c>
      <c r="AF90" s="4012">
        <v>8.3999999999999995E-3</v>
      </c>
      <c r="AG90" s="4026" t="s">
        <v>1705</v>
      </c>
      <c r="AH90" s="4026" t="s">
        <v>1706</v>
      </c>
      <c r="AI90" s="3979" t="s">
        <v>1310</v>
      </c>
      <c r="AJ90" s="4026" t="s">
        <v>1004</v>
      </c>
      <c r="AK90" s="4026" t="s">
        <v>1703</v>
      </c>
      <c r="AL90" s="4026" t="s">
        <v>26</v>
      </c>
      <c r="AM90" s="3979" t="str">
        <f t="shared" si="8"/>
        <v>SI</v>
      </c>
      <c r="AN90" s="4026">
        <v>339</v>
      </c>
      <c r="AO90" s="2823">
        <v>0.08</v>
      </c>
      <c r="AP90" s="4026">
        <v>2021</v>
      </c>
      <c r="AQ90" s="4027">
        <v>45078</v>
      </c>
      <c r="AR90" s="4055">
        <v>50769</v>
      </c>
      <c r="AS90" s="4071">
        <v>0.08</v>
      </c>
      <c r="AT90" s="4071">
        <v>0.09</v>
      </c>
      <c r="AU90" s="4071">
        <v>0.1</v>
      </c>
      <c r="AV90" s="4071">
        <v>0.11</v>
      </c>
      <c r="AW90" s="4071">
        <v>0.12</v>
      </c>
      <c r="AX90" s="4071">
        <v>0.13</v>
      </c>
      <c r="AY90" s="4071">
        <v>0.14000000000000001</v>
      </c>
      <c r="AZ90" s="4071">
        <v>0.15</v>
      </c>
      <c r="BA90" s="4071">
        <v>0.16</v>
      </c>
      <c r="BB90" s="4071">
        <v>0.17</v>
      </c>
      <c r="BC90" s="4071">
        <v>0.18</v>
      </c>
      <c r="BD90" s="4071">
        <v>0.19</v>
      </c>
      <c r="BE90" s="4071">
        <v>0.2</v>
      </c>
      <c r="BF90" s="4071">
        <v>0.21</v>
      </c>
      <c r="BG90" s="4071">
        <v>0.22</v>
      </c>
      <c r="BH90" s="4071">
        <v>0.23</v>
      </c>
      <c r="BI90" s="4071">
        <v>0.23</v>
      </c>
      <c r="BJ90" s="4016">
        <v>369</v>
      </c>
      <c r="BK90" s="4017">
        <v>369</v>
      </c>
      <c r="BL90" s="4018" t="s">
        <v>574</v>
      </c>
      <c r="BM90" s="4019">
        <v>7640</v>
      </c>
      <c r="BN90" s="4018">
        <v>382</v>
      </c>
      <c r="BO90" s="4018">
        <v>382</v>
      </c>
      <c r="BP90" s="4018" t="s">
        <v>574</v>
      </c>
      <c r="BQ90" s="4019">
        <v>7640</v>
      </c>
      <c r="BR90" s="4018">
        <v>395</v>
      </c>
      <c r="BS90" s="4018"/>
      <c r="BT90" s="4019"/>
      <c r="BU90" s="4019">
        <v>7640</v>
      </c>
      <c r="BV90" s="4018">
        <v>409</v>
      </c>
      <c r="BW90" s="4018"/>
      <c r="BX90" s="4019"/>
      <c r="BY90" s="4019">
        <v>7640</v>
      </c>
      <c r="BZ90" s="4018">
        <v>423</v>
      </c>
      <c r="CA90" s="4018"/>
      <c r="CB90" s="4019"/>
      <c r="CC90" s="4019">
        <v>7640</v>
      </c>
      <c r="CD90" s="4018">
        <v>438</v>
      </c>
      <c r="CE90" s="4018"/>
      <c r="CF90" s="4019"/>
      <c r="CG90" s="4019">
        <v>7640</v>
      </c>
      <c r="CH90" s="4020">
        <v>454</v>
      </c>
      <c r="CI90" s="4018"/>
      <c r="CJ90" s="4019"/>
      <c r="CK90" s="4019">
        <v>7640</v>
      </c>
      <c r="CL90" s="4021">
        <v>469</v>
      </c>
      <c r="CM90" s="4018"/>
      <c r="CN90" s="4019"/>
      <c r="CO90" s="4019">
        <v>7640</v>
      </c>
      <c r="CP90" s="4020">
        <v>486</v>
      </c>
      <c r="CQ90" s="4018"/>
      <c r="CR90" s="4019"/>
      <c r="CS90" s="4019">
        <v>7640</v>
      </c>
      <c r="CT90" s="4020">
        <v>503</v>
      </c>
      <c r="CU90" s="4018"/>
      <c r="CV90" s="4019"/>
      <c r="CW90" s="4019">
        <v>7640</v>
      </c>
      <c r="CX90" s="4018">
        <v>521</v>
      </c>
      <c r="CY90" s="4018"/>
      <c r="CZ90" s="4019"/>
      <c r="DA90" s="4019">
        <v>7640</v>
      </c>
      <c r="DB90" s="4018">
        <v>539</v>
      </c>
      <c r="DC90" s="4018"/>
      <c r="DD90" s="4019"/>
      <c r="DE90" s="4019">
        <v>7640</v>
      </c>
      <c r="DF90" s="4018">
        <v>558</v>
      </c>
      <c r="DG90" s="4018"/>
      <c r="DH90" s="4019"/>
      <c r="DI90" s="4019">
        <v>7640</v>
      </c>
      <c r="DJ90" s="4018">
        <v>577</v>
      </c>
      <c r="DK90" s="4018"/>
      <c r="DL90" s="4019"/>
      <c r="DM90" s="4019">
        <v>7640</v>
      </c>
      <c r="DN90" s="4018">
        <v>597</v>
      </c>
      <c r="DO90" s="4018"/>
      <c r="DP90" s="4019"/>
      <c r="DQ90" s="4019">
        <v>7640</v>
      </c>
      <c r="DR90" s="4018">
        <v>618</v>
      </c>
      <c r="DS90" s="4018"/>
      <c r="DT90" s="4022"/>
      <c r="DU90" s="4008">
        <v>7640</v>
      </c>
      <c r="DV90" s="4023">
        <f t="shared" si="15"/>
        <v>7738</v>
      </c>
      <c r="DW90" s="4026" t="s">
        <v>1007</v>
      </c>
      <c r="DX90" s="4026" t="s">
        <v>21</v>
      </c>
      <c r="DY90" s="4026" t="s">
        <v>1008</v>
      </c>
      <c r="DZ90" s="4026" t="s">
        <v>1009</v>
      </c>
      <c r="EA90" s="4026" t="s">
        <v>359</v>
      </c>
      <c r="EB90" s="1367" t="s">
        <v>1010</v>
      </c>
      <c r="EC90" s="4026"/>
      <c r="ED90" s="4026" t="s">
        <v>359</v>
      </c>
      <c r="EE90" s="4026" t="s">
        <v>359</v>
      </c>
      <c r="EF90" s="4026" t="s">
        <v>359</v>
      </c>
      <c r="EG90" s="4026" t="s">
        <v>359</v>
      </c>
      <c r="EH90" s="4032" t="s">
        <v>359</v>
      </c>
      <c r="EI90" s="3976"/>
      <c r="EJ90" s="3976"/>
      <c r="EK90" s="3976"/>
      <c r="EL90" s="3976"/>
    </row>
    <row r="91" spans="1:142" ht="168.75" customHeight="1">
      <c r="A91" s="4053" t="s">
        <v>1639</v>
      </c>
      <c r="B91" s="4054">
        <v>0.22</v>
      </c>
      <c r="C91" s="4026" t="s">
        <v>1707</v>
      </c>
      <c r="D91" s="4049">
        <v>3.1399999999999997E-2</v>
      </c>
      <c r="E91" s="4026" t="s">
        <v>1708</v>
      </c>
      <c r="F91" s="4026" t="s">
        <v>1709</v>
      </c>
      <c r="G91" s="4026" t="s">
        <v>1</v>
      </c>
      <c r="H91" s="4026" t="s">
        <v>26</v>
      </c>
      <c r="I91" s="4037" t="s">
        <v>437</v>
      </c>
      <c r="J91" s="4037"/>
      <c r="K91" s="4037"/>
      <c r="L91" s="4037">
        <v>2038</v>
      </c>
      <c r="M91" s="4040">
        <v>0.48</v>
      </c>
      <c r="N91" s="4040">
        <v>0.74</v>
      </c>
      <c r="O91" s="4040">
        <v>0.77</v>
      </c>
      <c r="P91" s="4040">
        <v>0.8</v>
      </c>
      <c r="Q91" s="4040">
        <v>0.85</v>
      </c>
      <c r="R91" s="4040">
        <v>0.92</v>
      </c>
      <c r="S91" s="4040">
        <v>0.92</v>
      </c>
      <c r="T91" s="4040">
        <v>0.92</v>
      </c>
      <c r="U91" s="4040">
        <v>0.92</v>
      </c>
      <c r="V91" s="4040">
        <v>0.96</v>
      </c>
      <c r="W91" s="4040">
        <v>1</v>
      </c>
      <c r="X91" s="4040">
        <v>1</v>
      </c>
      <c r="Y91" s="4040">
        <v>1</v>
      </c>
      <c r="Z91" s="4040">
        <v>1</v>
      </c>
      <c r="AA91" s="4040">
        <v>1</v>
      </c>
      <c r="AB91" s="4040">
        <v>1</v>
      </c>
      <c r="AC91" s="4040">
        <v>1</v>
      </c>
      <c r="AD91" s="4037" t="s">
        <v>359</v>
      </c>
      <c r="AE91" s="4026" t="s">
        <v>1710</v>
      </c>
      <c r="AF91" s="4012">
        <v>8.3999999999999995E-3</v>
      </c>
      <c r="AG91" s="4026" t="s">
        <v>1711</v>
      </c>
      <c r="AH91" s="4026" t="s">
        <v>1712</v>
      </c>
      <c r="AI91" s="4026" t="s">
        <v>702</v>
      </c>
      <c r="AJ91" s="4026" t="s">
        <v>1004</v>
      </c>
      <c r="AK91" s="4026" t="s">
        <v>1</v>
      </c>
      <c r="AL91" s="4026" t="s">
        <v>20</v>
      </c>
      <c r="AM91" s="3979" t="str">
        <f t="shared" si="8"/>
        <v>SI</v>
      </c>
      <c r="AN91" s="4026">
        <v>342</v>
      </c>
      <c r="AO91" s="4026">
        <v>1</v>
      </c>
      <c r="AP91" s="4026">
        <v>2022</v>
      </c>
      <c r="AQ91" s="4055">
        <v>45078</v>
      </c>
      <c r="AR91" s="4055">
        <v>50769</v>
      </c>
      <c r="AS91" s="4026">
        <v>1</v>
      </c>
      <c r="AT91" s="4026">
        <v>1</v>
      </c>
      <c r="AU91" s="4026">
        <v>1</v>
      </c>
      <c r="AV91" s="4026">
        <v>0</v>
      </c>
      <c r="AW91" s="4026">
        <v>0</v>
      </c>
      <c r="AX91" s="4026">
        <v>0</v>
      </c>
      <c r="AY91" s="4026">
        <v>0</v>
      </c>
      <c r="AZ91" s="4026">
        <v>0</v>
      </c>
      <c r="BA91" s="4026">
        <v>0</v>
      </c>
      <c r="BB91" s="4026">
        <v>0</v>
      </c>
      <c r="BC91" s="4026">
        <v>0</v>
      </c>
      <c r="BD91" s="4026">
        <v>0</v>
      </c>
      <c r="BE91" s="4026">
        <v>0</v>
      </c>
      <c r="BF91" s="4026">
        <v>0</v>
      </c>
      <c r="BG91" s="4026">
        <v>0</v>
      </c>
      <c r="BH91" s="4026">
        <v>0</v>
      </c>
      <c r="BI91" s="4026">
        <v>3</v>
      </c>
      <c r="BJ91" s="4016">
        <v>10000</v>
      </c>
      <c r="BK91" s="4017">
        <v>10000</v>
      </c>
      <c r="BL91" s="4018" t="s">
        <v>359</v>
      </c>
      <c r="BM91" s="4019">
        <v>7783</v>
      </c>
      <c r="BN91" s="4018"/>
      <c r="BO91" s="4018"/>
      <c r="BP91" s="4018" t="s">
        <v>359</v>
      </c>
      <c r="BQ91" s="4019" t="s">
        <v>359</v>
      </c>
      <c r="BR91" s="4018" t="s">
        <v>359</v>
      </c>
      <c r="BS91" s="4018" t="s">
        <v>359</v>
      </c>
      <c r="BT91" s="4019"/>
      <c r="BU91" s="4019" t="s">
        <v>359</v>
      </c>
      <c r="BV91" s="4018" t="s">
        <v>359</v>
      </c>
      <c r="BW91" s="4018" t="s">
        <v>359</v>
      </c>
      <c r="BX91" s="4019"/>
      <c r="BY91" s="4019" t="s">
        <v>359</v>
      </c>
      <c r="BZ91" s="4018" t="s">
        <v>359</v>
      </c>
      <c r="CA91" s="4018" t="s">
        <v>359</v>
      </c>
      <c r="CB91" s="4019"/>
      <c r="CC91" s="4019" t="s">
        <v>359</v>
      </c>
      <c r="CD91" s="4018" t="s">
        <v>359</v>
      </c>
      <c r="CE91" s="4018" t="s">
        <v>359</v>
      </c>
      <c r="CF91" s="4019"/>
      <c r="CG91" s="4019" t="s">
        <v>359</v>
      </c>
      <c r="CH91" s="4020" t="s">
        <v>359</v>
      </c>
      <c r="CI91" s="4018" t="s">
        <v>359</v>
      </c>
      <c r="CJ91" s="4019"/>
      <c r="CK91" s="4019" t="s">
        <v>359</v>
      </c>
      <c r="CL91" s="4021" t="s">
        <v>359</v>
      </c>
      <c r="CM91" s="4018" t="s">
        <v>359</v>
      </c>
      <c r="CN91" s="4019"/>
      <c r="CO91" s="4019" t="s">
        <v>359</v>
      </c>
      <c r="CP91" s="4020" t="s">
        <v>359</v>
      </c>
      <c r="CQ91" s="4018" t="s">
        <v>359</v>
      </c>
      <c r="CR91" s="4019"/>
      <c r="CS91" s="4019" t="s">
        <v>359</v>
      </c>
      <c r="CT91" s="4020" t="s">
        <v>359</v>
      </c>
      <c r="CU91" s="4018" t="s">
        <v>359</v>
      </c>
      <c r="CV91" s="4019"/>
      <c r="CW91" s="4019" t="s">
        <v>359</v>
      </c>
      <c r="CX91" s="4018" t="s">
        <v>359</v>
      </c>
      <c r="CY91" s="4018" t="s">
        <v>359</v>
      </c>
      <c r="CZ91" s="4019"/>
      <c r="DA91" s="4019" t="s">
        <v>359</v>
      </c>
      <c r="DB91" s="4018" t="s">
        <v>359</v>
      </c>
      <c r="DC91" s="4018" t="s">
        <v>359</v>
      </c>
      <c r="DD91" s="4019"/>
      <c r="DE91" s="4019" t="s">
        <v>359</v>
      </c>
      <c r="DF91" s="4018" t="s">
        <v>359</v>
      </c>
      <c r="DG91" s="4018" t="s">
        <v>359</v>
      </c>
      <c r="DH91" s="4019"/>
      <c r="DI91" s="4019" t="s">
        <v>359</v>
      </c>
      <c r="DJ91" s="4018" t="s">
        <v>359</v>
      </c>
      <c r="DK91" s="4018" t="s">
        <v>359</v>
      </c>
      <c r="DL91" s="4019"/>
      <c r="DM91" s="4019" t="s">
        <v>359</v>
      </c>
      <c r="DN91" s="4018" t="s">
        <v>359</v>
      </c>
      <c r="DO91" s="4018" t="s">
        <v>359</v>
      </c>
      <c r="DP91" s="4019"/>
      <c r="DQ91" s="4019" t="s">
        <v>359</v>
      </c>
      <c r="DR91" s="4018" t="s">
        <v>359</v>
      </c>
      <c r="DS91" s="4018" t="s">
        <v>359</v>
      </c>
      <c r="DT91" s="4022"/>
      <c r="DU91" s="4008" t="s">
        <v>359</v>
      </c>
      <c r="DV91" s="4023" t="s">
        <v>1713</v>
      </c>
      <c r="DW91" s="4026" t="s">
        <v>1714</v>
      </c>
      <c r="DX91" s="4026" t="s">
        <v>289</v>
      </c>
      <c r="DY91" s="4026" t="s">
        <v>1008</v>
      </c>
      <c r="DZ91" s="4026" t="s">
        <v>1715</v>
      </c>
      <c r="EA91" s="4026">
        <v>3779595</v>
      </c>
      <c r="EB91" s="2788" t="s">
        <v>1037</v>
      </c>
      <c r="EC91" s="4026"/>
      <c r="ED91" s="4026" t="s">
        <v>359</v>
      </c>
      <c r="EE91" s="4026" t="s">
        <v>359</v>
      </c>
      <c r="EF91" s="4026" t="s">
        <v>359</v>
      </c>
      <c r="EG91" s="4026" t="s">
        <v>359</v>
      </c>
      <c r="EH91" s="4032" t="s">
        <v>359</v>
      </c>
      <c r="EI91" s="3976"/>
      <c r="EJ91" s="3976"/>
      <c r="EK91" s="3976"/>
      <c r="EL91" s="3976"/>
    </row>
    <row r="92" spans="1:142" ht="168.75" customHeight="1">
      <c r="A92" s="4053" t="s">
        <v>1639</v>
      </c>
      <c r="B92" s="4054">
        <v>0.22</v>
      </c>
      <c r="C92" s="4026" t="s">
        <v>1707</v>
      </c>
      <c r="D92" s="4049">
        <v>3.1399999999999997E-2</v>
      </c>
      <c r="E92" s="4026" t="s">
        <v>1716</v>
      </c>
      <c r="F92" s="4026" t="s">
        <v>1717</v>
      </c>
      <c r="G92" s="4026" t="s">
        <v>1</v>
      </c>
      <c r="H92" s="4026" t="s">
        <v>26</v>
      </c>
      <c r="I92" s="4037" t="s">
        <v>437</v>
      </c>
      <c r="J92" s="4037"/>
      <c r="K92" s="4037"/>
      <c r="L92" s="4037">
        <v>2038</v>
      </c>
      <c r="M92" s="4040">
        <v>0.48</v>
      </c>
      <c r="N92" s="4040">
        <v>0.74</v>
      </c>
      <c r="O92" s="4040">
        <v>0.77</v>
      </c>
      <c r="P92" s="4040">
        <v>0.8</v>
      </c>
      <c r="Q92" s="4040">
        <v>0.85</v>
      </c>
      <c r="R92" s="4040">
        <v>0.92</v>
      </c>
      <c r="S92" s="4040">
        <v>0.92</v>
      </c>
      <c r="T92" s="4040">
        <v>0.92</v>
      </c>
      <c r="U92" s="4040">
        <v>0.92</v>
      </c>
      <c r="V92" s="4040">
        <v>0.96</v>
      </c>
      <c r="W92" s="4040">
        <v>1</v>
      </c>
      <c r="X92" s="4040">
        <v>1</v>
      </c>
      <c r="Y92" s="4040">
        <v>1</v>
      </c>
      <c r="Z92" s="4040">
        <v>1</v>
      </c>
      <c r="AA92" s="4040">
        <v>1</v>
      </c>
      <c r="AB92" s="4040">
        <v>1</v>
      </c>
      <c r="AC92" s="4040">
        <v>1</v>
      </c>
      <c r="AD92" s="4037" t="s">
        <v>359</v>
      </c>
      <c r="AE92" s="4026" t="s">
        <v>1718</v>
      </c>
      <c r="AF92" s="4012">
        <v>8.3999999999999995E-3</v>
      </c>
      <c r="AG92" s="4026" t="s">
        <v>1719</v>
      </c>
      <c r="AH92" s="4026" t="s">
        <v>1720</v>
      </c>
      <c r="AI92" s="4026" t="s">
        <v>702</v>
      </c>
      <c r="AJ92" s="4026" t="s">
        <v>1004</v>
      </c>
      <c r="AK92" s="4026" t="s">
        <v>1</v>
      </c>
      <c r="AL92" s="4026" t="s">
        <v>26</v>
      </c>
      <c r="AM92" s="3979" t="str">
        <f t="shared" si="8"/>
        <v>SI</v>
      </c>
      <c r="AN92" s="4026">
        <v>342</v>
      </c>
      <c r="AO92" s="4026" t="s">
        <v>437</v>
      </c>
      <c r="AP92" s="4026"/>
      <c r="AQ92" s="4055">
        <v>45078</v>
      </c>
      <c r="AR92" s="4055">
        <v>50769</v>
      </c>
      <c r="AS92" s="4071">
        <v>0</v>
      </c>
      <c r="AT92" s="4071">
        <v>0.1</v>
      </c>
      <c r="AU92" s="4071">
        <v>0.3</v>
      </c>
      <c r="AV92" s="4071">
        <v>0.5</v>
      </c>
      <c r="AW92" s="4071">
        <v>0.7</v>
      </c>
      <c r="AX92" s="4071">
        <v>1</v>
      </c>
      <c r="AY92" s="4071">
        <v>1</v>
      </c>
      <c r="AZ92" s="4071">
        <v>1</v>
      </c>
      <c r="BA92" s="4071">
        <v>1</v>
      </c>
      <c r="BB92" s="4071">
        <v>1</v>
      </c>
      <c r="BC92" s="4071">
        <v>1</v>
      </c>
      <c r="BD92" s="4071">
        <v>1</v>
      </c>
      <c r="BE92" s="4071">
        <v>1</v>
      </c>
      <c r="BF92" s="4071">
        <v>1</v>
      </c>
      <c r="BG92" s="4071">
        <v>1</v>
      </c>
      <c r="BH92" s="4071">
        <v>1</v>
      </c>
      <c r="BI92" s="4071">
        <v>1</v>
      </c>
      <c r="BJ92" s="4016">
        <v>0</v>
      </c>
      <c r="BK92" s="4017">
        <v>0</v>
      </c>
      <c r="BL92" s="4018" t="s">
        <v>359</v>
      </c>
      <c r="BM92" s="4019">
        <v>7765</v>
      </c>
      <c r="BN92" s="4018">
        <v>4800</v>
      </c>
      <c r="BO92" s="4018">
        <v>4800</v>
      </c>
      <c r="BP92" s="4018" t="s">
        <v>359</v>
      </c>
      <c r="BQ92" s="4019">
        <v>7765</v>
      </c>
      <c r="BR92" s="4018">
        <v>125000</v>
      </c>
      <c r="BS92" s="4018" t="s">
        <v>359</v>
      </c>
      <c r="BT92" s="4019"/>
      <c r="BU92" s="4019" t="s">
        <v>359</v>
      </c>
      <c r="BV92" s="4018" t="s">
        <v>359</v>
      </c>
      <c r="BW92" s="4018" t="s">
        <v>359</v>
      </c>
      <c r="BX92" s="4019"/>
      <c r="BY92" s="4019" t="s">
        <v>359</v>
      </c>
      <c r="BZ92" s="4018" t="s">
        <v>359</v>
      </c>
      <c r="CA92" s="4018" t="s">
        <v>359</v>
      </c>
      <c r="CB92" s="4019"/>
      <c r="CC92" s="4019" t="s">
        <v>359</v>
      </c>
      <c r="CD92" s="4018">
        <v>100000</v>
      </c>
      <c r="CE92" s="4018" t="s">
        <v>359</v>
      </c>
      <c r="CF92" s="4019"/>
      <c r="CG92" s="4019" t="s">
        <v>359</v>
      </c>
      <c r="CH92" s="4020" t="s">
        <v>359</v>
      </c>
      <c r="CI92" s="4018" t="s">
        <v>359</v>
      </c>
      <c r="CJ92" s="4019"/>
      <c r="CK92" s="4019" t="s">
        <v>359</v>
      </c>
      <c r="CL92" s="4021" t="s">
        <v>359</v>
      </c>
      <c r="CM92" s="4018" t="s">
        <v>359</v>
      </c>
      <c r="CN92" s="4019"/>
      <c r="CO92" s="4019" t="s">
        <v>359</v>
      </c>
      <c r="CP92" s="4020" t="s">
        <v>359</v>
      </c>
      <c r="CQ92" s="4018" t="s">
        <v>359</v>
      </c>
      <c r="CR92" s="4019"/>
      <c r="CS92" s="4019" t="s">
        <v>359</v>
      </c>
      <c r="CT92" s="4020" t="s">
        <v>359</v>
      </c>
      <c r="CU92" s="4018" t="s">
        <v>359</v>
      </c>
      <c r="CV92" s="4019"/>
      <c r="CW92" s="4019" t="s">
        <v>359</v>
      </c>
      <c r="CX92" s="4018" t="s">
        <v>359</v>
      </c>
      <c r="CY92" s="4018" t="s">
        <v>359</v>
      </c>
      <c r="CZ92" s="4019"/>
      <c r="DA92" s="4019" t="s">
        <v>359</v>
      </c>
      <c r="DB92" s="4018" t="s">
        <v>359</v>
      </c>
      <c r="DC92" s="4018" t="s">
        <v>359</v>
      </c>
      <c r="DD92" s="4019"/>
      <c r="DE92" s="4019" t="s">
        <v>359</v>
      </c>
      <c r="DF92" s="4018" t="s">
        <v>359</v>
      </c>
      <c r="DG92" s="4018" t="s">
        <v>359</v>
      </c>
      <c r="DH92" s="4019"/>
      <c r="DI92" s="4019" t="s">
        <v>359</v>
      </c>
      <c r="DJ92" s="4018" t="s">
        <v>359</v>
      </c>
      <c r="DK92" s="4018" t="s">
        <v>359</v>
      </c>
      <c r="DL92" s="4019"/>
      <c r="DM92" s="4019" t="s">
        <v>359</v>
      </c>
      <c r="DN92" s="4018" t="s">
        <v>359</v>
      </c>
      <c r="DO92" s="4018" t="s">
        <v>359</v>
      </c>
      <c r="DP92" s="4019"/>
      <c r="DQ92" s="4019" t="s">
        <v>359</v>
      </c>
      <c r="DR92" s="4018" t="s">
        <v>359</v>
      </c>
      <c r="DS92" s="4018" t="s">
        <v>359</v>
      </c>
      <c r="DT92" s="4022"/>
      <c r="DU92" s="4008" t="s">
        <v>359</v>
      </c>
      <c r="DV92" s="4023" t="s">
        <v>1721</v>
      </c>
      <c r="DW92" s="4026" t="s">
        <v>1714</v>
      </c>
      <c r="DX92" s="4026" t="s">
        <v>289</v>
      </c>
      <c r="DY92" s="4026" t="s">
        <v>1008</v>
      </c>
      <c r="DZ92" s="4026" t="s">
        <v>1715</v>
      </c>
      <c r="EA92" s="4026">
        <v>3779595</v>
      </c>
      <c r="EB92" s="2788" t="s">
        <v>1037</v>
      </c>
      <c r="EC92" s="4026"/>
      <c r="ED92" s="4026" t="s">
        <v>359</v>
      </c>
      <c r="EE92" s="4026" t="s">
        <v>359</v>
      </c>
      <c r="EF92" s="4026" t="s">
        <v>359</v>
      </c>
      <c r="EG92" s="4026" t="s">
        <v>359</v>
      </c>
      <c r="EH92" s="4032" t="s">
        <v>359</v>
      </c>
      <c r="EI92" s="3976"/>
      <c r="EJ92" s="3976"/>
      <c r="EK92" s="3976"/>
      <c r="EL92" s="3976"/>
    </row>
    <row r="93" spans="1:142" ht="168.75" customHeight="1">
      <c r="A93" s="4053" t="s">
        <v>1639</v>
      </c>
      <c r="B93" s="4054">
        <v>0.22</v>
      </c>
      <c r="C93" s="4026" t="s">
        <v>1707</v>
      </c>
      <c r="D93" s="4049">
        <v>3.1399999999999997E-2</v>
      </c>
      <c r="E93" s="4026" t="s">
        <v>1708</v>
      </c>
      <c r="F93" s="4026" t="s">
        <v>1709</v>
      </c>
      <c r="G93" s="4026" t="s">
        <v>1</v>
      </c>
      <c r="H93" s="4026" t="s">
        <v>26</v>
      </c>
      <c r="I93" s="4037" t="s">
        <v>437</v>
      </c>
      <c r="J93" s="4037"/>
      <c r="K93" s="4037"/>
      <c r="L93" s="4037">
        <v>2038</v>
      </c>
      <c r="M93" s="4040">
        <v>0.48</v>
      </c>
      <c r="N93" s="4040">
        <v>0.74</v>
      </c>
      <c r="O93" s="4040">
        <v>0.77</v>
      </c>
      <c r="P93" s="4040">
        <v>0.8</v>
      </c>
      <c r="Q93" s="4040">
        <v>0.85</v>
      </c>
      <c r="R93" s="4040">
        <v>0.92</v>
      </c>
      <c r="S93" s="4040">
        <v>0.92</v>
      </c>
      <c r="T93" s="4040">
        <v>0.92</v>
      </c>
      <c r="U93" s="4040">
        <v>0.92</v>
      </c>
      <c r="V93" s="4040">
        <v>0.96</v>
      </c>
      <c r="W93" s="4040">
        <v>1</v>
      </c>
      <c r="X93" s="4040">
        <v>1</v>
      </c>
      <c r="Y93" s="4040">
        <v>1</v>
      </c>
      <c r="Z93" s="4040">
        <v>1</v>
      </c>
      <c r="AA93" s="4040">
        <v>1</v>
      </c>
      <c r="AB93" s="4040">
        <v>1</v>
      </c>
      <c r="AC93" s="4040">
        <v>1</v>
      </c>
      <c r="AD93" s="4037" t="s">
        <v>359</v>
      </c>
      <c r="AE93" s="4026" t="s">
        <v>1722</v>
      </c>
      <c r="AF93" s="4012">
        <v>8.3999999999999995E-3</v>
      </c>
      <c r="AG93" s="4026" t="s">
        <v>1723</v>
      </c>
      <c r="AH93" s="4026" t="s">
        <v>1724</v>
      </c>
      <c r="AI93" s="4026" t="s">
        <v>702</v>
      </c>
      <c r="AJ93" s="4026" t="s">
        <v>1004</v>
      </c>
      <c r="AK93" s="4026" t="s">
        <v>1</v>
      </c>
      <c r="AL93" s="4026" t="s">
        <v>26</v>
      </c>
      <c r="AM93" s="3979" t="str">
        <f t="shared" si="8"/>
        <v>SI</v>
      </c>
      <c r="AN93" s="4026">
        <v>342</v>
      </c>
      <c r="AO93" s="4026" t="s">
        <v>437</v>
      </c>
      <c r="AP93" s="4026"/>
      <c r="AQ93" s="4055">
        <v>45078</v>
      </c>
      <c r="AR93" s="4055">
        <v>50769</v>
      </c>
      <c r="AS93" s="4071">
        <v>0.2</v>
      </c>
      <c r="AT93" s="4071">
        <v>0.7</v>
      </c>
      <c r="AU93" s="4071">
        <v>1</v>
      </c>
      <c r="AV93" s="4071">
        <v>1</v>
      </c>
      <c r="AW93" s="4071">
        <v>1</v>
      </c>
      <c r="AX93" s="4071">
        <v>1</v>
      </c>
      <c r="AY93" s="4071">
        <v>1</v>
      </c>
      <c r="AZ93" s="4071">
        <v>1</v>
      </c>
      <c r="BA93" s="4071">
        <v>1</v>
      </c>
      <c r="BB93" s="4071">
        <v>1</v>
      </c>
      <c r="BC93" s="4071">
        <v>1</v>
      </c>
      <c r="BD93" s="4071">
        <v>1</v>
      </c>
      <c r="BE93" s="4071">
        <v>1</v>
      </c>
      <c r="BF93" s="4071">
        <v>1</v>
      </c>
      <c r="BG93" s="4071">
        <v>1</v>
      </c>
      <c r="BH93" s="4071">
        <v>1</v>
      </c>
      <c r="BI93" s="4071">
        <v>1</v>
      </c>
      <c r="BJ93" s="4016">
        <v>14000</v>
      </c>
      <c r="BK93" s="4017">
        <v>14000</v>
      </c>
      <c r="BL93" s="4018" t="s">
        <v>359</v>
      </c>
      <c r="BM93" s="4019">
        <v>7765</v>
      </c>
      <c r="BN93" s="4018" t="s">
        <v>359</v>
      </c>
      <c r="BO93" s="4018"/>
      <c r="BP93" s="4018" t="s">
        <v>359</v>
      </c>
      <c r="BQ93" s="4019">
        <v>7765</v>
      </c>
      <c r="BR93" s="4018">
        <v>10000</v>
      </c>
      <c r="BS93" s="4018" t="s">
        <v>359</v>
      </c>
      <c r="BT93" s="4019"/>
      <c r="BU93" s="4019" t="s">
        <v>359</v>
      </c>
      <c r="BV93" s="4018" t="s">
        <v>359</v>
      </c>
      <c r="BW93" s="4018" t="s">
        <v>359</v>
      </c>
      <c r="BX93" s="4019"/>
      <c r="BY93" s="4019" t="s">
        <v>359</v>
      </c>
      <c r="BZ93" s="4018" t="s">
        <v>359</v>
      </c>
      <c r="CA93" s="4018" t="s">
        <v>359</v>
      </c>
      <c r="CB93" s="4019"/>
      <c r="CC93" s="4019" t="s">
        <v>359</v>
      </c>
      <c r="CD93" s="4018" t="s">
        <v>359</v>
      </c>
      <c r="CE93" s="4018" t="s">
        <v>359</v>
      </c>
      <c r="CF93" s="4019"/>
      <c r="CG93" s="4019" t="s">
        <v>359</v>
      </c>
      <c r="CH93" s="4020" t="s">
        <v>359</v>
      </c>
      <c r="CI93" s="4018" t="s">
        <v>359</v>
      </c>
      <c r="CJ93" s="4019"/>
      <c r="CK93" s="4019" t="s">
        <v>359</v>
      </c>
      <c r="CL93" s="4021" t="s">
        <v>359</v>
      </c>
      <c r="CM93" s="4018" t="s">
        <v>359</v>
      </c>
      <c r="CN93" s="4019"/>
      <c r="CO93" s="4019" t="s">
        <v>359</v>
      </c>
      <c r="CP93" s="4020" t="s">
        <v>359</v>
      </c>
      <c r="CQ93" s="4018" t="s">
        <v>359</v>
      </c>
      <c r="CR93" s="4019"/>
      <c r="CS93" s="4019" t="s">
        <v>359</v>
      </c>
      <c r="CT93" s="4020" t="s">
        <v>359</v>
      </c>
      <c r="CU93" s="4018" t="s">
        <v>359</v>
      </c>
      <c r="CV93" s="4019"/>
      <c r="CW93" s="4019" t="s">
        <v>359</v>
      </c>
      <c r="CX93" s="4018" t="s">
        <v>359</v>
      </c>
      <c r="CY93" s="4018" t="s">
        <v>359</v>
      </c>
      <c r="CZ93" s="4019"/>
      <c r="DA93" s="4019" t="s">
        <v>359</v>
      </c>
      <c r="DB93" s="4018" t="s">
        <v>359</v>
      </c>
      <c r="DC93" s="4018" t="s">
        <v>359</v>
      </c>
      <c r="DD93" s="4019"/>
      <c r="DE93" s="4019" t="s">
        <v>359</v>
      </c>
      <c r="DF93" s="4018" t="s">
        <v>359</v>
      </c>
      <c r="DG93" s="4018" t="s">
        <v>359</v>
      </c>
      <c r="DH93" s="4019"/>
      <c r="DI93" s="4019" t="s">
        <v>359</v>
      </c>
      <c r="DJ93" s="4018" t="s">
        <v>359</v>
      </c>
      <c r="DK93" s="4018" t="s">
        <v>359</v>
      </c>
      <c r="DL93" s="4019"/>
      <c r="DM93" s="4019" t="s">
        <v>359</v>
      </c>
      <c r="DN93" s="4018" t="s">
        <v>359</v>
      </c>
      <c r="DO93" s="4018" t="s">
        <v>359</v>
      </c>
      <c r="DP93" s="4019"/>
      <c r="DQ93" s="4019" t="s">
        <v>359</v>
      </c>
      <c r="DR93" s="4018" t="s">
        <v>359</v>
      </c>
      <c r="DS93" s="4018" t="s">
        <v>359</v>
      </c>
      <c r="DT93" s="4022"/>
      <c r="DU93" s="4008" t="s">
        <v>359</v>
      </c>
      <c r="DV93" s="4023" t="s">
        <v>1725</v>
      </c>
      <c r="DW93" s="4026" t="s">
        <v>1714</v>
      </c>
      <c r="DX93" s="4026" t="s">
        <v>289</v>
      </c>
      <c r="DY93" s="4026" t="s">
        <v>1008</v>
      </c>
      <c r="DZ93" s="4026" t="s">
        <v>1715</v>
      </c>
      <c r="EA93" s="4026">
        <v>3779595</v>
      </c>
      <c r="EB93" s="2788" t="s">
        <v>1037</v>
      </c>
      <c r="EC93" s="4026"/>
      <c r="ED93" s="4026" t="s">
        <v>359</v>
      </c>
      <c r="EE93" s="4026" t="s">
        <v>359</v>
      </c>
      <c r="EF93" s="4026" t="s">
        <v>359</v>
      </c>
      <c r="EG93" s="4026" t="s">
        <v>359</v>
      </c>
      <c r="EH93" s="4032" t="s">
        <v>359</v>
      </c>
      <c r="EI93" s="3976"/>
      <c r="EJ93" s="3976"/>
      <c r="EK93" s="3976"/>
      <c r="EL93" s="3976"/>
    </row>
    <row r="94" spans="1:142" ht="168.75" customHeight="1">
      <c r="A94" s="4053" t="s">
        <v>1639</v>
      </c>
      <c r="B94" s="4054">
        <v>0.22</v>
      </c>
      <c r="C94" s="4026" t="s">
        <v>1707</v>
      </c>
      <c r="D94" s="4049">
        <v>3.1399999999999997E-2</v>
      </c>
      <c r="E94" s="4026" t="s">
        <v>1708</v>
      </c>
      <c r="F94" s="4026" t="s">
        <v>1709</v>
      </c>
      <c r="G94" s="4026" t="s">
        <v>1</v>
      </c>
      <c r="H94" s="4026" t="s">
        <v>26</v>
      </c>
      <c r="I94" s="4037" t="s">
        <v>437</v>
      </c>
      <c r="J94" s="4037"/>
      <c r="K94" s="4037"/>
      <c r="L94" s="4037">
        <v>2038</v>
      </c>
      <c r="M94" s="4040">
        <v>0.48</v>
      </c>
      <c r="N94" s="4040">
        <v>0.74</v>
      </c>
      <c r="O94" s="4040">
        <v>0.77</v>
      </c>
      <c r="P94" s="4040">
        <v>0.8</v>
      </c>
      <c r="Q94" s="4040">
        <v>0.85</v>
      </c>
      <c r="R94" s="4040">
        <v>0.92</v>
      </c>
      <c r="S94" s="4040">
        <v>0.92</v>
      </c>
      <c r="T94" s="4040">
        <v>0.92</v>
      </c>
      <c r="U94" s="4040">
        <v>0.92</v>
      </c>
      <c r="V94" s="4040">
        <v>0.96</v>
      </c>
      <c r="W94" s="4040">
        <v>1</v>
      </c>
      <c r="X94" s="4040">
        <v>1</v>
      </c>
      <c r="Y94" s="4040">
        <v>1</v>
      </c>
      <c r="Z94" s="4040">
        <v>1</v>
      </c>
      <c r="AA94" s="4040">
        <v>1</v>
      </c>
      <c r="AB94" s="4040">
        <v>1</v>
      </c>
      <c r="AC94" s="4040">
        <v>1</v>
      </c>
      <c r="AD94" s="4037" t="s">
        <v>359</v>
      </c>
      <c r="AE94" s="4026" t="s">
        <v>1726</v>
      </c>
      <c r="AF94" s="4012">
        <v>8.3999999999999995E-3</v>
      </c>
      <c r="AG94" s="4026" t="s">
        <v>1727</v>
      </c>
      <c r="AH94" s="4026" t="s">
        <v>1728</v>
      </c>
      <c r="AI94" s="4026" t="s">
        <v>702</v>
      </c>
      <c r="AJ94" s="4026" t="s">
        <v>1043</v>
      </c>
      <c r="AK94" s="4026" t="s">
        <v>1</v>
      </c>
      <c r="AL94" s="4026" t="s">
        <v>23</v>
      </c>
      <c r="AM94" s="3979" t="str">
        <f t="shared" si="8"/>
        <v>SI</v>
      </c>
      <c r="AN94" s="4026">
        <v>342</v>
      </c>
      <c r="AO94" s="4026" t="s">
        <v>437</v>
      </c>
      <c r="AP94" s="4026"/>
      <c r="AQ94" s="4055">
        <v>45078</v>
      </c>
      <c r="AR94" s="4055">
        <v>50769</v>
      </c>
      <c r="AS94" s="4071">
        <v>0.95</v>
      </c>
      <c r="AT94" s="4071">
        <v>0.95</v>
      </c>
      <c r="AU94" s="4071">
        <v>0.95</v>
      </c>
      <c r="AV94" s="4071">
        <v>0.95</v>
      </c>
      <c r="AW94" s="4071">
        <v>0.95</v>
      </c>
      <c r="AX94" s="4071">
        <v>0.95</v>
      </c>
      <c r="AY94" s="4071">
        <v>0.95</v>
      </c>
      <c r="AZ94" s="4071">
        <v>0.95</v>
      </c>
      <c r="BA94" s="4071">
        <v>0.95</v>
      </c>
      <c r="BB94" s="4071">
        <v>0.95</v>
      </c>
      <c r="BC94" s="4071">
        <v>0.95</v>
      </c>
      <c r="BD94" s="4071">
        <v>0.95</v>
      </c>
      <c r="BE94" s="4071">
        <v>0.95</v>
      </c>
      <c r="BF94" s="4071">
        <v>0.95</v>
      </c>
      <c r="BG94" s="4071">
        <v>0.95</v>
      </c>
      <c r="BH94" s="4071">
        <v>0.95</v>
      </c>
      <c r="BI94" s="4071">
        <v>0.95</v>
      </c>
      <c r="BJ94" s="4016">
        <v>6175</v>
      </c>
      <c r="BK94" s="4017">
        <v>6175</v>
      </c>
      <c r="BL94" s="4018" t="s">
        <v>1044</v>
      </c>
      <c r="BM94" s="4019" t="s">
        <v>359</v>
      </c>
      <c r="BN94" s="4018">
        <v>6506</v>
      </c>
      <c r="BO94" s="4018">
        <v>6506</v>
      </c>
      <c r="BP94" s="4018" t="s">
        <v>359</v>
      </c>
      <c r="BQ94" s="4019" t="s">
        <v>1044</v>
      </c>
      <c r="BR94" s="4018">
        <v>6854</v>
      </c>
      <c r="BS94" s="4018" t="s">
        <v>359</v>
      </c>
      <c r="BT94" s="4019"/>
      <c r="BU94" s="4019" t="s">
        <v>359</v>
      </c>
      <c r="BV94" s="4018">
        <v>7221</v>
      </c>
      <c r="BW94" s="4018" t="s">
        <v>359</v>
      </c>
      <c r="BX94" s="4019"/>
      <c r="BY94" s="4019" t="s">
        <v>359</v>
      </c>
      <c r="BZ94" s="4018">
        <v>7607</v>
      </c>
      <c r="CA94" s="4018" t="s">
        <v>359</v>
      </c>
      <c r="CB94" s="4019"/>
      <c r="CC94" s="4019" t="s">
        <v>359</v>
      </c>
      <c r="CD94" s="4018">
        <v>0</v>
      </c>
      <c r="CE94" s="4018" t="s">
        <v>359</v>
      </c>
      <c r="CF94" s="4019"/>
      <c r="CG94" s="4019" t="s">
        <v>359</v>
      </c>
      <c r="CH94" s="4020">
        <v>8443</v>
      </c>
      <c r="CI94" s="4018" t="s">
        <v>359</v>
      </c>
      <c r="CJ94" s="4019"/>
      <c r="CK94" s="4019" t="s">
        <v>359</v>
      </c>
      <c r="CL94" s="4021">
        <v>8894</v>
      </c>
      <c r="CM94" s="4018" t="s">
        <v>359</v>
      </c>
      <c r="CN94" s="4019"/>
      <c r="CO94" s="4019" t="s">
        <v>359</v>
      </c>
      <c r="CP94" s="4020">
        <v>9370</v>
      </c>
      <c r="CQ94" s="4018" t="s">
        <v>359</v>
      </c>
      <c r="CR94" s="4019"/>
      <c r="CS94" s="4019" t="s">
        <v>359</v>
      </c>
      <c r="CT94" s="4020">
        <v>9872</v>
      </c>
      <c r="CU94" s="4018" t="s">
        <v>359</v>
      </c>
      <c r="CV94" s="4019"/>
      <c r="CW94" s="4019" t="s">
        <v>359</v>
      </c>
      <c r="CX94" s="4018">
        <v>10400</v>
      </c>
      <c r="CY94" s="4018" t="s">
        <v>359</v>
      </c>
      <c r="CZ94" s="4019"/>
      <c r="DA94" s="4019" t="s">
        <v>359</v>
      </c>
      <c r="DB94" s="4018">
        <v>10956</v>
      </c>
      <c r="DC94" s="4018" t="s">
        <v>359</v>
      </c>
      <c r="DD94" s="4019"/>
      <c r="DE94" s="4019" t="s">
        <v>359</v>
      </c>
      <c r="DF94" s="4018">
        <v>11542</v>
      </c>
      <c r="DG94" s="4018" t="s">
        <v>359</v>
      </c>
      <c r="DH94" s="4019"/>
      <c r="DI94" s="4019" t="s">
        <v>359</v>
      </c>
      <c r="DJ94" s="4018">
        <v>12160</v>
      </c>
      <c r="DK94" s="4018" t="s">
        <v>359</v>
      </c>
      <c r="DL94" s="4019"/>
      <c r="DM94" s="4019" t="s">
        <v>359</v>
      </c>
      <c r="DN94" s="4018" t="s">
        <v>1729</v>
      </c>
      <c r="DO94" s="4018" t="s">
        <v>359</v>
      </c>
      <c r="DP94" s="4019"/>
      <c r="DQ94" s="4019" t="s">
        <v>359</v>
      </c>
      <c r="DR94" s="4018">
        <v>13496</v>
      </c>
      <c r="DS94" s="4018" t="s">
        <v>359</v>
      </c>
      <c r="DT94" s="4022"/>
      <c r="DU94" s="4008" t="s">
        <v>359</v>
      </c>
      <c r="DV94" s="4023" t="s">
        <v>1730</v>
      </c>
      <c r="DW94" s="4026" t="s">
        <v>1714</v>
      </c>
      <c r="DX94" s="4026" t="s">
        <v>289</v>
      </c>
      <c r="DY94" s="4026" t="s">
        <v>1008</v>
      </c>
      <c r="DZ94" s="4026" t="s">
        <v>1715</v>
      </c>
      <c r="EA94" s="4026">
        <v>3779595</v>
      </c>
      <c r="EB94" s="2788" t="s">
        <v>1037</v>
      </c>
      <c r="EC94" s="4026"/>
      <c r="ED94" s="4026" t="s">
        <v>359</v>
      </c>
      <c r="EE94" s="4026" t="s">
        <v>359</v>
      </c>
      <c r="EF94" s="4026" t="s">
        <v>359</v>
      </c>
      <c r="EG94" s="4026" t="s">
        <v>359</v>
      </c>
      <c r="EH94" s="4032" t="s">
        <v>359</v>
      </c>
      <c r="EI94" s="3976"/>
      <c r="EJ94" s="3976"/>
      <c r="EK94" s="3976"/>
      <c r="EL94" s="3976"/>
    </row>
    <row r="95" spans="1:142" s="2464" customFormat="1" ht="168.75" customHeight="1">
      <c r="A95" s="4053" t="s">
        <v>1731</v>
      </c>
      <c r="B95" s="4071">
        <v>0.24</v>
      </c>
      <c r="C95" s="4026" t="s">
        <v>1732</v>
      </c>
      <c r="D95" s="4071">
        <v>0.06</v>
      </c>
      <c r="E95" s="4026" t="s">
        <v>1048</v>
      </c>
      <c r="F95" s="4026" t="s">
        <v>1049</v>
      </c>
      <c r="G95" s="4026" t="s">
        <v>1123</v>
      </c>
      <c r="H95" s="4026" t="s">
        <v>26</v>
      </c>
      <c r="I95" s="4026">
        <v>106.489</v>
      </c>
      <c r="J95" s="4026">
        <v>2022</v>
      </c>
      <c r="K95" s="4038"/>
      <c r="L95" s="4055">
        <v>48578</v>
      </c>
      <c r="M95" s="4072">
        <v>109684</v>
      </c>
      <c r="N95" s="4072">
        <v>112878</v>
      </c>
      <c r="O95" s="4072">
        <v>116073</v>
      </c>
      <c r="P95" s="4072">
        <v>119268</v>
      </c>
      <c r="Q95" s="4072">
        <v>122462</v>
      </c>
      <c r="R95" s="4072">
        <v>125657</v>
      </c>
      <c r="S95" s="4072">
        <v>128852</v>
      </c>
      <c r="T95" s="4072">
        <v>132046</v>
      </c>
      <c r="U95" s="4072">
        <v>135241</v>
      </c>
      <c r="V95" s="4072">
        <v>138436</v>
      </c>
      <c r="W95" s="4026" t="s">
        <v>359</v>
      </c>
      <c r="X95" s="4026" t="s">
        <v>359</v>
      </c>
      <c r="Y95" s="4026" t="s">
        <v>359</v>
      </c>
      <c r="Z95" s="4026" t="s">
        <v>359</v>
      </c>
      <c r="AA95" s="4026" t="s">
        <v>359</v>
      </c>
      <c r="AB95" s="4026" t="s">
        <v>359</v>
      </c>
      <c r="AC95" s="4072">
        <v>138436</v>
      </c>
      <c r="AD95" s="4026" t="s">
        <v>359</v>
      </c>
      <c r="AE95" s="4069" t="s">
        <v>1733</v>
      </c>
      <c r="AF95" s="4012">
        <v>8.5000000000000006E-3</v>
      </c>
      <c r="AG95" s="4069" t="s">
        <v>1734</v>
      </c>
      <c r="AH95" s="4069" t="s">
        <v>1053</v>
      </c>
      <c r="AI95" s="4069" t="s">
        <v>1735</v>
      </c>
      <c r="AJ95" s="4069" t="s">
        <v>1736</v>
      </c>
      <c r="AK95" s="4069" t="s">
        <v>334</v>
      </c>
      <c r="AL95" s="4069" t="s">
        <v>1270</v>
      </c>
      <c r="AM95" s="3979" t="str">
        <f t="shared" si="8"/>
        <v>SI</v>
      </c>
      <c r="AN95" s="4069">
        <v>18</v>
      </c>
      <c r="AO95" s="4069">
        <v>177</v>
      </c>
      <c r="AP95" s="4069">
        <v>2022</v>
      </c>
      <c r="AQ95" s="4094">
        <v>45078</v>
      </c>
      <c r="AR95" s="4094">
        <v>48578</v>
      </c>
      <c r="AS95" s="4069">
        <v>603</v>
      </c>
      <c r="AT95" s="4069">
        <v>603</v>
      </c>
      <c r="AU95" s="4069">
        <v>603</v>
      </c>
      <c r="AV95" s="4069">
        <v>603</v>
      </c>
      <c r="AW95" s="4069">
        <v>603</v>
      </c>
      <c r="AX95" s="4069">
        <v>603</v>
      </c>
      <c r="AY95" s="4069">
        <v>603</v>
      </c>
      <c r="AZ95" s="4069">
        <v>603</v>
      </c>
      <c r="BA95" s="4069">
        <v>603</v>
      </c>
      <c r="BB95" s="4069">
        <v>603</v>
      </c>
      <c r="BC95" s="4069" t="s">
        <v>359</v>
      </c>
      <c r="BD95" s="4069" t="s">
        <v>359</v>
      </c>
      <c r="BE95" s="4069" t="s">
        <v>359</v>
      </c>
      <c r="BF95" s="4069" t="s">
        <v>359</v>
      </c>
      <c r="BG95" s="4069" t="s">
        <v>359</v>
      </c>
      <c r="BH95" s="4069" t="s">
        <v>359</v>
      </c>
      <c r="BI95" s="4069">
        <v>603</v>
      </c>
      <c r="BJ95" s="4016">
        <v>1360</v>
      </c>
      <c r="BK95" s="4017">
        <v>1360</v>
      </c>
      <c r="BL95" s="4018" t="s">
        <v>574</v>
      </c>
      <c r="BM95" s="4019">
        <v>7720</v>
      </c>
      <c r="BN95" s="4018">
        <v>1428</v>
      </c>
      <c r="BO95" s="4018">
        <v>1428</v>
      </c>
      <c r="BP95" s="4018" t="s">
        <v>574</v>
      </c>
      <c r="BQ95" s="4019">
        <v>7720</v>
      </c>
      <c r="BR95" s="4018">
        <v>1500</v>
      </c>
      <c r="BS95" s="4018" t="s">
        <v>359</v>
      </c>
      <c r="BT95" s="4019"/>
      <c r="BU95" s="4019" t="s">
        <v>359</v>
      </c>
      <c r="BV95" s="4018">
        <v>1575</v>
      </c>
      <c r="BW95" s="4018" t="s">
        <v>359</v>
      </c>
      <c r="BX95" s="4019"/>
      <c r="BY95" s="4019" t="s">
        <v>359</v>
      </c>
      <c r="BZ95" s="4018">
        <v>1654</v>
      </c>
      <c r="CA95" s="4018" t="s">
        <v>359</v>
      </c>
      <c r="CB95" s="4019"/>
      <c r="CC95" s="4019" t="s">
        <v>359</v>
      </c>
      <c r="CD95" s="4018">
        <v>1736</v>
      </c>
      <c r="CE95" s="4018" t="s">
        <v>359</v>
      </c>
      <c r="CF95" s="4019"/>
      <c r="CG95" s="4019" t="s">
        <v>359</v>
      </c>
      <c r="CH95" s="4020">
        <v>1823</v>
      </c>
      <c r="CI95" s="4018" t="s">
        <v>359</v>
      </c>
      <c r="CJ95" s="4019"/>
      <c r="CK95" s="4019" t="s">
        <v>359</v>
      </c>
      <c r="CL95" s="4021">
        <v>1914</v>
      </c>
      <c r="CM95" s="4018" t="s">
        <v>359</v>
      </c>
      <c r="CN95" s="4019"/>
      <c r="CO95" s="4019" t="s">
        <v>359</v>
      </c>
      <c r="CP95" s="4020">
        <v>2010</v>
      </c>
      <c r="CQ95" s="4018" t="s">
        <v>359</v>
      </c>
      <c r="CR95" s="4019"/>
      <c r="CS95" s="4019" t="s">
        <v>359</v>
      </c>
      <c r="CT95" s="4020">
        <v>2111</v>
      </c>
      <c r="CU95" s="4018" t="s">
        <v>359</v>
      </c>
      <c r="CV95" s="4019"/>
      <c r="CW95" s="4019" t="s">
        <v>359</v>
      </c>
      <c r="CX95" s="4018" t="s">
        <v>359</v>
      </c>
      <c r="CY95" s="4018" t="s">
        <v>359</v>
      </c>
      <c r="CZ95" s="4019"/>
      <c r="DA95" s="4019" t="s">
        <v>359</v>
      </c>
      <c r="DB95" s="4018" t="s">
        <v>359</v>
      </c>
      <c r="DC95" s="4018" t="s">
        <v>359</v>
      </c>
      <c r="DD95" s="4019"/>
      <c r="DE95" s="4019" t="s">
        <v>359</v>
      </c>
      <c r="DF95" s="4018" t="s">
        <v>359</v>
      </c>
      <c r="DG95" s="4018" t="s">
        <v>359</v>
      </c>
      <c r="DH95" s="4019"/>
      <c r="DI95" s="4019" t="s">
        <v>359</v>
      </c>
      <c r="DJ95" s="4018" t="s">
        <v>359</v>
      </c>
      <c r="DK95" s="4018" t="s">
        <v>359</v>
      </c>
      <c r="DL95" s="4019"/>
      <c r="DM95" s="4019" t="s">
        <v>359</v>
      </c>
      <c r="DN95" s="4018" t="s">
        <v>359</v>
      </c>
      <c r="DO95" s="4018" t="s">
        <v>359</v>
      </c>
      <c r="DP95" s="4019"/>
      <c r="DQ95" s="4019" t="s">
        <v>359</v>
      </c>
      <c r="DR95" s="4018" t="s">
        <v>359</v>
      </c>
      <c r="DS95" s="4018" t="s">
        <v>359</v>
      </c>
      <c r="DT95" s="4022"/>
      <c r="DU95" s="4008" t="s">
        <v>359</v>
      </c>
      <c r="DV95" s="4023">
        <f>BJ95+BN95+BR95+BV95+BZ95+CD95+CH95+CL95+CP95+CT95</f>
        <v>17111</v>
      </c>
      <c r="DW95" s="4026" t="s">
        <v>1055</v>
      </c>
      <c r="DX95" s="4026" t="s">
        <v>1056</v>
      </c>
      <c r="DY95" s="4026" t="s">
        <v>1057</v>
      </c>
      <c r="DZ95" s="4026" t="s">
        <v>1058</v>
      </c>
      <c r="EA95" s="4026" t="s">
        <v>1059</v>
      </c>
      <c r="EB95" s="1367" t="s">
        <v>1060</v>
      </c>
      <c r="EC95" s="4026" t="s">
        <v>359</v>
      </c>
      <c r="ED95" s="4026" t="s">
        <v>359</v>
      </c>
      <c r="EE95" s="4026" t="s">
        <v>359</v>
      </c>
      <c r="EF95" s="4026" t="s">
        <v>359</v>
      </c>
      <c r="EG95" s="4026" t="s">
        <v>359</v>
      </c>
      <c r="EH95" s="2783" t="s">
        <v>359</v>
      </c>
      <c r="EI95" s="4086"/>
      <c r="EJ95" s="4086"/>
      <c r="EK95" s="4086"/>
      <c r="EL95" s="4086"/>
    </row>
    <row r="96" spans="1:142" s="2464" customFormat="1" ht="168.75" customHeight="1">
      <c r="A96" s="4053" t="s">
        <v>1731</v>
      </c>
      <c r="B96" s="4071">
        <v>0.24</v>
      </c>
      <c r="C96" s="4026" t="s">
        <v>1732</v>
      </c>
      <c r="D96" s="4071">
        <v>0.06</v>
      </c>
      <c r="E96" s="4026" t="s">
        <v>1048</v>
      </c>
      <c r="F96" s="4026" t="s">
        <v>1049</v>
      </c>
      <c r="G96" s="4026" t="s">
        <v>1123</v>
      </c>
      <c r="H96" s="4026" t="s">
        <v>26</v>
      </c>
      <c r="I96" s="4026">
        <v>106.489</v>
      </c>
      <c r="J96" s="4026">
        <v>2022</v>
      </c>
      <c r="K96" s="4038"/>
      <c r="L96" s="4055">
        <v>48578</v>
      </c>
      <c r="M96" s="4072">
        <v>109684</v>
      </c>
      <c r="N96" s="4072">
        <v>112878</v>
      </c>
      <c r="O96" s="4072">
        <v>116073</v>
      </c>
      <c r="P96" s="4072">
        <v>119268</v>
      </c>
      <c r="Q96" s="4072">
        <v>122462</v>
      </c>
      <c r="R96" s="4072">
        <v>125657</v>
      </c>
      <c r="S96" s="4072">
        <v>128852</v>
      </c>
      <c r="T96" s="4072">
        <v>132046</v>
      </c>
      <c r="U96" s="4072">
        <v>135241</v>
      </c>
      <c r="V96" s="4072">
        <v>138436</v>
      </c>
      <c r="W96" s="4026" t="s">
        <v>359</v>
      </c>
      <c r="X96" s="4026" t="s">
        <v>359</v>
      </c>
      <c r="Y96" s="4026" t="s">
        <v>359</v>
      </c>
      <c r="Z96" s="4026" t="s">
        <v>359</v>
      </c>
      <c r="AA96" s="4026" t="s">
        <v>359</v>
      </c>
      <c r="AB96" s="4026" t="s">
        <v>359</v>
      </c>
      <c r="AC96" s="4072">
        <v>138436</v>
      </c>
      <c r="AD96" s="4026" t="s">
        <v>359</v>
      </c>
      <c r="AE96" s="2831" t="s">
        <v>1737</v>
      </c>
      <c r="AF96" s="4049">
        <v>8.5000000000000006E-3</v>
      </c>
      <c r="AG96" s="2831" t="s">
        <v>1738</v>
      </c>
      <c r="AH96" s="2848" t="s">
        <v>1739</v>
      </c>
      <c r="AI96" s="4069" t="s">
        <v>1367</v>
      </c>
      <c r="AJ96" s="4069" t="s">
        <v>1740</v>
      </c>
      <c r="AK96" s="4069" t="s">
        <v>1741</v>
      </c>
      <c r="AL96" s="4069" t="s">
        <v>23</v>
      </c>
      <c r="AM96" s="3979" t="str">
        <f t="shared" si="8"/>
        <v>SI</v>
      </c>
      <c r="AN96" s="4069">
        <v>116</v>
      </c>
      <c r="AO96" s="4069">
        <v>163</v>
      </c>
      <c r="AP96" s="4069">
        <v>2022</v>
      </c>
      <c r="AQ96" s="4094">
        <v>45078</v>
      </c>
      <c r="AR96" s="4094">
        <v>48578</v>
      </c>
      <c r="AS96" s="4069">
        <v>163</v>
      </c>
      <c r="AT96" s="4069">
        <v>163</v>
      </c>
      <c r="AU96" s="4069">
        <v>163</v>
      </c>
      <c r="AV96" s="4069">
        <v>163</v>
      </c>
      <c r="AW96" s="4069">
        <v>163</v>
      </c>
      <c r="AX96" s="4069">
        <v>163</v>
      </c>
      <c r="AY96" s="4069">
        <v>163</v>
      </c>
      <c r="AZ96" s="4069">
        <v>163</v>
      </c>
      <c r="BA96" s="4069">
        <v>163</v>
      </c>
      <c r="BB96" s="4069">
        <v>163</v>
      </c>
      <c r="BC96" s="4069" t="s">
        <v>359</v>
      </c>
      <c r="BD96" s="4069" t="s">
        <v>359</v>
      </c>
      <c r="BE96" s="4069" t="s">
        <v>359</v>
      </c>
      <c r="BF96" s="4069" t="s">
        <v>359</v>
      </c>
      <c r="BG96" s="4069" t="s">
        <v>359</v>
      </c>
      <c r="BH96" s="4069" t="s">
        <v>359</v>
      </c>
      <c r="BI96" s="4069">
        <v>163</v>
      </c>
      <c r="BJ96" s="4016">
        <v>525</v>
      </c>
      <c r="BK96" s="4017">
        <v>525</v>
      </c>
      <c r="BL96" s="4018" t="s">
        <v>574</v>
      </c>
      <c r="BM96" s="4019">
        <v>7726</v>
      </c>
      <c r="BN96" s="4018">
        <v>551</v>
      </c>
      <c r="BO96" s="4018">
        <v>551</v>
      </c>
      <c r="BP96" s="4018" t="s">
        <v>574</v>
      </c>
      <c r="BQ96" s="4019">
        <v>7726</v>
      </c>
      <c r="BR96" s="4018">
        <v>579</v>
      </c>
      <c r="BS96" s="4018" t="s">
        <v>359</v>
      </c>
      <c r="BT96" s="4019"/>
      <c r="BU96" s="4019" t="s">
        <v>359</v>
      </c>
      <c r="BV96" s="4018">
        <v>608</v>
      </c>
      <c r="BW96" s="4018" t="s">
        <v>359</v>
      </c>
      <c r="BX96" s="4019"/>
      <c r="BY96" s="4019" t="s">
        <v>359</v>
      </c>
      <c r="BZ96" s="4018">
        <v>638</v>
      </c>
      <c r="CA96" s="4018" t="s">
        <v>359</v>
      </c>
      <c r="CB96" s="4019"/>
      <c r="CC96" s="4019" t="s">
        <v>359</v>
      </c>
      <c r="CD96" s="4018">
        <v>670</v>
      </c>
      <c r="CE96" s="4018" t="s">
        <v>359</v>
      </c>
      <c r="CF96" s="4019"/>
      <c r="CG96" s="4019" t="s">
        <v>359</v>
      </c>
      <c r="CH96" s="4020">
        <v>704</v>
      </c>
      <c r="CI96" s="4018" t="s">
        <v>359</v>
      </c>
      <c r="CJ96" s="4019"/>
      <c r="CK96" s="4019" t="s">
        <v>359</v>
      </c>
      <c r="CL96" s="4021">
        <v>739</v>
      </c>
      <c r="CM96" s="4018" t="s">
        <v>359</v>
      </c>
      <c r="CN96" s="4019"/>
      <c r="CO96" s="4019" t="s">
        <v>359</v>
      </c>
      <c r="CP96" s="4020">
        <v>776</v>
      </c>
      <c r="CQ96" s="4018" t="s">
        <v>359</v>
      </c>
      <c r="CR96" s="4019"/>
      <c r="CS96" s="4019" t="s">
        <v>359</v>
      </c>
      <c r="CT96" s="4020">
        <v>814</v>
      </c>
      <c r="CU96" s="4018" t="s">
        <v>359</v>
      </c>
      <c r="CV96" s="4019"/>
      <c r="CW96" s="4019" t="s">
        <v>359</v>
      </c>
      <c r="CX96" s="4018">
        <v>0</v>
      </c>
      <c r="CY96" s="4018" t="s">
        <v>359</v>
      </c>
      <c r="CZ96" s="4019"/>
      <c r="DA96" s="4019" t="s">
        <v>359</v>
      </c>
      <c r="DB96" s="4018">
        <v>0</v>
      </c>
      <c r="DC96" s="4018" t="s">
        <v>359</v>
      </c>
      <c r="DD96" s="4019"/>
      <c r="DE96" s="4019" t="s">
        <v>359</v>
      </c>
      <c r="DF96" s="4018">
        <v>0</v>
      </c>
      <c r="DG96" s="4018" t="s">
        <v>359</v>
      </c>
      <c r="DH96" s="4019"/>
      <c r="DI96" s="4019" t="s">
        <v>359</v>
      </c>
      <c r="DJ96" s="4018">
        <v>0</v>
      </c>
      <c r="DK96" s="4018" t="s">
        <v>359</v>
      </c>
      <c r="DL96" s="4019"/>
      <c r="DM96" s="4019" t="s">
        <v>359</v>
      </c>
      <c r="DN96" s="4018">
        <v>0</v>
      </c>
      <c r="DO96" s="4018" t="s">
        <v>359</v>
      </c>
      <c r="DP96" s="4019"/>
      <c r="DQ96" s="4019" t="s">
        <v>359</v>
      </c>
      <c r="DR96" s="4018">
        <v>0</v>
      </c>
      <c r="DS96" s="4018" t="s">
        <v>359</v>
      </c>
      <c r="DT96" s="4022"/>
      <c r="DU96" s="4008" t="s">
        <v>359</v>
      </c>
      <c r="DV96" s="4023">
        <f>BJ96+BN96+BR96+BV96+BZ96+CD96+CH96+CL96+CP96+CT96+CX96+DB96+DF96+DJ96+DN96+DR96</f>
        <v>6604</v>
      </c>
      <c r="DW96" s="4026" t="s">
        <v>1064</v>
      </c>
      <c r="DX96" s="4026" t="s">
        <v>1056</v>
      </c>
      <c r="DY96" s="4026" t="s">
        <v>1057</v>
      </c>
      <c r="DZ96" s="4026" t="s">
        <v>1058</v>
      </c>
      <c r="EA96" s="4026" t="s">
        <v>1065</v>
      </c>
      <c r="EB96" s="1368" t="s">
        <v>1060</v>
      </c>
      <c r="EC96" s="4026" t="s">
        <v>359</v>
      </c>
      <c r="ED96" s="4026" t="s">
        <v>359</v>
      </c>
      <c r="EE96" s="4026" t="s">
        <v>359</v>
      </c>
      <c r="EF96" s="4026" t="s">
        <v>359</v>
      </c>
      <c r="EG96" s="4026" t="s">
        <v>359</v>
      </c>
      <c r="EH96" s="4032" t="s">
        <v>359</v>
      </c>
      <c r="EI96" s="4086"/>
      <c r="EJ96" s="4086"/>
      <c r="EK96" s="4086"/>
      <c r="EL96" s="4086"/>
    </row>
    <row r="97" spans="1:142" s="2464" customFormat="1" ht="168.75" customHeight="1">
      <c r="A97" s="4053" t="s">
        <v>1731</v>
      </c>
      <c r="B97" s="4071">
        <v>0.24</v>
      </c>
      <c r="C97" s="4026" t="s">
        <v>1732</v>
      </c>
      <c r="D97" s="4071">
        <v>0.06</v>
      </c>
      <c r="E97" s="4026" t="s">
        <v>1048</v>
      </c>
      <c r="F97" s="4026" t="s">
        <v>1049</v>
      </c>
      <c r="G97" s="4026" t="s">
        <v>1123</v>
      </c>
      <c r="H97" s="4026" t="s">
        <v>26</v>
      </c>
      <c r="I97" s="4026">
        <v>106.489</v>
      </c>
      <c r="J97" s="4026">
        <v>2022</v>
      </c>
      <c r="K97" s="4038"/>
      <c r="L97" s="4055">
        <v>48578</v>
      </c>
      <c r="M97" s="4072">
        <v>109684</v>
      </c>
      <c r="N97" s="4072">
        <v>112878</v>
      </c>
      <c r="O97" s="4072">
        <v>116073</v>
      </c>
      <c r="P97" s="4072">
        <v>119268</v>
      </c>
      <c r="Q97" s="4072">
        <v>122462</v>
      </c>
      <c r="R97" s="4072">
        <v>125657</v>
      </c>
      <c r="S97" s="4072">
        <v>128852</v>
      </c>
      <c r="T97" s="4072">
        <v>132046</v>
      </c>
      <c r="U97" s="4072">
        <v>135241</v>
      </c>
      <c r="V97" s="4072">
        <v>138436</v>
      </c>
      <c r="W97" s="4026" t="s">
        <v>359</v>
      </c>
      <c r="X97" s="4026" t="s">
        <v>359</v>
      </c>
      <c r="Y97" s="4026" t="s">
        <v>359</v>
      </c>
      <c r="Z97" s="4026" t="s">
        <v>359</v>
      </c>
      <c r="AA97" s="4026" t="s">
        <v>359</v>
      </c>
      <c r="AB97" s="4026" t="s">
        <v>359</v>
      </c>
      <c r="AC97" s="4072">
        <v>138436</v>
      </c>
      <c r="AD97" s="4026" t="s">
        <v>359</v>
      </c>
      <c r="AE97" s="4069" t="s">
        <v>1066</v>
      </c>
      <c r="AF97" s="4012">
        <v>8.5000000000000006E-3</v>
      </c>
      <c r="AG97" s="4069" t="s">
        <v>1067</v>
      </c>
      <c r="AH97" s="4069" t="s">
        <v>1068</v>
      </c>
      <c r="AI97" s="4069" t="s">
        <v>702</v>
      </c>
      <c r="AJ97" s="4069" t="s">
        <v>1742</v>
      </c>
      <c r="AK97" s="4069" t="s">
        <v>5</v>
      </c>
      <c r="AL97" s="4069" t="s">
        <v>1270</v>
      </c>
      <c r="AM97" s="3979" t="str">
        <f t="shared" si="8"/>
        <v>SI</v>
      </c>
      <c r="AN97" s="4069">
        <v>299</v>
      </c>
      <c r="AO97" s="4069">
        <v>177</v>
      </c>
      <c r="AP97" s="4069">
        <v>2022</v>
      </c>
      <c r="AQ97" s="4094">
        <v>45078</v>
      </c>
      <c r="AR97" s="4094">
        <v>48578</v>
      </c>
      <c r="AS97" s="4069">
        <v>800</v>
      </c>
      <c r="AT97" s="4069">
        <v>800</v>
      </c>
      <c r="AU97" s="4069">
        <v>800</v>
      </c>
      <c r="AV97" s="4069">
        <v>800</v>
      </c>
      <c r="AW97" s="4069">
        <v>800</v>
      </c>
      <c r="AX97" s="4069">
        <v>800</v>
      </c>
      <c r="AY97" s="4069">
        <v>800</v>
      </c>
      <c r="AZ97" s="4069">
        <v>800</v>
      </c>
      <c r="BA97" s="4069">
        <v>800</v>
      </c>
      <c r="BB97" s="4069">
        <v>800</v>
      </c>
      <c r="BC97" s="4069" t="s">
        <v>359</v>
      </c>
      <c r="BD97" s="4069" t="s">
        <v>359</v>
      </c>
      <c r="BE97" s="4069" t="s">
        <v>359</v>
      </c>
      <c r="BF97" s="4069" t="s">
        <v>359</v>
      </c>
      <c r="BG97" s="4069" t="s">
        <v>359</v>
      </c>
      <c r="BH97" s="4069" t="s">
        <v>359</v>
      </c>
      <c r="BI97" s="4069">
        <v>800</v>
      </c>
      <c r="BJ97" s="4016">
        <v>490</v>
      </c>
      <c r="BK97" s="4017">
        <v>490</v>
      </c>
      <c r="BL97" s="4018" t="s">
        <v>574</v>
      </c>
      <c r="BM97" s="4019">
        <v>7871</v>
      </c>
      <c r="BN97" s="4018">
        <v>515</v>
      </c>
      <c r="BO97" s="4018">
        <v>515</v>
      </c>
      <c r="BP97" s="4018" t="s">
        <v>574</v>
      </c>
      <c r="BQ97" s="4019">
        <v>7871</v>
      </c>
      <c r="BR97" s="4018">
        <v>540</v>
      </c>
      <c r="BS97" s="4018" t="s">
        <v>359</v>
      </c>
      <c r="BT97" s="4019"/>
      <c r="BU97" s="4019" t="s">
        <v>359</v>
      </c>
      <c r="BV97" s="4018">
        <v>567</v>
      </c>
      <c r="BW97" s="4018" t="s">
        <v>359</v>
      </c>
      <c r="BX97" s="4019"/>
      <c r="BY97" s="4019" t="s">
        <v>359</v>
      </c>
      <c r="BZ97" s="4018">
        <v>596</v>
      </c>
      <c r="CA97" s="4018" t="s">
        <v>359</v>
      </c>
      <c r="CB97" s="4019"/>
      <c r="CC97" s="4019" t="s">
        <v>359</v>
      </c>
      <c r="CD97" s="4018">
        <v>625</v>
      </c>
      <c r="CE97" s="4018" t="s">
        <v>359</v>
      </c>
      <c r="CF97" s="4019"/>
      <c r="CG97" s="4019" t="s">
        <v>359</v>
      </c>
      <c r="CH97" s="4020">
        <v>657</v>
      </c>
      <c r="CI97" s="4018" t="s">
        <v>359</v>
      </c>
      <c r="CJ97" s="4019"/>
      <c r="CK97" s="4019" t="s">
        <v>359</v>
      </c>
      <c r="CL97" s="4021">
        <v>689</v>
      </c>
      <c r="CM97" s="4018" t="s">
        <v>359</v>
      </c>
      <c r="CN97" s="4019"/>
      <c r="CO97" s="4019" t="s">
        <v>359</v>
      </c>
      <c r="CP97" s="4020">
        <v>724</v>
      </c>
      <c r="CQ97" s="4018" t="s">
        <v>359</v>
      </c>
      <c r="CR97" s="4019"/>
      <c r="CS97" s="4019" t="s">
        <v>359</v>
      </c>
      <c r="CT97" s="4020">
        <v>760</v>
      </c>
      <c r="CU97" s="4018" t="s">
        <v>359</v>
      </c>
      <c r="CV97" s="4019"/>
      <c r="CW97" s="4019" t="s">
        <v>359</v>
      </c>
      <c r="CX97" s="4018">
        <v>0</v>
      </c>
      <c r="CY97" s="4018" t="s">
        <v>359</v>
      </c>
      <c r="CZ97" s="4019"/>
      <c r="DA97" s="4019" t="s">
        <v>359</v>
      </c>
      <c r="DB97" s="4018">
        <v>0</v>
      </c>
      <c r="DC97" s="4018" t="s">
        <v>359</v>
      </c>
      <c r="DD97" s="4019"/>
      <c r="DE97" s="4019" t="s">
        <v>359</v>
      </c>
      <c r="DF97" s="4018">
        <v>0</v>
      </c>
      <c r="DG97" s="4018" t="s">
        <v>359</v>
      </c>
      <c r="DH97" s="4019"/>
      <c r="DI97" s="4019" t="s">
        <v>359</v>
      </c>
      <c r="DJ97" s="4018">
        <v>0</v>
      </c>
      <c r="DK97" s="4018" t="s">
        <v>359</v>
      </c>
      <c r="DL97" s="4019"/>
      <c r="DM97" s="4019" t="s">
        <v>359</v>
      </c>
      <c r="DN97" s="4018">
        <v>0</v>
      </c>
      <c r="DO97" s="4018" t="s">
        <v>359</v>
      </c>
      <c r="DP97" s="4019"/>
      <c r="DQ97" s="4019" t="s">
        <v>359</v>
      </c>
      <c r="DR97" s="4018">
        <v>0</v>
      </c>
      <c r="DS97" s="4018" t="s">
        <v>359</v>
      </c>
      <c r="DT97" s="4022"/>
      <c r="DU97" s="4008" t="s">
        <v>359</v>
      </c>
      <c r="DV97" s="4023">
        <f t="shared" si="15"/>
        <v>6163</v>
      </c>
      <c r="DW97" s="4026" t="s">
        <v>1069</v>
      </c>
      <c r="DX97" s="4026" t="s">
        <v>1070</v>
      </c>
      <c r="DY97" s="4026" t="s">
        <v>1071</v>
      </c>
      <c r="DZ97" s="4026" t="s">
        <v>1072</v>
      </c>
      <c r="EA97" s="4026" t="s">
        <v>359</v>
      </c>
      <c r="EB97" s="1367" t="s">
        <v>1073</v>
      </c>
      <c r="EC97" s="4026" t="s">
        <v>359</v>
      </c>
      <c r="ED97" s="4026" t="s">
        <v>359</v>
      </c>
      <c r="EE97" s="4026" t="s">
        <v>359</v>
      </c>
      <c r="EF97" s="4026" t="s">
        <v>359</v>
      </c>
      <c r="EG97" s="4026" t="s">
        <v>359</v>
      </c>
      <c r="EH97" s="4032" t="s">
        <v>359</v>
      </c>
      <c r="EI97" s="4086"/>
      <c r="EJ97" s="4086"/>
      <c r="EK97" s="4086"/>
      <c r="EL97" s="4086"/>
    </row>
    <row r="98" spans="1:142" s="2464" customFormat="1" ht="168.75" customHeight="1">
      <c r="A98" s="4053" t="s">
        <v>1731</v>
      </c>
      <c r="B98" s="4071">
        <v>0.24</v>
      </c>
      <c r="C98" s="4026" t="s">
        <v>1732</v>
      </c>
      <c r="D98" s="4071">
        <v>0.06</v>
      </c>
      <c r="E98" s="4026" t="s">
        <v>1048</v>
      </c>
      <c r="F98" s="4026" t="s">
        <v>1049</v>
      </c>
      <c r="G98" s="4026" t="s">
        <v>1123</v>
      </c>
      <c r="H98" s="4026" t="s">
        <v>26</v>
      </c>
      <c r="I98" s="4026">
        <v>106.489</v>
      </c>
      <c r="J98" s="4026">
        <v>2022</v>
      </c>
      <c r="K98" s="4038"/>
      <c r="L98" s="4055">
        <v>48578</v>
      </c>
      <c r="M98" s="4072">
        <v>109684</v>
      </c>
      <c r="N98" s="4072">
        <v>112878</v>
      </c>
      <c r="O98" s="4072">
        <v>116073</v>
      </c>
      <c r="P98" s="4072">
        <v>119268</v>
      </c>
      <c r="Q98" s="4072">
        <v>122462</v>
      </c>
      <c r="R98" s="4072">
        <v>125657</v>
      </c>
      <c r="S98" s="4072">
        <v>128852</v>
      </c>
      <c r="T98" s="4072">
        <v>132046</v>
      </c>
      <c r="U98" s="4072">
        <v>135241</v>
      </c>
      <c r="V98" s="4072">
        <v>138436</v>
      </c>
      <c r="W98" s="4026" t="s">
        <v>359</v>
      </c>
      <c r="X98" s="4026" t="s">
        <v>359</v>
      </c>
      <c r="Y98" s="4026" t="s">
        <v>359</v>
      </c>
      <c r="Z98" s="4026" t="s">
        <v>359</v>
      </c>
      <c r="AA98" s="4026" t="s">
        <v>359</v>
      </c>
      <c r="AB98" s="4026" t="s">
        <v>359</v>
      </c>
      <c r="AC98" s="4072">
        <v>138436</v>
      </c>
      <c r="AD98" s="4026" t="s">
        <v>359</v>
      </c>
      <c r="AE98" s="4069" t="s">
        <v>1074</v>
      </c>
      <c r="AF98" s="4012">
        <v>8.5000000000000006E-3</v>
      </c>
      <c r="AG98" s="4069" t="s">
        <v>1743</v>
      </c>
      <c r="AH98" s="4069" t="s">
        <v>1076</v>
      </c>
      <c r="AI98" s="4069" t="s">
        <v>1744</v>
      </c>
      <c r="AJ98" s="4069" t="s">
        <v>1077</v>
      </c>
      <c r="AK98" s="4069" t="s">
        <v>1</v>
      </c>
      <c r="AL98" s="4069" t="s">
        <v>23</v>
      </c>
      <c r="AM98" s="3979" t="str">
        <f t="shared" si="8"/>
        <v>NO</v>
      </c>
      <c r="AN98" s="4070" t="s">
        <v>437</v>
      </c>
      <c r="AO98" s="4069">
        <v>1</v>
      </c>
      <c r="AP98" s="4069">
        <v>2022</v>
      </c>
      <c r="AQ98" s="4094">
        <v>45078</v>
      </c>
      <c r="AR98" s="4094">
        <v>48578</v>
      </c>
      <c r="AS98" s="4069">
        <v>1</v>
      </c>
      <c r="AT98" s="4069">
        <v>1</v>
      </c>
      <c r="AU98" s="4069">
        <v>1</v>
      </c>
      <c r="AV98" s="4069">
        <v>1</v>
      </c>
      <c r="AW98" s="4069">
        <v>1</v>
      </c>
      <c r="AX98" s="4069">
        <v>1</v>
      </c>
      <c r="AY98" s="4069">
        <v>1</v>
      </c>
      <c r="AZ98" s="4069">
        <v>1</v>
      </c>
      <c r="BA98" s="4069">
        <v>1</v>
      </c>
      <c r="BB98" s="4069">
        <v>1</v>
      </c>
      <c r="BC98" s="4069" t="s">
        <v>359</v>
      </c>
      <c r="BD98" s="4069" t="s">
        <v>359</v>
      </c>
      <c r="BE98" s="4069" t="s">
        <v>359</v>
      </c>
      <c r="BF98" s="4069" t="s">
        <v>359</v>
      </c>
      <c r="BG98" s="4069" t="s">
        <v>359</v>
      </c>
      <c r="BH98" s="4069" t="s">
        <v>359</v>
      </c>
      <c r="BI98" s="4069">
        <v>1</v>
      </c>
      <c r="BJ98" s="4016">
        <v>17</v>
      </c>
      <c r="BK98" s="4017">
        <v>17</v>
      </c>
      <c r="BL98" s="4018" t="s">
        <v>1078</v>
      </c>
      <c r="BM98" s="4019">
        <v>7691</v>
      </c>
      <c r="BN98" s="4018">
        <v>18</v>
      </c>
      <c r="BO98" s="4018">
        <v>18</v>
      </c>
      <c r="BP98" s="4018" t="s">
        <v>1079</v>
      </c>
      <c r="BQ98" s="4019">
        <v>7691</v>
      </c>
      <c r="BR98" s="4018">
        <v>19</v>
      </c>
      <c r="BS98" s="4018" t="s">
        <v>359</v>
      </c>
      <c r="BT98" s="4019"/>
      <c r="BU98" s="4019" t="s">
        <v>359</v>
      </c>
      <c r="BV98" s="4018">
        <v>20</v>
      </c>
      <c r="BW98" s="4018" t="s">
        <v>359</v>
      </c>
      <c r="BX98" s="4019"/>
      <c r="BY98" s="4019" t="s">
        <v>359</v>
      </c>
      <c r="BZ98" s="4018">
        <v>21</v>
      </c>
      <c r="CA98" s="4018" t="s">
        <v>359</v>
      </c>
      <c r="CB98" s="4019"/>
      <c r="CC98" s="4019" t="s">
        <v>359</v>
      </c>
      <c r="CD98" s="4018">
        <v>22</v>
      </c>
      <c r="CE98" s="4018" t="s">
        <v>359</v>
      </c>
      <c r="CF98" s="4019"/>
      <c r="CG98" s="4019" t="s">
        <v>359</v>
      </c>
      <c r="CH98" s="4020">
        <v>23</v>
      </c>
      <c r="CI98" s="4018" t="s">
        <v>359</v>
      </c>
      <c r="CJ98" s="4019"/>
      <c r="CK98" s="4019" t="s">
        <v>359</v>
      </c>
      <c r="CL98" s="4021">
        <v>24</v>
      </c>
      <c r="CM98" s="4018" t="s">
        <v>359</v>
      </c>
      <c r="CN98" s="4019"/>
      <c r="CO98" s="4019" t="s">
        <v>359</v>
      </c>
      <c r="CP98" s="4020">
        <v>25</v>
      </c>
      <c r="CQ98" s="4018" t="s">
        <v>359</v>
      </c>
      <c r="CR98" s="4019"/>
      <c r="CS98" s="4019" t="s">
        <v>359</v>
      </c>
      <c r="CT98" s="4020">
        <v>27</v>
      </c>
      <c r="CU98" s="4018" t="s">
        <v>359</v>
      </c>
      <c r="CV98" s="4019"/>
      <c r="CW98" s="4019" t="s">
        <v>359</v>
      </c>
      <c r="CX98" s="4018">
        <v>0</v>
      </c>
      <c r="CY98" s="4018" t="s">
        <v>359</v>
      </c>
      <c r="CZ98" s="4019"/>
      <c r="DA98" s="4019" t="s">
        <v>359</v>
      </c>
      <c r="DB98" s="4018">
        <v>0</v>
      </c>
      <c r="DC98" s="4018" t="s">
        <v>359</v>
      </c>
      <c r="DD98" s="4019"/>
      <c r="DE98" s="4019" t="s">
        <v>359</v>
      </c>
      <c r="DF98" s="4018">
        <v>0</v>
      </c>
      <c r="DG98" s="4018" t="s">
        <v>359</v>
      </c>
      <c r="DH98" s="4019"/>
      <c r="DI98" s="4019" t="s">
        <v>359</v>
      </c>
      <c r="DJ98" s="4018">
        <v>0</v>
      </c>
      <c r="DK98" s="4018" t="s">
        <v>359</v>
      </c>
      <c r="DL98" s="4019"/>
      <c r="DM98" s="4019" t="s">
        <v>359</v>
      </c>
      <c r="DN98" s="4018">
        <v>0</v>
      </c>
      <c r="DO98" s="4018" t="s">
        <v>359</v>
      </c>
      <c r="DP98" s="4019"/>
      <c r="DQ98" s="4019" t="s">
        <v>359</v>
      </c>
      <c r="DR98" s="4018">
        <v>0</v>
      </c>
      <c r="DS98" s="4018" t="s">
        <v>359</v>
      </c>
      <c r="DT98" s="4022"/>
      <c r="DU98" s="4008" t="s">
        <v>359</v>
      </c>
      <c r="DV98" s="4023">
        <f t="shared" si="15"/>
        <v>216</v>
      </c>
      <c r="DW98" s="4026" t="s">
        <v>1080</v>
      </c>
      <c r="DX98" s="4026" t="s">
        <v>66</v>
      </c>
      <c r="DY98" s="4026" t="s">
        <v>1081</v>
      </c>
      <c r="DZ98" s="4037" t="s">
        <v>1082</v>
      </c>
      <c r="EA98" s="4037">
        <v>2883466</v>
      </c>
      <c r="EB98" s="1367" t="s">
        <v>1083</v>
      </c>
      <c r="EC98" s="4026" t="s">
        <v>359</v>
      </c>
      <c r="ED98" s="4026" t="s">
        <v>359</v>
      </c>
      <c r="EE98" s="4026" t="s">
        <v>359</v>
      </c>
      <c r="EF98" s="4026" t="s">
        <v>359</v>
      </c>
      <c r="EG98" s="4026" t="s">
        <v>359</v>
      </c>
      <c r="EH98" s="4032" t="s">
        <v>359</v>
      </c>
      <c r="EI98" s="4086"/>
      <c r="EJ98" s="4086"/>
      <c r="EK98" s="4086"/>
      <c r="EL98" s="4086"/>
    </row>
    <row r="99" spans="1:142" s="2464" customFormat="1" ht="168.75" customHeight="1">
      <c r="A99" s="4053" t="s">
        <v>1731</v>
      </c>
      <c r="B99" s="4071">
        <v>0.24</v>
      </c>
      <c r="C99" s="4026" t="s">
        <v>1732</v>
      </c>
      <c r="D99" s="4071">
        <v>0.06</v>
      </c>
      <c r="E99" s="4026" t="s">
        <v>1048</v>
      </c>
      <c r="F99" s="4026" t="s">
        <v>1049</v>
      </c>
      <c r="G99" s="4026" t="s">
        <v>1050</v>
      </c>
      <c r="H99" s="4026" t="s">
        <v>26</v>
      </c>
      <c r="I99" s="4026">
        <v>106.489</v>
      </c>
      <c r="J99" s="4026">
        <v>2022</v>
      </c>
      <c r="K99" s="4038"/>
      <c r="L99" s="4055">
        <v>48578</v>
      </c>
      <c r="M99" s="4072">
        <v>109684</v>
      </c>
      <c r="N99" s="4072">
        <v>112878</v>
      </c>
      <c r="O99" s="4072">
        <v>116073</v>
      </c>
      <c r="P99" s="4072">
        <v>119268</v>
      </c>
      <c r="Q99" s="4072">
        <v>122462</v>
      </c>
      <c r="R99" s="4072">
        <v>125657</v>
      </c>
      <c r="S99" s="4072">
        <v>128852</v>
      </c>
      <c r="T99" s="4072">
        <v>132046</v>
      </c>
      <c r="U99" s="4072">
        <v>135241</v>
      </c>
      <c r="V99" s="4072">
        <v>138436</v>
      </c>
      <c r="W99" s="4026" t="s">
        <v>359</v>
      </c>
      <c r="X99" s="4026" t="s">
        <v>359</v>
      </c>
      <c r="Y99" s="4026" t="s">
        <v>359</v>
      </c>
      <c r="Z99" s="4026" t="s">
        <v>359</v>
      </c>
      <c r="AA99" s="4026" t="s">
        <v>359</v>
      </c>
      <c r="AB99" s="4026" t="s">
        <v>359</v>
      </c>
      <c r="AC99" s="4072">
        <v>138436</v>
      </c>
      <c r="AD99" s="4026" t="s">
        <v>359</v>
      </c>
      <c r="AE99" s="4069" t="s">
        <v>1745</v>
      </c>
      <c r="AF99" s="4012">
        <v>8.5000000000000006E-3</v>
      </c>
      <c r="AG99" s="4069" t="s">
        <v>1085</v>
      </c>
      <c r="AH99" s="4069" t="s">
        <v>1086</v>
      </c>
      <c r="AI99" s="4069" t="s">
        <v>702</v>
      </c>
      <c r="AJ99" s="4069" t="s">
        <v>1742</v>
      </c>
      <c r="AK99" s="4069" t="s">
        <v>5</v>
      </c>
      <c r="AL99" s="4069" t="s">
        <v>20</v>
      </c>
      <c r="AM99" s="3979" t="str">
        <f t="shared" si="8"/>
        <v>SI</v>
      </c>
      <c r="AN99" s="4069" t="s">
        <v>1513</v>
      </c>
      <c r="AO99" s="4069" t="s">
        <v>437</v>
      </c>
      <c r="AP99" s="4069"/>
      <c r="AQ99" s="4094">
        <v>45078</v>
      </c>
      <c r="AR99" s="4094">
        <v>48578</v>
      </c>
      <c r="AS99" s="4069">
        <v>0</v>
      </c>
      <c r="AT99" s="4069">
        <v>1</v>
      </c>
      <c r="AU99" s="4069">
        <v>0</v>
      </c>
      <c r="AV99" s="4069">
        <v>0</v>
      </c>
      <c r="AW99" s="4069">
        <v>0</v>
      </c>
      <c r="AX99" s="4069">
        <v>1</v>
      </c>
      <c r="AY99" s="4069">
        <v>0</v>
      </c>
      <c r="AZ99" s="4069">
        <v>0</v>
      </c>
      <c r="BA99" s="4069">
        <v>0</v>
      </c>
      <c r="BB99" s="4069">
        <v>1</v>
      </c>
      <c r="BC99" s="4069" t="s">
        <v>359</v>
      </c>
      <c r="BD99" s="4069" t="s">
        <v>359</v>
      </c>
      <c r="BE99" s="4069" t="s">
        <v>359</v>
      </c>
      <c r="BF99" s="4069" t="s">
        <v>359</v>
      </c>
      <c r="BG99" s="4069" t="s">
        <v>359</v>
      </c>
      <c r="BH99" s="4069" t="s">
        <v>359</v>
      </c>
      <c r="BI99" s="4069">
        <v>3</v>
      </c>
      <c r="BJ99" s="4016">
        <v>9</v>
      </c>
      <c r="BK99" s="4017">
        <v>9</v>
      </c>
      <c r="BL99" s="4018" t="s">
        <v>574</v>
      </c>
      <c r="BM99" s="4019">
        <v>7691</v>
      </c>
      <c r="BN99" s="4018">
        <v>9</v>
      </c>
      <c r="BO99" s="4018">
        <v>9</v>
      </c>
      <c r="BP99" s="4018" t="s">
        <v>574</v>
      </c>
      <c r="BQ99" s="4019">
        <v>7691</v>
      </c>
      <c r="BR99" s="4018">
        <v>9</v>
      </c>
      <c r="BS99" s="4018" t="s">
        <v>359</v>
      </c>
      <c r="BT99" s="4019"/>
      <c r="BU99" s="4019" t="s">
        <v>359</v>
      </c>
      <c r="BV99" s="4018">
        <v>9</v>
      </c>
      <c r="BW99" s="4018" t="s">
        <v>359</v>
      </c>
      <c r="BX99" s="4019"/>
      <c r="BY99" s="4019" t="s">
        <v>359</v>
      </c>
      <c r="BZ99" s="4018">
        <v>10</v>
      </c>
      <c r="CA99" s="4018" t="s">
        <v>359</v>
      </c>
      <c r="CB99" s="4019"/>
      <c r="CC99" s="4019" t="s">
        <v>359</v>
      </c>
      <c r="CD99" s="4018">
        <v>10</v>
      </c>
      <c r="CE99" s="4018" t="s">
        <v>359</v>
      </c>
      <c r="CF99" s="4019"/>
      <c r="CG99" s="4019" t="s">
        <v>359</v>
      </c>
      <c r="CH99" s="4020">
        <v>11</v>
      </c>
      <c r="CI99" s="4018" t="s">
        <v>359</v>
      </c>
      <c r="CJ99" s="4019"/>
      <c r="CK99" s="4019" t="s">
        <v>359</v>
      </c>
      <c r="CL99" s="4021">
        <v>11</v>
      </c>
      <c r="CM99" s="4018" t="s">
        <v>359</v>
      </c>
      <c r="CN99" s="4019"/>
      <c r="CO99" s="4019" t="s">
        <v>359</v>
      </c>
      <c r="CP99" s="4020">
        <v>12</v>
      </c>
      <c r="CQ99" s="4018" t="s">
        <v>359</v>
      </c>
      <c r="CR99" s="4019"/>
      <c r="CS99" s="4019" t="s">
        <v>359</v>
      </c>
      <c r="CT99" s="4020">
        <v>12</v>
      </c>
      <c r="CU99" s="4018" t="s">
        <v>359</v>
      </c>
      <c r="CV99" s="4019"/>
      <c r="CW99" s="4019" t="s">
        <v>359</v>
      </c>
      <c r="CX99" s="4018">
        <v>0</v>
      </c>
      <c r="CY99" s="4018" t="s">
        <v>359</v>
      </c>
      <c r="CZ99" s="4019"/>
      <c r="DA99" s="4019" t="s">
        <v>359</v>
      </c>
      <c r="DB99" s="4018">
        <v>0</v>
      </c>
      <c r="DC99" s="4018" t="s">
        <v>359</v>
      </c>
      <c r="DD99" s="4019"/>
      <c r="DE99" s="4019" t="s">
        <v>359</v>
      </c>
      <c r="DF99" s="4018">
        <v>0</v>
      </c>
      <c r="DG99" s="4018" t="s">
        <v>359</v>
      </c>
      <c r="DH99" s="4019"/>
      <c r="DI99" s="4019" t="s">
        <v>359</v>
      </c>
      <c r="DJ99" s="4018">
        <v>0</v>
      </c>
      <c r="DK99" s="4018" t="s">
        <v>359</v>
      </c>
      <c r="DL99" s="4019"/>
      <c r="DM99" s="4019" t="s">
        <v>359</v>
      </c>
      <c r="DN99" s="4018">
        <v>0</v>
      </c>
      <c r="DO99" s="4018" t="s">
        <v>359</v>
      </c>
      <c r="DP99" s="4019"/>
      <c r="DQ99" s="4019" t="s">
        <v>359</v>
      </c>
      <c r="DR99" s="4018">
        <v>0</v>
      </c>
      <c r="DS99" s="4018" t="s">
        <v>359</v>
      </c>
      <c r="DT99" s="4022"/>
      <c r="DU99" s="4008" t="s">
        <v>359</v>
      </c>
      <c r="DV99" s="4023">
        <f t="shared" si="15"/>
        <v>102</v>
      </c>
      <c r="DW99" s="4026" t="s">
        <v>1069</v>
      </c>
      <c r="DX99" s="4026" t="s">
        <v>1070</v>
      </c>
      <c r="DY99" s="4026" t="s">
        <v>1087</v>
      </c>
      <c r="DZ99" s="4026" t="s">
        <v>1088</v>
      </c>
      <c r="EA99" s="4026" t="s">
        <v>359</v>
      </c>
      <c r="EB99" s="1367" t="s">
        <v>1089</v>
      </c>
      <c r="EC99" s="4026" t="s">
        <v>359</v>
      </c>
      <c r="ED99" s="4026" t="s">
        <v>359</v>
      </c>
      <c r="EE99" s="4026" t="s">
        <v>359</v>
      </c>
      <c r="EF99" s="4026" t="s">
        <v>359</v>
      </c>
      <c r="EG99" s="4026" t="s">
        <v>359</v>
      </c>
      <c r="EH99" s="4032" t="s">
        <v>359</v>
      </c>
      <c r="EI99" s="4086"/>
      <c r="EJ99" s="4086"/>
      <c r="EK99" s="4086"/>
      <c r="EL99" s="4086"/>
    </row>
    <row r="100" spans="1:142" s="2464" customFormat="1" ht="168.75" customHeight="1">
      <c r="A100" s="4053" t="s">
        <v>1731</v>
      </c>
      <c r="B100" s="4071">
        <v>0.24</v>
      </c>
      <c r="C100" s="4026" t="s">
        <v>1732</v>
      </c>
      <c r="D100" s="4071">
        <v>0.06</v>
      </c>
      <c r="E100" s="4026" t="s">
        <v>1048</v>
      </c>
      <c r="F100" s="4026" t="s">
        <v>1049</v>
      </c>
      <c r="G100" s="4026" t="s">
        <v>1050</v>
      </c>
      <c r="H100" s="4026" t="s">
        <v>26</v>
      </c>
      <c r="I100" s="4026">
        <v>106.489</v>
      </c>
      <c r="J100" s="4026">
        <v>2022</v>
      </c>
      <c r="K100" s="4038"/>
      <c r="L100" s="4055">
        <v>48578</v>
      </c>
      <c r="M100" s="4072">
        <v>109684</v>
      </c>
      <c r="N100" s="4072">
        <v>112878</v>
      </c>
      <c r="O100" s="4072">
        <v>116073</v>
      </c>
      <c r="P100" s="4072">
        <v>119268</v>
      </c>
      <c r="Q100" s="4072">
        <v>122462</v>
      </c>
      <c r="R100" s="4072">
        <v>125657</v>
      </c>
      <c r="S100" s="4072">
        <v>128852</v>
      </c>
      <c r="T100" s="4072">
        <v>132046</v>
      </c>
      <c r="U100" s="4072">
        <v>135241</v>
      </c>
      <c r="V100" s="4072">
        <v>138436</v>
      </c>
      <c r="W100" s="4026" t="s">
        <v>359</v>
      </c>
      <c r="X100" s="4026" t="s">
        <v>359</v>
      </c>
      <c r="Y100" s="4026" t="s">
        <v>359</v>
      </c>
      <c r="Z100" s="4026" t="s">
        <v>359</v>
      </c>
      <c r="AA100" s="4026" t="s">
        <v>359</v>
      </c>
      <c r="AB100" s="4026" t="s">
        <v>359</v>
      </c>
      <c r="AC100" s="4072">
        <v>138436</v>
      </c>
      <c r="AD100" s="4026" t="s">
        <v>359</v>
      </c>
      <c r="AE100" s="4069" t="s">
        <v>1746</v>
      </c>
      <c r="AF100" s="4012">
        <v>8.5000000000000006E-3</v>
      </c>
      <c r="AG100" s="4069" t="s">
        <v>1747</v>
      </c>
      <c r="AH100" s="4069" t="s">
        <v>1748</v>
      </c>
      <c r="AI100" s="4069" t="s">
        <v>702</v>
      </c>
      <c r="AJ100" s="4069" t="s">
        <v>1742</v>
      </c>
      <c r="AK100" s="4069" t="s">
        <v>1741</v>
      </c>
      <c r="AL100" s="4069" t="s">
        <v>23</v>
      </c>
      <c r="AM100" s="3979" t="str">
        <f t="shared" si="8"/>
        <v>NO</v>
      </c>
      <c r="AN100" s="4069" t="s">
        <v>437</v>
      </c>
      <c r="AO100" s="4069">
        <v>1</v>
      </c>
      <c r="AP100" s="4069">
        <v>2022</v>
      </c>
      <c r="AQ100" s="4094">
        <v>45078</v>
      </c>
      <c r="AR100" s="4094">
        <v>12054</v>
      </c>
      <c r="AS100" s="4069">
        <v>1</v>
      </c>
      <c r="AT100" s="4069">
        <v>1</v>
      </c>
      <c r="AU100" s="4069">
        <v>1</v>
      </c>
      <c r="AV100" s="4069">
        <v>1</v>
      </c>
      <c r="AW100" s="4069">
        <v>1</v>
      </c>
      <c r="AX100" s="4069">
        <v>1</v>
      </c>
      <c r="AY100" s="4069">
        <v>1</v>
      </c>
      <c r="AZ100" s="4069">
        <v>1</v>
      </c>
      <c r="BA100" s="4069">
        <v>1</v>
      </c>
      <c r="BB100" s="4069">
        <v>1</v>
      </c>
      <c r="BC100" s="4069" t="s">
        <v>359</v>
      </c>
      <c r="BD100" s="4069" t="s">
        <v>359</v>
      </c>
      <c r="BE100" s="4069" t="s">
        <v>359</v>
      </c>
      <c r="BF100" s="4069" t="s">
        <v>359</v>
      </c>
      <c r="BG100" s="4069" t="s">
        <v>359</v>
      </c>
      <c r="BH100" s="4069" t="s">
        <v>359</v>
      </c>
      <c r="BI100" s="4069">
        <v>1</v>
      </c>
      <c r="BJ100" s="4016">
        <v>38</v>
      </c>
      <c r="BK100" s="4017">
        <v>38</v>
      </c>
      <c r="BL100" s="4018" t="s">
        <v>1528</v>
      </c>
      <c r="BM100" s="4019">
        <v>7871</v>
      </c>
      <c r="BN100" s="4018">
        <v>101</v>
      </c>
      <c r="BO100" s="4018">
        <v>101</v>
      </c>
      <c r="BP100" s="4018" t="s">
        <v>1528</v>
      </c>
      <c r="BQ100" s="4019">
        <v>7871</v>
      </c>
      <c r="BR100" s="4018">
        <v>111</v>
      </c>
      <c r="BS100" s="4018" t="s">
        <v>359</v>
      </c>
      <c r="BT100" s="4019"/>
      <c r="BU100" s="4019" t="s">
        <v>359</v>
      </c>
      <c r="BV100" s="4018">
        <v>122</v>
      </c>
      <c r="BW100" s="4018" t="s">
        <v>359</v>
      </c>
      <c r="BX100" s="4019"/>
      <c r="BY100" s="4019" t="s">
        <v>359</v>
      </c>
      <c r="BZ100" s="4018">
        <v>134</v>
      </c>
      <c r="CA100" s="4018" t="s">
        <v>359</v>
      </c>
      <c r="CB100" s="4019"/>
      <c r="CC100" s="4019" t="s">
        <v>359</v>
      </c>
      <c r="CD100" s="4018">
        <v>148</v>
      </c>
      <c r="CE100" s="4018" t="s">
        <v>359</v>
      </c>
      <c r="CF100" s="4019"/>
      <c r="CG100" s="4019" t="s">
        <v>359</v>
      </c>
      <c r="CH100" s="4020">
        <v>162</v>
      </c>
      <c r="CI100" s="4018" t="s">
        <v>359</v>
      </c>
      <c r="CJ100" s="4019"/>
      <c r="CK100" s="4019" t="s">
        <v>359</v>
      </c>
      <c r="CL100" s="4021">
        <v>179</v>
      </c>
      <c r="CM100" s="4018" t="s">
        <v>359</v>
      </c>
      <c r="CN100" s="4019"/>
      <c r="CO100" s="4019" t="s">
        <v>359</v>
      </c>
      <c r="CP100" s="4020">
        <v>197</v>
      </c>
      <c r="CQ100" s="4018" t="s">
        <v>359</v>
      </c>
      <c r="CR100" s="4019"/>
      <c r="CS100" s="4019" t="s">
        <v>359</v>
      </c>
      <c r="CT100" s="4020">
        <v>216</v>
      </c>
      <c r="CU100" s="4018" t="s">
        <v>359</v>
      </c>
      <c r="CV100" s="4019"/>
      <c r="CW100" s="4019" t="s">
        <v>359</v>
      </c>
      <c r="CX100" s="4018">
        <v>0</v>
      </c>
      <c r="CY100" s="4018" t="s">
        <v>359</v>
      </c>
      <c r="CZ100" s="4019"/>
      <c r="DA100" s="4019" t="s">
        <v>359</v>
      </c>
      <c r="DB100" s="4018">
        <v>0</v>
      </c>
      <c r="DC100" s="4018" t="s">
        <v>359</v>
      </c>
      <c r="DD100" s="4019"/>
      <c r="DE100" s="4019" t="s">
        <v>359</v>
      </c>
      <c r="DF100" s="4018">
        <v>0</v>
      </c>
      <c r="DG100" s="4018" t="s">
        <v>359</v>
      </c>
      <c r="DH100" s="4019"/>
      <c r="DI100" s="4019" t="s">
        <v>359</v>
      </c>
      <c r="DJ100" s="4018">
        <v>0</v>
      </c>
      <c r="DK100" s="4018" t="s">
        <v>359</v>
      </c>
      <c r="DL100" s="4019"/>
      <c r="DM100" s="4019" t="s">
        <v>359</v>
      </c>
      <c r="DN100" s="4018">
        <v>0</v>
      </c>
      <c r="DO100" s="4018" t="s">
        <v>359</v>
      </c>
      <c r="DP100" s="4019"/>
      <c r="DQ100" s="4019" t="s">
        <v>359</v>
      </c>
      <c r="DR100" s="4018">
        <v>0</v>
      </c>
      <c r="DS100" s="4018" t="s">
        <v>359</v>
      </c>
      <c r="DT100" s="4022"/>
      <c r="DU100" s="4008" t="s">
        <v>359</v>
      </c>
      <c r="DV100" s="4023">
        <f t="shared" si="15"/>
        <v>1408</v>
      </c>
      <c r="DW100" s="4026" t="s">
        <v>1069</v>
      </c>
      <c r="DX100" s="4026" t="s">
        <v>1070</v>
      </c>
      <c r="DY100" s="4026" t="s">
        <v>1094</v>
      </c>
      <c r="DZ100" s="4026" t="s">
        <v>1095</v>
      </c>
      <c r="EA100" s="4026">
        <v>3183505487</v>
      </c>
      <c r="EB100" s="1368" t="s">
        <v>359</v>
      </c>
      <c r="EC100" s="4026" t="s">
        <v>359</v>
      </c>
      <c r="ED100" s="4026" t="s">
        <v>359</v>
      </c>
      <c r="EE100" s="4026" t="s">
        <v>359</v>
      </c>
      <c r="EF100" s="4026" t="s">
        <v>359</v>
      </c>
      <c r="EG100" s="4026" t="s">
        <v>359</v>
      </c>
      <c r="EH100" s="4032" t="s">
        <v>359</v>
      </c>
      <c r="EI100" s="4086"/>
      <c r="EJ100" s="4086"/>
      <c r="EK100" s="4086"/>
      <c r="EL100" s="4086"/>
    </row>
    <row r="101" spans="1:142" s="2464" customFormat="1" ht="168.75" customHeight="1">
      <c r="A101" s="4053" t="s">
        <v>1731</v>
      </c>
      <c r="B101" s="4071">
        <v>0.24</v>
      </c>
      <c r="C101" s="4026" t="s">
        <v>1096</v>
      </c>
      <c r="D101" s="4071">
        <v>0.06</v>
      </c>
      <c r="E101" s="4026" t="s">
        <v>1097</v>
      </c>
      <c r="F101" s="4026" t="s">
        <v>1749</v>
      </c>
      <c r="G101" s="4026" t="s">
        <v>427</v>
      </c>
      <c r="H101" s="4026" t="s">
        <v>29</v>
      </c>
      <c r="I101" s="4026" t="s">
        <v>437</v>
      </c>
      <c r="J101" s="4026" t="s">
        <v>359</v>
      </c>
      <c r="K101" s="4038"/>
      <c r="L101" s="4055">
        <v>47847</v>
      </c>
      <c r="M101" s="4026" t="s">
        <v>359</v>
      </c>
      <c r="N101" s="4026" t="s">
        <v>359</v>
      </c>
      <c r="O101" s="4026" t="s">
        <v>359</v>
      </c>
      <c r="P101" s="4026" t="s">
        <v>1750</v>
      </c>
      <c r="Q101" s="4026" t="s">
        <v>359</v>
      </c>
      <c r="R101" s="4026" t="s">
        <v>359</v>
      </c>
      <c r="S101" s="4026" t="s">
        <v>359</v>
      </c>
      <c r="T101" s="4026" t="s">
        <v>1751</v>
      </c>
      <c r="U101" s="4026" t="s">
        <v>359</v>
      </c>
      <c r="V101" s="4026" t="s">
        <v>359</v>
      </c>
      <c r="W101" s="4026" t="s">
        <v>359</v>
      </c>
      <c r="X101" s="4026" t="s">
        <v>359</v>
      </c>
      <c r="Y101" s="4026" t="s">
        <v>359</v>
      </c>
      <c r="Z101" s="4026" t="s">
        <v>359</v>
      </c>
      <c r="AA101" s="4026" t="s">
        <v>359</v>
      </c>
      <c r="AB101" s="4026" t="s">
        <v>359</v>
      </c>
      <c r="AC101" s="4026" t="s">
        <v>359</v>
      </c>
      <c r="AD101" s="4026" t="s">
        <v>359</v>
      </c>
      <c r="AE101" s="4052" t="s">
        <v>1752</v>
      </c>
      <c r="AF101" s="4012">
        <v>8.5000000000000006E-3</v>
      </c>
      <c r="AG101" s="4069" t="s">
        <v>1753</v>
      </c>
      <c r="AH101" s="4069" t="s">
        <v>1754</v>
      </c>
      <c r="AI101" s="4069" t="s">
        <v>702</v>
      </c>
      <c r="AJ101" s="4069" t="s">
        <v>1742</v>
      </c>
      <c r="AK101" s="4069" t="s">
        <v>1755</v>
      </c>
      <c r="AL101" s="4069" t="s">
        <v>20</v>
      </c>
      <c r="AM101" s="3979" t="str">
        <f t="shared" si="8"/>
        <v>NO</v>
      </c>
      <c r="AN101" s="4069" t="s">
        <v>437</v>
      </c>
      <c r="AO101" s="4069">
        <v>1</v>
      </c>
      <c r="AP101" s="4069">
        <v>2022</v>
      </c>
      <c r="AQ101" s="4094">
        <v>45078</v>
      </c>
      <c r="AR101" s="4094">
        <v>48578</v>
      </c>
      <c r="AS101" s="4069">
        <v>2</v>
      </c>
      <c r="AT101" s="4069">
        <v>4</v>
      </c>
      <c r="AU101" s="4069">
        <v>4</v>
      </c>
      <c r="AV101" s="4069">
        <v>4</v>
      </c>
      <c r="AW101" s="4069">
        <v>4</v>
      </c>
      <c r="AX101" s="4069">
        <v>4</v>
      </c>
      <c r="AY101" s="4069">
        <v>4</v>
      </c>
      <c r="AZ101" s="4069">
        <v>4</v>
      </c>
      <c r="BA101" s="4069">
        <v>4</v>
      </c>
      <c r="BB101" s="4069">
        <v>4</v>
      </c>
      <c r="BC101" s="4069" t="s">
        <v>359</v>
      </c>
      <c r="BD101" s="4069" t="s">
        <v>359</v>
      </c>
      <c r="BE101" s="4069" t="s">
        <v>359</v>
      </c>
      <c r="BF101" s="4069" t="s">
        <v>359</v>
      </c>
      <c r="BG101" s="4069" t="s">
        <v>359</v>
      </c>
      <c r="BH101" s="4069" t="s">
        <v>359</v>
      </c>
      <c r="BI101" s="4069">
        <v>38</v>
      </c>
      <c r="BJ101" s="4016">
        <v>60</v>
      </c>
      <c r="BK101" s="4017">
        <v>60</v>
      </c>
      <c r="BL101" s="4018" t="s">
        <v>574</v>
      </c>
      <c r="BM101" s="4019">
        <v>7871</v>
      </c>
      <c r="BN101" s="4018">
        <v>63</v>
      </c>
      <c r="BO101" s="4018">
        <v>63</v>
      </c>
      <c r="BP101" s="4018" t="s">
        <v>574</v>
      </c>
      <c r="BQ101" s="4019">
        <v>7871</v>
      </c>
      <c r="BR101" s="4018">
        <v>66</v>
      </c>
      <c r="BS101" s="4018" t="s">
        <v>359</v>
      </c>
      <c r="BT101" s="4019"/>
      <c r="BU101" s="4019" t="s">
        <v>359</v>
      </c>
      <c r="BV101" s="4018">
        <v>69</v>
      </c>
      <c r="BW101" s="4018" t="s">
        <v>359</v>
      </c>
      <c r="BX101" s="4019"/>
      <c r="BY101" s="4019" t="s">
        <v>359</v>
      </c>
      <c r="BZ101" s="4018">
        <v>72</v>
      </c>
      <c r="CA101" s="4018" t="s">
        <v>359</v>
      </c>
      <c r="CB101" s="4019"/>
      <c r="CC101" s="4019" t="s">
        <v>359</v>
      </c>
      <c r="CD101" s="4018">
        <v>76</v>
      </c>
      <c r="CE101" s="4018" t="s">
        <v>359</v>
      </c>
      <c r="CF101" s="4019"/>
      <c r="CG101" s="4019" t="s">
        <v>359</v>
      </c>
      <c r="CH101" s="4020">
        <v>80</v>
      </c>
      <c r="CI101" s="4018" t="s">
        <v>359</v>
      </c>
      <c r="CJ101" s="4019"/>
      <c r="CK101" s="4019" t="s">
        <v>359</v>
      </c>
      <c r="CL101" s="4021">
        <v>84</v>
      </c>
      <c r="CM101" s="4018" t="s">
        <v>359</v>
      </c>
      <c r="CN101" s="4019"/>
      <c r="CO101" s="4019" t="s">
        <v>359</v>
      </c>
      <c r="CP101" s="4020">
        <v>88</v>
      </c>
      <c r="CQ101" s="4018" t="s">
        <v>359</v>
      </c>
      <c r="CR101" s="4019"/>
      <c r="CS101" s="4019" t="s">
        <v>359</v>
      </c>
      <c r="CT101" s="4020">
        <v>92</v>
      </c>
      <c r="CU101" s="4018" t="s">
        <v>359</v>
      </c>
      <c r="CV101" s="4019"/>
      <c r="CW101" s="4019" t="s">
        <v>359</v>
      </c>
      <c r="CX101" s="4018">
        <v>0</v>
      </c>
      <c r="CY101" s="4018" t="s">
        <v>359</v>
      </c>
      <c r="CZ101" s="4019"/>
      <c r="DA101" s="4019" t="s">
        <v>359</v>
      </c>
      <c r="DB101" s="4018">
        <v>0</v>
      </c>
      <c r="DC101" s="4018" t="s">
        <v>359</v>
      </c>
      <c r="DD101" s="4019"/>
      <c r="DE101" s="4019" t="s">
        <v>359</v>
      </c>
      <c r="DF101" s="4018">
        <v>0</v>
      </c>
      <c r="DG101" s="4018" t="s">
        <v>359</v>
      </c>
      <c r="DH101" s="4019"/>
      <c r="DI101" s="4019" t="s">
        <v>359</v>
      </c>
      <c r="DJ101" s="4018">
        <v>0</v>
      </c>
      <c r="DK101" s="4018" t="s">
        <v>359</v>
      </c>
      <c r="DL101" s="4019"/>
      <c r="DM101" s="4019" t="s">
        <v>359</v>
      </c>
      <c r="DN101" s="4018">
        <v>0</v>
      </c>
      <c r="DO101" s="4018" t="s">
        <v>359</v>
      </c>
      <c r="DP101" s="4019"/>
      <c r="DQ101" s="4019" t="s">
        <v>359</v>
      </c>
      <c r="DR101" s="4018">
        <v>0</v>
      </c>
      <c r="DS101" s="4018" t="s">
        <v>359</v>
      </c>
      <c r="DT101" s="4022"/>
      <c r="DU101" s="4008" t="s">
        <v>359</v>
      </c>
      <c r="DV101" s="4023">
        <f t="shared" si="15"/>
        <v>750</v>
      </c>
      <c r="DW101" s="4026" t="s">
        <v>1069</v>
      </c>
      <c r="DX101" s="4026" t="s">
        <v>1070</v>
      </c>
      <c r="DY101" s="4026" t="s">
        <v>1106</v>
      </c>
      <c r="DZ101" s="4026" t="s">
        <v>1107</v>
      </c>
      <c r="EA101" s="4026">
        <v>3144219306</v>
      </c>
      <c r="EB101" s="1367" t="s">
        <v>1756</v>
      </c>
      <c r="EC101" s="4026" t="s">
        <v>359</v>
      </c>
      <c r="ED101" s="4037" t="s">
        <v>359</v>
      </c>
      <c r="EE101" s="4037" t="s">
        <v>359</v>
      </c>
      <c r="EF101" s="4037" t="s">
        <v>359</v>
      </c>
      <c r="EG101" s="4037" t="s">
        <v>359</v>
      </c>
      <c r="EH101" s="4084" t="s">
        <v>359</v>
      </c>
      <c r="EI101" s="4086"/>
      <c r="EJ101" s="4086"/>
      <c r="EK101" s="4086"/>
      <c r="EL101" s="4086"/>
    </row>
    <row r="102" spans="1:142" s="2464" customFormat="1" ht="168.75" customHeight="1">
      <c r="A102" s="4053" t="s">
        <v>1731</v>
      </c>
      <c r="B102" s="4071">
        <v>0.24</v>
      </c>
      <c r="C102" s="4026" t="s">
        <v>1096</v>
      </c>
      <c r="D102" s="4071">
        <v>0.06</v>
      </c>
      <c r="E102" s="4026" t="s">
        <v>1097</v>
      </c>
      <c r="F102" s="4026" t="s">
        <v>1757</v>
      </c>
      <c r="G102" s="4026" t="s">
        <v>427</v>
      </c>
      <c r="H102" s="4026" t="s">
        <v>29</v>
      </c>
      <c r="I102" s="4026" t="s">
        <v>437</v>
      </c>
      <c r="J102" s="4026" t="s">
        <v>359</v>
      </c>
      <c r="K102" s="4038"/>
      <c r="L102" s="4055">
        <v>48578</v>
      </c>
      <c r="M102" s="4026" t="s">
        <v>359</v>
      </c>
      <c r="N102" s="4026" t="s">
        <v>359</v>
      </c>
      <c r="O102" s="4026" t="s">
        <v>359</v>
      </c>
      <c r="P102" s="4026" t="s">
        <v>1758</v>
      </c>
      <c r="Q102" s="4026" t="s">
        <v>359</v>
      </c>
      <c r="R102" s="4026" t="s">
        <v>359</v>
      </c>
      <c r="S102" s="4026" t="s">
        <v>359</v>
      </c>
      <c r="T102" s="4026" t="s">
        <v>1759</v>
      </c>
      <c r="U102" s="4026" t="s">
        <v>359</v>
      </c>
      <c r="V102" s="4026" t="s">
        <v>359</v>
      </c>
      <c r="W102" s="4026" t="s">
        <v>359</v>
      </c>
      <c r="X102" s="4026" t="s">
        <v>359</v>
      </c>
      <c r="Y102" s="4026" t="s">
        <v>359</v>
      </c>
      <c r="Z102" s="4026" t="s">
        <v>359</v>
      </c>
      <c r="AA102" s="4026" t="s">
        <v>359</v>
      </c>
      <c r="AB102" s="4026" t="s">
        <v>359</v>
      </c>
      <c r="AC102" s="4026" t="s">
        <v>359</v>
      </c>
      <c r="AD102" s="4026" t="s">
        <v>359</v>
      </c>
      <c r="AE102" s="4069" t="s">
        <v>1109</v>
      </c>
      <c r="AF102" s="4012">
        <v>8.5000000000000006E-3</v>
      </c>
      <c r="AG102" s="4069" t="s">
        <v>1760</v>
      </c>
      <c r="AH102" s="4069" t="s">
        <v>1761</v>
      </c>
      <c r="AI102" s="4069" t="s">
        <v>702</v>
      </c>
      <c r="AJ102" s="4069" t="s">
        <v>1742</v>
      </c>
      <c r="AK102" s="4069" t="s">
        <v>1762</v>
      </c>
      <c r="AL102" s="4070" t="s">
        <v>23</v>
      </c>
      <c r="AM102" s="3979" t="str">
        <f t="shared" si="8"/>
        <v>NO</v>
      </c>
      <c r="AN102" s="4069" t="s">
        <v>437</v>
      </c>
      <c r="AO102" s="4069">
        <v>2</v>
      </c>
      <c r="AP102" s="4069">
        <v>2022</v>
      </c>
      <c r="AQ102" s="4094">
        <v>45078</v>
      </c>
      <c r="AR102" s="4094">
        <v>48578</v>
      </c>
      <c r="AS102" s="4070">
        <v>3</v>
      </c>
      <c r="AT102" s="4070">
        <v>3</v>
      </c>
      <c r="AU102" s="4070">
        <v>3</v>
      </c>
      <c r="AV102" s="4070">
        <v>3</v>
      </c>
      <c r="AW102" s="4070">
        <v>3</v>
      </c>
      <c r="AX102" s="4070">
        <v>3</v>
      </c>
      <c r="AY102" s="4070">
        <v>3</v>
      </c>
      <c r="AZ102" s="4070">
        <v>3</v>
      </c>
      <c r="BA102" s="4070">
        <v>3</v>
      </c>
      <c r="BB102" s="4070">
        <v>3</v>
      </c>
      <c r="BC102" s="4069" t="s">
        <v>359</v>
      </c>
      <c r="BD102" s="4069" t="s">
        <v>359</v>
      </c>
      <c r="BE102" s="4069" t="s">
        <v>359</v>
      </c>
      <c r="BF102" s="4069" t="s">
        <v>359</v>
      </c>
      <c r="BG102" s="4069" t="s">
        <v>359</v>
      </c>
      <c r="BH102" s="4069" t="s">
        <v>359</v>
      </c>
      <c r="BI102" s="4069">
        <v>3</v>
      </c>
      <c r="BJ102" s="4016">
        <v>43</v>
      </c>
      <c r="BK102" s="4017">
        <v>43</v>
      </c>
      <c r="BL102" s="4018" t="s">
        <v>574</v>
      </c>
      <c r="BM102" s="4019">
        <v>7871</v>
      </c>
      <c r="BN102" s="4018">
        <v>45</v>
      </c>
      <c r="BO102" s="4018">
        <v>45</v>
      </c>
      <c r="BP102" s="4018" t="s">
        <v>574</v>
      </c>
      <c r="BQ102" s="4019">
        <v>7871</v>
      </c>
      <c r="BR102" s="4018">
        <v>47</v>
      </c>
      <c r="BS102" s="4018" t="s">
        <v>359</v>
      </c>
      <c r="BT102" s="4019"/>
      <c r="BU102" s="4019" t="s">
        <v>359</v>
      </c>
      <c r="BV102" s="4018">
        <v>49</v>
      </c>
      <c r="BW102" s="4018" t="s">
        <v>359</v>
      </c>
      <c r="BX102" s="4019"/>
      <c r="BY102" s="4019" t="s">
        <v>359</v>
      </c>
      <c r="BZ102" s="4018">
        <v>51</v>
      </c>
      <c r="CA102" s="4018" t="s">
        <v>359</v>
      </c>
      <c r="CB102" s="4019"/>
      <c r="CC102" s="4019" t="s">
        <v>359</v>
      </c>
      <c r="CD102" s="4018">
        <v>53</v>
      </c>
      <c r="CE102" s="4018" t="s">
        <v>359</v>
      </c>
      <c r="CF102" s="4019"/>
      <c r="CG102" s="4019" t="s">
        <v>359</v>
      </c>
      <c r="CH102" s="4020">
        <v>56</v>
      </c>
      <c r="CI102" s="4018" t="s">
        <v>359</v>
      </c>
      <c r="CJ102" s="4019"/>
      <c r="CK102" s="4019" t="s">
        <v>359</v>
      </c>
      <c r="CL102" s="4021">
        <v>59</v>
      </c>
      <c r="CM102" s="4018" t="s">
        <v>359</v>
      </c>
      <c r="CN102" s="4019"/>
      <c r="CO102" s="4019" t="s">
        <v>359</v>
      </c>
      <c r="CP102" s="4020">
        <v>62</v>
      </c>
      <c r="CQ102" s="4018" t="s">
        <v>359</v>
      </c>
      <c r="CR102" s="4019"/>
      <c r="CS102" s="4019" t="s">
        <v>359</v>
      </c>
      <c r="CT102" s="4020">
        <v>65</v>
      </c>
      <c r="CU102" s="4018" t="s">
        <v>359</v>
      </c>
      <c r="CV102" s="4019"/>
      <c r="CW102" s="4019" t="s">
        <v>359</v>
      </c>
      <c r="CX102" s="4018">
        <v>0</v>
      </c>
      <c r="CY102" s="4018" t="s">
        <v>359</v>
      </c>
      <c r="CZ102" s="4019"/>
      <c r="DA102" s="4019" t="s">
        <v>359</v>
      </c>
      <c r="DB102" s="4018">
        <v>0</v>
      </c>
      <c r="DC102" s="4018" t="s">
        <v>359</v>
      </c>
      <c r="DD102" s="4019"/>
      <c r="DE102" s="4019" t="s">
        <v>359</v>
      </c>
      <c r="DF102" s="4018">
        <v>0</v>
      </c>
      <c r="DG102" s="4018" t="s">
        <v>359</v>
      </c>
      <c r="DH102" s="4019"/>
      <c r="DI102" s="4019" t="s">
        <v>359</v>
      </c>
      <c r="DJ102" s="4018">
        <v>0</v>
      </c>
      <c r="DK102" s="4018" t="s">
        <v>359</v>
      </c>
      <c r="DL102" s="4019"/>
      <c r="DM102" s="4019" t="s">
        <v>359</v>
      </c>
      <c r="DN102" s="4018">
        <v>0</v>
      </c>
      <c r="DO102" s="4018" t="s">
        <v>359</v>
      </c>
      <c r="DP102" s="4019"/>
      <c r="DQ102" s="4019" t="s">
        <v>359</v>
      </c>
      <c r="DR102" s="4018">
        <v>0</v>
      </c>
      <c r="DS102" s="4018" t="s">
        <v>359</v>
      </c>
      <c r="DT102" s="4022"/>
      <c r="DU102" s="4008" t="s">
        <v>359</v>
      </c>
      <c r="DV102" s="4023">
        <f t="shared" si="15"/>
        <v>530</v>
      </c>
      <c r="DW102" s="4026" t="s">
        <v>1069</v>
      </c>
      <c r="DX102" s="4026" t="s">
        <v>1070</v>
      </c>
      <c r="DY102" s="4026" t="s">
        <v>1106</v>
      </c>
      <c r="DZ102" s="4026" t="s">
        <v>1107</v>
      </c>
      <c r="EA102" s="4026">
        <v>3144219306</v>
      </c>
      <c r="EB102" s="1367" t="s">
        <v>1756</v>
      </c>
      <c r="EC102" s="4037" t="s">
        <v>359</v>
      </c>
      <c r="ED102" s="4037" t="s">
        <v>359</v>
      </c>
      <c r="EE102" s="4037" t="s">
        <v>359</v>
      </c>
      <c r="EF102" s="4037" t="s">
        <v>359</v>
      </c>
      <c r="EG102" s="4037" t="s">
        <v>359</v>
      </c>
      <c r="EH102" s="2783" t="s">
        <v>359</v>
      </c>
      <c r="EI102" s="4086"/>
      <c r="EJ102" s="4086"/>
      <c r="EK102" s="4086"/>
      <c r="EL102" s="4086"/>
    </row>
    <row r="103" spans="1:142" s="2464" customFormat="1" ht="168.75" customHeight="1">
      <c r="A103" s="4053" t="s">
        <v>1731</v>
      </c>
      <c r="B103" s="4071">
        <v>0.24</v>
      </c>
      <c r="C103" s="4026" t="s">
        <v>1096</v>
      </c>
      <c r="D103" s="4071">
        <v>0.06</v>
      </c>
      <c r="E103" s="4026" t="s">
        <v>1097</v>
      </c>
      <c r="F103" s="4026" t="s">
        <v>1763</v>
      </c>
      <c r="G103" s="4026" t="s">
        <v>427</v>
      </c>
      <c r="H103" s="4026" t="s">
        <v>29</v>
      </c>
      <c r="I103" s="4026" t="s">
        <v>437</v>
      </c>
      <c r="J103" s="4026" t="s">
        <v>359</v>
      </c>
      <c r="K103" s="4038"/>
      <c r="L103" s="4055">
        <v>47847</v>
      </c>
      <c r="M103" s="4026" t="s">
        <v>359</v>
      </c>
      <c r="N103" s="4026" t="s">
        <v>359</v>
      </c>
      <c r="O103" s="4026" t="s">
        <v>359</v>
      </c>
      <c r="P103" s="4026" t="s">
        <v>1758</v>
      </c>
      <c r="Q103" s="4026" t="s">
        <v>359</v>
      </c>
      <c r="R103" s="4026" t="s">
        <v>359</v>
      </c>
      <c r="S103" s="4026" t="s">
        <v>359</v>
      </c>
      <c r="T103" s="4026" t="s">
        <v>1759</v>
      </c>
      <c r="U103" s="4026" t="s">
        <v>359</v>
      </c>
      <c r="V103" s="4026" t="s">
        <v>359</v>
      </c>
      <c r="W103" s="4026" t="s">
        <v>359</v>
      </c>
      <c r="X103" s="4026" t="s">
        <v>359</v>
      </c>
      <c r="Y103" s="4026" t="s">
        <v>359</v>
      </c>
      <c r="Z103" s="4026" t="s">
        <v>359</v>
      </c>
      <c r="AA103" s="4026" t="s">
        <v>359</v>
      </c>
      <c r="AB103" s="4026" t="s">
        <v>359</v>
      </c>
      <c r="AC103" s="4026" t="s">
        <v>359</v>
      </c>
      <c r="AD103" s="4026" t="s">
        <v>359</v>
      </c>
      <c r="AE103" s="4069" t="s">
        <v>1112</v>
      </c>
      <c r="AF103" s="4012">
        <v>8.5000000000000006E-3</v>
      </c>
      <c r="AG103" s="4069" t="s">
        <v>1764</v>
      </c>
      <c r="AH103" s="4069" t="s">
        <v>1765</v>
      </c>
      <c r="AI103" s="4069" t="s">
        <v>702</v>
      </c>
      <c r="AJ103" s="4069" t="s">
        <v>1742</v>
      </c>
      <c r="AK103" s="4069" t="s">
        <v>1115</v>
      </c>
      <c r="AL103" s="4070" t="s">
        <v>23</v>
      </c>
      <c r="AM103" s="3979" t="str">
        <f t="shared" ref="AM103:AM131" si="16">IF(ISNUMBER(SEARCH("ND",AN103)),"NO","SI")</f>
        <v>NO</v>
      </c>
      <c r="AN103" s="4069" t="s">
        <v>437</v>
      </c>
      <c r="AO103" s="4069" t="s">
        <v>437</v>
      </c>
      <c r="AP103" s="4069"/>
      <c r="AQ103" s="4094">
        <v>45292</v>
      </c>
      <c r="AR103" s="4094">
        <v>48578</v>
      </c>
      <c r="AS103" s="4070" t="s">
        <v>359</v>
      </c>
      <c r="AT103" s="4070">
        <v>1</v>
      </c>
      <c r="AU103" s="4070">
        <v>1</v>
      </c>
      <c r="AV103" s="4070">
        <v>1</v>
      </c>
      <c r="AW103" s="4070">
        <v>1</v>
      </c>
      <c r="AX103" s="4070">
        <v>1</v>
      </c>
      <c r="AY103" s="4070">
        <v>1</v>
      </c>
      <c r="AZ103" s="4070">
        <v>1</v>
      </c>
      <c r="BA103" s="4070">
        <v>1</v>
      </c>
      <c r="BB103" s="4070">
        <v>1</v>
      </c>
      <c r="BC103" s="4069" t="s">
        <v>359</v>
      </c>
      <c r="BD103" s="4069" t="s">
        <v>359</v>
      </c>
      <c r="BE103" s="4069" t="s">
        <v>359</v>
      </c>
      <c r="BF103" s="4069" t="s">
        <v>359</v>
      </c>
      <c r="BG103" s="4069" t="s">
        <v>359</v>
      </c>
      <c r="BH103" s="4069" t="s">
        <v>359</v>
      </c>
      <c r="BI103" s="4069">
        <v>1</v>
      </c>
      <c r="BJ103" s="4016">
        <v>38</v>
      </c>
      <c r="BK103" s="4017">
        <v>38</v>
      </c>
      <c r="BL103" s="4018" t="s">
        <v>574</v>
      </c>
      <c r="BM103" s="4019">
        <v>7871</v>
      </c>
      <c r="BN103" s="4018">
        <v>101</v>
      </c>
      <c r="BO103" s="4018">
        <v>101</v>
      </c>
      <c r="BP103" s="4018" t="s">
        <v>574</v>
      </c>
      <c r="BQ103" s="4019" t="s">
        <v>359</v>
      </c>
      <c r="BR103" s="4018">
        <v>111</v>
      </c>
      <c r="BS103" s="4018" t="s">
        <v>359</v>
      </c>
      <c r="BT103" s="4019"/>
      <c r="BU103" s="4019" t="s">
        <v>359</v>
      </c>
      <c r="BV103" s="4018">
        <v>122</v>
      </c>
      <c r="BW103" s="4018" t="s">
        <v>359</v>
      </c>
      <c r="BX103" s="4019"/>
      <c r="BY103" s="4019" t="s">
        <v>359</v>
      </c>
      <c r="BZ103" s="4018">
        <v>134</v>
      </c>
      <c r="CA103" s="4018" t="s">
        <v>359</v>
      </c>
      <c r="CB103" s="4019"/>
      <c r="CC103" s="4019" t="s">
        <v>359</v>
      </c>
      <c r="CD103" s="4018">
        <v>148</v>
      </c>
      <c r="CE103" s="4018" t="s">
        <v>359</v>
      </c>
      <c r="CF103" s="4019"/>
      <c r="CG103" s="4019" t="s">
        <v>359</v>
      </c>
      <c r="CH103" s="4020">
        <v>162</v>
      </c>
      <c r="CI103" s="4018" t="s">
        <v>359</v>
      </c>
      <c r="CJ103" s="4019"/>
      <c r="CK103" s="4019" t="s">
        <v>359</v>
      </c>
      <c r="CL103" s="4021">
        <v>179</v>
      </c>
      <c r="CM103" s="4018" t="s">
        <v>359</v>
      </c>
      <c r="CN103" s="4019"/>
      <c r="CO103" s="4019" t="s">
        <v>359</v>
      </c>
      <c r="CP103" s="4020">
        <v>197</v>
      </c>
      <c r="CQ103" s="4018" t="s">
        <v>359</v>
      </c>
      <c r="CR103" s="4019"/>
      <c r="CS103" s="4019" t="s">
        <v>359</v>
      </c>
      <c r="CT103" s="4020">
        <v>216</v>
      </c>
      <c r="CU103" s="4018" t="s">
        <v>359</v>
      </c>
      <c r="CV103" s="4019"/>
      <c r="CW103" s="4019" t="s">
        <v>359</v>
      </c>
      <c r="CX103" s="4018">
        <v>0</v>
      </c>
      <c r="CY103" s="4018" t="s">
        <v>359</v>
      </c>
      <c r="CZ103" s="4019"/>
      <c r="DA103" s="4019" t="s">
        <v>359</v>
      </c>
      <c r="DB103" s="4018">
        <v>0</v>
      </c>
      <c r="DC103" s="4018" t="s">
        <v>359</v>
      </c>
      <c r="DD103" s="4019"/>
      <c r="DE103" s="4019" t="s">
        <v>359</v>
      </c>
      <c r="DF103" s="4018">
        <v>0</v>
      </c>
      <c r="DG103" s="4018" t="s">
        <v>359</v>
      </c>
      <c r="DH103" s="4019"/>
      <c r="DI103" s="4019" t="s">
        <v>359</v>
      </c>
      <c r="DJ103" s="4018">
        <v>0</v>
      </c>
      <c r="DK103" s="4018" t="s">
        <v>359</v>
      </c>
      <c r="DL103" s="4019"/>
      <c r="DM103" s="4019" t="s">
        <v>359</v>
      </c>
      <c r="DN103" s="4018">
        <v>0</v>
      </c>
      <c r="DO103" s="4018" t="s">
        <v>359</v>
      </c>
      <c r="DP103" s="4019"/>
      <c r="DQ103" s="4019" t="s">
        <v>359</v>
      </c>
      <c r="DR103" s="4018">
        <v>0</v>
      </c>
      <c r="DS103" s="4018" t="s">
        <v>359</v>
      </c>
      <c r="DT103" s="4022"/>
      <c r="DU103" s="4008" t="s">
        <v>359</v>
      </c>
      <c r="DV103" s="4023">
        <f t="shared" si="15"/>
        <v>1408</v>
      </c>
      <c r="DW103" s="4026" t="s">
        <v>1069</v>
      </c>
      <c r="DX103" s="4026" t="s">
        <v>1070</v>
      </c>
      <c r="DY103" s="4026" t="s">
        <v>1766</v>
      </c>
      <c r="DZ103" s="4026" t="s">
        <v>1767</v>
      </c>
      <c r="EA103" s="4037" t="s">
        <v>359</v>
      </c>
      <c r="EB103" s="1367" t="s">
        <v>1768</v>
      </c>
      <c r="EC103" s="4026" t="s">
        <v>359</v>
      </c>
      <c r="ED103" s="4026" t="s">
        <v>359</v>
      </c>
      <c r="EE103" s="4026" t="s">
        <v>359</v>
      </c>
      <c r="EF103" s="4037" t="s">
        <v>359</v>
      </c>
      <c r="EG103" s="1368" t="s">
        <v>359</v>
      </c>
      <c r="EH103" s="2783" t="s">
        <v>359</v>
      </c>
      <c r="EI103" s="4086"/>
      <c r="EJ103" s="4086"/>
      <c r="EK103" s="4086"/>
      <c r="EL103" s="4086"/>
    </row>
    <row r="104" spans="1:142" s="2464" customFormat="1" ht="168.75" customHeight="1">
      <c r="A104" s="4053" t="s">
        <v>1731</v>
      </c>
      <c r="B104" s="4071">
        <v>0.24</v>
      </c>
      <c r="C104" s="4026" t="s">
        <v>1120</v>
      </c>
      <c r="D104" s="4071">
        <v>0.06</v>
      </c>
      <c r="E104" s="4026" t="s">
        <v>1121</v>
      </c>
      <c r="F104" s="4026" t="s">
        <v>1769</v>
      </c>
      <c r="G104" s="4026" t="s">
        <v>1123</v>
      </c>
      <c r="H104" s="4026" t="s">
        <v>26</v>
      </c>
      <c r="I104" s="4026" t="s">
        <v>437</v>
      </c>
      <c r="J104" s="4026" t="s">
        <v>359</v>
      </c>
      <c r="K104" s="4038"/>
      <c r="L104" s="4055">
        <v>48578</v>
      </c>
      <c r="M104" s="4026" t="s">
        <v>359</v>
      </c>
      <c r="N104" s="4026" t="s">
        <v>1124</v>
      </c>
      <c r="O104" s="4026" t="s">
        <v>359</v>
      </c>
      <c r="P104" s="4026" t="s">
        <v>1124</v>
      </c>
      <c r="Q104" s="4026" t="s">
        <v>359</v>
      </c>
      <c r="R104" s="4026" t="s">
        <v>1124</v>
      </c>
      <c r="S104" s="4026" t="s">
        <v>359</v>
      </c>
      <c r="T104" s="4026" t="s">
        <v>1124</v>
      </c>
      <c r="U104" s="4026" t="s">
        <v>359</v>
      </c>
      <c r="V104" s="4026" t="s">
        <v>1124</v>
      </c>
      <c r="W104" s="4026" t="s">
        <v>359</v>
      </c>
      <c r="X104" s="4026" t="s">
        <v>359</v>
      </c>
      <c r="Y104" s="4026" t="s">
        <v>359</v>
      </c>
      <c r="Z104" s="4026" t="s">
        <v>359</v>
      </c>
      <c r="AA104" s="4026" t="s">
        <v>359</v>
      </c>
      <c r="AB104" s="4026" t="s">
        <v>359</v>
      </c>
      <c r="AC104" s="4026" t="s">
        <v>1124</v>
      </c>
      <c r="AD104" s="4026" t="s">
        <v>359</v>
      </c>
      <c r="AE104" s="2820" t="s">
        <v>1770</v>
      </c>
      <c r="AF104" s="4012">
        <v>8.5000000000000006E-3</v>
      </c>
      <c r="AG104" s="4069" t="s">
        <v>1771</v>
      </c>
      <c r="AH104" s="4069" t="s">
        <v>1772</v>
      </c>
      <c r="AI104" s="4069" t="s">
        <v>702</v>
      </c>
      <c r="AJ104" s="4069" t="s">
        <v>1742</v>
      </c>
      <c r="AK104" s="4069" t="s">
        <v>1773</v>
      </c>
      <c r="AL104" s="4069" t="s">
        <v>23</v>
      </c>
      <c r="AM104" s="3979" t="str">
        <f t="shared" si="16"/>
        <v>SI</v>
      </c>
      <c r="AN104" s="4069">
        <v>356</v>
      </c>
      <c r="AO104" s="4069" t="s">
        <v>437</v>
      </c>
      <c r="AP104" s="4069"/>
      <c r="AQ104" s="4094">
        <v>45078</v>
      </c>
      <c r="AR104" s="4094">
        <v>48578</v>
      </c>
      <c r="AS104" s="4069">
        <v>1</v>
      </c>
      <c r="AT104" s="4069">
        <v>1</v>
      </c>
      <c r="AU104" s="4069">
        <v>1</v>
      </c>
      <c r="AV104" s="4069">
        <v>1</v>
      </c>
      <c r="AW104" s="4069">
        <v>1</v>
      </c>
      <c r="AX104" s="4069">
        <v>1</v>
      </c>
      <c r="AY104" s="4069">
        <v>1</v>
      </c>
      <c r="AZ104" s="4069">
        <v>1</v>
      </c>
      <c r="BA104" s="4069">
        <v>1</v>
      </c>
      <c r="BB104" s="4069">
        <v>1</v>
      </c>
      <c r="BC104" s="4069" t="s">
        <v>359</v>
      </c>
      <c r="BD104" s="4069" t="s">
        <v>359</v>
      </c>
      <c r="BE104" s="4069" t="s">
        <v>359</v>
      </c>
      <c r="BF104" s="4069" t="s">
        <v>359</v>
      </c>
      <c r="BG104" s="4069" t="s">
        <v>359</v>
      </c>
      <c r="BH104" s="4069" t="s">
        <v>359</v>
      </c>
      <c r="BI104" s="4069">
        <v>1</v>
      </c>
      <c r="BJ104" s="4016">
        <v>66</v>
      </c>
      <c r="BK104" s="4017">
        <v>66</v>
      </c>
      <c r="BL104" s="4018" t="s">
        <v>1528</v>
      </c>
      <c r="BM104" s="4019">
        <v>7783</v>
      </c>
      <c r="BN104" s="4018">
        <v>70</v>
      </c>
      <c r="BO104" s="4018">
        <v>70</v>
      </c>
      <c r="BP104" s="4018" t="s">
        <v>1528</v>
      </c>
      <c r="BQ104" s="4019">
        <v>7783</v>
      </c>
      <c r="BR104" s="4018">
        <v>73</v>
      </c>
      <c r="BS104" s="4018" t="s">
        <v>359</v>
      </c>
      <c r="BT104" s="4019"/>
      <c r="BU104" s="4019" t="s">
        <v>359</v>
      </c>
      <c r="BV104" s="4018">
        <v>77</v>
      </c>
      <c r="BW104" s="4018" t="s">
        <v>359</v>
      </c>
      <c r="BX104" s="4019"/>
      <c r="BY104" s="4019" t="s">
        <v>359</v>
      </c>
      <c r="BZ104" s="4018">
        <v>81</v>
      </c>
      <c r="CA104" s="4018" t="s">
        <v>359</v>
      </c>
      <c r="CB104" s="4019"/>
      <c r="CC104" s="4019" t="s">
        <v>359</v>
      </c>
      <c r="CD104" s="4018">
        <v>86</v>
      </c>
      <c r="CE104" s="4018" t="s">
        <v>359</v>
      </c>
      <c r="CF104" s="4019"/>
      <c r="CG104" s="4019" t="s">
        <v>359</v>
      </c>
      <c r="CH104" s="4020">
        <v>90</v>
      </c>
      <c r="CI104" s="4018" t="s">
        <v>359</v>
      </c>
      <c r="CJ104" s="4019"/>
      <c r="CK104" s="4019" t="s">
        <v>359</v>
      </c>
      <c r="CL104" s="4021">
        <v>95</v>
      </c>
      <c r="CM104" s="4018" t="s">
        <v>359</v>
      </c>
      <c r="CN104" s="4019"/>
      <c r="CO104" s="4019" t="s">
        <v>359</v>
      </c>
      <c r="CP104" s="4020">
        <v>100</v>
      </c>
      <c r="CQ104" s="4018" t="s">
        <v>359</v>
      </c>
      <c r="CR104" s="4019"/>
      <c r="CS104" s="4019" t="s">
        <v>359</v>
      </c>
      <c r="CT104" s="4020">
        <v>106</v>
      </c>
      <c r="CU104" s="4018" t="s">
        <v>359</v>
      </c>
      <c r="CV104" s="4019"/>
      <c r="CW104" s="4019" t="s">
        <v>359</v>
      </c>
      <c r="CX104" s="4018">
        <v>0</v>
      </c>
      <c r="CY104" s="4018" t="s">
        <v>359</v>
      </c>
      <c r="CZ104" s="4019"/>
      <c r="DA104" s="4019" t="s">
        <v>359</v>
      </c>
      <c r="DB104" s="4018">
        <v>0</v>
      </c>
      <c r="DC104" s="4018" t="s">
        <v>359</v>
      </c>
      <c r="DD104" s="4019"/>
      <c r="DE104" s="4019" t="s">
        <v>359</v>
      </c>
      <c r="DF104" s="4018">
        <v>0</v>
      </c>
      <c r="DG104" s="4018" t="s">
        <v>359</v>
      </c>
      <c r="DH104" s="4019"/>
      <c r="DI104" s="4019" t="s">
        <v>359</v>
      </c>
      <c r="DJ104" s="4018">
        <v>0</v>
      </c>
      <c r="DK104" s="4018" t="s">
        <v>359</v>
      </c>
      <c r="DL104" s="4019"/>
      <c r="DM104" s="4019" t="s">
        <v>359</v>
      </c>
      <c r="DN104" s="4018">
        <v>0</v>
      </c>
      <c r="DO104" s="4018" t="s">
        <v>359</v>
      </c>
      <c r="DP104" s="4019"/>
      <c r="DQ104" s="4019" t="s">
        <v>359</v>
      </c>
      <c r="DR104" s="4018">
        <v>0</v>
      </c>
      <c r="DS104" s="4018" t="s">
        <v>359</v>
      </c>
      <c r="DT104" s="4022"/>
      <c r="DU104" s="4008" t="s">
        <v>359</v>
      </c>
      <c r="DV104" s="4023">
        <f t="shared" si="15"/>
        <v>844</v>
      </c>
      <c r="DW104" s="4093" t="s">
        <v>1130</v>
      </c>
      <c r="DX104" s="4093" t="s">
        <v>21</v>
      </c>
      <c r="DY104" s="4093" t="s">
        <v>1131</v>
      </c>
      <c r="DZ104" s="4093" t="s">
        <v>1132</v>
      </c>
      <c r="EA104" s="4095">
        <v>3779595</v>
      </c>
      <c r="EB104" s="1368" t="s">
        <v>359</v>
      </c>
      <c r="EC104" s="4037" t="s">
        <v>359</v>
      </c>
      <c r="ED104" s="4037" t="s">
        <v>359</v>
      </c>
      <c r="EE104" s="4037" t="s">
        <v>359</v>
      </c>
      <c r="EF104" s="4037" t="s">
        <v>359</v>
      </c>
      <c r="EG104" s="4037" t="s">
        <v>359</v>
      </c>
      <c r="EH104" s="2783" t="s">
        <v>359</v>
      </c>
      <c r="EI104" s="4086"/>
      <c r="EJ104" s="4086"/>
      <c r="EK104" s="4086"/>
      <c r="EL104" s="4086"/>
    </row>
    <row r="105" spans="1:142" s="2464" customFormat="1" ht="168.75" customHeight="1">
      <c r="A105" s="4053" t="s">
        <v>1731</v>
      </c>
      <c r="B105" s="4071">
        <v>0.24</v>
      </c>
      <c r="C105" s="4026" t="s">
        <v>1120</v>
      </c>
      <c r="D105" s="4071">
        <v>0.06</v>
      </c>
      <c r="E105" s="4026" t="s">
        <v>1121</v>
      </c>
      <c r="F105" s="4026" t="s">
        <v>1774</v>
      </c>
      <c r="G105" s="4026" t="s">
        <v>1123</v>
      </c>
      <c r="H105" s="4026" t="s">
        <v>26</v>
      </c>
      <c r="I105" s="4026" t="s">
        <v>437</v>
      </c>
      <c r="J105" s="4026" t="s">
        <v>359</v>
      </c>
      <c r="K105" s="4038"/>
      <c r="L105" s="4055">
        <v>48578</v>
      </c>
      <c r="M105" s="4026" t="s">
        <v>359</v>
      </c>
      <c r="N105" s="4026" t="s">
        <v>1124</v>
      </c>
      <c r="O105" s="4026" t="s">
        <v>359</v>
      </c>
      <c r="P105" s="4026" t="s">
        <v>1124</v>
      </c>
      <c r="Q105" s="4026" t="s">
        <v>359</v>
      </c>
      <c r="R105" s="4026" t="s">
        <v>1124</v>
      </c>
      <c r="S105" s="4026" t="s">
        <v>359</v>
      </c>
      <c r="T105" s="4026" t="s">
        <v>1124</v>
      </c>
      <c r="U105" s="4026" t="s">
        <v>359</v>
      </c>
      <c r="V105" s="4026" t="s">
        <v>1124</v>
      </c>
      <c r="W105" s="4026" t="s">
        <v>359</v>
      </c>
      <c r="X105" s="4026" t="s">
        <v>359</v>
      </c>
      <c r="Y105" s="4026" t="s">
        <v>359</v>
      </c>
      <c r="Z105" s="4026" t="s">
        <v>359</v>
      </c>
      <c r="AA105" s="4026" t="s">
        <v>359</v>
      </c>
      <c r="AB105" s="4026" t="s">
        <v>359</v>
      </c>
      <c r="AC105" s="4026" t="s">
        <v>1124</v>
      </c>
      <c r="AD105" s="4026" t="s">
        <v>359</v>
      </c>
      <c r="AE105" s="4052" t="s">
        <v>1775</v>
      </c>
      <c r="AF105" s="4012">
        <v>8.5000000000000006E-3</v>
      </c>
      <c r="AG105" s="4069" t="s">
        <v>1776</v>
      </c>
      <c r="AH105" s="4069" t="s">
        <v>1777</v>
      </c>
      <c r="AI105" s="4069" t="s">
        <v>702</v>
      </c>
      <c r="AJ105" s="4069" t="s">
        <v>1742</v>
      </c>
      <c r="AK105" s="4069" t="s">
        <v>1136</v>
      </c>
      <c r="AL105" s="4069" t="s">
        <v>23</v>
      </c>
      <c r="AM105" s="3979" t="str">
        <f t="shared" si="16"/>
        <v>NO</v>
      </c>
      <c r="AN105" s="4069" t="s">
        <v>437</v>
      </c>
      <c r="AO105" s="4069" t="s">
        <v>437</v>
      </c>
      <c r="AP105" s="4069"/>
      <c r="AQ105" s="4094">
        <v>45078</v>
      </c>
      <c r="AR105" s="4094">
        <v>48578</v>
      </c>
      <c r="AS105" s="4096">
        <v>1</v>
      </c>
      <c r="AT105" s="4096">
        <v>1</v>
      </c>
      <c r="AU105" s="4096">
        <v>1</v>
      </c>
      <c r="AV105" s="4096">
        <v>1</v>
      </c>
      <c r="AW105" s="4096">
        <v>1</v>
      </c>
      <c r="AX105" s="4096">
        <v>1</v>
      </c>
      <c r="AY105" s="4096">
        <v>1</v>
      </c>
      <c r="AZ105" s="4096">
        <v>1</v>
      </c>
      <c r="BA105" s="4096">
        <v>1</v>
      </c>
      <c r="BB105" s="4096">
        <v>1</v>
      </c>
      <c r="BC105" s="4069" t="s">
        <v>359</v>
      </c>
      <c r="BD105" s="4069" t="s">
        <v>359</v>
      </c>
      <c r="BE105" s="4069" t="s">
        <v>359</v>
      </c>
      <c r="BF105" s="4069" t="s">
        <v>359</v>
      </c>
      <c r="BG105" s="4069" t="s">
        <v>359</v>
      </c>
      <c r="BH105" s="4069" t="s">
        <v>359</v>
      </c>
      <c r="BI105" s="4096">
        <v>1</v>
      </c>
      <c r="BJ105" s="4016">
        <v>158</v>
      </c>
      <c r="BK105" s="4017">
        <v>158</v>
      </c>
      <c r="BL105" s="4018" t="s">
        <v>574</v>
      </c>
      <c r="BM105" s="4019">
        <v>7871</v>
      </c>
      <c r="BN105" s="4018">
        <v>166</v>
      </c>
      <c r="BO105" s="4018">
        <v>166</v>
      </c>
      <c r="BP105" s="4018" t="s">
        <v>574</v>
      </c>
      <c r="BQ105" s="4019">
        <v>7871</v>
      </c>
      <c r="BR105" s="4018">
        <v>174</v>
      </c>
      <c r="BS105" s="4018" t="s">
        <v>359</v>
      </c>
      <c r="BT105" s="4019"/>
      <c r="BU105" s="4019" t="s">
        <v>359</v>
      </c>
      <c r="BV105" s="4018">
        <v>183</v>
      </c>
      <c r="BW105" s="4018" t="s">
        <v>359</v>
      </c>
      <c r="BX105" s="4019"/>
      <c r="BY105" s="4019" t="s">
        <v>359</v>
      </c>
      <c r="BZ105" s="4018">
        <v>192</v>
      </c>
      <c r="CA105" s="4018" t="s">
        <v>359</v>
      </c>
      <c r="CB105" s="4019"/>
      <c r="CC105" s="4019" t="s">
        <v>359</v>
      </c>
      <c r="CD105" s="4018">
        <v>201</v>
      </c>
      <c r="CE105" s="4018" t="s">
        <v>359</v>
      </c>
      <c r="CF105" s="4019"/>
      <c r="CG105" s="4019" t="s">
        <v>359</v>
      </c>
      <c r="CH105" s="4020">
        <v>211</v>
      </c>
      <c r="CI105" s="4018" t="s">
        <v>359</v>
      </c>
      <c r="CJ105" s="4019"/>
      <c r="CK105" s="4019" t="s">
        <v>359</v>
      </c>
      <c r="CL105" s="4021">
        <v>221</v>
      </c>
      <c r="CM105" s="4018" t="s">
        <v>359</v>
      </c>
      <c r="CN105" s="4019"/>
      <c r="CO105" s="4019" t="s">
        <v>359</v>
      </c>
      <c r="CP105" s="4020">
        <v>232</v>
      </c>
      <c r="CQ105" s="4018" t="s">
        <v>359</v>
      </c>
      <c r="CR105" s="4019"/>
      <c r="CS105" s="4019" t="s">
        <v>359</v>
      </c>
      <c r="CT105" s="4020">
        <v>243</v>
      </c>
      <c r="CU105" s="4018" t="s">
        <v>359</v>
      </c>
      <c r="CV105" s="4019"/>
      <c r="CW105" s="4019" t="s">
        <v>359</v>
      </c>
      <c r="CX105" s="4018">
        <v>0</v>
      </c>
      <c r="CY105" s="4018" t="s">
        <v>359</v>
      </c>
      <c r="CZ105" s="4019"/>
      <c r="DA105" s="4019" t="s">
        <v>359</v>
      </c>
      <c r="DB105" s="4018">
        <v>0</v>
      </c>
      <c r="DC105" s="4018" t="s">
        <v>359</v>
      </c>
      <c r="DD105" s="4019"/>
      <c r="DE105" s="4019" t="s">
        <v>359</v>
      </c>
      <c r="DF105" s="4018">
        <v>0</v>
      </c>
      <c r="DG105" s="4018" t="s">
        <v>359</v>
      </c>
      <c r="DH105" s="4019"/>
      <c r="DI105" s="4019" t="s">
        <v>359</v>
      </c>
      <c r="DJ105" s="4018">
        <v>0</v>
      </c>
      <c r="DK105" s="4018" t="s">
        <v>359</v>
      </c>
      <c r="DL105" s="4019"/>
      <c r="DM105" s="4019" t="s">
        <v>359</v>
      </c>
      <c r="DN105" s="4018">
        <v>0</v>
      </c>
      <c r="DO105" s="4018" t="s">
        <v>359</v>
      </c>
      <c r="DP105" s="4019"/>
      <c r="DQ105" s="4019" t="s">
        <v>359</v>
      </c>
      <c r="DR105" s="4018">
        <v>0</v>
      </c>
      <c r="DS105" s="4018" t="s">
        <v>359</v>
      </c>
      <c r="DT105" s="4022"/>
      <c r="DU105" s="4008" t="s">
        <v>359</v>
      </c>
      <c r="DV105" s="4023">
        <f t="shared" si="15"/>
        <v>1981</v>
      </c>
      <c r="DW105" s="4026" t="s">
        <v>1069</v>
      </c>
      <c r="DX105" s="4026" t="s">
        <v>1070</v>
      </c>
      <c r="DY105" s="4026" t="s">
        <v>1106</v>
      </c>
      <c r="DZ105" s="4026" t="s">
        <v>1107</v>
      </c>
      <c r="EA105" s="4026">
        <v>3144219306</v>
      </c>
      <c r="EB105" s="1367" t="s">
        <v>1756</v>
      </c>
      <c r="EC105" s="4037" t="s">
        <v>359</v>
      </c>
      <c r="ED105" s="4037" t="s">
        <v>359</v>
      </c>
      <c r="EE105" s="4037" t="s">
        <v>359</v>
      </c>
      <c r="EF105" s="4037" t="s">
        <v>359</v>
      </c>
      <c r="EG105" s="4037" t="s">
        <v>359</v>
      </c>
      <c r="EH105" s="2783" t="s">
        <v>359</v>
      </c>
      <c r="EI105" s="4086"/>
      <c r="EJ105" s="4086"/>
      <c r="EK105" s="4086"/>
      <c r="EL105" s="4086"/>
    </row>
    <row r="106" spans="1:142" s="2464" customFormat="1" ht="168.75" customHeight="1">
      <c r="A106" s="4053" t="s">
        <v>1731</v>
      </c>
      <c r="B106" s="4071">
        <v>0.24</v>
      </c>
      <c r="C106" s="4026" t="s">
        <v>1120</v>
      </c>
      <c r="D106" s="4071">
        <v>0.06</v>
      </c>
      <c r="E106" s="4026" t="s">
        <v>1121</v>
      </c>
      <c r="F106" s="4026" t="s">
        <v>1778</v>
      </c>
      <c r="G106" s="4026" t="s">
        <v>1123</v>
      </c>
      <c r="H106" s="4026" t="s">
        <v>26</v>
      </c>
      <c r="I106" s="4026" t="s">
        <v>437</v>
      </c>
      <c r="J106" s="4026" t="s">
        <v>359</v>
      </c>
      <c r="K106" s="4038"/>
      <c r="L106" s="4055">
        <v>48578</v>
      </c>
      <c r="M106" s="4026" t="s">
        <v>359</v>
      </c>
      <c r="N106" s="4026" t="s">
        <v>1124</v>
      </c>
      <c r="O106" s="4026" t="s">
        <v>359</v>
      </c>
      <c r="P106" s="4026" t="s">
        <v>1124</v>
      </c>
      <c r="Q106" s="4026" t="s">
        <v>359</v>
      </c>
      <c r="R106" s="4026" t="s">
        <v>1124</v>
      </c>
      <c r="S106" s="4026" t="s">
        <v>359</v>
      </c>
      <c r="T106" s="4026" t="s">
        <v>1124</v>
      </c>
      <c r="U106" s="4026" t="s">
        <v>359</v>
      </c>
      <c r="V106" s="4026" t="s">
        <v>1124</v>
      </c>
      <c r="W106" s="4026" t="s">
        <v>359</v>
      </c>
      <c r="X106" s="4026" t="s">
        <v>359</v>
      </c>
      <c r="Y106" s="4026" t="s">
        <v>359</v>
      </c>
      <c r="Z106" s="4026" t="s">
        <v>359</v>
      </c>
      <c r="AA106" s="4026" t="s">
        <v>359</v>
      </c>
      <c r="AB106" s="4026" t="s">
        <v>359</v>
      </c>
      <c r="AC106" s="4026" t="s">
        <v>1124</v>
      </c>
      <c r="AD106" s="4026" t="s">
        <v>359</v>
      </c>
      <c r="AE106" s="4069" t="s">
        <v>1137</v>
      </c>
      <c r="AF106" s="4012">
        <v>8.5000000000000006E-3</v>
      </c>
      <c r="AG106" s="4069" t="s">
        <v>1779</v>
      </c>
      <c r="AH106" s="4069" t="s">
        <v>1780</v>
      </c>
      <c r="AI106" s="4069" t="s">
        <v>702</v>
      </c>
      <c r="AJ106" s="4069" t="s">
        <v>1742</v>
      </c>
      <c r="AK106" s="4069" t="s">
        <v>1781</v>
      </c>
      <c r="AL106" s="4069" t="s">
        <v>23</v>
      </c>
      <c r="AM106" s="3979" t="str">
        <f t="shared" si="16"/>
        <v>NO</v>
      </c>
      <c r="AN106" s="4069" t="s">
        <v>437</v>
      </c>
      <c r="AO106" s="4096">
        <v>1</v>
      </c>
      <c r="AP106" s="4069">
        <v>2021</v>
      </c>
      <c r="AQ106" s="4094">
        <v>45078</v>
      </c>
      <c r="AR106" s="4094">
        <v>48578</v>
      </c>
      <c r="AS106" s="4096">
        <v>1</v>
      </c>
      <c r="AT106" s="4096">
        <v>1</v>
      </c>
      <c r="AU106" s="4096">
        <v>1</v>
      </c>
      <c r="AV106" s="4096">
        <v>1</v>
      </c>
      <c r="AW106" s="4096">
        <v>1</v>
      </c>
      <c r="AX106" s="4096">
        <v>1</v>
      </c>
      <c r="AY106" s="4096">
        <v>1</v>
      </c>
      <c r="AZ106" s="4096">
        <v>1</v>
      </c>
      <c r="BA106" s="4096">
        <v>1</v>
      </c>
      <c r="BB106" s="4096">
        <v>1</v>
      </c>
      <c r="BC106" s="4069" t="s">
        <v>359</v>
      </c>
      <c r="BD106" s="4069" t="s">
        <v>359</v>
      </c>
      <c r="BE106" s="4069" t="s">
        <v>359</v>
      </c>
      <c r="BF106" s="4069" t="s">
        <v>359</v>
      </c>
      <c r="BG106" s="4069" t="s">
        <v>359</v>
      </c>
      <c r="BH106" s="4069" t="s">
        <v>359</v>
      </c>
      <c r="BI106" s="4096">
        <v>1</v>
      </c>
      <c r="BJ106" s="4016">
        <v>208</v>
      </c>
      <c r="BK106" s="4017">
        <v>208</v>
      </c>
      <c r="BL106" s="4018" t="s">
        <v>574</v>
      </c>
      <c r="BM106" s="4019">
        <v>7871</v>
      </c>
      <c r="BN106" s="4018">
        <v>218</v>
      </c>
      <c r="BO106" s="4018">
        <v>218</v>
      </c>
      <c r="BP106" s="4018" t="s">
        <v>574</v>
      </c>
      <c r="BQ106" s="4019">
        <v>7871</v>
      </c>
      <c r="BR106" s="4018">
        <v>229</v>
      </c>
      <c r="BS106" s="4018" t="s">
        <v>359</v>
      </c>
      <c r="BT106" s="4019"/>
      <c r="BU106" s="4019" t="s">
        <v>359</v>
      </c>
      <c r="BV106" s="4018">
        <v>240</v>
      </c>
      <c r="BW106" s="4018" t="s">
        <v>359</v>
      </c>
      <c r="BX106" s="4019"/>
      <c r="BY106" s="4019" t="s">
        <v>359</v>
      </c>
      <c r="BZ106" s="4018">
        <v>252</v>
      </c>
      <c r="CA106" s="4018" t="s">
        <v>359</v>
      </c>
      <c r="CB106" s="4019"/>
      <c r="CC106" s="4019" t="s">
        <v>359</v>
      </c>
      <c r="CD106" s="4018">
        <v>264</v>
      </c>
      <c r="CE106" s="4018" t="s">
        <v>359</v>
      </c>
      <c r="CF106" s="4019"/>
      <c r="CG106" s="4019" t="s">
        <v>359</v>
      </c>
      <c r="CH106" s="4020">
        <v>277</v>
      </c>
      <c r="CI106" s="4018" t="s">
        <v>359</v>
      </c>
      <c r="CJ106" s="4019"/>
      <c r="CK106" s="4019" t="s">
        <v>359</v>
      </c>
      <c r="CL106" s="4021">
        <v>291</v>
      </c>
      <c r="CM106" s="4018" t="s">
        <v>359</v>
      </c>
      <c r="CN106" s="4019"/>
      <c r="CO106" s="4019" t="s">
        <v>359</v>
      </c>
      <c r="CP106" s="4020">
        <v>305</v>
      </c>
      <c r="CQ106" s="4018" t="s">
        <v>359</v>
      </c>
      <c r="CR106" s="4019"/>
      <c r="CS106" s="4019" t="s">
        <v>359</v>
      </c>
      <c r="CT106" s="4020">
        <v>320</v>
      </c>
      <c r="CU106" s="4018" t="s">
        <v>359</v>
      </c>
      <c r="CV106" s="4019"/>
      <c r="CW106" s="4019" t="s">
        <v>359</v>
      </c>
      <c r="CX106" s="4018">
        <v>0</v>
      </c>
      <c r="CY106" s="4018" t="s">
        <v>359</v>
      </c>
      <c r="CZ106" s="4019"/>
      <c r="DA106" s="4019" t="s">
        <v>359</v>
      </c>
      <c r="DB106" s="4018">
        <v>0</v>
      </c>
      <c r="DC106" s="4018" t="s">
        <v>359</v>
      </c>
      <c r="DD106" s="4019"/>
      <c r="DE106" s="4019" t="s">
        <v>359</v>
      </c>
      <c r="DF106" s="4018">
        <v>0</v>
      </c>
      <c r="DG106" s="4018" t="s">
        <v>359</v>
      </c>
      <c r="DH106" s="4019"/>
      <c r="DI106" s="4019" t="s">
        <v>359</v>
      </c>
      <c r="DJ106" s="4018">
        <v>0</v>
      </c>
      <c r="DK106" s="4018" t="s">
        <v>359</v>
      </c>
      <c r="DL106" s="4019"/>
      <c r="DM106" s="4019" t="s">
        <v>359</v>
      </c>
      <c r="DN106" s="4018">
        <v>0</v>
      </c>
      <c r="DO106" s="4018" t="s">
        <v>359</v>
      </c>
      <c r="DP106" s="4019"/>
      <c r="DQ106" s="4019" t="s">
        <v>359</v>
      </c>
      <c r="DR106" s="4018">
        <v>0</v>
      </c>
      <c r="DS106" s="4018" t="s">
        <v>359</v>
      </c>
      <c r="DT106" s="4022"/>
      <c r="DU106" s="4008" t="s">
        <v>359</v>
      </c>
      <c r="DV106" s="4023">
        <f t="shared" si="15"/>
        <v>2604</v>
      </c>
      <c r="DW106" s="4026" t="s">
        <v>1069</v>
      </c>
      <c r="DX106" s="4026" t="s">
        <v>1070</v>
      </c>
      <c r="DY106" s="4026" t="s">
        <v>1106</v>
      </c>
      <c r="DZ106" s="4026" t="s">
        <v>1107</v>
      </c>
      <c r="EA106" s="4026">
        <v>3144219306</v>
      </c>
      <c r="EB106" s="1367" t="s">
        <v>1756</v>
      </c>
      <c r="EC106" s="4037" t="s">
        <v>359</v>
      </c>
      <c r="ED106" s="4037" t="s">
        <v>359</v>
      </c>
      <c r="EE106" s="4037" t="s">
        <v>359</v>
      </c>
      <c r="EF106" s="4037" t="s">
        <v>359</v>
      </c>
      <c r="EG106" s="4037" t="s">
        <v>359</v>
      </c>
      <c r="EH106" s="2783" t="s">
        <v>359</v>
      </c>
      <c r="EI106" s="4086"/>
      <c r="EJ106" s="4086"/>
      <c r="EK106" s="4086"/>
      <c r="EL106" s="4086"/>
    </row>
    <row r="107" spans="1:142" s="2464" customFormat="1" ht="168.75" customHeight="1">
      <c r="A107" s="4053" t="s">
        <v>1731</v>
      </c>
      <c r="B107" s="4071">
        <v>0.24</v>
      </c>
      <c r="C107" s="4026" t="s">
        <v>1120</v>
      </c>
      <c r="D107" s="4071">
        <v>0.06</v>
      </c>
      <c r="E107" s="4026" t="s">
        <v>1121</v>
      </c>
      <c r="F107" s="4026" t="s">
        <v>1769</v>
      </c>
      <c r="G107" s="4026" t="s">
        <v>1123</v>
      </c>
      <c r="H107" s="4026" t="s">
        <v>26</v>
      </c>
      <c r="I107" s="4026" t="s">
        <v>437</v>
      </c>
      <c r="J107" s="4026" t="s">
        <v>359</v>
      </c>
      <c r="K107" s="4038"/>
      <c r="L107" s="4055">
        <v>48578</v>
      </c>
      <c r="M107" s="4026" t="s">
        <v>359</v>
      </c>
      <c r="N107" s="4026" t="s">
        <v>1124</v>
      </c>
      <c r="O107" s="4026" t="s">
        <v>359</v>
      </c>
      <c r="P107" s="4026" t="s">
        <v>1124</v>
      </c>
      <c r="Q107" s="4026" t="s">
        <v>359</v>
      </c>
      <c r="R107" s="4026" t="s">
        <v>1124</v>
      </c>
      <c r="S107" s="4026" t="s">
        <v>359</v>
      </c>
      <c r="T107" s="4026" t="s">
        <v>1124</v>
      </c>
      <c r="U107" s="4026" t="s">
        <v>359</v>
      </c>
      <c r="V107" s="4026" t="s">
        <v>1124</v>
      </c>
      <c r="W107" s="4026" t="s">
        <v>359</v>
      </c>
      <c r="X107" s="4026" t="s">
        <v>359</v>
      </c>
      <c r="Y107" s="4026" t="s">
        <v>359</v>
      </c>
      <c r="Z107" s="4026" t="s">
        <v>359</v>
      </c>
      <c r="AA107" s="4026" t="s">
        <v>359</v>
      </c>
      <c r="AB107" s="4026" t="s">
        <v>359</v>
      </c>
      <c r="AC107" s="4026" t="s">
        <v>1124</v>
      </c>
      <c r="AD107" s="4026" t="s">
        <v>359</v>
      </c>
      <c r="AE107" s="4069" t="s">
        <v>1782</v>
      </c>
      <c r="AF107" s="4012">
        <v>8.5000000000000006E-3</v>
      </c>
      <c r="AG107" s="4069" t="s">
        <v>1783</v>
      </c>
      <c r="AH107" s="4069" t="s">
        <v>1143</v>
      </c>
      <c r="AI107" s="4069" t="s">
        <v>702</v>
      </c>
      <c r="AJ107" s="4069" t="s">
        <v>1742</v>
      </c>
      <c r="AK107" s="4069" t="s">
        <v>1781</v>
      </c>
      <c r="AL107" s="4069" t="s">
        <v>20</v>
      </c>
      <c r="AM107" s="3979" t="str">
        <f t="shared" si="16"/>
        <v>NO</v>
      </c>
      <c r="AN107" s="4069" t="s">
        <v>437</v>
      </c>
      <c r="AO107" s="4069">
        <v>2</v>
      </c>
      <c r="AP107" s="4069">
        <v>2022</v>
      </c>
      <c r="AQ107" s="4094">
        <v>45078</v>
      </c>
      <c r="AR107" s="4094">
        <v>48578</v>
      </c>
      <c r="AS107" s="4069">
        <v>2</v>
      </c>
      <c r="AT107" s="4069">
        <v>4</v>
      </c>
      <c r="AU107" s="4069">
        <v>4</v>
      </c>
      <c r="AV107" s="4069">
        <v>4</v>
      </c>
      <c r="AW107" s="4069">
        <v>4</v>
      </c>
      <c r="AX107" s="4069">
        <v>4</v>
      </c>
      <c r="AY107" s="4069">
        <v>4</v>
      </c>
      <c r="AZ107" s="4069">
        <v>4</v>
      </c>
      <c r="BA107" s="4069">
        <v>4</v>
      </c>
      <c r="BB107" s="4069">
        <v>4</v>
      </c>
      <c r="BC107" s="4069" t="s">
        <v>359</v>
      </c>
      <c r="BD107" s="4069" t="s">
        <v>359</v>
      </c>
      <c r="BE107" s="4069" t="s">
        <v>359</v>
      </c>
      <c r="BF107" s="4069" t="s">
        <v>359</v>
      </c>
      <c r="BG107" s="4069" t="s">
        <v>359</v>
      </c>
      <c r="BH107" s="4069" t="s">
        <v>359</v>
      </c>
      <c r="BI107" s="4069">
        <v>38</v>
      </c>
      <c r="BJ107" s="4016">
        <v>43</v>
      </c>
      <c r="BK107" s="4017">
        <v>43</v>
      </c>
      <c r="BL107" s="4018" t="s">
        <v>574</v>
      </c>
      <c r="BM107" s="4019">
        <v>7871</v>
      </c>
      <c r="BN107" s="4018">
        <v>45</v>
      </c>
      <c r="BO107" s="4018">
        <v>45</v>
      </c>
      <c r="BP107" s="4018" t="s">
        <v>574</v>
      </c>
      <c r="BQ107" s="4019">
        <v>7871</v>
      </c>
      <c r="BR107" s="4018">
        <v>47</v>
      </c>
      <c r="BS107" s="4018" t="s">
        <v>359</v>
      </c>
      <c r="BT107" s="4019"/>
      <c r="BU107" s="4019" t="s">
        <v>359</v>
      </c>
      <c r="BV107" s="4018">
        <v>49</v>
      </c>
      <c r="BW107" s="4018" t="s">
        <v>359</v>
      </c>
      <c r="BX107" s="4019"/>
      <c r="BY107" s="4019" t="s">
        <v>359</v>
      </c>
      <c r="BZ107" s="4018">
        <v>51</v>
      </c>
      <c r="CA107" s="4018" t="s">
        <v>359</v>
      </c>
      <c r="CB107" s="4019"/>
      <c r="CC107" s="4019" t="s">
        <v>359</v>
      </c>
      <c r="CD107" s="4018">
        <v>53</v>
      </c>
      <c r="CE107" s="4018" t="s">
        <v>359</v>
      </c>
      <c r="CF107" s="4019"/>
      <c r="CG107" s="4019" t="s">
        <v>359</v>
      </c>
      <c r="CH107" s="4020">
        <v>56</v>
      </c>
      <c r="CI107" s="4018" t="s">
        <v>359</v>
      </c>
      <c r="CJ107" s="4019"/>
      <c r="CK107" s="4019" t="s">
        <v>359</v>
      </c>
      <c r="CL107" s="4021">
        <v>59</v>
      </c>
      <c r="CM107" s="4018" t="s">
        <v>359</v>
      </c>
      <c r="CN107" s="4019"/>
      <c r="CO107" s="4019" t="s">
        <v>359</v>
      </c>
      <c r="CP107" s="4020">
        <v>62</v>
      </c>
      <c r="CQ107" s="4018" t="s">
        <v>359</v>
      </c>
      <c r="CR107" s="4019"/>
      <c r="CS107" s="4019" t="s">
        <v>359</v>
      </c>
      <c r="CT107" s="4020">
        <v>65</v>
      </c>
      <c r="CU107" s="4018" t="s">
        <v>359</v>
      </c>
      <c r="CV107" s="4019"/>
      <c r="CW107" s="4019" t="s">
        <v>359</v>
      </c>
      <c r="CX107" s="4018">
        <v>0</v>
      </c>
      <c r="CY107" s="4018" t="s">
        <v>359</v>
      </c>
      <c r="CZ107" s="4019"/>
      <c r="DA107" s="4019" t="s">
        <v>359</v>
      </c>
      <c r="DB107" s="4018">
        <v>0</v>
      </c>
      <c r="DC107" s="4018" t="s">
        <v>359</v>
      </c>
      <c r="DD107" s="4019"/>
      <c r="DE107" s="4019" t="s">
        <v>359</v>
      </c>
      <c r="DF107" s="4018">
        <v>0</v>
      </c>
      <c r="DG107" s="4018" t="s">
        <v>359</v>
      </c>
      <c r="DH107" s="4019"/>
      <c r="DI107" s="4019" t="s">
        <v>359</v>
      </c>
      <c r="DJ107" s="4018">
        <v>0</v>
      </c>
      <c r="DK107" s="4018" t="s">
        <v>359</v>
      </c>
      <c r="DL107" s="4019"/>
      <c r="DM107" s="4019" t="s">
        <v>359</v>
      </c>
      <c r="DN107" s="4018">
        <v>0</v>
      </c>
      <c r="DO107" s="4018" t="s">
        <v>359</v>
      </c>
      <c r="DP107" s="4019"/>
      <c r="DQ107" s="4019" t="s">
        <v>359</v>
      </c>
      <c r="DR107" s="4018">
        <v>0</v>
      </c>
      <c r="DS107" s="4018" t="s">
        <v>359</v>
      </c>
      <c r="DT107" s="4022"/>
      <c r="DU107" s="4008" t="s">
        <v>359</v>
      </c>
      <c r="DV107" s="4023">
        <f t="shared" si="15"/>
        <v>530</v>
      </c>
      <c r="DW107" s="4026" t="s">
        <v>1069</v>
      </c>
      <c r="DX107" s="4026" t="s">
        <v>1070</v>
      </c>
      <c r="DY107" s="4026" t="s">
        <v>1106</v>
      </c>
      <c r="DZ107" s="4026" t="s">
        <v>1107</v>
      </c>
      <c r="EA107" s="4026">
        <v>3144219306</v>
      </c>
      <c r="EB107" s="1367" t="s">
        <v>1756</v>
      </c>
      <c r="EC107" s="1368" t="s">
        <v>359</v>
      </c>
      <c r="ED107" s="4026" t="s">
        <v>359</v>
      </c>
      <c r="EE107" s="4026" t="s">
        <v>359</v>
      </c>
      <c r="EF107" s="4026" t="s">
        <v>359</v>
      </c>
      <c r="EG107" s="4037" t="s">
        <v>359</v>
      </c>
      <c r="EH107" s="2783" t="s">
        <v>359</v>
      </c>
      <c r="EI107" s="4086"/>
      <c r="EJ107" s="4086"/>
      <c r="EK107" s="4086"/>
      <c r="EL107" s="4086"/>
    </row>
    <row r="108" spans="1:142" s="2464" customFormat="1" ht="168.75" customHeight="1">
      <c r="A108" s="4053" t="s">
        <v>1731</v>
      </c>
      <c r="B108" s="4071">
        <v>0.24</v>
      </c>
      <c r="C108" s="4026" t="s">
        <v>1120</v>
      </c>
      <c r="D108" s="4071">
        <v>0.06</v>
      </c>
      <c r="E108" s="4026" t="s">
        <v>1121</v>
      </c>
      <c r="F108" s="4026" t="s">
        <v>1784</v>
      </c>
      <c r="G108" s="4026" t="s">
        <v>1123</v>
      </c>
      <c r="H108" s="4026" t="s">
        <v>26</v>
      </c>
      <c r="I108" s="4026" t="s">
        <v>437</v>
      </c>
      <c r="J108" s="4026" t="s">
        <v>359</v>
      </c>
      <c r="K108" s="4038"/>
      <c r="L108" s="4055">
        <v>48578</v>
      </c>
      <c r="M108" s="4026" t="s">
        <v>359</v>
      </c>
      <c r="N108" s="4026" t="s">
        <v>1124</v>
      </c>
      <c r="O108" s="4026" t="s">
        <v>359</v>
      </c>
      <c r="P108" s="4026" t="s">
        <v>1124</v>
      </c>
      <c r="Q108" s="4026" t="s">
        <v>359</v>
      </c>
      <c r="R108" s="4026" t="s">
        <v>1124</v>
      </c>
      <c r="S108" s="4026" t="s">
        <v>359</v>
      </c>
      <c r="T108" s="4026" t="s">
        <v>1124</v>
      </c>
      <c r="U108" s="4026" t="s">
        <v>359</v>
      </c>
      <c r="V108" s="4026" t="s">
        <v>1124</v>
      </c>
      <c r="W108" s="4026" t="s">
        <v>359</v>
      </c>
      <c r="X108" s="4026" t="s">
        <v>359</v>
      </c>
      <c r="Y108" s="4026" t="s">
        <v>359</v>
      </c>
      <c r="Z108" s="4026" t="s">
        <v>359</v>
      </c>
      <c r="AA108" s="4026" t="s">
        <v>359</v>
      </c>
      <c r="AB108" s="4026" t="s">
        <v>359</v>
      </c>
      <c r="AC108" s="4026" t="s">
        <v>1124</v>
      </c>
      <c r="AD108" s="4026" t="s">
        <v>359</v>
      </c>
      <c r="AE108" s="4069" t="s">
        <v>1144</v>
      </c>
      <c r="AF108" s="4012">
        <v>8.5000000000000006E-3</v>
      </c>
      <c r="AG108" s="4069" t="s">
        <v>1785</v>
      </c>
      <c r="AH108" s="4069" t="s">
        <v>1146</v>
      </c>
      <c r="AI108" s="4069" t="s">
        <v>702</v>
      </c>
      <c r="AJ108" s="4069" t="s">
        <v>1786</v>
      </c>
      <c r="AK108" s="4069" t="s">
        <v>5</v>
      </c>
      <c r="AL108" s="4069" t="s">
        <v>20</v>
      </c>
      <c r="AM108" s="3979" t="str">
        <f t="shared" si="16"/>
        <v>NO</v>
      </c>
      <c r="AN108" s="4069" t="s">
        <v>437</v>
      </c>
      <c r="AO108" s="4069">
        <v>2</v>
      </c>
      <c r="AP108" s="4069">
        <v>2022</v>
      </c>
      <c r="AQ108" s="4094">
        <v>45078</v>
      </c>
      <c r="AR108" s="4094">
        <v>48578</v>
      </c>
      <c r="AS108" s="4069">
        <v>2</v>
      </c>
      <c r="AT108" s="4069">
        <v>2</v>
      </c>
      <c r="AU108" s="4069">
        <v>2</v>
      </c>
      <c r="AV108" s="4069">
        <v>2</v>
      </c>
      <c r="AW108" s="4069">
        <v>2</v>
      </c>
      <c r="AX108" s="4069">
        <v>2</v>
      </c>
      <c r="AY108" s="4069">
        <v>2</v>
      </c>
      <c r="AZ108" s="4069">
        <v>2</v>
      </c>
      <c r="BA108" s="4069">
        <v>2</v>
      </c>
      <c r="BB108" s="4069">
        <v>2</v>
      </c>
      <c r="BC108" s="4069" t="s">
        <v>359</v>
      </c>
      <c r="BD108" s="4069" t="s">
        <v>359</v>
      </c>
      <c r="BE108" s="4069" t="s">
        <v>359</v>
      </c>
      <c r="BF108" s="4069" t="s">
        <v>359</v>
      </c>
      <c r="BG108" s="4069" t="s">
        <v>359</v>
      </c>
      <c r="BH108" s="4069" t="s">
        <v>359</v>
      </c>
      <c r="BI108" s="4069">
        <v>20</v>
      </c>
      <c r="BJ108" s="4016">
        <v>7</v>
      </c>
      <c r="BK108" s="4017">
        <v>7</v>
      </c>
      <c r="BL108" s="4018" t="s">
        <v>1787</v>
      </c>
      <c r="BM108" s="4019">
        <v>7610</v>
      </c>
      <c r="BN108" s="4018">
        <v>8</v>
      </c>
      <c r="BO108" s="4018">
        <v>8</v>
      </c>
      <c r="BP108" s="4018" t="s">
        <v>1787</v>
      </c>
      <c r="BQ108" s="4019" t="s">
        <v>359</v>
      </c>
      <c r="BR108" s="4018">
        <v>8</v>
      </c>
      <c r="BS108" s="4018" t="s">
        <v>359</v>
      </c>
      <c r="BT108" s="4019"/>
      <c r="BU108" s="4019" t="s">
        <v>359</v>
      </c>
      <c r="BV108" s="4018">
        <v>8</v>
      </c>
      <c r="BW108" s="4018" t="s">
        <v>359</v>
      </c>
      <c r="BX108" s="4019"/>
      <c r="BY108" s="4019" t="s">
        <v>359</v>
      </c>
      <c r="BZ108" s="4018">
        <v>9</v>
      </c>
      <c r="CA108" s="4018" t="s">
        <v>359</v>
      </c>
      <c r="CB108" s="4019"/>
      <c r="CC108" s="4019" t="s">
        <v>359</v>
      </c>
      <c r="CD108" s="4018">
        <v>9</v>
      </c>
      <c r="CE108" s="4018" t="s">
        <v>359</v>
      </c>
      <c r="CF108" s="4019"/>
      <c r="CG108" s="4019" t="s">
        <v>359</v>
      </c>
      <c r="CH108" s="4020">
        <v>9</v>
      </c>
      <c r="CI108" s="4018" t="s">
        <v>359</v>
      </c>
      <c r="CJ108" s="4019"/>
      <c r="CK108" s="4019" t="s">
        <v>359</v>
      </c>
      <c r="CL108" s="4021">
        <v>9</v>
      </c>
      <c r="CM108" s="4018" t="s">
        <v>359</v>
      </c>
      <c r="CN108" s="4019"/>
      <c r="CO108" s="4019" t="s">
        <v>359</v>
      </c>
      <c r="CP108" s="4020">
        <v>0</v>
      </c>
      <c r="CQ108" s="4018" t="s">
        <v>359</v>
      </c>
      <c r="CR108" s="4019"/>
      <c r="CS108" s="4019" t="s">
        <v>359</v>
      </c>
      <c r="CT108" s="4020">
        <v>0</v>
      </c>
      <c r="CU108" s="4018" t="s">
        <v>359</v>
      </c>
      <c r="CV108" s="4019"/>
      <c r="CW108" s="4019" t="s">
        <v>359</v>
      </c>
      <c r="CX108" s="4018">
        <v>0</v>
      </c>
      <c r="CY108" s="4018" t="s">
        <v>359</v>
      </c>
      <c r="CZ108" s="4019"/>
      <c r="DA108" s="4019" t="s">
        <v>359</v>
      </c>
      <c r="DB108" s="4018">
        <v>0</v>
      </c>
      <c r="DC108" s="4018" t="s">
        <v>359</v>
      </c>
      <c r="DD108" s="4019"/>
      <c r="DE108" s="4019" t="s">
        <v>359</v>
      </c>
      <c r="DF108" s="4018">
        <v>0</v>
      </c>
      <c r="DG108" s="4018" t="s">
        <v>359</v>
      </c>
      <c r="DH108" s="4019"/>
      <c r="DI108" s="4019" t="s">
        <v>359</v>
      </c>
      <c r="DJ108" s="4018">
        <v>0</v>
      </c>
      <c r="DK108" s="4018" t="s">
        <v>359</v>
      </c>
      <c r="DL108" s="4019"/>
      <c r="DM108" s="4019" t="s">
        <v>359</v>
      </c>
      <c r="DN108" s="4018">
        <v>0</v>
      </c>
      <c r="DO108" s="4018" t="s">
        <v>359</v>
      </c>
      <c r="DP108" s="4019"/>
      <c r="DQ108" s="4019" t="s">
        <v>359</v>
      </c>
      <c r="DR108" s="4018">
        <v>0</v>
      </c>
      <c r="DS108" s="4018" t="s">
        <v>359</v>
      </c>
      <c r="DT108" s="4022"/>
      <c r="DU108" s="4008" t="s">
        <v>359</v>
      </c>
      <c r="DV108" s="4023">
        <f t="shared" si="15"/>
        <v>67</v>
      </c>
      <c r="DW108" s="4026" t="s">
        <v>1148</v>
      </c>
      <c r="DX108" s="4026" t="s">
        <v>60</v>
      </c>
      <c r="DY108" s="4026" t="s">
        <v>1149</v>
      </c>
      <c r="DZ108" s="4026" t="s">
        <v>1150</v>
      </c>
      <c r="EA108" s="4026">
        <v>3112070242</v>
      </c>
      <c r="EB108" s="1367" t="s">
        <v>1151</v>
      </c>
      <c r="EC108" s="4026" t="s">
        <v>359</v>
      </c>
      <c r="ED108" s="4026" t="s">
        <v>359</v>
      </c>
      <c r="EE108" s="4026" t="s">
        <v>359</v>
      </c>
      <c r="EF108" s="4026" t="s">
        <v>359</v>
      </c>
      <c r="EG108" s="4037" t="s">
        <v>359</v>
      </c>
      <c r="EH108" s="2783" t="s">
        <v>359</v>
      </c>
      <c r="EI108" s="4086"/>
      <c r="EJ108" s="4086"/>
      <c r="EK108" s="4086"/>
      <c r="EL108" s="4086"/>
    </row>
    <row r="109" spans="1:142" s="2464" customFormat="1" ht="168.75" customHeight="1">
      <c r="A109" s="4053" t="s">
        <v>1731</v>
      </c>
      <c r="B109" s="4071">
        <v>0.24</v>
      </c>
      <c r="C109" s="4026" t="s">
        <v>1120</v>
      </c>
      <c r="D109" s="4071">
        <v>0.06</v>
      </c>
      <c r="E109" s="4026" t="s">
        <v>1121</v>
      </c>
      <c r="F109" s="4026" t="s">
        <v>1788</v>
      </c>
      <c r="G109" s="4026" t="s">
        <v>1123</v>
      </c>
      <c r="H109" s="4026" t="s">
        <v>26</v>
      </c>
      <c r="I109" s="4026" t="s">
        <v>437</v>
      </c>
      <c r="J109" s="4026" t="s">
        <v>359</v>
      </c>
      <c r="K109" s="4038"/>
      <c r="L109" s="4055">
        <v>48578</v>
      </c>
      <c r="M109" s="4026" t="s">
        <v>359</v>
      </c>
      <c r="N109" s="4026" t="s">
        <v>1124</v>
      </c>
      <c r="O109" s="4026" t="s">
        <v>359</v>
      </c>
      <c r="P109" s="4026" t="s">
        <v>1124</v>
      </c>
      <c r="Q109" s="4026" t="s">
        <v>359</v>
      </c>
      <c r="R109" s="4026" t="s">
        <v>1124</v>
      </c>
      <c r="S109" s="4026" t="s">
        <v>359</v>
      </c>
      <c r="T109" s="4026" t="s">
        <v>1124</v>
      </c>
      <c r="U109" s="4026" t="s">
        <v>359</v>
      </c>
      <c r="V109" s="4026" t="s">
        <v>1124</v>
      </c>
      <c r="W109" s="4026" t="s">
        <v>359</v>
      </c>
      <c r="X109" s="4026" t="s">
        <v>359</v>
      </c>
      <c r="Y109" s="4026" t="s">
        <v>359</v>
      </c>
      <c r="Z109" s="4026" t="s">
        <v>359</v>
      </c>
      <c r="AA109" s="4026" t="s">
        <v>359</v>
      </c>
      <c r="AB109" s="4026" t="s">
        <v>359</v>
      </c>
      <c r="AC109" s="4026" t="s">
        <v>1124</v>
      </c>
      <c r="AD109" s="4026" t="s">
        <v>359</v>
      </c>
      <c r="AE109" s="4069" t="s">
        <v>1789</v>
      </c>
      <c r="AF109" s="4012">
        <v>8.5000000000000006E-3</v>
      </c>
      <c r="AG109" s="4069" t="s">
        <v>1790</v>
      </c>
      <c r="AH109" s="4069" t="s">
        <v>1791</v>
      </c>
      <c r="AI109" s="4069" t="s">
        <v>1367</v>
      </c>
      <c r="AJ109" s="4069" t="s">
        <v>1155</v>
      </c>
      <c r="AK109" s="4069" t="s">
        <v>1792</v>
      </c>
      <c r="AL109" s="4069" t="s">
        <v>20</v>
      </c>
      <c r="AM109" s="3979" t="str">
        <f t="shared" si="16"/>
        <v>NO</v>
      </c>
      <c r="AN109" s="4069" t="s">
        <v>437</v>
      </c>
      <c r="AO109" s="4069">
        <v>40</v>
      </c>
      <c r="AP109" s="4069">
        <v>2022</v>
      </c>
      <c r="AQ109" s="4094">
        <v>45078</v>
      </c>
      <c r="AR109" s="4094">
        <v>48578</v>
      </c>
      <c r="AS109" s="4069">
        <v>50</v>
      </c>
      <c r="AT109" s="4069">
        <v>50</v>
      </c>
      <c r="AU109" s="4069">
        <v>50</v>
      </c>
      <c r="AV109" s="4069">
        <v>50</v>
      </c>
      <c r="AW109" s="4069">
        <v>50</v>
      </c>
      <c r="AX109" s="4069">
        <v>50</v>
      </c>
      <c r="AY109" s="4069">
        <v>50</v>
      </c>
      <c r="AZ109" s="4069">
        <v>50</v>
      </c>
      <c r="BA109" s="4069">
        <v>50</v>
      </c>
      <c r="BB109" s="4069">
        <v>50</v>
      </c>
      <c r="BC109" s="4069" t="s">
        <v>359</v>
      </c>
      <c r="BD109" s="4069" t="s">
        <v>359</v>
      </c>
      <c r="BE109" s="4069" t="s">
        <v>359</v>
      </c>
      <c r="BF109" s="4069" t="s">
        <v>359</v>
      </c>
      <c r="BG109" s="4069" t="s">
        <v>359</v>
      </c>
      <c r="BH109" s="4069" t="s">
        <v>359</v>
      </c>
      <c r="BI109" s="4069">
        <v>500</v>
      </c>
      <c r="BJ109" s="4016">
        <v>345</v>
      </c>
      <c r="BK109" s="4017" t="s">
        <v>1793</v>
      </c>
      <c r="BL109" s="4018" t="s">
        <v>1157</v>
      </c>
      <c r="BM109" s="4019">
        <v>7610</v>
      </c>
      <c r="BN109" s="4018">
        <v>362</v>
      </c>
      <c r="BO109" s="4018">
        <v>362</v>
      </c>
      <c r="BP109" s="4018" t="s">
        <v>359</v>
      </c>
      <c r="BQ109" s="4019" t="s">
        <v>359</v>
      </c>
      <c r="BR109" s="4018">
        <v>380</v>
      </c>
      <c r="BS109" s="4018" t="s">
        <v>359</v>
      </c>
      <c r="BT109" s="4019"/>
      <c r="BU109" s="4019" t="s">
        <v>359</v>
      </c>
      <c r="BV109" s="4018">
        <v>399</v>
      </c>
      <c r="BW109" s="4018" t="s">
        <v>359</v>
      </c>
      <c r="BX109" s="4019"/>
      <c r="BY109" s="4019" t="s">
        <v>359</v>
      </c>
      <c r="BZ109" s="4018">
        <v>419</v>
      </c>
      <c r="CA109" s="4018" t="s">
        <v>359</v>
      </c>
      <c r="CB109" s="4019"/>
      <c r="CC109" s="4019" t="s">
        <v>359</v>
      </c>
      <c r="CD109" s="4018">
        <v>440</v>
      </c>
      <c r="CE109" s="4018" t="s">
        <v>359</v>
      </c>
      <c r="CF109" s="4019"/>
      <c r="CG109" s="4019" t="s">
        <v>359</v>
      </c>
      <c r="CH109" s="4020">
        <v>462</v>
      </c>
      <c r="CI109" s="4018" t="s">
        <v>359</v>
      </c>
      <c r="CJ109" s="4019"/>
      <c r="CK109" s="4019" t="s">
        <v>359</v>
      </c>
      <c r="CL109" s="4021">
        <v>485</v>
      </c>
      <c r="CM109" s="4018" t="s">
        <v>359</v>
      </c>
      <c r="CN109" s="4019"/>
      <c r="CO109" s="4019" t="s">
        <v>359</v>
      </c>
      <c r="CP109" s="4020">
        <v>509</v>
      </c>
      <c r="CQ109" s="4018" t="s">
        <v>359</v>
      </c>
      <c r="CR109" s="4019"/>
      <c r="CS109" s="4019" t="s">
        <v>359</v>
      </c>
      <c r="CT109" s="4020">
        <v>535</v>
      </c>
      <c r="CU109" s="4018" t="s">
        <v>359</v>
      </c>
      <c r="CV109" s="4019"/>
      <c r="CW109" s="4019" t="s">
        <v>359</v>
      </c>
      <c r="CX109" s="4018">
        <v>0</v>
      </c>
      <c r="CY109" s="4018" t="s">
        <v>359</v>
      </c>
      <c r="CZ109" s="4019"/>
      <c r="DA109" s="4019" t="s">
        <v>359</v>
      </c>
      <c r="DB109" s="4018">
        <v>0</v>
      </c>
      <c r="DC109" s="4018" t="s">
        <v>359</v>
      </c>
      <c r="DD109" s="4019"/>
      <c r="DE109" s="4019" t="s">
        <v>359</v>
      </c>
      <c r="DF109" s="4018">
        <v>0</v>
      </c>
      <c r="DG109" s="4018" t="s">
        <v>359</v>
      </c>
      <c r="DH109" s="4019"/>
      <c r="DI109" s="4019" t="s">
        <v>359</v>
      </c>
      <c r="DJ109" s="4018">
        <v>0</v>
      </c>
      <c r="DK109" s="4018" t="s">
        <v>359</v>
      </c>
      <c r="DL109" s="4019"/>
      <c r="DM109" s="4019" t="s">
        <v>359</v>
      </c>
      <c r="DN109" s="4018">
        <v>0</v>
      </c>
      <c r="DO109" s="4018" t="s">
        <v>359</v>
      </c>
      <c r="DP109" s="4019"/>
      <c r="DQ109" s="4019" t="s">
        <v>359</v>
      </c>
      <c r="DR109" s="4018">
        <v>0</v>
      </c>
      <c r="DS109" s="4018" t="s">
        <v>359</v>
      </c>
      <c r="DT109" s="4022"/>
      <c r="DU109" s="4008" t="s">
        <v>359</v>
      </c>
      <c r="DV109" s="4023">
        <f t="shared" si="15"/>
        <v>4336</v>
      </c>
      <c r="DW109" s="4026" t="s">
        <v>205</v>
      </c>
      <c r="DX109" s="4026" t="s">
        <v>780</v>
      </c>
      <c r="DY109" s="4026" t="s">
        <v>1794</v>
      </c>
      <c r="DZ109" s="4026" t="s">
        <v>1795</v>
      </c>
      <c r="EA109" s="4026" t="s">
        <v>1796</v>
      </c>
      <c r="EB109" s="1368" t="s">
        <v>1160</v>
      </c>
      <c r="EC109" s="4026" t="s">
        <v>359</v>
      </c>
      <c r="ED109" s="4026" t="s">
        <v>359</v>
      </c>
      <c r="EE109" s="4026" t="s">
        <v>359</v>
      </c>
      <c r="EF109" s="4026" t="s">
        <v>359</v>
      </c>
      <c r="EG109" s="4026" t="s">
        <v>359</v>
      </c>
      <c r="EH109" s="2783" t="s">
        <v>359</v>
      </c>
      <c r="EI109" s="4086"/>
      <c r="EJ109" s="4086"/>
      <c r="EK109" s="4086"/>
      <c r="EL109" s="4086"/>
    </row>
    <row r="110" spans="1:142" s="2464" customFormat="1" ht="168.75" customHeight="1">
      <c r="A110" s="4053" t="s">
        <v>1731</v>
      </c>
      <c r="B110" s="4071">
        <v>0.24</v>
      </c>
      <c r="C110" s="4026" t="s">
        <v>1120</v>
      </c>
      <c r="D110" s="4071">
        <v>0.06</v>
      </c>
      <c r="E110" s="4026" t="s">
        <v>1121</v>
      </c>
      <c r="F110" s="4026" t="s">
        <v>1784</v>
      </c>
      <c r="G110" s="4026" t="s">
        <v>1123</v>
      </c>
      <c r="H110" s="4026" t="s">
        <v>26</v>
      </c>
      <c r="I110" s="4026" t="s">
        <v>437</v>
      </c>
      <c r="J110" s="4026" t="s">
        <v>359</v>
      </c>
      <c r="K110" s="4038"/>
      <c r="L110" s="4055">
        <v>48578</v>
      </c>
      <c r="M110" s="4026" t="s">
        <v>359</v>
      </c>
      <c r="N110" s="4026" t="s">
        <v>1124</v>
      </c>
      <c r="O110" s="4026" t="s">
        <v>359</v>
      </c>
      <c r="P110" s="4026" t="s">
        <v>1124</v>
      </c>
      <c r="Q110" s="4026" t="s">
        <v>359</v>
      </c>
      <c r="R110" s="4026" t="s">
        <v>1124</v>
      </c>
      <c r="S110" s="4026" t="s">
        <v>359</v>
      </c>
      <c r="T110" s="4026" t="s">
        <v>1124</v>
      </c>
      <c r="U110" s="4026" t="s">
        <v>359</v>
      </c>
      <c r="V110" s="4026" t="s">
        <v>1124</v>
      </c>
      <c r="W110" s="4026" t="s">
        <v>359</v>
      </c>
      <c r="X110" s="4026" t="s">
        <v>359</v>
      </c>
      <c r="Y110" s="4026" t="s">
        <v>359</v>
      </c>
      <c r="Z110" s="4026" t="s">
        <v>359</v>
      </c>
      <c r="AA110" s="4026" t="s">
        <v>359</v>
      </c>
      <c r="AB110" s="4026" t="s">
        <v>359</v>
      </c>
      <c r="AC110" s="4026" t="s">
        <v>1124</v>
      </c>
      <c r="AD110" s="4026" t="s">
        <v>359</v>
      </c>
      <c r="AE110" s="4069" t="s">
        <v>1797</v>
      </c>
      <c r="AF110" s="4012">
        <v>8.5000000000000006E-3</v>
      </c>
      <c r="AG110" s="4069" t="s">
        <v>1162</v>
      </c>
      <c r="AH110" s="4069" t="s">
        <v>1163</v>
      </c>
      <c r="AI110" s="4069" t="s">
        <v>1367</v>
      </c>
      <c r="AJ110" s="4069" t="s">
        <v>1155</v>
      </c>
      <c r="AK110" s="4069" t="s">
        <v>1792</v>
      </c>
      <c r="AL110" s="4069" t="s">
        <v>26</v>
      </c>
      <c r="AM110" s="3979" t="str">
        <f t="shared" si="16"/>
        <v>NO</v>
      </c>
      <c r="AN110" s="4069" t="s">
        <v>437</v>
      </c>
      <c r="AO110" s="4069" t="s">
        <v>437</v>
      </c>
      <c r="AP110" s="4069"/>
      <c r="AQ110" s="4094">
        <v>45078</v>
      </c>
      <c r="AR110" s="4094">
        <v>48578</v>
      </c>
      <c r="AS110" s="4097">
        <v>0.192</v>
      </c>
      <c r="AT110" s="4097">
        <v>0.25800000000000001</v>
      </c>
      <c r="AU110" s="4097">
        <v>0.32300000000000001</v>
      </c>
      <c r="AV110" s="4097">
        <v>0.38900000000000001</v>
      </c>
      <c r="AW110" s="4097">
        <v>0.45500000000000002</v>
      </c>
      <c r="AX110" s="4097">
        <v>0.52100000000000002</v>
      </c>
      <c r="AY110" s="4097">
        <v>0.58599999999999997</v>
      </c>
      <c r="AZ110" s="4097">
        <v>0.65200000000000002</v>
      </c>
      <c r="BA110" s="4096">
        <v>0.8</v>
      </c>
      <c r="BB110" s="4096">
        <v>1</v>
      </c>
      <c r="BC110" s="4069" t="s">
        <v>359</v>
      </c>
      <c r="BD110" s="4069" t="s">
        <v>359</v>
      </c>
      <c r="BE110" s="4069" t="s">
        <v>359</v>
      </c>
      <c r="BF110" s="4069" t="s">
        <v>359</v>
      </c>
      <c r="BG110" s="4069" t="s">
        <v>359</v>
      </c>
      <c r="BH110" s="4069" t="s">
        <v>359</v>
      </c>
      <c r="BI110" s="4096">
        <v>1</v>
      </c>
      <c r="BJ110" s="4016">
        <v>291</v>
      </c>
      <c r="BK110" s="4017">
        <v>291</v>
      </c>
      <c r="BL110" s="4018" t="s">
        <v>1157</v>
      </c>
      <c r="BM110" s="4019" t="s">
        <v>359</v>
      </c>
      <c r="BN110" s="4018">
        <v>306</v>
      </c>
      <c r="BO110" s="4018">
        <v>306</v>
      </c>
      <c r="BP110" s="4018" t="s">
        <v>359</v>
      </c>
      <c r="BQ110" s="4019" t="s">
        <v>359</v>
      </c>
      <c r="BR110" s="4018">
        <v>321</v>
      </c>
      <c r="BS110" s="4018" t="s">
        <v>359</v>
      </c>
      <c r="BT110" s="4019"/>
      <c r="BU110" s="4019" t="s">
        <v>359</v>
      </c>
      <c r="BV110" s="4018">
        <v>337</v>
      </c>
      <c r="BW110" s="4018" t="s">
        <v>359</v>
      </c>
      <c r="BX110" s="4019"/>
      <c r="BY110" s="4019" t="s">
        <v>359</v>
      </c>
      <c r="BZ110" s="4018">
        <v>354</v>
      </c>
      <c r="CA110" s="4018" t="s">
        <v>359</v>
      </c>
      <c r="CB110" s="4019"/>
      <c r="CC110" s="4019" t="s">
        <v>359</v>
      </c>
      <c r="CD110" s="4018">
        <v>372</v>
      </c>
      <c r="CE110" s="4018" t="s">
        <v>359</v>
      </c>
      <c r="CF110" s="4019"/>
      <c r="CG110" s="4019" t="s">
        <v>359</v>
      </c>
      <c r="CH110" s="4020">
        <v>390</v>
      </c>
      <c r="CI110" s="4018" t="s">
        <v>359</v>
      </c>
      <c r="CJ110" s="4019"/>
      <c r="CK110" s="4019" t="s">
        <v>359</v>
      </c>
      <c r="CL110" s="4021">
        <v>410</v>
      </c>
      <c r="CM110" s="4018" t="s">
        <v>359</v>
      </c>
      <c r="CN110" s="4019"/>
      <c r="CO110" s="4019" t="s">
        <v>359</v>
      </c>
      <c r="CP110" s="4020">
        <v>430</v>
      </c>
      <c r="CQ110" s="4018" t="s">
        <v>359</v>
      </c>
      <c r="CR110" s="4019"/>
      <c r="CS110" s="4019" t="s">
        <v>359</v>
      </c>
      <c r="CT110" s="4020">
        <v>452</v>
      </c>
      <c r="CU110" s="4018" t="s">
        <v>359</v>
      </c>
      <c r="CV110" s="4019"/>
      <c r="CW110" s="4019" t="s">
        <v>359</v>
      </c>
      <c r="CX110" s="4018">
        <v>0</v>
      </c>
      <c r="CY110" s="4018" t="s">
        <v>359</v>
      </c>
      <c r="CZ110" s="4019"/>
      <c r="DA110" s="4019" t="s">
        <v>359</v>
      </c>
      <c r="DB110" s="4018">
        <v>0</v>
      </c>
      <c r="DC110" s="4018" t="s">
        <v>359</v>
      </c>
      <c r="DD110" s="4019"/>
      <c r="DE110" s="4019" t="s">
        <v>359</v>
      </c>
      <c r="DF110" s="4018">
        <v>0</v>
      </c>
      <c r="DG110" s="4018" t="s">
        <v>359</v>
      </c>
      <c r="DH110" s="4019"/>
      <c r="DI110" s="4019" t="s">
        <v>359</v>
      </c>
      <c r="DJ110" s="4018">
        <v>0</v>
      </c>
      <c r="DK110" s="4018" t="s">
        <v>359</v>
      </c>
      <c r="DL110" s="4019"/>
      <c r="DM110" s="4019" t="s">
        <v>359</v>
      </c>
      <c r="DN110" s="4018">
        <v>0</v>
      </c>
      <c r="DO110" s="4018" t="s">
        <v>359</v>
      </c>
      <c r="DP110" s="4019"/>
      <c r="DQ110" s="4019" t="s">
        <v>359</v>
      </c>
      <c r="DR110" s="4018">
        <v>0</v>
      </c>
      <c r="DS110" s="4018" t="s">
        <v>359</v>
      </c>
      <c r="DT110" s="4022"/>
      <c r="DU110" s="4008" t="s">
        <v>359</v>
      </c>
      <c r="DV110" s="4023">
        <f t="shared" si="15"/>
        <v>3663</v>
      </c>
      <c r="DW110" s="4026" t="s">
        <v>205</v>
      </c>
      <c r="DX110" s="4026" t="s">
        <v>780</v>
      </c>
      <c r="DY110" s="4026" t="s">
        <v>1794</v>
      </c>
      <c r="DZ110" s="4026" t="s">
        <v>1795</v>
      </c>
      <c r="EA110" s="4026" t="s">
        <v>1796</v>
      </c>
      <c r="EB110" s="1368" t="s">
        <v>1160</v>
      </c>
      <c r="EC110" s="4026" t="s">
        <v>359</v>
      </c>
      <c r="ED110" s="4026" t="s">
        <v>359</v>
      </c>
      <c r="EE110" s="4026" t="s">
        <v>359</v>
      </c>
      <c r="EF110" s="4026" t="s">
        <v>359</v>
      </c>
      <c r="EG110" s="4026" t="s">
        <v>359</v>
      </c>
      <c r="EH110" s="2783" t="s">
        <v>359</v>
      </c>
      <c r="EI110" s="4086"/>
      <c r="EJ110" s="4086"/>
      <c r="EK110" s="4086"/>
      <c r="EL110" s="4086"/>
    </row>
    <row r="111" spans="1:142" s="2464" customFormat="1" ht="168.75" customHeight="1">
      <c r="A111" s="4053" t="s">
        <v>1731</v>
      </c>
      <c r="B111" s="4071">
        <v>0.24</v>
      </c>
      <c r="C111" s="4026" t="s">
        <v>1120</v>
      </c>
      <c r="D111" s="4071">
        <v>0.06</v>
      </c>
      <c r="E111" s="4026" t="s">
        <v>1121</v>
      </c>
      <c r="F111" s="4026" t="s">
        <v>1798</v>
      </c>
      <c r="G111" s="4026" t="s">
        <v>1123</v>
      </c>
      <c r="H111" s="4026" t="s">
        <v>26</v>
      </c>
      <c r="I111" s="4026" t="s">
        <v>437</v>
      </c>
      <c r="J111" s="4026" t="s">
        <v>359</v>
      </c>
      <c r="K111" s="4038"/>
      <c r="L111" s="4055">
        <v>48578</v>
      </c>
      <c r="M111" s="4026" t="s">
        <v>359</v>
      </c>
      <c r="N111" s="4026" t="s">
        <v>1124</v>
      </c>
      <c r="O111" s="4026" t="s">
        <v>359</v>
      </c>
      <c r="P111" s="4026" t="s">
        <v>1124</v>
      </c>
      <c r="Q111" s="4026" t="s">
        <v>359</v>
      </c>
      <c r="R111" s="4026" t="s">
        <v>1124</v>
      </c>
      <c r="S111" s="4026" t="s">
        <v>359</v>
      </c>
      <c r="T111" s="4026" t="s">
        <v>1124</v>
      </c>
      <c r="U111" s="4026" t="s">
        <v>359</v>
      </c>
      <c r="V111" s="4026" t="s">
        <v>1124</v>
      </c>
      <c r="W111" s="4026" t="s">
        <v>359</v>
      </c>
      <c r="X111" s="4026" t="s">
        <v>359</v>
      </c>
      <c r="Y111" s="4026" t="s">
        <v>359</v>
      </c>
      <c r="Z111" s="4026" t="s">
        <v>359</v>
      </c>
      <c r="AA111" s="4026" t="s">
        <v>359</v>
      </c>
      <c r="AB111" s="4026" t="s">
        <v>359</v>
      </c>
      <c r="AC111" s="4026" t="s">
        <v>1124</v>
      </c>
      <c r="AD111" s="4026" t="s">
        <v>359</v>
      </c>
      <c r="AE111" s="4069" t="s">
        <v>1799</v>
      </c>
      <c r="AF111" s="4012">
        <v>8.5000000000000006E-3</v>
      </c>
      <c r="AG111" s="4069" t="s">
        <v>1800</v>
      </c>
      <c r="AH111" s="4069" t="s">
        <v>1801</v>
      </c>
      <c r="AI111" s="4069" t="s">
        <v>702</v>
      </c>
      <c r="AJ111" s="4069" t="s">
        <v>1168</v>
      </c>
      <c r="AK111" s="4069" t="s">
        <v>1802</v>
      </c>
      <c r="AL111" s="4069" t="s">
        <v>26</v>
      </c>
      <c r="AM111" s="3979" t="str">
        <f t="shared" si="16"/>
        <v>NO</v>
      </c>
      <c r="AN111" s="4069" t="s">
        <v>437</v>
      </c>
      <c r="AO111" s="4069" t="s">
        <v>437</v>
      </c>
      <c r="AP111" s="4069"/>
      <c r="AQ111" s="4094">
        <v>45078</v>
      </c>
      <c r="AR111" s="4094">
        <v>48578</v>
      </c>
      <c r="AS111" s="4069">
        <v>1</v>
      </c>
      <c r="AT111" s="4069">
        <v>2</v>
      </c>
      <c r="AU111" s="4069">
        <v>3</v>
      </c>
      <c r="AV111" s="4069">
        <v>4</v>
      </c>
      <c r="AW111" s="4069">
        <v>5</v>
      </c>
      <c r="AX111" s="4069">
        <v>6</v>
      </c>
      <c r="AY111" s="4069">
        <v>7</v>
      </c>
      <c r="AZ111" s="4069">
        <v>8</v>
      </c>
      <c r="BA111" s="4069">
        <v>9</v>
      </c>
      <c r="BB111" s="4069">
        <v>10</v>
      </c>
      <c r="BC111" s="4069" t="s">
        <v>359</v>
      </c>
      <c r="BD111" s="4069" t="s">
        <v>359</v>
      </c>
      <c r="BE111" s="4069" t="s">
        <v>359</v>
      </c>
      <c r="BF111" s="4069" t="s">
        <v>359</v>
      </c>
      <c r="BG111" s="4069" t="s">
        <v>359</v>
      </c>
      <c r="BH111" s="4069" t="s">
        <v>359</v>
      </c>
      <c r="BI111" s="4069">
        <v>10</v>
      </c>
      <c r="BJ111" s="4016">
        <v>20</v>
      </c>
      <c r="BK111" s="4017">
        <v>20</v>
      </c>
      <c r="BL111" s="4018" t="s">
        <v>1787</v>
      </c>
      <c r="BM111" s="4019">
        <v>7571</v>
      </c>
      <c r="BN111" s="4018">
        <v>41</v>
      </c>
      <c r="BO111" s="4018">
        <v>41</v>
      </c>
      <c r="BP111" s="4018" t="s">
        <v>1803</v>
      </c>
      <c r="BQ111" s="4019">
        <v>7571</v>
      </c>
      <c r="BR111" s="4018">
        <v>61</v>
      </c>
      <c r="BS111" s="4018" t="s">
        <v>359</v>
      </c>
      <c r="BT111" s="4019"/>
      <c r="BU111" s="4019" t="s">
        <v>359</v>
      </c>
      <c r="BV111" s="4018">
        <v>82</v>
      </c>
      <c r="BW111" s="4018" t="s">
        <v>359</v>
      </c>
      <c r="BX111" s="4019"/>
      <c r="BY111" s="4019" t="s">
        <v>359</v>
      </c>
      <c r="BZ111" s="4018">
        <v>103</v>
      </c>
      <c r="CA111" s="4018" t="s">
        <v>359</v>
      </c>
      <c r="CB111" s="4019"/>
      <c r="CC111" s="4019" t="s">
        <v>359</v>
      </c>
      <c r="CD111" s="4018">
        <v>123</v>
      </c>
      <c r="CE111" s="4018" t="s">
        <v>359</v>
      </c>
      <c r="CF111" s="4019"/>
      <c r="CG111" s="4019" t="s">
        <v>359</v>
      </c>
      <c r="CH111" s="4020">
        <v>144</v>
      </c>
      <c r="CI111" s="4018" t="s">
        <v>359</v>
      </c>
      <c r="CJ111" s="4019"/>
      <c r="CK111" s="4019" t="s">
        <v>359</v>
      </c>
      <c r="CL111" s="4021">
        <v>0</v>
      </c>
      <c r="CM111" s="4018" t="s">
        <v>359</v>
      </c>
      <c r="CN111" s="4019"/>
      <c r="CO111" s="4019" t="s">
        <v>359</v>
      </c>
      <c r="CP111" s="4020">
        <v>0</v>
      </c>
      <c r="CQ111" s="4018" t="s">
        <v>359</v>
      </c>
      <c r="CR111" s="4019"/>
      <c r="CS111" s="4019" t="s">
        <v>359</v>
      </c>
      <c r="CT111" s="4020">
        <v>0</v>
      </c>
      <c r="CU111" s="4018" t="s">
        <v>359</v>
      </c>
      <c r="CV111" s="4019"/>
      <c r="CW111" s="4019" t="s">
        <v>359</v>
      </c>
      <c r="CX111" s="4018">
        <v>0</v>
      </c>
      <c r="CY111" s="4018" t="s">
        <v>359</v>
      </c>
      <c r="CZ111" s="4019"/>
      <c r="DA111" s="4019" t="s">
        <v>359</v>
      </c>
      <c r="DB111" s="4018">
        <v>0</v>
      </c>
      <c r="DC111" s="4018" t="s">
        <v>359</v>
      </c>
      <c r="DD111" s="4019"/>
      <c r="DE111" s="4019" t="s">
        <v>359</v>
      </c>
      <c r="DF111" s="4018">
        <v>0</v>
      </c>
      <c r="DG111" s="4018" t="s">
        <v>359</v>
      </c>
      <c r="DH111" s="4019"/>
      <c r="DI111" s="4019" t="s">
        <v>359</v>
      </c>
      <c r="DJ111" s="4018">
        <v>0</v>
      </c>
      <c r="DK111" s="4018" t="s">
        <v>359</v>
      </c>
      <c r="DL111" s="4019"/>
      <c r="DM111" s="4019" t="s">
        <v>359</v>
      </c>
      <c r="DN111" s="4018">
        <v>0</v>
      </c>
      <c r="DO111" s="4018" t="s">
        <v>359</v>
      </c>
      <c r="DP111" s="4019"/>
      <c r="DQ111" s="4019" t="s">
        <v>359</v>
      </c>
      <c r="DR111" s="4018">
        <v>0</v>
      </c>
      <c r="DS111" s="4018" t="s">
        <v>359</v>
      </c>
      <c r="DT111" s="4022"/>
      <c r="DU111" s="4008" t="s">
        <v>359</v>
      </c>
      <c r="DV111" s="4023">
        <f t="shared" si="15"/>
        <v>574</v>
      </c>
      <c r="DW111" s="4026" t="s">
        <v>1148</v>
      </c>
      <c r="DX111" s="4026" t="s">
        <v>1171</v>
      </c>
      <c r="DY111" s="4026" t="s">
        <v>1172</v>
      </c>
      <c r="DZ111" s="4026" t="s">
        <v>1173</v>
      </c>
      <c r="EA111" s="4026">
        <v>3795750</v>
      </c>
      <c r="EB111" s="1368" t="s">
        <v>1174</v>
      </c>
      <c r="EC111" s="4026" t="s">
        <v>359</v>
      </c>
      <c r="ED111" s="4026" t="s">
        <v>359</v>
      </c>
      <c r="EE111" s="4026" t="s">
        <v>359</v>
      </c>
      <c r="EF111" s="4026" t="s">
        <v>359</v>
      </c>
      <c r="EG111" s="4026" t="s">
        <v>359</v>
      </c>
      <c r="EH111" s="2783" t="s">
        <v>359</v>
      </c>
      <c r="EI111" s="4086"/>
      <c r="EJ111" s="4086"/>
      <c r="EK111" s="4086"/>
      <c r="EL111" s="4086"/>
    </row>
    <row r="112" spans="1:142" s="2464" customFormat="1" ht="168.75" customHeight="1">
      <c r="A112" s="4053" t="s">
        <v>1731</v>
      </c>
      <c r="B112" s="4071">
        <v>0.24</v>
      </c>
      <c r="C112" s="4026" t="s">
        <v>1120</v>
      </c>
      <c r="D112" s="4071">
        <v>0.06</v>
      </c>
      <c r="E112" s="4026" t="s">
        <v>1121</v>
      </c>
      <c r="F112" s="4026" t="s">
        <v>1784</v>
      </c>
      <c r="G112" s="4026" t="s">
        <v>1123</v>
      </c>
      <c r="H112" s="4026" t="s">
        <v>26</v>
      </c>
      <c r="I112" s="4026" t="s">
        <v>437</v>
      </c>
      <c r="J112" s="4026" t="s">
        <v>359</v>
      </c>
      <c r="K112" s="4038"/>
      <c r="L112" s="4055">
        <v>48578</v>
      </c>
      <c r="M112" s="4026" t="s">
        <v>359</v>
      </c>
      <c r="N112" s="4026" t="s">
        <v>1124</v>
      </c>
      <c r="O112" s="4026" t="s">
        <v>359</v>
      </c>
      <c r="P112" s="4026" t="s">
        <v>1124</v>
      </c>
      <c r="Q112" s="4026" t="s">
        <v>359</v>
      </c>
      <c r="R112" s="4026" t="s">
        <v>1124</v>
      </c>
      <c r="S112" s="4026" t="s">
        <v>359</v>
      </c>
      <c r="T112" s="4026" t="s">
        <v>1124</v>
      </c>
      <c r="U112" s="4026" t="s">
        <v>359</v>
      </c>
      <c r="V112" s="4026" t="s">
        <v>1124</v>
      </c>
      <c r="W112" s="4026" t="s">
        <v>359</v>
      </c>
      <c r="X112" s="4026" t="s">
        <v>359</v>
      </c>
      <c r="Y112" s="4026" t="s">
        <v>359</v>
      </c>
      <c r="Z112" s="4026" t="s">
        <v>359</v>
      </c>
      <c r="AA112" s="4026" t="s">
        <v>359</v>
      </c>
      <c r="AB112" s="4026" t="s">
        <v>359</v>
      </c>
      <c r="AC112" s="4026" t="s">
        <v>1124</v>
      </c>
      <c r="AD112" s="4026" t="s">
        <v>359</v>
      </c>
      <c r="AE112" s="4069" t="s">
        <v>1175</v>
      </c>
      <c r="AF112" s="4012">
        <v>8.5000000000000006E-3</v>
      </c>
      <c r="AG112" s="4069" t="s">
        <v>1804</v>
      </c>
      <c r="AH112" s="4069" t="s">
        <v>1805</v>
      </c>
      <c r="AI112" s="4069" t="s">
        <v>1367</v>
      </c>
      <c r="AJ112" s="4069" t="s">
        <v>1178</v>
      </c>
      <c r="AK112" s="4069" t="s">
        <v>1802</v>
      </c>
      <c r="AL112" s="4069" t="s">
        <v>1270</v>
      </c>
      <c r="AM112" s="3979" t="str">
        <f t="shared" si="16"/>
        <v>NO</v>
      </c>
      <c r="AN112" s="4069" t="s">
        <v>437</v>
      </c>
      <c r="AO112" s="4069" t="s">
        <v>437</v>
      </c>
      <c r="AP112" s="4069"/>
      <c r="AQ112" s="4094">
        <v>45078</v>
      </c>
      <c r="AR112" s="4094">
        <v>48578</v>
      </c>
      <c r="AS112" s="4069">
        <v>1</v>
      </c>
      <c r="AT112" s="4069">
        <v>1</v>
      </c>
      <c r="AU112" s="4069">
        <v>1</v>
      </c>
      <c r="AV112" s="4069">
        <v>1</v>
      </c>
      <c r="AW112" s="4069">
        <v>1</v>
      </c>
      <c r="AX112" s="4069">
        <v>1</v>
      </c>
      <c r="AY112" s="4069">
        <v>1</v>
      </c>
      <c r="AZ112" s="4069">
        <v>1</v>
      </c>
      <c r="BA112" s="4069">
        <v>1</v>
      </c>
      <c r="BB112" s="4069">
        <v>1</v>
      </c>
      <c r="BC112" s="4069" t="s">
        <v>359</v>
      </c>
      <c r="BD112" s="4069" t="s">
        <v>359</v>
      </c>
      <c r="BE112" s="4069" t="s">
        <v>359</v>
      </c>
      <c r="BF112" s="4069" t="s">
        <v>359</v>
      </c>
      <c r="BG112" s="4069" t="s">
        <v>359</v>
      </c>
      <c r="BH112" s="4069" t="s">
        <v>359</v>
      </c>
      <c r="BI112" s="4069">
        <v>1</v>
      </c>
      <c r="BJ112" s="4016">
        <v>5</v>
      </c>
      <c r="BK112" s="4017">
        <v>5</v>
      </c>
      <c r="BL112" s="4018" t="s">
        <v>574</v>
      </c>
      <c r="BM112" s="4019">
        <v>7619</v>
      </c>
      <c r="BN112" s="4018">
        <v>5</v>
      </c>
      <c r="BO112" s="4018">
        <v>5</v>
      </c>
      <c r="BP112" s="4018" t="s">
        <v>574</v>
      </c>
      <c r="BQ112" s="4019">
        <v>7619</v>
      </c>
      <c r="BR112" s="4018">
        <v>6</v>
      </c>
      <c r="BS112" s="4018" t="s">
        <v>359</v>
      </c>
      <c r="BT112" s="4019"/>
      <c r="BU112" s="4019" t="s">
        <v>359</v>
      </c>
      <c r="BV112" s="4018">
        <v>6</v>
      </c>
      <c r="BW112" s="4018" t="s">
        <v>359</v>
      </c>
      <c r="BX112" s="4019"/>
      <c r="BY112" s="4019" t="s">
        <v>359</v>
      </c>
      <c r="BZ112" s="4018">
        <v>6</v>
      </c>
      <c r="CA112" s="4018" t="s">
        <v>359</v>
      </c>
      <c r="CB112" s="4019"/>
      <c r="CC112" s="4019" t="s">
        <v>359</v>
      </c>
      <c r="CD112" s="4018">
        <v>6</v>
      </c>
      <c r="CE112" s="4018" t="s">
        <v>359</v>
      </c>
      <c r="CF112" s="4019"/>
      <c r="CG112" s="4019" t="s">
        <v>359</v>
      </c>
      <c r="CH112" s="4020">
        <v>6</v>
      </c>
      <c r="CI112" s="4018" t="s">
        <v>359</v>
      </c>
      <c r="CJ112" s="4019"/>
      <c r="CK112" s="4019" t="s">
        <v>359</v>
      </c>
      <c r="CL112" s="4021">
        <v>0</v>
      </c>
      <c r="CM112" s="4018" t="s">
        <v>359</v>
      </c>
      <c r="CN112" s="4019"/>
      <c r="CO112" s="4019" t="s">
        <v>359</v>
      </c>
      <c r="CP112" s="4020">
        <v>0</v>
      </c>
      <c r="CQ112" s="4018" t="s">
        <v>359</v>
      </c>
      <c r="CR112" s="4019"/>
      <c r="CS112" s="4019" t="s">
        <v>359</v>
      </c>
      <c r="CT112" s="4020">
        <v>0</v>
      </c>
      <c r="CU112" s="4018" t="s">
        <v>359</v>
      </c>
      <c r="CV112" s="4019"/>
      <c r="CW112" s="4019" t="s">
        <v>359</v>
      </c>
      <c r="CX112" s="4018">
        <v>0</v>
      </c>
      <c r="CY112" s="4018" t="s">
        <v>359</v>
      </c>
      <c r="CZ112" s="4019"/>
      <c r="DA112" s="4019" t="s">
        <v>359</v>
      </c>
      <c r="DB112" s="4018">
        <v>0</v>
      </c>
      <c r="DC112" s="4018" t="s">
        <v>359</v>
      </c>
      <c r="DD112" s="4019"/>
      <c r="DE112" s="4019" t="s">
        <v>359</v>
      </c>
      <c r="DF112" s="4018">
        <v>0</v>
      </c>
      <c r="DG112" s="4018" t="s">
        <v>359</v>
      </c>
      <c r="DH112" s="4019"/>
      <c r="DI112" s="4019" t="s">
        <v>359</v>
      </c>
      <c r="DJ112" s="4018">
        <v>0</v>
      </c>
      <c r="DK112" s="4018" t="s">
        <v>359</v>
      </c>
      <c r="DL112" s="4019"/>
      <c r="DM112" s="4019" t="s">
        <v>359</v>
      </c>
      <c r="DN112" s="4018">
        <v>0</v>
      </c>
      <c r="DO112" s="4018" t="s">
        <v>359</v>
      </c>
      <c r="DP112" s="4019"/>
      <c r="DQ112" s="4019" t="s">
        <v>359</v>
      </c>
      <c r="DR112" s="4018">
        <v>0</v>
      </c>
      <c r="DS112" s="4018" t="s">
        <v>359</v>
      </c>
      <c r="DT112" s="4022"/>
      <c r="DU112" s="4008" t="s">
        <v>359</v>
      </c>
      <c r="DV112" s="4023">
        <f t="shared" si="15"/>
        <v>40</v>
      </c>
      <c r="DW112" s="4026" t="s">
        <v>1148</v>
      </c>
      <c r="DX112" s="4026" t="s">
        <v>1171</v>
      </c>
      <c r="DY112" s="4026" t="s">
        <v>1179</v>
      </c>
      <c r="DZ112" s="4026" t="s">
        <v>1180</v>
      </c>
      <c r="EA112" s="4026">
        <v>3795750</v>
      </c>
      <c r="EB112" s="1368" t="s">
        <v>1181</v>
      </c>
      <c r="EC112" s="4026" t="s">
        <v>359</v>
      </c>
      <c r="ED112" s="4026" t="s">
        <v>359</v>
      </c>
      <c r="EE112" s="4026" t="s">
        <v>359</v>
      </c>
      <c r="EF112" s="4026" t="s">
        <v>359</v>
      </c>
      <c r="EG112" s="4026" t="s">
        <v>359</v>
      </c>
      <c r="EH112" s="2783" t="s">
        <v>359</v>
      </c>
      <c r="EI112" s="4086"/>
      <c r="EJ112" s="4086"/>
      <c r="EK112" s="4086"/>
      <c r="EL112" s="4086"/>
    </row>
    <row r="113" spans="1:142" s="2464" customFormat="1" ht="168.75" customHeight="1">
      <c r="A113" s="4053" t="s">
        <v>1731</v>
      </c>
      <c r="B113" s="4071">
        <v>0.24</v>
      </c>
      <c r="C113" s="4026" t="s">
        <v>1120</v>
      </c>
      <c r="D113" s="4071">
        <v>0.06</v>
      </c>
      <c r="E113" s="4026" t="s">
        <v>1121</v>
      </c>
      <c r="F113" s="4026" t="s">
        <v>1774</v>
      </c>
      <c r="G113" s="4026" t="s">
        <v>1123</v>
      </c>
      <c r="H113" s="4026" t="s">
        <v>26</v>
      </c>
      <c r="I113" s="4026" t="s">
        <v>437</v>
      </c>
      <c r="J113" s="4026" t="s">
        <v>359</v>
      </c>
      <c r="K113" s="4038"/>
      <c r="L113" s="4055">
        <v>48578</v>
      </c>
      <c r="M113" s="4026" t="s">
        <v>359</v>
      </c>
      <c r="N113" s="4026" t="s">
        <v>1124</v>
      </c>
      <c r="O113" s="4026" t="s">
        <v>359</v>
      </c>
      <c r="P113" s="4026" t="s">
        <v>1124</v>
      </c>
      <c r="Q113" s="4026" t="s">
        <v>359</v>
      </c>
      <c r="R113" s="4026" t="s">
        <v>1124</v>
      </c>
      <c r="S113" s="4026" t="s">
        <v>359</v>
      </c>
      <c r="T113" s="4026" t="s">
        <v>1124</v>
      </c>
      <c r="U113" s="4026" t="s">
        <v>359</v>
      </c>
      <c r="V113" s="4026" t="s">
        <v>1124</v>
      </c>
      <c r="W113" s="4026" t="s">
        <v>359</v>
      </c>
      <c r="X113" s="4026" t="s">
        <v>359</v>
      </c>
      <c r="Y113" s="4026" t="s">
        <v>359</v>
      </c>
      <c r="Z113" s="4026" t="s">
        <v>359</v>
      </c>
      <c r="AA113" s="4026" t="s">
        <v>359</v>
      </c>
      <c r="AB113" s="4026" t="s">
        <v>359</v>
      </c>
      <c r="AC113" s="4026" t="s">
        <v>1124</v>
      </c>
      <c r="AD113" s="4026" t="s">
        <v>359</v>
      </c>
      <c r="AE113" s="4069" t="s">
        <v>1806</v>
      </c>
      <c r="AF113" s="4012">
        <v>8.5000000000000006E-3</v>
      </c>
      <c r="AG113" s="4069" t="s">
        <v>1183</v>
      </c>
      <c r="AH113" s="4069" t="s">
        <v>1184</v>
      </c>
      <c r="AI113" s="4069" t="s">
        <v>702</v>
      </c>
      <c r="AJ113" s="4069" t="s">
        <v>1742</v>
      </c>
      <c r="AK113" s="4069" t="s">
        <v>1</v>
      </c>
      <c r="AL113" s="4070" t="s">
        <v>20</v>
      </c>
      <c r="AM113" s="3979" t="str">
        <f t="shared" si="16"/>
        <v>NO</v>
      </c>
      <c r="AN113" s="4069" t="s">
        <v>437</v>
      </c>
      <c r="AO113" s="4069" t="s">
        <v>437</v>
      </c>
      <c r="AP113" s="4069"/>
      <c r="AQ113" s="4094">
        <v>45078</v>
      </c>
      <c r="AR113" s="4094">
        <v>48578</v>
      </c>
      <c r="AS113" s="4098">
        <v>0.1</v>
      </c>
      <c r="AT113" s="4098">
        <v>0.1</v>
      </c>
      <c r="AU113" s="4098">
        <v>0.1</v>
      </c>
      <c r="AV113" s="4098">
        <v>0.1</v>
      </c>
      <c r="AW113" s="4098">
        <v>0.1</v>
      </c>
      <c r="AX113" s="4098">
        <v>0.1</v>
      </c>
      <c r="AY113" s="4098">
        <v>0.1</v>
      </c>
      <c r="AZ113" s="4098">
        <v>0.1</v>
      </c>
      <c r="BA113" s="4098">
        <v>0.1</v>
      </c>
      <c r="BB113" s="4098">
        <v>0.1</v>
      </c>
      <c r="BC113" s="4069" t="s">
        <v>359</v>
      </c>
      <c r="BD113" s="4069" t="s">
        <v>359</v>
      </c>
      <c r="BE113" s="4069" t="s">
        <v>359</v>
      </c>
      <c r="BF113" s="4069" t="s">
        <v>359</v>
      </c>
      <c r="BG113" s="4069" t="s">
        <v>359</v>
      </c>
      <c r="BH113" s="4069" t="s">
        <v>359</v>
      </c>
      <c r="BI113" s="4096">
        <v>1</v>
      </c>
      <c r="BJ113" s="4016">
        <v>218</v>
      </c>
      <c r="BK113" s="4017">
        <v>218</v>
      </c>
      <c r="BL113" s="4018" t="s">
        <v>574</v>
      </c>
      <c r="BM113" s="4019">
        <v>7868</v>
      </c>
      <c r="BN113" s="4018">
        <v>225</v>
      </c>
      <c r="BO113" s="4018">
        <v>225</v>
      </c>
      <c r="BP113" s="4018" t="s">
        <v>574</v>
      </c>
      <c r="BQ113" s="4019">
        <v>7868</v>
      </c>
      <c r="BR113" s="4018">
        <v>232</v>
      </c>
      <c r="BS113" s="4018" t="s">
        <v>359</v>
      </c>
      <c r="BT113" s="4019"/>
      <c r="BU113" s="4019" t="s">
        <v>359</v>
      </c>
      <c r="BV113" s="4018">
        <v>239</v>
      </c>
      <c r="BW113" s="4018" t="s">
        <v>359</v>
      </c>
      <c r="BX113" s="4019"/>
      <c r="BY113" s="4019" t="s">
        <v>359</v>
      </c>
      <c r="BZ113" s="4018">
        <v>246</v>
      </c>
      <c r="CA113" s="4018" t="s">
        <v>359</v>
      </c>
      <c r="CB113" s="4019"/>
      <c r="CC113" s="4019" t="s">
        <v>359</v>
      </c>
      <c r="CD113" s="4018">
        <v>253</v>
      </c>
      <c r="CE113" s="4018" t="s">
        <v>359</v>
      </c>
      <c r="CF113" s="4019"/>
      <c r="CG113" s="4019" t="s">
        <v>359</v>
      </c>
      <c r="CH113" s="4020">
        <v>261</v>
      </c>
      <c r="CI113" s="4018" t="s">
        <v>359</v>
      </c>
      <c r="CJ113" s="4019"/>
      <c r="CK113" s="4019" t="s">
        <v>359</v>
      </c>
      <c r="CL113" s="4021">
        <v>269</v>
      </c>
      <c r="CM113" s="4018" t="s">
        <v>359</v>
      </c>
      <c r="CN113" s="4019"/>
      <c r="CO113" s="4019" t="s">
        <v>359</v>
      </c>
      <c r="CP113" s="4020">
        <v>277</v>
      </c>
      <c r="CQ113" s="4018" t="s">
        <v>359</v>
      </c>
      <c r="CR113" s="4019"/>
      <c r="CS113" s="4019" t="s">
        <v>359</v>
      </c>
      <c r="CT113" s="4020">
        <v>285</v>
      </c>
      <c r="CU113" s="4018" t="s">
        <v>359</v>
      </c>
      <c r="CV113" s="4019"/>
      <c r="CW113" s="4019" t="s">
        <v>359</v>
      </c>
      <c r="CX113" s="4018">
        <v>0</v>
      </c>
      <c r="CY113" s="4018" t="s">
        <v>359</v>
      </c>
      <c r="CZ113" s="4019"/>
      <c r="DA113" s="4019" t="s">
        <v>359</v>
      </c>
      <c r="DB113" s="4018">
        <v>0</v>
      </c>
      <c r="DC113" s="4018" t="s">
        <v>359</v>
      </c>
      <c r="DD113" s="4019"/>
      <c r="DE113" s="4019" t="s">
        <v>359</v>
      </c>
      <c r="DF113" s="4018">
        <v>0</v>
      </c>
      <c r="DG113" s="4018" t="s">
        <v>359</v>
      </c>
      <c r="DH113" s="4019"/>
      <c r="DI113" s="4019" t="s">
        <v>359</v>
      </c>
      <c r="DJ113" s="4018">
        <v>0</v>
      </c>
      <c r="DK113" s="4018" t="s">
        <v>359</v>
      </c>
      <c r="DL113" s="4019"/>
      <c r="DM113" s="4019" t="s">
        <v>359</v>
      </c>
      <c r="DN113" s="4018">
        <v>0</v>
      </c>
      <c r="DO113" s="4018" t="s">
        <v>359</v>
      </c>
      <c r="DP113" s="4019"/>
      <c r="DQ113" s="4019" t="s">
        <v>359</v>
      </c>
      <c r="DR113" s="4018">
        <v>0</v>
      </c>
      <c r="DS113" s="4018" t="s">
        <v>359</v>
      </c>
      <c r="DT113" s="4022"/>
      <c r="DU113" s="4008" t="s">
        <v>359</v>
      </c>
      <c r="DV113" s="4023">
        <f t="shared" si="15"/>
        <v>2505</v>
      </c>
      <c r="DW113" s="4037" t="s">
        <v>1069</v>
      </c>
      <c r="DX113" s="4026" t="s">
        <v>1070</v>
      </c>
      <c r="DY113" s="4026" t="s">
        <v>1186</v>
      </c>
      <c r="DZ113" s="4037" t="s">
        <v>1187</v>
      </c>
      <c r="EA113" s="4037">
        <v>6013813000</v>
      </c>
      <c r="EB113" s="1367" t="s">
        <v>1188</v>
      </c>
      <c r="EC113" s="4026" t="s">
        <v>359</v>
      </c>
      <c r="ED113" s="4026" t="s">
        <v>359</v>
      </c>
      <c r="EE113" s="4026" t="s">
        <v>359</v>
      </c>
      <c r="EF113" s="4026" t="s">
        <v>359</v>
      </c>
      <c r="EG113" s="4037" t="s">
        <v>359</v>
      </c>
      <c r="EH113" s="2783" t="s">
        <v>359</v>
      </c>
      <c r="EI113" s="4086"/>
      <c r="EJ113" s="4086"/>
      <c r="EK113" s="4086"/>
      <c r="EL113" s="4086"/>
    </row>
    <row r="114" spans="1:142" s="2464" customFormat="1" ht="168.75" customHeight="1">
      <c r="A114" s="4053" t="s">
        <v>1731</v>
      </c>
      <c r="B114" s="4071">
        <v>0.24</v>
      </c>
      <c r="C114" s="4026" t="s">
        <v>1120</v>
      </c>
      <c r="D114" s="4071">
        <v>0.06</v>
      </c>
      <c r="E114" s="4026" t="s">
        <v>1121</v>
      </c>
      <c r="F114" s="4026" t="s">
        <v>1769</v>
      </c>
      <c r="G114" s="4026" t="s">
        <v>1123</v>
      </c>
      <c r="H114" s="4026" t="s">
        <v>26</v>
      </c>
      <c r="I114" s="4026" t="s">
        <v>437</v>
      </c>
      <c r="J114" s="4026" t="s">
        <v>359</v>
      </c>
      <c r="K114" s="4038"/>
      <c r="L114" s="4055">
        <v>48578</v>
      </c>
      <c r="M114" s="4026" t="s">
        <v>359</v>
      </c>
      <c r="N114" s="4026" t="s">
        <v>1124</v>
      </c>
      <c r="O114" s="4026" t="s">
        <v>359</v>
      </c>
      <c r="P114" s="4026" t="s">
        <v>1124</v>
      </c>
      <c r="Q114" s="4026" t="s">
        <v>359</v>
      </c>
      <c r="R114" s="4026" t="s">
        <v>1124</v>
      </c>
      <c r="S114" s="4026" t="s">
        <v>359</v>
      </c>
      <c r="T114" s="4026" t="s">
        <v>1124</v>
      </c>
      <c r="U114" s="4026" t="s">
        <v>359</v>
      </c>
      <c r="V114" s="4026" t="s">
        <v>1124</v>
      </c>
      <c r="W114" s="4026" t="s">
        <v>359</v>
      </c>
      <c r="X114" s="4026" t="s">
        <v>359</v>
      </c>
      <c r="Y114" s="4026" t="s">
        <v>359</v>
      </c>
      <c r="Z114" s="4026" t="s">
        <v>359</v>
      </c>
      <c r="AA114" s="4026" t="s">
        <v>359</v>
      </c>
      <c r="AB114" s="4026" t="s">
        <v>359</v>
      </c>
      <c r="AC114" s="4026" t="s">
        <v>1124</v>
      </c>
      <c r="AD114" s="4026" t="s">
        <v>359</v>
      </c>
      <c r="AE114" s="2896" t="s">
        <v>1189</v>
      </c>
      <c r="AF114" s="4012">
        <v>8.5000000000000006E-3</v>
      </c>
      <c r="AG114" s="4069" t="s">
        <v>1190</v>
      </c>
      <c r="AH114" s="4069" t="s">
        <v>1191</v>
      </c>
      <c r="AI114" s="4069" t="s">
        <v>702</v>
      </c>
      <c r="AJ114" s="4069" t="s">
        <v>1742</v>
      </c>
      <c r="AK114" s="4069" t="s">
        <v>1807</v>
      </c>
      <c r="AL114" s="4070" t="s">
        <v>20</v>
      </c>
      <c r="AM114" s="3979" t="str">
        <f t="shared" si="16"/>
        <v>NO</v>
      </c>
      <c r="AN114" s="4069" t="s">
        <v>437</v>
      </c>
      <c r="AO114" s="4069" t="s">
        <v>437</v>
      </c>
      <c r="AP114" s="4069"/>
      <c r="AQ114" s="4094">
        <v>45658</v>
      </c>
      <c r="AR114" s="4094">
        <v>48578</v>
      </c>
      <c r="AS114" s="4070" t="s">
        <v>359</v>
      </c>
      <c r="AT114" s="4070" t="s">
        <v>359</v>
      </c>
      <c r="AU114" s="4069">
        <v>12</v>
      </c>
      <c r="AV114" s="4069">
        <v>12</v>
      </c>
      <c r="AW114" s="4069">
        <v>12</v>
      </c>
      <c r="AX114" s="4069">
        <v>12</v>
      </c>
      <c r="AY114" s="4069">
        <v>12</v>
      </c>
      <c r="AZ114" s="4069">
        <v>12</v>
      </c>
      <c r="BA114" s="4069">
        <v>12</v>
      </c>
      <c r="BB114" s="4069">
        <v>16</v>
      </c>
      <c r="BC114" s="4069" t="s">
        <v>359</v>
      </c>
      <c r="BD114" s="4069" t="s">
        <v>359</v>
      </c>
      <c r="BE114" s="4069" t="s">
        <v>359</v>
      </c>
      <c r="BF114" s="4069" t="s">
        <v>359</v>
      </c>
      <c r="BG114" s="4069" t="s">
        <v>359</v>
      </c>
      <c r="BH114" s="4069" t="s">
        <v>359</v>
      </c>
      <c r="BI114" s="4069">
        <v>100</v>
      </c>
      <c r="BJ114" s="4016"/>
      <c r="BK114" s="4017" t="s">
        <v>359</v>
      </c>
      <c r="BL114" s="4018" t="s">
        <v>359</v>
      </c>
      <c r="BM114" s="4019" t="s">
        <v>359</v>
      </c>
      <c r="BN114" s="4018"/>
      <c r="BO114" s="4018" t="s">
        <v>359</v>
      </c>
      <c r="BP114" s="4018" t="s">
        <v>359</v>
      </c>
      <c r="BQ114" s="4019" t="s">
        <v>359</v>
      </c>
      <c r="BR114" s="4018">
        <v>100</v>
      </c>
      <c r="BS114" s="4018" t="s">
        <v>359</v>
      </c>
      <c r="BT114" s="4019"/>
      <c r="BU114" s="4019" t="s">
        <v>359</v>
      </c>
      <c r="BV114" s="4018">
        <v>100</v>
      </c>
      <c r="BW114" s="4018" t="s">
        <v>359</v>
      </c>
      <c r="BX114" s="4019"/>
      <c r="BY114" s="4019" t="s">
        <v>359</v>
      </c>
      <c r="BZ114" s="4018">
        <v>150</v>
      </c>
      <c r="CA114" s="4018" t="s">
        <v>359</v>
      </c>
      <c r="CB114" s="4019"/>
      <c r="CC114" s="4019" t="s">
        <v>359</v>
      </c>
      <c r="CD114" s="4018">
        <v>150</v>
      </c>
      <c r="CE114" s="4018" t="s">
        <v>359</v>
      </c>
      <c r="CF114" s="4019"/>
      <c r="CG114" s="4019" t="s">
        <v>359</v>
      </c>
      <c r="CH114" s="4020">
        <v>200</v>
      </c>
      <c r="CI114" s="4018" t="s">
        <v>359</v>
      </c>
      <c r="CJ114" s="4019"/>
      <c r="CK114" s="4019" t="s">
        <v>359</v>
      </c>
      <c r="CL114" s="4021">
        <v>200</v>
      </c>
      <c r="CM114" s="4018" t="s">
        <v>359</v>
      </c>
      <c r="CN114" s="4019"/>
      <c r="CO114" s="4019" t="s">
        <v>359</v>
      </c>
      <c r="CP114" s="4020">
        <v>250</v>
      </c>
      <c r="CQ114" s="4018" t="s">
        <v>359</v>
      </c>
      <c r="CR114" s="4019"/>
      <c r="CS114" s="4019" t="s">
        <v>359</v>
      </c>
      <c r="CT114" s="4020">
        <v>250</v>
      </c>
      <c r="CU114" s="4018" t="s">
        <v>359</v>
      </c>
      <c r="CV114" s="4019"/>
      <c r="CW114" s="4019" t="s">
        <v>359</v>
      </c>
      <c r="CX114" s="4018">
        <v>0</v>
      </c>
      <c r="CY114" s="4018" t="s">
        <v>359</v>
      </c>
      <c r="CZ114" s="4019"/>
      <c r="DA114" s="4019" t="s">
        <v>359</v>
      </c>
      <c r="DB114" s="4018">
        <v>0</v>
      </c>
      <c r="DC114" s="4018" t="s">
        <v>359</v>
      </c>
      <c r="DD114" s="4019"/>
      <c r="DE114" s="4019" t="s">
        <v>359</v>
      </c>
      <c r="DF114" s="4018">
        <v>0</v>
      </c>
      <c r="DG114" s="4018" t="s">
        <v>359</v>
      </c>
      <c r="DH114" s="4019"/>
      <c r="DI114" s="4019" t="s">
        <v>359</v>
      </c>
      <c r="DJ114" s="4018">
        <v>0</v>
      </c>
      <c r="DK114" s="4018" t="s">
        <v>359</v>
      </c>
      <c r="DL114" s="4019"/>
      <c r="DM114" s="4019" t="s">
        <v>359</v>
      </c>
      <c r="DN114" s="4018">
        <v>0</v>
      </c>
      <c r="DO114" s="4018" t="s">
        <v>359</v>
      </c>
      <c r="DP114" s="4019"/>
      <c r="DQ114" s="4019" t="s">
        <v>359</v>
      </c>
      <c r="DR114" s="4018">
        <v>0</v>
      </c>
      <c r="DS114" s="4018" t="s">
        <v>359</v>
      </c>
      <c r="DT114" s="4022"/>
      <c r="DU114" s="4008" t="s">
        <v>359</v>
      </c>
      <c r="DV114" s="4023">
        <f t="shared" si="15"/>
        <v>1400</v>
      </c>
      <c r="DW114" s="4037" t="s">
        <v>1069</v>
      </c>
      <c r="DX114" s="4026" t="s">
        <v>1070</v>
      </c>
      <c r="DY114" s="4026" t="s">
        <v>1186</v>
      </c>
      <c r="DZ114" s="4037" t="s">
        <v>1187</v>
      </c>
      <c r="EA114" s="4037">
        <v>6013813000</v>
      </c>
      <c r="EB114" s="1367" t="s">
        <v>1188</v>
      </c>
      <c r="EC114" s="4026" t="s">
        <v>359</v>
      </c>
      <c r="ED114" s="4026" t="s">
        <v>359</v>
      </c>
      <c r="EE114" s="4026" t="s">
        <v>359</v>
      </c>
      <c r="EF114" s="4037" t="s">
        <v>359</v>
      </c>
      <c r="EG114" s="4037" t="s">
        <v>359</v>
      </c>
      <c r="EH114" s="2783" t="s">
        <v>359</v>
      </c>
      <c r="EI114" s="4086"/>
      <c r="EJ114" s="4086"/>
      <c r="EK114" s="4086"/>
      <c r="EL114" s="4086"/>
    </row>
    <row r="115" spans="1:142" s="2464" customFormat="1" ht="168.75" customHeight="1">
      <c r="A115" s="4053" t="s">
        <v>1731</v>
      </c>
      <c r="B115" s="4071">
        <v>0.24</v>
      </c>
      <c r="C115" s="4026" t="s">
        <v>1120</v>
      </c>
      <c r="D115" s="4071">
        <v>0.06</v>
      </c>
      <c r="E115" s="4026" t="s">
        <v>1121</v>
      </c>
      <c r="F115" s="4026" t="s">
        <v>1784</v>
      </c>
      <c r="G115" s="4026" t="s">
        <v>1123</v>
      </c>
      <c r="H115" s="4026" t="s">
        <v>26</v>
      </c>
      <c r="I115" s="4026" t="s">
        <v>437</v>
      </c>
      <c r="J115" s="4026" t="s">
        <v>359</v>
      </c>
      <c r="K115" s="4038"/>
      <c r="L115" s="4055">
        <v>48578</v>
      </c>
      <c r="M115" s="4026" t="s">
        <v>359</v>
      </c>
      <c r="N115" s="4026" t="s">
        <v>1124</v>
      </c>
      <c r="O115" s="4026" t="s">
        <v>359</v>
      </c>
      <c r="P115" s="4026" t="s">
        <v>1124</v>
      </c>
      <c r="Q115" s="4026" t="s">
        <v>359</v>
      </c>
      <c r="R115" s="4026" t="s">
        <v>1124</v>
      </c>
      <c r="S115" s="4026" t="s">
        <v>359</v>
      </c>
      <c r="T115" s="4026" t="s">
        <v>1124</v>
      </c>
      <c r="U115" s="4026" t="s">
        <v>359</v>
      </c>
      <c r="V115" s="4026" t="s">
        <v>1124</v>
      </c>
      <c r="W115" s="4026" t="s">
        <v>359</v>
      </c>
      <c r="X115" s="4026" t="s">
        <v>359</v>
      </c>
      <c r="Y115" s="4026" t="s">
        <v>359</v>
      </c>
      <c r="Z115" s="4026" t="s">
        <v>359</v>
      </c>
      <c r="AA115" s="4026" t="s">
        <v>359</v>
      </c>
      <c r="AB115" s="4026" t="s">
        <v>359</v>
      </c>
      <c r="AC115" s="4026" t="s">
        <v>1124</v>
      </c>
      <c r="AD115" s="4026" t="s">
        <v>359</v>
      </c>
      <c r="AE115" s="4069" t="s">
        <v>1808</v>
      </c>
      <c r="AF115" s="4012">
        <v>8.5000000000000006E-3</v>
      </c>
      <c r="AG115" s="4069" t="s">
        <v>1809</v>
      </c>
      <c r="AH115" s="4069" t="s">
        <v>1195</v>
      </c>
      <c r="AI115" s="4069" t="s">
        <v>702</v>
      </c>
      <c r="AJ115" s="4069" t="s">
        <v>1810</v>
      </c>
      <c r="AK115" s="4069" t="s">
        <v>1196</v>
      </c>
      <c r="AL115" s="4070" t="s">
        <v>26</v>
      </c>
      <c r="AM115" s="3979" t="str">
        <f t="shared" si="16"/>
        <v>SI</v>
      </c>
      <c r="AN115" s="4070">
        <v>504</v>
      </c>
      <c r="AO115" s="4026" t="s">
        <v>437</v>
      </c>
      <c r="AP115" s="4069"/>
      <c r="AQ115" s="4094">
        <v>44958</v>
      </c>
      <c r="AR115" s="4094">
        <v>48578</v>
      </c>
      <c r="AS115" s="4070">
        <v>1500</v>
      </c>
      <c r="AT115" s="4070">
        <v>3500</v>
      </c>
      <c r="AU115" s="4070">
        <v>5500</v>
      </c>
      <c r="AV115" s="4070">
        <v>7500</v>
      </c>
      <c r="AW115" s="4070">
        <v>9500</v>
      </c>
      <c r="AX115" s="4070">
        <v>11500</v>
      </c>
      <c r="AY115" s="4070">
        <v>13500</v>
      </c>
      <c r="AZ115" s="4070">
        <v>15500</v>
      </c>
      <c r="BA115" s="4070">
        <v>17500</v>
      </c>
      <c r="BB115" s="4070">
        <v>19500</v>
      </c>
      <c r="BC115" s="4069" t="s">
        <v>359</v>
      </c>
      <c r="BD115" s="4069" t="s">
        <v>359</v>
      </c>
      <c r="BE115" s="4069" t="s">
        <v>359</v>
      </c>
      <c r="BF115" s="4069" t="s">
        <v>359</v>
      </c>
      <c r="BG115" s="4069" t="s">
        <v>359</v>
      </c>
      <c r="BH115" s="4069" t="s">
        <v>359</v>
      </c>
      <c r="BI115" s="4069">
        <v>19500</v>
      </c>
      <c r="BJ115" s="4016">
        <v>103</v>
      </c>
      <c r="BK115" s="4017">
        <v>103</v>
      </c>
      <c r="BL115" s="4018" t="s">
        <v>574</v>
      </c>
      <c r="BM115" s="4019">
        <v>7868</v>
      </c>
      <c r="BN115" s="4018">
        <v>417</v>
      </c>
      <c r="BO115" s="4018">
        <v>417</v>
      </c>
      <c r="BP115" s="4018" t="s">
        <v>574</v>
      </c>
      <c r="BQ115" s="4019">
        <v>7868</v>
      </c>
      <c r="BR115" s="4018">
        <v>375</v>
      </c>
      <c r="BS115" s="4018" t="s">
        <v>359</v>
      </c>
      <c r="BT115" s="4019"/>
      <c r="BU115" s="4019" t="s">
        <v>359</v>
      </c>
      <c r="BV115" s="4018">
        <v>387</v>
      </c>
      <c r="BW115" s="4018" t="s">
        <v>359</v>
      </c>
      <c r="BX115" s="4019"/>
      <c r="BY115" s="4019" t="s">
        <v>359</v>
      </c>
      <c r="BZ115" s="4018">
        <v>398</v>
      </c>
      <c r="CA115" s="4018" t="s">
        <v>359</v>
      </c>
      <c r="CB115" s="4019"/>
      <c r="CC115" s="4019" t="s">
        <v>359</v>
      </c>
      <c r="CD115" s="4018">
        <v>410</v>
      </c>
      <c r="CE115" s="4018" t="s">
        <v>359</v>
      </c>
      <c r="CF115" s="4019"/>
      <c r="CG115" s="4019" t="s">
        <v>359</v>
      </c>
      <c r="CH115" s="4020">
        <v>422</v>
      </c>
      <c r="CI115" s="4018" t="s">
        <v>359</v>
      </c>
      <c r="CJ115" s="4019"/>
      <c r="CK115" s="4019" t="s">
        <v>359</v>
      </c>
      <c r="CL115" s="4021">
        <v>435</v>
      </c>
      <c r="CM115" s="4018" t="s">
        <v>359</v>
      </c>
      <c r="CN115" s="4019"/>
      <c r="CO115" s="4019" t="s">
        <v>359</v>
      </c>
      <c r="CP115" s="4020">
        <v>448</v>
      </c>
      <c r="CQ115" s="4018" t="s">
        <v>359</v>
      </c>
      <c r="CR115" s="4019"/>
      <c r="CS115" s="4019" t="s">
        <v>359</v>
      </c>
      <c r="CT115" s="4020">
        <v>462</v>
      </c>
      <c r="CU115" s="4018" t="s">
        <v>359</v>
      </c>
      <c r="CV115" s="4019"/>
      <c r="CW115" s="4019" t="s">
        <v>359</v>
      </c>
      <c r="CX115" s="4018">
        <v>0</v>
      </c>
      <c r="CY115" s="4018" t="s">
        <v>359</v>
      </c>
      <c r="CZ115" s="4019"/>
      <c r="DA115" s="4019" t="s">
        <v>359</v>
      </c>
      <c r="DB115" s="4018">
        <v>0</v>
      </c>
      <c r="DC115" s="4018" t="s">
        <v>359</v>
      </c>
      <c r="DD115" s="4019"/>
      <c r="DE115" s="4019" t="s">
        <v>359</v>
      </c>
      <c r="DF115" s="4018">
        <v>0</v>
      </c>
      <c r="DG115" s="4018" t="s">
        <v>359</v>
      </c>
      <c r="DH115" s="4019"/>
      <c r="DI115" s="4019" t="s">
        <v>359</v>
      </c>
      <c r="DJ115" s="4018">
        <v>0</v>
      </c>
      <c r="DK115" s="4018" t="s">
        <v>359</v>
      </c>
      <c r="DL115" s="4019"/>
      <c r="DM115" s="4019" t="s">
        <v>359</v>
      </c>
      <c r="DN115" s="4018">
        <v>0</v>
      </c>
      <c r="DO115" s="4018" t="s">
        <v>359</v>
      </c>
      <c r="DP115" s="4019"/>
      <c r="DQ115" s="4019" t="s">
        <v>359</v>
      </c>
      <c r="DR115" s="4018">
        <v>0</v>
      </c>
      <c r="DS115" s="4018" t="s">
        <v>359</v>
      </c>
      <c r="DT115" s="4022"/>
      <c r="DU115" s="4008" t="s">
        <v>359</v>
      </c>
      <c r="DV115" s="4023">
        <f t="shared" si="15"/>
        <v>3857</v>
      </c>
      <c r="DW115" s="4037" t="s">
        <v>1069</v>
      </c>
      <c r="DX115" s="4026" t="s">
        <v>1070</v>
      </c>
      <c r="DY115" s="4026" t="s">
        <v>1186</v>
      </c>
      <c r="DZ115" s="4037" t="s">
        <v>1187</v>
      </c>
      <c r="EA115" s="4037">
        <v>6013813000</v>
      </c>
      <c r="EB115" s="1367" t="s">
        <v>1188</v>
      </c>
      <c r="EC115" s="4026" t="s">
        <v>1069</v>
      </c>
      <c r="ED115" s="4026" t="s">
        <v>1070</v>
      </c>
      <c r="EE115" s="4026" t="s">
        <v>1811</v>
      </c>
      <c r="EF115" s="4037" t="s">
        <v>1812</v>
      </c>
      <c r="EG115" s="4099">
        <v>6010000000</v>
      </c>
      <c r="EH115" s="2785" t="s">
        <v>1813</v>
      </c>
      <c r="EI115" s="4086"/>
      <c r="EJ115" s="4086"/>
      <c r="EK115" s="4086"/>
      <c r="EL115" s="4086"/>
    </row>
    <row r="116" spans="1:142" s="2464" customFormat="1" ht="168.75" customHeight="1">
      <c r="A116" s="4053" t="s">
        <v>1731</v>
      </c>
      <c r="B116" s="4071">
        <v>0.24</v>
      </c>
      <c r="C116" s="4026" t="s">
        <v>1120</v>
      </c>
      <c r="D116" s="4071">
        <v>0.06</v>
      </c>
      <c r="E116" s="4026" t="s">
        <v>1121</v>
      </c>
      <c r="F116" s="4026" t="s">
        <v>1784</v>
      </c>
      <c r="G116" s="4026" t="s">
        <v>1123</v>
      </c>
      <c r="H116" s="4026" t="s">
        <v>26</v>
      </c>
      <c r="I116" s="4026" t="s">
        <v>437</v>
      </c>
      <c r="J116" s="4026" t="s">
        <v>359</v>
      </c>
      <c r="K116" s="4038"/>
      <c r="L116" s="4055">
        <v>48578</v>
      </c>
      <c r="M116" s="4026" t="s">
        <v>359</v>
      </c>
      <c r="N116" s="4026" t="s">
        <v>1124</v>
      </c>
      <c r="O116" s="4026" t="s">
        <v>359</v>
      </c>
      <c r="P116" s="4026" t="s">
        <v>1124</v>
      </c>
      <c r="Q116" s="4026" t="s">
        <v>359</v>
      </c>
      <c r="R116" s="4026" t="s">
        <v>1124</v>
      </c>
      <c r="S116" s="4026" t="s">
        <v>359</v>
      </c>
      <c r="T116" s="4026" t="s">
        <v>1124</v>
      </c>
      <c r="U116" s="4026" t="s">
        <v>359</v>
      </c>
      <c r="V116" s="4026" t="s">
        <v>1124</v>
      </c>
      <c r="W116" s="4026" t="s">
        <v>359</v>
      </c>
      <c r="X116" s="4026" t="s">
        <v>359</v>
      </c>
      <c r="Y116" s="4026" t="s">
        <v>359</v>
      </c>
      <c r="Z116" s="4026" t="s">
        <v>359</v>
      </c>
      <c r="AA116" s="4026" t="s">
        <v>359</v>
      </c>
      <c r="AB116" s="4026" t="s">
        <v>359</v>
      </c>
      <c r="AC116" s="4026" t="s">
        <v>1124</v>
      </c>
      <c r="AD116" s="4026" t="s">
        <v>359</v>
      </c>
      <c r="AE116" s="4069" t="s">
        <v>1814</v>
      </c>
      <c r="AF116" s="4012">
        <v>8.5000000000000006E-3</v>
      </c>
      <c r="AG116" s="4069" t="s">
        <v>1815</v>
      </c>
      <c r="AH116" s="4069" t="s">
        <v>1816</v>
      </c>
      <c r="AI116" s="4069" t="s">
        <v>1322</v>
      </c>
      <c r="AJ116" s="4069" t="s">
        <v>1203</v>
      </c>
      <c r="AK116" s="4069" t="s">
        <v>2</v>
      </c>
      <c r="AL116" s="4069" t="s">
        <v>20</v>
      </c>
      <c r="AM116" s="3979" t="str">
        <f t="shared" si="16"/>
        <v>SI</v>
      </c>
      <c r="AN116" s="4070">
        <v>37</v>
      </c>
      <c r="AO116" s="4069" t="s">
        <v>437</v>
      </c>
      <c r="AP116" s="4069"/>
      <c r="AQ116" s="4094">
        <v>45078</v>
      </c>
      <c r="AR116" s="4094">
        <v>48578</v>
      </c>
      <c r="AS116" s="4069">
        <v>2</v>
      </c>
      <c r="AT116" s="4069">
        <v>2</v>
      </c>
      <c r="AU116" s="4069">
        <v>2</v>
      </c>
      <c r="AV116" s="4069">
        <v>2</v>
      </c>
      <c r="AW116" s="4069">
        <v>2</v>
      </c>
      <c r="AX116" s="4069">
        <v>2</v>
      </c>
      <c r="AY116" s="4069">
        <v>2</v>
      </c>
      <c r="AZ116" s="4069">
        <v>2</v>
      </c>
      <c r="BA116" s="4069">
        <v>2</v>
      </c>
      <c r="BB116" s="4069">
        <v>2</v>
      </c>
      <c r="BC116" s="4069" t="s">
        <v>359</v>
      </c>
      <c r="BD116" s="4069" t="s">
        <v>359</v>
      </c>
      <c r="BE116" s="4069" t="s">
        <v>359</v>
      </c>
      <c r="BF116" s="4069" t="s">
        <v>359</v>
      </c>
      <c r="BG116" s="4069" t="s">
        <v>359</v>
      </c>
      <c r="BH116" s="4069" t="s">
        <v>359</v>
      </c>
      <c r="BI116" s="4069">
        <v>20</v>
      </c>
      <c r="BJ116" s="4016">
        <v>9</v>
      </c>
      <c r="BK116" s="4017">
        <v>9</v>
      </c>
      <c r="BL116" s="4018" t="s">
        <v>574</v>
      </c>
      <c r="BM116" s="4019">
        <v>7738</v>
      </c>
      <c r="BN116" s="4018">
        <v>9</v>
      </c>
      <c r="BO116" s="4018">
        <v>9</v>
      </c>
      <c r="BP116" s="4018" t="s">
        <v>574</v>
      </c>
      <c r="BQ116" s="4019">
        <v>7738</v>
      </c>
      <c r="BR116" s="4018">
        <v>10</v>
      </c>
      <c r="BS116" s="4018" t="s">
        <v>359</v>
      </c>
      <c r="BT116" s="4019"/>
      <c r="BU116" s="4019" t="s">
        <v>359</v>
      </c>
      <c r="BV116" s="4018">
        <v>10</v>
      </c>
      <c r="BW116" s="4018" t="s">
        <v>359</v>
      </c>
      <c r="BX116" s="4019"/>
      <c r="BY116" s="4019" t="s">
        <v>359</v>
      </c>
      <c r="BZ116" s="4018">
        <v>10</v>
      </c>
      <c r="CA116" s="4018" t="s">
        <v>359</v>
      </c>
      <c r="CB116" s="4019"/>
      <c r="CC116" s="4019" t="s">
        <v>359</v>
      </c>
      <c r="CD116" s="4018">
        <v>11</v>
      </c>
      <c r="CE116" s="4018" t="s">
        <v>359</v>
      </c>
      <c r="CF116" s="4019"/>
      <c r="CG116" s="4019" t="s">
        <v>359</v>
      </c>
      <c r="CH116" s="4020">
        <v>11</v>
      </c>
      <c r="CI116" s="4018" t="s">
        <v>359</v>
      </c>
      <c r="CJ116" s="4019"/>
      <c r="CK116" s="4019" t="s">
        <v>359</v>
      </c>
      <c r="CL116" s="4021">
        <v>11</v>
      </c>
      <c r="CM116" s="4018" t="s">
        <v>359</v>
      </c>
      <c r="CN116" s="4019"/>
      <c r="CO116" s="4019" t="s">
        <v>359</v>
      </c>
      <c r="CP116" s="4020">
        <v>12</v>
      </c>
      <c r="CQ116" s="4018" t="s">
        <v>359</v>
      </c>
      <c r="CR116" s="4019"/>
      <c r="CS116" s="4019" t="s">
        <v>359</v>
      </c>
      <c r="CT116" s="4020">
        <v>12</v>
      </c>
      <c r="CU116" s="4018" t="s">
        <v>359</v>
      </c>
      <c r="CV116" s="4019"/>
      <c r="CW116" s="4019" t="s">
        <v>359</v>
      </c>
      <c r="CX116" s="4018">
        <v>0</v>
      </c>
      <c r="CY116" s="4018" t="s">
        <v>359</v>
      </c>
      <c r="CZ116" s="4019"/>
      <c r="DA116" s="4019" t="s">
        <v>359</v>
      </c>
      <c r="DB116" s="4018">
        <v>0</v>
      </c>
      <c r="DC116" s="4018" t="s">
        <v>359</v>
      </c>
      <c r="DD116" s="4019"/>
      <c r="DE116" s="4019" t="s">
        <v>359</v>
      </c>
      <c r="DF116" s="4018">
        <v>0</v>
      </c>
      <c r="DG116" s="4018" t="s">
        <v>359</v>
      </c>
      <c r="DH116" s="4019"/>
      <c r="DI116" s="4019" t="s">
        <v>359</v>
      </c>
      <c r="DJ116" s="4018">
        <v>0</v>
      </c>
      <c r="DK116" s="4018" t="s">
        <v>359</v>
      </c>
      <c r="DL116" s="4019"/>
      <c r="DM116" s="4019" t="s">
        <v>359</v>
      </c>
      <c r="DN116" s="4018">
        <v>0</v>
      </c>
      <c r="DO116" s="4018" t="s">
        <v>359</v>
      </c>
      <c r="DP116" s="4019"/>
      <c r="DQ116" s="4019" t="s">
        <v>359</v>
      </c>
      <c r="DR116" s="4018">
        <v>0</v>
      </c>
      <c r="DS116" s="4018" t="s">
        <v>359</v>
      </c>
      <c r="DT116" s="4022"/>
      <c r="DU116" s="4008" t="s">
        <v>359</v>
      </c>
      <c r="DV116" s="4023">
        <f t="shared" si="15"/>
        <v>105</v>
      </c>
      <c r="DW116" s="4026" t="s">
        <v>43</v>
      </c>
      <c r="DX116" s="4026" t="s">
        <v>1204</v>
      </c>
      <c r="DY116" s="4026" t="s">
        <v>451</v>
      </c>
      <c r="DZ116" s="4026" t="s">
        <v>1205</v>
      </c>
      <c r="EA116" s="4026" t="s">
        <v>1206</v>
      </c>
      <c r="EB116" s="1367" t="s">
        <v>453</v>
      </c>
      <c r="EC116" s="4026" t="s">
        <v>359</v>
      </c>
      <c r="ED116" s="4026" t="s">
        <v>359</v>
      </c>
      <c r="EE116" s="4026" t="s">
        <v>359</v>
      </c>
      <c r="EF116" s="4026" t="s">
        <v>359</v>
      </c>
      <c r="EG116" s="4026" t="s">
        <v>359</v>
      </c>
      <c r="EH116" s="2783" t="s">
        <v>359</v>
      </c>
      <c r="EI116" s="4086"/>
      <c r="EJ116" s="4086"/>
      <c r="EK116" s="4086"/>
      <c r="EL116" s="4086"/>
    </row>
    <row r="117" spans="1:142" s="2464" customFormat="1" ht="168.75" customHeight="1">
      <c r="A117" s="4053" t="s">
        <v>1731</v>
      </c>
      <c r="B117" s="4071">
        <v>0.24</v>
      </c>
      <c r="C117" s="4026" t="s">
        <v>1120</v>
      </c>
      <c r="D117" s="4071">
        <v>0.06</v>
      </c>
      <c r="E117" s="4026" t="s">
        <v>1121</v>
      </c>
      <c r="F117" s="4026" t="s">
        <v>1774</v>
      </c>
      <c r="G117" s="4026" t="s">
        <v>1123</v>
      </c>
      <c r="H117" s="4026" t="s">
        <v>26</v>
      </c>
      <c r="I117" s="4026" t="s">
        <v>437</v>
      </c>
      <c r="J117" s="4026" t="s">
        <v>359</v>
      </c>
      <c r="K117" s="4038"/>
      <c r="L117" s="4055">
        <v>48578</v>
      </c>
      <c r="M117" s="4026" t="s">
        <v>359</v>
      </c>
      <c r="N117" s="4026" t="s">
        <v>1124</v>
      </c>
      <c r="O117" s="4026" t="s">
        <v>359</v>
      </c>
      <c r="P117" s="4026" t="s">
        <v>1124</v>
      </c>
      <c r="Q117" s="4026" t="s">
        <v>359</v>
      </c>
      <c r="R117" s="4026" t="s">
        <v>1124</v>
      </c>
      <c r="S117" s="4026" t="s">
        <v>359</v>
      </c>
      <c r="T117" s="4026" t="s">
        <v>1124</v>
      </c>
      <c r="U117" s="4026" t="s">
        <v>359</v>
      </c>
      <c r="V117" s="4026" t="s">
        <v>1124</v>
      </c>
      <c r="W117" s="4026" t="s">
        <v>359</v>
      </c>
      <c r="X117" s="4026" t="s">
        <v>359</v>
      </c>
      <c r="Y117" s="4026" t="s">
        <v>359</v>
      </c>
      <c r="Z117" s="4026" t="s">
        <v>359</v>
      </c>
      <c r="AA117" s="4026" t="s">
        <v>359</v>
      </c>
      <c r="AB117" s="4026" t="s">
        <v>359</v>
      </c>
      <c r="AC117" s="4026" t="s">
        <v>1124</v>
      </c>
      <c r="AD117" s="4026" t="s">
        <v>359</v>
      </c>
      <c r="AE117" s="4069" t="s">
        <v>1817</v>
      </c>
      <c r="AF117" s="4012">
        <v>8.5000000000000006E-3</v>
      </c>
      <c r="AG117" s="4069" t="s">
        <v>1818</v>
      </c>
      <c r="AH117" s="4069" t="s">
        <v>1819</v>
      </c>
      <c r="AI117" s="4069" t="s">
        <v>1820</v>
      </c>
      <c r="AJ117" s="4069" t="s">
        <v>1211</v>
      </c>
      <c r="AK117" s="4069" t="s">
        <v>1802</v>
      </c>
      <c r="AL117" s="4069" t="s">
        <v>23</v>
      </c>
      <c r="AM117" s="3979" t="str">
        <f t="shared" si="16"/>
        <v>NO</v>
      </c>
      <c r="AN117" s="4069" t="s">
        <v>437</v>
      </c>
      <c r="AO117" s="4069" t="s">
        <v>437</v>
      </c>
      <c r="AP117" s="4069"/>
      <c r="AQ117" s="4094">
        <v>45078</v>
      </c>
      <c r="AR117" s="4094">
        <v>48578</v>
      </c>
      <c r="AS117" s="4096">
        <v>1</v>
      </c>
      <c r="AT117" s="4096">
        <v>1</v>
      </c>
      <c r="AU117" s="4096">
        <v>1</v>
      </c>
      <c r="AV117" s="4096">
        <v>1</v>
      </c>
      <c r="AW117" s="4096">
        <v>1</v>
      </c>
      <c r="AX117" s="4096">
        <v>1</v>
      </c>
      <c r="AY117" s="4096">
        <v>1</v>
      </c>
      <c r="AZ117" s="4096">
        <v>1</v>
      </c>
      <c r="BA117" s="4096">
        <v>1</v>
      </c>
      <c r="BB117" s="4096">
        <v>1</v>
      </c>
      <c r="BC117" s="4069" t="s">
        <v>359</v>
      </c>
      <c r="BD117" s="4069" t="s">
        <v>359</v>
      </c>
      <c r="BE117" s="4069" t="s">
        <v>359</v>
      </c>
      <c r="BF117" s="4069" t="s">
        <v>359</v>
      </c>
      <c r="BG117" s="4069" t="s">
        <v>359</v>
      </c>
      <c r="BH117" s="4069" t="s">
        <v>359</v>
      </c>
      <c r="BI117" s="4096">
        <v>1</v>
      </c>
      <c r="BJ117" s="4016">
        <v>29</v>
      </c>
      <c r="BK117" s="4017">
        <v>29</v>
      </c>
      <c r="BL117" s="4018" t="s">
        <v>574</v>
      </c>
      <c r="BM117" s="4019" t="s">
        <v>359</v>
      </c>
      <c r="BN117" s="4018">
        <v>30</v>
      </c>
      <c r="BO117" s="4018">
        <v>30</v>
      </c>
      <c r="BP117" s="4018" t="s">
        <v>574</v>
      </c>
      <c r="BQ117" s="4019" t="s">
        <v>359</v>
      </c>
      <c r="BR117" s="4018">
        <v>31</v>
      </c>
      <c r="BS117" s="4018" t="s">
        <v>359</v>
      </c>
      <c r="BT117" s="4019"/>
      <c r="BU117" s="4019" t="s">
        <v>359</v>
      </c>
      <c r="BV117" s="4018">
        <v>32</v>
      </c>
      <c r="BW117" s="4018" t="s">
        <v>359</v>
      </c>
      <c r="BX117" s="4019"/>
      <c r="BY117" s="4019" t="s">
        <v>359</v>
      </c>
      <c r="BZ117" s="4018">
        <v>33</v>
      </c>
      <c r="CA117" s="4018" t="s">
        <v>359</v>
      </c>
      <c r="CB117" s="4019"/>
      <c r="CC117" s="4019" t="s">
        <v>359</v>
      </c>
      <c r="CD117" s="4018">
        <v>34</v>
      </c>
      <c r="CE117" s="4018" t="s">
        <v>359</v>
      </c>
      <c r="CF117" s="4019"/>
      <c r="CG117" s="4019" t="s">
        <v>359</v>
      </c>
      <c r="CH117" s="4020">
        <v>35</v>
      </c>
      <c r="CI117" s="4018" t="s">
        <v>359</v>
      </c>
      <c r="CJ117" s="4019"/>
      <c r="CK117" s="4019" t="s">
        <v>359</v>
      </c>
      <c r="CL117" s="4021">
        <v>36</v>
      </c>
      <c r="CM117" s="4018" t="s">
        <v>359</v>
      </c>
      <c r="CN117" s="4019"/>
      <c r="CO117" s="4019" t="s">
        <v>359</v>
      </c>
      <c r="CP117" s="4020">
        <v>37</v>
      </c>
      <c r="CQ117" s="4018" t="s">
        <v>359</v>
      </c>
      <c r="CR117" s="4019"/>
      <c r="CS117" s="4019" t="s">
        <v>359</v>
      </c>
      <c r="CT117" s="4020">
        <v>38</v>
      </c>
      <c r="CU117" s="4018" t="s">
        <v>359</v>
      </c>
      <c r="CV117" s="4019"/>
      <c r="CW117" s="4019" t="s">
        <v>359</v>
      </c>
      <c r="CX117" s="4018">
        <v>0</v>
      </c>
      <c r="CY117" s="4018" t="s">
        <v>359</v>
      </c>
      <c r="CZ117" s="4019"/>
      <c r="DA117" s="4019" t="s">
        <v>359</v>
      </c>
      <c r="DB117" s="4018">
        <v>0</v>
      </c>
      <c r="DC117" s="4018" t="s">
        <v>359</v>
      </c>
      <c r="DD117" s="4019"/>
      <c r="DE117" s="4019" t="s">
        <v>359</v>
      </c>
      <c r="DF117" s="4018">
        <v>0</v>
      </c>
      <c r="DG117" s="4018" t="s">
        <v>359</v>
      </c>
      <c r="DH117" s="4019"/>
      <c r="DI117" s="4019" t="s">
        <v>359</v>
      </c>
      <c r="DJ117" s="4018">
        <v>0</v>
      </c>
      <c r="DK117" s="4018" t="s">
        <v>359</v>
      </c>
      <c r="DL117" s="4019"/>
      <c r="DM117" s="4019" t="s">
        <v>359</v>
      </c>
      <c r="DN117" s="4018">
        <v>0</v>
      </c>
      <c r="DO117" s="4018" t="s">
        <v>359</v>
      </c>
      <c r="DP117" s="4019"/>
      <c r="DQ117" s="4019" t="s">
        <v>359</v>
      </c>
      <c r="DR117" s="4018">
        <v>0</v>
      </c>
      <c r="DS117" s="4018" t="s">
        <v>359</v>
      </c>
      <c r="DT117" s="4022"/>
      <c r="DU117" s="4008" t="s">
        <v>359</v>
      </c>
      <c r="DV117" s="4023">
        <f t="shared" si="15"/>
        <v>335</v>
      </c>
      <c r="DW117" s="4026" t="s">
        <v>1055</v>
      </c>
      <c r="DX117" s="4026" t="s">
        <v>56</v>
      </c>
      <c r="DY117" s="4026" t="s">
        <v>1212</v>
      </c>
      <c r="DZ117" s="4026" t="s">
        <v>1213</v>
      </c>
      <c r="EA117" s="4026" t="s">
        <v>359</v>
      </c>
      <c r="EB117" s="1367" t="s">
        <v>1214</v>
      </c>
      <c r="EC117" s="4026" t="s">
        <v>359</v>
      </c>
      <c r="ED117" s="4026" t="s">
        <v>359</v>
      </c>
      <c r="EE117" s="4026" t="s">
        <v>359</v>
      </c>
      <c r="EF117" s="4026" t="s">
        <v>359</v>
      </c>
      <c r="EG117" s="4026" t="s">
        <v>359</v>
      </c>
      <c r="EH117" s="2783" t="s">
        <v>359</v>
      </c>
      <c r="EI117" s="4086"/>
      <c r="EJ117" s="4086"/>
      <c r="EK117" s="4086"/>
      <c r="EL117" s="4086"/>
    </row>
    <row r="118" spans="1:142" s="2464" customFormat="1" ht="168.75" customHeight="1">
      <c r="A118" s="4053" t="s">
        <v>1731</v>
      </c>
      <c r="B118" s="4071">
        <v>0.24</v>
      </c>
      <c r="C118" s="4026" t="s">
        <v>1120</v>
      </c>
      <c r="D118" s="4071">
        <v>0.06</v>
      </c>
      <c r="E118" s="4026" t="s">
        <v>1121</v>
      </c>
      <c r="F118" s="4026" t="s">
        <v>1769</v>
      </c>
      <c r="G118" s="4026" t="s">
        <v>1123</v>
      </c>
      <c r="H118" s="4026" t="s">
        <v>26</v>
      </c>
      <c r="I118" s="4026" t="s">
        <v>437</v>
      </c>
      <c r="J118" s="4026" t="s">
        <v>359</v>
      </c>
      <c r="K118" s="4038"/>
      <c r="L118" s="4055">
        <v>48578</v>
      </c>
      <c r="M118" s="4026" t="s">
        <v>359</v>
      </c>
      <c r="N118" s="4026" t="s">
        <v>1124</v>
      </c>
      <c r="O118" s="4026" t="s">
        <v>359</v>
      </c>
      <c r="P118" s="4026" t="s">
        <v>1124</v>
      </c>
      <c r="Q118" s="4026" t="s">
        <v>359</v>
      </c>
      <c r="R118" s="4026" t="s">
        <v>1124</v>
      </c>
      <c r="S118" s="4026" t="s">
        <v>359</v>
      </c>
      <c r="T118" s="4026" t="s">
        <v>1124</v>
      </c>
      <c r="U118" s="4026" t="s">
        <v>359</v>
      </c>
      <c r="V118" s="4026" t="s">
        <v>1124</v>
      </c>
      <c r="W118" s="4026" t="s">
        <v>359</v>
      </c>
      <c r="X118" s="4026" t="s">
        <v>359</v>
      </c>
      <c r="Y118" s="4026" t="s">
        <v>359</v>
      </c>
      <c r="Z118" s="4026" t="s">
        <v>359</v>
      </c>
      <c r="AA118" s="4026" t="s">
        <v>359</v>
      </c>
      <c r="AB118" s="4026" t="s">
        <v>359</v>
      </c>
      <c r="AC118" s="4026" t="s">
        <v>1124</v>
      </c>
      <c r="AD118" s="4026" t="s">
        <v>359</v>
      </c>
      <c r="AE118" s="4069" t="s">
        <v>1821</v>
      </c>
      <c r="AF118" s="4012">
        <v>8.5000000000000006E-3</v>
      </c>
      <c r="AG118" s="4069" t="s">
        <v>1822</v>
      </c>
      <c r="AH118" s="4069" t="s">
        <v>1823</v>
      </c>
      <c r="AI118" s="4069" t="s">
        <v>702</v>
      </c>
      <c r="AJ118" s="4069" t="s">
        <v>1221</v>
      </c>
      <c r="AK118" s="4069" t="s">
        <v>1123</v>
      </c>
      <c r="AL118" s="4069" t="s">
        <v>20</v>
      </c>
      <c r="AM118" s="3979" t="str">
        <f t="shared" si="16"/>
        <v>NO</v>
      </c>
      <c r="AN118" s="4069" t="s">
        <v>437</v>
      </c>
      <c r="AO118" s="4069" t="s">
        <v>437</v>
      </c>
      <c r="AP118" s="4069"/>
      <c r="AQ118" s="4094">
        <v>45078</v>
      </c>
      <c r="AR118" s="4094">
        <v>46539</v>
      </c>
      <c r="AS118" s="4096">
        <v>0.3</v>
      </c>
      <c r="AT118" s="4096">
        <v>0.25</v>
      </c>
      <c r="AU118" s="4096">
        <v>0.25</v>
      </c>
      <c r="AV118" s="4096">
        <v>0.2</v>
      </c>
      <c r="AW118" s="4069" t="s">
        <v>359</v>
      </c>
      <c r="AX118" s="4069" t="s">
        <v>359</v>
      </c>
      <c r="AY118" s="4069" t="s">
        <v>359</v>
      </c>
      <c r="AZ118" s="4069" t="s">
        <v>359</v>
      </c>
      <c r="BA118" s="4069" t="s">
        <v>359</v>
      </c>
      <c r="BB118" s="4069" t="s">
        <v>359</v>
      </c>
      <c r="BC118" s="4069" t="s">
        <v>359</v>
      </c>
      <c r="BD118" s="4069" t="s">
        <v>359</v>
      </c>
      <c r="BE118" s="4069" t="s">
        <v>359</v>
      </c>
      <c r="BF118" s="4069" t="s">
        <v>359</v>
      </c>
      <c r="BG118" s="4069" t="s">
        <v>359</v>
      </c>
      <c r="BH118" s="4069" t="s">
        <v>359</v>
      </c>
      <c r="BI118" s="4096">
        <v>1</v>
      </c>
      <c r="BJ118" s="4016">
        <v>9</v>
      </c>
      <c r="BK118" s="4017">
        <v>9</v>
      </c>
      <c r="BL118" s="4018" t="s">
        <v>574</v>
      </c>
      <c r="BM118" s="4019">
        <v>7691</v>
      </c>
      <c r="BN118" s="4018">
        <v>9</v>
      </c>
      <c r="BO118" s="4018">
        <v>9</v>
      </c>
      <c r="BP118" s="4018" t="s">
        <v>574</v>
      </c>
      <c r="BQ118" s="4019">
        <v>7691</v>
      </c>
      <c r="BR118" s="4018">
        <v>9</v>
      </c>
      <c r="BS118" s="4018" t="s">
        <v>359</v>
      </c>
      <c r="BT118" s="4019"/>
      <c r="BU118" s="4019" t="s">
        <v>359</v>
      </c>
      <c r="BV118" s="4018">
        <v>9</v>
      </c>
      <c r="BW118" s="4018" t="s">
        <v>359</v>
      </c>
      <c r="BX118" s="4019"/>
      <c r="BY118" s="4019" t="s">
        <v>359</v>
      </c>
      <c r="BZ118" s="4018">
        <v>10</v>
      </c>
      <c r="CA118" s="4018" t="s">
        <v>359</v>
      </c>
      <c r="CB118" s="4019"/>
      <c r="CC118" s="4019" t="s">
        <v>359</v>
      </c>
      <c r="CD118" s="4018">
        <v>0</v>
      </c>
      <c r="CE118" s="4018" t="s">
        <v>359</v>
      </c>
      <c r="CF118" s="4019"/>
      <c r="CG118" s="4019" t="s">
        <v>359</v>
      </c>
      <c r="CH118" s="4020">
        <v>0</v>
      </c>
      <c r="CI118" s="4018" t="s">
        <v>359</v>
      </c>
      <c r="CJ118" s="4019"/>
      <c r="CK118" s="4019" t="s">
        <v>359</v>
      </c>
      <c r="CL118" s="4021">
        <v>0</v>
      </c>
      <c r="CM118" s="4018" t="s">
        <v>359</v>
      </c>
      <c r="CN118" s="4019"/>
      <c r="CO118" s="4019" t="s">
        <v>359</v>
      </c>
      <c r="CP118" s="4020">
        <v>0</v>
      </c>
      <c r="CQ118" s="4018" t="s">
        <v>359</v>
      </c>
      <c r="CR118" s="4019"/>
      <c r="CS118" s="4019" t="s">
        <v>359</v>
      </c>
      <c r="CT118" s="4020">
        <v>0</v>
      </c>
      <c r="CU118" s="4018" t="s">
        <v>359</v>
      </c>
      <c r="CV118" s="4019"/>
      <c r="CW118" s="4019" t="s">
        <v>359</v>
      </c>
      <c r="CX118" s="4018">
        <v>0</v>
      </c>
      <c r="CY118" s="4018" t="s">
        <v>359</v>
      </c>
      <c r="CZ118" s="4019"/>
      <c r="DA118" s="4019" t="s">
        <v>359</v>
      </c>
      <c r="DB118" s="4018">
        <v>0</v>
      </c>
      <c r="DC118" s="4018" t="s">
        <v>359</v>
      </c>
      <c r="DD118" s="4019"/>
      <c r="DE118" s="4019" t="s">
        <v>359</v>
      </c>
      <c r="DF118" s="4018">
        <v>0</v>
      </c>
      <c r="DG118" s="4018" t="s">
        <v>359</v>
      </c>
      <c r="DH118" s="4019"/>
      <c r="DI118" s="4019" t="s">
        <v>359</v>
      </c>
      <c r="DJ118" s="4018">
        <v>0</v>
      </c>
      <c r="DK118" s="4018" t="s">
        <v>359</v>
      </c>
      <c r="DL118" s="4019"/>
      <c r="DM118" s="4019" t="s">
        <v>359</v>
      </c>
      <c r="DN118" s="4018">
        <v>0</v>
      </c>
      <c r="DO118" s="4018" t="s">
        <v>359</v>
      </c>
      <c r="DP118" s="4019"/>
      <c r="DQ118" s="4019" t="s">
        <v>359</v>
      </c>
      <c r="DR118" s="4018">
        <v>0</v>
      </c>
      <c r="DS118" s="4018" t="s">
        <v>359</v>
      </c>
      <c r="DT118" s="4022"/>
      <c r="DU118" s="4008" t="s">
        <v>359</v>
      </c>
      <c r="DV118" s="4023">
        <f t="shared" si="15"/>
        <v>46</v>
      </c>
      <c r="DW118" s="4026" t="s">
        <v>1069</v>
      </c>
      <c r="DX118" s="4026" t="s">
        <v>1070</v>
      </c>
      <c r="DY118" s="4026" t="s">
        <v>1106</v>
      </c>
      <c r="DZ118" s="4026" t="s">
        <v>1224</v>
      </c>
      <c r="EA118" s="4026">
        <v>3144219306</v>
      </c>
      <c r="EB118" s="1367" t="s">
        <v>1756</v>
      </c>
      <c r="EC118" s="4026" t="s">
        <v>359</v>
      </c>
      <c r="ED118" s="4026" t="s">
        <v>359</v>
      </c>
      <c r="EE118" s="4026" t="s">
        <v>359</v>
      </c>
      <c r="EF118" s="4026" t="s">
        <v>359</v>
      </c>
      <c r="EG118" s="4026" t="s">
        <v>359</v>
      </c>
      <c r="EH118" s="2783" t="s">
        <v>359</v>
      </c>
      <c r="EI118" s="4086"/>
      <c r="EJ118" s="4086"/>
      <c r="EK118" s="4086"/>
      <c r="EL118" s="4086"/>
    </row>
    <row r="119" spans="1:142" s="2464" customFormat="1" ht="168.75" customHeight="1">
      <c r="A119" s="4053" t="s">
        <v>1731</v>
      </c>
      <c r="B119" s="4071">
        <v>0.24</v>
      </c>
      <c r="C119" s="4026" t="s">
        <v>1215</v>
      </c>
      <c r="D119" s="4071">
        <v>0.06</v>
      </c>
      <c r="E119" s="4026" t="s">
        <v>1216</v>
      </c>
      <c r="F119" s="4026" t="s">
        <v>1217</v>
      </c>
      <c r="G119" s="4026" t="s">
        <v>1050</v>
      </c>
      <c r="H119" s="4026" t="s">
        <v>26</v>
      </c>
      <c r="I119" s="4026" t="s">
        <v>437</v>
      </c>
      <c r="J119" s="4026"/>
      <c r="K119" s="4038"/>
      <c r="L119" s="4055">
        <v>48578</v>
      </c>
      <c r="M119" s="4040">
        <v>0.1</v>
      </c>
      <c r="N119" s="4040">
        <v>0.2</v>
      </c>
      <c r="O119" s="4040">
        <v>0.3</v>
      </c>
      <c r="P119" s="4040">
        <v>0.4</v>
      </c>
      <c r="Q119" s="4040">
        <v>0.5</v>
      </c>
      <c r="R119" s="4040">
        <v>0.6</v>
      </c>
      <c r="S119" s="4040">
        <v>0.7</v>
      </c>
      <c r="T119" s="4040">
        <v>0.8</v>
      </c>
      <c r="U119" s="4040">
        <v>0.9</v>
      </c>
      <c r="V119" s="4040">
        <v>1</v>
      </c>
      <c r="W119" s="4026" t="s">
        <v>359</v>
      </c>
      <c r="X119" s="4026" t="s">
        <v>359</v>
      </c>
      <c r="Y119" s="4026" t="s">
        <v>359</v>
      </c>
      <c r="Z119" s="4026" t="s">
        <v>359</v>
      </c>
      <c r="AA119" s="4026" t="s">
        <v>359</v>
      </c>
      <c r="AB119" s="4026" t="s">
        <v>359</v>
      </c>
      <c r="AC119" s="4040">
        <v>1</v>
      </c>
      <c r="AD119" s="4026" t="s">
        <v>359</v>
      </c>
      <c r="AE119" s="4069" t="s">
        <v>1218</v>
      </c>
      <c r="AF119" s="4012">
        <v>8.5000000000000006E-3</v>
      </c>
      <c r="AG119" s="4069" t="s">
        <v>1824</v>
      </c>
      <c r="AH119" s="4069" t="s">
        <v>1825</v>
      </c>
      <c r="AI119" s="4069" t="s">
        <v>702</v>
      </c>
      <c r="AJ119" s="4069" t="s">
        <v>1221</v>
      </c>
      <c r="AK119" s="4069" t="s">
        <v>1741</v>
      </c>
      <c r="AL119" s="4069" t="s">
        <v>20</v>
      </c>
      <c r="AM119" s="3979" t="str">
        <f t="shared" si="16"/>
        <v>NO</v>
      </c>
      <c r="AN119" s="4069" t="s">
        <v>437</v>
      </c>
      <c r="AO119" s="4070">
        <v>1</v>
      </c>
      <c r="AP119" s="4070">
        <v>2022</v>
      </c>
      <c r="AQ119" s="4094">
        <v>45078</v>
      </c>
      <c r="AR119" s="4094">
        <v>48578</v>
      </c>
      <c r="AS119" s="4070">
        <v>4</v>
      </c>
      <c r="AT119" s="4069">
        <v>4</v>
      </c>
      <c r="AU119" s="4069">
        <v>4</v>
      </c>
      <c r="AV119" s="4069">
        <v>4</v>
      </c>
      <c r="AW119" s="4069">
        <v>4</v>
      </c>
      <c r="AX119" s="4069">
        <v>4</v>
      </c>
      <c r="AY119" s="4069">
        <v>4</v>
      </c>
      <c r="AZ119" s="4069">
        <v>4</v>
      </c>
      <c r="BA119" s="4069">
        <v>4</v>
      </c>
      <c r="BB119" s="4069">
        <v>4</v>
      </c>
      <c r="BC119" s="4069" t="s">
        <v>359</v>
      </c>
      <c r="BD119" s="4070" t="s">
        <v>359</v>
      </c>
      <c r="BE119" s="4070" t="s">
        <v>359</v>
      </c>
      <c r="BF119" s="4069" t="s">
        <v>359</v>
      </c>
      <c r="BG119" s="4069" t="s">
        <v>359</v>
      </c>
      <c r="BH119" s="4069" t="s">
        <v>359</v>
      </c>
      <c r="BI119" s="4069">
        <v>40</v>
      </c>
      <c r="BJ119" s="4016">
        <v>60</v>
      </c>
      <c r="BK119" s="4017">
        <v>60</v>
      </c>
      <c r="BL119" s="4018" t="s">
        <v>574</v>
      </c>
      <c r="BM119" s="4019">
        <v>7871</v>
      </c>
      <c r="BN119" s="4018">
        <v>63</v>
      </c>
      <c r="BO119" s="4018">
        <v>63</v>
      </c>
      <c r="BP119" s="4018" t="s">
        <v>574</v>
      </c>
      <c r="BQ119" s="4019">
        <v>7871</v>
      </c>
      <c r="BR119" s="4018">
        <v>6</v>
      </c>
      <c r="BS119" s="4018" t="s">
        <v>359</v>
      </c>
      <c r="BT119" s="4019"/>
      <c r="BU119" s="4019" t="s">
        <v>359</v>
      </c>
      <c r="BV119" s="4018">
        <v>69</v>
      </c>
      <c r="BW119" s="4018" t="s">
        <v>359</v>
      </c>
      <c r="BX119" s="4019"/>
      <c r="BY119" s="4019" t="s">
        <v>359</v>
      </c>
      <c r="BZ119" s="4018">
        <v>72</v>
      </c>
      <c r="CA119" s="4018" t="s">
        <v>359</v>
      </c>
      <c r="CB119" s="4019"/>
      <c r="CC119" s="4019" t="s">
        <v>359</v>
      </c>
      <c r="CD119" s="4018">
        <v>76</v>
      </c>
      <c r="CE119" s="4018" t="s">
        <v>359</v>
      </c>
      <c r="CF119" s="4019"/>
      <c r="CG119" s="4019" t="s">
        <v>359</v>
      </c>
      <c r="CH119" s="4020">
        <v>80</v>
      </c>
      <c r="CI119" s="4018" t="s">
        <v>359</v>
      </c>
      <c r="CJ119" s="4019"/>
      <c r="CK119" s="4019" t="s">
        <v>359</v>
      </c>
      <c r="CL119" s="4021">
        <v>84</v>
      </c>
      <c r="CM119" s="4018" t="s">
        <v>359</v>
      </c>
      <c r="CN119" s="4019"/>
      <c r="CO119" s="4019" t="s">
        <v>359</v>
      </c>
      <c r="CP119" s="4020">
        <v>88</v>
      </c>
      <c r="CQ119" s="4018" t="s">
        <v>359</v>
      </c>
      <c r="CR119" s="4019"/>
      <c r="CS119" s="4019" t="s">
        <v>359</v>
      </c>
      <c r="CT119" s="4020">
        <v>92</v>
      </c>
      <c r="CU119" s="4018" t="s">
        <v>359</v>
      </c>
      <c r="CV119" s="4019"/>
      <c r="CW119" s="4019" t="s">
        <v>359</v>
      </c>
      <c r="CX119" s="4018">
        <v>0</v>
      </c>
      <c r="CY119" s="4018" t="s">
        <v>359</v>
      </c>
      <c r="CZ119" s="4019"/>
      <c r="DA119" s="4019" t="s">
        <v>359</v>
      </c>
      <c r="DB119" s="4018">
        <v>0</v>
      </c>
      <c r="DC119" s="4018" t="s">
        <v>359</v>
      </c>
      <c r="DD119" s="4019"/>
      <c r="DE119" s="4019" t="s">
        <v>359</v>
      </c>
      <c r="DF119" s="4018">
        <v>0</v>
      </c>
      <c r="DG119" s="4018" t="s">
        <v>359</v>
      </c>
      <c r="DH119" s="4019"/>
      <c r="DI119" s="4019" t="s">
        <v>359</v>
      </c>
      <c r="DJ119" s="4018">
        <v>0</v>
      </c>
      <c r="DK119" s="4018" t="s">
        <v>359</v>
      </c>
      <c r="DL119" s="4019"/>
      <c r="DM119" s="4019" t="s">
        <v>359</v>
      </c>
      <c r="DN119" s="4018">
        <v>0</v>
      </c>
      <c r="DO119" s="4018" t="s">
        <v>359</v>
      </c>
      <c r="DP119" s="4019"/>
      <c r="DQ119" s="4019" t="s">
        <v>359</v>
      </c>
      <c r="DR119" s="4018">
        <v>0</v>
      </c>
      <c r="DS119" s="4018" t="s">
        <v>359</v>
      </c>
      <c r="DT119" s="4022"/>
      <c r="DU119" s="4008" t="s">
        <v>359</v>
      </c>
      <c r="DV119" s="4023">
        <f t="shared" si="15"/>
        <v>690</v>
      </c>
      <c r="DW119" s="4026" t="s">
        <v>1069</v>
      </c>
      <c r="DX119" s="4026" t="s">
        <v>1070</v>
      </c>
      <c r="DY119" s="4026" t="s">
        <v>1106</v>
      </c>
      <c r="DZ119" s="4026" t="s">
        <v>1224</v>
      </c>
      <c r="EA119" s="4026">
        <v>3144219306</v>
      </c>
      <c r="EB119" s="1367" t="s">
        <v>1756</v>
      </c>
      <c r="EC119" s="1368" t="s">
        <v>359</v>
      </c>
      <c r="ED119" s="4026" t="s">
        <v>359</v>
      </c>
      <c r="EE119" s="4026" t="s">
        <v>359</v>
      </c>
      <c r="EF119" s="4026" t="s">
        <v>359</v>
      </c>
      <c r="EG119" s="4037" t="s">
        <v>359</v>
      </c>
      <c r="EH119" s="4084" t="s">
        <v>359</v>
      </c>
      <c r="EI119" s="4086"/>
      <c r="EJ119" s="4086"/>
      <c r="EK119" s="4086"/>
      <c r="EL119" s="4086"/>
    </row>
    <row r="120" spans="1:142" s="2464" customFormat="1" ht="168.75" customHeight="1">
      <c r="A120" s="4053" t="s">
        <v>1731</v>
      </c>
      <c r="B120" s="4071">
        <v>0.24</v>
      </c>
      <c r="C120" s="4026" t="s">
        <v>1215</v>
      </c>
      <c r="D120" s="4071">
        <v>0.06</v>
      </c>
      <c r="E120" s="4026" t="s">
        <v>1216</v>
      </c>
      <c r="F120" s="4026" t="s">
        <v>1217</v>
      </c>
      <c r="G120" s="4026" t="s">
        <v>1050</v>
      </c>
      <c r="H120" s="4026" t="s">
        <v>26</v>
      </c>
      <c r="I120" s="4026" t="s">
        <v>437</v>
      </c>
      <c r="J120" s="4026"/>
      <c r="K120" s="4038"/>
      <c r="L120" s="4055">
        <v>48578</v>
      </c>
      <c r="M120" s="4040">
        <v>0.1</v>
      </c>
      <c r="N120" s="4040">
        <v>0.2</v>
      </c>
      <c r="O120" s="4040">
        <v>0.3</v>
      </c>
      <c r="P120" s="4040">
        <v>0.4</v>
      </c>
      <c r="Q120" s="4040">
        <v>0.5</v>
      </c>
      <c r="R120" s="4040">
        <v>0.6</v>
      </c>
      <c r="S120" s="4040">
        <v>0.7</v>
      </c>
      <c r="T120" s="4040">
        <v>0.8</v>
      </c>
      <c r="U120" s="4040">
        <v>0.9</v>
      </c>
      <c r="V120" s="4040">
        <v>1</v>
      </c>
      <c r="W120" s="4026" t="s">
        <v>359</v>
      </c>
      <c r="X120" s="4026" t="s">
        <v>359</v>
      </c>
      <c r="Y120" s="4026" t="s">
        <v>359</v>
      </c>
      <c r="Z120" s="4026" t="s">
        <v>359</v>
      </c>
      <c r="AA120" s="4026" t="s">
        <v>359</v>
      </c>
      <c r="AB120" s="4026" t="s">
        <v>359</v>
      </c>
      <c r="AC120" s="4040">
        <v>1</v>
      </c>
      <c r="AD120" s="4026" t="s">
        <v>359</v>
      </c>
      <c r="AE120" s="4052" t="s">
        <v>1826</v>
      </c>
      <c r="AF120" s="4012">
        <v>8.5000000000000006E-3</v>
      </c>
      <c r="AG120" s="4069" t="s">
        <v>1827</v>
      </c>
      <c r="AH120" s="4069" t="s">
        <v>1828</v>
      </c>
      <c r="AI120" s="4069" t="s">
        <v>1829</v>
      </c>
      <c r="AJ120" s="4069" t="s">
        <v>1229</v>
      </c>
      <c r="AK120" s="4069" t="s">
        <v>1136</v>
      </c>
      <c r="AL120" s="4069" t="s">
        <v>26</v>
      </c>
      <c r="AM120" s="3979" t="str">
        <f t="shared" si="16"/>
        <v>NO</v>
      </c>
      <c r="AN120" s="4069" t="s">
        <v>437</v>
      </c>
      <c r="AO120" s="4069" t="s">
        <v>437</v>
      </c>
      <c r="AP120" s="4069"/>
      <c r="AQ120" s="4094">
        <v>45078</v>
      </c>
      <c r="AR120" s="4094">
        <v>48579</v>
      </c>
      <c r="AS120" s="4069">
        <v>0</v>
      </c>
      <c r="AT120" s="4096">
        <v>0.05</v>
      </c>
      <c r="AU120" s="4096">
        <v>0.15</v>
      </c>
      <c r="AV120" s="4096">
        <v>0.27</v>
      </c>
      <c r="AW120" s="4096">
        <v>0.39</v>
      </c>
      <c r="AX120" s="4096">
        <v>0.51</v>
      </c>
      <c r="AY120" s="4096">
        <v>0.63</v>
      </c>
      <c r="AZ120" s="4096">
        <v>0.75</v>
      </c>
      <c r="BA120" s="4096">
        <v>0.87</v>
      </c>
      <c r="BB120" s="4096">
        <v>1</v>
      </c>
      <c r="BC120" s="4069" t="s">
        <v>359</v>
      </c>
      <c r="BD120" s="4069" t="s">
        <v>359</v>
      </c>
      <c r="BE120" s="4069" t="s">
        <v>359</v>
      </c>
      <c r="BF120" s="4069" t="s">
        <v>359</v>
      </c>
      <c r="BG120" s="4069" t="s">
        <v>359</v>
      </c>
      <c r="BH120" s="4069" t="s">
        <v>359</v>
      </c>
      <c r="BI120" s="4096">
        <v>1</v>
      </c>
      <c r="BJ120" s="4016"/>
      <c r="BK120" s="4017"/>
      <c r="BL120" s="4018"/>
      <c r="BM120" s="4019"/>
      <c r="BN120" s="4018">
        <v>20</v>
      </c>
      <c r="BO120" s="4018">
        <v>20</v>
      </c>
      <c r="BP120" s="4018"/>
      <c r="BQ120" s="4019"/>
      <c r="BR120" s="4018">
        <v>21</v>
      </c>
      <c r="BS120" s="4018" t="s">
        <v>359</v>
      </c>
      <c r="BT120" s="4019"/>
      <c r="BU120" s="4019" t="s">
        <v>359</v>
      </c>
      <c r="BV120" s="4018">
        <v>22</v>
      </c>
      <c r="BW120" s="4018" t="s">
        <v>359</v>
      </c>
      <c r="BX120" s="4019"/>
      <c r="BY120" s="4019" t="s">
        <v>359</v>
      </c>
      <c r="BZ120" s="4018">
        <v>23</v>
      </c>
      <c r="CA120" s="4018" t="s">
        <v>359</v>
      </c>
      <c r="CB120" s="4019"/>
      <c r="CC120" s="4019" t="s">
        <v>359</v>
      </c>
      <c r="CD120" s="4018">
        <v>24</v>
      </c>
      <c r="CE120" s="4018" t="s">
        <v>359</v>
      </c>
      <c r="CF120" s="4019"/>
      <c r="CG120" s="4019" t="s">
        <v>359</v>
      </c>
      <c r="CH120" s="4020">
        <v>25</v>
      </c>
      <c r="CI120" s="4018" t="s">
        <v>359</v>
      </c>
      <c r="CJ120" s="4019"/>
      <c r="CK120" s="4019" t="s">
        <v>359</v>
      </c>
      <c r="CL120" s="4021">
        <v>26</v>
      </c>
      <c r="CM120" s="4018" t="s">
        <v>359</v>
      </c>
      <c r="CN120" s="4019"/>
      <c r="CO120" s="4019" t="s">
        <v>359</v>
      </c>
      <c r="CP120" s="4020">
        <v>27</v>
      </c>
      <c r="CQ120" s="4018" t="s">
        <v>359</v>
      </c>
      <c r="CR120" s="4019"/>
      <c r="CS120" s="4019" t="s">
        <v>359</v>
      </c>
      <c r="CT120" s="4020">
        <v>0</v>
      </c>
      <c r="CU120" s="4018" t="s">
        <v>359</v>
      </c>
      <c r="CV120" s="4019"/>
      <c r="CW120" s="4019" t="s">
        <v>359</v>
      </c>
      <c r="CX120" s="4018">
        <v>0</v>
      </c>
      <c r="CY120" s="4018" t="s">
        <v>359</v>
      </c>
      <c r="CZ120" s="4019"/>
      <c r="DA120" s="4019" t="s">
        <v>359</v>
      </c>
      <c r="DB120" s="4018">
        <v>0</v>
      </c>
      <c r="DC120" s="4018" t="s">
        <v>359</v>
      </c>
      <c r="DD120" s="4019"/>
      <c r="DE120" s="4019" t="s">
        <v>359</v>
      </c>
      <c r="DF120" s="4018">
        <v>0</v>
      </c>
      <c r="DG120" s="4018" t="s">
        <v>359</v>
      </c>
      <c r="DH120" s="4019"/>
      <c r="DI120" s="4019" t="s">
        <v>359</v>
      </c>
      <c r="DJ120" s="4018">
        <v>0</v>
      </c>
      <c r="DK120" s="4018" t="s">
        <v>359</v>
      </c>
      <c r="DL120" s="4019"/>
      <c r="DM120" s="4019" t="s">
        <v>359</v>
      </c>
      <c r="DN120" s="4018">
        <v>0</v>
      </c>
      <c r="DO120" s="4018" t="s">
        <v>359</v>
      </c>
      <c r="DP120" s="4019"/>
      <c r="DQ120" s="4019" t="s">
        <v>359</v>
      </c>
      <c r="DR120" s="4018">
        <v>0</v>
      </c>
      <c r="DS120" s="4018" t="s">
        <v>359</v>
      </c>
      <c r="DT120" s="4022"/>
      <c r="DU120" s="4008" t="s">
        <v>359</v>
      </c>
      <c r="DV120" s="4023">
        <f t="shared" si="15"/>
        <v>188</v>
      </c>
      <c r="DW120" s="4026" t="s">
        <v>31</v>
      </c>
      <c r="DX120" s="4026" t="s">
        <v>1231</v>
      </c>
      <c r="DY120" s="4026" t="s">
        <v>1232</v>
      </c>
      <c r="DZ120" s="4026" t="s">
        <v>1233</v>
      </c>
      <c r="EA120" s="4026" t="s">
        <v>1234</v>
      </c>
      <c r="EB120" s="1367" t="s">
        <v>1235</v>
      </c>
      <c r="EC120" s="4026" t="s">
        <v>359</v>
      </c>
      <c r="ED120" s="4026" t="s">
        <v>359</v>
      </c>
      <c r="EE120" s="4026" t="s">
        <v>359</v>
      </c>
      <c r="EF120" s="4037" t="s">
        <v>359</v>
      </c>
      <c r="EG120" s="4037" t="s">
        <v>359</v>
      </c>
      <c r="EH120" s="4084" t="s">
        <v>359</v>
      </c>
      <c r="EI120" s="4086"/>
      <c r="EJ120" s="4086"/>
      <c r="EK120" s="4086"/>
      <c r="EL120" s="4086"/>
    </row>
    <row r="121" spans="1:142" s="2464" customFormat="1" ht="168.75" customHeight="1">
      <c r="A121" s="4053" t="s">
        <v>1731</v>
      </c>
      <c r="B121" s="4071">
        <v>0.24</v>
      </c>
      <c r="C121" s="4026" t="s">
        <v>1215</v>
      </c>
      <c r="D121" s="4071">
        <v>0.06</v>
      </c>
      <c r="E121" s="4026" t="s">
        <v>1216</v>
      </c>
      <c r="F121" s="4026" t="s">
        <v>1217</v>
      </c>
      <c r="G121" s="4026" t="s">
        <v>1050</v>
      </c>
      <c r="H121" s="4026" t="s">
        <v>26</v>
      </c>
      <c r="I121" s="4026" t="s">
        <v>437</v>
      </c>
      <c r="J121" s="4026"/>
      <c r="K121" s="4038"/>
      <c r="L121" s="4055">
        <v>48578</v>
      </c>
      <c r="M121" s="4040">
        <v>0.1</v>
      </c>
      <c r="N121" s="4040">
        <v>0.2</v>
      </c>
      <c r="O121" s="4040">
        <v>0.3</v>
      </c>
      <c r="P121" s="4040">
        <v>0.4</v>
      </c>
      <c r="Q121" s="4040">
        <v>0.5</v>
      </c>
      <c r="R121" s="4040">
        <v>0.6</v>
      </c>
      <c r="S121" s="4040">
        <v>0.7</v>
      </c>
      <c r="T121" s="4040">
        <v>0.8</v>
      </c>
      <c r="U121" s="4040">
        <v>0.9</v>
      </c>
      <c r="V121" s="4040">
        <v>1</v>
      </c>
      <c r="W121" s="4026" t="s">
        <v>359</v>
      </c>
      <c r="X121" s="4026" t="s">
        <v>359</v>
      </c>
      <c r="Y121" s="4026" t="s">
        <v>359</v>
      </c>
      <c r="Z121" s="4026" t="s">
        <v>359</v>
      </c>
      <c r="AA121" s="4026" t="s">
        <v>359</v>
      </c>
      <c r="AB121" s="4026" t="s">
        <v>359</v>
      </c>
      <c r="AC121" s="4040">
        <v>1</v>
      </c>
      <c r="AD121" s="4026" t="s">
        <v>359</v>
      </c>
      <c r="AE121" s="4069" t="s">
        <v>1830</v>
      </c>
      <c r="AF121" s="4012">
        <v>8.5000000000000006E-3</v>
      </c>
      <c r="AG121" s="4069" t="s">
        <v>1831</v>
      </c>
      <c r="AH121" s="4069" t="s">
        <v>1832</v>
      </c>
      <c r="AI121" s="4069" t="s">
        <v>1239</v>
      </c>
      <c r="AJ121" s="4069" t="s">
        <v>1240</v>
      </c>
      <c r="AK121" s="4069" t="s">
        <v>1741</v>
      </c>
      <c r="AL121" s="4069" t="s">
        <v>20</v>
      </c>
      <c r="AM121" s="3979" t="str">
        <f t="shared" si="16"/>
        <v>SI</v>
      </c>
      <c r="AN121" s="4069">
        <v>424</v>
      </c>
      <c r="AO121" s="4069" t="s">
        <v>437</v>
      </c>
      <c r="AP121" s="4069"/>
      <c r="AQ121" s="4094">
        <v>45078</v>
      </c>
      <c r="AR121" s="4094">
        <v>48579</v>
      </c>
      <c r="AS121" s="4069">
        <v>2</v>
      </c>
      <c r="AT121" s="4069">
        <v>2</v>
      </c>
      <c r="AU121" s="4069">
        <v>2</v>
      </c>
      <c r="AV121" s="4069">
        <v>2</v>
      </c>
      <c r="AW121" s="4069">
        <v>2</v>
      </c>
      <c r="AX121" s="4069">
        <v>2</v>
      </c>
      <c r="AY121" s="4069">
        <v>2</v>
      </c>
      <c r="AZ121" s="4069">
        <v>2</v>
      </c>
      <c r="BA121" s="4069">
        <v>2</v>
      </c>
      <c r="BB121" s="4069">
        <v>2</v>
      </c>
      <c r="BC121" s="4069" t="s">
        <v>359</v>
      </c>
      <c r="BD121" s="4069" t="s">
        <v>359</v>
      </c>
      <c r="BE121" s="4069" t="s">
        <v>359</v>
      </c>
      <c r="BF121" s="4069" t="s">
        <v>359</v>
      </c>
      <c r="BG121" s="4069" t="s">
        <v>359</v>
      </c>
      <c r="BH121" s="4069" t="s">
        <v>359</v>
      </c>
      <c r="BI121" s="4069">
        <v>20</v>
      </c>
      <c r="BJ121" s="4016">
        <v>2</v>
      </c>
      <c r="BK121" s="4017">
        <v>2</v>
      </c>
      <c r="BL121" s="4018" t="s">
        <v>574</v>
      </c>
      <c r="BM121" s="4019">
        <v>7687</v>
      </c>
      <c r="BN121" s="4018">
        <v>2</v>
      </c>
      <c r="BO121" s="4018">
        <v>2</v>
      </c>
      <c r="BP121" s="4018" t="s">
        <v>574</v>
      </c>
      <c r="BQ121" s="4019">
        <v>7687</v>
      </c>
      <c r="BR121" s="4018">
        <v>2</v>
      </c>
      <c r="BS121" s="4018" t="s">
        <v>359</v>
      </c>
      <c r="BT121" s="4019"/>
      <c r="BU121" s="4019" t="s">
        <v>359</v>
      </c>
      <c r="BV121" s="4018">
        <v>2</v>
      </c>
      <c r="BW121" s="4018" t="s">
        <v>359</v>
      </c>
      <c r="BX121" s="4019"/>
      <c r="BY121" s="4019" t="s">
        <v>359</v>
      </c>
      <c r="BZ121" s="4018">
        <v>2</v>
      </c>
      <c r="CA121" s="4018" t="s">
        <v>1833</v>
      </c>
      <c r="CB121" s="4019"/>
      <c r="CC121" s="4019" t="s">
        <v>359</v>
      </c>
      <c r="CD121" s="4018">
        <v>2</v>
      </c>
      <c r="CE121" s="4018" t="s">
        <v>1833</v>
      </c>
      <c r="CF121" s="4019"/>
      <c r="CG121" s="4019" t="s">
        <v>359</v>
      </c>
      <c r="CH121" s="4020">
        <v>2</v>
      </c>
      <c r="CI121" s="4018" t="s">
        <v>1833</v>
      </c>
      <c r="CJ121" s="4019"/>
      <c r="CK121" s="4019" t="s">
        <v>359</v>
      </c>
      <c r="CL121" s="4021">
        <v>2</v>
      </c>
      <c r="CM121" s="4018" t="s">
        <v>359</v>
      </c>
      <c r="CN121" s="4019"/>
      <c r="CO121" s="4019" t="s">
        <v>359</v>
      </c>
      <c r="CP121" s="4020">
        <v>2</v>
      </c>
      <c r="CQ121" s="4018" t="s">
        <v>359</v>
      </c>
      <c r="CR121" s="4019"/>
      <c r="CS121" s="4019"/>
      <c r="CT121" s="4020">
        <v>2</v>
      </c>
      <c r="CU121" s="4018" t="s">
        <v>359</v>
      </c>
      <c r="CV121" s="4019"/>
      <c r="CW121" s="4019"/>
      <c r="CX121" s="4018">
        <v>0</v>
      </c>
      <c r="CY121" s="4018" t="s">
        <v>359</v>
      </c>
      <c r="CZ121" s="4019"/>
      <c r="DA121" s="4019" t="s">
        <v>359</v>
      </c>
      <c r="DB121" s="4018">
        <v>0</v>
      </c>
      <c r="DC121" s="4018" t="s">
        <v>359</v>
      </c>
      <c r="DD121" s="4019"/>
      <c r="DE121" s="4019" t="s">
        <v>359</v>
      </c>
      <c r="DF121" s="4018">
        <v>0</v>
      </c>
      <c r="DG121" s="4018" t="s">
        <v>359</v>
      </c>
      <c r="DH121" s="4019"/>
      <c r="DI121" s="4019" t="s">
        <v>359</v>
      </c>
      <c r="DJ121" s="4018">
        <v>0</v>
      </c>
      <c r="DK121" s="4018" t="s">
        <v>359</v>
      </c>
      <c r="DL121" s="4019"/>
      <c r="DM121" s="4019" t="s">
        <v>359</v>
      </c>
      <c r="DN121" s="4018">
        <v>0</v>
      </c>
      <c r="DO121" s="4018" t="s">
        <v>359</v>
      </c>
      <c r="DP121" s="4019"/>
      <c r="DQ121" s="4019" t="s">
        <v>359</v>
      </c>
      <c r="DR121" s="4018">
        <v>0</v>
      </c>
      <c r="DS121" s="4018" t="s">
        <v>359</v>
      </c>
      <c r="DT121" s="4022"/>
      <c r="DU121" s="4008" t="s">
        <v>359</v>
      </c>
      <c r="DV121" s="4023">
        <f t="shared" si="15"/>
        <v>20</v>
      </c>
      <c r="DW121" s="4026" t="s">
        <v>10</v>
      </c>
      <c r="DX121" s="4026" t="s">
        <v>1241</v>
      </c>
      <c r="DY121" s="4026" t="s">
        <v>1242</v>
      </c>
      <c r="DZ121" s="4026" t="s">
        <v>1243</v>
      </c>
      <c r="EA121" s="4026">
        <v>3108737445</v>
      </c>
      <c r="EB121" s="1367" t="s">
        <v>1244</v>
      </c>
      <c r="EC121" s="4026" t="s">
        <v>1069</v>
      </c>
      <c r="ED121" s="4026" t="s">
        <v>7</v>
      </c>
      <c r="EE121" s="4026" t="s">
        <v>1834</v>
      </c>
      <c r="EF121" s="4037" t="s">
        <v>359</v>
      </c>
      <c r="EG121" s="4037" t="s">
        <v>359</v>
      </c>
      <c r="EH121" s="4084" t="s">
        <v>359</v>
      </c>
      <c r="EI121" s="4086"/>
      <c r="EJ121" s="4086"/>
      <c r="EK121" s="4086"/>
      <c r="EL121" s="4086"/>
    </row>
    <row r="122" spans="1:142" s="2464" customFormat="1" ht="168.75" customHeight="1">
      <c r="A122" s="4053" t="s">
        <v>1731</v>
      </c>
      <c r="B122" s="4071">
        <v>0.24</v>
      </c>
      <c r="C122" s="4026" t="s">
        <v>1215</v>
      </c>
      <c r="D122" s="4071">
        <v>0.06</v>
      </c>
      <c r="E122" s="4026" t="s">
        <v>1216</v>
      </c>
      <c r="F122" s="4026" t="s">
        <v>1835</v>
      </c>
      <c r="G122" s="4026" t="s">
        <v>1050</v>
      </c>
      <c r="H122" s="4026" t="s">
        <v>26</v>
      </c>
      <c r="I122" s="4026" t="s">
        <v>437</v>
      </c>
      <c r="J122" s="4026" t="s">
        <v>359</v>
      </c>
      <c r="K122" s="4038"/>
      <c r="L122" s="4055">
        <v>48578</v>
      </c>
      <c r="M122" s="4040">
        <v>0.1</v>
      </c>
      <c r="N122" s="4040">
        <v>0.2</v>
      </c>
      <c r="O122" s="4040">
        <v>0.3</v>
      </c>
      <c r="P122" s="4040">
        <v>0.4</v>
      </c>
      <c r="Q122" s="4040">
        <v>0.5</v>
      </c>
      <c r="R122" s="4040">
        <v>0.6</v>
      </c>
      <c r="S122" s="4040">
        <v>0.7</v>
      </c>
      <c r="T122" s="4040">
        <v>0.8</v>
      </c>
      <c r="U122" s="4040">
        <v>0.9</v>
      </c>
      <c r="V122" s="4040">
        <v>1</v>
      </c>
      <c r="W122" s="4026" t="s">
        <v>359</v>
      </c>
      <c r="X122" s="4026" t="s">
        <v>359</v>
      </c>
      <c r="Y122" s="4026" t="s">
        <v>359</v>
      </c>
      <c r="Z122" s="4026" t="s">
        <v>359</v>
      </c>
      <c r="AA122" s="4026" t="s">
        <v>359</v>
      </c>
      <c r="AB122" s="4026" t="s">
        <v>359</v>
      </c>
      <c r="AC122" s="4040">
        <v>1</v>
      </c>
      <c r="AD122" s="4026" t="s">
        <v>359</v>
      </c>
      <c r="AE122" s="4069" t="s">
        <v>1836</v>
      </c>
      <c r="AF122" s="4012">
        <v>8.5000000000000006E-3</v>
      </c>
      <c r="AG122" s="4069" t="s">
        <v>1246</v>
      </c>
      <c r="AH122" s="4069" t="s">
        <v>1247</v>
      </c>
      <c r="AI122" s="4069" t="s">
        <v>702</v>
      </c>
      <c r="AJ122" s="4069" t="s">
        <v>1221</v>
      </c>
      <c r="AK122" s="4069" t="s">
        <v>1123</v>
      </c>
      <c r="AL122" s="4069" t="s">
        <v>20</v>
      </c>
      <c r="AM122" s="3979" t="str">
        <f t="shared" si="16"/>
        <v>NO</v>
      </c>
      <c r="AN122" s="4069" t="s">
        <v>437</v>
      </c>
      <c r="AO122" s="4069" t="s">
        <v>437</v>
      </c>
      <c r="AP122" s="4069"/>
      <c r="AQ122" s="4094">
        <v>45078</v>
      </c>
      <c r="AR122" s="4094">
        <v>46752</v>
      </c>
      <c r="AS122" s="4096">
        <v>0.3</v>
      </c>
      <c r="AT122" s="4096">
        <v>0.2</v>
      </c>
      <c r="AU122" s="4096">
        <v>0.2</v>
      </c>
      <c r="AV122" s="4096">
        <v>0.15</v>
      </c>
      <c r="AW122" s="4096">
        <v>0.15</v>
      </c>
      <c r="AX122" s="4069" t="s">
        <v>359</v>
      </c>
      <c r="AY122" s="4069" t="s">
        <v>359</v>
      </c>
      <c r="AZ122" s="4069" t="s">
        <v>359</v>
      </c>
      <c r="BA122" s="4069" t="s">
        <v>359</v>
      </c>
      <c r="BB122" s="4069" t="s">
        <v>359</v>
      </c>
      <c r="BC122" s="4069" t="s">
        <v>359</v>
      </c>
      <c r="BD122" s="4069" t="s">
        <v>359</v>
      </c>
      <c r="BE122" s="4069" t="s">
        <v>359</v>
      </c>
      <c r="BF122" s="4069" t="s">
        <v>359</v>
      </c>
      <c r="BG122" s="4069" t="s">
        <v>359</v>
      </c>
      <c r="BH122" s="4069" t="s">
        <v>359</v>
      </c>
      <c r="BI122" s="4096">
        <v>1</v>
      </c>
      <c r="BJ122" s="4016">
        <v>500</v>
      </c>
      <c r="BK122" s="4017">
        <v>500</v>
      </c>
      <c r="BL122" s="4018" t="s">
        <v>574</v>
      </c>
      <c r="BM122" s="4019">
        <v>7871</v>
      </c>
      <c r="BN122" s="4018">
        <v>550</v>
      </c>
      <c r="BO122" s="4018">
        <v>550</v>
      </c>
      <c r="BP122" s="4018" t="s">
        <v>574</v>
      </c>
      <c r="BQ122" s="4019">
        <v>7871</v>
      </c>
      <c r="BR122" s="4018">
        <v>605</v>
      </c>
      <c r="BS122" s="4018" t="s">
        <v>359</v>
      </c>
      <c r="BT122" s="4019"/>
      <c r="BU122" s="4019" t="s">
        <v>359</v>
      </c>
      <c r="BV122" s="4018">
        <v>666</v>
      </c>
      <c r="BW122" s="4018" t="s">
        <v>359</v>
      </c>
      <c r="BX122" s="4019"/>
      <c r="BY122" s="4019" t="s">
        <v>359</v>
      </c>
      <c r="BZ122" s="4018">
        <v>732</v>
      </c>
      <c r="CA122" s="4018" t="s">
        <v>1837</v>
      </c>
      <c r="CB122" s="4019"/>
      <c r="CC122" s="4019" t="s">
        <v>359</v>
      </c>
      <c r="CD122" s="4018">
        <v>0</v>
      </c>
      <c r="CE122" s="4018" t="s">
        <v>359</v>
      </c>
      <c r="CF122" s="4019"/>
      <c r="CG122" s="4019" t="s">
        <v>359</v>
      </c>
      <c r="CH122" s="4020">
        <v>0</v>
      </c>
      <c r="CI122" s="4018" t="s">
        <v>359</v>
      </c>
      <c r="CJ122" s="4019"/>
      <c r="CK122" s="4019" t="s">
        <v>359</v>
      </c>
      <c r="CL122" s="4021">
        <v>0</v>
      </c>
      <c r="CM122" s="4018" t="s">
        <v>359</v>
      </c>
      <c r="CN122" s="4019"/>
      <c r="CO122" s="4019" t="s">
        <v>359</v>
      </c>
      <c r="CP122" s="4020">
        <v>0</v>
      </c>
      <c r="CQ122" s="4018" t="s">
        <v>359</v>
      </c>
      <c r="CR122" s="4019"/>
      <c r="CS122" s="4019" t="s">
        <v>359</v>
      </c>
      <c r="CT122" s="4020">
        <v>0</v>
      </c>
      <c r="CU122" s="4018" t="s">
        <v>359</v>
      </c>
      <c r="CV122" s="4019"/>
      <c r="CW122" s="4019" t="s">
        <v>359</v>
      </c>
      <c r="CX122" s="4018">
        <v>0</v>
      </c>
      <c r="CY122" s="4018" t="s">
        <v>359</v>
      </c>
      <c r="CZ122" s="4019"/>
      <c r="DA122" s="4019" t="s">
        <v>359</v>
      </c>
      <c r="DB122" s="4018">
        <v>0</v>
      </c>
      <c r="DC122" s="4018" t="s">
        <v>359</v>
      </c>
      <c r="DD122" s="4019"/>
      <c r="DE122" s="4019" t="s">
        <v>359</v>
      </c>
      <c r="DF122" s="4018">
        <v>0</v>
      </c>
      <c r="DG122" s="4018" t="s">
        <v>359</v>
      </c>
      <c r="DH122" s="4019"/>
      <c r="DI122" s="4019" t="s">
        <v>359</v>
      </c>
      <c r="DJ122" s="4018">
        <v>0</v>
      </c>
      <c r="DK122" s="4018" t="s">
        <v>359</v>
      </c>
      <c r="DL122" s="4019"/>
      <c r="DM122" s="4019" t="s">
        <v>359</v>
      </c>
      <c r="DN122" s="4018">
        <v>0</v>
      </c>
      <c r="DO122" s="4018" t="s">
        <v>359</v>
      </c>
      <c r="DP122" s="4019"/>
      <c r="DQ122" s="4019" t="s">
        <v>359</v>
      </c>
      <c r="DR122" s="4018">
        <v>0</v>
      </c>
      <c r="DS122" s="4018" t="s">
        <v>359</v>
      </c>
      <c r="DT122" s="4022"/>
      <c r="DU122" s="4008" t="s">
        <v>359</v>
      </c>
      <c r="DV122" s="4023">
        <f t="shared" si="15"/>
        <v>3053</v>
      </c>
      <c r="DW122" s="4026" t="s">
        <v>1069</v>
      </c>
      <c r="DX122" s="4026" t="s">
        <v>1070</v>
      </c>
      <c r="DY122" s="4026" t="s">
        <v>1106</v>
      </c>
      <c r="DZ122" s="4026" t="s">
        <v>1224</v>
      </c>
      <c r="EA122" s="4026">
        <v>3144219306</v>
      </c>
      <c r="EB122" s="1367" t="s">
        <v>1756</v>
      </c>
      <c r="EC122" s="1368" t="s">
        <v>359</v>
      </c>
      <c r="ED122" s="4026" t="s">
        <v>359</v>
      </c>
      <c r="EE122" s="4026" t="s">
        <v>359</v>
      </c>
      <c r="EF122" s="4026" t="s">
        <v>359</v>
      </c>
      <c r="EG122" s="4037" t="s">
        <v>359</v>
      </c>
      <c r="EH122" s="4084" t="s">
        <v>359</v>
      </c>
      <c r="EI122" s="4086"/>
      <c r="EJ122" s="4086"/>
      <c r="EK122" s="4086"/>
      <c r="EL122" s="4086"/>
    </row>
    <row r="123" spans="1:142" ht="168.75" customHeight="1">
      <c r="A123" s="4053" t="s">
        <v>1838</v>
      </c>
      <c r="B123" s="4071">
        <v>0.08</v>
      </c>
      <c r="C123" s="4052" t="s">
        <v>1839</v>
      </c>
      <c r="D123" s="4071">
        <v>0.08</v>
      </c>
      <c r="E123" s="4026" t="s">
        <v>1840</v>
      </c>
      <c r="F123" s="4026" t="s">
        <v>1841</v>
      </c>
      <c r="G123" s="4026" t="s">
        <v>1253</v>
      </c>
      <c r="H123" s="4026" t="s">
        <v>26</v>
      </c>
      <c r="I123" s="4026" t="s">
        <v>437</v>
      </c>
      <c r="J123" s="4026"/>
      <c r="K123" s="4055"/>
      <c r="L123" s="4055">
        <v>50770</v>
      </c>
      <c r="M123" s="4071">
        <v>0</v>
      </c>
      <c r="N123" s="4071">
        <v>7.0000000000000007E-2</v>
      </c>
      <c r="O123" s="4071">
        <v>0.13</v>
      </c>
      <c r="P123" s="4071">
        <v>0.2</v>
      </c>
      <c r="Q123" s="4071">
        <v>0.26</v>
      </c>
      <c r="R123" s="4071">
        <v>0.33</v>
      </c>
      <c r="S123" s="4071">
        <v>0.4</v>
      </c>
      <c r="T123" s="4071">
        <v>0.46</v>
      </c>
      <c r="U123" s="4071">
        <v>0.53</v>
      </c>
      <c r="V123" s="4071">
        <v>0.6</v>
      </c>
      <c r="W123" s="4071">
        <v>0.67</v>
      </c>
      <c r="X123" s="4071">
        <v>0.73</v>
      </c>
      <c r="Y123" s="4071">
        <v>0.8</v>
      </c>
      <c r="Z123" s="4071">
        <v>0.87</v>
      </c>
      <c r="AA123" s="4071">
        <v>0.93</v>
      </c>
      <c r="AB123" s="4071">
        <v>1</v>
      </c>
      <c r="AC123" s="4071">
        <v>1</v>
      </c>
      <c r="AD123" s="4037"/>
      <c r="AE123" s="2820" t="s">
        <v>1842</v>
      </c>
      <c r="AF123" s="2818">
        <v>8.5000000000000006E-3</v>
      </c>
      <c r="AG123" s="2820" t="s">
        <v>1843</v>
      </c>
      <c r="AH123" s="2820" t="s">
        <v>1844</v>
      </c>
      <c r="AI123" s="4052" t="s">
        <v>1257</v>
      </c>
      <c r="AJ123" s="4052" t="s">
        <v>1258</v>
      </c>
      <c r="AK123" s="4052" t="s">
        <v>1253</v>
      </c>
      <c r="AL123" s="4052" t="s">
        <v>23</v>
      </c>
      <c r="AM123" s="3979" t="str">
        <f t="shared" si="16"/>
        <v>NO</v>
      </c>
      <c r="AN123" s="4026" t="s">
        <v>437</v>
      </c>
      <c r="AO123" s="4069" t="s">
        <v>437</v>
      </c>
      <c r="AP123" s="4069"/>
      <c r="AQ123" s="4100">
        <v>45078</v>
      </c>
      <c r="AR123" s="4100">
        <v>50769</v>
      </c>
      <c r="AS123" s="4101">
        <v>0.9</v>
      </c>
      <c r="AT123" s="4101">
        <v>0.9</v>
      </c>
      <c r="AU123" s="4101">
        <v>0.9</v>
      </c>
      <c r="AV123" s="4101">
        <v>0.9</v>
      </c>
      <c r="AW123" s="4101">
        <v>0.9</v>
      </c>
      <c r="AX123" s="4101">
        <v>0.9</v>
      </c>
      <c r="AY123" s="4101">
        <v>0.9</v>
      </c>
      <c r="AZ123" s="4101">
        <v>0.9</v>
      </c>
      <c r="BA123" s="4101">
        <v>0.9</v>
      </c>
      <c r="BB123" s="4101">
        <v>0.9</v>
      </c>
      <c r="BC123" s="4101">
        <v>0.9</v>
      </c>
      <c r="BD123" s="4101">
        <v>0.9</v>
      </c>
      <c r="BE123" s="4101">
        <v>0.9</v>
      </c>
      <c r="BF123" s="4101">
        <v>0.9</v>
      </c>
      <c r="BG123" s="4101">
        <v>0.9</v>
      </c>
      <c r="BH123" s="4101">
        <v>0.9</v>
      </c>
      <c r="BI123" s="4101">
        <v>0.9</v>
      </c>
      <c r="BJ123" s="2940">
        <v>80</v>
      </c>
      <c r="BK123" s="2940">
        <v>80</v>
      </c>
      <c r="BL123" s="2940" t="s">
        <v>743</v>
      </c>
      <c r="BM123" s="2941">
        <v>7658</v>
      </c>
      <c r="BN123" s="2940">
        <v>84</v>
      </c>
      <c r="BO123" s="2940">
        <v>84</v>
      </c>
      <c r="BP123" s="2940" t="s">
        <v>743</v>
      </c>
      <c r="BQ123" s="2940">
        <v>7658</v>
      </c>
      <c r="BR123" s="2940">
        <v>88</v>
      </c>
      <c r="BS123" s="2940">
        <v>88</v>
      </c>
      <c r="BT123" s="2940"/>
      <c r="BU123" s="2940"/>
      <c r="BV123" s="2940">
        <v>93</v>
      </c>
      <c r="BW123" s="2940">
        <v>93</v>
      </c>
      <c r="BX123" s="2940"/>
      <c r="BY123" s="2940"/>
      <c r="BZ123" s="2940">
        <v>97</v>
      </c>
      <c r="CA123" s="2940">
        <v>97</v>
      </c>
      <c r="CB123" s="2940"/>
      <c r="CC123" s="2940"/>
      <c r="CD123" s="2940">
        <v>102</v>
      </c>
      <c r="CE123" s="2940">
        <v>102</v>
      </c>
      <c r="CF123" s="2940"/>
      <c r="CG123" s="2940"/>
      <c r="CH123" s="2940">
        <v>107</v>
      </c>
      <c r="CI123" s="2940">
        <v>107</v>
      </c>
      <c r="CJ123" s="2940"/>
      <c r="CK123" s="2940"/>
      <c r="CL123" s="2940">
        <v>113</v>
      </c>
      <c r="CM123" s="2940">
        <v>113</v>
      </c>
      <c r="CN123" s="2940"/>
      <c r="CO123" s="2940"/>
      <c r="CP123" s="2940">
        <v>118</v>
      </c>
      <c r="CQ123" s="2940">
        <v>118</v>
      </c>
      <c r="CR123" s="2940"/>
      <c r="CS123" s="2940"/>
      <c r="CT123" s="2940">
        <v>124</v>
      </c>
      <c r="CU123" s="2940">
        <v>124</v>
      </c>
      <c r="CV123" s="2940"/>
      <c r="CW123" s="2940"/>
      <c r="CX123" s="2940">
        <v>130</v>
      </c>
      <c r="CY123" s="2940">
        <v>130</v>
      </c>
      <c r="CZ123" s="2940"/>
      <c r="DA123" s="2940"/>
      <c r="DB123" s="2940">
        <v>137</v>
      </c>
      <c r="DC123" s="2940">
        <v>137</v>
      </c>
      <c r="DD123" s="2940"/>
      <c r="DE123" s="2940"/>
      <c r="DF123" s="2940">
        <v>144</v>
      </c>
      <c r="DG123" s="2940">
        <v>144</v>
      </c>
      <c r="DH123" s="2940"/>
      <c r="DI123" s="2940"/>
      <c r="DJ123" s="2940">
        <v>151</v>
      </c>
      <c r="DK123" s="2940">
        <v>151</v>
      </c>
      <c r="DL123" s="2940"/>
      <c r="DM123" s="2940"/>
      <c r="DN123" s="2940">
        <v>158</v>
      </c>
      <c r="DO123" s="2940">
        <v>158</v>
      </c>
      <c r="DP123" s="2940"/>
      <c r="DQ123" s="2940"/>
      <c r="DR123" s="2940">
        <v>166</v>
      </c>
      <c r="DS123" s="2940">
        <v>166</v>
      </c>
      <c r="DT123" s="2940"/>
      <c r="DU123" s="2940"/>
      <c r="DV123" s="4023">
        <f t="shared" si="15"/>
        <v>1892</v>
      </c>
      <c r="DW123" s="4052" t="s">
        <v>644</v>
      </c>
      <c r="DX123" s="4052" t="s">
        <v>24</v>
      </c>
      <c r="DY123" s="4052" t="s">
        <v>1266</v>
      </c>
      <c r="DZ123" s="4052" t="s">
        <v>1845</v>
      </c>
      <c r="EA123" s="4052">
        <v>3822500</v>
      </c>
      <c r="EB123" s="2777" t="s">
        <v>1846</v>
      </c>
      <c r="EC123" s="4052"/>
      <c r="ED123" s="4052"/>
      <c r="EE123" s="4052"/>
      <c r="EF123" s="4052"/>
      <c r="EG123" s="4052"/>
      <c r="EH123" s="2786"/>
      <c r="EI123" s="3976"/>
      <c r="EJ123" s="3976"/>
      <c r="EK123" s="3976"/>
      <c r="EL123" s="3976"/>
    </row>
    <row r="124" spans="1:142" ht="168.75" customHeight="1">
      <c r="A124" s="4053" t="s">
        <v>1838</v>
      </c>
      <c r="B124" s="4071">
        <v>0.08</v>
      </c>
      <c r="C124" s="4026" t="s">
        <v>1839</v>
      </c>
      <c r="D124" s="4071">
        <v>0.08</v>
      </c>
      <c r="E124" s="4026" t="s">
        <v>1840</v>
      </c>
      <c r="F124" s="4026" t="s">
        <v>1847</v>
      </c>
      <c r="G124" s="4026" t="s">
        <v>1253</v>
      </c>
      <c r="H124" s="4026" t="s">
        <v>26</v>
      </c>
      <c r="I124" s="4026" t="s">
        <v>437</v>
      </c>
      <c r="J124" s="4026"/>
      <c r="K124" s="4055"/>
      <c r="L124" s="4055">
        <v>50770</v>
      </c>
      <c r="M124" s="4071">
        <v>0</v>
      </c>
      <c r="N124" s="4071">
        <v>7.0000000000000007E-2</v>
      </c>
      <c r="O124" s="4071">
        <v>0.13</v>
      </c>
      <c r="P124" s="4071">
        <v>0.2</v>
      </c>
      <c r="Q124" s="4071">
        <v>0.26</v>
      </c>
      <c r="R124" s="4071">
        <v>0.33</v>
      </c>
      <c r="S124" s="4071">
        <v>0.4</v>
      </c>
      <c r="T124" s="4071">
        <v>0.46</v>
      </c>
      <c r="U124" s="4071">
        <v>0.53</v>
      </c>
      <c r="V124" s="4071">
        <v>0.6</v>
      </c>
      <c r="W124" s="4071">
        <v>0.67</v>
      </c>
      <c r="X124" s="4071">
        <v>0.73</v>
      </c>
      <c r="Y124" s="4071">
        <v>0.8</v>
      </c>
      <c r="Z124" s="4071">
        <v>0.87</v>
      </c>
      <c r="AA124" s="4071">
        <v>0.93</v>
      </c>
      <c r="AB124" s="4071">
        <v>1</v>
      </c>
      <c r="AC124" s="4071">
        <v>1</v>
      </c>
      <c r="AD124" s="4037"/>
      <c r="AE124" s="4052" t="s">
        <v>1848</v>
      </c>
      <c r="AF124" s="2818">
        <v>8.5000000000000006E-3</v>
      </c>
      <c r="AG124" s="4052" t="s">
        <v>1849</v>
      </c>
      <c r="AH124" s="4052" t="s">
        <v>1850</v>
      </c>
      <c r="AI124" s="4052" t="s">
        <v>1257</v>
      </c>
      <c r="AJ124" s="4052" t="s">
        <v>1258</v>
      </c>
      <c r="AK124" s="4052" t="s">
        <v>1253</v>
      </c>
      <c r="AL124" s="4052" t="s">
        <v>23</v>
      </c>
      <c r="AM124" s="3979" t="str">
        <f t="shared" si="16"/>
        <v>SI</v>
      </c>
      <c r="AN124" s="4052">
        <v>223</v>
      </c>
      <c r="AO124" s="4069" t="s">
        <v>437</v>
      </c>
      <c r="AP124" s="4069"/>
      <c r="AQ124" s="4100">
        <v>45078</v>
      </c>
      <c r="AR124" s="4100">
        <v>50769</v>
      </c>
      <c r="AS124" s="4101">
        <v>0.9</v>
      </c>
      <c r="AT124" s="4101">
        <v>0.9</v>
      </c>
      <c r="AU124" s="4101">
        <v>0.9</v>
      </c>
      <c r="AV124" s="4101">
        <v>0.9</v>
      </c>
      <c r="AW124" s="4101">
        <v>0.9</v>
      </c>
      <c r="AX124" s="4101">
        <v>0.9</v>
      </c>
      <c r="AY124" s="4101">
        <v>0.9</v>
      </c>
      <c r="AZ124" s="4101">
        <v>0.9</v>
      </c>
      <c r="BA124" s="4101">
        <v>0.9</v>
      </c>
      <c r="BB124" s="4101">
        <v>0.9</v>
      </c>
      <c r="BC124" s="4101">
        <v>0.9</v>
      </c>
      <c r="BD124" s="4101">
        <v>0.9</v>
      </c>
      <c r="BE124" s="4101">
        <v>0.9</v>
      </c>
      <c r="BF124" s="4101">
        <v>0.9</v>
      </c>
      <c r="BG124" s="4101">
        <v>0.9</v>
      </c>
      <c r="BH124" s="4101">
        <v>0.9</v>
      </c>
      <c r="BI124" s="4101">
        <v>0.9</v>
      </c>
      <c r="BJ124" s="2942">
        <v>150</v>
      </c>
      <c r="BK124" s="2942">
        <v>150</v>
      </c>
      <c r="BL124" s="2943" t="s">
        <v>743</v>
      </c>
      <c r="BM124" s="2943">
        <v>7658</v>
      </c>
      <c r="BN124" s="2942">
        <v>157</v>
      </c>
      <c r="BO124" s="2942">
        <v>157</v>
      </c>
      <c r="BP124" s="2943" t="s">
        <v>743</v>
      </c>
      <c r="BQ124" s="2943">
        <v>7658</v>
      </c>
      <c r="BR124" s="2942">
        <v>165</v>
      </c>
      <c r="BS124" s="2942">
        <v>165</v>
      </c>
      <c r="BT124" s="2942"/>
      <c r="BU124" s="2942"/>
      <c r="BV124" s="2942">
        <v>174</v>
      </c>
      <c r="BW124" s="2942">
        <v>174</v>
      </c>
      <c r="BX124" s="2942"/>
      <c r="BY124" s="2942"/>
      <c r="BZ124" s="2942">
        <v>182</v>
      </c>
      <c r="CA124" s="2942">
        <v>182</v>
      </c>
      <c r="CB124" s="2942"/>
      <c r="CC124" s="2942"/>
      <c r="CD124" s="2942">
        <v>191</v>
      </c>
      <c r="CE124" s="2942">
        <v>191</v>
      </c>
      <c r="CF124" s="2942"/>
      <c r="CG124" s="2942"/>
      <c r="CH124" s="2942">
        <v>201</v>
      </c>
      <c r="CI124" s="2942">
        <v>201</v>
      </c>
      <c r="CJ124" s="2942"/>
      <c r="CK124" s="2942"/>
      <c r="CL124" s="2942">
        <v>211</v>
      </c>
      <c r="CM124" s="2942">
        <v>211</v>
      </c>
      <c r="CN124" s="2942"/>
      <c r="CO124" s="2942"/>
      <c r="CP124" s="2942">
        <v>222</v>
      </c>
      <c r="CQ124" s="2942">
        <v>222</v>
      </c>
      <c r="CR124" s="2942"/>
      <c r="CS124" s="2942"/>
      <c r="CT124" s="2942">
        <v>233</v>
      </c>
      <c r="CU124" s="2942">
        <v>233</v>
      </c>
      <c r="CV124" s="2942"/>
      <c r="CW124" s="2942"/>
      <c r="CX124" s="2942">
        <v>244</v>
      </c>
      <c r="CY124" s="2942">
        <v>244</v>
      </c>
      <c r="CZ124" s="2942"/>
      <c r="DA124" s="2942"/>
      <c r="DB124" s="2942">
        <v>256</v>
      </c>
      <c r="DC124" s="2942">
        <v>256</v>
      </c>
      <c r="DD124" s="2942"/>
      <c r="DE124" s="2942"/>
      <c r="DF124" s="2942">
        <v>269</v>
      </c>
      <c r="DG124" s="2942">
        <v>269</v>
      </c>
      <c r="DH124" s="2942"/>
      <c r="DI124" s="2942"/>
      <c r="DJ124" s="2942">
        <v>283</v>
      </c>
      <c r="DK124" s="2942">
        <v>283</v>
      </c>
      <c r="DL124" s="2942"/>
      <c r="DM124" s="2942"/>
      <c r="DN124" s="2942">
        <v>297</v>
      </c>
      <c r="DO124" s="2942">
        <v>297</v>
      </c>
      <c r="DP124" s="2942"/>
      <c r="DQ124" s="2942"/>
      <c r="DR124" s="2942">
        <v>312</v>
      </c>
      <c r="DS124" s="2942">
        <v>213</v>
      </c>
      <c r="DT124" s="2942"/>
      <c r="DU124" s="2942"/>
      <c r="DV124" s="4023">
        <f t="shared" si="15"/>
        <v>3547</v>
      </c>
      <c r="DW124" s="4052" t="s">
        <v>644</v>
      </c>
      <c r="DX124" s="4052" t="s">
        <v>24</v>
      </c>
      <c r="DY124" s="4052" t="s">
        <v>1266</v>
      </c>
      <c r="DZ124" s="4052" t="s">
        <v>1845</v>
      </c>
      <c r="EA124" s="4052">
        <v>3822500</v>
      </c>
      <c r="EB124" s="2777" t="s">
        <v>1846</v>
      </c>
      <c r="EC124" s="4052"/>
      <c r="ED124" s="4052"/>
      <c r="EE124" s="4052"/>
      <c r="EF124" s="4052"/>
      <c r="EG124" s="4052"/>
      <c r="EH124" s="2786"/>
      <c r="EI124" s="3976"/>
      <c r="EJ124" s="3976"/>
      <c r="EK124" s="3976"/>
      <c r="EL124" s="3976"/>
    </row>
    <row r="125" spans="1:142" ht="168.75" customHeight="1">
      <c r="A125" s="4053" t="s">
        <v>1838</v>
      </c>
      <c r="B125" s="4071">
        <v>0.08</v>
      </c>
      <c r="C125" s="4026" t="s">
        <v>1839</v>
      </c>
      <c r="D125" s="4071">
        <v>0.08</v>
      </c>
      <c r="E125" s="4026" t="s">
        <v>1840</v>
      </c>
      <c r="F125" s="4026" t="s">
        <v>1847</v>
      </c>
      <c r="G125" s="4026" t="s">
        <v>1253</v>
      </c>
      <c r="H125" s="4026" t="s">
        <v>26</v>
      </c>
      <c r="I125" s="4026" t="s">
        <v>437</v>
      </c>
      <c r="J125" s="4026"/>
      <c r="K125" s="4055"/>
      <c r="L125" s="4055">
        <v>50770</v>
      </c>
      <c r="M125" s="4071">
        <v>0</v>
      </c>
      <c r="N125" s="4071">
        <v>7.0000000000000007E-2</v>
      </c>
      <c r="O125" s="4071">
        <v>0.13</v>
      </c>
      <c r="P125" s="4071">
        <v>0.2</v>
      </c>
      <c r="Q125" s="4071">
        <v>0.26</v>
      </c>
      <c r="R125" s="4071">
        <v>0.33</v>
      </c>
      <c r="S125" s="4071">
        <v>0.4</v>
      </c>
      <c r="T125" s="4071">
        <v>0.46</v>
      </c>
      <c r="U125" s="4071">
        <v>0.53</v>
      </c>
      <c r="V125" s="4071">
        <v>0.6</v>
      </c>
      <c r="W125" s="4071">
        <v>0.67</v>
      </c>
      <c r="X125" s="4071">
        <v>0.73</v>
      </c>
      <c r="Y125" s="4071">
        <v>0.8</v>
      </c>
      <c r="Z125" s="4071">
        <v>0.87</v>
      </c>
      <c r="AA125" s="4071">
        <v>0.93</v>
      </c>
      <c r="AB125" s="4071">
        <v>1</v>
      </c>
      <c r="AC125" s="4071">
        <v>1</v>
      </c>
      <c r="AD125" s="4037"/>
      <c r="AE125" s="4052" t="s">
        <v>1851</v>
      </c>
      <c r="AF125" s="2818">
        <v>8.5000000000000006E-3</v>
      </c>
      <c r="AG125" s="4052" t="s">
        <v>1852</v>
      </c>
      <c r="AH125" s="4052" t="s">
        <v>1853</v>
      </c>
      <c r="AI125" s="4052" t="s">
        <v>1257</v>
      </c>
      <c r="AJ125" s="4026" t="s">
        <v>1854</v>
      </c>
      <c r="AK125" s="4052" t="s">
        <v>11</v>
      </c>
      <c r="AL125" s="4052" t="s">
        <v>23</v>
      </c>
      <c r="AM125" s="3979" t="str">
        <f t="shared" si="16"/>
        <v>SI</v>
      </c>
      <c r="AN125" s="4052">
        <v>223</v>
      </c>
      <c r="AO125" s="2825">
        <v>1</v>
      </c>
      <c r="AP125" s="4102">
        <v>2022</v>
      </c>
      <c r="AQ125" s="4100">
        <v>45078</v>
      </c>
      <c r="AR125" s="4100">
        <v>50769</v>
      </c>
      <c r="AS125" s="4101">
        <v>1</v>
      </c>
      <c r="AT125" s="4101">
        <v>1</v>
      </c>
      <c r="AU125" s="4101">
        <v>1</v>
      </c>
      <c r="AV125" s="4101">
        <v>1</v>
      </c>
      <c r="AW125" s="4101">
        <v>1</v>
      </c>
      <c r="AX125" s="4101">
        <v>1</v>
      </c>
      <c r="AY125" s="4101">
        <v>1</v>
      </c>
      <c r="AZ125" s="4101">
        <v>1</v>
      </c>
      <c r="BA125" s="4101">
        <v>1</v>
      </c>
      <c r="BB125" s="4101">
        <v>1</v>
      </c>
      <c r="BC125" s="4101">
        <v>1</v>
      </c>
      <c r="BD125" s="4101">
        <v>1</v>
      </c>
      <c r="BE125" s="4101">
        <v>1</v>
      </c>
      <c r="BF125" s="4101">
        <v>1</v>
      </c>
      <c r="BG125" s="4101">
        <v>1</v>
      </c>
      <c r="BH125" s="4101">
        <v>1</v>
      </c>
      <c r="BI125" s="4101">
        <v>1</v>
      </c>
      <c r="BJ125" s="2944">
        <v>250</v>
      </c>
      <c r="BK125" s="2944">
        <v>250</v>
      </c>
      <c r="BL125" s="2944" t="s">
        <v>743</v>
      </c>
      <c r="BM125" s="2943">
        <v>7658</v>
      </c>
      <c r="BN125" s="2944">
        <v>262</v>
      </c>
      <c r="BO125" s="2944">
        <v>262</v>
      </c>
      <c r="BP125" s="2944" t="s">
        <v>743</v>
      </c>
      <c r="BQ125" s="2943">
        <v>7658</v>
      </c>
      <c r="BR125" s="2944">
        <v>276</v>
      </c>
      <c r="BS125" s="2944">
        <v>276</v>
      </c>
      <c r="BT125" s="2944"/>
      <c r="BU125" s="2944"/>
      <c r="BV125" s="2944">
        <v>289</v>
      </c>
      <c r="BW125" s="2944">
        <v>289</v>
      </c>
      <c r="BX125" s="2944"/>
      <c r="BY125" s="2944"/>
      <c r="BZ125" s="2944">
        <v>304</v>
      </c>
      <c r="CA125" s="2944">
        <v>304</v>
      </c>
      <c r="CB125" s="2944"/>
      <c r="CC125" s="2944"/>
      <c r="CD125" s="2944">
        <v>319</v>
      </c>
      <c r="CE125" s="2944">
        <v>319</v>
      </c>
      <c r="CF125" s="2944"/>
      <c r="CG125" s="2944"/>
      <c r="CH125" s="2944">
        <v>335</v>
      </c>
      <c r="CI125" s="2944">
        <v>335</v>
      </c>
      <c r="CJ125" s="2944"/>
      <c r="CK125" s="2944"/>
      <c r="CL125" s="2944">
        <v>352</v>
      </c>
      <c r="CM125" s="2944">
        <v>352</v>
      </c>
      <c r="CN125" s="2944"/>
      <c r="CO125" s="2944"/>
      <c r="CP125" s="2944">
        <v>369</v>
      </c>
      <c r="CQ125" s="2944">
        <v>369</v>
      </c>
      <c r="CR125" s="2944"/>
      <c r="CS125" s="2944"/>
      <c r="CT125" s="2944">
        <v>388</v>
      </c>
      <c r="CU125" s="2944">
        <v>388</v>
      </c>
      <c r="CV125" s="2944"/>
      <c r="CW125" s="2944"/>
      <c r="CX125" s="2944">
        <v>407</v>
      </c>
      <c r="CY125" s="2944">
        <v>407</v>
      </c>
      <c r="CZ125" s="2944"/>
      <c r="DA125" s="2944"/>
      <c r="DB125" s="2944">
        <v>428</v>
      </c>
      <c r="DC125" s="2944">
        <v>428</v>
      </c>
      <c r="DD125" s="2944"/>
      <c r="DE125" s="2944"/>
      <c r="DF125" s="2944">
        <v>449</v>
      </c>
      <c r="DG125" s="2944">
        <v>449</v>
      </c>
      <c r="DH125" s="2944"/>
      <c r="DI125" s="2944"/>
      <c r="DJ125" s="2944">
        <v>471</v>
      </c>
      <c r="DK125" s="2944">
        <v>471</v>
      </c>
      <c r="DL125" s="2944"/>
      <c r="DM125" s="2944"/>
      <c r="DN125" s="2944">
        <v>495</v>
      </c>
      <c r="DO125" s="2944">
        <v>495</v>
      </c>
      <c r="DP125" s="2944"/>
      <c r="DQ125" s="2944"/>
      <c r="DR125" s="2944">
        <v>520</v>
      </c>
      <c r="DS125" s="2944">
        <v>520</v>
      </c>
      <c r="DT125" s="2944"/>
      <c r="DU125" s="2944"/>
      <c r="DV125" s="4023">
        <f t="shared" si="15"/>
        <v>5914</v>
      </c>
      <c r="DW125" s="4052" t="s">
        <v>644</v>
      </c>
      <c r="DX125" s="4052" t="s">
        <v>24</v>
      </c>
      <c r="DY125" s="4052" t="s">
        <v>1266</v>
      </c>
      <c r="DZ125" s="4052" t="s">
        <v>1845</v>
      </c>
      <c r="EA125" s="4052">
        <v>3822500</v>
      </c>
      <c r="EB125" s="2777" t="s">
        <v>1846</v>
      </c>
      <c r="EC125" s="4052"/>
      <c r="ED125" s="4052"/>
      <c r="EE125" s="4052"/>
      <c r="EF125" s="4052"/>
      <c r="EG125" s="4052"/>
      <c r="EH125" s="2786"/>
      <c r="EI125" s="3976"/>
      <c r="EJ125" s="3976"/>
      <c r="EK125" s="3976"/>
      <c r="EL125" s="3976"/>
    </row>
    <row r="126" spans="1:142" ht="168.75" customHeight="1">
      <c r="A126" s="4053" t="s">
        <v>1838</v>
      </c>
      <c r="B126" s="4071">
        <v>0.08</v>
      </c>
      <c r="C126" s="4026" t="s">
        <v>1839</v>
      </c>
      <c r="D126" s="4071">
        <v>0.08</v>
      </c>
      <c r="E126" s="4026" t="s">
        <v>1840</v>
      </c>
      <c r="F126" s="4026" t="s">
        <v>1855</v>
      </c>
      <c r="G126" s="4026" t="s">
        <v>1253</v>
      </c>
      <c r="H126" s="4026" t="s">
        <v>26</v>
      </c>
      <c r="I126" s="4026" t="s">
        <v>437</v>
      </c>
      <c r="J126" s="4026"/>
      <c r="K126" s="4055"/>
      <c r="L126" s="4055">
        <v>50770</v>
      </c>
      <c r="M126" s="4071">
        <v>0</v>
      </c>
      <c r="N126" s="4071">
        <v>7.0000000000000007E-2</v>
      </c>
      <c r="O126" s="4071">
        <v>0.13</v>
      </c>
      <c r="P126" s="4071">
        <v>0.2</v>
      </c>
      <c r="Q126" s="4071">
        <v>0.26</v>
      </c>
      <c r="R126" s="4071">
        <v>0.33</v>
      </c>
      <c r="S126" s="4071">
        <v>0.4</v>
      </c>
      <c r="T126" s="4071">
        <v>0.46</v>
      </c>
      <c r="U126" s="4071">
        <v>0.53</v>
      </c>
      <c r="V126" s="4071">
        <v>0.6</v>
      </c>
      <c r="W126" s="4071">
        <v>0.67</v>
      </c>
      <c r="X126" s="4071">
        <v>0.73</v>
      </c>
      <c r="Y126" s="4071">
        <v>0.8</v>
      </c>
      <c r="Z126" s="4071">
        <v>0.87</v>
      </c>
      <c r="AA126" s="4071">
        <v>0.93</v>
      </c>
      <c r="AB126" s="4071">
        <v>1</v>
      </c>
      <c r="AC126" s="4071">
        <v>1</v>
      </c>
      <c r="AD126" s="4037"/>
      <c r="AE126" s="2820" t="s">
        <v>1856</v>
      </c>
      <c r="AF126" s="2818">
        <v>8.5000000000000006E-3</v>
      </c>
      <c r="AG126" s="4052" t="s">
        <v>1857</v>
      </c>
      <c r="AH126" s="4052" t="s">
        <v>1858</v>
      </c>
      <c r="AI126" s="4052" t="s">
        <v>1257</v>
      </c>
      <c r="AJ126" s="4026" t="s">
        <v>1859</v>
      </c>
      <c r="AK126" s="4052" t="s">
        <v>1860</v>
      </c>
      <c r="AL126" s="4052" t="s">
        <v>26</v>
      </c>
      <c r="AM126" s="3979" t="str">
        <f t="shared" si="16"/>
        <v>SI</v>
      </c>
      <c r="AN126" s="4052">
        <v>62</v>
      </c>
      <c r="AO126" s="4069" t="s">
        <v>437</v>
      </c>
      <c r="AP126" s="4069"/>
      <c r="AQ126" s="4100">
        <v>45078</v>
      </c>
      <c r="AR126" s="4100">
        <v>50769</v>
      </c>
      <c r="AS126" s="4101">
        <v>0</v>
      </c>
      <c r="AT126" s="4101">
        <v>7.0000000000000007E-2</v>
      </c>
      <c r="AU126" s="4101">
        <v>0.13</v>
      </c>
      <c r="AV126" s="4101">
        <v>0.2</v>
      </c>
      <c r="AW126" s="4101">
        <v>0.26</v>
      </c>
      <c r="AX126" s="4101">
        <v>0.33</v>
      </c>
      <c r="AY126" s="4101">
        <v>0.4</v>
      </c>
      <c r="AZ126" s="4101">
        <v>0.46</v>
      </c>
      <c r="BA126" s="4101">
        <v>0.53</v>
      </c>
      <c r="BB126" s="4101">
        <v>0.6</v>
      </c>
      <c r="BC126" s="4101">
        <v>0.67</v>
      </c>
      <c r="BD126" s="4101">
        <v>0.73</v>
      </c>
      <c r="BE126" s="4101">
        <v>0.8</v>
      </c>
      <c r="BF126" s="4101">
        <v>0.87</v>
      </c>
      <c r="BG126" s="4101">
        <v>0.93</v>
      </c>
      <c r="BH126" s="4101">
        <v>1</v>
      </c>
      <c r="BI126" s="4101">
        <v>1</v>
      </c>
      <c r="BJ126" s="2942">
        <v>6087</v>
      </c>
      <c r="BK126" s="2942">
        <v>6087</v>
      </c>
      <c r="BL126" s="2943" t="s">
        <v>743</v>
      </c>
      <c r="BM126" s="2943" t="s">
        <v>1861</v>
      </c>
      <c r="BN126" s="2942">
        <v>6391</v>
      </c>
      <c r="BO126" s="2942">
        <v>6391</v>
      </c>
      <c r="BP126" s="2943" t="s">
        <v>743</v>
      </c>
      <c r="BQ126" s="2943" t="s">
        <v>1861</v>
      </c>
      <c r="BR126" s="2942">
        <v>6711</v>
      </c>
      <c r="BS126" s="2942">
        <v>6711</v>
      </c>
      <c r="BT126" s="2942"/>
      <c r="BU126" s="2942"/>
      <c r="BV126" s="2942">
        <v>7046</v>
      </c>
      <c r="BW126" s="2942">
        <v>7046</v>
      </c>
      <c r="BX126" s="2942"/>
      <c r="BY126" s="2942"/>
      <c r="BZ126" s="2942">
        <v>7399</v>
      </c>
      <c r="CA126" s="2942">
        <v>7399</v>
      </c>
      <c r="CB126" s="2942"/>
      <c r="CC126" s="2942"/>
      <c r="CD126" s="2942">
        <v>7769</v>
      </c>
      <c r="CE126" s="2942">
        <v>7769</v>
      </c>
      <c r="CF126" s="2942"/>
      <c r="CG126" s="2942"/>
      <c r="CH126" s="2942">
        <v>8157</v>
      </c>
      <c r="CI126" s="2942">
        <v>8157</v>
      </c>
      <c r="CJ126" s="2942"/>
      <c r="CK126" s="2942"/>
      <c r="CL126" s="2942">
        <v>8565</v>
      </c>
      <c r="CM126" s="2942">
        <v>8565</v>
      </c>
      <c r="CN126" s="2942"/>
      <c r="CO126" s="2942"/>
      <c r="CP126" s="2942">
        <v>8993</v>
      </c>
      <c r="CQ126" s="2942">
        <v>8993</v>
      </c>
      <c r="CR126" s="2942"/>
      <c r="CS126" s="2942"/>
      <c r="CT126" s="2942">
        <v>9443</v>
      </c>
      <c r="CU126" s="2942">
        <v>9443</v>
      </c>
      <c r="CV126" s="2942"/>
      <c r="CW126" s="2942"/>
      <c r="CX126" s="2942">
        <v>9915</v>
      </c>
      <c r="CY126" s="2942">
        <v>9915</v>
      </c>
      <c r="CZ126" s="2942"/>
      <c r="DA126" s="2942"/>
      <c r="DB126" s="2942">
        <v>10411</v>
      </c>
      <c r="DC126" s="2942">
        <v>10411</v>
      </c>
      <c r="DD126" s="2942"/>
      <c r="DE126" s="2942"/>
      <c r="DF126" s="2942">
        <v>10932</v>
      </c>
      <c r="DG126" s="2942">
        <v>10932</v>
      </c>
      <c r="DH126" s="2942"/>
      <c r="DI126" s="2942"/>
      <c r="DJ126" s="2942">
        <v>11478</v>
      </c>
      <c r="DK126" s="2942">
        <v>11478</v>
      </c>
      <c r="DL126" s="2942"/>
      <c r="DM126" s="2942"/>
      <c r="DN126" s="2942">
        <v>12052</v>
      </c>
      <c r="DO126" s="2942">
        <v>12052</v>
      </c>
      <c r="DP126" s="2942"/>
      <c r="DQ126" s="2942"/>
      <c r="DR126" s="2942">
        <v>12655</v>
      </c>
      <c r="DS126" s="2942">
        <v>12655</v>
      </c>
      <c r="DT126" s="2942"/>
      <c r="DU126" s="2942"/>
      <c r="DV126" s="4023">
        <f t="shared" si="15"/>
        <v>144004</v>
      </c>
      <c r="DW126" s="4052" t="s">
        <v>644</v>
      </c>
      <c r="DX126" s="4052" t="s">
        <v>24</v>
      </c>
      <c r="DY126" s="4052" t="s">
        <v>1266</v>
      </c>
      <c r="DZ126" s="4052" t="s">
        <v>1845</v>
      </c>
      <c r="EA126" s="4052">
        <v>3822500</v>
      </c>
      <c r="EB126" s="2777" t="s">
        <v>1846</v>
      </c>
      <c r="EC126" s="4052"/>
      <c r="ED126" s="4052"/>
      <c r="EE126" s="4052"/>
      <c r="EF126" s="4052"/>
      <c r="EG126" s="4052"/>
      <c r="EH126" s="2787"/>
      <c r="EI126" s="3976"/>
      <c r="EJ126" s="3976"/>
      <c r="EK126" s="3976"/>
      <c r="EL126" s="3976"/>
    </row>
    <row r="127" spans="1:142" ht="168.75" customHeight="1">
      <c r="A127" s="4053" t="s">
        <v>1838</v>
      </c>
      <c r="B127" s="4071">
        <v>0.08</v>
      </c>
      <c r="C127" s="4026" t="s">
        <v>1839</v>
      </c>
      <c r="D127" s="4071">
        <v>0.08</v>
      </c>
      <c r="E127" s="4026" t="s">
        <v>1840</v>
      </c>
      <c r="F127" s="4026" t="s">
        <v>1847</v>
      </c>
      <c r="G127" s="4026" t="s">
        <v>1253</v>
      </c>
      <c r="H127" s="4026" t="s">
        <v>26</v>
      </c>
      <c r="I127" s="4026" t="s">
        <v>437</v>
      </c>
      <c r="J127" s="4026"/>
      <c r="K127" s="4055"/>
      <c r="L127" s="4055">
        <v>50770</v>
      </c>
      <c r="M127" s="4071">
        <v>0</v>
      </c>
      <c r="N127" s="4071">
        <v>7.0000000000000007E-2</v>
      </c>
      <c r="O127" s="4071">
        <v>0.13</v>
      </c>
      <c r="P127" s="4071">
        <v>0.2</v>
      </c>
      <c r="Q127" s="4071">
        <v>0.26</v>
      </c>
      <c r="R127" s="4071">
        <v>0.33</v>
      </c>
      <c r="S127" s="4071">
        <v>0.4</v>
      </c>
      <c r="T127" s="4071">
        <v>0.46</v>
      </c>
      <c r="U127" s="4071">
        <v>0.53</v>
      </c>
      <c r="V127" s="4071">
        <v>0.6</v>
      </c>
      <c r="W127" s="4071">
        <v>0.67</v>
      </c>
      <c r="X127" s="4071">
        <v>0.73</v>
      </c>
      <c r="Y127" s="4071">
        <v>0.8</v>
      </c>
      <c r="Z127" s="4071">
        <v>0.87</v>
      </c>
      <c r="AA127" s="4071">
        <v>0.93</v>
      </c>
      <c r="AB127" s="4071">
        <v>1</v>
      </c>
      <c r="AC127" s="4071">
        <v>1</v>
      </c>
      <c r="AD127" s="4037"/>
      <c r="AE127" s="4052" t="s">
        <v>1862</v>
      </c>
      <c r="AF127" s="2818">
        <v>8.5000000000000006E-3</v>
      </c>
      <c r="AG127" s="4052" t="s">
        <v>1863</v>
      </c>
      <c r="AH127" s="4052" t="s">
        <v>1864</v>
      </c>
      <c r="AI127" s="4052" t="s">
        <v>1257</v>
      </c>
      <c r="AJ127" s="4026" t="s">
        <v>1865</v>
      </c>
      <c r="AK127" s="4052" t="s">
        <v>1253</v>
      </c>
      <c r="AL127" s="4052" t="s">
        <v>26</v>
      </c>
      <c r="AM127" s="3979" t="str">
        <f t="shared" si="16"/>
        <v>SI</v>
      </c>
      <c r="AN127" s="4026">
        <v>223</v>
      </c>
      <c r="AO127" s="2825">
        <v>0.36</v>
      </c>
      <c r="AP127" s="4102">
        <v>2022</v>
      </c>
      <c r="AQ127" s="4100">
        <v>45078</v>
      </c>
      <c r="AR127" s="4100">
        <v>50769</v>
      </c>
      <c r="AS127" s="4101">
        <v>0.36</v>
      </c>
      <c r="AT127" s="4101">
        <v>0.37</v>
      </c>
      <c r="AU127" s="4101">
        <v>0.38</v>
      </c>
      <c r="AV127" s="4101">
        <v>0.39</v>
      </c>
      <c r="AW127" s="4101">
        <v>0.41</v>
      </c>
      <c r="AX127" s="4101">
        <v>0.42</v>
      </c>
      <c r="AY127" s="4101">
        <v>0.43</v>
      </c>
      <c r="AZ127" s="4101">
        <v>0.44</v>
      </c>
      <c r="BA127" s="4101">
        <v>0.46</v>
      </c>
      <c r="BB127" s="4101">
        <v>0.47</v>
      </c>
      <c r="BC127" s="4101">
        <v>0.48</v>
      </c>
      <c r="BD127" s="4101">
        <v>0.5</v>
      </c>
      <c r="BE127" s="4101">
        <v>0.51</v>
      </c>
      <c r="BF127" s="4101">
        <v>0.53</v>
      </c>
      <c r="BG127" s="4101">
        <v>0.54</v>
      </c>
      <c r="BH127" s="4101">
        <v>0.56000000000000005</v>
      </c>
      <c r="BI127" s="4101">
        <v>0.56000000000000005</v>
      </c>
      <c r="BJ127" s="2942">
        <v>300</v>
      </c>
      <c r="BK127" s="2942">
        <v>300</v>
      </c>
      <c r="BL127" s="2943" t="s">
        <v>743</v>
      </c>
      <c r="BM127" s="2943">
        <v>7658</v>
      </c>
      <c r="BN127" s="2942">
        <v>315</v>
      </c>
      <c r="BO127" s="2942">
        <v>315</v>
      </c>
      <c r="BP127" s="2943" t="s">
        <v>743</v>
      </c>
      <c r="BQ127" s="2943">
        <v>7658</v>
      </c>
      <c r="BR127" s="2942">
        <v>330</v>
      </c>
      <c r="BS127" s="2942">
        <v>330</v>
      </c>
      <c r="BT127" s="2942"/>
      <c r="BU127" s="2942"/>
      <c r="BV127" s="2942">
        <v>347</v>
      </c>
      <c r="BW127" s="2942">
        <v>347</v>
      </c>
      <c r="BX127" s="2942"/>
      <c r="BY127" s="2942"/>
      <c r="BZ127" s="2942">
        <v>364</v>
      </c>
      <c r="CA127" s="2942">
        <v>364</v>
      </c>
      <c r="CB127" s="2942"/>
      <c r="CC127" s="2942"/>
      <c r="CD127" s="2942">
        <v>382</v>
      </c>
      <c r="CE127" s="2942">
        <v>382</v>
      </c>
      <c r="CF127" s="2942"/>
      <c r="CG127" s="2942"/>
      <c r="CH127" s="2942">
        <v>402</v>
      </c>
      <c r="CI127" s="2942">
        <v>402</v>
      </c>
      <c r="CJ127" s="2942"/>
      <c r="CK127" s="2942"/>
      <c r="CL127" s="2942">
        <v>422</v>
      </c>
      <c r="CM127" s="2942">
        <v>422</v>
      </c>
      <c r="CN127" s="2942"/>
      <c r="CO127" s="2942"/>
      <c r="CP127" s="2942">
        <v>443</v>
      </c>
      <c r="CQ127" s="2942">
        <v>443</v>
      </c>
      <c r="CR127" s="2942"/>
      <c r="CS127" s="2942"/>
      <c r="CT127" s="2942">
        <v>465</v>
      </c>
      <c r="CU127" s="2942">
        <v>465</v>
      </c>
      <c r="CV127" s="2942"/>
      <c r="CW127" s="2942"/>
      <c r="CX127" s="2942">
        <v>488</v>
      </c>
      <c r="CY127" s="2942">
        <v>488</v>
      </c>
      <c r="CZ127" s="2942"/>
      <c r="DA127" s="2942"/>
      <c r="DB127" s="2942">
        <v>513</v>
      </c>
      <c r="DC127" s="2942">
        <v>513</v>
      </c>
      <c r="DD127" s="2942"/>
      <c r="DE127" s="2942"/>
      <c r="DF127" s="2942">
        <v>538</v>
      </c>
      <c r="DG127" s="2942">
        <v>538</v>
      </c>
      <c r="DH127" s="2942"/>
      <c r="DI127" s="2942"/>
      <c r="DJ127" s="2942">
        <v>565</v>
      </c>
      <c r="DK127" s="2942">
        <v>565</v>
      </c>
      <c r="DL127" s="2942"/>
      <c r="DM127" s="2942"/>
      <c r="DN127" s="2942">
        <v>593</v>
      </c>
      <c r="DO127" s="2942">
        <v>593</v>
      </c>
      <c r="DP127" s="2942"/>
      <c r="DQ127" s="2942"/>
      <c r="DR127" s="2942">
        <v>623</v>
      </c>
      <c r="DS127" s="2942">
        <v>623</v>
      </c>
      <c r="DT127" s="2942"/>
      <c r="DU127" s="2942"/>
      <c r="DV127" s="4023">
        <f t="shared" si="15"/>
        <v>7090</v>
      </c>
      <c r="DW127" s="4052" t="s">
        <v>644</v>
      </c>
      <c r="DX127" s="4052" t="s">
        <v>24</v>
      </c>
      <c r="DY127" s="4052" t="s">
        <v>1266</v>
      </c>
      <c r="DZ127" s="4052" t="s">
        <v>1845</v>
      </c>
      <c r="EA127" s="4052">
        <v>3822500</v>
      </c>
      <c r="EB127" s="2777" t="s">
        <v>1846</v>
      </c>
      <c r="EC127" s="4052"/>
      <c r="ED127" s="4052"/>
      <c r="EE127" s="4052"/>
      <c r="EF127" s="4052"/>
      <c r="EG127" s="4052"/>
      <c r="EH127" s="2786"/>
      <c r="EI127" s="3976"/>
      <c r="EJ127" s="3976"/>
      <c r="EK127" s="3976"/>
      <c r="EL127" s="3976"/>
    </row>
    <row r="128" spans="1:142" ht="168.75" customHeight="1">
      <c r="A128" s="4053" t="s">
        <v>1838</v>
      </c>
      <c r="B128" s="4071">
        <v>0.08</v>
      </c>
      <c r="C128" s="4026" t="s">
        <v>1839</v>
      </c>
      <c r="D128" s="4071">
        <v>0.08</v>
      </c>
      <c r="E128" s="4026" t="s">
        <v>1840</v>
      </c>
      <c r="F128" s="4026" t="s">
        <v>1847</v>
      </c>
      <c r="G128" s="4026" t="s">
        <v>1253</v>
      </c>
      <c r="H128" s="4026" t="s">
        <v>26</v>
      </c>
      <c r="I128" s="4026" t="s">
        <v>437</v>
      </c>
      <c r="J128" s="4026"/>
      <c r="K128" s="4055"/>
      <c r="L128" s="4055">
        <v>50770</v>
      </c>
      <c r="M128" s="4071">
        <v>0</v>
      </c>
      <c r="N128" s="4071">
        <v>7.0000000000000007E-2</v>
      </c>
      <c r="O128" s="4071">
        <v>0.13</v>
      </c>
      <c r="P128" s="4071">
        <v>0.2</v>
      </c>
      <c r="Q128" s="4071">
        <v>0.26</v>
      </c>
      <c r="R128" s="4071">
        <v>0.33</v>
      </c>
      <c r="S128" s="4071">
        <v>0.4</v>
      </c>
      <c r="T128" s="4071">
        <v>0.46</v>
      </c>
      <c r="U128" s="4071">
        <v>0.53</v>
      </c>
      <c r="V128" s="4071">
        <v>0.6</v>
      </c>
      <c r="W128" s="4071">
        <v>0.67</v>
      </c>
      <c r="X128" s="4071">
        <v>0.73</v>
      </c>
      <c r="Y128" s="4071">
        <v>0.8</v>
      </c>
      <c r="Z128" s="4071">
        <v>0.87</v>
      </c>
      <c r="AA128" s="4071">
        <v>0.93</v>
      </c>
      <c r="AB128" s="4071">
        <v>1</v>
      </c>
      <c r="AC128" s="4071">
        <v>1</v>
      </c>
      <c r="AD128" s="4037"/>
      <c r="AE128" s="4009" t="s">
        <v>1866</v>
      </c>
      <c r="AF128" s="2818">
        <v>8.5000000000000006E-3</v>
      </c>
      <c r="AG128" s="4052" t="s">
        <v>1867</v>
      </c>
      <c r="AH128" s="4026" t="s">
        <v>1868</v>
      </c>
      <c r="AI128" s="4052" t="s">
        <v>1257</v>
      </c>
      <c r="AJ128" s="4026" t="s">
        <v>1869</v>
      </c>
      <c r="AK128" s="4052" t="s">
        <v>1253</v>
      </c>
      <c r="AL128" s="4052" t="s">
        <v>23</v>
      </c>
      <c r="AM128" s="3979" t="str">
        <f t="shared" si="16"/>
        <v>SI</v>
      </c>
      <c r="AN128" s="4052">
        <v>223</v>
      </c>
      <c r="AO128" s="2825">
        <v>0.89</v>
      </c>
      <c r="AP128" s="4102">
        <v>2022</v>
      </c>
      <c r="AQ128" s="4100">
        <v>45078</v>
      </c>
      <c r="AR128" s="4100">
        <v>50769</v>
      </c>
      <c r="AS128" s="4101">
        <v>0.9</v>
      </c>
      <c r="AT128" s="4101">
        <v>0.9</v>
      </c>
      <c r="AU128" s="4101">
        <v>0.9</v>
      </c>
      <c r="AV128" s="4101">
        <v>0.9</v>
      </c>
      <c r="AW128" s="4101">
        <v>0.9</v>
      </c>
      <c r="AX128" s="4101">
        <v>0.9</v>
      </c>
      <c r="AY128" s="4101">
        <v>0.9</v>
      </c>
      <c r="AZ128" s="4101">
        <v>0.9</v>
      </c>
      <c r="BA128" s="4101">
        <v>0.9</v>
      </c>
      <c r="BB128" s="4101">
        <v>0.9</v>
      </c>
      <c r="BC128" s="4101">
        <v>0.9</v>
      </c>
      <c r="BD128" s="4101">
        <v>0.9</v>
      </c>
      <c r="BE128" s="4101">
        <v>0.9</v>
      </c>
      <c r="BF128" s="4101">
        <v>0.9</v>
      </c>
      <c r="BG128" s="4101">
        <v>0.9</v>
      </c>
      <c r="BH128" s="4101">
        <v>0.9</v>
      </c>
      <c r="BI128" s="4101">
        <v>0.9</v>
      </c>
      <c r="BJ128" s="2942">
        <v>500</v>
      </c>
      <c r="BK128" s="2942">
        <v>500</v>
      </c>
      <c r="BL128" s="2943" t="s">
        <v>743</v>
      </c>
      <c r="BM128" s="2943">
        <v>7658</v>
      </c>
      <c r="BN128" s="2942">
        <v>525</v>
      </c>
      <c r="BO128" s="2942">
        <v>525</v>
      </c>
      <c r="BP128" s="2943" t="s">
        <v>743</v>
      </c>
      <c r="BQ128" s="2943">
        <v>7658</v>
      </c>
      <c r="BR128" s="2942">
        <v>551</v>
      </c>
      <c r="BS128" s="2942">
        <v>551</v>
      </c>
      <c r="BT128" s="2942"/>
      <c r="BU128" s="2942"/>
      <c r="BV128" s="2942">
        <v>578</v>
      </c>
      <c r="BW128" s="2942">
        <v>578</v>
      </c>
      <c r="BX128" s="2942"/>
      <c r="BY128" s="2942"/>
      <c r="BZ128" s="2942">
        <v>607</v>
      </c>
      <c r="CA128" s="2942">
        <v>607</v>
      </c>
      <c r="CB128" s="2942"/>
      <c r="CC128" s="2942"/>
      <c r="CD128" s="2942">
        <v>638</v>
      </c>
      <c r="CE128" s="2942">
        <v>638</v>
      </c>
      <c r="CF128" s="2942"/>
      <c r="CG128" s="2942"/>
      <c r="CH128" s="2942">
        <v>670</v>
      </c>
      <c r="CI128" s="2942">
        <v>670</v>
      </c>
      <c r="CJ128" s="2942"/>
      <c r="CK128" s="2942"/>
      <c r="CL128" s="2942">
        <v>703</v>
      </c>
      <c r="CM128" s="2942">
        <v>703</v>
      </c>
      <c r="CN128" s="2942"/>
      <c r="CO128" s="2942"/>
      <c r="CP128" s="2942">
        <v>738</v>
      </c>
      <c r="CQ128" s="2942">
        <v>738</v>
      </c>
      <c r="CR128" s="2942"/>
      <c r="CS128" s="2942"/>
      <c r="CT128" s="2942">
        <v>775</v>
      </c>
      <c r="CU128" s="2942">
        <v>775</v>
      </c>
      <c r="CV128" s="2942"/>
      <c r="CW128" s="2942"/>
      <c r="CX128" s="2942">
        <v>814</v>
      </c>
      <c r="CY128" s="2942">
        <v>814</v>
      </c>
      <c r="CZ128" s="2942"/>
      <c r="DA128" s="2942"/>
      <c r="DB128" s="2942">
        <v>855</v>
      </c>
      <c r="DC128" s="2942">
        <v>855</v>
      </c>
      <c r="DD128" s="2942"/>
      <c r="DE128" s="2942"/>
      <c r="DF128" s="2942">
        <v>897</v>
      </c>
      <c r="DG128" s="2942">
        <v>897</v>
      </c>
      <c r="DH128" s="2942"/>
      <c r="DI128" s="2942"/>
      <c r="DJ128" s="2942">
        <v>942</v>
      </c>
      <c r="DK128" s="2942">
        <v>942</v>
      </c>
      <c r="DL128" s="2942"/>
      <c r="DM128" s="2942"/>
      <c r="DN128" s="2942">
        <v>989</v>
      </c>
      <c r="DO128" s="2942">
        <v>989</v>
      </c>
      <c r="DP128" s="2942"/>
      <c r="DQ128" s="2942"/>
      <c r="DR128" s="2942">
        <v>1039</v>
      </c>
      <c r="DS128" s="2942">
        <v>1039</v>
      </c>
      <c r="DT128" s="2942"/>
      <c r="DU128" s="2942"/>
      <c r="DV128" s="4023">
        <f t="shared" si="15"/>
        <v>11821</v>
      </c>
      <c r="DW128" s="4052" t="s">
        <v>644</v>
      </c>
      <c r="DX128" s="4052" t="s">
        <v>24</v>
      </c>
      <c r="DY128" s="4052" t="s">
        <v>1266</v>
      </c>
      <c r="DZ128" s="4052" t="s">
        <v>1845</v>
      </c>
      <c r="EA128" s="4052">
        <v>3822500</v>
      </c>
      <c r="EB128" s="2777" t="s">
        <v>1846</v>
      </c>
      <c r="EC128" s="4052"/>
      <c r="ED128" s="4052"/>
      <c r="EE128" s="4052"/>
      <c r="EF128" s="4052"/>
      <c r="EG128" s="4052"/>
      <c r="EH128" s="2786"/>
      <c r="EI128" s="3976"/>
      <c r="EJ128" s="3976"/>
      <c r="EK128" s="3976"/>
      <c r="EL128" s="3976"/>
    </row>
    <row r="129" spans="1:142" ht="168.75" customHeight="1">
      <c r="A129" s="4053" t="s">
        <v>1838</v>
      </c>
      <c r="B129" s="4071">
        <v>0.08</v>
      </c>
      <c r="C129" s="4026" t="s">
        <v>1839</v>
      </c>
      <c r="D129" s="4071">
        <v>0.08</v>
      </c>
      <c r="E129" s="4026" t="s">
        <v>1840</v>
      </c>
      <c r="F129" s="4026" t="s">
        <v>1847</v>
      </c>
      <c r="G129" s="4026" t="s">
        <v>1253</v>
      </c>
      <c r="H129" s="4026" t="s">
        <v>26</v>
      </c>
      <c r="I129" s="4026" t="s">
        <v>437</v>
      </c>
      <c r="J129" s="4026"/>
      <c r="K129" s="4055"/>
      <c r="L129" s="4055">
        <v>50770</v>
      </c>
      <c r="M129" s="4071">
        <v>0</v>
      </c>
      <c r="N129" s="4071">
        <v>7.0000000000000007E-2</v>
      </c>
      <c r="O129" s="4071">
        <v>0.13</v>
      </c>
      <c r="P129" s="4071">
        <v>0.2</v>
      </c>
      <c r="Q129" s="4071">
        <v>0.26</v>
      </c>
      <c r="R129" s="4071">
        <v>0.33</v>
      </c>
      <c r="S129" s="4071">
        <v>0.4</v>
      </c>
      <c r="T129" s="4071">
        <v>0.46</v>
      </c>
      <c r="U129" s="4071">
        <v>0.53</v>
      </c>
      <c r="V129" s="4071">
        <v>0.6</v>
      </c>
      <c r="W129" s="4071">
        <v>0.67</v>
      </c>
      <c r="X129" s="4071">
        <v>0.73</v>
      </c>
      <c r="Y129" s="4071">
        <v>0.8</v>
      </c>
      <c r="Z129" s="4071">
        <v>0.87</v>
      </c>
      <c r="AA129" s="4071">
        <v>0.93</v>
      </c>
      <c r="AB129" s="4071">
        <v>1</v>
      </c>
      <c r="AC129" s="4071">
        <v>1</v>
      </c>
      <c r="AD129" s="4037"/>
      <c r="AE129" s="2812" t="s">
        <v>1870</v>
      </c>
      <c r="AF129" s="2818">
        <v>8.6E-3</v>
      </c>
      <c r="AG129" s="4026" t="s">
        <v>1871</v>
      </c>
      <c r="AH129" s="4052" t="s">
        <v>1872</v>
      </c>
      <c r="AI129" s="4052" t="s">
        <v>1257</v>
      </c>
      <c r="AJ129" s="4026" t="s">
        <v>1859</v>
      </c>
      <c r="AK129" s="4052" t="s">
        <v>1253</v>
      </c>
      <c r="AL129" s="4052" t="s">
        <v>23</v>
      </c>
      <c r="AM129" s="3979" t="str">
        <f t="shared" si="16"/>
        <v>SI</v>
      </c>
      <c r="AN129" s="4052">
        <v>223</v>
      </c>
      <c r="AO129" s="2825">
        <v>0.68</v>
      </c>
      <c r="AP129" s="4102">
        <v>2020</v>
      </c>
      <c r="AQ129" s="4100">
        <v>45078</v>
      </c>
      <c r="AR129" s="4100">
        <v>50769</v>
      </c>
      <c r="AS129" s="4101">
        <v>0.95</v>
      </c>
      <c r="AT129" s="4101">
        <v>0.95</v>
      </c>
      <c r="AU129" s="4101">
        <v>0.95</v>
      </c>
      <c r="AV129" s="4101">
        <v>0.95</v>
      </c>
      <c r="AW129" s="4101">
        <v>0.95</v>
      </c>
      <c r="AX129" s="4101">
        <v>0.95</v>
      </c>
      <c r="AY129" s="4101">
        <v>0.95</v>
      </c>
      <c r="AZ129" s="4101">
        <v>0.95</v>
      </c>
      <c r="BA129" s="4101">
        <v>0.95</v>
      </c>
      <c r="BB129" s="4101">
        <v>0.95</v>
      </c>
      <c r="BC129" s="4101">
        <v>0.95</v>
      </c>
      <c r="BD129" s="4101">
        <v>0.95</v>
      </c>
      <c r="BE129" s="4101">
        <v>0.95</v>
      </c>
      <c r="BF129" s="4101">
        <v>0.95</v>
      </c>
      <c r="BG129" s="4101">
        <v>0.95</v>
      </c>
      <c r="BH129" s="4101">
        <v>0.95</v>
      </c>
      <c r="BI129" s="4101">
        <v>0.95</v>
      </c>
      <c r="BJ129" s="2942">
        <v>450</v>
      </c>
      <c r="BK129" s="2942">
        <v>450</v>
      </c>
      <c r="BL129" s="2943" t="s">
        <v>743</v>
      </c>
      <c r="BM129" s="2943">
        <v>7658</v>
      </c>
      <c r="BN129" s="2942">
        <v>472</v>
      </c>
      <c r="BO129" s="2942">
        <v>472</v>
      </c>
      <c r="BP129" s="2943" t="s">
        <v>743</v>
      </c>
      <c r="BQ129" s="2943">
        <v>7658</v>
      </c>
      <c r="BR129" s="2942">
        <v>496</v>
      </c>
      <c r="BS129" s="2942">
        <v>496</v>
      </c>
      <c r="BT129" s="2942"/>
      <c r="BU129" s="2942"/>
      <c r="BV129" s="2942">
        <v>520</v>
      </c>
      <c r="BW129" s="2942">
        <v>520</v>
      </c>
      <c r="BX129" s="2942"/>
      <c r="BY129" s="2942"/>
      <c r="BZ129" s="2942">
        <v>547</v>
      </c>
      <c r="CA129" s="2942">
        <v>547</v>
      </c>
      <c r="CB129" s="2942"/>
      <c r="CC129" s="2942"/>
      <c r="CD129" s="2942">
        <v>574</v>
      </c>
      <c r="CE129" s="2942">
        <v>574</v>
      </c>
      <c r="CF129" s="2942"/>
      <c r="CG129" s="2942"/>
      <c r="CH129" s="2942">
        <v>603</v>
      </c>
      <c r="CI129" s="2942">
        <v>603</v>
      </c>
      <c r="CJ129" s="2942"/>
      <c r="CK129" s="2942"/>
      <c r="CL129" s="2942">
        <v>633</v>
      </c>
      <c r="CM129" s="2942">
        <v>633</v>
      </c>
      <c r="CN129" s="2942"/>
      <c r="CO129" s="2942"/>
      <c r="CP129" s="2942">
        <v>664</v>
      </c>
      <c r="CQ129" s="2942">
        <v>664</v>
      </c>
      <c r="CR129" s="2942"/>
      <c r="CS129" s="2942"/>
      <c r="CT129" s="2942">
        <v>698</v>
      </c>
      <c r="CU129" s="2942">
        <v>698</v>
      </c>
      <c r="CV129" s="2942"/>
      <c r="CW129" s="2942"/>
      <c r="CX129" s="2942">
        <v>733</v>
      </c>
      <c r="CY129" s="2942">
        <v>733</v>
      </c>
      <c r="CZ129" s="2942"/>
      <c r="DA129" s="2942"/>
      <c r="DB129" s="2942">
        <v>769</v>
      </c>
      <c r="DC129" s="2942">
        <v>769</v>
      </c>
      <c r="DD129" s="2942"/>
      <c r="DE129" s="2942"/>
      <c r="DF129" s="2942">
        <v>801</v>
      </c>
      <c r="DG129" s="2942">
        <v>801</v>
      </c>
      <c r="DH129" s="2942"/>
      <c r="DI129" s="2942"/>
      <c r="DJ129" s="2942">
        <v>848</v>
      </c>
      <c r="DK129" s="2942">
        <v>848</v>
      </c>
      <c r="DL129" s="2942"/>
      <c r="DM129" s="2942"/>
      <c r="DN129" s="2942">
        <v>890</v>
      </c>
      <c r="DO129" s="2942">
        <v>890</v>
      </c>
      <c r="DP129" s="2942"/>
      <c r="DQ129" s="2942"/>
      <c r="DR129" s="2942">
        <v>935</v>
      </c>
      <c r="DS129" s="2942">
        <v>935</v>
      </c>
      <c r="DT129" s="2942"/>
      <c r="DU129" s="2942"/>
      <c r="DV129" s="4023">
        <f t="shared" si="15"/>
        <v>10633</v>
      </c>
      <c r="DW129" s="4052" t="s">
        <v>644</v>
      </c>
      <c r="DX129" s="4052" t="s">
        <v>24</v>
      </c>
      <c r="DY129" s="4052" t="s">
        <v>1266</v>
      </c>
      <c r="DZ129" s="4052" t="s">
        <v>1845</v>
      </c>
      <c r="EA129" s="4052">
        <v>3822500</v>
      </c>
      <c r="EB129" s="2777" t="s">
        <v>1846</v>
      </c>
      <c r="EC129" s="4052"/>
      <c r="ED129" s="4052"/>
      <c r="EE129" s="4052"/>
      <c r="EF129" s="4052"/>
      <c r="EG129" s="4052"/>
      <c r="EH129" s="2786"/>
      <c r="EI129" s="3976"/>
      <c r="EJ129" s="3976"/>
      <c r="EK129" s="3976"/>
      <c r="EL129" s="3976"/>
    </row>
    <row r="130" spans="1:142" ht="168.75" customHeight="1">
      <c r="A130" s="4053" t="s">
        <v>1838</v>
      </c>
      <c r="B130" s="4071">
        <v>0.08</v>
      </c>
      <c r="C130" s="4026" t="s">
        <v>1839</v>
      </c>
      <c r="D130" s="4071">
        <v>0.08</v>
      </c>
      <c r="E130" s="4026" t="s">
        <v>1873</v>
      </c>
      <c r="F130" s="4026" t="s">
        <v>1841</v>
      </c>
      <c r="G130" s="4026" t="s">
        <v>1253</v>
      </c>
      <c r="H130" s="4026" t="s">
        <v>26</v>
      </c>
      <c r="I130" s="4026" t="s">
        <v>437</v>
      </c>
      <c r="J130" s="4026"/>
      <c r="K130" s="4055"/>
      <c r="L130" s="4055">
        <v>50770</v>
      </c>
      <c r="M130" s="4071">
        <v>0</v>
      </c>
      <c r="N130" s="4071">
        <v>7.0000000000000007E-2</v>
      </c>
      <c r="O130" s="4071">
        <v>0.13</v>
      </c>
      <c r="P130" s="4071">
        <v>0.2</v>
      </c>
      <c r="Q130" s="4071">
        <v>0.26</v>
      </c>
      <c r="R130" s="4071">
        <v>0.33</v>
      </c>
      <c r="S130" s="4071">
        <v>0.4</v>
      </c>
      <c r="T130" s="4071">
        <v>0.46</v>
      </c>
      <c r="U130" s="4071">
        <v>0.53</v>
      </c>
      <c r="V130" s="4071">
        <v>0.6</v>
      </c>
      <c r="W130" s="4071">
        <v>0.67</v>
      </c>
      <c r="X130" s="4071">
        <v>0.73</v>
      </c>
      <c r="Y130" s="4071">
        <v>0.8</v>
      </c>
      <c r="Z130" s="4071">
        <v>0.87</v>
      </c>
      <c r="AA130" s="4071">
        <v>0.93</v>
      </c>
      <c r="AB130" s="4071">
        <v>1</v>
      </c>
      <c r="AC130" s="4071">
        <v>1</v>
      </c>
      <c r="AD130" s="4037"/>
      <c r="AE130" s="4026" t="s">
        <v>1874</v>
      </c>
      <c r="AF130" s="2818">
        <v>8.6E-3</v>
      </c>
      <c r="AG130" s="4052" t="s">
        <v>1875</v>
      </c>
      <c r="AH130" s="4052" t="s">
        <v>1876</v>
      </c>
      <c r="AI130" s="4052" t="s">
        <v>1257</v>
      </c>
      <c r="AJ130" s="4052" t="s">
        <v>1258</v>
      </c>
      <c r="AK130" s="4052" t="s">
        <v>1253</v>
      </c>
      <c r="AL130" s="4052" t="s">
        <v>26</v>
      </c>
      <c r="AM130" s="3979" t="str">
        <f t="shared" si="16"/>
        <v>SI</v>
      </c>
      <c r="AN130" s="4052">
        <v>223</v>
      </c>
      <c r="AO130" s="4052" t="s">
        <v>437</v>
      </c>
      <c r="AP130" s="4052"/>
      <c r="AQ130" s="4100">
        <v>45078</v>
      </c>
      <c r="AR130" s="4100">
        <v>50769</v>
      </c>
      <c r="AS130" s="4101">
        <v>0</v>
      </c>
      <c r="AT130" s="4101">
        <v>7.0000000000000007E-2</v>
      </c>
      <c r="AU130" s="4101">
        <v>0.13</v>
      </c>
      <c r="AV130" s="4101">
        <v>0.2</v>
      </c>
      <c r="AW130" s="4101">
        <v>0.26</v>
      </c>
      <c r="AX130" s="4101">
        <v>0.33</v>
      </c>
      <c r="AY130" s="4101">
        <v>0.4</v>
      </c>
      <c r="AZ130" s="4101">
        <v>0.46</v>
      </c>
      <c r="BA130" s="4101">
        <v>0.53</v>
      </c>
      <c r="BB130" s="4101">
        <v>0.6</v>
      </c>
      <c r="BC130" s="4101">
        <v>0.67</v>
      </c>
      <c r="BD130" s="4101">
        <v>0.73</v>
      </c>
      <c r="BE130" s="4101">
        <v>0.8</v>
      </c>
      <c r="BF130" s="4101">
        <v>0.87</v>
      </c>
      <c r="BG130" s="4101">
        <v>0.93</v>
      </c>
      <c r="BH130" s="4101">
        <v>1</v>
      </c>
      <c r="BI130" s="4101">
        <v>1</v>
      </c>
      <c r="BJ130" s="2942">
        <v>0</v>
      </c>
      <c r="BK130" s="2942">
        <v>0</v>
      </c>
      <c r="BL130" s="2943" t="s">
        <v>743</v>
      </c>
      <c r="BM130" s="2943">
        <v>7658</v>
      </c>
      <c r="BN130" s="2942">
        <v>216</v>
      </c>
      <c r="BO130" s="2942">
        <v>216</v>
      </c>
      <c r="BP130" s="2943" t="s">
        <v>743</v>
      </c>
      <c r="BQ130" s="2943">
        <v>7658</v>
      </c>
      <c r="BR130" s="2942">
        <v>227</v>
      </c>
      <c r="BS130" s="2942">
        <v>227</v>
      </c>
      <c r="BT130" s="2942"/>
      <c r="BU130" s="2942"/>
      <c r="BV130" s="2942">
        <v>238</v>
      </c>
      <c r="BW130" s="2942">
        <v>238</v>
      </c>
      <c r="BX130" s="2942"/>
      <c r="BY130" s="2942"/>
      <c r="BZ130" s="2942">
        <v>250</v>
      </c>
      <c r="CA130" s="2942">
        <v>250</v>
      </c>
      <c r="CB130" s="2942"/>
      <c r="CC130" s="2942"/>
      <c r="CD130" s="2942">
        <v>262</v>
      </c>
      <c r="CE130" s="2942">
        <v>262</v>
      </c>
      <c r="CF130" s="2942"/>
      <c r="CG130" s="2942"/>
      <c r="CH130" s="2942">
        <v>275</v>
      </c>
      <c r="CI130" s="2942">
        <v>275</v>
      </c>
      <c r="CJ130" s="2942"/>
      <c r="CK130" s="2942"/>
      <c r="CL130" s="2942">
        <v>289</v>
      </c>
      <c r="CM130" s="2942">
        <v>289</v>
      </c>
      <c r="CN130" s="2942"/>
      <c r="CO130" s="2942"/>
      <c r="CP130" s="2942">
        <v>304</v>
      </c>
      <c r="CQ130" s="2942">
        <v>304</v>
      </c>
      <c r="CR130" s="2942"/>
      <c r="CS130" s="2942"/>
      <c r="CT130" s="2942">
        <v>319</v>
      </c>
      <c r="CU130" s="2942">
        <v>319</v>
      </c>
      <c r="CV130" s="2942"/>
      <c r="CW130" s="2942"/>
      <c r="CX130" s="2942">
        <v>335</v>
      </c>
      <c r="CY130" s="2942">
        <v>335</v>
      </c>
      <c r="CZ130" s="2942"/>
      <c r="DA130" s="2942"/>
      <c r="DB130" s="2942">
        <v>352</v>
      </c>
      <c r="DC130" s="2942">
        <v>352</v>
      </c>
      <c r="DD130" s="2942"/>
      <c r="DE130" s="2942"/>
      <c r="DF130" s="2942">
        <v>369</v>
      </c>
      <c r="DG130" s="2942">
        <v>369</v>
      </c>
      <c r="DH130" s="2942"/>
      <c r="DI130" s="2942"/>
      <c r="DJ130" s="2942">
        <v>388</v>
      </c>
      <c r="DK130" s="2942">
        <v>388</v>
      </c>
      <c r="DL130" s="2942"/>
      <c r="DM130" s="2942"/>
      <c r="DN130" s="2942">
        <v>407</v>
      </c>
      <c r="DO130" s="2942">
        <v>407</v>
      </c>
      <c r="DP130" s="2942"/>
      <c r="DQ130" s="2942"/>
      <c r="DR130" s="2942">
        <v>427</v>
      </c>
      <c r="DS130" s="2942">
        <v>427</v>
      </c>
      <c r="DT130" s="2942"/>
      <c r="DU130" s="2942"/>
      <c r="DV130" s="4023">
        <f t="shared" si="15"/>
        <v>4658</v>
      </c>
      <c r="DW130" s="4052" t="s">
        <v>644</v>
      </c>
      <c r="DX130" s="4052" t="s">
        <v>24</v>
      </c>
      <c r="DY130" s="4052" t="s">
        <v>1266</v>
      </c>
      <c r="DZ130" s="4052" t="s">
        <v>1845</v>
      </c>
      <c r="EA130" s="4052">
        <v>3822500</v>
      </c>
      <c r="EB130" s="2777" t="s">
        <v>1846</v>
      </c>
      <c r="EC130" s="4052"/>
      <c r="ED130" s="4052"/>
      <c r="EE130" s="4052"/>
      <c r="EF130" s="4052"/>
      <c r="EG130" s="4052"/>
      <c r="EH130" s="2786"/>
      <c r="EI130" s="3976"/>
      <c r="EJ130" s="3976"/>
      <c r="EK130" s="3976"/>
      <c r="EL130" s="3976"/>
    </row>
    <row r="131" spans="1:142" s="1867" customFormat="1" ht="120">
      <c r="A131" s="4103" t="s">
        <v>1838</v>
      </c>
      <c r="B131" s="4104">
        <v>0.08</v>
      </c>
      <c r="C131" s="4105" t="s">
        <v>1839</v>
      </c>
      <c r="D131" s="4104">
        <v>0.08</v>
      </c>
      <c r="E131" s="4105" t="s">
        <v>1873</v>
      </c>
      <c r="F131" s="4105" t="s">
        <v>1841</v>
      </c>
      <c r="G131" s="4105" t="s">
        <v>1253</v>
      </c>
      <c r="H131" s="4105" t="s">
        <v>26</v>
      </c>
      <c r="I131" s="4105" t="s">
        <v>437</v>
      </c>
      <c r="J131" s="4105"/>
      <c r="K131" s="4106"/>
      <c r="L131" s="4106">
        <v>50770</v>
      </c>
      <c r="M131" s="4104">
        <v>0</v>
      </c>
      <c r="N131" s="4104">
        <v>7.0000000000000007E-2</v>
      </c>
      <c r="O131" s="4104">
        <v>0.13</v>
      </c>
      <c r="P131" s="4104">
        <v>0.2</v>
      </c>
      <c r="Q131" s="4104">
        <v>0.26</v>
      </c>
      <c r="R131" s="4104">
        <v>0.33</v>
      </c>
      <c r="S131" s="4104">
        <v>0.4</v>
      </c>
      <c r="T131" s="4104">
        <v>0.46</v>
      </c>
      <c r="U131" s="4104">
        <v>0.53</v>
      </c>
      <c r="V131" s="4104">
        <v>0.6</v>
      </c>
      <c r="W131" s="4104">
        <v>0.67</v>
      </c>
      <c r="X131" s="4104">
        <v>0.73</v>
      </c>
      <c r="Y131" s="4104">
        <v>0.8</v>
      </c>
      <c r="Z131" s="4104">
        <v>0.87</v>
      </c>
      <c r="AA131" s="4104">
        <v>0.93</v>
      </c>
      <c r="AB131" s="4104">
        <v>1</v>
      </c>
      <c r="AC131" s="4104">
        <v>1</v>
      </c>
      <c r="AD131" s="2796"/>
      <c r="AE131" s="4107" t="s">
        <v>1877</v>
      </c>
      <c r="AF131" s="2900">
        <v>8.6E-3</v>
      </c>
      <c r="AG131" s="4105" t="s">
        <v>1878</v>
      </c>
      <c r="AH131" s="4105" t="s">
        <v>479</v>
      </c>
      <c r="AI131" s="4108" t="s">
        <v>1829</v>
      </c>
      <c r="AJ131" s="4105" t="s">
        <v>1879</v>
      </c>
      <c r="AK131" s="4105" t="s">
        <v>1</v>
      </c>
      <c r="AL131" s="4105" t="s">
        <v>20</v>
      </c>
      <c r="AM131" s="4108" t="str">
        <f t="shared" si="16"/>
        <v>NO</v>
      </c>
      <c r="AN131" s="4105" t="s">
        <v>437</v>
      </c>
      <c r="AO131" s="4109" t="s">
        <v>437</v>
      </c>
      <c r="AP131" s="4105"/>
      <c r="AQ131" s="4110">
        <v>45078</v>
      </c>
      <c r="AR131" s="4111">
        <v>50769</v>
      </c>
      <c r="AS131" s="4105">
        <v>400</v>
      </c>
      <c r="AT131" s="4105">
        <v>400</v>
      </c>
      <c r="AU131" s="4105">
        <v>400</v>
      </c>
      <c r="AV131" s="4105">
        <v>400</v>
      </c>
      <c r="AW131" s="4105">
        <v>400</v>
      </c>
      <c r="AX131" s="4105">
        <v>400</v>
      </c>
      <c r="AY131" s="4105">
        <v>400</v>
      </c>
      <c r="AZ131" s="4105">
        <v>400</v>
      </c>
      <c r="BA131" s="4105">
        <v>400</v>
      </c>
      <c r="BB131" s="4105">
        <v>400</v>
      </c>
      <c r="BC131" s="4105">
        <v>400</v>
      </c>
      <c r="BD131" s="4105">
        <v>400</v>
      </c>
      <c r="BE131" s="4105">
        <v>400</v>
      </c>
      <c r="BF131" s="4105">
        <v>400</v>
      </c>
      <c r="BG131" s="4105">
        <v>400</v>
      </c>
      <c r="BH131" s="4105">
        <v>400</v>
      </c>
      <c r="BI131" s="4105">
        <f>SUM(AS131:BH131)</f>
        <v>6400</v>
      </c>
      <c r="BJ131" s="4112">
        <v>15</v>
      </c>
      <c r="BK131" s="4113">
        <v>16</v>
      </c>
      <c r="BL131" s="4114" t="s">
        <v>1880</v>
      </c>
      <c r="BM131" s="4115">
        <v>7835</v>
      </c>
      <c r="BN131" s="4114">
        <v>23</v>
      </c>
      <c r="BO131" s="4114">
        <v>23</v>
      </c>
      <c r="BP131" s="4114" t="s">
        <v>1880</v>
      </c>
      <c r="BQ131" s="4115">
        <v>7835</v>
      </c>
      <c r="BR131" s="4114">
        <v>24</v>
      </c>
      <c r="BS131" s="4114"/>
      <c r="BT131" s="4115"/>
      <c r="BU131" s="4115"/>
      <c r="BV131" s="4114">
        <v>26</v>
      </c>
      <c r="BW131" s="4114"/>
      <c r="BX131" s="4115"/>
      <c r="BY131" s="4115"/>
      <c r="BZ131" s="4114">
        <v>27</v>
      </c>
      <c r="CA131" s="4114"/>
      <c r="CB131" s="4115"/>
      <c r="CC131" s="4115"/>
      <c r="CD131" s="4114">
        <v>28</v>
      </c>
      <c r="CE131" s="4114"/>
      <c r="CF131" s="4115"/>
      <c r="CG131" s="4115"/>
      <c r="CH131" s="4116">
        <v>30</v>
      </c>
      <c r="CI131" s="4114"/>
      <c r="CJ131" s="4115"/>
      <c r="CK131" s="4115"/>
      <c r="CL131" s="4117">
        <v>31</v>
      </c>
      <c r="CM131" s="4114"/>
      <c r="CN131" s="4115"/>
      <c r="CO131" s="4115"/>
      <c r="CP131" s="4116">
        <v>33</v>
      </c>
      <c r="CQ131" s="4114"/>
      <c r="CR131" s="4115"/>
      <c r="CS131" s="4115"/>
      <c r="CT131" s="4116">
        <v>34</v>
      </c>
      <c r="CU131" s="4114"/>
      <c r="CV131" s="4115"/>
      <c r="CW131" s="4115"/>
      <c r="CX131" s="4116">
        <v>36</v>
      </c>
      <c r="CY131" s="4114"/>
      <c r="CZ131" s="4115"/>
      <c r="DA131" s="4115"/>
      <c r="DB131" s="4114">
        <v>38</v>
      </c>
      <c r="DC131" s="4114"/>
      <c r="DD131" s="4115"/>
      <c r="DE131" s="4115"/>
      <c r="DF131" s="4114">
        <v>40</v>
      </c>
      <c r="DG131" s="4114"/>
      <c r="DH131" s="4115"/>
      <c r="DI131" s="4115"/>
      <c r="DJ131" s="4114">
        <v>42</v>
      </c>
      <c r="DK131" s="4114"/>
      <c r="DL131" s="4115"/>
      <c r="DM131" s="4115"/>
      <c r="DN131" s="4114">
        <v>44</v>
      </c>
      <c r="DO131" s="4114"/>
      <c r="DP131" s="4115"/>
      <c r="DQ131" s="4115"/>
      <c r="DR131" s="4114">
        <v>46</v>
      </c>
      <c r="DS131" s="4114"/>
      <c r="DT131" s="4118"/>
      <c r="DU131" s="4119"/>
      <c r="DV131" s="4120">
        <f t="shared" si="15"/>
        <v>517</v>
      </c>
      <c r="DW131" s="4121" t="s">
        <v>483</v>
      </c>
      <c r="DX131" s="4121" t="s">
        <v>1881</v>
      </c>
      <c r="DY131" s="4121" t="s">
        <v>485</v>
      </c>
      <c r="DZ131" s="4121" t="s">
        <v>486</v>
      </c>
      <c r="EA131" s="4121">
        <v>3103214992</v>
      </c>
      <c r="EB131" s="2797" t="s">
        <v>487</v>
      </c>
      <c r="EC131" s="4105"/>
      <c r="ED131" s="4105"/>
      <c r="EE131" s="4121"/>
      <c r="EF131" s="4121"/>
      <c r="EG131" s="4122"/>
      <c r="EH131" s="2798"/>
      <c r="EI131" s="4091"/>
      <c r="EJ131" s="4091"/>
      <c r="EK131" s="4091"/>
      <c r="EL131" s="4091"/>
    </row>
    <row r="132" spans="1:142" ht="36.75" customHeight="1">
      <c r="A132" s="3976"/>
      <c r="B132" s="3976"/>
      <c r="C132" s="3976"/>
      <c r="D132" s="3976"/>
      <c r="E132" s="3976"/>
      <c r="F132" s="3976"/>
      <c r="G132" s="3976"/>
      <c r="H132" s="3976"/>
      <c r="I132" s="3976"/>
      <c r="J132" s="3976"/>
      <c r="K132" s="3976"/>
      <c r="L132" s="3976"/>
      <c r="M132" s="3976"/>
      <c r="N132" s="3976"/>
      <c r="O132" s="3976"/>
      <c r="P132" s="3976"/>
      <c r="Q132" s="3976"/>
      <c r="R132" s="3976"/>
      <c r="S132" s="3976"/>
      <c r="T132" s="3976"/>
      <c r="U132" s="3976"/>
      <c r="V132" s="3976"/>
      <c r="W132" s="3976"/>
      <c r="X132" s="3976"/>
      <c r="Y132" s="3976"/>
      <c r="Z132" s="3976"/>
      <c r="AA132" s="3976"/>
      <c r="AB132" s="3976"/>
      <c r="AC132" s="3976"/>
      <c r="AD132" s="3976"/>
      <c r="AE132" s="3976"/>
      <c r="AF132" s="4123"/>
      <c r="AG132" s="3976"/>
      <c r="AH132" s="3976"/>
      <c r="AI132" s="3976"/>
      <c r="AJ132" s="3976"/>
      <c r="AK132" s="3976"/>
      <c r="AL132" s="3976"/>
      <c r="AM132" s="3976"/>
      <c r="AN132" s="3976"/>
      <c r="AO132" s="3976"/>
      <c r="AP132" s="3976"/>
      <c r="AQ132" s="3976"/>
      <c r="AR132" s="3976"/>
      <c r="AS132" s="3976"/>
      <c r="AT132" s="3976"/>
      <c r="AU132" s="3976"/>
      <c r="AV132" s="3976"/>
      <c r="AW132" s="3976"/>
      <c r="AX132" s="3976"/>
      <c r="AY132" s="3976"/>
      <c r="AZ132" s="3976"/>
      <c r="BA132" s="3976"/>
      <c r="BB132" s="3976"/>
      <c r="BC132" s="3976"/>
      <c r="BD132" s="3976"/>
      <c r="BE132" s="3976"/>
      <c r="BF132" s="3976"/>
      <c r="BG132" s="3976"/>
      <c r="BH132" s="3976"/>
      <c r="BI132" s="3976"/>
      <c r="BJ132" s="4124"/>
      <c r="BK132" s="4125"/>
      <c r="BL132" s="3976"/>
      <c r="BM132" s="3976"/>
      <c r="BN132" s="3976"/>
      <c r="BO132" s="3976"/>
      <c r="BP132" s="3976"/>
      <c r="BQ132" s="3976"/>
      <c r="BR132" s="3976"/>
      <c r="BS132" s="3976"/>
      <c r="BT132" s="3976"/>
      <c r="BU132" s="3976"/>
      <c r="BV132" s="3976"/>
      <c r="BW132" s="3976"/>
      <c r="BX132" s="3976"/>
      <c r="BY132" s="3976"/>
      <c r="BZ132" s="3976"/>
      <c r="CA132" s="3976"/>
      <c r="CB132" s="3976"/>
      <c r="CC132" s="3976"/>
      <c r="CD132" s="3976"/>
      <c r="CE132" s="3976"/>
      <c r="CF132" s="3976"/>
      <c r="CG132" s="3976"/>
      <c r="CH132" s="4124"/>
      <c r="CI132" s="3976"/>
      <c r="CJ132" s="3976"/>
      <c r="CK132" s="3976"/>
      <c r="CL132" s="4126"/>
      <c r="CM132" s="3976"/>
      <c r="CN132" s="3976"/>
      <c r="CO132" s="3976"/>
      <c r="CP132" s="4124"/>
      <c r="CQ132" s="3976"/>
      <c r="CR132" s="3976"/>
      <c r="CS132" s="3976"/>
      <c r="CT132" s="4124"/>
      <c r="CU132" s="3976"/>
      <c r="CV132" s="3976"/>
      <c r="CW132" s="3976"/>
      <c r="CX132" s="3976"/>
      <c r="CY132" s="3976"/>
      <c r="CZ132" s="3976"/>
      <c r="DA132" s="3976"/>
      <c r="DB132" s="3976"/>
      <c r="DC132" s="3976"/>
      <c r="DD132" s="3976"/>
      <c r="DE132" s="3976"/>
      <c r="DF132" s="3976"/>
      <c r="DG132" s="3976"/>
      <c r="DH132" s="3976"/>
      <c r="DI132" s="3976"/>
      <c r="DJ132" s="3976"/>
      <c r="DK132" s="3976"/>
      <c r="DL132" s="3976"/>
      <c r="DM132" s="3976"/>
      <c r="DN132" s="3976"/>
      <c r="DO132" s="3976"/>
      <c r="DP132" s="3976"/>
      <c r="DQ132" s="3976"/>
      <c r="DR132" s="3976"/>
      <c r="DS132" s="3976"/>
      <c r="DT132" s="3976"/>
      <c r="DU132" s="3976"/>
      <c r="DV132" s="4127">
        <f>SUM(DV12:DV131)</f>
        <v>6832643.5</v>
      </c>
      <c r="DW132" s="3976"/>
      <c r="DX132" s="3976"/>
      <c r="DY132" s="3976"/>
      <c r="DZ132" s="3976"/>
      <c r="EA132" s="3976"/>
      <c r="EB132" s="3976"/>
      <c r="EC132" s="3976"/>
      <c r="ED132" s="3976"/>
      <c r="EE132" s="3976"/>
      <c r="EF132" s="3976"/>
      <c r="EG132" s="3976"/>
      <c r="EH132" s="3976"/>
      <c r="EI132" s="3976"/>
      <c r="EJ132" s="3976"/>
      <c r="EK132" s="3976"/>
      <c r="EL132" s="3976"/>
    </row>
    <row r="133" spans="1:142" s="2780" customFormat="1" ht="15">
      <c r="A133" s="3976"/>
      <c r="B133" s="3976"/>
      <c r="C133" s="3976"/>
      <c r="D133" s="3976"/>
      <c r="E133" s="3976"/>
      <c r="F133" s="3976"/>
      <c r="G133" s="3976"/>
      <c r="H133" s="3976"/>
      <c r="I133" s="3976"/>
      <c r="J133" s="3976"/>
      <c r="K133" s="3976"/>
      <c r="L133" s="3976"/>
      <c r="M133" s="3976"/>
      <c r="N133" s="3976"/>
      <c r="O133" s="3976"/>
      <c r="P133" s="3976"/>
      <c r="Q133" s="3976"/>
      <c r="R133" s="3976"/>
      <c r="S133" s="3976"/>
      <c r="T133" s="3976"/>
      <c r="U133" s="3976"/>
      <c r="V133" s="3976"/>
      <c r="W133" s="3976"/>
      <c r="X133" s="3976"/>
      <c r="Y133" s="3976"/>
      <c r="Z133" s="3976"/>
      <c r="AA133" s="3976"/>
      <c r="AB133" s="3976"/>
      <c r="AC133" s="3976"/>
      <c r="AD133" s="3976"/>
      <c r="AE133" s="3976"/>
      <c r="AF133" s="4123"/>
      <c r="AG133" s="3976"/>
      <c r="AH133" s="3976"/>
      <c r="AI133" s="3976"/>
      <c r="AJ133" s="3976"/>
      <c r="AK133" s="3976"/>
      <c r="AL133" s="3976"/>
      <c r="AM133" s="3976"/>
      <c r="AN133" s="3976"/>
      <c r="AO133" s="3976"/>
      <c r="AP133" s="3976"/>
      <c r="AQ133" s="3976"/>
      <c r="AR133" s="3976"/>
      <c r="AS133" s="3976"/>
      <c r="AT133" s="3976"/>
      <c r="AU133" s="3976"/>
      <c r="AV133" s="3976"/>
      <c r="AW133" s="3976"/>
      <c r="AX133" s="3976"/>
      <c r="AY133" s="3976"/>
      <c r="AZ133" s="3976"/>
      <c r="BA133" s="3976"/>
      <c r="BB133" s="3976"/>
      <c r="BC133" s="3976"/>
      <c r="BD133" s="3976"/>
      <c r="BE133" s="3976"/>
      <c r="BF133" s="3976"/>
      <c r="BG133" s="3976"/>
      <c r="BH133" s="3976"/>
      <c r="BI133" s="3976"/>
      <c r="BJ133" s="4128"/>
      <c r="BK133" s="4128"/>
      <c r="BL133" s="4128"/>
      <c r="BM133" s="4128"/>
      <c r="BN133" s="4128"/>
      <c r="BO133" s="4128"/>
      <c r="BP133" s="4128"/>
      <c r="BQ133" s="4128"/>
      <c r="BR133" s="4128"/>
      <c r="BS133" s="4128"/>
      <c r="BT133" s="4128"/>
      <c r="BU133" s="4128"/>
      <c r="BV133" s="4128"/>
      <c r="BW133" s="4128"/>
      <c r="BX133" s="4128"/>
      <c r="BY133" s="4128"/>
      <c r="BZ133" s="4128"/>
      <c r="CA133" s="4128"/>
      <c r="CB133" s="4128"/>
      <c r="CC133" s="4128"/>
      <c r="CD133" s="4128"/>
      <c r="CE133" s="4128"/>
      <c r="CF133" s="4128"/>
      <c r="CG133" s="4128"/>
      <c r="CH133" s="4128"/>
      <c r="CI133" s="4128"/>
      <c r="CJ133" s="4128"/>
      <c r="CK133" s="4128"/>
      <c r="CL133" s="4128"/>
      <c r="CM133" s="4128"/>
      <c r="CN133" s="4128"/>
      <c r="CO133" s="4128"/>
      <c r="CP133" s="4128"/>
      <c r="CQ133" s="4128"/>
      <c r="CR133" s="4128"/>
      <c r="CS133" s="4128"/>
      <c r="CT133" s="4128"/>
      <c r="CU133" s="4128"/>
      <c r="CV133" s="4128"/>
      <c r="CW133" s="4128"/>
      <c r="CX133" s="4128"/>
      <c r="CY133" s="4128"/>
      <c r="CZ133" s="4128"/>
      <c r="DA133" s="4128"/>
      <c r="DB133" s="4128"/>
      <c r="DC133" s="4128"/>
      <c r="DD133" s="4128"/>
      <c r="DE133" s="4128"/>
      <c r="DF133" s="4128"/>
      <c r="DG133" s="4128"/>
      <c r="DH133" s="4128"/>
      <c r="DI133" s="4128"/>
      <c r="DJ133" s="4128"/>
      <c r="DK133" s="4128"/>
      <c r="DL133" s="4128"/>
      <c r="DM133" s="4128"/>
      <c r="DN133" s="4128"/>
      <c r="DO133" s="4128"/>
      <c r="DP133" s="4128"/>
      <c r="DQ133" s="4128"/>
      <c r="DR133" s="4128"/>
      <c r="DS133" s="4128"/>
      <c r="DT133" s="4128"/>
      <c r="DU133" s="4128"/>
      <c r="DV133" s="4023"/>
      <c r="DW133" s="4128"/>
      <c r="DX133" s="4128"/>
      <c r="DY133" s="4128"/>
      <c r="DZ133" s="4128"/>
      <c r="EA133" s="4128"/>
      <c r="EB133" s="4129"/>
      <c r="EC133" s="4129"/>
      <c r="ED133" s="4129"/>
      <c r="EE133" s="4129"/>
      <c r="EF133" s="4129"/>
      <c r="EG133" s="4129"/>
      <c r="EH133" s="4129"/>
      <c r="EI133" s="4129"/>
      <c r="EJ133" s="4129"/>
      <c r="EK133" s="4129"/>
      <c r="EL133" s="4129"/>
    </row>
    <row r="134" spans="1:142" s="2780" customFormat="1" ht="15">
      <c r="A134" s="3976"/>
      <c r="B134" s="3976"/>
      <c r="C134" s="3976"/>
      <c r="D134" s="3976"/>
      <c r="E134" s="3976"/>
      <c r="F134" s="3976"/>
      <c r="G134" s="3976"/>
      <c r="H134" s="3976"/>
      <c r="I134" s="3976"/>
      <c r="J134" s="3976"/>
      <c r="K134" s="3976"/>
      <c r="L134" s="3976"/>
      <c r="M134" s="3976"/>
      <c r="N134" s="3976"/>
      <c r="O134" s="3976"/>
      <c r="P134" s="3976"/>
      <c r="Q134" s="3976"/>
      <c r="R134" s="3976"/>
      <c r="S134" s="3976"/>
      <c r="T134" s="3976"/>
      <c r="U134" s="3976"/>
      <c r="V134" s="3976"/>
      <c r="W134" s="3976"/>
      <c r="X134" s="3976"/>
      <c r="Y134" s="3976"/>
      <c r="Z134" s="3976"/>
      <c r="AA134" s="3976"/>
      <c r="AB134" s="3976"/>
      <c r="AC134" s="3976"/>
      <c r="AD134" s="3976"/>
      <c r="AE134" s="3976"/>
      <c r="AF134" s="4123"/>
      <c r="AG134" s="3976"/>
      <c r="AH134" s="3976"/>
      <c r="AI134" s="3976"/>
      <c r="AJ134" s="3976"/>
      <c r="AK134" s="3976"/>
      <c r="AL134" s="3976"/>
      <c r="AM134" s="3976"/>
      <c r="AN134" s="3976"/>
      <c r="AO134" s="3976"/>
      <c r="AP134" s="3976"/>
      <c r="AQ134" s="3976"/>
      <c r="AR134" s="3976"/>
      <c r="AS134" s="3976"/>
      <c r="AT134" s="3976"/>
      <c r="AU134" s="3976"/>
      <c r="AV134" s="3976"/>
      <c r="AW134" s="3976"/>
      <c r="AX134" s="3976"/>
      <c r="AY134" s="3976"/>
      <c r="AZ134" s="3976"/>
      <c r="BA134" s="3976"/>
      <c r="BB134" s="3976"/>
      <c r="BC134" s="3976"/>
      <c r="BD134" s="3976"/>
      <c r="BE134" s="3976"/>
      <c r="BF134" s="3976"/>
      <c r="BG134" s="3976"/>
      <c r="BH134" s="3976"/>
      <c r="BI134" s="3976"/>
      <c r="BJ134" s="4128"/>
      <c r="BK134" s="4128"/>
      <c r="BL134" s="4128"/>
      <c r="BM134" s="4128"/>
      <c r="BN134" s="4128"/>
      <c r="BO134" s="4128"/>
      <c r="BP134" s="4128"/>
      <c r="BQ134" s="4128"/>
      <c r="BR134" s="4128"/>
      <c r="BS134" s="4128"/>
      <c r="BT134" s="4128"/>
      <c r="BU134" s="4128"/>
      <c r="BV134" s="4128"/>
      <c r="BW134" s="4128"/>
      <c r="BX134" s="4128"/>
      <c r="BY134" s="4128"/>
      <c r="BZ134" s="4128"/>
      <c r="CA134" s="4128"/>
      <c r="CB134" s="4128"/>
      <c r="CC134" s="4128"/>
      <c r="CD134" s="4128"/>
      <c r="CE134" s="4128"/>
      <c r="CF134" s="4128"/>
      <c r="CG134" s="4128"/>
      <c r="CH134" s="4128"/>
      <c r="CI134" s="4128"/>
      <c r="CJ134" s="4128"/>
      <c r="CK134" s="4128"/>
      <c r="CL134" s="4128"/>
      <c r="CM134" s="4128"/>
      <c r="CN134" s="4128"/>
      <c r="CO134" s="4128"/>
      <c r="CP134" s="4128"/>
      <c r="CQ134" s="4128"/>
      <c r="CR134" s="4128"/>
      <c r="CS134" s="4128"/>
      <c r="CT134" s="4128"/>
      <c r="CU134" s="4128"/>
      <c r="CV134" s="4128"/>
      <c r="CW134" s="4128"/>
      <c r="CX134" s="4128"/>
      <c r="CY134" s="4128"/>
      <c r="CZ134" s="4128"/>
      <c r="DA134" s="4128"/>
      <c r="DB134" s="4128"/>
      <c r="DC134" s="4128"/>
      <c r="DD134" s="4128"/>
      <c r="DE134" s="4128"/>
      <c r="DF134" s="4128"/>
      <c r="DG134" s="4128"/>
      <c r="DH134" s="4128"/>
      <c r="DI134" s="4128"/>
      <c r="DJ134" s="4128"/>
      <c r="DK134" s="4128"/>
      <c r="DL134" s="4128"/>
      <c r="DM134" s="4128"/>
      <c r="DN134" s="4128"/>
      <c r="DO134" s="4128"/>
      <c r="DP134" s="4128"/>
      <c r="DQ134" s="4128"/>
      <c r="DR134" s="4128"/>
      <c r="DS134" s="4128"/>
      <c r="DT134" s="4128"/>
      <c r="DU134" s="4128"/>
      <c r="DV134" s="4023"/>
      <c r="DW134" s="4128"/>
      <c r="DX134" s="4128"/>
      <c r="DY134" s="4128"/>
      <c r="DZ134" s="4128"/>
      <c r="EA134" s="4128"/>
      <c r="EB134" s="4129"/>
      <c r="EC134" s="4129"/>
      <c r="ED134" s="4129"/>
      <c r="EE134" s="4129"/>
      <c r="EF134" s="4129"/>
      <c r="EG134" s="4129"/>
      <c r="EH134" s="4129"/>
      <c r="EI134" s="4129"/>
      <c r="EJ134" s="4129"/>
      <c r="EK134" s="4129"/>
      <c r="EL134" s="4129"/>
    </row>
    <row r="135" spans="1:142" s="2780" customFormat="1" ht="15">
      <c r="A135" s="3976"/>
      <c r="B135" s="3976"/>
      <c r="C135" s="3976"/>
      <c r="D135" s="3976"/>
      <c r="E135" s="3976"/>
      <c r="F135" s="3976"/>
      <c r="G135" s="3976"/>
      <c r="H135" s="3976"/>
      <c r="I135" s="3976"/>
      <c r="J135" s="3976"/>
      <c r="K135" s="3976"/>
      <c r="L135" s="3976"/>
      <c r="M135" s="3976"/>
      <c r="N135" s="3976"/>
      <c r="O135" s="3976"/>
      <c r="P135" s="3976"/>
      <c r="Q135" s="3976"/>
      <c r="R135" s="3976"/>
      <c r="S135" s="3976"/>
      <c r="T135" s="3976"/>
      <c r="U135" s="3976"/>
      <c r="V135" s="3976"/>
      <c r="W135" s="3976"/>
      <c r="X135" s="3976"/>
      <c r="Y135" s="3976"/>
      <c r="Z135" s="3976"/>
      <c r="AA135" s="3976"/>
      <c r="AB135" s="3976"/>
      <c r="AC135" s="3976"/>
      <c r="AD135" s="3976"/>
      <c r="AE135" s="3976"/>
      <c r="AF135" s="4123"/>
      <c r="AG135" s="3976"/>
      <c r="AH135" s="3976"/>
      <c r="AI135" s="3976"/>
      <c r="AJ135" s="3976"/>
      <c r="AK135" s="3976"/>
      <c r="AL135" s="3976"/>
      <c r="AM135" s="3976"/>
      <c r="AN135" s="3976"/>
      <c r="AO135" s="3976"/>
      <c r="AP135" s="3976"/>
      <c r="AQ135" s="3976"/>
      <c r="AR135" s="3976"/>
      <c r="AS135" s="3976"/>
      <c r="AT135" s="3976"/>
      <c r="AU135" s="3976"/>
      <c r="AV135" s="3976"/>
      <c r="AW135" s="3976"/>
      <c r="AX135" s="3976"/>
      <c r="AY135" s="3976"/>
      <c r="AZ135" s="3976"/>
      <c r="BA135" s="3976"/>
      <c r="BB135" s="3976"/>
      <c r="BC135" s="3976"/>
      <c r="BD135" s="3976"/>
      <c r="BE135" s="3976"/>
      <c r="BF135" s="3976"/>
      <c r="BG135" s="3976"/>
      <c r="BH135" s="3976"/>
      <c r="BI135" s="3976"/>
      <c r="BJ135" s="4128"/>
      <c r="BK135" s="4128"/>
      <c r="BL135" s="4128"/>
      <c r="BM135" s="4128"/>
      <c r="BN135" s="4128"/>
      <c r="BO135" s="4128"/>
      <c r="BP135" s="4128"/>
      <c r="BQ135" s="4128"/>
      <c r="BR135" s="4128"/>
      <c r="BS135" s="4128"/>
      <c r="BT135" s="4128"/>
      <c r="BU135" s="4128"/>
      <c r="BV135" s="4128"/>
      <c r="BW135" s="4128"/>
      <c r="BX135" s="4128"/>
      <c r="BY135" s="4128"/>
      <c r="BZ135" s="4128"/>
      <c r="CA135" s="4128"/>
      <c r="CB135" s="4128"/>
      <c r="CC135" s="4128"/>
      <c r="CD135" s="4128"/>
      <c r="CE135" s="4128"/>
      <c r="CF135" s="4128"/>
      <c r="CG135" s="4128"/>
      <c r="CH135" s="4128"/>
      <c r="CI135" s="4128"/>
      <c r="CJ135" s="4128"/>
      <c r="CK135" s="4128"/>
      <c r="CL135" s="4128"/>
      <c r="CM135" s="4128"/>
      <c r="CN135" s="4128"/>
      <c r="CO135" s="4128"/>
      <c r="CP135" s="4128"/>
      <c r="CQ135" s="4128"/>
      <c r="CR135" s="4128"/>
      <c r="CS135" s="4128"/>
      <c r="CT135" s="4128"/>
      <c r="CU135" s="4128"/>
      <c r="CV135" s="4128"/>
      <c r="CW135" s="4128"/>
      <c r="CX135" s="4128"/>
      <c r="CY135" s="4128"/>
      <c r="CZ135" s="4128"/>
      <c r="DA135" s="4128"/>
      <c r="DB135" s="4128"/>
      <c r="DC135" s="4128"/>
      <c r="DD135" s="4128"/>
      <c r="DE135" s="4128"/>
      <c r="DF135" s="4128"/>
      <c r="DG135" s="4128"/>
      <c r="DH135" s="4128"/>
      <c r="DI135" s="4128"/>
      <c r="DJ135" s="4128"/>
      <c r="DK135" s="4128"/>
      <c r="DL135" s="4128"/>
      <c r="DM135" s="4128"/>
      <c r="DN135" s="4128"/>
      <c r="DO135" s="4128"/>
      <c r="DP135" s="4128"/>
      <c r="DQ135" s="4128"/>
      <c r="DR135" s="4128"/>
      <c r="DS135" s="4128"/>
      <c r="DT135" s="4128"/>
      <c r="DU135" s="4128"/>
      <c r="DV135" s="4023"/>
      <c r="DW135" s="4128"/>
      <c r="DX135" s="4128"/>
      <c r="DY135" s="4128"/>
      <c r="DZ135" s="4128"/>
      <c r="EA135" s="4128"/>
      <c r="EB135" s="4129"/>
      <c r="EC135" s="4129"/>
      <c r="ED135" s="4129"/>
      <c r="EE135" s="4129"/>
      <c r="EF135" s="4129"/>
      <c r="EG135" s="4129"/>
      <c r="EH135" s="4129"/>
      <c r="EI135" s="4129"/>
      <c r="EJ135" s="4129"/>
      <c r="EK135" s="4129"/>
      <c r="EL135" s="4129"/>
    </row>
    <row r="136" spans="1:142" s="2780" customFormat="1" ht="15">
      <c r="A136" s="3976"/>
      <c r="B136" s="3976"/>
      <c r="C136" s="3976"/>
      <c r="D136" s="3976"/>
      <c r="E136" s="3976"/>
      <c r="F136" s="3976"/>
      <c r="G136" s="3976"/>
      <c r="H136" s="3976"/>
      <c r="I136" s="3976"/>
      <c r="J136" s="3976"/>
      <c r="K136" s="3976"/>
      <c r="L136" s="3976"/>
      <c r="M136" s="3976"/>
      <c r="N136" s="3976"/>
      <c r="O136" s="3976"/>
      <c r="P136" s="3976"/>
      <c r="Q136" s="3976"/>
      <c r="R136" s="3976"/>
      <c r="S136" s="3976"/>
      <c r="T136" s="3976"/>
      <c r="U136" s="3976"/>
      <c r="V136" s="3976"/>
      <c r="W136" s="3976"/>
      <c r="X136" s="3976"/>
      <c r="Y136" s="3976"/>
      <c r="Z136" s="3976"/>
      <c r="AA136" s="3976"/>
      <c r="AB136" s="3976"/>
      <c r="AC136" s="3976"/>
      <c r="AD136" s="3976"/>
      <c r="AE136" s="3976"/>
      <c r="AF136" s="4123"/>
      <c r="AG136" s="3976"/>
      <c r="AH136" s="3976"/>
      <c r="AI136" s="3976"/>
      <c r="AJ136" s="3976"/>
      <c r="AK136" s="3976"/>
      <c r="AL136" s="3976"/>
      <c r="AM136" s="3976"/>
      <c r="AN136" s="3976"/>
      <c r="AO136" s="3976"/>
      <c r="AP136" s="3976"/>
      <c r="AQ136" s="3976"/>
      <c r="AR136" s="3976"/>
      <c r="AS136" s="3976"/>
      <c r="AT136" s="3976"/>
      <c r="AU136" s="3976"/>
      <c r="AV136" s="3976"/>
      <c r="AW136" s="3976"/>
      <c r="AX136" s="3976"/>
      <c r="AY136" s="3976"/>
      <c r="AZ136" s="3976"/>
      <c r="BA136" s="3976"/>
      <c r="BB136" s="3976"/>
      <c r="BC136" s="3976"/>
      <c r="BD136" s="3976"/>
      <c r="BE136" s="3976"/>
      <c r="BF136" s="3976"/>
      <c r="BG136" s="3976"/>
      <c r="BH136" s="3976"/>
      <c r="BI136" s="3976"/>
      <c r="BJ136" s="4128"/>
      <c r="BK136" s="4128"/>
      <c r="BL136" s="4128"/>
      <c r="BM136" s="4130"/>
      <c r="BN136" s="4128"/>
      <c r="BO136" s="4128"/>
      <c r="BP136" s="4128"/>
      <c r="BQ136" s="4130"/>
      <c r="BR136" s="4128"/>
      <c r="BS136" s="4128"/>
      <c r="BT136" s="4128"/>
      <c r="BU136" s="4130"/>
      <c r="BV136" s="4128"/>
      <c r="BW136" s="4128"/>
      <c r="BX136" s="4128"/>
      <c r="BY136" s="4130"/>
      <c r="BZ136" s="4128"/>
      <c r="CA136" s="4128"/>
      <c r="CB136" s="4128"/>
      <c r="CC136" s="4130"/>
      <c r="CD136" s="4128"/>
      <c r="CE136" s="4128"/>
      <c r="CF136" s="4128"/>
      <c r="CG136" s="4130"/>
      <c r="CH136" s="4128"/>
      <c r="CI136" s="4128"/>
      <c r="CJ136" s="4128"/>
      <c r="CK136" s="4130"/>
      <c r="CL136" s="4128"/>
      <c r="CM136" s="4128"/>
      <c r="CN136" s="4128"/>
      <c r="CO136" s="4130"/>
      <c r="CP136" s="4128"/>
      <c r="CQ136" s="4128"/>
      <c r="CR136" s="4128"/>
      <c r="CS136" s="4130"/>
      <c r="CT136" s="4128"/>
      <c r="CU136" s="4128"/>
      <c r="CV136" s="4128"/>
      <c r="CW136" s="4130"/>
      <c r="CX136" s="4128"/>
      <c r="CY136" s="4128"/>
      <c r="CZ136" s="4128"/>
      <c r="DA136" s="4130"/>
      <c r="DB136" s="4128"/>
      <c r="DC136" s="4128"/>
      <c r="DD136" s="4128"/>
      <c r="DE136" s="4130"/>
      <c r="DF136" s="4128"/>
      <c r="DG136" s="4128"/>
      <c r="DH136" s="4128"/>
      <c r="DI136" s="4130"/>
      <c r="DJ136" s="4128"/>
      <c r="DK136" s="4128"/>
      <c r="DL136" s="4128"/>
      <c r="DM136" s="4130"/>
      <c r="DN136" s="4128"/>
      <c r="DO136" s="4128"/>
      <c r="DP136" s="4128"/>
      <c r="DQ136" s="4130"/>
      <c r="DR136" s="4128"/>
      <c r="DS136" s="4128"/>
      <c r="DT136" s="4128"/>
      <c r="DU136" s="4130"/>
      <c r="DV136" s="4023"/>
      <c r="DW136" s="4128"/>
      <c r="DX136" s="4128"/>
      <c r="DY136" s="4128"/>
      <c r="DZ136" s="4128"/>
      <c r="EA136" s="4128"/>
      <c r="EB136" s="4129"/>
      <c r="EC136" s="4129"/>
      <c r="ED136" s="4129"/>
      <c r="EE136" s="4129"/>
      <c r="EF136" s="4129"/>
      <c r="EG136" s="4129"/>
      <c r="EH136" s="4129"/>
      <c r="EI136" s="4129"/>
      <c r="EJ136" s="4129"/>
      <c r="EK136" s="4129"/>
      <c r="EL136" s="4129"/>
    </row>
    <row r="137" spans="1:142" s="2780" customFormat="1" ht="15">
      <c r="A137" s="3976"/>
      <c r="B137" s="3976"/>
      <c r="C137" s="3976"/>
      <c r="D137" s="3976"/>
      <c r="E137" s="3976"/>
      <c r="F137" s="3976"/>
      <c r="G137" s="3976"/>
      <c r="H137" s="3976"/>
      <c r="I137" s="3976"/>
      <c r="J137" s="3976"/>
      <c r="K137" s="3976"/>
      <c r="L137" s="3976"/>
      <c r="M137" s="3976"/>
      <c r="N137" s="3976"/>
      <c r="O137" s="3976"/>
      <c r="P137" s="3976"/>
      <c r="Q137" s="3976"/>
      <c r="R137" s="3976"/>
      <c r="S137" s="3976"/>
      <c r="T137" s="3976"/>
      <c r="U137" s="3976"/>
      <c r="V137" s="3976"/>
      <c r="W137" s="3976"/>
      <c r="X137" s="3976"/>
      <c r="Y137" s="3976"/>
      <c r="Z137" s="3976"/>
      <c r="AA137" s="3976"/>
      <c r="AB137" s="3976"/>
      <c r="AC137" s="3976"/>
      <c r="AD137" s="3976"/>
      <c r="AE137" s="3976"/>
      <c r="AF137" s="4123"/>
      <c r="AG137" s="3976"/>
      <c r="AH137" s="3976"/>
      <c r="AI137" s="3976"/>
      <c r="AJ137" s="3976"/>
      <c r="AK137" s="3976"/>
      <c r="AL137" s="3976"/>
      <c r="AM137" s="3976"/>
      <c r="AN137" s="3976"/>
      <c r="AO137" s="3976"/>
      <c r="AP137" s="3976"/>
      <c r="AQ137" s="3976"/>
      <c r="AR137" s="3976"/>
      <c r="AS137" s="3976"/>
      <c r="AT137" s="3976"/>
      <c r="AU137" s="3976"/>
      <c r="AV137" s="3976"/>
      <c r="AW137" s="3976"/>
      <c r="AX137" s="3976"/>
      <c r="AY137" s="3976"/>
      <c r="AZ137" s="3976"/>
      <c r="BA137" s="3976"/>
      <c r="BB137" s="3976"/>
      <c r="BC137" s="3976"/>
      <c r="BD137" s="3976"/>
      <c r="BE137" s="3976"/>
      <c r="BF137" s="3976"/>
      <c r="BG137" s="3976"/>
      <c r="BH137" s="3976"/>
      <c r="BI137" s="3976"/>
      <c r="BJ137" s="4128"/>
      <c r="BK137" s="4128"/>
      <c r="BL137" s="4128"/>
      <c r="BM137" s="4128"/>
      <c r="BN137" s="4128"/>
      <c r="BO137" s="4128"/>
      <c r="BP137" s="4128"/>
      <c r="BQ137" s="4128"/>
      <c r="BR137" s="4128"/>
      <c r="BS137" s="4128"/>
      <c r="BT137" s="4128"/>
      <c r="BU137" s="4128"/>
      <c r="BV137" s="4128"/>
      <c r="BW137" s="4128"/>
      <c r="BX137" s="4128"/>
      <c r="BY137" s="4128"/>
      <c r="BZ137" s="4128"/>
      <c r="CA137" s="4128"/>
      <c r="CB137" s="4128"/>
      <c r="CC137" s="4128"/>
      <c r="CD137" s="4128"/>
      <c r="CE137" s="4128"/>
      <c r="CF137" s="4128"/>
      <c r="CG137" s="4128"/>
      <c r="CH137" s="4128"/>
      <c r="CI137" s="4128"/>
      <c r="CJ137" s="4128"/>
      <c r="CK137" s="4128"/>
      <c r="CL137" s="4128"/>
      <c r="CM137" s="4128"/>
      <c r="CN137" s="4128"/>
      <c r="CO137" s="4128"/>
      <c r="CP137" s="4128"/>
      <c r="CQ137" s="4128"/>
      <c r="CR137" s="4128"/>
      <c r="CS137" s="4128"/>
      <c r="CT137" s="4128"/>
      <c r="CU137" s="4128"/>
      <c r="CV137" s="4128"/>
      <c r="CW137" s="4128"/>
      <c r="CX137" s="4128"/>
      <c r="CY137" s="4128"/>
      <c r="CZ137" s="4128"/>
      <c r="DA137" s="4128"/>
      <c r="DB137" s="4128"/>
      <c r="DC137" s="4128"/>
      <c r="DD137" s="4128"/>
      <c r="DE137" s="4128"/>
      <c r="DF137" s="4128"/>
      <c r="DG137" s="4128"/>
      <c r="DH137" s="4128"/>
      <c r="DI137" s="4128"/>
      <c r="DJ137" s="4128"/>
      <c r="DK137" s="4128"/>
      <c r="DL137" s="4128"/>
      <c r="DM137" s="4128"/>
      <c r="DN137" s="4128"/>
      <c r="DO137" s="4128"/>
      <c r="DP137" s="4128"/>
      <c r="DQ137" s="4128"/>
      <c r="DR137" s="4128"/>
      <c r="DS137" s="4128"/>
      <c r="DT137" s="4128"/>
      <c r="DU137" s="4128"/>
      <c r="DV137" s="4128"/>
      <c r="DW137" s="4128"/>
      <c r="DX137" s="4128"/>
      <c r="DY137" s="4128"/>
      <c r="DZ137" s="4128"/>
      <c r="EA137" s="4128"/>
      <c r="EB137" s="4129"/>
      <c r="EC137" s="4129"/>
      <c r="ED137" s="4129"/>
      <c r="EE137" s="4129"/>
      <c r="EF137" s="4129"/>
      <c r="EG137" s="4129"/>
      <c r="EH137" s="4129"/>
      <c r="EI137" s="4129"/>
      <c r="EJ137" s="4129"/>
      <c r="EK137" s="4129"/>
      <c r="EL137" s="4129"/>
    </row>
    <row r="138" spans="1:142" s="2780" customFormat="1" ht="15">
      <c r="A138" s="3976"/>
      <c r="B138" s="3976"/>
      <c r="C138" s="3976"/>
      <c r="D138" s="3976"/>
      <c r="E138" s="3976"/>
      <c r="F138" s="3976"/>
      <c r="G138" s="3976"/>
      <c r="H138" s="3976"/>
      <c r="I138" s="3976"/>
      <c r="J138" s="3976"/>
      <c r="K138" s="3976"/>
      <c r="L138" s="3976"/>
      <c r="M138" s="3976"/>
      <c r="N138" s="3976"/>
      <c r="O138" s="3976"/>
      <c r="P138" s="3976"/>
      <c r="Q138" s="3976"/>
      <c r="R138" s="3976"/>
      <c r="S138" s="3976"/>
      <c r="T138" s="3976"/>
      <c r="U138" s="3976"/>
      <c r="V138" s="3976"/>
      <c r="W138" s="3976"/>
      <c r="X138" s="3976"/>
      <c r="Y138" s="3976"/>
      <c r="Z138" s="3976"/>
      <c r="AA138" s="3976"/>
      <c r="AB138" s="3976"/>
      <c r="AC138" s="3976"/>
      <c r="AD138" s="3976"/>
      <c r="AE138" s="3976"/>
      <c r="AF138" s="4123"/>
      <c r="AG138" s="3976"/>
      <c r="AH138" s="3976"/>
      <c r="AI138" s="3976"/>
      <c r="AJ138" s="3976"/>
      <c r="AK138" s="3976"/>
      <c r="AL138" s="3976"/>
      <c r="AM138" s="3976"/>
      <c r="AN138" s="3976"/>
      <c r="AO138" s="3976"/>
      <c r="AP138" s="3976"/>
      <c r="AQ138" s="3976"/>
      <c r="AR138" s="3976"/>
      <c r="AS138" s="3976"/>
      <c r="AT138" s="3976"/>
      <c r="AU138" s="3976"/>
      <c r="AV138" s="3976"/>
      <c r="AW138" s="3976"/>
      <c r="AX138" s="3976"/>
      <c r="AY138" s="3976"/>
      <c r="AZ138" s="3976"/>
      <c r="BA138" s="3976"/>
      <c r="BB138" s="3976"/>
      <c r="BC138" s="3976"/>
      <c r="BD138" s="3976"/>
      <c r="BE138" s="3976"/>
      <c r="BF138" s="3976"/>
      <c r="BG138" s="3976"/>
      <c r="BH138" s="3976"/>
      <c r="BI138" s="3976"/>
      <c r="BJ138" s="4128"/>
      <c r="BK138" s="4128"/>
      <c r="BL138" s="4128"/>
      <c r="BM138" s="4128"/>
      <c r="BN138" s="4128"/>
      <c r="BO138" s="4128"/>
      <c r="BP138" s="4128"/>
      <c r="BQ138" s="4128"/>
      <c r="BR138" s="4128"/>
      <c r="BS138" s="4128"/>
      <c r="BT138" s="4128"/>
      <c r="BU138" s="4128"/>
      <c r="BV138" s="4128"/>
      <c r="BW138" s="4128"/>
      <c r="BX138" s="4128"/>
      <c r="BY138" s="4128"/>
      <c r="BZ138" s="4128"/>
      <c r="CA138" s="4128"/>
      <c r="CB138" s="4128"/>
      <c r="CC138" s="4128"/>
      <c r="CD138" s="4128"/>
      <c r="CE138" s="4128"/>
      <c r="CF138" s="4128"/>
      <c r="CG138" s="4128"/>
      <c r="CH138" s="4128"/>
      <c r="CI138" s="4128"/>
      <c r="CJ138" s="4128"/>
      <c r="CK138" s="4128"/>
      <c r="CL138" s="4128"/>
      <c r="CM138" s="4128"/>
      <c r="CN138" s="4128"/>
      <c r="CO138" s="4128"/>
      <c r="CP138" s="4128"/>
      <c r="CQ138" s="4128"/>
      <c r="CR138" s="4128"/>
      <c r="CS138" s="4128"/>
      <c r="CT138" s="4128"/>
      <c r="CU138" s="4128"/>
      <c r="CV138" s="4128"/>
      <c r="CW138" s="4128"/>
      <c r="CX138" s="4128"/>
      <c r="CY138" s="4128"/>
      <c r="CZ138" s="4128"/>
      <c r="DA138" s="4128"/>
      <c r="DB138" s="4128"/>
      <c r="DC138" s="4128"/>
      <c r="DD138" s="4128"/>
      <c r="DE138" s="4128"/>
      <c r="DF138" s="4128"/>
      <c r="DG138" s="4128"/>
      <c r="DH138" s="4128"/>
      <c r="DI138" s="4128"/>
      <c r="DJ138" s="4128"/>
      <c r="DK138" s="4128"/>
      <c r="DL138" s="4128"/>
      <c r="DM138" s="4128"/>
      <c r="DN138" s="4128"/>
      <c r="DO138" s="4128"/>
      <c r="DP138" s="4128"/>
      <c r="DQ138" s="4128"/>
      <c r="DR138" s="4128"/>
      <c r="DS138" s="4128"/>
      <c r="DT138" s="4128"/>
      <c r="DU138" s="4128"/>
      <c r="DV138" s="4128"/>
      <c r="DW138" s="4128"/>
      <c r="DX138" s="4128"/>
      <c r="DY138" s="4128"/>
      <c r="DZ138" s="4128"/>
      <c r="EA138" s="4128"/>
      <c r="EB138" s="4129"/>
      <c r="EC138" s="4129"/>
      <c r="ED138" s="4129"/>
      <c r="EE138" s="4129"/>
      <c r="EF138" s="4129"/>
      <c r="EG138" s="4129"/>
      <c r="EH138" s="4129"/>
      <c r="EI138" s="4129"/>
      <c r="EJ138" s="4129"/>
      <c r="EK138" s="4129"/>
      <c r="EL138" s="4129"/>
    </row>
    <row r="139" spans="1:142" s="2780" customFormat="1" ht="15">
      <c r="A139" s="3976"/>
      <c r="B139" s="3976"/>
      <c r="C139" s="3976"/>
      <c r="D139" s="3976"/>
      <c r="E139" s="3976"/>
      <c r="F139" s="3976"/>
      <c r="G139" s="3976"/>
      <c r="H139" s="3976"/>
      <c r="I139" s="3976"/>
      <c r="J139" s="3976"/>
      <c r="K139" s="3976"/>
      <c r="L139" s="3976"/>
      <c r="M139" s="3976"/>
      <c r="N139" s="3976"/>
      <c r="O139" s="3976"/>
      <c r="P139" s="3976"/>
      <c r="Q139" s="3976"/>
      <c r="R139" s="3976"/>
      <c r="S139" s="3976"/>
      <c r="T139" s="3976"/>
      <c r="U139" s="3976"/>
      <c r="V139" s="3976"/>
      <c r="W139" s="3976"/>
      <c r="X139" s="3976"/>
      <c r="Y139" s="3976"/>
      <c r="Z139" s="3976"/>
      <c r="AA139" s="3976"/>
      <c r="AB139" s="3976"/>
      <c r="AC139" s="3976"/>
      <c r="AD139" s="3976"/>
      <c r="AE139" s="3976"/>
      <c r="AF139" s="4123"/>
      <c r="AG139" s="3976"/>
      <c r="AH139" s="3976"/>
      <c r="AI139" s="3976"/>
      <c r="AJ139" s="3976"/>
      <c r="AK139" s="3976"/>
      <c r="AL139" s="3976"/>
      <c r="AM139" s="3976"/>
      <c r="AN139" s="3976"/>
      <c r="AO139" s="3976"/>
      <c r="AP139" s="3976"/>
      <c r="AQ139" s="3976"/>
      <c r="AR139" s="3976"/>
      <c r="AS139" s="3976"/>
      <c r="AT139" s="3976"/>
      <c r="AU139" s="3976"/>
      <c r="AV139" s="3976"/>
      <c r="AW139" s="3976"/>
      <c r="AX139" s="3976"/>
      <c r="AY139" s="3976"/>
      <c r="AZ139" s="3976"/>
      <c r="BA139" s="3976"/>
      <c r="BB139" s="3976"/>
      <c r="BC139" s="3976"/>
      <c r="BD139" s="3976"/>
      <c r="BE139" s="3976"/>
      <c r="BF139" s="3976"/>
      <c r="BG139" s="3976"/>
      <c r="BH139" s="3976"/>
      <c r="BI139" s="3976"/>
      <c r="BJ139" s="4128"/>
      <c r="BK139" s="4128"/>
      <c r="BL139" s="4128"/>
      <c r="BM139" s="4128"/>
      <c r="BN139" s="4128"/>
      <c r="BO139" s="4128"/>
      <c r="BP139" s="4128"/>
      <c r="BQ139" s="4128"/>
      <c r="BR139" s="4128"/>
      <c r="BS139" s="4128"/>
      <c r="BT139" s="4128"/>
      <c r="BU139" s="4128"/>
      <c r="BV139" s="4128"/>
      <c r="BW139" s="4128"/>
      <c r="BX139" s="4128"/>
      <c r="BY139" s="4128"/>
      <c r="BZ139" s="4128"/>
      <c r="CA139" s="4128"/>
      <c r="CB139" s="4128"/>
      <c r="CC139" s="4128"/>
      <c r="CD139" s="4128"/>
      <c r="CE139" s="4128"/>
      <c r="CF139" s="4128"/>
      <c r="CG139" s="4128"/>
      <c r="CH139" s="4128"/>
      <c r="CI139" s="4128"/>
      <c r="CJ139" s="4128"/>
      <c r="CK139" s="4128"/>
      <c r="CL139" s="4128"/>
      <c r="CM139" s="4128"/>
      <c r="CN139" s="4128"/>
      <c r="CO139" s="4128"/>
      <c r="CP139" s="4128"/>
      <c r="CQ139" s="4128"/>
      <c r="CR139" s="4128"/>
      <c r="CS139" s="4128"/>
      <c r="CT139" s="4128"/>
      <c r="CU139" s="4128"/>
      <c r="CV139" s="4128"/>
      <c r="CW139" s="4128"/>
      <c r="CX139" s="4128"/>
      <c r="CY139" s="4128"/>
      <c r="CZ139" s="4128"/>
      <c r="DA139" s="4128"/>
      <c r="DB139" s="4128"/>
      <c r="DC139" s="4128"/>
      <c r="DD139" s="4128"/>
      <c r="DE139" s="4128"/>
      <c r="DF139" s="4128"/>
      <c r="DG139" s="4128"/>
      <c r="DH139" s="4128"/>
      <c r="DI139" s="4128"/>
      <c r="DJ139" s="4128"/>
      <c r="DK139" s="4128"/>
      <c r="DL139" s="4128"/>
      <c r="DM139" s="4128"/>
      <c r="DN139" s="4128"/>
      <c r="DO139" s="4128"/>
      <c r="DP139" s="4128"/>
      <c r="DQ139" s="4128"/>
      <c r="DR139" s="4128"/>
      <c r="DS139" s="4128"/>
      <c r="DT139" s="4128"/>
      <c r="DU139" s="4128"/>
      <c r="DV139" s="4128"/>
      <c r="DW139" s="4128"/>
      <c r="DX139" s="4128"/>
      <c r="DY139" s="4128"/>
      <c r="DZ139" s="4128"/>
      <c r="EA139" s="4128"/>
      <c r="EB139" s="4129"/>
      <c r="EC139" s="4129"/>
      <c r="ED139" s="4129"/>
      <c r="EE139" s="4129"/>
      <c r="EF139" s="4129"/>
      <c r="EG139" s="4129"/>
      <c r="EH139" s="4129"/>
      <c r="EI139" s="4129"/>
      <c r="EJ139" s="4129"/>
      <c r="EK139" s="4129"/>
      <c r="EL139" s="4129"/>
    </row>
    <row r="140" spans="1:142" s="2780" customFormat="1" ht="15">
      <c r="A140" s="3976"/>
      <c r="B140" s="3976"/>
      <c r="C140" s="3976"/>
      <c r="D140" s="3976"/>
      <c r="E140" s="3976"/>
      <c r="F140" s="3976"/>
      <c r="G140" s="3976"/>
      <c r="H140" s="3976"/>
      <c r="I140" s="3976"/>
      <c r="J140" s="3976"/>
      <c r="K140" s="3976"/>
      <c r="L140" s="3976"/>
      <c r="M140" s="3976"/>
      <c r="N140" s="3976"/>
      <c r="O140" s="3976"/>
      <c r="P140" s="3976"/>
      <c r="Q140" s="3976"/>
      <c r="R140" s="3976"/>
      <c r="S140" s="3976"/>
      <c r="T140" s="3976"/>
      <c r="U140" s="3976"/>
      <c r="V140" s="3976"/>
      <c r="W140" s="3976"/>
      <c r="X140" s="3976"/>
      <c r="Y140" s="3976"/>
      <c r="Z140" s="3976"/>
      <c r="AA140" s="3976"/>
      <c r="AB140" s="3976"/>
      <c r="AC140" s="3976"/>
      <c r="AD140" s="3976"/>
      <c r="AE140" s="3976"/>
      <c r="AF140" s="4123"/>
      <c r="AG140" s="3976"/>
      <c r="AH140" s="3976"/>
      <c r="AI140" s="3976"/>
      <c r="AJ140" s="3976"/>
      <c r="AK140" s="3976"/>
      <c r="AL140" s="3976"/>
      <c r="AM140" s="3976"/>
      <c r="AN140" s="3976"/>
      <c r="AO140" s="3976"/>
      <c r="AP140" s="3976"/>
      <c r="AQ140" s="3976"/>
      <c r="AR140" s="3976"/>
      <c r="AS140" s="3976"/>
      <c r="AT140" s="3976"/>
      <c r="AU140" s="3976"/>
      <c r="AV140" s="3976"/>
      <c r="AW140" s="3976"/>
      <c r="AX140" s="3976"/>
      <c r="AY140" s="3976"/>
      <c r="AZ140" s="3976"/>
      <c r="BA140" s="3976"/>
      <c r="BB140" s="3976"/>
      <c r="BC140" s="3976"/>
      <c r="BD140" s="3976"/>
      <c r="BE140" s="3976"/>
      <c r="BF140" s="3976"/>
      <c r="BG140" s="3976"/>
      <c r="BH140" s="3976"/>
      <c r="BI140" s="3976"/>
      <c r="BJ140" s="4128"/>
      <c r="BK140" s="4128"/>
      <c r="BL140" s="4128"/>
      <c r="BM140" s="4128"/>
      <c r="BN140" s="4128"/>
      <c r="BO140" s="4128"/>
      <c r="BP140" s="4128"/>
      <c r="BQ140" s="4128"/>
      <c r="BR140" s="4128"/>
      <c r="BS140" s="4128"/>
      <c r="BT140" s="4128"/>
      <c r="BU140" s="4128"/>
      <c r="BV140" s="4128"/>
      <c r="BW140" s="4128"/>
      <c r="BX140" s="4128"/>
      <c r="BY140" s="4128"/>
      <c r="BZ140" s="4128"/>
      <c r="CA140" s="4128"/>
      <c r="CB140" s="4128"/>
      <c r="CC140" s="4128"/>
      <c r="CD140" s="4128"/>
      <c r="CE140" s="4128"/>
      <c r="CF140" s="4128"/>
      <c r="CG140" s="4128"/>
      <c r="CH140" s="4128"/>
      <c r="CI140" s="4128"/>
      <c r="CJ140" s="4128"/>
      <c r="CK140" s="4128"/>
      <c r="CL140" s="4128"/>
      <c r="CM140" s="4128"/>
      <c r="CN140" s="4128"/>
      <c r="CO140" s="4128"/>
      <c r="CP140" s="4128"/>
      <c r="CQ140" s="4128"/>
      <c r="CR140" s="4128"/>
      <c r="CS140" s="4128"/>
      <c r="CT140" s="4128"/>
      <c r="CU140" s="4128"/>
      <c r="CV140" s="4128"/>
      <c r="CW140" s="4128"/>
      <c r="CX140" s="4128"/>
      <c r="CY140" s="4128"/>
      <c r="CZ140" s="4128"/>
      <c r="DA140" s="4128"/>
      <c r="DB140" s="4128"/>
      <c r="DC140" s="4128"/>
      <c r="DD140" s="4128"/>
      <c r="DE140" s="4128"/>
      <c r="DF140" s="4128"/>
      <c r="DG140" s="4128"/>
      <c r="DH140" s="4128"/>
      <c r="DI140" s="4128"/>
      <c r="DJ140" s="4128"/>
      <c r="DK140" s="4128"/>
      <c r="DL140" s="4128"/>
      <c r="DM140" s="4128"/>
      <c r="DN140" s="4128"/>
      <c r="DO140" s="4128"/>
      <c r="DP140" s="4128"/>
      <c r="DQ140" s="4128"/>
      <c r="DR140" s="4128"/>
      <c r="DS140" s="4128"/>
      <c r="DT140" s="4128"/>
      <c r="DU140" s="4128"/>
      <c r="DV140" s="4128"/>
      <c r="DW140" s="4128"/>
      <c r="DX140" s="4128"/>
      <c r="DY140" s="4128"/>
      <c r="DZ140" s="4128"/>
      <c r="EA140" s="4128"/>
      <c r="EB140" s="4129"/>
      <c r="EC140" s="4129"/>
      <c r="ED140" s="4129"/>
      <c r="EE140" s="4129"/>
      <c r="EF140" s="4129"/>
      <c r="EG140" s="4129"/>
      <c r="EH140" s="4129"/>
      <c r="EI140" s="4129"/>
      <c r="EJ140" s="4129"/>
      <c r="EK140" s="4129"/>
      <c r="EL140" s="4129"/>
    </row>
    <row r="141" spans="1:142" ht="15">
      <c r="A141" s="3976"/>
      <c r="B141" s="3976"/>
      <c r="C141" s="3976"/>
      <c r="D141" s="3976"/>
      <c r="E141" s="3976"/>
      <c r="F141" s="3976"/>
      <c r="G141" s="3976"/>
      <c r="H141" s="3976"/>
      <c r="I141" s="3976"/>
      <c r="J141" s="3976"/>
      <c r="K141" s="3976"/>
      <c r="L141" s="3976"/>
      <c r="M141" s="3976"/>
      <c r="N141" s="3976"/>
      <c r="O141" s="3976"/>
      <c r="P141" s="3976"/>
      <c r="Q141" s="3976"/>
      <c r="R141" s="3976"/>
      <c r="S141" s="3976"/>
      <c r="T141" s="3976"/>
      <c r="U141" s="3976"/>
      <c r="V141" s="3976"/>
      <c r="W141" s="3976"/>
      <c r="X141" s="3976"/>
      <c r="Y141" s="3976"/>
      <c r="Z141" s="3976"/>
      <c r="AA141" s="3976"/>
      <c r="AB141" s="3976"/>
      <c r="AC141" s="3976"/>
      <c r="AD141" s="3976"/>
      <c r="AE141" s="3976"/>
      <c r="AF141" s="4123"/>
      <c r="AG141" s="3976"/>
      <c r="AH141" s="3976"/>
      <c r="AI141" s="3976"/>
      <c r="AJ141" s="3976"/>
      <c r="AK141" s="3976"/>
      <c r="AL141" s="3976"/>
      <c r="AM141" s="3976"/>
      <c r="AN141" s="3976"/>
      <c r="AO141" s="3976"/>
      <c r="AP141" s="3976"/>
      <c r="AQ141" s="3976"/>
      <c r="AR141" s="3976"/>
      <c r="AS141" s="3976"/>
      <c r="AT141" s="3976"/>
      <c r="AU141" s="3976"/>
      <c r="AV141" s="3976"/>
      <c r="AW141" s="3976"/>
      <c r="AX141" s="3976"/>
      <c r="AY141" s="3976"/>
      <c r="AZ141" s="3976"/>
      <c r="BA141" s="3976"/>
      <c r="BB141" s="3976"/>
      <c r="BC141" s="3976"/>
      <c r="BD141" s="3976"/>
      <c r="BE141" s="3976"/>
      <c r="BF141" s="3976"/>
      <c r="BG141" s="3976"/>
      <c r="BH141" s="3976"/>
      <c r="BI141" s="3976"/>
      <c r="BJ141" s="4124"/>
      <c r="BK141" s="4124"/>
      <c r="BL141" s="3976"/>
      <c r="BM141" s="3976"/>
      <c r="BN141" s="3976"/>
      <c r="BO141" s="3976"/>
      <c r="BP141" s="3976"/>
      <c r="BQ141" s="3976"/>
      <c r="BR141" s="3976"/>
      <c r="BS141" s="3976"/>
      <c r="BT141" s="3976"/>
      <c r="BU141" s="3976"/>
      <c r="BV141" s="3976"/>
      <c r="BW141" s="3976"/>
      <c r="BX141" s="3976"/>
      <c r="BY141" s="3976"/>
      <c r="BZ141" s="3976"/>
      <c r="CA141" s="3976"/>
      <c r="CB141" s="3976"/>
      <c r="CC141" s="3976"/>
      <c r="CD141" s="3976"/>
      <c r="CE141" s="3976"/>
      <c r="CF141" s="3976"/>
      <c r="CG141" s="3976"/>
      <c r="CH141" s="4124"/>
      <c r="CI141" s="3976"/>
      <c r="CJ141" s="3976"/>
      <c r="CK141" s="3976"/>
      <c r="CL141" s="4126"/>
      <c r="CM141" s="3976"/>
      <c r="CN141" s="3976"/>
      <c r="CO141" s="3976"/>
      <c r="CP141" s="4124"/>
      <c r="CQ141" s="3976"/>
      <c r="CR141" s="3976"/>
      <c r="CS141" s="3976"/>
      <c r="CT141" s="4124"/>
      <c r="CU141" s="3976"/>
      <c r="CV141" s="3976"/>
      <c r="CW141" s="3976"/>
      <c r="CX141" s="3976"/>
      <c r="CY141" s="3976"/>
      <c r="CZ141" s="3976"/>
      <c r="DA141" s="3976"/>
      <c r="DB141" s="3976"/>
      <c r="DC141" s="3976"/>
      <c r="DD141" s="3976"/>
      <c r="DE141" s="3976"/>
      <c r="DF141" s="3976"/>
      <c r="DG141" s="3976"/>
      <c r="DH141" s="3976"/>
      <c r="DI141" s="3976"/>
      <c r="DJ141" s="3976"/>
      <c r="DK141" s="3976"/>
      <c r="DL141" s="3976"/>
      <c r="DM141" s="3976"/>
      <c r="DN141" s="3976"/>
      <c r="DO141" s="3976"/>
      <c r="DP141" s="3976"/>
      <c r="DQ141" s="3976"/>
      <c r="DR141" s="3976"/>
      <c r="DS141" s="3976"/>
      <c r="DT141" s="3976"/>
      <c r="DU141" s="3976"/>
      <c r="DV141" s="4124"/>
      <c r="DW141" s="3976"/>
      <c r="DX141" s="3976"/>
      <c r="DY141" s="3976"/>
      <c r="DZ141" s="3976"/>
      <c r="EA141" s="3976"/>
      <c r="EB141" s="3976"/>
      <c r="EC141" s="3976"/>
      <c r="ED141" s="3976"/>
      <c r="EE141" s="3976"/>
      <c r="EF141" s="3976"/>
      <c r="EG141" s="3976"/>
      <c r="EH141" s="3976"/>
      <c r="EI141" s="3976"/>
      <c r="EJ141" s="3976"/>
      <c r="EK141" s="3976"/>
      <c r="EL141" s="3976"/>
    </row>
    <row r="142" spans="1:142" ht="15">
      <c r="A142" s="3976"/>
      <c r="B142" s="3976"/>
      <c r="C142" s="3976"/>
      <c r="D142" s="3976"/>
      <c r="E142" s="3976"/>
      <c r="F142" s="3976"/>
      <c r="G142" s="3976"/>
      <c r="H142" s="3976"/>
      <c r="I142" s="3976"/>
      <c r="J142" s="3976"/>
      <c r="K142" s="3976"/>
      <c r="L142" s="3976"/>
      <c r="M142" s="3976"/>
      <c r="N142" s="3976"/>
      <c r="O142" s="3976"/>
      <c r="P142" s="3976"/>
      <c r="Q142" s="3976"/>
      <c r="R142" s="3976"/>
      <c r="S142" s="3976"/>
      <c r="T142" s="3976"/>
      <c r="U142" s="3976"/>
      <c r="V142" s="3976"/>
      <c r="W142" s="3976"/>
      <c r="X142" s="3976"/>
      <c r="Y142" s="3976"/>
      <c r="Z142" s="3976"/>
      <c r="AA142" s="3976"/>
      <c r="AB142" s="3976"/>
      <c r="AC142" s="3976"/>
      <c r="AD142" s="3976"/>
      <c r="AE142" s="3976"/>
      <c r="AF142" s="4123"/>
      <c r="AG142" s="3976"/>
      <c r="AH142" s="3976"/>
      <c r="AI142" s="3976"/>
      <c r="AJ142" s="3976"/>
      <c r="AK142" s="3976"/>
      <c r="AL142" s="3976"/>
      <c r="AM142" s="3976"/>
      <c r="AN142" s="3976"/>
      <c r="AO142" s="3976"/>
      <c r="AP142" s="3976"/>
      <c r="AQ142" s="3976"/>
      <c r="AR142" s="3976"/>
      <c r="AS142" s="3976"/>
      <c r="AT142" s="3976"/>
      <c r="AU142" s="3976"/>
      <c r="AV142" s="3976"/>
      <c r="AW142" s="3976"/>
      <c r="AX142" s="3976"/>
      <c r="AY142" s="3976"/>
      <c r="AZ142" s="3976"/>
      <c r="BA142" s="3976"/>
      <c r="BB142" s="3976"/>
      <c r="BC142" s="3976"/>
      <c r="BD142" s="3976"/>
      <c r="BE142" s="3976"/>
      <c r="BF142" s="3976"/>
      <c r="BG142" s="3976"/>
      <c r="BH142" s="3976"/>
      <c r="BI142" s="3976"/>
      <c r="BJ142" s="4124"/>
      <c r="BK142" s="4124"/>
      <c r="BL142" s="3976"/>
      <c r="BM142" s="3976"/>
      <c r="BN142" s="3976"/>
      <c r="BO142" s="3976"/>
      <c r="BP142" s="3976"/>
      <c r="BQ142" s="3976"/>
      <c r="BR142" s="3976"/>
      <c r="BS142" s="3976"/>
      <c r="BT142" s="3976"/>
      <c r="BU142" s="3976"/>
      <c r="BV142" s="3976"/>
      <c r="BW142" s="3976"/>
      <c r="BX142" s="3976"/>
      <c r="BY142" s="3976"/>
      <c r="BZ142" s="3976"/>
      <c r="CA142" s="3976"/>
      <c r="CB142" s="3976"/>
      <c r="CC142" s="3976"/>
      <c r="CD142" s="3976"/>
      <c r="CE142" s="3976"/>
      <c r="CF142" s="3976"/>
      <c r="CG142" s="3976"/>
      <c r="CH142" s="4124"/>
      <c r="CI142" s="3976"/>
      <c r="CJ142" s="3976"/>
      <c r="CK142" s="3976"/>
      <c r="CL142" s="4126"/>
      <c r="CM142" s="3976"/>
      <c r="CN142" s="3976"/>
      <c r="CO142" s="3976"/>
      <c r="CP142" s="4124"/>
      <c r="CQ142" s="3976"/>
      <c r="CR142" s="3976"/>
      <c r="CS142" s="3976"/>
      <c r="CT142" s="4124"/>
      <c r="CU142" s="3976"/>
      <c r="CV142" s="3976"/>
      <c r="CW142" s="3976"/>
      <c r="CX142" s="3976"/>
      <c r="CY142" s="3976"/>
      <c r="CZ142" s="3976"/>
      <c r="DA142" s="3976"/>
      <c r="DB142" s="3976"/>
      <c r="DC142" s="3976"/>
      <c r="DD142" s="3976"/>
      <c r="DE142" s="3976"/>
      <c r="DF142" s="3976"/>
      <c r="DG142" s="3976"/>
      <c r="DH142" s="3976"/>
      <c r="DI142" s="3976"/>
      <c r="DJ142" s="3976"/>
      <c r="DK142" s="3976"/>
      <c r="DL142" s="3976"/>
      <c r="DM142" s="3976"/>
      <c r="DN142" s="3976"/>
      <c r="DO142" s="3976"/>
      <c r="DP142" s="3976"/>
      <c r="DQ142" s="3976"/>
      <c r="DR142" s="3976"/>
      <c r="DS142" s="3976"/>
      <c r="DT142" s="3976"/>
      <c r="DU142" s="3976"/>
      <c r="DV142" s="4124"/>
      <c r="DW142" s="3976"/>
      <c r="DX142" s="3976"/>
      <c r="DY142" s="3976"/>
      <c r="DZ142" s="3976"/>
      <c r="EA142" s="3976"/>
      <c r="EB142" s="3976"/>
      <c r="EC142" s="3976"/>
      <c r="ED142" s="3976"/>
      <c r="EE142" s="3976"/>
      <c r="EF142" s="3976"/>
      <c r="EG142" s="3976"/>
      <c r="EH142" s="3976"/>
      <c r="EI142" s="3976"/>
      <c r="EJ142" s="3976"/>
      <c r="EK142" s="3976"/>
      <c r="EL142" s="3976"/>
    </row>
    <row r="143" spans="1:142" ht="15">
      <c r="A143" s="3976"/>
      <c r="B143" s="3976"/>
      <c r="C143" s="3976"/>
      <c r="D143" s="3976"/>
      <c r="E143" s="3976"/>
      <c r="F143" s="3976"/>
      <c r="G143" s="3976"/>
      <c r="H143" s="3976"/>
      <c r="I143" s="3976"/>
      <c r="J143" s="3976"/>
      <c r="K143" s="3976"/>
      <c r="L143" s="3976"/>
      <c r="M143" s="3976"/>
      <c r="N143" s="3976"/>
      <c r="O143" s="3976"/>
      <c r="P143" s="3976"/>
      <c r="Q143" s="3976"/>
      <c r="R143" s="3976"/>
      <c r="S143" s="3976"/>
      <c r="T143" s="3976"/>
      <c r="U143" s="3976"/>
      <c r="V143" s="3976"/>
      <c r="W143" s="3976"/>
      <c r="X143" s="3976"/>
      <c r="Y143" s="3976"/>
      <c r="Z143" s="3976"/>
      <c r="AA143" s="3976"/>
      <c r="AB143" s="3976"/>
      <c r="AC143" s="3976"/>
      <c r="AD143" s="3976"/>
      <c r="AE143" s="3976"/>
      <c r="AF143" s="4123"/>
      <c r="AG143" s="3976"/>
      <c r="AH143" s="3976"/>
      <c r="AI143" s="3976"/>
      <c r="AJ143" s="3976"/>
      <c r="AK143" s="3976"/>
      <c r="AL143" s="3976"/>
      <c r="AM143" s="3976"/>
      <c r="AN143" s="3976"/>
      <c r="AO143" s="3976"/>
      <c r="AP143" s="3976"/>
      <c r="AQ143" s="3976"/>
      <c r="AR143" s="3976"/>
      <c r="AS143" s="3976"/>
      <c r="AT143" s="3976"/>
      <c r="AU143" s="3976"/>
      <c r="AV143" s="3976"/>
      <c r="AW143" s="3976"/>
      <c r="AX143" s="3976"/>
      <c r="AY143" s="3976"/>
      <c r="AZ143" s="3976"/>
      <c r="BA143" s="3976"/>
      <c r="BB143" s="3976"/>
      <c r="BC143" s="3976"/>
      <c r="BD143" s="3976"/>
      <c r="BE143" s="3976"/>
      <c r="BF143" s="3976"/>
      <c r="BG143" s="3976"/>
      <c r="BH143" s="3976"/>
      <c r="BI143" s="3976"/>
      <c r="BJ143" s="4124"/>
      <c r="BK143" s="4124"/>
      <c r="BL143" s="3976"/>
      <c r="BM143" s="3976"/>
      <c r="BN143" s="3976"/>
      <c r="BO143" s="3976"/>
      <c r="BP143" s="3976"/>
      <c r="BQ143" s="3976"/>
      <c r="BR143" s="3976"/>
      <c r="BS143" s="3976"/>
      <c r="BT143" s="3976"/>
      <c r="BU143" s="3976"/>
      <c r="BV143" s="3976"/>
      <c r="BW143" s="3976"/>
      <c r="BX143" s="3976"/>
      <c r="BY143" s="3976"/>
      <c r="BZ143" s="3976"/>
      <c r="CA143" s="3976"/>
      <c r="CB143" s="3976"/>
      <c r="CC143" s="3976"/>
      <c r="CD143" s="3976"/>
      <c r="CE143" s="3976"/>
      <c r="CF143" s="3976"/>
      <c r="CG143" s="3976"/>
      <c r="CH143" s="4124"/>
      <c r="CI143" s="3976"/>
      <c r="CJ143" s="3976"/>
      <c r="CK143" s="3976"/>
      <c r="CL143" s="4126"/>
      <c r="CM143" s="3976"/>
      <c r="CN143" s="3976"/>
      <c r="CO143" s="3976"/>
      <c r="CP143" s="4124"/>
      <c r="CQ143" s="3976"/>
      <c r="CR143" s="3976"/>
      <c r="CS143" s="3976"/>
      <c r="CT143" s="4124"/>
      <c r="CU143" s="3976"/>
      <c r="CV143" s="3976"/>
      <c r="CW143" s="3976"/>
      <c r="CX143" s="3976"/>
      <c r="CY143" s="3976"/>
      <c r="CZ143" s="3976"/>
      <c r="DA143" s="3976"/>
      <c r="DB143" s="3976"/>
      <c r="DC143" s="3976"/>
      <c r="DD143" s="3976"/>
      <c r="DE143" s="3976"/>
      <c r="DF143" s="3976"/>
      <c r="DG143" s="3976"/>
      <c r="DH143" s="3976"/>
      <c r="DI143" s="3976"/>
      <c r="DJ143" s="3976"/>
      <c r="DK143" s="3976"/>
      <c r="DL143" s="3976"/>
      <c r="DM143" s="3976"/>
      <c r="DN143" s="3976"/>
      <c r="DO143" s="3976"/>
      <c r="DP143" s="3976"/>
      <c r="DQ143" s="3976"/>
      <c r="DR143" s="3976"/>
      <c r="DS143" s="3976"/>
      <c r="DT143" s="3976"/>
      <c r="DU143" s="3976"/>
      <c r="DV143" s="4124"/>
      <c r="DW143" s="3976"/>
      <c r="DX143" s="3976"/>
      <c r="DY143" s="3976"/>
      <c r="DZ143" s="3976"/>
      <c r="EA143" s="3976"/>
      <c r="EB143" s="3976"/>
      <c r="EC143" s="3976"/>
      <c r="ED143" s="3976"/>
      <c r="EE143" s="3976"/>
      <c r="EF143" s="3976"/>
      <c r="EG143" s="3976"/>
      <c r="EH143" s="3976"/>
      <c r="EI143" s="3976"/>
      <c r="EJ143" s="3976"/>
      <c r="EK143" s="3976"/>
      <c r="EL143" s="3976"/>
    </row>
    <row r="144" spans="1:142" ht="15">
      <c r="A144" s="3976"/>
      <c r="B144" s="3976"/>
      <c r="C144" s="3976"/>
      <c r="D144" s="3976"/>
      <c r="E144" s="3976"/>
      <c r="F144" s="3976"/>
      <c r="G144" s="3976"/>
      <c r="H144" s="3976"/>
      <c r="I144" s="3976"/>
      <c r="J144" s="3976"/>
      <c r="K144" s="3976"/>
      <c r="L144" s="3976"/>
      <c r="M144" s="3976"/>
      <c r="N144" s="3976"/>
      <c r="O144" s="3976"/>
      <c r="P144" s="3976"/>
      <c r="Q144" s="3976"/>
      <c r="R144" s="3976"/>
      <c r="S144" s="3976"/>
      <c r="T144" s="3976"/>
      <c r="U144" s="3976"/>
      <c r="V144" s="3976"/>
      <c r="W144" s="3976"/>
      <c r="X144" s="3976"/>
      <c r="Y144" s="3976"/>
      <c r="Z144" s="3976"/>
      <c r="AA144" s="3976"/>
      <c r="AB144" s="3976"/>
      <c r="AC144" s="3976"/>
      <c r="AD144" s="3976"/>
      <c r="AE144" s="3976"/>
      <c r="AF144" s="4123"/>
      <c r="AG144" s="3976"/>
      <c r="AH144" s="3976"/>
      <c r="AI144" s="3976"/>
      <c r="AJ144" s="3976"/>
      <c r="AK144" s="3976"/>
      <c r="AL144" s="3976"/>
      <c r="AM144" s="3976"/>
      <c r="AN144" s="3976"/>
      <c r="AO144" s="3976"/>
      <c r="AP144" s="3976"/>
      <c r="AQ144" s="3976"/>
      <c r="AR144" s="3976"/>
      <c r="AS144" s="3976"/>
      <c r="AT144" s="3976"/>
      <c r="AU144" s="3976"/>
      <c r="AV144" s="3976"/>
      <c r="AW144" s="3976"/>
      <c r="AX144" s="3976"/>
      <c r="AY144" s="3976"/>
      <c r="AZ144" s="3976"/>
      <c r="BA144" s="3976"/>
      <c r="BB144" s="3976"/>
      <c r="BC144" s="3976"/>
      <c r="BD144" s="3976"/>
      <c r="BE144" s="3976"/>
      <c r="BF144" s="3976"/>
      <c r="BG144" s="3976"/>
      <c r="BH144" s="3976"/>
      <c r="BI144" s="3976"/>
      <c r="BJ144" s="4124"/>
      <c r="BK144" s="4124"/>
      <c r="BL144" s="3976"/>
      <c r="BM144" s="3976"/>
      <c r="BN144" s="3976"/>
      <c r="BO144" s="3976"/>
      <c r="BP144" s="3976"/>
      <c r="BQ144" s="3976"/>
      <c r="BR144" s="3976"/>
      <c r="BS144" s="3976"/>
      <c r="BT144" s="3976"/>
      <c r="BU144" s="3976"/>
      <c r="BV144" s="3976"/>
      <c r="BW144" s="3976"/>
      <c r="BX144" s="3976"/>
      <c r="BY144" s="3976"/>
      <c r="BZ144" s="3976"/>
      <c r="CA144" s="3976"/>
      <c r="CB144" s="3976"/>
      <c r="CC144" s="3976"/>
      <c r="CD144" s="3976"/>
      <c r="CE144" s="3976"/>
      <c r="CF144" s="3976"/>
      <c r="CG144" s="3976"/>
      <c r="CH144" s="4124"/>
      <c r="CI144" s="3976"/>
      <c r="CJ144" s="3976"/>
      <c r="CK144" s="3976"/>
      <c r="CL144" s="4126"/>
      <c r="CM144" s="3976"/>
      <c r="CN144" s="3976"/>
      <c r="CO144" s="3976"/>
      <c r="CP144" s="4124"/>
      <c r="CQ144" s="3976"/>
      <c r="CR144" s="3976"/>
      <c r="CS144" s="3976"/>
      <c r="CT144" s="4124"/>
      <c r="CU144" s="3976"/>
      <c r="CV144" s="3976"/>
      <c r="CW144" s="3976"/>
      <c r="CX144" s="3976"/>
      <c r="CY144" s="3976"/>
      <c r="CZ144" s="3976"/>
      <c r="DA144" s="3976"/>
      <c r="DB144" s="3976"/>
      <c r="DC144" s="3976"/>
      <c r="DD144" s="3976"/>
      <c r="DE144" s="3976"/>
      <c r="DF144" s="3976"/>
      <c r="DG144" s="3976"/>
      <c r="DH144" s="3976"/>
      <c r="DI144" s="3976"/>
      <c r="DJ144" s="3976"/>
      <c r="DK144" s="3976"/>
      <c r="DL144" s="3976"/>
      <c r="DM144" s="3976"/>
      <c r="DN144" s="3976"/>
      <c r="DO144" s="3976"/>
      <c r="DP144" s="3976"/>
      <c r="DQ144" s="3976"/>
      <c r="DR144" s="3976"/>
      <c r="DS144" s="3976"/>
      <c r="DT144" s="3976"/>
      <c r="DU144" s="3976"/>
      <c r="DV144" s="4124"/>
      <c r="DW144" s="3976"/>
      <c r="DX144" s="3976"/>
      <c r="DY144" s="3976"/>
      <c r="DZ144" s="3976"/>
      <c r="EA144" s="3976"/>
      <c r="EB144" s="3976"/>
      <c r="EC144" s="3976"/>
      <c r="ED144" s="3976"/>
      <c r="EE144" s="3976"/>
      <c r="EF144" s="3976"/>
      <c r="EG144" s="3976"/>
      <c r="EH144" s="3976"/>
      <c r="EI144" s="3976"/>
      <c r="EJ144" s="3976"/>
      <c r="EK144" s="3976"/>
      <c r="EL144" s="3976"/>
    </row>
    <row r="145" spans="1:142" ht="15">
      <c r="A145" s="3976"/>
      <c r="B145" s="3976"/>
      <c r="C145" s="3976"/>
      <c r="D145" s="3976"/>
      <c r="E145" s="3976"/>
      <c r="F145" s="3976"/>
      <c r="G145" s="3976"/>
      <c r="H145" s="3976"/>
      <c r="I145" s="3976"/>
      <c r="J145" s="3976"/>
      <c r="K145" s="3976"/>
      <c r="L145" s="3976"/>
      <c r="M145" s="3976"/>
      <c r="N145" s="3976"/>
      <c r="O145" s="3976"/>
      <c r="P145" s="3976"/>
      <c r="Q145" s="3976"/>
      <c r="R145" s="3976"/>
      <c r="S145" s="3976"/>
      <c r="T145" s="3976"/>
      <c r="U145" s="3976"/>
      <c r="V145" s="3976"/>
      <c r="W145" s="3976"/>
      <c r="X145" s="3976"/>
      <c r="Y145" s="3976"/>
      <c r="Z145" s="3976"/>
      <c r="AA145" s="3976"/>
      <c r="AB145" s="3976"/>
      <c r="AC145" s="3976"/>
      <c r="AD145" s="3976"/>
      <c r="AE145" s="3976"/>
      <c r="AF145" s="4123"/>
      <c r="AG145" s="3976"/>
      <c r="AH145" s="3976"/>
      <c r="AI145" s="3976"/>
      <c r="AJ145" s="3976"/>
      <c r="AK145" s="3976"/>
      <c r="AL145" s="3976"/>
      <c r="AM145" s="3976"/>
      <c r="AN145" s="3976"/>
      <c r="AO145" s="3976"/>
      <c r="AP145" s="3976"/>
      <c r="AQ145" s="3976"/>
      <c r="AR145" s="3976"/>
      <c r="AS145" s="3976"/>
      <c r="AT145" s="3976"/>
      <c r="AU145" s="3976"/>
      <c r="AV145" s="3976"/>
      <c r="AW145" s="3976"/>
      <c r="AX145" s="3976"/>
      <c r="AY145" s="3976"/>
      <c r="AZ145" s="3976"/>
      <c r="BA145" s="3976"/>
      <c r="BB145" s="3976"/>
      <c r="BC145" s="3976"/>
      <c r="BD145" s="3976"/>
      <c r="BE145" s="3976"/>
      <c r="BF145" s="3976"/>
      <c r="BG145" s="3976"/>
      <c r="BH145" s="3976"/>
      <c r="BI145" s="3976"/>
      <c r="BJ145" s="4124"/>
      <c r="BK145" s="4124"/>
      <c r="BL145" s="3976"/>
      <c r="BM145" s="3976"/>
      <c r="BN145" s="3976"/>
      <c r="BO145" s="3976"/>
      <c r="BP145" s="3976"/>
      <c r="BQ145" s="3976"/>
      <c r="BR145" s="3976"/>
      <c r="BS145" s="3976"/>
      <c r="BT145" s="3976"/>
      <c r="BU145" s="3976"/>
      <c r="BV145" s="3976"/>
      <c r="BW145" s="3976"/>
      <c r="BX145" s="3976"/>
      <c r="BY145" s="3976"/>
      <c r="BZ145" s="3976"/>
      <c r="CA145" s="3976"/>
      <c r="CB145" s="3976"/>
      <c r="CC145" s="3976"/>
      <c r="CD145" s="3976"/>
      <c r="CE145" s="3976"/>
      <c r="CF145" s="3976"/>
      <c r="CG145" s="3976"/>
      <c r="CH145" s="4124"/>
      <c r="CI145" s="3976"/>
      <c r="CJ145" s="3976"/>
      <c r="CK145" s="3976"/>
      <c r="CL145" s="4126"/>
      <c r="CM145" s="3976"/>
      <c r="CN145" s="3976"/>
      <c r="CO145" s="3976"/>
      <c r="CP145" s="4124"/>
      <c r="CQ145" s="3976"/>
      <c r="CR145" s="3976"/>
      <c r="CS145" s="3976"/>
      <c r="CT145" s="4124"/>
      <c r="CU145" s="3976"/>
      <c r="CV145" s="3976"/>
      <c r="CW145" s="3976"/>
      <c r="CX145" s="3976"/>
      <c r="CY145" s="3976"/>
      <c r="CZ145" s="3976"/>
      <c r="DA145" s="3976"/>
      <c r="DB145" s="3976"/>
      <c r="DC145" s="3976"/>
      <c r="DD145" s="3976"/>
      <c r="DE145" s="3976"/>
      <c r="DF145" s="3976"/>
      <c r="DG145" s="3976"/>
      <c r="DH145" s="3976"/>
      <c r="DI145" s="3976"/>
      <c r="DJ145" s="3976"/>
      <c r="DK145" s="3976"/>
      <c r="DL145" s="3976"/>
      <c r="DM145" s="3976"/>
      <c r="DN145" s="3976"/>
      <c r="DO145" s="3976"/>
      <c r="DP145" s="3976"/>
      <c r="DQ145" s="3976"/>
      <c r="DR145" s="3976"/>
      <c r="DS145" s="3976"/>
      <c r="DT145" s="3976"/>
      <c r="DU145" s="3976"/>
      <c r="DV145" s="4124"/>
      <c r="DW145" s="3976"/>
      <c r="DX145" s="3976"/>
      <c r="DY145" s="3976"/>
      <c r="DZ145" s="3976"/>
      <c r="EA145" s="3976"/>
      <c r="EB145" s="3976"/>
      <c r="EC145" s="3976"/>
      <c r="ED145" s="3976"/>
      <c r="EE145" s="3976"/>
      <c r="EF145" s="3976"/>
      <c r="EG145" s="3976"/>
      <c r="EH145" s="3976"/>
      <c r="EI145" s="3976"/>
      <c r="EJ145" s="3976"/>
      <c r="EK145" s="3976"/>
      <c r="EL145" s="3976"/>
    </row>
    <row r="146" spans="1:142" ht="15">
      <c r="A146" s="3976"/>
      <c r="B146" s="3976"/>
      <c r="C146" s="3976"/>
      <c r="D146" s="3976"/>
      <c r="E146" s="3976"/>
      <c r="F146" s="3976"/>
      <c r="G146" s="3976"/>
      <c r="H146" s="3976"/>
      <c r="I146" s="3976"/>
      <c r="J146" s="3976"/>
      <c r="K146" s="3976"/>
      <c r="L146" s="3976"/>
      <c r="M146" s="3976"/>
      <c r="N146" s="3976"/>
      <c r="O146" s="3976"/>
      <c r="P146" s="3976"/>
      <c r="Q146" s="3976"/>
      <c r="R146" s="3976"/>
      <c r="S146" s="3976"/>
      <c r="T146" s="3976"/>
      <c r="U146" s="3976"/>
      <c r="V146" s="3976"/>
      <c r="W146" s="3976"/>
      <c r="X146" s="3976"/>
      <c r="Y146" s="3976"/>
      <c r="Z146" s="3976"/>
      <c r="AA146" s="3976"/>
      <c r="AB146" s="3976"/>
      <c r="AC146" s="3976"/>
      <c r="AD146" s="3976"/>
      <c r="AE146" s="3976"/>
      <c r="AF146" s="4123"/>
      <c r="AG146" s="3976"/>
      <c r="AH146" s="3976"/>
      <c r="AI146" s="3976"/>
      <c r="AJ146" s="3976"/>
      <c r="AK146" s="3976"/>
      <c r="AL146" s="3976"/>
      <c r="AM146" s="3976"/>
      <c r="AN146" s="3976"/>
      <c r="AO146" s="3976"/>
      <c r="AP146" s="3976"/>
      <c r="AQ146" s="3976"/>
      <c r="AR146" s="3976"/>
      <c r="AS146" s="3976"/>
      <c r="AT146" s="3976"/>
      <c r="AU146" s="3976"/>
      <c r="AV146" s="3976"/>
      <c r="AW146" s="3976"/>
      <c r="AX146" s="3976"/>
      <c r="AY146" s="3976"/>
      <c r="AZ146" s="3976"/>
      <c r="BA146" s="3976"/>
      <c r="BB146" s="3976"/>
      <c r="BC146" s="3976"/>
      <c r="BD146" s="3976"/>
      <c r="BE146" s="3976"/>
      <c r="BF146" s="3976"/>
      <c r="BG146" s="3976"/>
      <c r="BH146" s="3976"/>
      <c r="BI146" s="3976"/>
      <c r="BJ146" s="4124"/>
      <c r="BK146" s="4124"/>
      <c r="BL146" s="3976"/>
      <c r="BM146" s="3976"/>
      <c r="BN146" s="3976"/>
      <c r="BO146" s="3976"/>
      <c r="BP146" s="3976"/>
      <c r="BQ146" s="3976"/>
      <c r="BR146" s="3976"/>
      <c r="BS146" s="3976"/>
      <c r="BT146" s="3976"/>
      <c r="BU146" s="3976"/>
      <c r="BV146" s="3976"/>
      <c r="BW146" s="3976"/>
      <c r="BX146" s="3976"/>
      <c r="BY146" s="3976"/>
      <c r="BZ146" s="3976"/>
      <c r="CA146" s="3976"/>
      <c r="CB146" s="3976"/>
      <c r="CC146" s="3976"/>
      <c r="CD146" s="3976"/>
      <c r="CE146" s="3976"/>
      <c r="CF146" s="3976"/>
      <c r="CG146" s="3976"/>
      <c r="CH146" s="4124"/>
      <c r="CI146" s="3976"/>
      <c r="CJ146" s="3976"/>
      <c r="CK146" s="3976"/>
      <c r="CL146" s="4126"/>
      <c r="CM146" s="3976"/>
      <c r="CN146" s="3976"/>
      <c r="CO146" s="3976"/>
      <c r="CP146" s="4124"/>
      <c r="CQ146" s="3976"/>
      <c r="CR146" s="3976"/>
      <c r="CS146" s="3976"/>
      <c r="CT146" s="4124"/>
      <c r="CU146" s="3976"/>
      <c r="CV146" s="3976"/>
      <c r="CW146" s="3976"/>
      <c r="CX146" s="3976"/>
      <c r="CY146" s="3976"/>
      <c r="CZ146" s="3976"/>
      <c r="DA146" s="3976"/>
      <c r="DB146" s="3976"/>
      <c r="DC146" s="3976"/>
      <c r="DD146" s="3976"/>
      <c r="DE146" s="3976"/>
      <c r="DF146" s="3976"/>
      <c r="DG146" s="3976"/>
      <c r="DH146" s="3976"/>
      <c r="DI146" s="3976"/>
      <c r="DJ146" s="3976"/>
      <c r="DK146" s="3976"/>
      <c r="DL146" s="3976"/>
      <c r="DM146" s="3976"/>
      <c r="DN146" s="3976"/>
      <c r="DO146" s="3976"/>
      <c r="DP146" s="3976"/>
      <c r="DQ146" s="3976"/>
      <c r="DR146" s="3976"/>
      <c r="DS146" s="3976"/>
      <c r="DT146" s="3976"/>
      <c r="DU146" s="3976"/>
      <c r="DV146" s="4124"/>
      <c r="DW146" s="3976"/>
      <c r="DX146" s="3976"/>
      <c r="DY146" s="3976"/>
      <c r="DZ146" s="3976"/>
      <c r="EA146" s="3976"/>
      <c r="EB146" s="3976"/>
      <c r="EC146" s="3976"/>
      <c r="ED146" s="3976"/>
      <c r="EE146" s="3976"/>
      <c r="EF146" s="3976"/>
      <c r="EG146" s="3976"/>
      <c r="EH146" s="3976"/>
      <c r="EI146" s="3976"/>
      <c r="EJ146" s="3976"/>
      <c r="EK146" s="3976"/>
      <c r="EL146" s="3976"/>
    </row>
    <row r="147" spans="1:142" ht="15">
      <c r="A147" s="3976"/>
      <c r="B147" s="3976"/>
      <c r="C147" s="3976"/>
      <c r="D147" s="3976"/>
      <c r="E147" s="3976"/>
      <c r="F147" s="3976"/>
      <c r="G147" s="3976"/>
      <c r="H147" s="3976"/>
      <c r="I147" s="3976"/>
      <c r="J147" s="3976"/>
      <c r="K147" s="3976"/>
      <c r="L147" s="3976"/>
      <c r="M147" s="3976"/>
      <c r="N147" s="3976"/>
      <c r="O147" s="3976"/>
      <c r="P147" s="3976"/>
      <c r="Q147" s="3976"/>
      <c r="R147" s="3976"/>
      <c r="S147" s="3976"/>
      <c r="T147" s="3976"/>
      <c r="U147" s="3976"/>
      <c r="V147" s="3976"/>
      <c r="W147" s="3976"/>
      <c r="X147" s="3976"/>
      <c r="Y147" s="3976"/>
      <c r="Z147" s="3976"/>
      <c r="AA147" s="3976"/>
      <c r="AB147" s="3976"/>
      <c r="AC147" s="3976"/>
      <c r="AD147" s="3976"/>
      <c r="AE147" s="3976"/>
      <c r="AF147" s="4123"/>
      <c r="AG147" s="3976"/>
      <c r="AH147" s="3976"/>
      <c r="AI147" s="3976"/>
      <c r="AJ147" s="3976"/>
      <c r="AK147" s="3976"/>
      <c r="AL147" s="3976"/>
      <c r="AM147" s="3976"/>
      <c r="AN147" s="3976"/>
      <c r="AO147" s="3976"/>
      <c r="AP147" s="3976"/>
      <c r="AQ147" s="3976"/>
      <c r="AR147" s="3976"/>
      <c r="AS147" s="3976"/>
      <c r="AT147" s="3976"/>
      <c r="AU147" s="3976"/>
      <c r="AV147" s="3976"/>
      <c r="AW147" s="3976"/>
      <c r="AX147" s="3976"/>
      <c r="AY147" s="3976"/>
      <c r="AZ147" s="3976"/>
      <c r="BA147" s="3976"/>
      <c r="BB147" s="3976"/>
      <c r="BC147" s="3976"/>
      <c r="BD147" s="3976"/>
      <c r="BE147" s="3976"/>
      <c r="BF147" s="3976"/>
      <c r="BG147" s="3976"/>
      <c r="BH147" s="3976"/>
      <c r="BI147" s="3976"/>
      <c r="BJ147" s="4124"/>
      <c r="BK147" s="4124"/>
      <c r="BL147" s="3976"/>
      <c r="BM147" s="3976"/>
      <c r="BN147" s="3976"/>
      <c r="BO147" s="3976"/>
      <c r="BP147" s="3976"/>
      <c r="BQ147" s="3976"/>
      <c r="BR147" s="3976"/>
      <c r="BS147" s="3976"/>
      <c r="BT147" s="3976"/>
      <c r="BU147" s="3976"/>
      <c r="BV147" s="3976"/>
      <c r="BW147" s="3976"/>
      <c r="BX147" s="3976"/>
      <c r="BY147" s="3976"/>
      <c r="BZ147" s="3976"/>
      <c r="CA147" s="3976"/>
      <c r="CB147" s="3976"/>
      <c r="CC147" s="3976"/>
      <c r="CD147" s="3976"/>
      <c r="CE147" s="3976"/>
      <c r="CF147" s="3976"/>
      <c r="CG147" s="3976"/>
      <c r="CH147" s="4124"/>
      <c r="CI147" s="3976"/>
      <c r="CJ147" s="3976"/>
      <c r="CK147" s="3976"/>
      <c r="CL147" s="4126"/>
      <c r="CM147" s="3976"/>
      <c r="CN147" s="3976"/>
      <c r="CO147" s="3976"/>
      <c r="CP147" s="4124"/>
      <c r="CQ147" s="3976"/>
      <c r="CR147" s="3976"/>
      <c r="CS147" s="3976"/>
      <c r="CT147" s="4124"/>
      <c r="CU147" s="3976"/>
      <c r="CV147" s="3976"/>
      <c r="CW147" s="3976"/>
      <c r="CX147" s="3976"/>
      <c r="CY147" s="3976"/>
      <c r="CZ147" s="3976"/>
      <c r="DA147" s="3976"/>
      <c r="DB147" s="3976"/>
      <c r="DC147" s="3976"/>
      <c r="DD147" s="3976"/>
      <c r="DE147" s="3976"/>
      <c r="DF147" s="3976"/>
      <c r="DG147" s="3976"/>
      <c r="DH147" s="3976"/>
      <c r="DI147" s="3976"/>
      <c r="DJ147" s="3976"/>
      <c r="DK147" s="3976"/>
      <c r="DL147" s="3976"/>
      <c r="DM147" s="3976"/>
      <c r="DN147" s="3976"/>
      <c r="DO147" s="3976"/>
      <c r="DP147" s="3976"/>
      <c r="DQ147" s="3976"/>
      <c r="DR147" s="3976"/>
      <c r="DS147" s="3976"/>
      <c r="DT147" s="3976"/>
      <c r="DU147" s="3976"/>
      <c r="DV147" s="4124"/>
      <c r="DW147" s="3976"/>
      <c r="DX147" s="3976"/>
      <c r="DY147" s="3976"/>
      <c r="DZ147" s="3976"/>
      <c r="EA147" s="3976"/>
      <c r="EB147" s="3976"/>
      <c r="EC147" s="3976"/>
      <c r="ED147" s="3976"/>
      <c r="EE147" s="3976"/>
      <c r="EF147" s="3976"/>
      <c r="EG147" s="3976"/>
      <c r="EH147" s="3976"/>
      <c r="EI147" s="3976"/>
      <c r="EJ147" s="3976"/>
      <c r="EK147" s="3976"/>
      <c r="EL147" s="3976"/>
    </row>
    <row r="148" spans="1:142" ht="15">
      <c r="A148" s="3976"/>
      <c r="B148" s="3976"/>
      <c r="C148" s="3976"/>
      <c r="D148" s="3976"/>
      <c r="E148" s="3976"/>
      <c r="F148" s="3976"/>
      <c r="G148" s="3976"/>
      <c r="H148" s="3976"/>
      <c r="I148" s="3976"/>
      <c r="J148" s="3976"/>
      <c r="K148" s="3976"/>
      <c r="L148" s="3976"/>
      <c r="M148" s="3976"/>
      <c r="N148" s="3976"/>
      <c r="O148" s="3976"/>
      <c r="P148" s="3976"/>
      <c r="Q148" s="3976"/>
      <c r="R148" s="3976"/>
      <c r="S148" s="3976"/>
      <c r="T148" s="3976"/>
      <c r="U148" s="3976"/>
      <c r="V148" s="3976"/>
      <c r="W148" s="3976"/>
      <c r="X148" s="3976"/>
      <c r="Y148" s="3976"/>
      <c r="Z148" s="3976"/>
      <c r="AA148" s="3976"/>
      <c r="AB148" s="3976"/>
      <c r="AC148" s="3976"/>
      <c r="AD148" s="3976"/>
      <c r="AE148" s="3976"/>
      <c r="AF148" s="4123"/>
      <c r="AG148" s="3976"/>
      <c r="AH148" s="3976"/>
      <c r="AI148" s="3976"/>
      <c r="AJ148" s="3976"/>
      <c r="AK148" s="3976"/>
      <c r="AL148" s="3976"/>
      <c r="AM148" s="3976"/>
      <c r="AN148" s="3976"/>
      <c r="AO148" s="3976"/>
      <c r="AP148" s="3976"/>
      <c r="AQ148" s="3976"/>
      <c r="AR148" s="3976"/>
      <c r="AS148" s="3976"/>
      <c r="AT148" s="3976"/>
      <c r="AU148" s="3976"/>
      <c r="AV148" s="3976"/>
      <c r="AW148" s="3976"/>
      <c r="AX148" s="3976"/>
      <c r="AY148" s="3976"/>
      <c r="AZ148" s="3976"/>
      <c r="BA148" s="3976"/>
      <c r="BB148" s="3976"/>
      <c r="BC148" s="3976"/>
      <c r="BD148" s="3976"/>
      <c r="BE148" s="3976"/>
      <c r="BF148" s="3976"/>
      <c r="BG148" s="3976"/>
      <c r="BH148" s="3976"/>
      <c r="BI148" s="3976"/>
      <c r="BJ148" s="4124"/>
      <c r="BK148" s="4124"/>
      <c r="BL148" s="3976"/>
      <c r="BM148" s="3976"/>
      <c r="BN148" s="3976"/>
      <c r="BO148" s="3976"/>
      <c r="BP148" s="3976"/>
      <c r="BQ148" s="3976"/>
      <c r="BR148" s="3976"/>
      <c r="BS148" s="3976"/>
      <c r="BT148" s="3976"/>
      <c r="BU148" s="3976"/>
      <c r="BV148" s="3976"/>
      <c r="BW148" s="3976"/>
      <c r="BX148" s="3976"/>
      <c r="BY148" s="3976"/>
      <c r="BZ148" s="3976"/>
      <c r="CA148" s="3976"/>
      <c r="CB148" s="3976"/>
      <c r="CC148" s="3976"/>
      <c r="CD148" s="3976"/>
      <c r="CE148" s="3976"/>
      <c r="CF148" s="3976"/>
      <c r="CG148" s="3976"/>
      <c r="CH148" s="4124"/>
      <c r="CI148" s="3976"/>
      <c r="CJ148" s="3976"/>
      <c r="CK148" s="3976"/>
      <c r="CL148" s="4126"/>
      <c r="CM148" s="3976"/>
      <c r="CN148" s="3976"/>
      <c r="CO148" s="3976"/>
      <c r="CP148" s="4124"/>
      <c r="CQ148" s="3976"/>
      <c r="CR148" s="3976"/>
      <c r="CS148" s="3976"/>
      <c r="CT148" s="4124"/>
      <c r="CU148" s="3976"/>
      <c r="CV148" s="3976"/>
      <c r="CW148" s="3976"/>
      <c r="CX148" s="3976"/>
      <c r="CY148" s="3976"/>
      <c r="CZ148" s="3976"/>
      <c r="DA148" s="3976"/>
      <c r="DB148" s="3976"/>
      <c r="DC148" s="3976"/>
      <c r="DD148" s="3976"/>
      <c r="DE148" s="3976"/>
      <c r="DF148" s="3976"/>
      <c r="DG148" s="3976"/>
      <c r="DH148" s="3976"/>
      <c r="DI148" s="3976"/>
      <c r="DJ148" s="3976"/>
      <c r="DK148" s="3976"/>
      <c r="DL148" s="3976"/>
      <c r="DM148" s="3976"/>
      <c r="DN148" s="3976"/>
      <c r="DO148" s="3976"/>
      <c r="DP148" s="3976"/>
      <c r="DQ148" s="3976"/>
      <c r="DR148" s="3976"/>
      <c r="DS148" s="3976"/>
      <c r="DT148" s="3976"/>
      <c r="DU148" s="3976"/>
      <c r="DV148" s="4124"/>
      <c r="DW148" s="3976"/>
      <c r="DX148" s="3976"/>
      <c r="DY148" s="3976"/>
      <c r="DZ148" s="3976"/>
      <c r="EA148" s="3976"/>
      <c r="EB148" s="3976"/>
      <c r="EC148" s="3976"/>
      <c r="ED148" s="3976"/>
      <c r="EE148" s="3976"/>
      <c r="EF148" s="3976"/>
      <c r="EG148" s="3976"/>
      <c r="EH148" s="3976"/>
      <c r="EI148" s="3976"/>
      <c r="EJ148" s="3976"/>
      <c r="EK148" s="3976"/>
      <c r="EL148" s="3976"/>
    </row>
    <row r="149" spans="1:142" ht="15">
      <c r="A149" s="3976"/>
      <c r="B149" s="3976"/>
      <c r="C149" s="3976"/>
      <c r="D149" s="3976"/>
      <c r="E149" s="3976"/>
      <c r="F149" s="3976"/>
      <c r="G149" s="3976"/>
      <c r="H149" s="3976"/>
      <c r="I149" s="3976"/>
      <c r="J149" s="3976"/>
      <c r="K149" s="3976"/>
      <c r="L149" s="3976"/>
      <c r="M149" s="3976"/>
      <c r="N149" s="3976"/>
      <c r="O149" s="3976"/>
      <c r="P149" s="3976"/>
      <c r="Q149" s="3976"/>
      <c r="R149" s="3976"/>
      <c r="S149" s="3976"/>
      <c r="T149" s="3976"/>
      <c r="U149" s="3976"/>
      <c r="V149" s="3976"/>
      <c r="W149" s="3976"/>
      <c r="X149" s="3976"/>
      <c r="Y149" s="3976"/>
      <c r="Z149" s="3976"/>
      <c r="AA149" s="3976"/>
      <c r="AB149" s="3976"/>
      <c r="AC149" s="3976"/>
      <c r="AD149" s="3976"/>
      <c r="AE149" s="3976"/>
      <c r="AF149" s="4123"/>
      <c r="AG149" s="3976"/>
      <c r="AH149" s="3976"/>
      <c r="AI149" s="3976"/>
      <c r="AJ149" s="3976"/>
      <c r="AK149" s="3976"/>
      <c r="AL149" s="3976"/>
      <c r="AM149" s="3976"/>
      <c r="AN149" s="3976"/>
      <c r="AO149" s="3976"/>
      <c r="AP149" s="3976"/>
      <c r="AQ149" s="3976"/>
      <c r="AR149" s="3976"/>
      <c r="AS149" s="3976"/>
      <c r="AT149" s="3976"/>
      <c r="AU149" s="3976"/>
      <c r="AV149" s="3976"/>
      <c r="AW149" s="3976"/>
      <c r="AX149" s="3976"/>
      <c r="AY149" s="3976"/>
      <c r="AZ149" s="3976"/>
      <c r="BA149" s="3976"/>
      <c r="BB149" s="3976"/>
      <c r="BC149" s="3976"/>
      <c r="BD149" s="3976"/>
      <c r="BE149" s="3976"/>
      <c r="BF149" s="3976"/>
      <c r="BG149" s="3976"/>
      <c r="BH149" s="3976"/>
      <c r="BI149" s="3976"/>
      <c r="BJ149" s="4124"/>
      <c r="BK149" s="4124"/>
      <c r="BL149" s="3976"/>
      <c r="BM149" s="3976"/>
      <c r="BN149" s="3976"/>
      <c r="BO149" s="3976"/>
      <c r="BP149" s="3976"/>
      <c r="BQ149" s="3976"/>
      <c r="BR149" s="3976"/>
      <c r="BS149" s="3976"/>
      <c r="BT149" s="3976"/>
      <c r="BU149" s="3976"/>
      <c r="BV149" s="3976"/>
      <c r="BW149" s="3976"/>
      <c r="BX149" s="3976"/>
      <c r="BY149" s="3976"/>
      <c r="BZ149" s="3976"/>
      <c r="CA149" s="3976"/>
      <c r="CB149" s="3976"/>
      <c r="CC149" s="3976"/>
      <c r="CD149" s="3976"/>
      <c r="CE149" s="3976"/>
      <c r="CF149" s="3976"/>
      <c r="CG149" s="3976"/>
      <c r="CH149" s="4124"/>
      <c r="CI149" s="3976"/>
      <c r="CJ149" s="3976"/>
      <c r="CK149" s="3976"/>
      <c r="CL149" s="4126"/>
      <c r="CM149" s="3976"/>
      <c r="CN149" s="3976"/>
      <c r="CO149" s="3976"/>
      <c r="CP149" s="4124"/>
      <c r="CQ149" s="3976"/>
      <c r="CR149" s="3976"/>
      <c r="CS149" s="3976"/>
      <c r="CT149" s="4124"/>
      <c r="CU149" s="3976"/>
      <c r="CV149" s="3976"/>
      <c r="CW149" s="3976"/>
      <c r="CX149" s="3976"/>
      <c r="CY149" s="3976"/>
      <c r="CZ149" s="3976"/>
      <c r="DA149" s="3976"/>
      <c r="DB149" s="3976"/>
      <c r="DC149" s="3976"/>
      <c r="DD149" s="3976"/>
      <c r="DE149" s="3976"/>
      <c r="DF149" s="3976"/>
      <c r="DG149" s="3976"/>
      <c r="DH149" s="3976"/>
      <c r="DI149" s="3976"/>
      <c r="DJ149" s="3976"/>
      <c r="DK149" s="3976"/>
      <c r="DL149" s="3976"/>
      <c r="DM149" s="3976"/>
      <c r="DN149" s="3976"/>
      <c r="DO149" s="3976"/>
      <c r="DP149" s="3976"/>
      <c r="DQ149" s="3976"/>
      <c r="DR149" s="3976"/>
      <c r="DS149" s="3976"/>
      <c r="DT149" s="3976"/>
      <c r="DU149" s="3976"/>
      <c r="DV149" s="4124"/>
      <c r="DW149" s="3976"/>
      <c r="DX149" s="3976"/>
      <c r="DY149" s="3976"/>
      <c r="DZ149" s="3976"/>
      <c r="EA149" s="3976"/>
      <c r="EB149" s="3976"/>
      <c r="EC149" s="3976"/>
      <c r="ED149" s="3976"/>
      <c r="EE149" s="3976"/>
      <c r="EF149" s="3976"/>
      <c r="EG149" s="3976"/>
      <c r="EH149" s="3976"/>
      <c r="EI149" s="3976"/>
      <c r="EJ149" s="3976"/>
      <c r="EK149" s="3976"/>
      <c r="EL149" s="3976"/>
    </row>
    <row r="150" spans="1:142" ht="15">
      <c r="A150" s="3976"/>
      <c r="B150" s="3976"/>
      <c r="C150" s="3976"/>
      <c r="D150" s="3976"/>
      <c r="E150" s="3976"/>
      <c r="F150" s="3976"/>
      <c r="G150" s="3976"/>
      <c r="H150" s="3976"/>
      <c r="I150" s="3976"/>
      <c r="J150" s="3976"/>
      <c r="K150" s="3976"/>
      <c r="L150" s="3976"/>
      <c r="M150" s="3976"/>
      <c r="N150" s="3976"/>
      <c r="O150" s="3976"/>
      <c r="P150" s="3976"/>
      <c r="Q150" s="3976"/>
      <c r="R150" s="3976"/>
      <c r="S150" s="3976"/>
      <c r="T150" s="3976"/>
      <c r="U150" s="3976"/>
      <c r="V150" s="3976"/>
      <c r="W150" s="3976"/>
      <c r="X150" s="3976"/>
      <c r="Y150" s="3976"/>
      <c r="Z150" s="3976"/>
      <c r="AA150" s="3976"/>
      <c r="AB150" s="3976"/>
      <c r="AC150" s="3976"/>
      <c r="AD150" s="3976"/>
      <c r="AE150" s="3976"/>
      <c r="AF150" s="4123"/>
      <c r="AG150" s="3976"/>
      <c r="AH150" s="3976"/>
      <c r="AI150" s="3976"/>
      <c r="AJ150" s="3976"/>
      <c r="AK150" s="3976"/>
      <c r="AL150" s="3976"/>
      <c r="AM150" s="3976"/>
      <c r="AN150" s="3976"/>
      <c r="AO150" s="3976"/>
      <c r="AP150" s="3976"/>
      <c r="AQ150" s="3976"/>
      <c r="AR150" s="3976"/>
      <c r="AS150" s="3976"/>
      <c r="AT150" s="3976"/>
      <c r="AU150" s="3976"/>
      <c r="AV150" s="3976"/>
      <c r="AW150" s="3976"/>
      <c r="AX150" s="3976"/>
      <c r="AY150" s="3976"/>
      <c r="AZ150" s="3976"/>
      <c r="BA150" s="3976"/>
      <c r="BB150" s="3976"/>
      <c r="BC150" s="3976"/>
      <c r="BD150" s="3976"/>
      <c r="BE150" s="3976"/>
      <c r="BF150" s="3976"/>
      <c r="BG150" s="3976"/>
      <c r="BH150" s="3976"/>
      <c r="BI150" s="3976"/>
      <c r="BJ150" s="4124"/>
      <c r="BK150" s="4124"/>
      <c r="BL150" s="3976"/>
      <c r="BM150" s="3976"/>
      <c r="BN150" s="3976"/>
      <c r="BO150" s="3976"/>
      <c r="BP150" s="3976"/>
      <c r="BQ150" s="3976"/>
      <c r="BR150" s="3976"/>
      <c r="BS150" s="3976"/>
      <c r="BT150" s="3976"/>
      <c r="BU150" s="3976"/>
      <c r="BV150" s="3976"/>
      <c r="BW150" s="3976"/>
      <c r="BX150" s="3976"/>
      <c r="BY150" s="3976"/>
      <c r="BZ150" s="3976"/>
      <c r="CA150" s="3976"/>
      <c r="CB150" s="3976"/>
      <c r="CC150" s="3976"/>
      <c r="CD150" s="3976"/>
      <c r="CE150" s="3976"/>
      <c r="CF150" s="3976"/>
      <c r="CG150" s="3976"/>
      <c r="CH150" s="4124"/>
      <c r="CI150" s="3976"/>
      <c r="CJ150" s="3976"/>
      <c r="CK150" s="3976"/>
      <c r="CL150" s="4126"/>
      <c r="CM150" s="3976"/>
      <c r="CN150" s="3976"/>
      <c r="CO150" s="3976"/>
      <c r="CP150" s="4124"/>
      <c r="CQ150" s="3976"/>
      <c r="CR150" s="3976"/>
      <c r="CS150" s="3976"/>
      <c r="CT150" s="4124"/>
      <c r="CU150" s="3976"/>
      <c r="CV150" s="3976"/>
      <c r="CW150" s="3976"/>
      <c r="CX150" s="3976"/>
      <c r="CY150" s="3976"/>
      <c r="CZ150" s="3976"/>
      <c r="DA150" s="3976"/>
      <c r="DB150" s="3976"/>
      <c r="DC150" s="3976"/>
      <c r="DD150" s="3976"/>
      <c r="DE150" s="3976"/>
      <c r="DF150" s="3976"/>
      <c r="DG150" s="3976"/>
      <c r="DH150" s="3976"/>
      <c r="DI150" s="3976"/>
      <c r="DJ150" s="3976"/>
      <c r="DK150" s="3976"/>
      <c r="DL150" s="3976"/>
      <c r="DM150" s="3976"/>
      <c r="DN150" s="3976"/>
      <c r="DO150" s="3976"/>
      <c r="DP150" s="3976"/>
      <c r="DQ150" s="3976"/>
      <c r="DR150" s="3976"/>
      <c r="DS150" s="3976"/>
      <c r="DT150" s="3976"/>
      <c r="DU150" s="3976"/>
      <c r="DV150" s="4124"/>
      <c r="DW150" s="3976"/>
      <c r="DX150" s="3976"/>
      <c r="DY150" s="3976"/>
      <c r="DZ150" s="3976"/>
      <c r="EA150" s="3976"/>
      <c r="EB150" s="3976"/>
      <c r="EC150" s="3976"/>
      <c r="ED150" s="3976"/>
      <c r="EE150" s="3976"/>
      <c r="EF150" s="3976"/>
      <c r="EG150" s="3976"/>
      <c r="EH150" s="3976"/>
      <c r="EI150" s="3976"/>
      <c r="EJ150" s="3976"/>
      <c r="EK150" s="3976"/>
      <c r="EL150" s="3976"/>
    </row>
    <row r="151" spans="1:142" ht="15">
      <c r="A151" s="3976"/>
      <c r="B151" s="3976"/>
      <c r="C151" s="3976"/>
      <c r="D151" s="3976"/>
      <c r="E151" s="3976"/>
      <c r="F151" s="3976"/>
      <c r="G151" s="3976"/>
      <c r="H151" s="3976"/>
      <c r="I151" s="3976"/>
      <c r="J151" s="3976"/>
      <c r="K151" s="3976"/>
      <c r="L151" s="3976"/>
      <c r="M151" s="3976"/>
      <c r="N151" s="3976"/>
      <c r="O151" s="3976"/>
      <c r="P151" s="3976"/>
      <c r="Q151" s="3976"/>
      <c r="R151" s="3976"/>
      <c r="S151" s="3976"/>
      <c r="T151" s="3976"/>
      <c r="U151" s="3976"/>
      <c r="V151" s="3976"/>
      <c r="W151" s="3976"/>
      <c r="X151" s="3976"/>
      <c r="Y151" s="3976"/>
      <c r="Z151" s="3976"/>
      <c r="AA151" s="3976"/>
      <c r="AB151" s="3976"/>
      <c r="AC151" s="3976"/>
      <c r="AD151" s="3976"/>
      <c r="AE151" s="3976"/>
      <c r="AF151" s="4123"/>
      <c r="AG151" s="3976"/>
      <c r="AH151" s="3976"/>
      <c r="AI151" s="3976"/>
      <c r="AJ151" s="3976"/>
      <c r="AK151" s="3976"/>
      <c r="AL151" s="3976"/>
      <c r="AM151" s="3976"/>
      <c r="AN151" s="3976"/>
      <c r="AO151" s="3976"/>
      <c r="AP151" s="3976"/>
      <c r="AQ151" s="3976"/>
      <c r="AR151" s="3976"/>
      <c r="AS151" s="3976"/>
      <c r="AT151" s="3976"/>
      <c r="AU151" s="3976"/>
      <c r="AV151" s="3976"/>
      <c r="AW151" s="3976"/>
      <c r="AX151" s="3976"/>
      <c r="AY151" s="3976"/>
      <c r="AZ151" s="3976"/>
      <c r="BA151" s="3976"/>
      <c r="BB151" s="3976"/>
      <c r="BC151" s="3976"/>
      <c r="BD151" s="3976"/>
      <c r="BE151" s="3976"/>
      <c r="BF151" s="3976"/>
      <c r="BG151" s="3976"/>
      <c r="BH151" s="3976"/>
      <c r="BI151" s="3976"/>
      <c r="BJ151" s="4124"/>
      <c r="BK151" s="4124"/>
      <c r="BL151" s="3976"/>
      <c r="BM151" s="3976"/>
      <c r="BN151" s="3976"/>
      <c r="BO151" s="3976"/>
      <c r="BP151" s="3976"/>
      <c r="BQ151" s="3976"/>
      <c r="BR151" s="3976"/>
      <c r="BS151" s="3976"/>
      <c r="BT151" s="3976"/>
      <c r="BU151" s="3976"/>
      <c r="BV151" s="3976"/>
      <c r="BW151" s="3976"/>
      <c r="BX151" s="3976"/>
      <c r="BY151" s="3976"/>
      <c r="BZ151" s="3976"/>
      <c r="CA151" s="3976"/>
      <c r="CB151" s="3976"/>
      <c r="CC151" s="3976"/>
      <c r="CD151" s="3976"/>
      <c r="CE151" s="3976"/>
      <c r="CF151" s="3976"/>
      <c r="CG151" s="3976"/>
      <c r="CH151" s="4124"/>
      <c r="CI151" s="3976"/>
      <c r="CJ151" s="3976"/>
      <c r="CK151" s="3976"/>
      <c r="CL151" s="4126"/>
      <c r="CM151" s="3976"/>
      <c r="CN151" s="3976"/>
      <c r="CO151" s="3976"/>
      <c r="CP151" s="4124"/>
      <c r="CQ151" s="3976"/>
      <c r="CR151" s="3976"/>
      <c r="CS151" s="3976"/>
      <c r="CT151" s="4124"/>
      <c r="CU151" s="3976"/>
      <c r="CV151" s="3976"/>
      <c r="CW151" s="3976"/>
      <c r="CX151" s="3976"/>
      <c r="CY151" s="3976"/>
      <c r="CZ151" s="3976"/>
      <c r="DA151" s="3976"/>
      <c r="DB151" s="3976"/>
      <c r="DC151" s="3976"/>
      <c r="DD151" s="3976"/>
      <c r="DE151" s="3976"/>
      <c r="DF151" s="3976"/>
      <c r="DG151" s="3976"/>
      <c r="DH151" s="3976"/>
      <c r="DI151" s="3976"/>
      <c r="DJ151" s="3976"/>
      <c r="DK151" s="3976"/>
      <c r="DL151" s="3976"/>
      <c r="DM151" s="3976"/>
      <c r="DN151" s="3976"/>
      <c r="DO151" s="3976"/>
      <c r="DP151" s="3976"/>
      <c r="DQ151" s="3976"/>
      <c r="DR151" s="3976"/>
      <c r="DS151" s="3976"/>
      <c r="DT151" s="3976"/>
      <c r="DU151" s="3976"/>
      <c r="DV151" s="4124"/>
      <c r="DW151" s="3976"/>
      <c r="DX151" s="3976"/>
      <c r="DY151" s="3976"/>
      <c r="DZ151" s="3976"/>
      <c r="EA151" s="3976"/>
      <c r="EB151" s="3976"/>
      <c r="EC151" s="3976"/>
      <c r="ED151" s="3976"/>
      <c r="EE151" s="3976"/>
      <c r="EF151" s="3976"/>
      <c r="EG151" s="3976"/>
      <c r="EH151" s="3976"/>
      <c r="EI151" s="3976"/>
      <c r="EJ151" s="3976"/>
      <c r="EK151" s="3976"/>
      <c r="EL151" s="3976"/>
    </row>
    <row r="152" spans="1:142" ht="168.75" customHeight="1">
      <c r="A152" s="3976"/>
      <c r="B152" s="3976"/>
      <c r="C152" s="3976"/>
      <c r="D152" s="3976"/>
      <c r="E152" s="3976"/>
      <c r="F152" s="3976"/>
      <c r="G152" s="3976"/>
      <c r="H152" s="3976"/>
      <c r="I152" s="3976"/>
      <c r="J152" s="3976"/>
      <c r="K152" s="3976"/>
      <c r="L152" s="3976"/>
      <c r="M152" s="3976"/>
      <c r="N152" s="3976"/>
      <c r="O152" s="3976"/>
      <c r="P152" s="3976"/>
      <c r="Q152" s="3976"/>
      <c r="R152" s="3976"/>
      <c r="S152" s="3976"/>
      <c r="T152" s="3976"/>
      <c r="U152" s="3976"/>
      <c r="V152" s="3976"/>
      <c r="W152" s="3976"/>
      <c r="X152" s="3976"/>
      <c r="Y152" s="3976"/>
      <c r="Z152" s="3976"/>
      <c r="AA152" s="3976"/>
      <c r="AB152" s="3976"/>
      <c r="AC152" s="3976"/>
      <c r="AD152" s="3976"/>
      <c r="AE152" s="3976"/>
      <c r="AF152" s="4123"/>
      <c r="AG152" s="3976"/>
      <c r="AH152" s="3976"/>
      <c r="AI152" s="3976"/>
      <c r="AJ152" s="3976"/>
      <c r="AK152" s="3976"/>
      <c r="AL152" s="3976"/>
      <c r="AM152" s="3976"/>
      <c r="AN152" s="3976"/>
      <c r="AO152" s="3976"/>
      <c r="AP152" s="3976"/>
      <c r="AQ152" s="3976"/>
      <c r="AR152" s="3976"/>
      <c r="AS152" s="3976"/>
      <c r="AT152" s="3976"/>
      <c r="AU152" s="3976"/>
      <c r="AV152" s="3976"/>
      <c r="AW152" s="3976"/>
      <c r="AX152" s="3976"/>
      <c r="AY152" s="3976"/>
      <c r="AZ152" s="3976"/>
      <c r="BA152" s="3976"/>
      <c r="BB152" s="3976"/>
      <c r="BC152" s="3976"/>
      <c r="BD152" s="3976"/>
      <c r="BE152" s="3976"/>
      <c r="BF152" s="3976"/>
      <c r="BG152" s="3976"/>
      <c r="BH152" s="3976"/>
      <c r="BI152" s="3976"/>
      <c r="BJ152" s="4124"/>
      <c r="BK152" s="4124"/>
      <c r="BL152" s="3976"/>
      <c r="BM152" s="3976"/>
      <c r="BN152" s="3976"/>
      <c r="BO152" s="3976"/>
      <c r="BP152" s="3976"/>
      <c r="BQ152" s="3976"/>
      <c r="BR152" s="3976"/>
      <c r="BS152" s="3976"/>
      <c r="BT152" s="3976"/>
      <c r="BU152" s="3976"/>
      <c r="BV152" s="3976"/>
      <c r="BW152" s="3976"/>
      <c r="BX152" s="3976"/>
      <c r="BY152" s="3976"/>
      <c r="BZ152" s="3976"/>
      <c r="CA152" s="3976"/>
      <c r="CB152" s="3976"/>
      <c r="CC152" s="3976"/>
      <c r="CD152" s="3976"/>
      <c r="CE152" s="3976"/>
      <c r="CF152" s="3976"/>
      <c r="CG152" s="3976"/>
      <c r="CH152" s="4124"/>
      <c r="CI152" s="3976"/>
      <c r="CJ152" s="3976"/>
      <c r="CK152" s="3976"/>
      <c r="CL152" s="4126"/>
      <c r="CM152" s="3976"/>
      <c r="CN152" s="3976"/>
      <c r="CO152" s="3976"/>
      <c r="CP152" s="4124"/>
      <c r="CQ152" s="3976"/>
      <c r="CR152" s="3976"/>
      <c r="CS152" s="3976"/>
      <c r="CT152" s="4124"/>
      <c r="CU152" s="3976"/>
      <c r="CV152" s="3976"/>
      <c r="CW152" s="3976"/>
      <c r="CX152" s="3976"/>
      <c r="CY152" s="3976"/>
      <c r="CZ152" s="3976"/>
      <c r="DA152" s="3976"/>
      <c r="DB152" s="3976"/>
      <c r="DC152" s="3976"/>
      <c r="DD152" s="3976"/>
      <c r="DE152" s="3976"/>
      <c r="DF152" s="3976"/>
      <c r="DG152" s="3976"/>
      <c r="DH152" s="3976"/>
      <c r="DI152" s="3976"/>
      <c r="DJ152" s="3976"/>
      <c r="DK152" s="3976"/>
      <c r="DL152" s="3976"/>
      <c r="DM152" s="3976"/>
      <c r="DN152" s="3976"/>
      <c r="DO152" s="3976"/>
      <c r="DP152" s="3976"/>
      <c r="DQ152" s="3976"/>
      <c r="DR152" s="3976"/>
      <c r="DS152" s="3976"/>
      <c r="DT152" s="3976"/>
      <c r="DU152" s="3976"/>
      <c r="DV152" s="4124"/>
      <c r="DW152" s="3976"/>
      <c r="DX152" s="3976"/>
      <c r="DY152" s="3976"/>
      <c r="DZ152" s="3976"/>
      <c r="EA152" s="3976"/>
      <c r="EB152" s="3976"/>
      <c r="EC152" s="3976"/>
      <c r="ED152" s="3976"/>
      <c r="EE152" s="3976"/>
      <c r="EF152" s="3976"/>
      <c r="EG152" s="3976"/>
      <c r="EH152" s="3976"/>
      <c r="EI152" s="3976"/>
      <c r="EJ152" s="3976"/>
      <c r="EK152" s="3976"/>
      <c r="EL152" s="3976"/>
    </row>
    <row r="153" spans="1:142" ht="168.75" customHeight="1">
      <c r="A153" s="3976"/>
      <c r="B153" s="3976"/>
      <c r="C153" s="3976"/>
      <c r="D153" s="3976"/>
      <c r="E153" s="3976"/>
      <c r="F153" s="3976"/>
      <c r="G153" s="3976"/>
      <c r="H153" s="3976"/>
      <c r="I153" s="3976"/>
      <c r="J153" s="3976"/>
      <c r="K153" s="3976"/>
      <c r="L153" s="3976"/>
      <c r="M153" s="3976"/>
      <c r="N153" s="3976"/>
      <c r="O153" s="3976"/>
      <c r="P153" s="3976"/>
      <c r="Q153" s="3976"/>
      <c r="R153" s="3976"/>
      <c r="S153" s="3976"/>
      <c r="T153" s="3976"/>
      <c r="U153" s="3976"/>
      <c r="V153" s="3976"/>
      <c r="W153" s="3976"/>
      <c r="X153" s="3976"/>
      <c r="Y153" s="3976"/>
      <c r="Z153" s="3976"/>
      <c r="AA153" s="3976"/>
      <c r="AB153" s="3976"/>
      <c r="AC153" s="3976"/>
      <c r="AD153" s="3976"/>
      <c r="AE153" s="3976"/>
      <c r="AF153" s="4123"/>
      <c r="AG153" s="3976"/>
      <c r="AH153" s="3976"/>
      <c r="AI153" s="3976"/>
      <c r="AJ153" s="3976"/>
      <c r="AK153" s="3976"/>
      <c r="AL153" s="3976"/>
      <c r="AM153" s="3976"/>
      <c r="AN153" s="3976"/>
      <c r="AO153" s="3976"/>
      <c r="AP153" s="3976"/>
      <c r="AQ153" s="3976"/>
      <c r="AR153" s="3976"/>
      <c r="AS153" s="3976"/>
      <c r="AT153" s="3976"/>
      <c r="AU153" s="3976"/>
      <c r="AV153" s="3976"/>
      <c r="AW153" s="3976"/>
      <c r="AX153" s="3976"/>
      <c r="AY153" s="3976"/>
      <c r="AZ153" s="3976"/>
      <c r="BA153" s="3976"/>
      <c r="BB153" s="3976"/>
      <c r="BC153" s="3976"/>
      <c r="BD153" s="3976"/>
      <c r="BE153" s="3976"/>
      <c r="BF153" s="3976"/>
      <c r="BG153" s="3976"/>
      <c r="BH153" s="3976"/>
      <c r="BI153" s="3976"/>
      <c r="BJ153" s="4124"/>
      <c r="BK153" s="4124"/>
      <c r="BL153" s="3976"/>
      <c r="BM153" s="3976"/>
      <c r="BN153" s="3976"/>
      <c r="BO153" s="3976"/>
      <c r="BP153" s="3976"/>
      <c r="BQ153" s="3976"/>
      <c r="BR153" s="3976"/>
      <c r="BS153" s="3976"/>
      <c r="BT153" s="3976"/>
      <c r="BU153" s="3976"/>
      <c r="BV153" s="3976"/>
      <c r="BW153" s="3976"/>
      <c r="BX153" s="3976"/>
      <c r="BY153" s="3976"/>
      <c r="BZ153" s="3976"/>
      <c r="CA153" s="3976"/>
      <c r="CB153" s="3976"/>
      <c r="CC153" s="3976"/>
      <c r="CD153" s="3976"/>
      <c r="CE153" s="3976"/>
      <c r="CF153" s="3976"/>
      <c r="CG153" s="3976"/>
      <c r="CH153" s="4124"/>
      <c r="CI153" s="3976"/>
      <c r="CJ153" s="3976"/>
      <c r="CK153" s="3976"/>
      <c r="CL153" s="4126"/>
      <c r="CM153" s="3976"/>
      <c r="CN153" s="3976"/>
      <c r="CO153" s="3976"/>
      <c r="CP153" s="4124"/>
      <c r="CQ153" s="3976"/>
      <c r="CR153" s="3976"/>
      <c r="CS153" s="3976"/>
      <c r="CT153" s="4124"/>
      <c r="CU153" s="3976"/>
      <c r="CV153" s="3976"/>
      <c r="CW153" s="3976"/>
      <c r="CX153" s="3976"/>
      <c r="CY153" s="3976"/>
      <c r="CZ153" s="3976"/>
      <c r="DA153" s="3976"/>
      <c r="DB153" s="3976"/>
      <c r="DC153" s="3976"/>
      <c r="DD153" s="3976"/>
      <c r="DE153" s="3976"/>
      <c r="DF153" s="3976"/>
      <c r="DG153" s="3976"/>
      <c r="DH153" s="3976"/>
      <c r="DI153" s="3976"/>
      <c r="DJ153" s="3976"/>
      <c r="DK153" s="3976"/>
      <c r="DL153" s="3976"/>
      <c r="DM153" s="3976"/>
      <c r="DN153" s="3976"/>
      <c r="DO153" s="3976"/>
      <c r="DP153" s="3976"/>
      <c r="DQ153" s="3976"/>
      <c r="DR153" s="3976"/>
      <c r="DS153" s="3976"/>
      <c r="DT153" s="3976"/>
      <c r="DU153" s="3976"/>
      <c r="DV153" s="4124"/>
      <c r="DW153" s="3976"/>
      <c r="DX153" s="3976"/>
      <c r="DY153" s="3976"/>
      <c r="DZ153" s="3976"/>
      <c r="EA153" s="3976"/>
      <c r="EB153" s="3976"/>
      <c r="EC153" s="3976"/>
      <c r="ED153" s="3976"/>
      <c r="EE153" s="3976"/>
      <c r="EF153" s="3976"/>
      <c r="EG153" s="3976"/>
      <c r="EH153" s="3976"/>
      <c r="EI153" s="3976"/>
      <c r="EJ153" s="3976"/>
      <c r="EK153" s="3976"/>
      <c r="EL153" s="3976"/>
    </row>
    <row r="154" spans="1:142" ht="168.75" customHeight="1">
      <c r="A154" s="3976"/>
      <c r="B154" s="3976"/>
      <c r="C154" s="3976"/>
      <c r="D154" s="3976"/>
      <c r="E154" s="3976"/>
      <c r="F154" s="3976"/>
      <c r="G154" s="3976"/>
      <c r="H154" s="3976"/>
      <c r="I154" s="3976"/>
      <c r="J154" s="3976"/>
      <c r="K154" s="3976"/>
      <c r="L154" s="3976"/>
      <c r="M154" s="3976"/>
      <c r="N154" s="3976"/>
      <c r="O154" s="3976"/>
      <c r="P154" s="3976"/>
      <c r="Q154" s="3976"/>
      <c r="R154" s="3976"/>
      <c r="S154" s="3976"/>
      <c r="T154" s="3976"/>
      <c r="U154" s="3976"/>
      <c r="V154" s="3976"/>
      <c r="W154" s="3976"/>
      <c r="X154" s="3976"/>
      <c r="Y154" s="3976"/>
      <c r="Z154" s="3976"/>
      <c r="AA154" s="3976"/>
      <c r="AB154" s="3976"/>
      <c r="AC154" s="3976"/>
      <c r="AD154" s="3976"/>
      <c r="AE154" s="3976"/>
      <c r="AF154" s="4123"/>
      <c r="AG154" s="3976"/>
      <c r="AH154" s="3976"/>
      <c r="AI154" s="3976"/>
      <c r="AJ154" s="3976"/>
      <c r="AK154" s="3976"/>
      <c r="AL154" s="3976"/>
      <c r="AM154" s="3976"/>
      <c r="AN154" s="3976"/>
      <c r="AO154" s="3976"/>
      <c r="AP154" s="3976"/>
      <c r="AQ154" s="3976"/>
      <c r="AR154" s="3976"/>
      <c r="AS154" s="3976"/>
      <c r="AT154" s="3976"/>
      <c r="AU154" s="3976"/>
      <c r="AV154" s="3976"/>
      <c r="AW154" s="3976"/>
      <c r="AX154" s="3976"/>
      <c r="AY154" s="3976"/>
      <c r="AZ154" s="3976"/>
      <c r="BA154" s="3976"/>
      <c r="BB154" s="3976"/>
      <c r="BC154" s="3976"/>
      <c r="BD154" s="3976"/>
      <c r="BE154" s="3976"/>
      <c r="BF154" s="3976"/>
      <c r="BG154" s="3976"/>
      <c r="BH154" s="3976"/>
      <c r="BI154" s="3976"/>
      <c r="BJ154" s="4124"/>
      <c r="BK154" s="4124"/>
      <c r="BL154" s="3976"/>
      <c r="BM154" s="3976"/>
      <c r="BN154" s="3976"/>
      <c r="BO154" s="3976"/>
      <c r="BP154" s="3976"/>
      <c r="BQ154" s="3976"/>
      <c r="BR154" s="3976"/>
      <c r="BS154" s="3976"/>
      <c r="BT154" s="3976"/>
      <c r="BU154" s="3976"/>
      <c r="BV154" s="3976"/>
      <c r="BW154" s="3976"/>
      <c r="BX154" s="3976"/>
      <c r="BY154" s="3976"/>
      <c r="BZ154" s="3976"/>
      <c r="CA154" s="3976"/>
      <c r="CB154" s="3976"/>
      <c r="CC154" s="3976"/>
      <c r="CD154" s="3976"/>
      <c r="CE154" s="3976"/>
      <c r="CF154" s="3976"/>
      <c r="CG154" s="3976"/>
      <c r="CH154" s="4124"/>
      <c r="CI154" s="3976"/>
      <c r="CJ154" s="3976"/>
      <c r="CK154" s="3976"/>
      <c r="CL154" s="4126"/>
      <c r="CM154" s="3976"/>
      <c r="CN154" s="3976"/>
      <c r="CO154" s="3976"/>
      <c r="CP154" s="4124"/>
      <c r="CQ154" s="3976"/>
      <c r="CR154" s="3976"/>
      <c r="CS154" s="3976"/>
      <c r="CT154" s="4124"/>
      <c r="CU154" s="3976"/>
      <c r="CV154" s="3976"/>
      <c r="CW154" s="3976"/>
      <c r="CX154" s="3976"/>
      <c r="CY154" s="3976"/>
      <c r="CZ154" s="3976"/>
      <c r="DA154" s="3976"/>
      <c r="DB154" s="3976"/>
      <c r="DC154" s="3976"/>
      <c r="DD154" s="3976"/>
      <c r="DE154" s="3976"/>
      <c r="DF154" s="3976"/>
      <c r="DG154" s="3976"/>
      <c r="DH154" s="3976"/>
      <c r="DI154" s="3976"/>
      <c r="DJ154" s="3976"/>
      <c r="DK154" s="3976"/>
      <c r="DL154" s="3976"/>
      <c r="DM154" s="3976"/>
      <c r="DN154" s="3976"/>
      <c r="DO154" s="3976"/>
      <c r="DP154" s="3976"/>
      <c r="DQ154" s="3976"/>
      <c r="DR154" s="3976"/>
      <c r="DS154" s="3976"/>
      <c r="DT154" s="3976"/>
      <c r="DU154" s="3976"/>
      <c r="DV154" s="4124"/>
      <c r="DW154" s="3976"/>
      <c r="DX154" s="3976"/>
      <c r="DY154" s="3976"/>
      <c r="DZ154" s="3976"/>
      <c r="EA154" s="3976"/>
      <c r="EB154" s="3976"/>
      <c r="EC154" s="3976"/>
      <c r="ED154" s="3976"/>
      <c r="EE154" s="3976"/>
      <c r="EF154" s="3976"/>
      <c r="EG154" s="3976"/>
      <c r="EH154" s="3976"/>
      <c r="EI154" s="3976"/>
      <c r="EJ154" s="3976"/>
      <c r="EK154" s="3976"/>
      <c r="EL154" s="3976"/>
    </row>
    <row r="155" spans="1:142" ht="168.75" customHeight="1">
      <c r="A155" s="3976"/>
      <c r="B155" s="3976"/>
      <c r="C155" s="3976"/>
      <c r="D155" s="3976"/>
      <c r="E155" s="3976"/>
      <c r="F155" s="3976"/>
      <c r="G155" s="3976"/>
      <c r="H155" s="3976"/>
      <c r="I155" s="3976"/>
      <c r="J155" s="3976"/>
      <c r="K155" s="3976"/>
      <c r="L155" s="3976"/>
      <c r="M155" s="3976"/>
      <c r="N155" s="3976"/>
      <c r="O155" s="3976"/>
      <c r="P155" s="3976"/>
      <c r="Q155" s="3976"/>
      <c r="R155" s="3976"/>
      <c r="S155" s="3976"/>
      <c r="T155" s="3976"/>
      <c r="U155" s="3976"/>
      <c r="V155" s="3976"/>
      <c r="W155" s="3976"/>
      <c r="X155" s="3976"/>
      <c r="Y155" s="3976"/>
      <c r="Z155" s="3976"/>
      <c r="AA155" s="3976"/>
      <c r="AB155" s="3976"/>
      <c r="AC155" s="3976"/>
      <c r="AD155" s="3976"/>
      <c r="AE155" s="3976"/>
      <c r="AF155" s="4123"/>
      <c r="AG155" s="3976"/>
      <c r="AH155" s="3976"/>
      <c r="AI155" s="3976"/>
      <c r="AJ155" s="3976"/>
      <c r="AK155" s="3976"/>
      <c r="AL155" s="3976"/>
      <c r="AM155" s="3976"/>
      <c r="AN155" s="3976"/>
      <c r="AO155" s="3976"/>
      <c r="AP155" s="3976"/>
      <c r="AQ155" s="3976"/>
      <c r="AR155" s="3976"/>
      <c r="AS155" s="3976"/>
      <c r="AT155" s="3976"/>
      <c r="AU155" s="3976"/>
      <c r="AV155" s="3976"/>
      <c r="AW155" s="3976"/>
      <c r="AX155" s="3976"/>
      <c r="AY155" s="3976"/>
      <c r="AZ155" s="3976"/>
      <c r="BA155" s="3976"/>
      <c r="BB155" s="3976"/>
      <c r="BC155" s="3976"/>
      <c r="BD155" s="3976"/>
      <c r="BE155" s="3976"/>
      <c r="BF155" s="3976"/>
      <c r="BG155" s="3976"/>
      <c r="BH155" s="3976"/>
      <c r="BI155" s="3976"/>
      <c r="BJ155" s="4124"/>
      <c r="BK155" s="4124"/>
      <c r="BL155" s="3976"/>
      <c r="BM155" s="3976"/>
      <c r="BN155" s="3976"/>
      <c r="BO155" s="3976"/>
      <c r="BP155" s="3976"/>
      <c r="BQ155" s="3976"/>
      <c r="BR155" s="3976"/>
      <c r="BS155" s="3976"/>
      <c r="BT155" s="3976"/>
      <c r="BU155" s="3976"/>
      <c r="BV155" s="3976"/>
      <c r="BW155" s="3976"/>
      <c r="BX155" s="3976"/>
      <c r="BY155" s="3976"/>
      <c r="BZ155" s="3976"/>
      <c r="CA155" s="3976"/>
      <c r="CB155" s="3976"/>
      <c r="CC155" s="3976"/>
      <c r="CD155" s="3976"/>
      <c r="CE155" s="3976"/>
      <c r="CF155" s="3976"/>
      <c r="CG155" s="3976"/>
      <c r="CH155" s="4124"/>
      <c r="CI155" s="3976"/>
      <c r="CJ155" s="3976"/>
      <c r="CK155" s="3976"/>
      <c r="CL155" s="4126"/>
      <c r="CM155" s="3976"/>
      <c r="CN155" s="3976"/>
      <c r="CO155" s="3976"/>
      <c r="CP155" s="4124"/>
      <c r="CQ155" s="3976"/>
      <c r="CR155" s="3976"/>
      <c r="CS155" s="3976"/>
      <c r="CT155" s="4124"/>
      <c r="CU155" s="3976"/>
      <c r="CV155" s="3976"/>
      <c r="CW155" s="3976"/>
      <c r="CX155" s="3976"/>
      <c r="CY155" s="3976"/>
      <c r="CZ155" s="3976"/>
      <c r="DA155" s="3976"/>
      <c r="DB155" s="3976"/>
      <c r="DC155" s="3976"/>
      <c r="DD155" s="3976"/>
      <c r="DE155" s="3976"/>
      <c r="DF155" s="3976"/>
      <c r="DG155" s="3976"/>
      <c r="DH155" s="3976"/>
      <c r="DI155" s="3976"/>
      <c r="DJ155" s="3976"/>
      <c r="DK155" s="3976"/>
      <c r="DL155" s="3976"/>
      <c r="DM155" s="3976"/>
      <c r="DN155" s="3976"/>
      <c r="DO155" s="3976"/>
      <c r="DP155" s="3976"/>
      <c r="DQ155" s="3976"/>
      <c r="DR155" s="3976"/>
      <c r="DS155" s="3976"/>
      <c r="DT155" s="3976"/>
      <c r="DU155" s="3976"/>
      <c r="DV155" s="4124"/>
      <c r="DW155" s="3976"/>
      <c r="DX155" s="3976"/>
      <c r="DY155" s="3976"/>
      <c r="DZ155" s="3976"/>
      <c r="EA155" s="3976"/>
      <c r="EB155" s="3976"/>
      <c r="EC155" s="3976"/>
      <c r="ED155" s="3976"/>
      <c r="EE155" s="3976"/>
      <c r="EF155" s="3976"/>
      <c r="EG155" s="3976"/>
      <c r="EH155" s="3976"/>
      <c r="EI155" s="3976"/>
      <c r="EJ155" s="3976"/>
      <c r="EK155" s="3976"/>
      <c r="EL155" s="3976"/>
    </row>
    <row r="156" spans="1:142" ht="168.75" customHeight="1">
      <c r="A156" s="3976"/>
      <c r="B156" s="3976"/>
      <c r="C156" s="3976"/>
      <c r="D156" s="3976"/>
      <c r="E156" s="3976"/>
      <c r="F156" s="3976"/>
      <c r="G156" s="3976"/>
      <c r="H156" s="3976"/>
      <c r="I156" s="3976"/>
      <c r="J156" s="3976"/>
      <c r="K156" s="3976"/>
      <c r="L156" s="3976"/>
      <c r="M156" s="3976"/>
      <c r="N156" s="3976"/>
      <c r="O156" s="3976"/>
      <c r="P156" s="3976"/>
      <c r="Q156" s="3976"/>
      <c r="R156" s="3976"/>
      <c r="S156" s="3976"/>
      <c r="T156" s="3976"/>
      <c r="U156" s="3976"/>
      <c r="V156" s="3976"/>
      <c r="W156" s="3976"/>
      <c r="X156" s="3976"/>
      <c r="Y156" s="3976"/>
      <c r="Z156" s="3976"/>
      <c r="AA156" s="3976"/>
      <c r="AB156" s="3976"/>
      <c r="AC156" s="3976"/>
      <c r="AD156" s="3976"/>
      <c r="AE156" s="3976"/>
      <c r="AF156" s="4123"/>
      <c r="AG156" s="3976"/>
      <c r="AH156" s="3976"/>
      <c r="AI156" s="3976"/>
      <c r="AJ156" s="3976"/>
      <c r="AK156" s="3976"/>
      <c r="AL156" s="3976"/>
      <c r="AM156" s="3976"/>
      <c r="AN156" s="3976"/>
      <c r="AO156" s="3976"/>
      <c r="AP156" s="3976"/>
      <c r="AQ156" s="3976"/>
      <c r="AR156" s="3976"/>
      <c r="AS156" s="3976"/>
      <c r="AT156" s="3976"/>
      <c r="AU156" s="3976"/>
      <c r="AV156" s="3976"/>
      <c r="AW156" s="3976"/>
      <c r="AX156" s="3976"/>
      <c r="AY156" s="3976"/>
      <c r="AZ156" s="3976"/>
      <c r="BA156" s="3976"/>
      <c r="BB156" s="3976"/>
      <c r="BC156" s="3976"/>
      <c r="BD156" s="3976"/>
      <c r="BE156" s="3976"/>
      <c r="BF156" s="3976"/>
      <c r="BG156" s="3976"/>
      <c r="BH156" s="3976"/>
      <c r="BI156" s="3976"/>
      <c r="BJ156" s="4124"/>
      <c r="BK156" s="4124"/>
      <c r="BL156" s="3976"/>
      <c r="BM156" s="3976"/>
      <c r="BN156" s="3976"/>
      <c r="BO156" s="3976"/>
      <c r="BP156" s="3976"/>
      <c r="BQ156" s="3976"/>
      <c r="BR156" s="3976"/>
      <c r="BS156" s="3976"/>
      <c r="BT156" s="3976"/>
      <c r="BU156" s="3976"/>
      <c r="BV156" s="3976"/>
      <c r="BW156" s="3976"/>
      <c r="BX156" s="3976"/>
      <c r="BY156" s="3976"/>
      <c r="BZ156" s="3976"/>
      <c r="CA156" s="3976"/>
      <c r="CB156" s="3976"/>
      <c r="CC156" s="3976"/>
      <c r="CD156" s="3976"/>
      <c r="CE156" s="3976"/>
      <c r="CF156" s="3976"/>
      <c r="CG156" s="3976"/>
      <c r="CH156" s="4124"/>
      <c r="CI156" s="3976"/>
      <c r="CJ156" s="3976"/>
      <c r="CK156" s="3976"/>
      <c r="CL156" s="4126"/>
      <c r="CM156" s="3976"/>
      <c r="CN156" s="3976"/>
      <c r="CO156" s="3976"/>
      <c r="CP156" s="4124"/>
      <c r="CQ156" s="3976"/>
      <c r="CR156" s="3976"/>
      <c r="CS156" s="3976"/>
      <c r="CT156" s="4124"/>
      <c r="CU156" s="3976"/>
      <c r="CV156" s="3976"/>
      <c r="CW156" s="3976"/>
      <c r="CX156" s="3976"/>
      <c r="CY156" s="3976"/>
      <c r="CZ156" s="3976"/>
      <c r="DA156" s="3976"/>
      <c r="DB156" s="3976"/>
      <c r="DC156" s="3976"/>
      <c r="DD156" s="3976"/>
      <c r="DE156" s="3976"/>
      <c r="DF156" s="3976"/>
      <c r="DG156" s="3976"/>
      <c r="DH156" s="3976"/>
      <c r="DI156" s="3976"/>
      <c r="DJ156" s="3976"/>
      <c r="DK156" s="3976"/>
      <c r="DL156" s="3976"/>
      <c r="DM156" s="3976"/>
      <c r="DN156" s="3976"/>
      <c r="DO156" s="3976"/>
      <c r="DP156" s="3976"/>
      <c r="DQ156" s="3976"/>
      <c r="DR156" s="3976"/>
      <c r="DS156" s="3976"/>
      <c r="DT156" s="3976"/>
      <c r="DU156" s="3976"/>
      <c r="DV156" s="4124"/>
      <c r="DW156" s="3976"/>
      <c r="DX156" s="3976"/>
      <c r="DY156" s="3976"/>
      <c r="DZ156" s="3976"/>
      <c r="EA156" s="3976"/>
      <c r="EB156" s="3976"/>
      <c r="EC156" s="3976"/>
      <c r="ED156" s="3976"/>
      <c r="EE156" s="3976"/>
      <c r="EF156" s="3976"/>
      <c r="EG156" s="3976"/>
      <c r="EH156" s="3976"/>
      <c r="EI156" s="3976"/>
      <c r="EJ156" s="3976"/>
      <c r="EK156" s="3976"/>
      <c r="EL156" s="3976"/>
    </row>
    <row r="157" spans="1:142" ht="168.75" customHeight="1">
      <c r="A157" s="3976"/>
      <c r="B157" s="3976"/>
      <c r="C157" s="3976"/>
      <c r="D157" s="3976"/>
      <c r="E157" s="3976"/>
      <c r="F157" s="3976"/>
      <c r="G157" s="3976"/>
      <c r="H157" s="3976"/>
      <c r="I157" s="3976"/>
      <c r="J157" s="3976"/>
      <c r="K157" s="3976"/>
      <c r="L157" s="3976"/>
      <c r="M157" s="3976"/>
      <c r="N157" s="3976"/>
      <c r="O157" s="3976"/>
      <c r="P157" s="3976"/>
      <c r="Q157" s="3976"/>
      <c r="R157" s="3976"/>
      <c r="S157" s="3976"/>
      <c r="T157" s="3976"/>
      <c r="U157" s="3976"/>
      <c r="V157" s="3976"/>
      <c r="W157" s="3976"/>
      <c r="X157" s="3976"/>
      <c r="Y157" s="3976"/>
      <c r="Z157" s="3976"/>
      <c r="AA157" s="3976"/>
      <c r="AB157" s="3976"/>
      <c r="AC157" s="3976"/>
      <c r="AD157" s="3976"/>
      <c r="AE157" s="3976"/>
      <c r="AF157" s="4123"/>
      <c r="AG157" s="3976"/>
      <c r="AH157" s="3976"/>
      <c r="AI157" s="3976"/>
      <c r="AJ157" s="3976"/>
      <c r="AK157" s="3976"/>
      <c r="AL157" s="3976"/>
      <c r="AM157" s="3976"/>
      <c r="AN157" s="3976"/>
      <c r="AO157" s="3976"/>
      <c r="AP157" s="3976"/>
      <c r="AQ157" s="3976"/>
      <c r="AR157" s="3976"/>
      <c r="AS157" s="3976"/>
      <c r="AT157" s="3976"/>
      <c r="AU157" s="3976"/>
      <c r="AV157" s="3976"/>
      <c r="AW157" s="3976"/>
      <c r="AX157" s="3976"/>
      <c r="AY157" s="3976"/>
      <c r="AZ157" s="3976"/>
      <c r="BA157" s="3976"/>
      <c r="BB157" s="3976"/>
      <c r="BC157" s="3976"/>
      <c r="BD157" s="3976"/>
      <c r="BE157" s="3976"/>
      <c r="BF157" s="3976"/>
      <c r="BG157" s="3976"/>
      <c r="BH157" s="3976"/>
      <c r="BI157" s="3976"/>
      <c r="BJ157" s="4124"/>
      <c r="BK157" s="4124"/>
      <c r="BL157" s="3976"/>
      <c r="BM157" s="3976"/>
      <c r="BN157" s="3976"/>
      <c r="BO157" s="3976"/>
      <c r="BP157" s="3976"/>
      <c r="BQ157" s="3976"/>
      <c r="BR157" s="3976"/>
      <c r="BS157" s="3976"/>
      <c r="BT157" s="3976"/>
      <c r="BU157" s="3976"/>
      <c r="BV157" s="3976"/>
      <c r="BW157" s="3976"/>
      <c r="BX157" s="3976"/>
      <c r="BY157" s="3976"/>
      <c r="BZ157" s="3976"/>
      <c r="CA157" s="3976"/>
      <c r="CB157" s="3976"/>
      <c r="CC157" s="3976"/>
      <c r="CD157" s="3976"/>
      <c r="CE157" s="3976"/>
      <c r="CF157" s="3976"/>
      <c r="CG157" s="3976"/>
      <c r="CH157" s="4124"/>
      <c r="CI157" s="3976"/>
      <c r="CJ157" s="3976"/>
      <c r="CK157" s="3976"/>
      <c r="CL157" s="4126"/>
      <c r="CM157" s="3976"/>
      <c r="CN157" s="3976"/>
      <c r="CO157" s="3976"/>
      <c r="CP157" s="4124"/>
      <c r="CQ157" s="3976"/>
      <c r="CR157" s="3976"/>
      <c r="CS157" s="3976"/>
      <c r="CT157" s="4124"/>
      <c r="CU157" s="3976"/>
      <c r="CV157" s="3976"/>
      <c r="CW157" s="3976"/>
      <c r="CX157" s="3976"/>
      <c r="CY157" s="3976"/>
      <c r="CZ157" s="3976"/>
      <c r="DA157" s="3976"/>
      <c r="DB157" s="3976"/>
      <c r="DC157" s="3976"/>
      <c r="DD157" s="3976"/>
      <c r="DE157" s="3976"/>
      <c r="DF157" s="3976"/>
      <c r="DG157" s="3976"/>
      <c r="DH157" s="3976"/>
      <c r="DI157" s="3976"/>
      <c r="DJ157" s="3976"/>
      <c r="DK157" s="3976"/>
      <c r="DL157" s="3976"/>
      <c r="DM157" s="3976"/>
      <c r="DN157" s="3976"/>
      <c r="DO157" s="3976"/>
      <c r="DP157" s="3976"/>
      <c r="DQ157" s="3976"/>
      <c r="DR157" s="3976"/>
      <c r="DS157" s="3976"/>
      <c r="DT157" s="3976"/>
      <c r="DU157" s="3976"/>
      <c r="DV157" s="4124"/>
      <c r="DW157" s="3976"/>
      <c r="DX157" s="3976"/>
      <c r="DY157" s="3976"/>
      <c r="DZ157" s="3976"/>
      <c r="EA157" s="3976"/>
      <c r="EB157" s="3976"/>
      <c r="EC157" s="3976"/>
      <c r="ED157" s="3976"/>
      <c r="EE157" s="3976"/>
      <c r="EF157" s="3976"/>
      <c r="EG157" s="3976"/>
      <c r="EH157" s="3976"/>
      <c r="EI157" s="3976"/>
      <c r="EJ157" s="3976"/>
      <c r="EK157" s="3976"/>
      <c r="EL157" s="3976"/>
    </row>
    <row r="158" spans="1:142" ht="168.75" customHeight="1">
      <c r="A158" s="3976"/>
      <c r="B158" s="3976"/>
      <c r="C158" s="3976"/>
      <c r="D158" s="3976"/>
      <c r="E158" s="3976"/>
      <c r="F158" s="3976"/>
      <c r="G158" s="3976"/>
      <c r="H158" s="3976"/>
      <c r="I158" s="3976"/>
      <c r="J158" s="3976"/>
      <c r="K158" s="3976"/>
      <c r="L158" s="3976"/>
      <c r="M158" s="3976"/>
      <c r="N158" s="3976"/>
      <c r="O158" s="3976"/>
      <c r="P158" s="3976"/>
      <c r="Q158" s="3976"/>
      <c r="R158" s="3976"/>
      <c r="S158" s="3976"/>
      <c r="T158" s="3976"/>
      <c r="U158" s="3976"/>
      <c r="V158" s="3976"/>
      <c r="W158" s="3976"/>
      <c r="X158" s="3976"/>
      <c r="Y158" s="3976"/>
      <c r="Z158" s="3976"/>
      <c r="AA158" s="3976"/>
      <c r="AB158" s="3976"/>
      <c r="AC158" s="3976"/>
      <c r="AD158" s="3976"/>
      <c r="AE158" s="3976"/>
      <c r="AF158" s="4123"/>
      <c r="AG158" s="3976"/>
      <c r="AH158" s="3976"/>
      <c r="AI158" s="3976"/>
      <c r="AJ158" s="3976"/>
      <c r="AK158" s="3976"/>
      <c r="AL158" s="3976"/>
      <c r="AM158" s="3976"/>
      <c r="AN158" s="3976"/>
      <c r="AO158" s="3976"/>
      <c r="AP158" s="3976"/>
      <c r="AQ158" s="3976"/>
      <c r="AR158" s="3976"/>
      <c r="AS158" s="3976"/>
      <c r="AT158" s="3976"/>
      <c r="AU158" s="3976"/>
      <c r="AV158" s="3976"/>
      <c r="AW158" s="3976"/>
      <c r="AX158" s="3976"/>
      <c r="AY158" s="3976"/>
      <c r="AZ158" s="3976"/>
      <c r="BA158" s="3976"/>
      <c r="BB158" s="3976"/>
      <c r="BC158" s="3976"/>
      <c r="BD158" s="3976"/>
      <c r="BE158" s="3976"/>
      <c r="BF158" s="3976"/>
      <c r="BG158" s="3976"/>
      <c r="BH158" s="3976"/>
      <c r="BI158" s="3976"/>
      <c r="BJ158" s="4124"/>
      <c r="BK158" s="4124"/>
      <c r="BL158" s="3976"/>
      <c r="BM158" s="3976"/>
      <c r="BN158" s="3976"/>
      <c r="BO158" s="3976"/>
      <c r="BP158" s="3976"/>
      <c r="BQ158" s="3976"/>
      <c r="BR158" s="3976"/>
      <c r="BS158" s="3976"/>
      <c r="BT158" s="3976"/>
      <c r="BU158" s="3976"/>
      <c r="BV158" s="3976"/>
      <c r="BW158" s="3976"/>
      <c r="BX158" s="3976"/>
      <c r="BY158" s="3976"/>
      <c r="BZ158" s="3976"/>
      <c r="CA158" s="3976"/>
      <c r="CB158" s="3976"/>
      <c r="CC158" s="3976"/>
      <c r="CD158" s="3976"/>
      <c r="CE158" s="3976"/>
      <c r="CF158" s="3976"/>
      <c r="CG158" s="3976"/>
      <c r="CH158" s="4124"/>
      <c r="CI158" s="3976"/>
      <c r="CJ158" s="3976"/>
      <c r="CK158" s="3976"/>
      <c r="CL158" s="4126"/>
      <c r="CM158" s="3976"/>
      <c r="CN158" s="3976"/>
      <c r="CO158" s="3976"/>
      <c r="CP158" s="4124"/>
      <c r="CQ158" s="3976"/>
      <c r="CR158" s="3976"/>
      <c r="CS158" s="3976"/>
      <c r="CT158" s="4124"/>
      <c r="CU158" s="3976"/>
      <c r="CV158" s="3976"/>
      <c r="CW158" s="3976"/>
      <c r="CX158" s="3976"/>
      <c r="CY158" s="3976"/>
      <c r="CZ158" s="3976"/>
      <c r="DA158" s="3976"/>
      <c r="DB158" s="3976"/>
      <c r="DC158" s="3976"/>
      <c r="DD158" s="3976"/>
      <c r="DE158" s="3976"/>
      <c r="DF158" s="3976"/>
      <c r="DG158" s="3976"/>
      <c r="DH158" s="3976"/>
      <c r="DI158" s="3976"/>
      <c r="DJ158" s="3976"/>
      <c r="DK158" s="3976"/>
      <c r="DL158" s="3976"/>
      <c r="DM158" s="3976"/>
      <c r="DN158" s="3976"/>
      <c r="DO158" s="3976"/>
      <c r="DP158" s="3976"/>
      <c r="DQ158" s="3976"/>
      <c r="DR158" s="3976"/>
      <c r="DS158" s="3976"/>
      <c r="DT158" s="3976"/>
      <c r="DU158" s="3976"/>
      <c r="DV158" s="4124"/>
      <c r="DW158" s="3976"/>
      <c r="DX158" s="3976"/>
      <c r="DY158" s="3976"/>
      <c r="DZ158" s="3976"/>
      <c r="EA158" s="3976"/>
      <c r="EB158" s="3976"/>
      <c r="EC158" s="3976"/>
      <c r="ED158" s="3976"/>
      <c r="EE158" s="3976"/>
      <c r="EF158" s="3976"/>
      <c r="EG158" s="3976"/>
      <c r="EH158" s="3976"/>
      <c r="EI158" s="3976"/>
      <c r="EJ158" s="3976"/>
      <c r="EK158" s="3976"/>
      <c r="EL158" s="3976"/>
    </row>
    <row r="159" spans="1:142" ht="168.75" customHeight="1">
      <c r="A159" s="3976"/>
      <c r="B159" s="3976"/>
      <c r="C159" s="3976"/>
      <c r="D159" s="3976"/>
      <c r="E159" s="3976"/>
      <c r="F159" s="3976"/>
      <c r="G159" s="3976"/>
      <c r="H159" s="3976"/>
      <c r="I159" s="3976"/>
      <c r="J159" s="3976"/>
      <c r="K159" s="3976"/>
      <c r="L159" s="3976"/>
      <c r="M159" s="3976"/>
      <c r="N159" s="3976"/>
      <c r="O159" s="3976"/>
      <c r="P159" s="3976"/>
      <c r="Q159" s="3976"/>
      <c r="R159" s="3976"/>
      <c r="S159" s="3976"/>
      <c r="T159" s="3976"/>
      <c r="U159" s="3976"/>
      <c r="V159" s="3976"/>
      <c r="W159" s="3976"/>
      <c r="X159" s="3976"/>
      <c r="Y159" s="3976"/>
      <c r="Z159" s="3976"/>
      <c r="AA159" s="3976"/>
      <c r="AB159" s="3976"/>
      <c r="AC159" s="3976"/>
      <c r="AD159" s="3976"/>
      <c r="AE159" s="3976"/>
      <c r="AF159" s="4123"/>
      <c r="AG159" s="3976"/>
      <c r="AH159" s="3976"/>
      <c r="AI159" s="3976"/>
      <c r="AJ159" s="3976"/>
      <c r="AK159" s="3976"/>
      <c r="AL159" s="3976"/>
      <c r="AM159" s="3976"/>
      <c r="AN159" s="3976"/>
      <c r="AO159" s="3976"/>
      <c r="AP159" s="3976"/>
      <c r="AQ159" s="3976"/>
      <c r="AR159" s="3976"/>
      <c r="AS159" s="3976"/>
      <c r="AT159" s="3976"/>
      <c r="AU159" s="3976"/>
      <c r="AV159" s="3976"/>
      <c r="AW159" s="3976"/>
      <c r="AX159" s="3976"/>
      <c r="AY159" s="3976"/>
      <c r="AZ159" s="3976"/>
      <c r="BA159" s="3976"/>
      <c r="BB159" s="3976"/>
      <c r="BC159" s="3976"/>
      <c r="BD159" s="3976"/>
      <c r="BE159" s="3976"/>
      <c r="BF159" s="3976"/>
      <c r="BG159" s="3976"/>
      <c r="BH159" s="3976"/>
      <c r="BI159" s="3976"/>
      <c r="BJ159" s="4124"/>
      <c r="BK159" s="4124"/>
      <c r="BL159" s="3976"/>
      <c r="BM159" s="3976"/>
      <c r="BN159" s="3976"/>
      <c r="BO159" s="3976"/>
      <c r="BP159" s="3976"/>
      <c r="BQ159" s="3976"/>
      <c r="BR159" s="3976"/>
      <c r="BS159" s="3976"/>
      <c r="BT159" s="3976"/>
      <c r="BU159" s="3976"/>
      <c r="BV159" s="3976"/>
      <c r="BW159" s="3976"/>
      <c r="BX159" s="3976"/>
      <c r="BY159" s="3976"/>
      <c r="BZ159" s="3976"/>
      <c r="CA159" s="3976"/>
      <c r="CB159" s="3976"/>
      <c r="CC159" s="3976"/>
      <c r="CD159" s="3976"/>
      <c r="CE159" s="3976"/>
      <c r="CF159" s="3976"/>
      <c r="CG159" s="3976"/>
      <c r="CH159" s="4124"/>
      <c r="CI159" s="3976"/>
      <c r="CJ159" s="3976"/>
      <c r="CK159" s="3976"/>
      <c r="CL159" s="4126"/>
      <c r="CM159" s="3976"/>
      <c r="CN159" s="3976"/>
      <c r="CO159" s="3976"/>
      <c r="CP159" s="4124"/>
      <c r="CQ159" s="3976"/>
      <c r="CR159" s="3976"/>
      <c r="CS159" s="3976"/>
      <c r="CT159" s="4124"/>
      <c r="CU159" s="3976"/>
      <c r="CV159" s="3976"/>
      <c r="CW159" s="3976"/>
      <c r="CX159" s="3976"/>
      <c r="CY159" s="3976"/>
      <c r="CZ159" s="3976"/>
      <c r="DA159" s="3976"/>
      <c r="DB159" s="3976"/>
      <c r="DC159" s="3976"/>
      <c r="DD159" s="3976"/>
      <c r="DE159" s="3976"/>
      <c r="DF159" s="3976"/>
      <c r="DG159" s="3976"/>
      <c r="DH159" s="3976"/>
      <c r="DI159" s="3976"/>
      <c r="DJ159" s="3976"/>
      <c r="DK159" s="3976"/>
      <c r="DL159" s="3976"/>
      <c r="DM159" s="3976"/>
      <c r="DN159" s="3976"/>
      <c r="DO159" s="3976"/>
      <c r="DP159" s="3976"/>
      <c r="DQ159" s="3976"/>
      <c r="DR159" s="3976"/>
      <c r="DS159" s="3976"/>
      <c r="DT159" s="3976"/>
      <c r="DU159" s="3976"/>
      <c r="DV159" s="4124"/>
      <c r="DW159" s="3976"/>
      <c r="DX159" s="3976"/>
      <c r="DY159" s="3976"/>
      <c r="DZ159" s="3976"/>
      <c r="EA159" s="3976"/>
      <c r="EB159" s="3976"/>
      <c r="EC159" s="3976"/>
      <c r="ED159" s="3976"/>
      <c r="EE159" s="3976"/>
      <c r="EF159" s="3976"/>
      <c r="EG159" s="3976"/>
      <c r="EH159" s="3976"/>
      <c r="EI159" s="3976"/>
      <c r="EJ159" s="3976"/>
      <c r="EK159" s="3976"/>
      <c r="EL159" s="3976"/>
    </row>
    <row r="160" spans="1:142" ht="168.75" customHeight="1">
      <c r="A160" s="3976"/>
      <c r="B160" s="3976"/>
      <c r="C160" s="3976"/>
      <c r="D160" s="3976"/>
      <c r="E160" s="3976"/>
      <c r="F160" s="3976"/>
      <c r="G160" s="3976"/>
      <c r="H160" s="3976"/>
      <c r="I160" s="3976"/>
      <c r="J160" s="3976"/>
      <c r="K160" s="3976"/>
      <c r="L160" s="3976"/>
      <c r="M160" s="3976"/>
      <c r="N160" s="3976"/>
      <c r="O160" s="3976"/>
      <c r="P160" s="3976"/>
      <c r="Q160" s="3976"/>
      <c r="R160" s="3976"/>
      <c r="S160" s="3976"/>
      <c r="T160" s="3976"/>
      <c r="U160" s="3976"/>
      <c r="V160" s="3976"/>
      <c r="W160" s="3976"/>
      <c r="X160" s="3976"/>
      <c r="Y160" s="3976"/>
      <c r="Z160" s="3976"/>
      <c r="AA160" s="3976"/>
      <c r="AB160" s="3976"/>
      <c r="AC160" s="3976"/>
      <c r="AD160" s="3976"/>
      <c r="AE160" s="3976"/>
      <c r="AF160" s="4123"/>
      <c r="AG160" s="3976"/>
      <c r="AH160" s="3976"/>
      <c r="AI160" s="3976"/>
      <c r="AJ160" s="3976"/>
      <c r="AK160" s="3976"/>
      <c r="AL160" s="3976"/>
      <c r="AM160" s="3976"/>
      <c r="AN160" s="3976"/>
      <c r="AO160" s="3976"/>
      <c r="AP160" s="3976"/>
      <c r="AQ160" s="3976"/>
      <c r="AR160" s="3976"/>
      <c r="AS160" s="3976"/>
      <c r="AT160" s="3976"/>
      <c r="AU160" s="3976"/>
      <c r="AV160" s="3976"/>
      <c r="AW160" s="3976"/>
      <c r="AX160" s="3976"/>
      <c r="AY160" s="3976"/>
      <c r="AZ160" s="3976"/>
      <c r="BA160" s="3976"/>
      <c r="BB160" s="3976"/>
      <c r="BC160" s="3976"/>
      <c r="BD160" s="3976"/>
      <c r="BE160" s="3976"/>
      <c r="BF160" s="3976"/>
      <c r="BG160" s="3976"/>
      <c r="BH160" s="3976"/>
      <c r="BI160" s="3976"/>
      <c r="BJ160" s="4124"/>
      <c r="BK160" s="4124"/>
      <c r="BL160" s="3976"/>
      <c r="BM160" s="3976"/>
      <c r="BN160" s="3976"/>
      <c r="BO160" s="3976"/>
      <c r="BP160" s="3976"/>
      <c r="BQ160" s="3976"/>
      <c r="BR160" s="3976"/>
      <c r="BS160" s="3976"/>
      <c r="BT160" s="3976"/>
      <c r="BU160" s="3976"/>
      <c r="BV160" s="3976"/>
      <c r="BW160" s="3976"/>
      <c r="BX160" s="3976"/>
      <c r="BY160" s="3976"/>
      <c r="BZ160" s="3976"/>
      <c r="CA160" s="3976"/>
      <c r="CB160" s="3976"/>
      <c r="CC160" s="3976"/>
      <c r="CD160" s="3976"/>
      <c r="CE160" s="3976"/>
      <c r="CF160" s="3976"/>
      <c r="CG160" s="3976"/>
      <c r="CH160" s="4124"/>
      <c r="CI160" s="3976"/>
      <c r="CJ160" s="3976"/>
      <c r="CK160" s="3976"/>
      <c r="CL160" s="4126"/>
      <c r="CM160" s="3976"/>
      <c r="CN160" s="3976"/>
      <c r="CO160" s="3976"/>
      <c r="CP160" s="4124"/>
      <c r="CQ160" s="3976"/>
      <c r="CR160" s="3976"/>
      <c r="CS160" s="3976"/>
      <c r="CT160" s="4124"/>
      <c r="CU160" s="3976"/>
      <c r="CV160" s="3976"/>
      <c r="CW160" s="3976"/>
      <c r="CX160" s="3976"/>
      <c r="CY160" s="3976"/>
      <c r="CZ160" s="3976"/>
      <c r="DA160" s="3976"/>
      <c r="DB160" s="3976"/>
      <c r="DC160" s="3976"/>
      <c r="DD160" s="3976"/>
      <c r="DE160" s="3976"/>
      <c r="DF160" s="3976"/>
      <c r="DG160" s="3976"/>
      <c r="DH160" s="3976"/>
      <c r="DI160" s="3976"/>
      <c r="DJ160" s="3976"/>
      <c r="DK160" s="3976"/>
      <c r="DL160" s="3976"/>
      <c r="DM160" s="3976"/>
      <c r="DN160" s="3976"/>
      <c r="DO160" s="3976"/>
      <c r="DP160" s="3976"/>
      <c r="DQ160" s="3976"/>
      <c r="DR160" s="3976"/>
      <c r="DS160" s="3976"/>
      <c r="DT160" s="3976"/>
      <c r="DU160" s="3976"/>
      <c r="DV160" s="4124"/>
      <c r="DW160" s="3976"/>
      <c r="DX160" s="3976"/>
      <c r="DY160" s="3976"/>
      <c r="DZ160" s="3976"/>
      <c r="EA160" s="3976"/>
      <c r="EB160" s="3976"/>
      <c r="EC160" s="3976"/>
      <c r="ED160" s="3976"/>
      <c r="EE160" s="3976"/>
      <c r="EF160" s="3976"/>
      <c r="EG160" s="3976"/>
      <c r="EH160" s="3976"/>
      <c r="EI160" s="3976"/>
      <c r="EJ160" s="3976"/>
      <c r="EK160" s="3976"/>
      <c r="EL160" s="3976"/>
    </row>
    <row r="161" spans="1:142" ht="168.75" customHeight="1">
      <c r="A161" s="3976"/>
      <c r="B161" s="3976"/>
      <c r="C161" s="3976"/>
      <c r="D161" s="3976"/>
      <c r="E161" s="3976"/>
      <c r="F161" s="3976"/>
      <c r="G161" s="3976"/>
      <c r="H161" s="3976"/>
      <c r="I161" s="3976"/>
      <c r="J161" s="3976"/>
      <c r="K161" s="3976"/>
      <c r="L161" s="3976"/>
      <c r="M161" s="3976"/>
      <c r="N161" s="3976"/>
      <c r="O161" s="3976"/>
      <c r="P161" s="3976"/>
      <c r="Q161" s="3976"/>
      <c r="R161" s="3976"/>
      <c r="S161" s="3976"/>
      <c r="T161" s="3976"/>
      <c r="U161" s="3976"/>
      <c r="V161" s="3976"/>
      <c r="W161" s="3976"/>
      <c r="X161" s="3976"/>
      <c r="Y161" s="3976"/>
      <c r="Z161" s="3976"/>
      <c r="AA161" s="3976"/>
      <c r="AB161" s="3976"/>
      <c r="AC161" s="3976"/>
      <c r="AD161" s="3976"/>
      <c r="AE161" s="3976"/>
      <c r="AF161" s="4123"/>
      <c r="AG161" s="3976"/>
      <c r="AH161" s="3976"/>
      <c r="AI161" s="3976"/>
      <c r="AJ161" s="3976"/>
      <c r="AK161" s="3976"/>
      <c r="AL161" s="3976"/>
      <c r="AM161" s="3976"/>
      <c r="AN161" s="3976"/>
      <c r="AO161" s="3976"/>
      <c r="AP161" s="3976"/>
      <c r="AQ161" s="3976"/>
      <c r="AR161" s="3976"/>
      <c r="AS161" s="3976"/>
      <c r="AT161" s="3976"/>
      <c r="AU161" s="3976"/>
      <c r="AV161" s="3976"/>
      <c r="AW161" s="3976"/>
      <c r="AX161" s="3976"/>
      <c r="AY161" s="3976"/>
      <c r="AZ161" s="3976"/>
      <c r="BA161" s="3976"/>
      <c r="BB161" s="3976"/>
      <c r="BC161" s="3976"/>
      <c r="BD161" s="3976"/>
      <c r="BE161" s="3976"/>
      <c r="BF161" s="3976"/>
      <c r="BG161" s="3976"/>
      <c r="BH161" s="3976"/>
      <c r="BI161" s="3976"/>
      <c r="BJ161" s="4124"/>
      <c r="BK161" s="4124"/>
      <c r="BL161" s="3976"/>
      <c r="BM161" s="3976"/>
      <c r="BN161" s="3976"/>
      <c r="BO161" s="3976"/>
      <c r="BP161" s="3976"/>
      <c r="BQ161" s="3976"/>
      <c r="BR161" s="3976"/>
      <c r="BS161" s="3976"/>
      <c r="BT161" s="3976"/>
      <c r="BU161" s="3976"/>
      <c r="BV161" s="3976"/>
      <c r="BW161" s="3976"/>
      <c r="BX161" s="3976"/>
      <c r="BY161" s="3976"/>
      <c r="BZ161" s="3976"/>
      <c r="CA161" s="3976"/>
      <c r="CB161" s="3976"/>
      <c r="CC161" s="3976"/>
      <c r="CD161" s="3976"/>
      <c r="CE161" s="3976"/>
      <c r="CF161" s="3976"/>
      <c r="CG161" s="3976"/>
      <c r="CH161" s="4124"/>
      <c r="CI161" s="3976"/>
      <c r="CJ161" s="3976"/>
      <c r="CK161" s="3976"/>
      <c r="CL161" s="4126"/>
      <c r="CM161" s="3976"/>
      <c r="CN161" s="3976"/>
      <c r="CO161" s="3976"/>
      <c r="CP161" s="4124"/>
      <c r="CQ161" s="3976"/>
      <c r="CR161" s="3976"/>
      <c r="CS161" s="3976"/>
      <c r="CT161" s="4124"/>
      <c r="CU161" s="3976"/>
      <c r="CV161" s="3976"/>
      <c r="CW161" s="3976"/>
      <c r="CX161" s="3976"/>
      <c r="CY161" s="3976"/>
      <c r="CZ161" s="3976"/>
      <c r="DA161" s="3976"/>
      <c r="DB161" s="3976"/>
      <c r="DC161" s="3976"/>
      <c r="DD161" s="3976"/>
      <c r="DE161" s="3976"/>
      <c r="DF161" s="3976"/>
      <c r="DG161" s="3976"/>
      <c r="DH161" s="3976"/>
      <c r="DI161" s="3976"/>
      <c r="DJ161" s="3976"/>
      <c r="DK161" s="3976"/>
      <c r="DL161" s="3976"/>
      <c r="DM161" s="3976"/>
      <c r="DN161" s="3976"/>
      <c r="DO161" s="3976"/>
      <c r="DP161" s="3976"/>
      <c r="DQ161" s="3976"/>
      <c r="DR161" s="3976"/>
      <c r="DS161" s="3976"/>
      <c r="DT161" s="3976"/>
      <c r="DU161" s="3976"/>
      <c r="DV161" s="4124"/>
      <c r="DW161" s="3976"/>
      <c r="DX161" s="3976"/>
      <c r="DY161" s="3976"/>
      <c r="DZ161" s="3976"/>
      <c r="EA161" s="3976"/>
      <c r="EB161" s="3976"/>
      <c r="EC161" s="3976"/>
      <c r="ED161" s="3976"/>
      <c r="EE161" s="3976"/>
      <c r="EF161" s="3976"/>
      <c r="EG161" s="3976"/>
      <c r="EH161" s="3976"/>
      <c r="EI161" s="3976"/>
      <c r="EJ161" s="3976"/>
      <c r="EK161" s="3976"/>
      <c r="EL161" s="3976"/>
    </row>
    <row r="162" spans="1:142" ht="168.75" customHeight="1">
      <c r="A162" s="3976"/>
      <c r="B162" s="3976"/>
      <c r="C162" s="3976"/>
      <c r="D162" s="3976"/>
      <c r="E162" s="3976"/>
      <c r="F162" s="3976"/>
      <c r="G162" s="3976"/>
      <c r="H162" s="3976"/>
      <c r="I162" s="3976"/>
      <c r="J162" s="3976"/>
      <c r="K162" s="3976"/>
      <c r="L162" s="3976"/>
      <c r="M162" s="3976"/>
      <c r="N162" s="3976"/>
      <c r="O162" s="3976"/>
      <c r="P162" s="3976"/>
      <c r="Q162" s="3976"/>
      <c r="R162" s="3976"/>
      <c r="S162" s="3976"/>
      <c r="T162" s="3976"/>
      <c r="U162" s="3976"/>
      <c r="V162" s="3976"/>
      <c r="W162" s="3976"/>
      <c r="X162" s="3976"/>
      <c r="Y162" s="3976"/>
      <c r="Z162" s="3976"/>
      <c r="AA162" s="3976"/>
      <c r="AB162" s="3976"/>
      <c r="AC162" s="3976"/>
      <c r="AD162" s="3976"/>
      <c r="AE162" s="3976"/>
      <c r="AF162" s="4123"/>
      <c r="AG162" s="3976"/>
      <c r="AH162" s="3976"/>
      <c r="AI162" s="3976"/>
      <c r="AJ162" s="3976"/>
      <c r="AK162" s="3976"/>
      <c r="AL162" s="3976"/>
      <c r="AM162" s="3976"/>
      <c r="AN162" s="3976"/>
      <c r="AO162" s="3976"/>
      <c r="AP162" s="3976"/>
      <c r="AQ162" s="3976"/>
      <c r="AR162" s="3976"/>
      <c r="AS162" s="3976"/>
      <c r="AT162" s="3976"/>
      <c r="AU162" s="3976"/>
      <c r="AV162" s="3976"/>
      <c r="AW162" s="3976"/>
      <c r="AX162" s="3976"/>
      <c r="AY162" s="3976"/>
      <c r="AZ162" s="3976"/>
      <c r="BA162" s="3976"/>
      <c r="BB162" s="3976"/>
      <c r="BC162" s="3976"/>
      <c r="BD162" s="3976"/>
      <c r="BE162" s="3976"/>
      <c r="BF162" s="3976"/>
      <c r="BG162" s="3976"/>
      <c r="BH162" s="3976"/>
      <c r="BI162" s="3976"/>
      <c r="BJ162" s="4124"/>
      <c r="BK162" s="4124"/>
      <c r="BL162" s="3976"/>
      <c r="BM162" s="3976"/>
      <c r="BN162" s="3976"/>
      <c r="BO162" s="3976"/>
      <c r="BP162" s="3976"/>
      <c r="BQ162" s="3976"/>
      <c r="BR162" s="3976"/>
      <c r="BS162" s="3976"/>
      <c r="BT162" s="3976"/>
      <c r="BU162" s="3976"/>
      <c r="BV162" s="3976"/>
      <c r="BW162" s="3976"/>
      <c r="BX162" s="3976"/>
      <c r="BY162" s="3976"/>
      <c r="BZ162" s="3976"/>
      <c r="CA162" s="3976"/>
      <c r="CB162" s="3976"/>
      <c r="CC162" s="3976"/>
      <c r="CD162" s="3976"/>
      <c r="CE162" s="3976"/>
      <c r="CF162" s="3976"/>
      <c r="CG162" s="3976"/>
      <c r="CH162" s="4124"/>
      <c r="CI162" s="3976"/>
      <c r="CJ162" s="3976"/>
      <c r="CK162" s="3976"/>
      <c r="CL162" s="4126"/>
      <c r="CM162" s="3976"/>
      <c r="CN162" s="3976"/>
      <c r="CO162" s="3976"/>
      <c r="CP162" s="4124"/>
      <c r="CQ162" s="3976"/>
      <c r="CR162" s="3976"/>
      <c r="CS162" s="3976"/>
      <c r="CT162" s="4124"/>
      <c r="CU162" s="3976"/>
      <c r="CV162" s="3976"/>
      <c r="CW162" s="3976"/>
      <c r="CX162" s="3976"/>
      <c r="CY162" s="3976"/>
      <c r="CZ162" s="3976"/>
      <c r="DA162" s="3976"/>
      <c r="DB162" s="3976"/>
      <c r="DC162" s="3976"/>
      <c r="DD162" s="3976"/>
      <c r="DE162" s="3976"/>
      <c r="DF162" s="3976"/>
      <c r="DG162" s="3976"/>
      <c r="DH162" s="3976"/>
      <c r="DI162" s="3976"/>
      <c r="DJ162" s="3976"/>
      <c r="DK162" s="3976"/>
      <c r="DL162" s="3976"/>
      <c r="DM162" s="3976"/>
      <c r="DN162" s="3976"/>
      <c r="DO162" s="3976"/>
      <c r="DP162" s="3976"/>
      <c r="DQ162" s="3976"/>
      <c r="DR162" s="3976"/>
      <c r="DS162" s="3976"/>
      <c r="DT162" s="3976"/>
      <c r="DU162" s="3976"/>
      <c r="DV162" s="4124"/>
      <c r="DW162" s="3976"/>
      <c r="DX162" s="3976"/>
      <c r="DY162" s="3976"/>
      <c r="DZ162" s="3976"/>
      <c r="EA162" s="3976"/>
      <c r="EB162" s="3976"/>
      <c r="EC162" s="3976"/>
      <c r="ED162" s="3976"/>
      <c r="EE162" s="3976"/>
      <c r="EF162" s="3976"/>
      <c r="EG162" s="3976"/>
      <c r="EH162" s="3976"/>
      <c r="EI162" s="3976"/>
      <c r="EJ162" s="3976"/>
      <c r="EK162" s="3976"/>
      <c r="EL162" s="3976"/>
    </row>
    <row r="163" spans="1:142" ht="168.75" customHeight="1">
      <c r="A163" s="3976"/>
      <c r="B163" s="3976"/>
      <c r="C163" s="3976"/>
      <c r="D163" s="3976"/>
      <c r="E163" s="3976"/>
      <c r="F163" s="3976"/>
      <c r="G163" s="3976"/>
      <c r="H163" s="3976"/>
      <c r="I163" s="3976"/>
      <c r="J163" s="3976"/>
      <c r="K163" s="3976"/>
      <c r="L163" s="3976"/>
      <c r="M163" s="3976"/>
      <c r="N163" s="3976"/>
      <c r="O163" s="3976"/>
      <c r="P163" s="3976"/>
      <c r="Q163" s="3976"/>
      <c r="R163" s="3976"/>
      <c r="S163" s="3976"/>
      <c r="T163" s="3976"/>
      <c r="U163" s="3976"/>
      <c r="V163" s="3976"/>
      <c r="W163" s="3976"/>
      <c r="X163" s="3976"/>
      <c r="Y163" s="3976"/>
      <c r="Z163" s="3976"/>
      <c r="AA163" s="3976"/>
      <c r="AB163" s="3976"/>
      <c r="AC163" s="3976"/>
      <c r="AD163" s="3976"/>
      <c r="AE163" s="3976"/>
      <c r="AF163" s="4123"/>
      <c r="AG163" s="3976"/>
      <c r="AH163" s="3976"/>
      <c r="AI163" s="3976"/>
      <c r="AJ163" s="3976"/>
      <c r="AK163" s="3976"/>
      <c r="AL163" s="3976"/>
      <c r="AM163" s="3976"/>
      <c r="AN163" s="3976"/>
      <c r="AO163" s="3976"/>
      <c r="AP163" s="3976"/>
      <c r="AQ163" s="3976"/>
      <c r="AR163" s="3976"/>
      <c r="AS163" s="3976"/>
      <c r="AT163" s="3976"/>
      <c r="AU163" s="3976"/>
      <c r="AV163" s="3976"/>
      <c r="AW163" s="3976"/>
      <c r="AX163" s="3976"/>
      <c r="AY163" s="3976"/>
      <c r="AZ163" s="3976"/>
      <c r="BA163" s="3976"/>
      <c r="BB163" s="3976"/>
      <c r="BC163" s="3976"/>
      <c r="BD163" s="3976"/>
      <c r="BE163" s="3976"/>
      <c r="BF163" s="3976"/>
      <c r="BG163" s="3976"/>
      <c r="BH163" s="3976"/>
      <c r="BI163" s="3976"/>
      <c r="BJ163" s="4124"/>
      <c r="BK163" s="4124"/>
      <c r="BL163" s="3976"/>
      <c r="BM163" s="3976"/>
      <c r="BN163" s="3976"/>
      <c r="BO163" s="3976"/>
      <c r="BP163" s="3976"/>
      <c r="BQ163" s="3976"/>
      <c r="BR163" s="3976"/>
      <c r="BS163" s="3976"/>
      <c r="BT163" s="3976"/>
      <c r="BU163" s="3976"/>
      <c r="BV163" s="3976"/>
      <c r="BW163" s="3976"/>
      <c r="BX163" s="3976"/>
      <c r="BY163" s="3976"/>
      <c r="BZ163" s="3976"/>
      <c r="CA163" s="3976"/>
      <c r="CB163" s="3976"/>
      <c r="CC163" s="3976"/>
      <c r="CD163" s="3976"/>
      <c r="CE163" s="3976"/>
      <c r="CF163" s="3976"/>
      <c r="CG163" s="3976"/>
      <c r="CH163" s="4124"/>
      <c r="CI163" s="3976"/>
      <c r="CJ163" s="3976"/>
      <c r="CK163" s="3976"/>
      <c r="CL163" s="4126"/>
      <c r="CM163" s="3976"/>
      <c r="CN163" s="3976"/>
      <c r="CO163" s="3976"/>
      <c r="CP163" s="4124"/>
      <c r="CQ163" s="3976"/>
      <c r="CR163" s="3976"/>
      <c r="CS163" s="3976"/>
      <c r="CT163" s="4124"/>
      <c r="CU163" s="3976"/>
      <c r="CV163" s="3976"/>
      <c r="CW163" s="3976"/>
      <c r="CX163" s="3976"/>
      <c r="CY163" s="3976"/>
      <c r="CZ163" s="3976"/>
      <c r="DA163" s="3976"/>
      <c r="DB163" s="3976"/>
      <c r="DC163" s="3976"/>
      <c r="DD163" s="3976"/>
      <c r="DE163" s="3976"/>
      <c r="DF163" s="3976"/>
      <c r="DG163" s="3976"/>
      <c r="DH163" s="3976"/>
      <c r="DI163" s="3976"/>
      <c r="DJ163" s="3976"/>
      <c r="DK163" s="3976"/>
      <c r="DL163" s="3976"/>
      <c r="DM163" s="3976"/>
      <c r="DN163" s="3976"/>
      <c r="DO163" s="3976"/>
      <c r="DP163" s="3976"/>
      <c r="DQ163" s="3976"/>
      <c r="DR163" s="3976"/>
      <c r="DS163" s="3976"/>
      <c r="DT163" s="3976"/>
      <c r="DU163" s="3976"/>
      <c r="DV163" s="4124"/>
      <c r="DW163" s="3976"/>
      <c r="DX163" s="3976"/>
      <c r="DY163" s="3976"/>
      <c r="DZ163" s="3976"/>
      <c r="EA163" s="3976"/>
      <c r="EB163" s="3976"/>
      <c r="EC163" s="3976"/>
      <c r="ED163" s="3976"/>
      <c r="EE163" s="3976"/>
      <c r="EF163" s="3976"/>
      <c r="EG163" s="3976"/>
      <c r="EH163" s="3976"/>
      <c r="EI163" s="3976"/>
      <c r="EJ163" s="3976"/>
      <c r="EK163" s="3976"/>
      <c r="EL163" s="3976"/>
    </row>
    <row r="164" spans="1:142" ht="168.75" customHeight="1">
      <c r="A164" s="3976"/>
      <c r="B164" s="3976"/>
      <c r="C164" s="3976"/>
      <c r="D164" s="3976"/>
      <c r="E164" s="3976"/>
      <c r="F164" s="3976"/>
      <c r="G164" s="3976"/>
      <c r="H164" s="3976"/>
      <c r="I164" s="3976"/>
      <c r="J164" s="3976"/>
      <c r="K164" s="3976"/>
      <c r="L164" s="3976"/>
      <c r="M164" s="3976"/>
      <c r="N164" s="3976"/>
      <c r="O164" s="3976"/>
      <c r="P164" s="3976"/>
      <c r="Q164" s="3976"/>
      <c r="R164" s="3976"/>
      <c r="S164" s="3976"/>
      <c r="T164" s="3976"/>
      <c r="U164" s="3976"/>
      <c r="V164" s="3976"/>
      <c r="W164" s="3976"/>
      <c r="X164" s="3976"/>
      <c r="Y164" s="3976"/>
      <c r="Z164" s="3976"/>
      <c r="AA164" s="3976"/>
      <c r="AB164" s="3976"/>
      <c r="AC164" s="3976"/>
      <c r="AD164" s="3976"/>
      <c r="AE164" s="3976"/>
      <c r="AF164" s="4123"/>
      <c r="AG164" s="3976"/>
      <c r="AH164" s="3976"/>
      <c r="AI164" s="3976"/>
      <c r="AJ164" s="3976"/>
      <c r="AK164" s="3976"/>
      <c r="AL164" s="3976"/>
      <c r="AM164" s="3976"/>
      <c r="AN164" s="3976"/>
      <c r="AO164" s="3976"/>
      <c r="AP164" s="3976"/>
      <c r="AQ164" s="3976"/>
      <c r="AR164" s="3976"/>
      <c r="AS164" s="3976"/>
      <c r="AT164" s="3976"/>
      <c r="AU164" s="3976"/>
      <c r="AV164" s="3976"/>
      <c r="AW164" s="3976"/>
      <c r="AX164" s="3976"/>
      <c r="AY164" s="3976"/>
      <c r="AZ164" s="3976"/>
      <c r="BA164" s="3976"/>
      <c r="BB164" s="3976"/>
      <c r="BC164" s="3976"/>
      <c r="BD164" s="3976"/>
      <c r="BE164" s="3976"/>
      <c r="BF164" s="3976"/>
      <c r="BG164" s="3976"/>
      <c r="BH164" s="3976"/>
      <c r="BI164" s="3976"/>
      <c r="BJ164" s="4124"/>
      <c r="BK164" s="4124"/>
      <c r="BL164" s="3976"/>
      <c r="BM164" s="3976"/>
      <c r="BN164" s="3976"/>
      <c r="BO164" s="3976"/>
      <c r="BP164" s="3976"/>
      <c r="BQ164" s="3976"/>
      <c r="BR164" s="3976"/>
      <c r="BS164" s="3976"/>
      <c r="BT164" s="3976"/>
      <c r="BU164" s="3976"/>
      <c r="BV164" s="3976"/>
      <c r="BW164" s="3976"/>
      <c r="BX164" s="3976"/>
      <c r="BY164" s="3976"/>
      <c r="BZ164" s="3976"/>
      <c r="CA164" s="3976"/>
      <c r="CB164" s="3976"/>
      <c r="CC164" s="3976"/>
      <c r="CD164" s="3976"/>
      <c r="CE164" s="3976"/>
      <c r="CF164" s="3976"/>
      <c r="CG164" s="3976"/>
      <c r="CH164" s="4124"/>
      <c r="CI164" s="3976"/>
      <c r="CJ164" s="3976"/>
      <c r="CK164" s="3976"/>
      <c r="CL164" s="4126"/>
      <c r="CM164" s="3976"/>
      <c r="CN164" s="3976"/>
      <c r="CO164" s="3976"/>
      <c r="CP164" s="4124"/>
      <c r="CQ164" s="3976"/>
      <c r="CR164" s="3976"/>
      <c r="CS164" s="3976"/>
      <c r="CT164" s="4124"/>
      <c r="CU164" s="3976"/>
      <c r="CV164" s="3976"/>
      <c r="CW164" s="3976"/>
      <c r="CX164" s="3976"/>
      <c r="CY164" s="3976"/>
      <c r="CZ164" s="3976"/>
      <c r="DA164" s="3976"/>
      <c r="DB164" s="3976"/>
      <c r="DC164" s="3976"/>
      <c r="DD164" s="3976"/>
      <c r="DE164" s="3976"/>
      <c r="DF164" s="3976"/>
      <c r="DG164" s="3976"/>
      <c r="DH164" s="3976"/>
      <c r="DI164" s="3976"/>
      <c r="DJ164" s="3976"/>
      <c r="DK164" s="3976"/>
      <c r="DL164" s="3976"/>
      <c r="DM164" s="3976"/>
      <c r="DN164" s="3976"/>
      <c r="DO164" s="3976"/>
      <c r="DP164" s="3976"/>
      <c r="DQ164" s="3976"/>
      <c r="DR164" s="3976"/>
      <c r="DS164" s="3976"/>
      <c r="DT164" s="3976"/>
      <c r="DU164" s="3976"/>
      <c r="DV164" s="4124"/>
      <c r="DW164" s="3976"/>
      <c r="DX164" s="3976"/>
      <c r="DY164" s="3976"/>
      <c r="DZ164" s="3976"/>
      <c r="EA164" s="3976"/>
      <c r="EB164" s="3976"/>
      <c r="EC164" s="3976"/>
      <c r="ED164" s="3976"/>
      <c r="EE164" s="3976"/>
      <c r="EF164" s="3976"/>
      <c r="EG164" s="3976"/>
      <c r="EH164" s="3976"/>
      <c r="EI164" s="3976"/>
      <c r="EJ164" s="3976"/>
      <c r="EK164" s="3976"/>
      <c r="EL164" s="3976"/>
    </row>
    <row r="165" spans="1:142" ht="168.75" customHeight="1">
      <c r="A165" s="3976"/>
      <c r="B165" s="3976"/>
      <c r="C165" s="3976"/>
      <c r="D165" s="3976"/>
      <c r="E165" s="3976"/>
      <c r="F165" s="3976"/>
      <c r="G165" s="3976"/>
      <c r="H165" s="3976"/>
      <c r="I165" s="3976"/>
      <c r="J165" s="3976"/>
      <c r="K165" s="3976"/>
      <c r="L165" s="3976"/>
      <c r="M165" s="3976"/>
      <c r="N165" s="3976"/>
      <c r="O165" s="3976"/>
      <c r="P165" s="3976"/>
      <c r="Q165" s="3976"/>
      <c r="R165" s="3976"/>
      <c r="S165" s="3976"/>
      <c r="T165" s="3976"/>
      <c r="U165" s="3976"/>
      <c r="V165" s="3976"/>
      <c r="W165" s="3976"/>
      <c r="X165" s="3976"/>
      <c r="Y165" s="3976"/>
      <c r="Z165" s="3976"/>
      <c r="AA165" s="3976"/>
      <c r="AB165" s="3976"/>
      <c r="AC165" s="3976"/>
      <c r="AD165" s="3976"/>
      <c r="AE165" s="3976"/>
      <c r="AF165" s="4123"/>
      <c r="AG165" s="3976"/>
      <c r="AH165" s="3976"/>
      <c r="AI165" s="3976"/>
      <c r="AJ165" s="3976"/>
      <c r="AK165" s="3976"/>
      <c r="AL165" s="3976"/>
      <c r="AM165" s="3976"/>
      <c r="AN165" s="3976"/>
      <c r="AO165" s="3976"/>
      <c r="AP165" s="3976"/>
      <c r="AQ165" s="3976"/>
      <c r="AR165" s="3976"/>
      <c r="AS165" s="3976"/>
      <c r="AT165" s="3976"/>
      <c r="AU165" s="3976"/>
      <c r="AV165" s="3976"/>
      <c r="AW165" s="3976"/>
      <c r="AX165" s="3976"/>
      <c r="AY165" s="3976"/>
      <c r="AZ165" s="3976"/>
      <c r="BA165" s="3976"/>
      <c r="BB165" s="3976"/>
      <c r="BC165" s="3976"/>
      <c r="BD165" s="3976"/>
      <c r="BE165" s="3976"/>
      <c r="BF165" s="3976"/>
      <c r="BG165" s="3976"/>
      <c r="BH165" s="3976"/>
      <c r="BI165" s="3976"/>
      <c r="BJ165" s="4124"/>
      <c r="BK165" s="4124"/>
      <c r="BL165" s="3976"/>
      <c r="BM165" s="3976"/>
      <c r="BN165" s="3976"/>
      <c r="BO165" s="3976"/>
      <c r="BP165" s="3976"/>
      <c r="BQ165" s="3976"/>
      <c r="BR165" s="3976"/>
      <c r="BS165" s="3976"/>
      <c r="BT165" s="3976"/>
      <c r="BU165" s="3976"/>
      <c r="BV165" s="3976"/>
      <c r="BW165" s="3976"/>
      <c r="BX165" s="3976"/>
      <c r="BY165" s="3976"/>
      <c r="BZ165" s="3976"/>
      <c r="CA165" s="3976"/>
      <c r="CB165" s="3976"/>
      <c r="CC165" s="3976"/>
      <c r="CD165" s="3976"/>
      <c r="CE165" s="3976"/>
      <c r="CF165" s="3976"/>
      <c r="CG165" s="3976"/>
      <c r="CH165" s="4124"/>
      <c r="CI165" s="3976"/>
      <c r="CJ165" s="3976"/>
      <c r="CK165" s="3976"/>
      <c r="CL165" s="4126"/>
      <c r="CM165" s="3976"/>
      <c r="CN165" s="3976"/>
      <c r="CO165" s="3976"/>
      <c r="CP165" s="4124"/>
      <c r="CQ165" s="3976"/>
      <c r="CR165" s="3976"/>
      <c r="CS165" s="3976"/>
      <c r="CT165" s="4124"/>
      <c r="CU165" s="3976"/>
      <c r="CV165" s="3976"/>
      <c r="CW165" s="3976"/>
      <c r="CX165" s="3976"/>
      <c r="CY165" s="3976"/>
      <c r="CZ165" s="3976"/>
      <c r="DA165" s="3976"/>
      <c r="DB165" s="3976"/>
      <c r="DC165" s="3976"/>
      <c r="DD165" s="3976"/>
      <c r="DE165" s="3976"/>
      <c r="DF165" s="3976"/>
      <c r="DG165" s="3976"/>
      <c r="DH165" s="3976"/>
      <c r="DI165" s="3976"/>
      <c r="DJ165" s="3976"/>
      <c r="DK165" s="3976"/>
      <c r="DL165" s="3976"/>
      <c r="DM165" s="3976"/>
      <c r="DN165" s="3976"/>
      <c r="DO165" s="3976"/>
      <c r="DP165" s="3976"/>
      <c r="DQ165" s="3976"/>
      <c r="DR165" s="3976"/>
      <c r="DS165" s="3976"/>
      <c r="DT165" s="3976"/>
      <c r="DU165" s="3976"/>
      <c r="DV165" s="4124"/>
      <c r="DW165" s="3976"/>
      <c r="DX165" s="3976"/>
      <c r="DY165" s="3976"/>
      <c r="DZ165" s="3976"/>
      <c r="EA165" s="3976"/>
      <c r="EB165" s="3976"/>
      <c r="EC165" s="3976"/>
      <c r="ED165" s="3976"/>
      <c r="EE165" s="3976"/>
      <c r="EF165" s="3976"/>
      <c r="EG165" s="3976"/>
      <c r="EH165" s="3976"/>
      <c r="EI165" s="3976"/>
      <c r="EJ165" s="3976"/>
      <c r="EK165" s="3976"/>
      <c r="EL165" s="3976"/>
    </row>
    <row r="166" spans="1:142" ht="168.75" customHeight="1">
      <c r="A166" s="3976"/>
      <c r="B166" s="3976"/>
      <c r="C166" s="3976"/>
      <c r="D166" s="3976"/>
      <c r="E166" s="3976"/>
      <c r="F166" s="3976"/>
      <c r="G166" s="3976"/>
      <c r="H166" s="3976"/>
      <c r="I166" s="3976"/>
      <c r="J166" s="3976"/>
      <c r="K166" s="3976"/>
      <c r="L166" s="3976"/>
      <c r="M166" s="3976"/>
      <c r="N166" s="3976"/>
      <c r="O166" s="3976"/>
      <c r="P166" s="3976"/>
      <c r="Q166" s="3976"/>
      <c r="R166" s="3976"/>
      <c r="S166" s="3976"/>
      <c r="T166" s="3976"/>
      <c r="U166" s="3976"/>
      <c r="V166" s="3976"/>
      <c r="W166" s="3976"/>
      <c r="X166" s="3976"/>
      <c r="Y166" s="3976"/>
      <c r="Z166" s="3976"/>
      <c r="AA166" s="3976"/>
      <c r="AB166" s="3976"/>
      <c r="AC166" s="3976"/>
      <c r="AD166" s="3976"/>
      <c r="AE166" s="3976"/>
      <c r="AF166" s="4123"/>
      <c r="AG166" s="3976"/>
      <c r="AH166" s="3976"/>
      <c r="AI166" s="3976"/>
      <c r="AJ166" s="3976"/>
      <c r="AK166" s="3976"/>
      <c r="AL166" s="3976"/>
      <c r="AM166" s="3976"/>
      <c r="AN166" s="3976"/>
      <c r="AO166" s="3976"/>
      <c r="AP166" s="3976"/>
      <c r="AQ166" s="3976"/>
      <c r="AR166" s="3976"/>
      <c r="AS166" s="3976"/>
      <c r="AT166" s="3976"/>
      <c r="AU166" s="3976"/>
      <c r="AV166" s="3976"/>
      <c r="AW166" s="3976"/>
      <c r="AX166" s="3976"/>
      <c r="AY166" s="3976"/>
      <c r="AZ166" s="3976"/>
      <c r="BA166" s="3976"/>
      <c r="BB166" s="3976"/>
      <c r="BC166" s="3976"/>
      <c r="BD166" s="3976"/>
      <c r="BE166" s="3976"/>
      <c r="BF166" s="3976"/>
      <c r="BG166" s="3976"/>
      <c r="BH166" s="3976"/>
      <c r="BI166" s="3976"/>
      <c r="BJ166" s="4124"/>
      <c r="BK166" s="4124"/>
      <c r="BL166" s="3976"/>
      <c r="BM166" s="3976"/>
      <c r="BN166" s="3976"/>
      <c r="BO166" s="3976"/>
      <c r="BP166" s="3976"/>
      <c r="BQ166" s="3976"/>
      <c r="BR166" s="3976"/>
      <c r="BS166" s="3976"/>
      <c r="BT166" s="3976"/>
      <c r="BU166" s="3976"/>
      <c r="BV166" s="3976"/>
      <c r="BW166" s="3976"/>
      <c r="BX166" s="3976"/>
      <c r="BY166" s="3976"/>
      <c r="BZ166" s="3976"/>
      <c r="CA166" s="3976"/>
      <c r="CB166" s="3976"/>
      <c r="CC166" s="3976"/>
      <c r="CD166" s="3976"/>
      <c r="CE166" s="3976"/>
      <c r="CF166" s="3976"/>
      <c r="CG166" s="3976"/>
      <c r="CH166" s="4124"/>
      <c r="CI166" s="3976"/>
      <c r="CJ166" s="3976"/>
      <c r="CK166" s="3976"/>
      <c r="CL166" s="4126"/>
      <c r="CM166" s="3976"/>
      <c r="CN166" s="3976"/>
      <c r="CO166" s="3976"/>
      <c r="CP166" s="4124"/>
      <c r="CQ166" s="3976"/>
      <c r="CR166" s="3976"/>
      <c r="CS166" s="3976"/>
      <c r="CT166" s="4124"/>
      <c r="CU166" s="3976"/>
      <c r="CV166" s="3976"/>
      <c r="CW166" s="3976"/>
      <c r="CX166" s="3976"/>
      <c r="CY166" s="3976"/>
      <c r="CZ166" s="3976"/>
      <c r="DA166" s="3976"/>
      <c r="DB166" s="3976"/>
      <c r="DC166" s="3976"/>
      <c r="DD166" s="3976"/>
      <c r="DE166" s="3976"/>
      <c r="DF166" s="3976"/>
      <c r="DG166" s="3976"/>
      <c r="DH166" s="3976"/>
      <c r="DI166" s="3976"/>
      <c r="DJ166" s="3976"/>
      <c r="DK166" s="3976"/>
      <c r="DL166" s="3976"/>
      <c r="DM166" s="3976"/>
      <c r="DN166" s="3976"/>
      <c r="DO166" s="3976"/>
      <c r="DP166" s="3976"/>
      <c r="DQ166" s="3976"/>
      <c r="DR166" s="3976"/>
      <c r="DS166" s="3976"/>
      <c r="DT166" s="3976"/>
      <c r="DU166" s="3976"/>
      <c r="DV166" s="4124"/>
      <c r="DW166" s="3976"/>
      <c r="DX166" s="3976"/>
      <c r="DY166" s="3976"/>
      <c r="DZ166" s="3976"/>
      <c r="EA166" s="3976"/>
      <c r="EB166" s="3976"/>
      <c r="EC166" s="3976"/>
      <c r="ED166" s="3976"/>
      <c r="EE166" s="3976"/>
      <c r="EF166" s="3976"/>
      <c r="EG166" s="3976"/>
      <c r="EH166" s="3976"/>
      <c r="EI166" s="3976"/>
      <c r="EJ166" s="3976"/>
      <c r="EK166" s="3976"/>
      <c r="EL166" s="3976"/>
    </row>
    <row r="167" spans="1:142" ht="168.75" customHeight="1">
      <c r="A167" s="3976"/>
      <c r="B167" s="3976"/>
      <c r="C167" s="3976"/>
      <c r="D167" s="3976"/>
      <c r="E167" s="3976"/>
      <c r="F167" s="3976"/>
      <c r="G167" s="3976"/>
      <c r="H167" s="3976"/>
      <c r="I167" s="3976"/>
      <c r="J167" s="3976"/>
      <c r="K167" s="3976"/>
      <c r="L167" s="3976"/>
      <c r="M167" s="3976"/>
      <c r="N167" s="3976"/>
      <c r="O167" s="3976"/>
      <c r="P167" s="3976"/>
      <c r="Q167" s="3976"/>
      <c r="R167" s="3976"/>
      <c r="S167" s="3976"/>
      <c r="T167" s="3976"/>
      <c r="U167" s="3976"/>
      <c r="V167" s="3976"/>
      <c r="W167" s="3976"/>
      <c r="X167" s="3976"/>
      <c r="Y167" s="3976"/>
      <c r="Z167" s="3976"/>
      <c r="AA167" s="3976"/>
      <c r="AB167" s="3976"/>
      <c r="AC167" s="3976"/>
      <c r="AD167" s="3976"/>
      <c r="AE167" s="3976"/>
      <c r="AF167" s="4123"/>
      <c r="AG167" s="3976"/>
      <c r="AH167" s="3976"/>
      <c r="AI167" s="3976"/>
      <c r="AJ167" s="3976"/>
      <c r="AK167" s="3976"/>
      <c r="AL167" s="3976"/>
      <c r="AM167" s="3976"/>
      <c r="AN167" s="3976"/>
      <c r="AO167" s="3976"/>
      <c r="AP167" s="3976"/>
      <c r="AQ167" s="3976"/>
      <c r="AR167" s="3976"/>
      <c r="AS167" s="3976"/>
      <c r="AT167" s="3976"/>
      <c r="AU167" s="3976"/>
      <c r="AV167" s="3976"/>
      <c r="AW167" s="3976"/>
      <c r="AX167" s="3976"/>
      <c r="AY167" s="3976"/>
      <c r="AZ167" s="3976"/>
      <c r="BA167" s="3976"/>
      <c r="BB167" s="3976"/>
      <c r="BC167" s="3976"/>
      <c r="BD167" s="3976"/>
      <c r="BE167" s="3976"/>
      <c r="BF167" s="3976"/>
      <c r="BG167" s="3976"/>
      <c r="BH167" s="3976"/>
      <c r="BI167" s="3976"/>
      <c r="BJ167" s="4124"/>
      <c r="BK167" s="4124"/>
      <c r="BL167" s="3976"/>
      <c r="BM167" s="3976"/>
      <c r="BN167" s="3976"/>
      <c r="BO167" s="3976"/>
      <c r="BP167" s="3976"/>
      <c r="BQ167" s="3976"/>
      <c r="BR167" s="3976"/>
      <c r="BS167" s="3976"/>
      <c r="BT167" s="3976"/>
      <c r="BU167" s="3976"/>
      <c r="BV167" s="3976"/>
      <c r="BW167" s="3976"/>
      <c r="BX167" s="3976"/>
      <c r="BY167" s="3976"/>
      <c r="BZ167" s="3976"/>
      <c r="CA167" s="3976"/>
      <c r="CB167" s="3976"/>
      <c r="CC167" s="3976"/>
      <c r="CD167" s="3976"/>
      <c r="CE167" s="3976"/>
      <c r="CF167" s="3976"/>
      <c r="CG167" s="3976"/>
      <c r="CH167" s="4124"/>
      <c r="CI167" s="3976"/>
      <c r="CJ167" s="3976"/>
      <c r="CK167" s="3976"/>
      <c r="CL167" s="4126"/>
      <c r="CM167" s="3976"/>
      <c r="CN167" s="3976"/>
      <c r="CO167" s="3976"/>
      <c r="CP167" s="4124"/>
      <c r="CQ167" s="3976"/>
      <c r="CR167" s="3976"/>
      <c r="CS167" s="3976"/>
      <c r="CT167" s="4124"/>
      <c r="CU167" s="3976"/>
      <c r="CV167" s="3976"/>
      <c r="CW167" s="3976"/>
      <c r="CX167" s="3976"/>
      <c r="CY167" s="3976"/>
      <c r="CZ167" s="3976"/>
      <c r="DA167" s="3976"/>
      <c r="DB167" s="3976"/>
      <c r="DC167" s="3976"/>
      <c r="DD167" s="3976"/>
      <c r="DE167" s="3976"/>
      <c r="DF167" s="3976"/>
      <c r="DG167" s="3976"/>
      <c r="DH167" s="3976"/>
      <c r="DI167" s="3976"/>
      <c r="DJ167" s="3976"/>
      <c r="DK167" s="3976"/>
      <c r="DL167" s="3976"/>
      <c r="DM167" s="3976"/>
      <c r="DN167" s="3976"/>
      <c r="DO167" s="3976"/>
      <c r="DP167" s="3976"/>
      <c r="DQ167" s="3976"/>
      <c r="DR167" s="3976"/>
      <c r="DS167" s="3976"/>
      <c r="DT167" s="3976"/>
      <c r="DU167" s="3976"/>
      <c r="DV167" s="4124"/>
      <c r="DW167" s="3976"/>
      <c r="DX167" s="3976"/>
      <c r="DY167" s="3976"/>
      <c r="DZ167" s="3976"/>
      <c r="EA167" s="3976"/>
      <c r="EB167" s="3976"/>
      <c r="EC167" s="3976"/>
      <c r="ED167" s="3976"/>
      <c r="EE167" s="3976"/>
      <c r="EF167" s="3976"/>
      <c r="EG167" s="3976"/>
      <c r="EH167" s="3976"/>
      <c r="EI167" s="3976"/>
      <c r="EJ167" s="3976"/>
      <c r="EK167" s="3976"/>
      <c r="EL167" s="3976"/>
    </row>
    <row r="168" spans="1:142" ht="168.75" customHeight="1">
      <c r="A168" s="3976"/>
      <c r="B168" s="3976"/>
      <c r="C168" s="3976"/>
      <c r="D168" s="3976"/>
      <c r="E168" s="3976"/>
      <c r="F168" s="3976"/>
      <c r="G168" s="3976"/>
      <c r="H168" s="3976"/>
      <c r="I168" s="3976"/>
      <c r="J168" s="3976"/>
      <c r="K168" s="3976"/>
      <c r="L168" s="3976"/>
      <c r="M168" s="3976"/>
      <c r="N168" s="3976"/>
      <c r="O168" s="3976"/>
      <c r="P168" s="3976"/>
      <c r="Q168" s="3976"/>
      <c r="R168" s="3976"/>
      <c r="S168" s="3976"/>
      <c r="T168" s="3976"/>
      <c r="U168" s="3976"/>
      <c r="V168" s="3976"/>
      <c r="W168" s="3976"/>
      <c r="X168" s="3976"/>
      <c r="Y168" s="3976"/>
      <c r="Z168" s="3976"/>
      <c r="AA168" s="3976"/>
      <c r="AB168" s="3976"/>
      <c r="AC168" s="3976"/>
      <c r="AD168" s="3976"/>
      <c r="AE168" s="3976"/>
      <c r="AF168" s="4123"/>
      <c r="AG168" s="3976"/>
      <c r="AH168" s="3976"/>
      <c r="AI168" s="3976"/>
      <c r="AJ168" s="3976"/>
      <c r="AK168" s="3976"/>
      <c r="AL168" s="3976"/>
      <c r="AM168" s="3976"/>
      <c r="AN168" s="3976"/>
      <c r="AO168" s="3976"/>
      <c r="AP168" s="3976"/>
      <c r="AQ168" s="3976"/>
      <c r="AR168" s="3976"/>
      <c r="AS168" s="3976"/>
      <c r="AT168" s="3976"/>
      <c r="AU168" s="3976"/>
      <c r="AV168" s="3976"/>
      <c r="AW168" s="3976"/>
      <c r="AX168" s="3976"/>
      <c r="AY168" s="3976"/>
      <c r="AZ168" s="3976"/>
      <c r="BA168" s="3976"/>
      <c r="BB168" s="3976"/>
      <c r="BC168" s="3976"/>
      <c r="BD168" s="3976"/>
      <c r="BE168" s="3976"/>
      <c r="BF168" s="3976"/>
      <c r="BG168" s="3976"/>
      <c r="BH168" s="3976"/>
      <c r="BI168" s="3976"/>
      <c r="BJ168" s="4124"/>
      <c r="BK168" s="4124"/>
      <c r="BL168" s="3976"/>
      <c r="BM168" s="3976"/>
      <c r="BN168" s="3976"/>
      <c r="BO168" s="3976"/>
      <c r="BP168" s="3976"/>
      <c r="BQ168" s="3976"/>
      <c r="BR168" s="3976"/>
      <c r="BS168" s="3976"/>
      <c r="BT168" s="3976"/>
      <c r="BU168" s="3976"/>
      <c r="BV168" s="3976"/>
      <c r="BW168" s="3976"/>
      <c r="BX168" s="3976"/>
      <c r="BY168" s="3976"/>
      <c r="BZ168" s="3976"/>
      <c r="CA168" s="3976"/>
      <c r="CB168" s="3976"/>
      <c r="CC168" s="3976"/>
      <c r="CD168" s="3976"/>
      <c r="CE168" s="3976"/>
      <c r="CF168" s="3976"/>
      <c r="CG168" s="3976"/>
      <c r="CH168" s="4124"/>
      <c r="CI168" s="3976"/>
      <c r="CJ168" s="3976"/>
      <c r="CK168" s="3976"/>
      <c r="CL168" s="4126"/>
      <c r="CM168" s="3976"/>
      <c r="CN168" s="3976"/>
      <c r="CO168" s="3976"/>
      <c r="CP168" s="4124"/>
      <c r="CQ168" s="3976"/>
      <c r="CR168" s="3976"/>
      <c r="CS168" s="3976"/>
      <c r="CT168" s="4124"/>
      <c r="CU168" s="3976"/>
      <c r="CV168" s="3976"/>
      <c r="CW168" s="3976"/>
      <c r="CX168" s="3976"/>
      <c r="CY168" s="3976"/>
      <c r="CZ168" s="3976"/>
      <c r="DA168" s="3976"/>
      <c r="DB168" s="3976"/>
      <c r="DC168" s="3976"/>
      <c r="DD168" s="3976"/>
      <c r="DE168" s="3976"/>
      <c r="DF168" s="3976"/>
      <c r="DG168" s="3976"/>
      <c r="DH168" s="3976"/>
      <c r="DI168" s="3976"/>
      <c r="DJ168" s="3976"/>
      <c r="DK168" s="3976"/>
      <c r="DL168" s="3976"/>
      <c r="DM168" s="3976"/>
      <c r="DN168" s="3976"/>
      <c r="DO168" s="3976"/>
      <c r="DP168" s="3976"/>
      <c r="DQ168" s="3976"/>
      <c r="DR168" s="3976"/>
      <c r="DS168" s="3976"/>
      <c r="DT168" s="3976"/>
      <c r="DU168" s="3976"/>
      <c r="DV168" s="4124"/>
      <c r="DW168" s="3976"/>
      <c r="DX168" s="3976"/>
      <c r="DY168" s="3976"/>
      <c r="DZ168" s="3976"/>
      <c r="EA168" s="3976"/>
      <c r="EB168" s="3976"/>
      <c r="EC168" s="3976"/>
      <c r="ED168" s="3976"/>
      <c r="EE168" s="3976"/>
      <c r="EF168" s="3976"/>
      <c r="EG168" s="3976"/>
      <c r="EH168" s="3976"/>
      <c r="EI168" s="3976"/>
      <c r="EJ168" s="3976"/>
      <c r="EK168" s="3976"/>
      <c r="EL168" s="3976"/>
    </row>
    <row r="169" spans="1:142" ht="168.75" customHeight="1">
      <c r="A169" s="3976"/>
      <c r="B169" s="3976"/>
      <c r="C169" s="3976"/>
      <c r="D169" s="3976"/>
      <c r="E169" s="3976"/>
      <c r="F169" s="3976"/>
      <c r="G169" s="3976"/>
      <c r="H169" s="3976"/>
      <c r="I169" s="3976"/>
      <c r="J169" s="3976"/>
      <c r="K169" s="3976"/>
      <c r="L169" s="3976"/>
      <c r="M169" s="3976"/>
      <c r="N169" s="3976"/>
      <c r="O169" s="3976"/>
      <c r="P169" s="3976"/>
      <c r="Q169" s="3976"/>
      <c r="R169" s="3976"/>
      <c r="S169" s="3976"/>
      <c r="T169" s="3976"/>
      <c r="U169" s="3976"/>
      <c r="V169" s="3976"/>
      <c r="W169" s="3976"/>
      <c r="X169" s="3976"/>
      <c r="Y169" s="3976"/>
      <c r="Z169" s="3976"/>
      <c r="AA169" s="3976"/>
      <c r="AB169" s="3976"/>
      <c r="AC169" s="3976"/>
      <c r="AD169" s="3976"/>
      <c r="AE169" s="3976"/>
      <c r="AF169" s="4123"/>
      <c r="AG169" s="3976"/>
      <c r="AH169" s="3976"/>
      <c r="AI169" s="3976"/>
      <c r="AJ169" s="3976"/>
      <c r="AK169" s="3976"/>
      <c r="AL169" s="3976"/>
      <c r="AM169" s="3976"/>
      <c r="AN169" s="3976"/>
      <c r="AO169" s="3976"/>
      <c r="AP169" s="3976"/>
      <c r="AQ169" s="3976"/>
      <c r="AR169" s="3976"/>
      <c r="AS169" s="3976"/>
      <c r="AT169" s="3976"/>
      <c r="AU169" s="3976"/>
      <c r="AV169" s="3976"/>
      <c r="AW169" s="3976"/>
      <c r="AX169" s="3976"/>
      <c r="AY169" s="3976"/>
      <c r="AZ169" s="3976"/>
      <c r="BA169" s="3976"/>
      <c r="BB169" s="3976"/>
      <c r="BC169" s="3976"/>
      <c r="BD169" s="3976"/>
      <c r="BE169" s="3976"/>
      <c r="BF169" s="3976"/>
      <c r="BG169" s="3976"/>
      <c r="BH169" s="3976"/>
      <c r="BI169" s="3976"/>
      <c r="BJ169" s="4124"/>
      <c r="BK169" s="4124"/>
      <c r="BL169" s="3976"/>
      <c r="BM169" s="3976"/>
      <c r="BN169" s="3976"/>
      <c r="BO169" s="3976"/>
      <c r="BP169" s="3976"/>
      <c r="BQ169" s="3976"/>
      <c r="BR169" s="3976"/>
      <c r="BS169" s="3976"/>
      <c r="BT169" s="3976"/>
      <c r="BU169" s="3976"/>
      <c r="BV169" s="3976"/>
      <c r="BW169" s="3976"/>
      <c r="BX169" s="3976"/>
      <c r="BY169" s="3976"/>
      <c r="BZ169" s="3976"/>
      <c r="CA169" s="3976"/>
      <c r="CB169" s="3976"/>
      <c r="CC169" s="3976"/>
      <c r="CD169" s="3976"/>
      <c r="CE169" s="3976"/>
      <c r="CF169" s="3976"/>
      <c r="CG169" s="3976"/>
      <c r="CH169" s="4124"/>
      <c r="CI169" s="3976"/>
      <c r="CJ169" s="3976"/>
      <c r="CK169" s="3976"/>
      <c r="CL169" s="4126"/>
      <c r="CM169" s="3976"/>
      <c r="CN169" s="3976"/>
      <c r="CO169" s="3976"/>
      <c r="CP169" s="4124"/>
      <c r="CQ169" s="3976"/>
      <c r="CR169" s="3976"/>
      <c r="CS169" s="3976"/>
      <c r="CT169" s="4124"/>
      <c r="CU169" s="3976"/>
      <c r="CV169" s="3976"/>
      <c r="CW169" s="3976"/>
      <c r="CX169" s="3976"/>
      <c r="CY169" s="3976"/>
      <c r="CZ169" s="3976"/>
      <c r="DA169" s="3976"/>
      <c r="DB169" s="3976"/>
      <c r="DC169" s="3976"/>
      <c r="DD169" s="3976"/>
      <c r="DE169" s="3976"/>
      <c r="DF169" s="3976"/>
      <c r="DG169" s="3976"/>
      <c r="DH169" s="3976"/>
      <c r="DI169" s="3976"/>
      <c r="DJ169" s="3976"/>
      <c r="DK169" s="3976"/>
      <c r="DL169" s="3976"/>
      <c r="DM169" s="3976"/>
      <c r="DN169" s="3976"/>
      <c r="DO169" s="3976"/>
      <c r="DP169" s="3976"/>
      <c r="DQ169" s="3976"/>
      <c r="DR169" s="3976"/>
      <c r="DS169" s="3976"/>
      <c r="DT169" s="3976"/>
      <c r="DU169" s="3976"/>
      <c r="DV169" s="4124"/>
      <c r="DW169" s="3976"/>
      <c r="DX169" s="3976"/>
      <c r="DY169" s="3976"/>
      <c r="DZ169" s="3976"/>
      <c r="EA169" s="3976"/>
      <c r="EB169" s="3976"/>
      <c r="EC169" s="3976"/>
      <c r="ED169" s="3976"/>
      <c r="EE169" s="3976"/>
      <c r="EF169" s="3976"/>
      <c r="EG169" s="3976"/>
      <c r="EH169" s="3976"/>
      <c r="EI169" s="3976"/>
      <c r="EJ169" s="3976"/>
      <c r="EK169" s="3976"/>
      <c r="EL169" s="3976"/>
    </row>
    <row r="170" spans="1:142" ht="168.75" customHeight="1">
      <c r="A170" s="3976"/>
      <c r="B170" s="3976"/>
      <c r="C170" s="3976"/>
      <c r="D170" s="3976"/>
      <c r="E170" s="3976"/>
      <c r="F170" s="3976"/>
      <c r="G170" s="3976"/>
      <c r="H170" s="3976"/>
      <c r="I170" s="3976"/>
      <c r="J170" s="3976"/>
      <c r="K170" s="3976"/>
      <c r="L170" s="3976"/>
      <c r="M170" s="3976"/>
      <c r="N170" s="3976"/>
      <c r="O170" s="3976"/>
      <c r="P170" s="3976"/>
      <c r="Q170" s="3976"/>
      <c r="R170" s="3976"/>
      <c r="S170" s="3976"/>
      <c r="T170" s="3976"/>
      <c r="U170" s="3976"/>
      <c r="V170" s="3976"/>
      <c r="W170" s="3976"/>
      <c r="X170" s="3976"/>
      <c r="Y170" s="3976"/>
      <c r="Z170" s="3976"/>
      <c r="AA170" s="3976"/>
      <c r="AB170" s="3976"/>
      <c r="AC170" s="3976"/>
      <c r="AD170" s="3976"/>
      <c r="AE170" s="3976"/>
      <c r="AF170" s="4123"/>
      <c r="AG170" s="3976"/>
      <c r="AH170" s="3976"/>
      <c r="AI170" s="3976"/>
      <c r="AJ170" s="3976"/>
      <c r="AK170" s="3976"/>
      <c r="AL170" s="3976"/>
      <c r="AM170" s="3976"/>
      <c r="AN170" s="3976"/>
      <c r="AO170" s="3976"/>
      <c r="AP170" s="3976"/>
      <c r="AQ170" s="3976"/>
      <c r="AR170" s="3976"/>
      <c r="AS170" s="3976"/>
      <c r="AT170" s="3976"/>
      <c r="AU170" s="3976"/>
      <c r="AV170" s="3976"/>
      <c r="AW170" s="3976"/>
      <c r="AX170" s="3976"/>
      <c r="AY170" s="3976"/>
      <c r="AZ170" s="3976"/>
      <c r="BA170" s="3976"/>
      <c r="BB170" s="3976"/>
      <c r="BC170" s="3976"/>
      <c r="BD170" s="3976"/>
      <c r="BE170" s="3976"/>
      <c r="BF170" s="3976"/>
      <c r="BG170" s="3976"/>
      <c r="BH170" s="3976"/>
      <c r="BI170" s="3976"/>
      <c r="BJ170" s="4124"/>
      <c r="BK170" s="4124"/>
      <c r="BL170" s="3976"/>
      <c r="BM170" s="3976"/>
      <c r="BN170" s="3976"/>
      <c r="BO170" s="3976"/>
      <c r="BP170" s="3976"/>
      <c r="BQ170" s="3976"/>
      <c r="BR170" s="3976"/>
      <c r="BS170" s="3976"/>
      <c r="BT170" s="3976"/>
      <c r="BU170" s="3976"/>
      <c r="BV170" s="3976"/>
      <c r="BW170" s="3976"/>
      <c r="BX170" s="3976"/>
      <c r="BY170" s="3976"/>
      <c r="BZ170" s="3976"/>
      <c r="CA170" s="3976"/>
      <c r="CB170" s="3976"/>
      <c r="CC170" s="3976"/>
      <c r="CD170" s="3976"/>
      <c r="CE170" s="3976"/>
      <c r="CF170" s="3976"/>
      <c r="CG170" s="3976"/>
      <c r="CH170" s="4124"/>
      <c r="CI170" s="3976"/>
      <c r="CJ170" s="3976"/>
      <c r="CK170" s="3976"/>
      <c r="CL170" s="4126"/>
      <c r="CM170" s="3976"/>
      <c r="CN170" s="3976"/>
      <c r="CO170" s="3976"/>
      <c r="CP170" s="4124"/>
      <c r="CQ170" s="3976"/>
      <c r="CR170" s="3976"/>
      <c r="CS170" s="3976"/>
      <c r="CT170" s="4124"/>
      <c r="CU170" s="3976"/>
      <c r="CV170" s="3976"/>
      <c r="CW170" s="3976"/>
      <c r="CX170" s="3976"/>
      <c r="CY170" s="3976"/>
      <c r="CZ170" s="3976"/>
      <c r="DA170" s="3976"/>
      <c r="DB170" s="3976"/>
      <c r="DC170" s="3976"/>
      <c r="DD170" s="3976"/>
      <c r="DE170" s="3976"/>
      <c r="DF170" s="3976"/>
      <c r="DG170" s="3976"/>
      <c r="DH170" s="3976"/>
      <c r="DI170" s="3976"/>
      <c r="DJ170" s="3976"/>
      <c r="DK170" s="3976"/>
      <c r="DL170" s="3976"/>
      <c r="DM170" s="3976"/>
      <c r="DN170" s="3976"/>
      <c r="DO170" s="3976"/>
      <c r="DP170" s="3976"/>
      <c r="DQ170" s="3976"/>
      <c r="DR170" s="3976"/>
      <c r="DS170" s="3976"/>
      <c r="DT170" s="3976"/>
      <c r="DU170" s="3976"/>
      <c r="DV170" s="4124"/>
      <c r="DW170" s="3976"/>
      <c r="DX170" s="3976"/>
      <c r="DY170" s="3976"/>
      <c r="DZ170" s="3976"/>
      <c r="EA170" s="3976"/>
      <c r="EB170" s="3976"/>
      <c r="EC170" s="3976"/>
      <c r="ED170" s="3976"/>
      <c r="EE170" s="3976"/>
      <c r="EF170" s="3976"/>
      <c r="EG170" s="3976"/>
      <c r="EH170" s="3976"/>
      <c r="EI170" s="3976"/>
      <c r="EJ170" s="3976"/>
      <c r="EK170" s="3976"/>
      <c r="EL170" s="3976"/>
    </row>
    <row r="171" spans="1:142" ht="168.75" customHeight="1">
      <c r="A171" s="3976"/>
      <c r="B171" s="3976"/>
      <c r="C171" s="3976"/>
      <c r="D171" s="3976"/>
      <c r="E171" s="3976"/>
      <c r="F171" s="3976"/>
      <c r="G171" s="3976"/>
      <c r="H171" s="3976"/>
      <c r="I171" s="3976"/>
      <c r="J171" s="3976"/>
      <c r="K171" s="3976"/>
      <c r="L171" s="3976"/>
      <c r="M171" s="3976"/>
      <c r="N171" s="3976"/>
      <c r="O171" s="3976"/>
      <c r="P171" s="3976"/>
      <c r="Q171" s="3976"/>
      <c r="R171" s="3976"/>
      <c r="S171" s="3976"/>
      <c r="T171" s="3976"/>
      <c r="U171" s="3976"/>
      <c r="V171" s="3976"/>
      <c r="W171" s="3976"/>
      <c r="X171" s="3976"/>
      <c r="Y171" s="3976"/>
      <c r="Z171" s="3976"/>
      <c r="AA171" s="3976"/>
      <c r="AB171" s="3976"/>
      <c r="AC171" s="3976"/>
      <c r="AD171" s="3976"/>
      <c r="AE171" s="3976"/>
      <c r="AF171" s="4123"/>
      <c r="AG171" s="3976"/>
      <c r="AH171" s="3976"/>
      <c r="AI171" s="3976"/>
      <c r="AJ171" s="3976"/>
      <c r="AK171" s="3976"/>
      <c r="AL171" s="3976"/>
      <c r="AM171" s="3976"/>
      <c r="AN171" s="3976"/>
      <c r="AO171" s="3976"/>
      <c r="AP171" s="3976"/>
      <c r="AQ171" s="3976"/>
      <c r="AR171" s="3976"/>
      <c r="AS171" s="3976"/>
      <c r="AT171" s="3976"/>
      <c r="AU171" s="3976"/>
      <c r="AV171" s="3976"/>
      <c r="AW171" s="3976"/>
      <c r="AX171" s="3976"/>
      <c r="AY171" s="3976"/>
      <c r="AZ171" s="3976"/>
      <c r="BA171" s="3976"/>
      <c r="BB171" s="3976"/>
      <c r="BC171" s="3976"/>
      <c r="BD171" s="3976"/>
      <c r="BE171" s="3976"/>
      <c r="BF171" s="3976"/>
      <c r="BG171" s="3976"/>
      <c r="BH171" s="3976"/>
      <c r="BI171" s="3976"/>
      <c r="BJ171" s="4124"/>
      <c r="BK171" s="4124"/>
      <c r="BL171" s="3976"/>
      <c r="BM171" s="3976"/>
      <c r="BN171" s="3976"/>
      <c r="BO171" s="3976"/>
      <c r="BP171" s="3976"/>
      <c r="BQ171" s="3976"/>
      <c r="BR171" s="3976"/>
      <c r="BS171" s="3976"/>
      <c r="BT171" s="3976"/>
      <c r="BU171" s="3976"/>
      <c r="BV171" s="3976"/>
      <c r="BW171" s="3976"/>
      <c r="BX171" s="3976"/>
      <c r="BY171" s="3976"/>
      <c r="BZ171" s="3976"/>
      <c r="CA171" s="3976"/>
      <c r="CB171" s="3976"/>
      <c r="CC171" s="3976"/>
      <c r="CD171" s="3976"/>
      <c r="CE171" s="3976"/>
      <c r="CF171" s="3976"/>
      <c r="CG171" s="3976"/>
      <c r="CH171" s="4124"/>
      <c r="CI171" s="3976"/>
      <c r="CJ171" s="3976"/>
      <c r="CK171" s="3976"/>
      <c r="CL171" s="4126"/>
      <c r="CM171" s="3976"/>
      <c r="CN171" s="3976"/>
      <c r="CO171" s="3976"/>
      <c r="CP171" s="4124"/>
      <c r="CQ171" s="3976"/>
      <c r="CR171" s="3976"/>
      <c r="CS171" s="3976"/>
      <c r="CT171" s="4124"/>
      <c r="CU171" s="3976"/>
      <c r="CV171" s="3976"/>
      <c r="CW171" s="3976"/>
      <c r="CX171" s="3976"/>
      <c r="CY171" s="3976"/>
      <c r="CZ171" s="3976"/>
      <c r="DA171" s="3976"/>
      <c r="DB171" s="3976"/>
      <c r="DC171" s="3976"/>
      <c r="DD171" s="3976"/>
      <c r="DE171" s="3976"/>
      <c r="DF171" s="3976"/>
      <c r="DG171" s="3976"/>
      <c r="DH171" s="3976"/>
      <c r="DI171" s="3976"/>
      <c r="DJ171" s="3976"/>
      <c r="DK171" s="3976"/>
      <c r="DL171" s="3976"/>
      <c r="DM171" s="3976"/>
      <c r="DN171" s="3976"/>
      <c r="DO171" s="3976"/>
      <c r="DP171" s="3976"/>
      <c r="DQ171" s="3976"/>
      <c r="DR171" s="3976"/>
      <c r="DS171" s="3976"/>
      <c r="DT171" s="3976"/>
      <c r="DU171" s="3976"/>
      <c r="DV171" s="4124"/>
      <c r="DW171" s="3976"/>
      <c r="DX171" s="3976"/>
      <c r="DY171" s="3976"/>
      <c r="DZ171" s="3976"/>
      <c r="EA171" s="3976"/>
      <c r="EB171" s="3976"/>
      <c r="EC171" s="3976"/>
      <c r="ED171" s="3976"/>
      <c r="EE171" s="3976"/>
      <c r="EF171" s="3976"/>
      <c r="EG171" s="3976"/>
      <c r="EH171" s="3976"/>
      <c r="EI171" s="3976"/>
      <c r="EJ171" s="3976"/>
      <c r="EK171" s="3976"/>
      <c r="EL171" s="3976"/>
    </row>
    <row r="172" spans="1:142" ht="168.75" customHeight="1">
      <c r="A172" s="3976"/>
      <c r="B172" s="3976"/>
      <c r="C172" s="3976"/>
      <c r="D172" s="3976"/>
      <c r="E172" s="3976"/>
      <c r="F172" s="3976"/>
      <c r="G172" s="3976"/>
      <c r="H172" s="3976"/>
      <c r="I172" s="3976"/>
      <c r="J172" s="3976"/>
      <c r="K172" s="3976"/>
      <c r="L172" s="3976"/>
      <c r="M172" s="3976"/>
      <c r="N172" s="3976"/>
      <c r="O172" s="3976"/>
      <c r="P172" s="3976"/>
      <c r="Q172" s="3976"/>
      <c r="R172" s="3976"/>
      <c r="S172" s="3976"/>
      <c r="T172" s="3976"/>
      <c r="U172" s="3976"/>
      <c r="V172" s="3976"/>
      <c r="W172" s="3976"/>
      <c r="X172" s="3976"/>
      <c r="Y172" s="3976"/>
      <c r="Z172" s="3976"/>
      <c r="AA172" s="3976"/>
      <c r="AB172" s="3976"/>
      <c r="AC172" s="3976"/>
      <c r="AD172" s="3976"/>
      <c r="AE172" s="3976"/>
      <c r="AF172" s="4123"/>
      <c r="AG172" s="3976"/>
      <c r="AH172" s="3976"/>
      <c r="AI172" s="3976"/>
      <c r="AJ172" s="3976"/>
      <c r="AK172" s="3976"/>
      <c r="AL172" s="3976"/>
      <c r="AM172" s="3976"/>
      <c r="AN172" s="3976"/>
      <c r="AO172" s="3976"/>
      <c r="AP172" s="3976"/>
      <c r="AQ172" s="3976"/>
      <c r="AR172" s="3976"/>
      <c r="AS172" s="3976"/>
      <c r="AT172" s="3976"/>
      <c r="AU172" s="3976"/>
      <c r="AV172" s="3976"/>
      <c r="AW172" s="3976"/>
      <c r="AX172" s="3976"/>
      <c r="AY172" s="3976"/>
      <c r="AZ172" s="3976"/>
      <c r="BA172" s="3976"/>
      <c r="BB172" s="3976"/>
      <c r="BC172" s="3976"/>
      <c r="BD172" s="3976"/>
      <c r="BE172" s="3976"/>
      <c r="BF172" s="3976"/>
      <c r="BG172" s="3976"/>
      <c r="BH172" s="3976"/>
      <c r="BI172" s="3976"/>
      <c r="BJ172" s="4124"/>
      <c r="BK172" s="4124"/>
      <c r="BL172" s="3976"/>
      <c r="BM172" s="3976"/>
      <c r="BN172" s="3976"/>
      <c r="BO172" s="3976"/>
      <c r="BP172" s="3976"/>
      <c r="BQ172" s="3976"/>
      <c r="BR172" s="3976"/>
      <c r="BS172" s="3976"/>
      <c r="BT172" s="3976"/>
      <c r="BU172" s="3976"/>
      <c r="BV172" s="3976"/>
      <c r="BW172" s="3976"/>
      <c r="BX172" s="3976"/>
      <c r="BY172" s="3976"/>
      <c r="BZ172" s="3976"/>
      <c r="CA172" s="3976"/>
      <c r="CB172" s="3976"/>
      <c r="CC172" s="3976"/>
      <c r="CD172" s="3976"/>
      <c r="CE172" s="3976"/>
      <c r="CF172" s="3976"/>
      <c r="CG172" s="3976"/>
      <c r="CH172" s="4124"/>
      <c r="CI172" s="3976"/>
      <c r="CJ172" s="3976"/>
      <c r="CK172" s="3976"/>
      <c r="CL172" s="4126"/>
      <c r="CM172" s="3976"/>
      <c r="CN172" s="3976"/>
      <c r="CO172" s="3976"/>
      <c r="CP172" s="4124"/>
      <c r="CQ172" s="3976"/>
      <c r="CR172" s="3976"/>
      <c r="CS172" s="3976"/>
      <c r="CT172" s="4124"/>
      <c r="CU172" s="3976"/>
      <c r="CV172" s="3976"/>
      <c r="CW172" s="3976"/>
      <c r="CX172" s="3976"/>
      <c r="CY172" s="3976"/>
      <c r="CZ172" s="3976"/>
      <c r="DA172" s="3976"/>
      <c r="DB172" s="3976"/>
      <c r="DC172" s="3976"/>
      <c r="DD172" s="3976"/>
      <c r="DE172" s="3976"/>
      <c r="DF172" s="3976"/>
      <c r="DG172" s="3976"/>
      <c r="DH172" s="3976"/>
      <c r="DI172" s="3976"/>
      <c r="DJ172" s="3976"/>
      <c r="DK172" s="3976"/>
      <c r="DL172" s="3976"/>
      <c r="DM172" s="3976"/>
      <c r="DN172" s="3976"/>
      <c r="DO172" s="3976"/>
      <c r="DP172" s="3976"/>
      <c r="DQ172" s="3976"/>
      <c r="DR172" s="3976"/>
      <c r="DS172" s="3976"/>
      <c r="DT172" s="3976"/>
      <c r="DU172" s="3976"/>
      <c r="DV172" s="4124"/>
      <c r="DW172" s="3976"/>
      <c r="DX172" s="3976"/>
      <c r="DY172" s="3976"/>
      <c r="DZ172" s="3976"/>
      <c r="EA172" s="3976"/>
      <c r="EB172" s="3976"/>
      <c r="EC172" s="3976"/>
      <c r="ED172" s="3976"/>
      <c r="EE172" s="3976"/>
      <c r="EF172" s="3976"/>
      <c r="EG172" s="3976"/>
      <c r="EH172" s="3976"/>
      <c r="EI172" s="3976"/>
      <c r="EJ172" s="3976"/>
      <c r="EK172" s="3976"/>
      <c r="EL172" s="3976"/>
    </row>
    <row r="173" spans="1:142" ht="168.75" customHeight="1">
      <c r="A173" s="3976"/>
      <c r="B173" s="3976"/>
      <c r="C173" s="3976"/>
      <c r="D173" s="3976"/>
      <c r="E173" s="3976"/>
      <c r="F173" s="3976"/>
      <c r="G173" s="3976"/>
      <c r="H173" s="3976"/>
      <c r="I173" s="3976"/>
      <c r="J173" s="3976"/>
      <c r="K173" s="3976"/>
      <c r="L173" s="3976"/>
      <c r="M173" s="3976"/>
      <c r="N173" s="3976"/>
      <c r="O173" s="3976"/>
      <c r="P173" s="3976"/>
      <c r="Q173" s="3976"/>
      <c r="R173" s="3976"/>
      <c r="S173" s="3976"/>
      <c r="T173" s="3976"/>
      <c r="U173" s="3976"/>
      <c r="V173" s="3976"/>
      <c r="W173" s="3976"/>
      <c r="X173" s="3976"/>
      <c r="Y173" s="3976"/>
      <c r="Z173" s="3976"/>
      <c r="AA173" s="3976"/>
      <c r="AB173" s="3976"/>
      <c r="AC173" s="3976"/>
      <c r="AD173" s="3976"/>
      <c r="AE173" s="3976"/>
      <c r="AF173" s="4123"/>
      <c r="AG173" s="3976"/>
      <c r="AH173" s="3976"/>
      <c r="AI173" s="3976"/>
      <c r="AJ173" s="3976"/>
      <c r="AK173" s="3976"/>
      <c r="AL173" s="3976"/>
      <c r="AM173" s="3976"/>
      <c r="AN173" s="3976"/>
      <c r="AO173" s="3976"/>
      <c r="AP173" s="3976"/>
      <c r="AQ173" s="3976"/>
      <c r="AR173" s="3976"/>
      <c r="AS173" s="3976"/>
      <c r="AT173" s="3976"/>
      <c r="AU173" s="3976"/>
      <c r="AV173" s="3976"/>
      <c r="AW173" s="3976"/>
      <c r="AX173" s="3976"/>
      <c r="AY173" s="3976"/>
      <c r="AZ173" s="3976"/>
      <c r="BA173" s="3976"/>
      <c r="BB173" s="3976"/>
      <c r="BC173" s="3976"/>
      <c r="BD173" s="3976"/>
      <c r="BE173" s="3976"/>
      <c r="BF173" s="3976"/>
      <c r="BG173" s="3976"/>
      <c r="BH173" s="3976"/>
      <c r="BI173" s="3976"/>
      <c r="BJ173" s="4124"/>
      <c r="BK173" s="4124"/>
      <c r="BL173" s="3976"/>
      <c r="BM173" s="3976"/>
      <c r="BN173" s="3976"/>
      <c r="BO173" s="3976"/>
      <c r="BP173" s="3976"/>
      <c r="BQ173" s="3976"/>
      <c r="BR173" s="3976"/>
      <c r="BS173" s="3976"/>
      <c r="BT173" s="3976"/>
      <c r="BU173" s="3976"/>
      <c r="BV173" s="3976"/>
      <c r="BW173" s="3976"/>
      <c r="BX173" s="3976"/>
      <c r="BY173" s="3976"/>
      <c r="BZ173" s="3976"/>
      <c r="CA173" s="3976"/>
      <c r="CB173" s="3976"/>
      <c r="CC173" s="3976"/>
      <c r="CD173" s="3976"/>
      <c r="CE173" s="3976"/>
      <c r="CF173" s="3976"/>
      <c r="CG173" s="3976"/>
      <c r="CH173" s="4124"/>
      <c r="CI173" s="3976"/>
      <c r="CJ173" s="3976"/>
      <c r="CK173" s="3976"/>
      <c r="CL173" s="4126"/>
      <c r="CM173" s="3976"/>
      <c r="CN173" s="3976"/>
      <c r="CO173" s="3976"/>
      <c r="CP173" s="4124"/>
      <c r="CQ173" s="3976"/>
      <c r="CR173" s="3976"/>
      <c r="CS173" s="3976"/>
      <c r="CT173" s="4124"/>
      <c r="CU173" s="3976"/>
      <c r="CV173" s="3976"/>
      <c r="CW173" s="3976"/>
      <c r="CX173" s="3976"/>
      <c r="CY173" s="3976"/>
      <c r="CZ173" s="3976"/>
      <c r="DA173" s="3976"/>
      <c r="DB173" s="3976"/>
      <c r="DC173" s="3976"/>
      <c r="DD173" s="3976"/>
      <c r="DE173" s="3976"/>
      <c r="DF173" s="3976"/>
      <c r="DG173" s="3976"/>
      <c r="DH173" s="3976"/>
      <c r="DI173" s="3976"/>
      <c r="DJ173" s="3976"/>
      <c r="DK173" s="3976"/>
      <c r="DL173" s="3976"/>
      <c r="DM173" s="3976"/>
      <c r="DN173" s="3976"/>
      <c r="DO173" s="3976"/>
      <c r="DP173" s="3976"/>
      <c r="DQ173" s="3976"/>
      <c r="DR173" s="3976"/>
      <c r="DS173" s="3976"/>
      <c r="DT173" s="3976"/>
      <c r="DU173" s="3976"/>
      <c r="DV173" s="4124"/>
      <c r="DW173" s="3976"/>
      <c r="DX173" s="3976"/>
      <c r="DY173" s="3976"/>
      <c r="DZ173" s="3976"/>
      <c r="EA173" s="3976"/>
      <c r="EB173" s="3976"/>
      <c r="EC173" s="3976"/>
      <c r="ED173" s="3976"/>
      <c r="EE173" s="3976"/>
      <c r="EF173" s="3976"/>
      <c r="EG173" s="3976"/>
      <c r="EH173" s="3976"/>
      <c r="EI173" s="3976"/>
      <c r="EJ173" s="3976"/>
      <c r="EK173" s="3976"/>
      <c r="EL173" s="3976"/>
    </row>
    <row r="174" spans="1:142" ht="168.75" customHeight="1">
      <c r="A174" s="3976"/>
      <c r="B174" s="3976"/>
      <c r="C174" s="3976"/>
      <c r="D174" s="3976"/>
      <c r="E174" s="3976"/>
      <c r="F174" s="3976"/>
      <c r="G174" s="3976"/>
      <c r="H174" s="3976"/>
      <c r="I174" s="3976"/>
      <c r="J174" s="3976"/>
      <c r="K174" s="3976"/>
      <c r="L174" s="3976"/>
      <c r="M174" s="3976"/>
      <c r="N174" s="3976"/>
      <c r="O174" s="3976"/>
      <c r="P174" s="3976"/>
      <c r="Q174" s="3976"/>
      <c r="R174" s="3976"/>
      <c r="S174" s="3976"/>
      <c r="T174" s="3976"/>
      <c r="U174" s="3976"/>
      <c r="V174" s="3976"/>
      <c r="W174" s="3976"/>
      <c r="X174" s="3976"/>
      <c r="Y174" s="3976"/>
      <c r="Z174" s="3976"/>
      <c r="AA174" s="3976"/>
      <c r="AB174" s="3976"/>
      <c r="AC174" s="3976"/>
      <c r="AD174" s="3976"/>
      <c r="AE174" s="3976"/>
      <c r="AF174" s="4123"/>
      <c r="AG174" s="3976"/>
      <c r="AH174" s="3976"/>
      <c r="AI174" s="3976"/>
      <c r="AJ174" s="3976"/>
      <c r="AK174" s="3976"/>
      <c r="AL174" s="3976"/>
      <c r="AM174" s="3976"/>
      <c r="AN174" s="3976"/>
      <c r="AO174" s="3976"/>
      <c r="AP174" s="3976"/>
      <c r="AQ174" s="3976"/>
      <c r="AR174" s="3976"/>
      <c r="AS174" s="3976"/>
      <c r="AT174" s="3976"/>
      <c r="AU174" s="3976"/>
      <c r="AV174" s="3976"/>
      <c r="AW174" s="3976"/>
      <c r="AX174" s="3976"/>
      <c r="AY174" s="3976"/>
      <c r="AZ174" s="3976"/>
      <c r="BA174" s="3976"/>
      <c r="BB174" s="3976"/>
      <c r="BC174" s="3976"/>
      <c r="BD174" s="3976"/>
      <c r="BE174" s="3976"/>
      <c r="BF174" s="3976"/>
      <c r="BG174" s="3976"/>
      <c r="BH174" s="3976"/>
      <c r="BI174" s="3976"/>
      <c r="BJ174" s="4124"/>
      <c r="BK174" s="4124"/>
      <c r="BL174" s="3976"/>
      <c r="BM174" s="3976"/>
      <c r="BN174" s="3976"/>
      <c r="BO174" s="3976"/>
      <c r="BP174" s="3976"/>
      <c r="BQ174" s="3976"/>
      <c r="BR174" s="3976"/>
      <c r="BS174" s="3976"/>
      <c r="BT174" s="3976"/>
      <c r="BU174" s="3976"/>
      <c r="BV174" s="3976"/>
      <c r="BW174" s="3976"/>
      <c r="BX174" s="3976"/>
      <c r="BY174" s="3976"/>
      <c r="BZ174" s="3976"/>
      <c r="CA174" s="3976"/>
      <c r="CB174" s="3976"/>
      <c r="CC174" s="3976"/>
      <c r="CD174" s="3976"/>
      <c r="CE174" s="3976"/>
      <c r="CF174" s="3976"/>
      <c r="CG174" s="3976"/>
      <c r="CH174" s="4124"/>
      <c r="CI174" s="3976"/>
      <c r="CJ174" s="3976"/>
      <c r="CK174" s="3976"/>
      <c r="CL174" s="4126"/>
      <c r="CM174" s="3976"/>
      <c r="CN174" s="3976"/>
      <c r="CO174" s="3976"/>
      <c r="CP174" s="4124"/>
      <c r="CQ174" s="3976"/>
      <c r="CR174" s="3976"/>
      <c r="CS174" s="3976"/>
      <c r="CT174" s="4124"/>
      <c r="CU174" s="3976"/>
      <c r="CV174" s="3976"/>
      <c r="CW174" s="3976"/>
      <c r="CX174" s="3976"/>
      <c r="CY174" s="3976"/>
      <c r="CZ174" s="3976"/>
      <c r="DA174" s="3976"/>
      <c r="DB174" s="3976"/>
      <c r="DC174" s="3976"/>
      <c r="DD174" s="3976"/>
      <c r="DE174" s="3976"/>
      <c r="DF174" s="3976"/>
      <c r="DG174" s="3976"/>
      <c r="DH174" s="3976"/>
      <c r="DI174" s="3976"/>
      <c r="DJ174" s="3976"/>
      <c r="DK174" s="3976"/>
      <c r="DL174" s="3976"/>
      <c r="DM174" s="3976"/>
      <c r="DN174" s="3976"/>
      <c r="DO174" s="3976"/>
      <c r="DP174" s="3976"/>
      <c r="DQ174" s="3976"/>
      <c r="DR174" s="3976"/>
      <c r="DS174" s="3976"/>
      <c r="DT174" s="3976"/>
      <c r="DU174" s="3976"/>
      <c r="DV174" s="4124"/>
      <c r="DW174" s="3976"/>
      <c r="DX174" s="3976"/>
      <c r="DY174" s="3976"/>
      <c r="DZ174" s="3976"/>
      <c r="EA174" s="3976"/>
      <c r="EB174" s="3976"/>
      <c r="EC174" s="3976"/>
      <c r="ED174" s="3976"/>
      <c r="EE174" s="3976"/>
      <c r="EF174" s="3976"/>
      <c r="EG174" s="3976"/>
      <c r="EH174" s="3976"/>
      <c r="EI174" s="3976"/>
      <c r="EJ174" s="3976"/>
      <c r="EK174" s="3976"/>
      <c r="EL174" s="3976"/>
    </row>
    <row r="175" spans="1:142" ht="168.75" customHeight="1">
      <c r="A175" s="3976"/>
      <c r="B175" s="3976"/>
      <c r="C175" s="3976"/>
      <c r="D175" s="3976"/>
      <c r="E175" s="3976"/>
      <c r="F175" s="3976"/>
      <c r="G175" s="3976"/>
      <c r="H175" s="3976"/>
      <c r="I175" s="3976"/>
      <c r="J175" s="3976"/>
      <c r="K175" s="3976"/>
      <c r="L175" s="3976"/>
      <c r="M175" s="3976"/>
      <c r="N175" s="3976"/>
      <c r="O175" s="3976"/>
      <c r="P175" s="3976"/>
      <c r="Q175" s="3976"/>
      <c r="R175" s="3976"/>
      <c r="S175" s="3976"/>
      <c r="T175" s="3976"/>
      <c r="U175" s="3976"/>
      <c r="V175" s="3976"/>
      <c r="W175" s="3976"/>
      <c r="X175" s="3976"/>
      <c r="Y175" s="3976"/>
      <c r="Z175" s="3976"/>
      <c r="AA175" s="3976"/>
      <c r="AB175" s="3976"/>
      <c r="AC175" s="3976"/>
      <c r="AD175" s="3976"/>
      <c r="AE175" s="3976"/>
      <c r="AF175" s="4123"/>
      <c r="AG175" s="3976"/>
      <c r="AH175" s="3976"/>
      <c r="AI175" s="3976"/>
      <c r="AJ175" s="3976"/>
      <c r="AK175" s="3976"/>
      <c r="AL175" s="3976"/>
      <c r="AM175" s="3976"/>
      <c r="AN175" s="3976"/>
      <c r="AO175" s="3976"/>
      <c r="AP175" s="3976"/>
      <c r="AQ175" s="3976"/>
      <c r="AR175" s="3976"/>
      <c r="AS175" s="3976"/>
      <c r="AT175" s="3976"/>
      <c r="AU175" s="3976"/>
      <c r="AV175" s="3976"/>
      <c r="AW175" s="3976"/>
      <c r="AX175" s="3976"/>
      <c r="AY175" s="3976"/>
      <c r="AZ175" s="3976"/>
      <c r="BA175" s="3976"/>
      <c r="BB175" s="3976"/>
      <c r="BC175" s="3976"/>
      <c r="BD175" s="3976"/>
      <c r="BE175" s="3976"/>
      <c r="BF175" s="3976"/>
      <c r="BG175" s="3976"/>
      <c r="BH175" s="3976"/>
      <c r="BI175" s="3976"/>
      <c r="BJ175" s="4124"/>
      <c r="BK175" s="4124"/>
      <c r="BL175" s="3976"/>
      <c r="BM175" s="3976"/>
      <c r="BN175" s="3976"/>
      <c r="BO175" s="3976"/>
      <c r="BP175" s="3976"/>
      <c r="BQ175" s="3976"/>
      <c r="BR175" s="3976"/>
      <c r="BS175" s="3976"/>
      <c r="BT175" s="3976"/>
      <c r="BU175" s="3976"/>
      <c r="BV175" s="3976"/>
      <c r="BW175" s="3976"/>
      <c r="BX175" s="3976"/>
      <c r="BY175" s="3976"/>
      <c r="BZ175" s="3976"/>
      <c r="CA175" s="3976"/>
      <c r="CB175" s="3976"/>
      <c r="CC175" s="3976"/>
      <c r="CD175" s="3976"/>
      <c r="CE175" s="3976"/>
      <c r="CF175" s="3976"/>
      <c r="CG175" s="3976"/>
      <c r="CH175" s="4124"/>
      <c r="CI175" s="3976"/>
      <c r="CJ175" s="3976"/>
      <c r="CK175" s="3976"/>
      <c r="CL175" s="4126"/>
      <c r="CM175" s="3976"/>
      <c r="CN175" s="3976"/>
      <c r="CO175" s="3976"/>
      <c r="CP175" s="4124"/>
      <c r="CQ175" s="3976"/>
      <c r="CR175" s="3976"/>
      <c r="CS175" s="3976"/>
      <c r="CT175" s="4124"/>
      <c r="CU175" s="3976"/>
      <c r="CV175" s="3976"/>
      <c r="CW175" s="3976"/>
      <c r="CX175" s="3976"/>
      <c r="CY175" s="3976"/>
      <c r="CZ175" s="3976"/>
      <c r="DA175" s="3976"/>
      <c r="DB175" s="3976"/>
      <c r="DC175" s="3976"/>
      <c r="DD175" s="3976"/>
      <c r="DE175" s="3976"/>
      <c r="DF175" s="3976"/>
      <c r="DG175" s="3976"/>
      <c r="DH175" s="3976"/>
      <c r="DI175" s="3976"/>
      <c r="DJ175" s="3976"/>
      <c r="DK175" s="3976"/>
      <c r="DL175" s="3976"/>
      <c r="DM175" s="3976"/>
      <c r="DN175" s="3976"/>
      <c r="DO175" s="3976"/>
      <c r="DP175" s="3976"/>
      <c r="DQ175" s="3976"/>
      <c r="DR175" s="3976"/>
      <c r="DS175" s="3976"/>
      <c r="DT175" s="3976"/>
      <c r="DU175" s="3976"/>
      <c r="DV175" s="4124"/>
      <c r="DW175" s="3976"/>
      <c r="DX175" s="3976"/>
      <c r="DY175" s="3976"/>
      <c r="DZ175" s="3976"/>
      <c r="EA175" s="3976"/>
      <c r="EB175" s="3976"/>
      <c r="EC175" s="3976"/>
      <c r="ED175" s="3976"/>
      <c r="EE175" s="3976"/>
      <c r="EF175" s="3976"/>
      <c r="EG175" s="3976"/>
      <c r="EH175" s="3976"/>
      <c r="EI175" s="3976"/>
      <c r="EJ175" s="3976"/>
      <c r="EK175" s="3976"/>
      <c r="EL175" s="3976"/>
    </row>
    <row r="176" spans="1:142" ht="168.75" customHeight="1">
      <c r="A176" s="3976"/>
      <c r="B176" s="3976"/>
      <c r="C176" s="3976"/>
      <c r="D176" s="3976"/>
      <c r="E176" s="3976"/>
      <c r="F176" s="3976"/>
      <c r="G176" s="3976"/>
      <c r="H176" s="3976"/>
      <c r="I176" s="3976"/>
      <c r="J176" s="3976"/>
      <c r="K176" s="3976"/>
      <c r="L176" s="3976"/>
      <c r="M176" s="3976"/>
      <c r="N176" s="3976"/>
      <c r="O176" s="3976"/>
      <c r="P176" s="3976"/>
      <c r="Q176" s="3976"/>
      <c r="R176" s="3976"/>
      <c r="S176" s="3976"/>
      <c r="T176" s="3976"/>
      <c r="U176" s="3976"/>
      <c r="V176" s="3976"/>
      <c r="W176" s="3976"/>
      <c r="X176" s="3976"/>
      <c r="Y176" s="3976"/>
      <c r="Z176" s="3976"/>
      <c r="AA176" s="3976"/>
      <c r="AB176" s="3976"/>
      <c r="AC176" s="3976"/>
      <c r="AD176" s="3976"/>
      <c r="AE176" s="3976"/>
      <c r="AF176" s="4123"/>
      <c r="AG176" s="3976"/>
      <c r="AH176" s="3976"/>
      <c r="AI176" s="3976"/>
      <c r="AJ176" s="3976"/>
      <c r="AK176" s="3976"/>
      <c r="AL176" s="3976"/>
      <c r="AM176" s="3976"/>
      <c r="AN176" s="3976"/>
      <c r="AO176" s="3976"/>
      <c r="AP176" s="3976"/>
      <c r="AQ176" s="3976"/>
      <c r="AR176" s="3976"/>
      <c r="AS176" s="3976"/>
      <c r="AT176" s="3976"/>
      <c r="AU176" s="3976"/>
      <c r="AV176" s="3976"/>
      <c r="AW176" s="3976"/>
      <c r="AX176" s="3976"/>
      <c r="AY176" s="3976"/>
      <c r="AZ176" s="3976"/>
      <c r="BA176" s="3976"/>
      <c r="BB176" s="3976"/>
      <c r="BC176" s="3976"/>
      <c r="BD176" s="3976"/>
      <c r="BE176" s="3976"/>
      <c r="BF176" s="3976"/>
      <c r="BG176" s="3976"/>
      <c r="BH176" s="3976"/>
      <c r="BI176" s="3976"/>
      <c r="BJ176" s="4124"/>
      <c r="BK176" s="4124"/>
      <c r="BL176" s="3976"/>
      <c r="BM176" s="3976"/>
      <c r="BN176" s="3976"/>
      <c r="BO176" s="3976"/>
      <c r="BP176" s="3976"/>
      <c r="BQ176" s="3976"/>
      <c r="BR176" s="3976"/>
      <c r="BS176" s="3976"/>
      <c r="BT176" s="3976"/>
      <c r="BU176" s="3976"/>
      <c r="BV176" s="3976"/>
      <c r="BW176" s="3976"/>
      <c r="BX176" s="3976"/>
      <c r="BY176" s="3976"/>
      <c r="BZ176" s="3976"/>
      <c r="CA176" s="3976"/>
      <c r="CB176" s="3976"/>
      <c r="CC176" s="3976"/>
      <c r="CD176" s="3976"/>
      <c r="CE176" s="3976"/>
      <c r="CF176" s="3976"/>
      <c r="CG176" s="3976"/>
      <c r="CH176" s="4124"/>
      <c r="CI176" s="3976"/>
      <c r="CJ176" s="3976"/>
      <c r="CK176" s="3976"/>
      <c r="CL176" s="4126"/>
      <c r="CM176" s="3976"/>
      <c r="CN176" s="3976"/>
      <c r="CO176" s="3976"/>
      <c r="CP176" s="4124"/>
      <c r="CQ176" s="3976"/>
      <c r="CR176" s="3976"/>
      <c r="CS176" s="3976"/>
      <c r="CT176" s="4124"/>
      <c r="CU176" s="3976"/>
      <c r="CV176" s="3976"/>
      <c r="CW176" s="3976"/>
      <c r="CX176" s="3976"/>
      <c r="CY176" s="3976"/>
      <c r="CZ176" s="3976"/>
      <c r="DA176" s="3976"/>
      <c r="DB176" s="3976"/>
      <c r="DC176" s="3976"/>
      <c r="DD176" s="3976"/>
      <c r="DE176" s="3976"/>
      <c r="DF176" s="3976"/>
      <c r="DG176" s="3976"/>
      <c r="DH176" s="3976"/>
      <c r="DI176" s="3976"/>
      <c r="DJ176" s="3976"/>
      <c r="DK176" s="3976"/>
      <c r="DL176" s="3976"/>
      <c r="DM176" s="3976"/>
      <c r="DN176" s="3976"/>
      <c r="DO176" s="3976"/>
      <c r="DP176" s="3976"/>
      <c r="DQ176" s="3976"/>
      <c r="DR176" s="3976"/>
      <c r="DS176" s="3976"/>
      <c r="DT176" s="3976"/>
      <c r="DU176" s="3976"/>
      <c r="DV176" s="4124"/>
      <c r="DW176" s="3976"/>
      <c r="DX176" s="3976"/>
      <c r="DY176" s="3976"/>
      <c r="DZ176" s="3976"/>
      <c r="EA176" s="3976"/>
      <c r="EB176" s="3976"/>
      <c r="EC176" s="3976"/>
      <c r="ED176" s="3976"/>
      <c r="EE176" s="3976"/>
      <c r="EF176" s="3976"/>
      <c r="EG176" s="3976"/>
      <c r="EH176" s="3976"/>
      <c r="EI176" s="3976"/>
      <c r="EJ176" s="3976"/>
      <c r="EK176" s="3976"/>
      <c r="EL176" s="3976"/>
    </row>
    <row r="177" spans="1:142" ht="168.75" customHeight="1">
      <c r="A177" s="3976"/>
      <c r="B177" s="3976"/>
      <c r="C177" s="3976"/>
      <c r="D177" s="3976"/>
      <c r="E177" s="3976"/>
      <c r="F177" s="3976"/>
      <c r="G177" s="3976"/>
      <c r="H177" s="3976"/>
      <c r="I177" s="3976"/>
      <c r="J177" s="3976"/>
      <c r="K177" s="3976"/>
      <c r="L177" s="3976"/>
      <c r="M177" s="3976"/>
      <c r="N177" s="3976"/>
      <c r="O177" s="3976"/>
      <c r="P177" s="3976"/>
      <c r="Q177" s="3976"/>
      <c r="R177" s="3976"/>
      <c r="S177" s="3976"/>
      <c r="T177" s="3976"/>
      <c r="U177" s="3976"/>
      <c r="V177" s="3976"/>
      <c r="W177" s="3976"/>
      <c r="X177" s="3976"/>
      <c r="Y177" s="3976"/>
      <c r="Z177" s="3976"/>
      <c r="AA177" s="3976"/>
      <c r="AB177" s="3976"/>
      <c r="AC177" s="3976"/>
      <c r="AD177" s="3976"/>
      <c r="AE177" s="3976"/>
      <c r="AF177" s="4123"/>
      <c r="AG177" s="3976"/>
      <c r="AH177" s="3976"/>
      <c r="AI177" s="3976"/>
      <c r="AJ177" s="3976"/>
      <c r="AK177" s="3976"/>
      <c r="AL177" s="3976"/>
      <c r="AM177" s="3976"/>
      <c r="AN177" s="3976"/>
      <c r="AO177" s="3976"/>
      <c r="AP177" s="3976"/>
      <c r="AQ177" s="3976"/>
      <c r="AR177" s="3976"/>
      <c r="AS177" s="3976"/>
      <c r="AT177" s="3976"/>
      <c r="AU177" s="3976"/>
      <c r="AV177" s="3976"/>
      <c r="AW177" s="3976"/>
      <c r="AX177" s="3976"/>
      <c r="AY177" s="3976"/>
      <c r="AZ177" s="3976"/>
      <c r="BA177" s="3976"/>
      <c r="BB177" s="3976"/>
      <c r="BC177" s="3976"/>
      <c r="BD177" s="3976"/>
      <c r="BE177" s="3976"/>
      <c r="BF177" s="3976"/>
      <c r="BG177" s="3976"/>
      <c r="BH177" s="3976"/>
      <c r="BI177" s="3976"/>
      <c r="BJ177" s="4124"/>
      <c r="BK177" s="4124"/>
      <c r="BL177" s="3976"/>
      <c r="BM177" s="3976"/>
      <c r="BN177" s="3976"/>
      <c r="BO177" s="3976"/>
      <c r="BP177" s="3976"/>
      <c r="BQ177" s="3976"/>
      <c r="BR177" s="3976"/>
      <c r="BS177" s="3976"/>
      <c r="BT177" s="3976"/>
      <c r="BU177" s="3976"/>
      <c r="BV177" s="3976"/>
      <c r="BW177" s="3976"/>
      <c r="BX177" s="3976"/>
      <c r="BY177" s="3976"/>
      <c r="BZ177" s="3976"/>
      <c r="CA177" s="3976"/>
      <c r="CB177" s="3976"/>
      <c r="CC177" s="3976"/>
      <c r="CD177" s="3976"/>
      <c r="CE177" s="3976"/>
      <c r="CF177" s="3976"/>
      <c r="CG177" s="3976"/>
      <c r="CH177" s="4124"/>
      <c r="CI177" s="3976"/>
      <c r="CJ177" s="3976"/>
      <c r="CK177" s="3976"/>
      <c r="CL177" s="4126"/>
      <c r="CM177" s="3976"/>
      <c r="CN177" s="3976"/>
      <c r="CO177" s="3976"/>
      <c r="CP177" s="4124"/>
      <c r="CQ177" s="3976"/>
      <c r="CR177" s="3976"/>
      <c r="CS177" s="3976"/>
      <c r="CT177" s="4124"/>
      <c r="CU177" s="3976"/>
      <c r="CV177" s="3976"/>
      <c r="CW177" s="3976"/>
      <c r="CX177" s="3976"/>
      <c r="CY177" s="3976"/>
      <c r="CZ177" s="3976"/>
      <c r="DA177" s="3976"/>
      <c r="DB177" s="3976"/>
      <c r="DC177" s="3976"/>
      <c r="DD177" s="3976"/>
      <c r="DE177" s="3976"/>
      <c r="DF177" s="3976"/>
      <c r="DG177" s="3976"/>
      <c r="DH177" s="3976"/>
      <c r="DI177" s="3976"/>
      <c r="DJ177" s="3976"/>
      <c r="DK177" s="3976"/>
      <c r="DL177" s="3976"/>
      <c r="DM177" s="3976"/>
      <c r="DN177" s="3976"/>
      <c r="DO177" s="3976"/>
      <c r="DP177" s="3976"/>
      <c r="DQ177" s="3976"/>
      <c r="DR177" s="3976"/>
      <c r="DS177" s="3976"/>
      <c r="DT177" s="3976"/>
      <c r="DU177" s="3976"/>
      <c r="DV177" s="4124"/>
      <c r="DW177" s="3976"/>
      <c r="DX177" s="3976"/>
      <c r="DY177" s="3976"/>
      <c r="DZ177" s="3976"/>
      <c r="EA177" s="3976"/>
      <c r="EB177" s="3976"/>
      <c r="EC177" s="3976"/>
      <c r="ED177" s="3976"/>
      <c r="EE177" s="3976"/>
      <c r="EF177" s="3976"/>
      <c r="EG177" s="3976"/>
      <c r="EH177" s="3976"/>
      <c r="EI177" s="3976"/>
      <c r="EJ177" s="3976"/>
      <c r="EK177" s="3976"/>
      <c r="EL177" s="3976"/>
    </row>
    <row r="178" spans="1:142" ht="168.75" customHeight="1">
      <c r="A178" s="3976"/>
      <c r="B178" s="3976"/>
      <c r="C178" s="3976"/>
      <c r="D178" s="3976"/>
      <c r="E178" s="3976"/>
      <c r="F178" s="3976"/>
      <c r="G178" s="3976"/>
      <c r="H178" s="3976"/>
      <c r="I178" s="3976"/>
      <c r="J178" s="3976"/>
      <c r="K178" s="3976"/>
      <c r="L178" s="3976"/>
      <c r="M178" s="3976"/>
      <c r="N178" s="3976"/>
      <c r="O178" s="3976"/>
      <c r="P178" s="3976"/>
      <c r="Q178" s="3976"/>
      <c r="R178" s="3976"/>
      <c r="S178" s="3976"/>
      <c r="T178" s="3976"/>
      <c r="U178" s="3976"/>
      <c r="V178" s="3976"/>
      <c r="W178" s="3976"/>
      <c r="X178" s="3976"/>
      <c r="Y178" s="3976"/>
      <c r="Z178" s="3976"/>
      <c r="AA178" s="3976"/>
      <c r="AB178" s="3976"/>
      <c r="AC178" s="3976"/>
      <c r="AD178" s="3976"/>
      <c r="AE178" s="3976"/>
      <c r="AF178" s="4123"/>
      <c r="AG178" s="3976"/>
      <c r="AH178" s="3976"/>
      <c r="AI178" s="3976"/>
      <c r="AJ178" s="3976"/>
      <c r="AK178" s="3976"/>
      <c r="AL178" s="3976"/>
      <c r="AM178" s="3976"/>
      <c r="AN178" s="3976"/>
      <c r="AO178" s="3976"/>
      <c r="AP178" s="3976"/>
      <c r="AQ178" s="3976"/>
      <c r="AR178" s="3976"/>
      <c r="AS178" s="3976"/>
      <c r="AT178" s="3976"/>
      <c r="AU178" s="3976"/>
      <c r="AV178" s="3976"/>
      <c r="AW178" s="3976"/>
      <c r="AX178" s="3976"/>
      <c r="AY178" s="3976"/>
      <c r="AZ178" s="3976"/>
      <c r="BA178" s="3976"/>
      <c r="BB178" s="3976"/>
      <c r="BC178" s="3976"/>
      <c r="BD178" s="3976"/>
      <c r="BE178" s="3976"/>
      <c r="BF178" s="3976"/>
      <c r="BG178" s="3976"/>
      <c r="BH178" s="3976"/>
      <c r="BI178" s="3976"/>
      <c r="BJ178" s="4124"/>
      <c r="BK178" s="4124"/>
      <c r="BL178" s="3976"/>
      <c r="BM178" s="3976"/>
      <c r="BN178" s="3976"/>
      <c r="BO178" s="3976"/>
      <c r="BP178" s="3976"/>
      <c r="BQ178" s="3976"/>
      <c r="BR178" s="3976"/>
      <c r="BS178" s="3976"/>
      <c r="BT178" s="3976"/>
      <c r="BU178" s="3976"/>
      <c r="BV178" s="3976"/>
      <c r="BW178" s="3976"/>
      <c r="BX178" s="3976"/>
      <c r="BY178" s="3976"/>
      <c r="BZ178" s="3976"/>
      <c r="CA178" s="3976"/>
      <c r="CB178" s="3976"/>
      <c r="CC178" s="3976"/>
      <c r="CD178" s="3976"/>
      <c r="CE178" s="3976"/>
      <c r="CF178" s="3976"/>
      <c r="CG178" s="3976"/>
      <c r="CH178" s="4124"/>
      <c r="CI178" s="3976"/>
      <c r="CJ178" s="3976"/>
      <c r="CK178" s="3976"/>
      <c r="CL178" s="4126"/>
      <c r="CM178" s="3976"/>
      <c r="CN178" s="3976"/>
      <c r="CO178" s="3976"/>
      <c r="CP178" s="4124"/>
      <c r="CQ178" s="3976"/>
      <c r="CR178" s="3976"/>
      <c r="CS178" s="3976"/>
      <c r="CT178" s="4124"/>
      <c r="CU178" s="3976"/>
      <c r="CV178" s="3976"/>
      <c r="CW178" s="3976"/>
      <c r="CX178" s="3976"/>
      <c r="CY178" s="3976"/>
      <c r="CZ178" s="3976"/>
      <c r="DA178" s="3976"/>
      <c r="DB178" s="3976"/>
      <c r="DC178" s="3976"/>
      <c r="DD178" s="3976"/>
      <c r="DE178" s="3976"/>
      <c r="DF178" s="3976"/>
      <c r="DG178" s="3976"/>
      <c r="DH178" s="3976"/>
      <c r="DI178" s="3976"/>
      <c r="DJ178" s="3976"/>
      <c r="DK178" s="3976"/>
      <c r="DL178" s="3976"/>
      <c r="DM178" s="3976"/>
      <c r="DN178" s="3976"/>
      <c r="DO178" s="3976"/>
      <c r="DP178" s="3976"/>
      <c r="DQ178" s="3976"/>
      <c r="DR178" s="3976"/>
      <c r="DS178" s="3976"/>
      <c r="DT178" s="3976"/>
      <c r="DU178" s="3976"/>
      <c r="DV178" s="4124"/>
      <c r="DW178" s="3976"/>
      <c r="DX178" s="3976"/>
      <c r="DY178" s="3976"/>
      <c r="DZ178" s="3976"/>
      <c r="EA178" s="3976"/>
      <c r="EB178" s="3976"/>
      <c r="EC178" s="3976"/>
      <c r="ED178" s="3976"/>
      <c r="EE178" s="3976"/>
      <c r="EF178" s="3976"/>
      <c r="EG178" s="3976"/>
      <c r="EH178" s="3976"/>
      <c r="EI178" s="3976"/>
      <c r="EJ178" s="3976"/>
      <c r="EK178" s="3976"/>
      <c r="EL178" s="3976"/>
    </row>
    <row r="179" spans="1:142" ht="168.75" customHeight="1">
      <c r="A179" s="3976"/>
      <c r="B179" s="3976"/>
      <c r="C179" s="3976"/>
      <c r="D179" s="3976"/>
      <c r="E179" s="3976"/>
      <c r="F179" s="3976"/>
      <c r="G179" s="3976"/>
      <c r="H179" s="3976"/>
      <c r="I179" s="3976"/>
      <c r="J179" s="3976"/>
      <c r="K179" s="3976"/>
      <c r="L179" s="3976"/>
      <c r="M179" s="3976"/>
      <c r="N179" s="3976"/>
      <c r="O179" s="3976"/>
      <c r="P179" s="3976"/>
      <c r="Q179" s="3976"/>
      <c r="R179" s="3976"/>
      <c r="S179" s="3976"/>
      <c r="T179" s="3976"/>
      <c r="U179" s="3976"/>
      <c r="V179" s="3976"/>
      <c r="W179" s="3976"/>
      <c r="X179" s="3976"/>
      <c r="Y179" s="3976"/>
      <c r="Z179" s="3976"/>
      <c r="AA179" s="3976"/>
      <c r="AB179" s="3976"/>
      <c r="AC179" s="3976"/>
      <c r="AD179" s="3976"/>
      <c r="AE179" s="3976"/>
      <c r="AF179" s="4123"/>
      <c r="AG179" s="3976"/>
      <c r="AH179" s="3976"/>
      <c r="AI179" s="3976"/>
      <c r="AJ179" s="3976"/>
      <c r="AK179" s="3976"/>
      <c r="AL179" s="3976"/>
      <c r="AM179" s="3976"/>
      <c r="AN179" s="3976"/>
      <c r="AO179" s="3976"/>
      <c r="AP179" s="3976"/>
      <c r="AQ179" s="3976"/>
      <c r="AR179" s="3976"/>
      <c r="AS179" s="3976"/>
      <c r="AT179" s="3976"/>
      <c r="AU179" s="3976"/>
      <c r="AV179" s="3976"/>
      <c r="AW179" s="3976"/>
      <c r="AX179" s="3976"/>
      <c r="AY179" s="3976"/>
      <c r="AZ179" s="3976"/>
      <c r="BA179" s="3976"/>
      <c r="BB179" s="3976"/>
      <c r="BC179" s="3976"/>
      <c r="BD179" s="3976"/>
      <c r="BE179" s="3976"/>
      <c r="BF179" s="3976"/>
      <c r="BG179" s="3976"/>
      <c r="BH179" s="3976"/>
      <c r="BI179" s="3976"/>
      <c r="BJ179" s="4124"/>
      <c r="BK179" s="4124"/>
      <c r="BL179" s="3976"/>
      <c r="BM179" s="3976"/>
      <c r="BN179" s="3976"/>
      <c r="BO179" s="3976"/>
      <c r="BP179" s="3976"/>
      <c r="BQ179" s="3976"/>
      <c r="BR179" s="3976"/>
      <c r="BS179" s="3976"/>
      <c r="BT179" s="3976"/>
      <c r="BU179" s="3976"/>
      <c r="BV179" s="3976"/>
      <c r="BW179" s="3976"/>
      <c r="BX179" s="3976"/>
      <c r="BY179" s="3976"/>
      <c r="BZ179" s="3976"/>
      <c r="CA179" s="3976"/>
      <c r="CB179" s="3976"/>
      <c r="CC179" s="3976"/>
      <c r="CD179" s="3976"/>
      <c r="CE179" s="3976"/>
      <c r="CF179" s="3976"/>
      <c r="CG179" s="3976"/>
      <c r="CH179" s="4124"/>
      <c r="CI179" s="3976"/>
      <c r="CJ179" s="3976"/>
      <c r="CK179" s="3976"/>
      <c r="CL179" s="4126"/>
      <c r="CM179" s="3976"/>
      <c r="CN179" s="3976"/>
      <c r="CO179" s="3976"/>
      <c r="CP179" s="4124"/>
      <c r="CQ179" s="3976"/>
      <c r="CR179" s="3976"/>
      <c r="CS179" s="3976"/>
      <c r="CT179" s="4124"/>
      <c r="CU179" s="3976"/>
      <c r="CV179" s="3976"/>
      <c r="CW179" s="3976"/>
      <c r="CX179" s="3976"/>
      <c r="CY179" s="3976"/>
      <c r="CZ179" s="3976"/>
      <c r="DA179" s="3976"/>
      <c r="DB179" s="3976"/>
      <c r="DC179" s="3976"/>
      <c r="DD179" s="3976"/>
      <c r="DE179" s="3976"/>
      <c r="DF179" s="3976"/>
      <c r="DG179" s="3976"/>
      <c r="DH179" s="3976"/>
      <c r="DI179" s="3976"/>
      <c r="DJ179" s="3976"/>
      <c r="DK179" s="3976"/>
      <c r="DL179" s="3976"/>
      <c r="DM179" s="3976"/>
      <c r="DN179" s="3976"/>
      <c r="DO179" s="3976"/>
      <c r="DP179" s="3976"/>
      <c r="DQ179" s="3976"/>
      <c r="DR179" s="3976"/>
      <c r="DS179" s="3976"/>
      <c r="DT179" s="3976"/>
      <c r="DU179" s="3976"/>
      <c r="DV179" s="4124"/>
      <c r="DW179" s="3976"/>
      <c r="DX179" s="3976"/>
      <c r="DY179" s="3976"/>
      <c r="DZ179" s="3976"/>
      <c r="EA179" s="3976"/>
      <c r="EB179" s="3976"/>
      <c r="EC179" s="3976"/>
      <c r="ED179" s="3976"/>
      <c r="EE179" s="3976"/>
      <c r="EF179" s="3976"/>
      <c r="EG179" s="3976"/>
      <c r="EH179" s="3976"/>
      <c r="EI179" s="3976"/>
      <c r="EJ179" s="3976"/>
      <c r="EK179" s="3976"/>
      <c r="EL179" s="3976"/>
    </row>
    <row r="180" spans="1:142" ht="168.75" customHeight="1">
      <c r="A180" s="3976"/>
      <c r="B180" s="3976"/>
      <c r="C180" s="3976"/>
      <c r="D180" s="3976"/>
      <c r="E180" s="3976"/>
      <c r="F180" s="3976"/>
      <c r="G180" s="3976"/>
      <c r="H180" s="3976"/>
      <c r="I180" s="3976"/>
      <c r="J180" s="3976"/>
      <c r="K180" s="3976"/>
      <c r="L180" s="3976"/>
      <c r="M180" s="3976"/>
      <c r="N180" s="3976"/>
      <c r="O180" s="3976"/>
      <c r="P180" s="3976"/>
      <c r="Q180" s="3976"/>
      <c r="R180" s="3976"/>
      <c r="S180" s="3976"/>
      <c r="T180" s="3976"/>
      <c r="U180" s="3976"/>
      <c r="V180" s="3976"/>
      <c r="W180" s="3976"/>
      <c r="X180" s="3976"/>
      <c r="Y180" s="3976"/>
      <c r="Z180" s="3976"/>
      <c r="AA180" s="3976"/>
      <c r="AB180" s="3976"/>
      <c r="AC180" s="3976"/>
      <c r="AD180" s="3976"/>
      <c r="AE180" s="3976"/>
      <c r="AF180" s="4123"/>
      <c r="AG180" s="3976"/>
      <c r="AH180" s="3976"/>
      <c r="AI180" s="3976"/>
      <c r="AJ180" s="3976"/>
      <c r="AK180" s="3976"/>
      <c r="AL180" s="3976"/>
      <c r="AM180" s="3976"/>
      <c r="AN180" s="3976"/>
      <c r="AO180" s="3976"/>
      <c r="AP180" s="3976"/>
      <c r="AQ180" s="3976"/>
      <c r="AR180" s="3976"/>
      <c r="AS180" s="3976"/>
      <c r="AT180" s="3976"/>
      <c r="AU180" s="3976"/>
      <c r="AV180" s="3976"/>
      <c r="AW180" s="3976"/>
      <c r="AX180" s="3976"/>
      <c r="AY180" s="3976"/>
      <c r="AZ180" s="3976"/>
      <c r="BA180" s="3976"/>
      <c r="BB180" s="3976"/>
      <c r="BC180" s="3976"/>
      <c r="BD180" s="3976"/>
      <c r="BE180" s="3976"/>
      <c r="BF180" s="3976"/>
      <c r="BG180" s="3976"/>
      <c r="BH180" s="3976"/>
      <c r="BI180" s="3976"/>
      <c r="BJ180" s="4124"/>
      <c r="BK180" s="4124"/>
      <c r="BL180" s="3976"/>
      <c r="BM180" s="3976"/>
      <c r="BN180" s="3976"/>
      <c r="BO180" s="3976"/>
      <c r="BP180" s="3976"/>
      <c r="BQ180" s="3976"/>
      <c r="BR180" s="3976"/>
      <c r="BS180" s="3976"/>
      <c r="BT180" s="3976"/>
      <c r="BU180" s="3976"/>
      <c r="BV180" s="3976"/>
      <c r="BW180" s="3976"/>
      <c r="BX180" s="3976"/>
      <c r="BY180" s="3976"/>
      <c r="BZ180" s="3976"/>
      <c r="CA180" s="3976"/>
      <c r="CB180" s="3976"/>
      <c r="CC180" s="3976"/>
      <c r="CD180" s="3976"/>
      <c r="CE180" s="3976"/>
      <c r="CF180" s="3976"/>
      <c r="CG180" s="3976"/>
      <c r="CH180" s="4124"/>
      <c r="CI180" s="3976"/>
      <c r="CJ180" s="3976"/>
      <c r="CK180" s="3976"/>
      <c r="CL180" s="4126"/>
      <c r="CM180" s="3976"/>
      <c r="CN180" s="3976"/>
      <c r="CO180" s="3976"/>
      <c r="CP180" s="4124"/>
      <c r="CQ180" s="3976"/>
      <c r="CR180" s="3976"/>
      <c r="CS180" s="3976"/>
      <c r="CT180" s="4124"/>
      <c r="CU180" s="3976"/>
      <c r="CV180" s="3976"/>
      <c r="CW180" s="3976"/>
      <c r="CX180" s="3976"/>
      <c r="CY180" s="3976"/>
      <c r="CZ180" s="3976"/>
      <c r="DA180" s="3976"/>
      <c r="DB180" s="3976"/>
      <c r="DC180" s="3976"/>
      <c r="DD180" s="3976"/>
      <c r="DE180" s="3976"/>
      <c r="DF180" s="3976"/>
      <c r="DG180" s="3976"/>
      <c r="DH180" s="3976"/>
      <c r="DI180" s="3976"/>
      <c r="DJ180" s="3976"/>
      <c r="DK180" s="3976"/>
      <c r="DL180" s="3976"/>
      <c r="DM180" s="3976"/>
      <c r="DN180" s="3976"/>
      <c r="DO180" s="3976"/>
      <c r="DP180" s="3976"/>
      <c r="DQ180" s="3976"/>
      <c r="DR180" s="3976"/>
      <c r="DS180" s="3976"/>
      <c r="DT180" s="3976"/>
      <c r="DU180" s="3976"/>
      <c r="DV180" s="4124"/>
      <c r="DW180" s="3976"/>
      <c r="DX180" s="3976"/>
      <c r="DY180" s="3976"/>
      <c r="DZ180" s="3976"/>
      <c r="EA180" s="3976"/>
      <c r="EB180" s="3976"/>
      <c r="EC180" s="3976"/>
      <c r="ED180" s="3976"/>
      <c r="EE180" s="3976"/>
      <c r="EF180" s="3976"/>
      <c r="EG180" s="3976"/>
      <c r="EH180" s="3976"/>
      <c r="EI180" s="3976"/>
      <c r="EJ180" s="3976"/>
      <c r="EK180" s="3976"/>
      <c r="EL180" s="3976"/>
    </row>
    <row r="181" spans="1:142" ht="168.75" customHeight="1">
      <c r="A181" s="3976"/>
      <c r="B181" s="3976"/>
      <c r="C181" s="3976"/>
      <c r="D181" s="3976"/>
      <c r="E181" s="3976"/>
      <c r="F181" s="3976"/>
      <c r="G181" s="3976"/>
      <c r="H181" s="3976"/>
      <c r="I181" s="3976"/>
      <c r="J181" s="3976"/>
      <c r="K181" s="3976"/>
      <c r="L181" s="3976"/>
      <c r="M181" s="3976"/>
      <c r="N181" s="3976"/>
      <c r="O181" s="3976"/>
      <c r="P181" s="3976"/>
      <c r="Q181" s="3976"/>
      <c r="R181" s="3976"/>
      <c r="S181" s="3976"/>
      <c r="T181" s="3976"/>
      <c r="U181" s="3976"/>
      <c r="V181" s="3976"/>
      <c r="W181" s="3976"/>
      <c r="X181" s="3976"/>
      <c r="Y181" s="3976"/>
      <c r="Z181" s="3976"/>
      <c r="AA181" s="3976"/>
      <c r="AB181" s="3976"/>
      <c r="AC181" s="3976"/>
      <c r="AD181" s="3976"/>
      <c r="AE181" s="3976"/>
      <c r="AF181" s="4123"/>
      <c r="AG181" s="3976"/>
      <c r="AH181" s="3976"/>
      <c r="AI181" s="3976"/>
      <c r="AJ181" s="3976"/>
      <c r="AK181" s="3976"/>
      <c r="AL181" s="3976"/>
      <c r="AM181" s="3976"/>
      <c r="AN181" s="3976"/>
      <c r="AO181" s="3976"/>
      <c r="AP181" s="3976"/>
      <c r="AQ181" s="3976"/>
      <c r="AR181" s="3976"/>
      <c r="AS181" s="3976"/>
      <c r="AT181" s="3976"/>
      <c r="AU181" s="3976"/>
      <c r="AV181" s="3976"/>
      <c r="AW181" s="3976"/>
      <c r="AX181" s="3976"/>
      <c r="AY181" s="3976"/>
      <c r="AZ181" s="3976"/>
      <c r="BA181" s="3976"/>
      <c r="BB181" s="3976"/>
      <c r="BC181" s="3976"/>
      <c r="BD181" s="3976"/>
      <c r="BE181" s="3976"/>
      <c r="BF181" s="3976"/>
      <c r="BG181" s="3976"/>
      <c r="BH181" s="3976"/>
      <c r="BI181" s="3976"/>
      <c r="BJ181" s="4124"/>
      <c r="BK181" s="4124"/>
      <c r="BL181" s="3976"/>
      <c r="BM181" s="3976"/>
      <c r="BN181" s="3976"/>
      <c r="BO181" s="3976"/>
      <c r="BP181" s="3976"/>
      <c r="BQ181" s="3976"/>
      <c r="BR181" s="3976"/>
      <c r="BS181" s="3976"/>
      <c r="BT181" s="3976"/>
      <c r="BU181" s="3976"/>
      <c r="BV181" s="3976"/>
      <c r="BW181" s="3976"/>
      <c r="BX181" s="3976"/>
      <c r="BY181" s="3976"/>
      <c r="BZ181" s="3976"/>
      <c r="CA181" s="3976"/>
      <c r="CB181" s="3976"/>
      <c r="CC181" s="3976"/>
      <c r="CD181" s="3976"/>
      <c r="CE181" s="3976"/>
      <c r="CF181" s="3976"/>
      <c r="CG181" s="3976"/>
      <c r="CH181" s="4124"/>
      <c r="CI181" s="3976"/>
      <c r="CJ181" s="3976"/>
      <c r="CK181" s="3976"/>
      <c r="CL181" s="4126"/>
      <c r="CM181" s="3976"/>
      <c r="CN181" s="3976"/>
      <c r="CO181" s="3976"/>
      <c r="CP181" s="4124"/>
      <c r="CQ181" s="3976"/>
      <c r="CR181" s="3976"/>
      <c r="CS181" s="3976"/>
      <c r="CT181" s="4124"/>
      <c r="CU181" s="3976"/>
      <c r="CV181" s="3976"/>
      <c r="CW181" s="3976"/>
      <c r="CX181" s="3976"/>
      <c r="CY181" s="3976"/>
      <c r="CZ181" s="3976"/>
      <c r="DA181" s="3976"/>
      <c r="DB181" s="3976"/>
      <c r="DC181" s="3976"/>
      <c r="DD181" s="3976"/>
      <c r="DE181" s="3976"/>
      <c r="DF181" s="3976"/>
      <c r="DG181" s="3976"/>
      <c r="DH181" s="3976"/>
      <c r="DI181" s="3976"/>
      <c r="DJ181" s="3976"/>
      <c r="DK181" s="3976"/>
      <c r="DL181" s="3976"/>
      <c r="DM181" s="3976"/>
      <c r="DN181" s="3976"/>
      <c r="DO181" s="3976"/>
      <c r="DP181" s="3976"/>
      <c r="DQ181" s="3976"/>
      <c r="DR181" s="3976"/>
      <c r="DS181" s="3976"/>
      <c r="DT181" s="3976"/>
      <c r="DU181" s="3976"/>
      <c r="DV181" s="4124"/>
      <c r="DW181" s="3976"/>
      <c r="DX181" s="3976"/>
      <c r="DY181" s="3976"/>
      <c r="DZ181" s="3976"/>
      <c r="EA181" s="3976"/>
      <c r="EB181" s="3976"/>
      <c r="EC181" s="3976"/>
      <c r="ED181" s="3976"/>
      <c r="EE181" s="3976"/>
      <c r="EF181" s="3976"/>
      <c r="EG181" s="3976"/>
      <c r="EH181" s="3976"/>
      <c r="EI181" s="3976"/>
      <c r="EJ181" s="3976"/>
      <c r="EK181" s="3976"/>
      <c r="EL181" s="3976"/>
    </row>
    <row r="182" spans="1:142" ht="168.75" customHeight="1">
      <c r="A182" s="3976"/>
      <c r="B182" s="3976"/>
      <c r="C182" s="3976"/>
      <c r="D182" s="3976"/>
      <c r="E182" s="3976"/>
      <c r="F182" s="3976"/>
      <c r="G182" s="3976"/>
      <c r="H182" s="3976"/>
      <c r="I182" s="3976"/>
      <c r="J182" s="3976"/>
      <c r="K182" s="3976"/>
      <c r="L182" s="3976"/>
      <c r="M182" s="3976"/>
      <c r="N182" s="3976"/>
      <c r="O182" s="3976"/>
      <c r="P182" s="3976"/>
      <c r="Q182" s="3976"/>
      <c r="R182" s="3976"/>
      <c r="S182" s="3976"/>
      <c r="T182" s="3976"/>
      <c r="U182" s="3976"/>
      <c r="V182" s="3976"/>
      <c r="W182" s="3976"/>
      <c r="X182" s="3976"/>
      <c r="Y182" s="3976"/>
      <c r="Z182" s="3976"/>
      <c r="AA182" s="3976"/>
      <c r="AB182" s="3976"/>
      <c r="AC182" s="3976"/>
      <c r="AD182" s="3976"/>
      <c r="AE182" s="3976"/>
      <c r="AF182" s="4123"/>
      <c r="AG182" s="3976"/>
      <c r="AH182" s="3976"/>
      <c r="AI182" s="3976"/>
      <c r="AJ182" s="3976"/>
      <c r="AK182" s="3976"/>
      <c r="AL182" s="3976"/>
      <c r="AM182" s="3976"/>
      <c r="AN182" s="3976"/>
      <c r="AO182" s="3976"/>
      <c r="AP182" s="3976"/>
      <c r="AQ182" s="3976"/>
      <c r="AR182" s="3976"/>
      <c r="AS182" s="3976"/>
      <c r="AT182" s="3976"/>
      <c r="AU182" s="3976"/>
      <c r="AV182" s="3976"/>
      <c r="AW182" s="3976"/>
      <c r="AX182" s="3976"/>
      <c r="AY182" s="3976"/>
      <c r="AZ182" s="3976"/>
      <c r="BA182" s="3976"/>
      <c r="BB182" s="3976"/>
      <c r="BC182" s="3976"/>
      <c r="BD182" s="3976"/>
      <c r="BE182" s="3976"/>
      <c r="BF182" s="3976"/>
      <c r="BG182" s="3976"/>
      <c r="BH182" s="3976"/>
      <c r="BI182" s="3976"/>
      <c r="BJ182" s="4124"/>
      <c r="BK182" s="4124"/>
      <c r="BL182" s="3976"/>
      <c r="BM182" s="3976"/>
      <c r="BN182" s="3976"/>
      <c r="BO182" s="3976"/>
      <c r="BP182" s="3976"/>
      <c r="BQ182" s="3976"/>
      <c r="BR182" s="3976"/>
      <c r="BS182" s="3976"/>
      <c r="BT182" s="3976"/>
      <c r="BU182" s="3976"/>
      <c r="BV182" s="3976"/>
      <c r="BW182" s="3976"/>
      <c r="BX182" s="3976"/>
      <c r="BY182" s="3976"/>
      <c r="BZ182" s="3976"/>
      <c r="CA182" s="3976"/>
      <c r="CB182" s="3976"/>
      <c r="CC182" s="3976"/>
      <c r="CD182" s="3976"/>
      <c r="CE182" s="3976"/>
      <c r="CF182" s="3976"/>
      <c r="CG182" s="3976"/>
      <c r="CH182" s="4124"/>
      <c r="CI182" s="3976"/>
      <c r="CJ182" s="3976"/>
      <c r="CK182" s="3976"/>
      <c r="CL182" s="4126"/>
      <c r="CM182" s="3976"/>
      <c r="CN182" s="3976"/>
      <c r="CO182" s="3976"/>
      <c r="CP182" s="4124"/>
      <c r="CQ182" s="3976"/>
      <c r="CR182" s="3976"/>
      <c r="CS182" s="3976"/>
      <c r="CT182" s="4124"/>
      <c r="CU182" s="3976"/>
      <c r="CV182" s="3976"/>
      <c r="CW182" s="3976"/>
      <c r="CX182" s="3976"/>
      <c r="CY182" s="3976"/>
      <c r="CZ182" s="3976"/>
      <c r="DA182" s="3976"/>
      <c r="DB182" s="3976"/>
      <c r="DC182" s="3976"/>
      <c r="DD182" s="3976"/>
      <c r="DE182" s="3976"/>
      <c r="DF182" s="3976"/>
      <c r="DG182" s="3976"/>
      <c r="DH182" s="3976"/>
      <c r="DI182" s="3976"/>
      <c r="DJ182" s="3976"/>
      <c r="DK182" s="3976"/>
      <c r="DL182" s="3976"/>
      <c r="DM182" s="3976"/>
      <c r="DN182" s="3976"/>
      <c r="DO182" s="3976"/>
      <c r="DP182" s="3976"/>
      <c r="DQ182" s="3976"/>
      <c r="DR182" s="3976"/>
      <c r="DS182" s="3976"/>
      <c r="DT182" s="3976"/>
      <c r="DU182" s="3976"/>
      <c r="DV182" s="4124"/>
      <c r="DW182" s="3976"/>
      <c r="DX182" s="3976"/>
      <c r="DY182" s="3976"/>
      <c r="DZ182" s="3976"/>
      <c r="EA182" s="3976"/>
      <c r="EB182" s="3976"/>
      <c r="EC182" s="3976"/>
      <c r="ED182" s="3976"/>
      <c r="EE182" s="3976"/>
      <c r="EF182" s="3976"/>
      <c r="EG182" s="3976"/>
      <c r="EH182" s="3976"/>
      <c r="EI182" s="3976"/>
      <c r="EJ182" s="3976"/>
      <c r="EK182" s="3976"/>
      <c r="EL182" s="3976"/>
    </row>
    <row r="183" spans="1:142" ht="168.75" customHeight="1">
      <c r="A183" s="3976"/>
      <c r="B183" s="3976"/>
      <c r="C183" s="3976"/>
      <c r="D183" s="3976"/>
      <c r="E183" s="3976"/>
      <c r="F183" s="3976"/>
      <c r="G183" s="3976"/>
      <c r="H183" s="3976"/>
      <c r="I183" s="3976"/>
      <c r="J183" s="3976"/>
      <c r="K183" s="3976"/>
      <c r="L183" s="3976"/>
      <c r="M183" s="3976"/>
      <c r="N183" s="3976"/>
      <c r="O183" s="3976"/>
      <c r="P183" s="3976"/>
      <c r="Q183" s="3976"/>
      <c r="R183" s="3976"/>
      <c r="S183" s="3976"/>
      <c r="T183" s="3976"/>
      <c r="U183" s="3976"/>
      <c r="V183" s="3976"/>
      <c r="W183" s="3976"/>
      <c r="X183" s="3976"/>
      <c r="Y183" s="3976"/>
      <c r="Z183" s="3976"/>
      <c r="AA183" s="3976"/>
      <c r="AB183" s="3976"/>
      <c r="AC183" s="3976"/>
      <c r="AD183" s="3976"/>
      <c r="AE183" s="3976"/>
      <c r="AF183" s="4123"/>
      <c r="AG183" s="3976"/>
      <c r="AH183" s="3976"/>
      <c r="AI183" s="3976"/>
      <c r="AJ183" s="3976"/>
      <c r="AK183" s="3976"/>
      <c r="AL183" s="3976"/>
      <c r="AM183" s="3976"/>
      <c r="AN183" s="3976"/>
      <c r="AO183" s="3976"/>
      <c r="AP183" s="3976"/>
      <c r="AQ183" s="3976"/>
      <c r="AR183" s="3976"/>
      <c r="AS183" s="3976"/>
      <c r="AT183" s="3976"/>
      <c r="AU183" s="3976"/>
      <c r="AV183" s="3976"/>
      <c r="AW183" s="3976"/>
      <c r="AX183" s="3976"/>
      <c r="AY183" s="3976"/>
      <c r="AZ183" s="3976"/>
      <c r="BA183" s="3976"/>
      <c r="BB183" s="3976"/>
      <c r="BC183" s="3976"/>
      <c r="BD183" s="3976"/>
      <c r="BE183" s="3976"/>
      <c r="BF183" s="3976"/>
      <c r="BG183" s="3976"/>
      <c r="BH183" s="3976"/>
      <c r="BI183" s="3976"/>
      <c r="BJ183" s="4124"/>
      <c r="BK183" s="4124"/>
      <c r="BL183" s="3976"/>
      <c r="BM183" s="3976"/>
      <c r="BN183" s="3976"/>
      <c r="BO183" s="3976"/>
      <c r="BP183" s="3976"/>
      <c r="BQ183" s="3976"/>
      <c r="BR183" s="3976"/>
      <c r="BS183" s="3976"/>
      <c r="BT183" s="3976"/>
      <c r="BU183" s="3976"/>
      <c r="BV183" s="3976"/>
      <c r="BW183" s="3976"/>
      <c r="BX183" s="3976"/>
      <c r="BY183" s="3976"/>
      <c r="BZ183" s="3976"/>
      <c r="CA183" s="3976"/>
      <c r="CB183" s="3976"/>
      <c r="CC183" s="3976"/>
      <c r="CD183" s="3976"/>
      <c r="CE183" s="3976"/>
      <c r="CF183" s="3976"/>
      <c r="CG183" s="3976"/>
      <c r="CH183" s="4124"/>
      <c r="CI183" s="3976"/>
      <c r="CJ183" s="3976"/>
      <c r="CK183" s="3976"/>
      <c r="CL183" s="4126"/>
      <c r="CM183" s="3976"/>
      <c r="CN183" s="3976"/>
      <c r="CO183" s="3976"/>
      <c r="CP183" s="4124"/>
      <c r="CQ183" s="3976"/>
      <c r="CR183" s="3976"/>
      <c r="CS183" s="3976"/>
      <c r="CT183" s="4124"/>
      <c r="CU183" s="3976"/>
      <c r="CV183" s="3976"/>
      <c r="CW183" s="3976"/>
      <c r="CX183" s="3976"/>
      <c r="CY183" s="3976"/>
      <c r="CZ183" s="3976"/>
      <c r="DA183" s="3976"/>
      <c r="DB183" s="3976"/>
      <c r="DC183" s="3976"/>
      <c r="DD183" s="3976"/>
      <c r="DE183" s="3976"/>
      <c r="DF183" s="3976"/>
      <c r="DG183" s="3976"/>
      <c r="DH183" s="3976"/>
      <c r="DI183" s="3976"/>
      <c r="DJ183" s="3976"/>
      <c r="DK183" s="3976"/>
      <c r="DL183" s="3976"/>
      <c r="DM183" s="3976"/>
      <c r="DN183" s="3976"/>
      <c r="DO183" s="3976"/>
      <c r="DP183" s="3976"/>
      <c r="DQ183" s="3976"/>
      <c r="DR183" s="3976"/>
      <c r="DS183" s="3976"/>
      <c r="DT183" s="3976"/>
      <c r="DU183" s="3976"/>
      <c r="DV183" s="4124"/>
      <c r="DW183" s="3976"/>
      <c r="DX183" s="3976"/>
      <c r="DY183" s="3976"/>
      <c r="DZ183" s="3976"/>
      <c r="EA183" s="3976"/>
      <c r="EB183" s="3976"/>
      <c r="EC183" s="3976"/>
      <c r="ED183" s="3976"/>
      <c r="EE183" s="3976"/>
      <c r="EF183" s="3976"/>
      <c r="EG183" s="3976"/>
      <c r="EH183" s="3976"/>
      <c r="EI183" s="3976"/>
      <c r="EJ183" s="3976"/>
      <c r="EK183" s="3976"/>
      <c r="EL183" s="3976"/>
    </row>
    <row r="184" spans="1:142" ht="168.75" customHeight="1">
      <c r="A184" s="3976"/>
      <c r="B184" s="3976"/>
      <c r="C184" s="3976"/>
      <c r="D184" s="3976"/>
      <c r="E184" s="3976"/>
      <c r="F184" s="3976"/>
      <c r="G184" s="3976"/>
      <c r="H184" s="3976"/>
      <c r="I184" s="3976"/>
      <c r="J184" s="3976"/>
      <c r="K184" s="3976"/>
      <c r="L184" s="3976"/>
      <c r="M184" s="3976"/>
      <c r="N184" s="3976"/>
      <c r="O184" s="3976"/>
      <c r="P184" s="3976"/>
      <c r="Q184" s="3976"/>
      <c r="R184" s="3976"/>
      <c r="S184" s="3976"/>
      <c r="T184" s="3976"/>
      <c r="U184" s="3976"/>
      <c r="V184" s="3976"/>
      <c r="W184" s="3976"/>
      <c r="X184" s="3976"/>
      <c r="Y184" s="3976"/>
      <c r="Z184" s="3976"/>
      <c r="AA184" s="3976"/>
      <c r="AB184" s="3976"/>
      <c r="AC184" s="3976"/>
      <c r="AD184" s="3976"/>
      <c r="AE184" s="3976"/>
      <c r="AF184" s="4123"/>
      <c r="AG184" s="3976"/>
      <c r="AH184" s="3976"/>
      <c r="AI184" s="3976"/>
      <c r="AJ184" s="3976"/>
      <c r="AK184" s="3976"/>
      <c r="AL184" s="3976"/>
      <c r="AM184" s="3976"/>
      <c r="AN184" s="3976"/>
      <c r="AO184" s="3976"/>
      <c r="AP184" s="3976"/>
      <c r="AQ184" s="3976"/>
      <c r="AR184" s="3976"/>
      <c r="AS184" s="3976"/>
      <c r="AT184" s="3976"/>
      <c r="AU184" s="3976"/>
      <c r="AV184" s="3976"/>
      <c r="AW184" s="3976"/>
      <c r="AX184" s="3976"/>
      <c r="AY184" s="3976"/>
      <c r="AZ184" s="3976"/>
      <c r="BA184" s="3976"/>
      <c r="BB184" s="3976"/>
      <c r="BC184" s="3976"/>
      <c r="BD184" s="3976"/>
      <c r="BE184" s="3976"/>
      <c r="BF184" s="3976"/>
      <c r="BG184" s="3976"/>
      <c r="BH184" s="3976"/>
      <c r="BI184" s="3976"/>
      <c r="BJ184" s="4124"/>
      <c r="BK184" s="4124"/>
      <c r="BL184" s="3976"/>
      <c r="BM184" s="3976"/>
      <c r="BN184" s="3976"/>
      <c r="BO184" s="3976"/>
      <c r="BP184" s="3976"/>
      <c r="BQ184" s="3976"/>
      <c r="BR184" s="3976"/>
      <c r="BS184" s="3976"/>
      <c r="BT184" s="3976"/>
      <c r="BU184" s="3976"/>
      <c r="BV184" s="3976"/>
      <c r="BW184" s="3976"/>
      <c r="BX184" s="3976"/>
      <c r="BY184" s="3976"/>
      <c r="BZ184" s="3976"/>
      <c r="CA184" s="3976"/>
      <c r="CB184" s="3976"/>
      <c r="CC184" s="3976"/>
      <c r="CD184" s="3976"/>
      <c r="CE184" s="3976"/>
      <c r="CF184" s="3976"/>
      <c r="CG184" s="3976"/>
      <c r="CH184" s="4124"/>
      <c r="CI184" s="3976"/>
      <c r="CJ184" s="3976"/>
      <c r="CK184" s="3976"/>
      <c r="CL184" s="4126"/>
      <c r="CM184" s="3976"/>
      <c r="CN184" s="3976"/>
      <c r="CO184" s="3976"/>
      <c r="CP184" s="4124"/>
      <c r="CQ184" s="3976"/>
      <c r="CR184" s="3976"/>
      <c r="CS184" s="3976"/>
      <c r="CT184" s="4124"/>
      <c r="CU184" s="3976"/>
      <c r="CV184" s="3976"/>
      <c r="CW184" s="3976"/>
      <c r="CX184" s="3976"/>
      <c r="CY184" s="3976"/>
      <c r="CZ184" s="3976"/>
      <c r="DA184" s="3976"/>
      <c r="DB184" s="3976"/>
      <c r="DC184" s="3976"/>
      <c r="DD184" s="3976"/>
      <c r="DE184" s="3976"/>
      <c r="DF184" s="3976"/>
      <c r="DG184" s="3976"/>
      <c r="DH184" s="3976"/>
      <c r="DI184" s="3976"/>
      <c r="DJ184" s="3976"/>
      <c r="DK184" s="3976"/>
      <c r="DL184" s="3976"/>
      <c r="DM184" s="3976"/>
      <c r="DN184" s="3976"/>
      <c r="DO184" s="3976"/>
      <c r="DP184" s="3976"/>
      <c r="DQ184" s="3976"/>
      <c r="DR184" s="3976"/>
      <c r="DS184" s="3976"/>
      <c r="DT184" s="3976"/>
      <c r="DU184" s="3976"/>
      <c r="DV184" s="4124"/>
      <c r="DW184" s="3976"/>
      <c r="DX184" s="3976"/>
      <c r="DY184" s="3976"/>
      <c r="DZ184" s="3976"/>
      <c r="EA184" s="3976"/>
      <c r="EB184" s="3976"/>
      <c r="EC184" s="3976"/>
      <c r="ED184" s="3976"/>
      <c r="EE184" s="3976"/>
      <c r="EF184" s="3976"/>
      <c r="EG184" s="3976"/>
      <c r="EH184" s="3976"/>
      <c r="EI184" s="3976"/>
      <c r="EJ184" s="3976"/>
      <c r="EK184" s="3976"/>
      <c r="EL184" s="3976"/>
    </row>
    <row r="185" spans="1:142" ht="168.75" customHeight="1">
      <c r="A185" s="3976"/>
      <c r="B185" s="3976"/>
      <c r="C185" s="3976"/>
      <c r="D185" s="3976"/>
      <c r="E185" s="3976"/>
      <c r="F185" s="3976"/>
      <c r="G185" s="3976"/>
      <c r="H185" s="3976"/>
      <c r="I185" s="3976"/>
      <c r="J185" s="3976"/>
      <c r="K185" s="3976"/>
      <c r="L185" s="3976"/>
      <c r="M185" s="3976"/>
      <c r="N185" s="3976"/>
      <c r="O185" s="3976"/>
      <c r="P185" s="3976"/>
      <c r="Q185" s="3976"/>
      <c r="R185" s="3976"/>
      <c r="S185" s="3976"/>
      <c r="T185" s="3976"/>
      <c r="U185" s="3976"/>
      <c r="V185" s="3976"/>
      <c r="W185" s="3976"/>
      <c r="X185" s="3976"/>
      <c r="Y185" s="3976"/>
      <c r="Z185" s="3976"/>
      <c r="AA185" s="3976"/>
      <c r="AB185" s="3976"/>
      <c r="AC185" s="3976"/>
      <c r="AD185" s="3976"/>
      <c r="AE185" s="3976"/>
      <c r="AF185" s="4123"/>
      <c r="AG185" s="3976"/>
      <c r="AH185" s="3976"/>
      <c r="AI185" s="3976"/>
      <c r="AJ185" s="3976"/>
      <c r="AK185" s="3976"/>
      <c r="AL185" s="3976"/>
      <c r="AM185" s="3976"/>
      <c r="AN185" s="3976"/>
      <c r="AO185" s="3976"/>
      <c r="AP185" s="3976"/>
      <c r="AQ185" s="3976"/>
      <c r="AR185" s="3976"/>
      <c r="AS185" s="3976"/>
      <c r="AT185" s="3976"/>
      <c r="AU185" s="3976"/>
      <c r="AV185" s="3976"/>
      <c r="AW185" s="3976"/>
      <c r="AX185" s="3976"/>
      <c r="AY185" s="3976"/>
      <c r="AZ185" s="3976"/>
      <c r="BA185" s="3976"/>
      <c r="BB185" s="3976"/>
      <c r="BC185" s="3976"/>
      <c r="BD185" s="3976"/>
      <c r="BE185" s="3976"/>
      <c r="BF185" s="3976"/>
      <c r="BG185" s="3976"/>
      <c r="BH185" s="3976"/>
      <c r="BI185" s="3976"/>
      <c r="BJ185" s="4124"/>
      <c r="BK185" s="4124"/>
      <c r="BL185" s="3976"/>
      <c r="BM185" s="3976"/>
      <c r="BN185" s="3976"/>
      <c r="BO185" s="3976"/>
      <c r="BP185" s="3976"/>
      <c r="BQ185" s="3976"/>
      <c r="BR185" s="3976"/>
      <c r="BS185" s="3976"/>
      <c r="BT185" s="3976"/>
      <c r="BU185" s="3976"/>
      <c r="BV185" s="3976"/>
      <c r="BW185" s="3976"/>
      <c r="BX185" s="3976"/>
      <c r="BY185" s="3976"/>
      <c r="BZ185" s="3976"/>
      <c r="CA185" s="3976"/>
      <c r="CB185" s="3976"/>
      <c r="CC185" s="3976"/>
      <c r="CD185" s="3976"/>
      <c r="CE185" s="3976"/>
      <c r="CF185" s="3976"/>
      <c r="CG185" s="3976"/>
      <c r="CH185" s="4124"/>
      <c r="CI185" s="3976"/>
      <c r="CJ185" s="3976"/>
      <c r="CK185" s="3976"/>
      <c r="CL185" s="4126"/>
      <c r="CM185" s="3976"/>
      <c r="CN185" s="3976"/>
      <c r="CO185" s="3976"/>
      <c r="CP185" s="4124"/>
      <c r="CQ185" s="3976"/>
      <c r="CR185" s="3976"/>
      <c r="CS185" s="3976"/>
      <c r="CT185" s="4124"/>
      <c r="CU185" s="3976"/>
      <c r="CV185" s="3976"/>
      <c r="CW185" s="3976"/>
      <c r="CX185" s="3976"/>
      <c r="CY185" s="3976"/>
      <c r="CZ185" s="3976"/>
      <c r="DA185" s="3976"/>
      <c r="DB185" s="3976"/>
      <c r="DC185" s="3976"/>
      <c r="DD185" s="3976"/>
      <c r="DE185" s="3976"/>
      <c r="DF185" s="3976"/>
      <c r="DG185" s="3976"/>
      <c r="DH185" s="3976"/>
      <c r="DI185" s="3976"/>
      <c r="DJ185" s="3976"/>
      <c r="DK185" s="3976"/>
      <c r="DL185" s="3976"/>
      <c r="DM185" s="3976"/>
      <c r="DN185" s="3976"/>
      <c r="DO185" s="3976"/>
      <c r="DP185" s="3976"/>
      <c r="DQ185" s="3976"/>
      <c r="DR185" s="3976"/>
      <c r="DS185" s="3976"/>
      <c r="DT185" s="3976"/>
      <c r="DU185" s="3976"/>
      <c r="DV185" s="4124"/>
      <c r="DW185" s="3976"/>
      <c r="DX185" s="3976"/>
      <c r="DY185" s="3976"/>
      <c r="DZ185" s="3976"/>
      <c r="EA185" s="3976"/>
      <c r="EB185" s="3976"/>
      <c r="EC185" s="3976"/>
      <c r="ED185" s="3976"/>
      <c r="EE185" s="3976"/>
      <c r="EF185" s="3976"/>
      <c r="EG185" s="3976"/>
      <c r="EH185" s="3976"/>
      <c r="EI185" s="3976"/>
      <c r="EJ185" s="3976"/>
      <c r="EK185" s="3976"/>
      <c r="EL185" s="3976"/>
    </row>
    <row r="186" spans="1:142" ht="168.75" customHeight="1">
      <c r="A186" s="3976"/>
      <c r="B186" s="3976"/>
      <c r="C186" s="3976"/>
      <c r="D186" s="3976"/>
      <c r="E186" s="3976"/>
      <c r="F186" s="3976"/>
      <c r="G186" s="3976"/>
      <c r="H186" s="3976"/>
      <c r="I186" s="3976"/>
      <c r="J186" s="3976"/>
      <c r="K186" s="3976"/>
      <c r="L186" s="3976"/>
      <c r="M186" s="3976"/>
      <c r="N186" s="3976"/>
      <c r="O186" s="3976"/>
      <c r="P186" s="3976"/>
      <c r="Q186" s="3976"/>
      <c r="R186" s="3976"/>
      <c r="S186" s="3976"/>
      <c r="T186" s="3976"/>
      <c r="U186" s="3976"/>
      <c r="V186" s="3976"/>
      <c r="W186" s="3976"/>
      <c r="X186" s="3976"/>
      <c r="Y186" s="3976"/>
      <c r="Z186" s="3976"/>
      <c r="AA186" s="3976"/>
      <c r="AB186" s="3976"/>
      <c r="AC186" s="3976"/>
      <c r="AD186" s="3976"/>
      <c r="AE186" s="3976"/>
      <c r="AF186" s="4123"/>
      <c r="AG186" s="3976"/>
      <c r="AH186" s="3976"/>
      <c r="AI186" s="3976"/>
      <c r="AJ186" s="3976"/>
      <c r="AK186" s="3976"/>
      <c r="AL186" s="3976"/>
      <c r="AM186" s="3976"/>
      <c r="AN186" s="3976"/>
      <c r="AO186" s="3976"/>
      <c r="AP186" s="3976"/>
      <c r="AQ186" s="3976"/>
      <c r="AR186" s="3976"/>
      <c r="AS186" s="3976"/>
      <c r="AT186" s="3976"/>
      <c r="AU186" s="3976"/>
      <c r="AV186" s="3976"/>
      <c r="AW186" s="3976"/>
      <c r="AX186" s="3976"/>
      <c r="AY186" s="3976"/>
      <c r="AZ186" s="3976"/>
      <c r="BA186" s="3976"/>
      <c r="BB186" s="3976"/>
      <c r="BC186" s="3976"/>
      <c r="BD186" s="3976"/>
      <c r="BE186" s="3976"/>
      <c r="BF186" s="3976"/>
      <c r="BG186" s="3976"/>
      <c r="BH186" s="3976"/>
      <c r="BI186" s="3976"/>
      <c r="BJ186" s="4124"/>
      <c r="BK186" s="4124"/>
      <c r="BL186" s="3976"/>
      <c r="BM186" s="3976"/>
      <c r="BN186" s="3976"/>
      <c r="BO186" s="3976"/>
      <c r="BP186" s="3976"/>
      <c r="BQ186" s="3976"/>
      <c r="BR186" s="3976"/>
      <c r="BS186" s="3976"/>
      <c r="BT186" s="3976"/>
      <c r="BU186" s="3976"/>
      <c r="BV186" s="3976"/>
      <c r="BW186" s="3976"/>
      <c r="BX186" s="3976"/>
      <c r="BY186" s="3976"/>
      <c r="BZ186" s="3976"/>
      <c r="CA186" s="3976"/>
      <c r="CB186" s="3976"/>
      <c r="CC186" s="3976"/>
      <c r="CD186" s="3976"/>
      <c r="CE186" s="3976"/>
      <c r="CF186" s="3976"/>
      <c r="CG186" s="3976"/>
      <c r="CH186" s="4124"/>
      <c r="CI186" s="3976"/>
      <c r="CJ186" s="3976"/>
      <c r="CK186" s="3976"/>
      <c r="CL186" s="4126"/>
      <c r="CM186" s="3976"/>
      <c r="CN186" s="3976"/>
      <c r="CO186" s="3976"/>
      <c r="CP186" s="4124"/>
      <c r="CQ186" s="3976"/>
      <c r="CR186" s="3976"/>
      <c r="CS186" s="3976"/>
      <c r="CT186" s="4124"/>
      <c r="CU186" s="3976"/>
      <c r="CV186" s="3976"/>
      <c r="CW186" s="3976"/>
      <c r="CX186" s="3976"/>
      <c r="CY186" s="3976"/>
      <c r="CZ186" s="3976"/>
      <c r="DA186" s="3976"/>
      <c r="DB186" s="3976"/>
      <c r="DC186" s="3976"/>
      <c r="DD186" s="3976"/>
      <c r="DE186" s="3976"/>
      <c r="DF186" s="3976"/>
      <c r="DG186" s="3976"/>
      <c r="DH186" s="3976"/>
      <c r="DI186" s="3976"/>
      <c r="DJ186" s="3976"/>
      <c r="DK186" s="3976"/>
      <c r="DL186" s="3976"/>
      <c r="DM186" s="3976"/>
      <c r="DN186" s="3976"/>
      <c r="DO186" s="3976"/>
      <c r="DP186" s="3976"/>
      <c r="DQ186" s="3976"/>
      <c r="DR186" s="3976"/>
      <c r="DS186" s="3976"/>
      <c r="DT186" s="3976"/>
      <c r="DU186" s="3976"/>
      <c r="DV186" s="4124"/>
      <c r="DW186" s="3976"/>
      <c r="DX186" s="3976"/>
      <c r="DY186" s="3976"/>
      <c r="DZ186" s="3976"/>
      <c r="EA186" s="3976"/>
      <c r="EB186" s="3976"/>
      <c r="EC186" s="3976"/>
      <c r="ED186" s="3976"/>
      <c r="EE186" s="3976"/>
      <c r="EF186" s="3976"/>
      <c r="EG186" s="3976"/>
      <c r="EH186" s="3976"/>
      <c r="EI186" s="3976"/>
      <c r="EJ186" s="3976"/>
      <c r="EK186" s="3976"/>
      <c r="EL186" s="3976"/>
    </row>
    <row r="187" spans="1:142" ht="168.75" customHeight="1">
      <c r="A187" s="3976"/>
      <c r="B187" s="3976"/>
      <c r="C187" s="3976"/>
      <c r="D187" s="3976"/>
      <c r="E187" s="3976"/>
      <c r="F187" s="3976"/>
      <c r="G187" s="3976"/>
      <c r="H187" s="3976"/>
      <c r="I187" s="3976"/>
      <c r="J187" s="3976"/>
      <c r="K187" s="3976"/>
      <c r="L187" s="3976"/>
      <c r="M187" s="3976"/>
      <c r="N187" s="3976"/>
      <c r="O187" s="3976"/>
      <c r="P187" s="3976"/>
      <c r="Q187" s="3976"/>
      <c r="R187" s="3976"/>
      <c r="S187" s="3976"/>
      <c r="T187" s="3976"/>
      <c r="U187" s="3976"/>
      <c r="V187" s="3976"/>
      <c r="W187" s="3976"/>
      <c r="X187" s="3976"/>
      <c r="Y187" s="3976"/>
      <c r="Z187" s="3976"/>
      <c r="AA187" s="3976"/>
      <c r="AB187" s="3976"/>
      <c r="AC187" s="3976"/>
      <c r="AD187" s="3976"/>
      <c r="AE187" s="3976"/>
      <c r="AF187" s="4123"/>
      <c r="AG187" s="3976"/>
      <c r="AH187" s="3976"/>
      <c r="AI187" s="3976"/>
      <c r="AJ187" s="3976"/>
      <c r="AK187" s="3976"/>
      <c r="AL187" s="3976"/>
      <c r="AM187" s="3976"/>
      <c r="AN187" s="3976"/>
      <c r="AO187" s="3976"/>
      <c r="AP187" s="3976"/>
      <c r="AQ187" s="3976"/>
      <c r="AR187" s="3976"/>
      <c r="AS187" s="3976"/>
      <c r="AT187" s="3976"/>
      <c r="AU187" s="3976"/>
      <c r="AV187" s="3976"/>
      <c r="AW187" s="3976"/>
      <c r="AX187" s="3976"/>
      <c r="AY187" s="3976"/>
      <c r="AZ187" s="3976"/>
      <c r="BA187" s="3976"/>
      <c r="BB187" s="3976"/>
      <c r="BC187" s="3976"/>
      <c r="BD187" s="3976"/>
      <c r="BE187" s="3976"/>
      <c r="BF187" s="3976"/>
      <c r="BG187" s="3976"/>
      <c r="BH187" s="3976"/>
      <c r="BI187" s="3976"/>
      <c r="BJ187" s="4124"/>
      <c r="BK187" s="4124"/>
      <c r="BL187" s="3976"/>
      <c r="BM187" s="3976"/>
      <c r="BN187" s="3976"/>
      <c r="BO187" s="3976"/>
      <c r="BP187" s="3976"/>
      <c r="BQ187" s="3976"/>
      <c r="BR187" s="3976"/>
      <c r="BS187" s="3976"/>
      <c r="BT187" s="3976"/>
      <c r="BU187" s="3976"/>
      <c r="BV187" s="3976"/>
      <c r="BW187" s="3976"/>
      <c r="BX187" s="3976"/>
      <c r="BY187" s="3976"/>
      <c r="BZ187" s="3976"/>
      <c r="CA187" s="3976"/>
      <c r="CB187" s="3976"/>
      <c r="CC187" s="3976"/>
      <c r="CD187" s="3976"/>
      <c r="CE187" s="3976"/>
      <c r="CF187" s="3976"/>
      <c r="CG187" s="3976"/>
      <c r="CH187" s="4124"/>
      <c r="CI187" s="3976"/>
      <c r="CJ187" s="3976"/>
      <c r="CK187" s="3976"/>
      <c r="CL187" s="4126"/>
      <c r="CM187" s="3976"/>
      <c r="CN187" s="3976"/>
      <c r="CO187" s="3976"/>
      <c r="CP187" s="4124"/>
      <c r="CQ187" s="3976"/>
      <c r="CR187" s="3976"/>
      <c r="CS187" s="3976"/>
      <c r="CT187" s="4124"/>
      <c r="CU187" s="3976"/>
      <c r="CV187" s="3976"/>
      <c r="CW187" s="3976"/>
      <c r="CX187" s="3976"/>
      <c r="CY187" s="3976"/>
      <c r="CZ187" s="3976"/>
      <c r="DA187" s="3976"/>
      <c r="DB187" s="3976"/>
      <c r="DC187" s="3976"/>
      <c r="DD187" s="3976"/>
      <c r="DE187" s="3976"/>
      <c r="DF187" s="3976"/>
      <c r="DG187" s="3976"/>
      <c r="DH187" s="3976"/>
      <c r="DI187" s="3976"/>
      <c r="DJ187" s="3976"/>
      <c r="DK187" s="3976"/>
      <c r="DL187" s="3976"/>
      <c r="DM187" s="3976"/>
      <c r="DN187" s="3976"/>
      <c r="DO187" s="3976"/>
      <c r="DP187" s="3976"/>
      <c r="DQ187" s="3976"/>
      <c r="DR187" s="3976"/>
      <c r="DS187" s="3976"/>
      <c r="DT187" s="3976"/>
      <c r="DU187" s="3976"/>
      <c r="DV187" s="4124"/>
      <c r="DW187" s="3976"/>
      <c r="DX187" s="3976"/>
      <c r="DY187" s="3976"/>
      <c r="DZ187" s="3976"/>
      <c r="EA187" s="3976"/>
      <c r="EB187" s="3976"/>
      <c r="EC187" s="3976"/>
      <c r="ED187" s="3976"/>
      <c r="EE187" s="3976"/>
      <c r="EF187" s="3976"/>
      <c r="EG187" s="3976"/>
      <c r="EH187" s="3976"/>
      <c r="EI187" s="3976"/>
      <c r="EJ187" s="3976"/>
      <c r="EK187" s="3976"/>
      <c r="EL187" s="3976"/>
    </row>
    <row r="188" spans="1:142" ht="168.75" customHeight="1">
      <c r="A188" s="3976"/>
      <c r="B188" s="3976"/>
      <c r="C188" s="3976"/>
      <c r="D188" s="3976"/>
      <c r="E188" s="3976"/>
      <c r="F188" s="3976"/>
      <c r="G188" s="3976"/>
      <c r="H188" s="3976"/>
      <c r="I188" s="3976"/>
      <c r="J188" s="3976"/>
      <c r="K188" s="3976"/>
      <c r="L188" s="3976"/>
      <c r="M188" s="3976"/>
      <c r="N188" s="3976"/>
      <c r="O188" s="3976"/>
      <c r="P188" s="3976"/>
      <c r="Q188" s="3976"/>
      <c r="R188" s="3976"/>
      <c r="S188" s="3976"/>
      <c r="T188" s="3976"/>
      <c r="U188" s="3976"/>
      <c r="V188" s="3976"/>
      <c r="W188" s="3976"/>
      <c r="X188" s="3976"/>
      <c r="Y188" s="3976"/>
      <c r="Z188" s="3976"/>
      <c r="AA188" s="3976"/>
      <c r="AB188" s="3976"/>
      <c r="AC188" s="3976"/>
      <c r="AD188" s="3976"/>
      <c r="AE188" s="3976"/>
      <c r="AF188" s="4123"/>
      <c r="AG188" s="3976"/>
      <c r="AH188" s="3976"/>
      <c r="AI188" s="3976"/>
      <c r="AJ188" s="3976"/>
      <c r="AK188" s="3976"/>
      <c r="AL188" s="3976"/>
      <c r="AM188" s="3976"/>
      <c r="AN188" s="3976"/>
      <c r="AO188" s="3976"/>
      <c r="AP188" s="3976"/>
      <c r="AQ188" s="3976"/>
      <c r="AR188" s="3976"/>
      <c r="AS188" s="3976"/>
      <c r="AT188" s="3976"/>
      <c r="AU188" s="3976"/>
      <c r="AV188" s="3976"/>
      <c r="AW188" s="3976"/>
      <c r="AX188" s="3976"/>
      <c r="AY188" s="3976"/>
      <c r="AZ188" s="3976"/>
      <c r="BA188" s="3976"/>
      <c r="BB188" s="3976"/>
      <c r="BC188" s="3976"/>
      <c r="BD188" s="3976"/>
      <c r="BE188" s="3976"/>
      <c r="BF188" s="3976"/>
      <c r="BG188" s="3976"/>
      <c r="BH188" s="3976"/>
      <c r="BI188" s="3976"/>
      <c r="BJ188" s="4124"/>
      <c r="BK188" s="4124"/>
      <c r="BL188" s="3976"/>
      <c r="BM188" s="3976"/>
      <c r="BN188" s="3976"/>
      <c r="BO188" s="3976"/>
      <c r="BP188" s="3976"/>
      <c r="BQ188" s="3976"/>
      <c r="BR188" s="3976"/>
      <c r="BS188" s="3976"/>
      <c r="BT188" s="3976"/>
      <c r="BU188" s="3976"/>
      <c r="BV188" s="3976"/>
      <c r="BW188" s="3976"/>
      <c r="BX188" s="3976"/>
      <c r="BY188" s="3976"/>
      <c r="BZ188" s="3976"/>
      <c r="CA188" s="3976"/>
      <c r="CB188" s="3976"/>
      <c r="CC188" s="3976"/>
      <c r="CD188" s="3976"/>
      <c r="CE188" s="3976"/>
      <c r="CF188" s="3976"/>
      <c r="CG188" s="3976"/>
      <c r="CH188" s="4124"/>
      <c r="CI188" s="3976"/>
      <c r="CJ188" s="3976"/>
      <c r="CK188" s="3976"/>
      <c r="CL188" s="4126"/>
      <c r="CM188" s="3976"/>
      <c r="CN188" s="3976"/>
      <c r="CO188" s="3976"/>
      <c r="CP188" s="4124"/>
      <c r="CQ188" s="3976"/>
      <c r="CR188" s="3976"/>
      <c r="CS188" s="3976"/>
      <c r="CT188" s="4124"/>
      <c r="CU188" s="3976"/>
      <c r="CV188" s="3976"/>
      <c r="CW188" s="3976"/>
      <c r="CX188" s="3976"/>
      <c r="CY188" s="3976"/>
      <c r="CZ188" s="3976"/>
      <c r="DA188" s="3976"/>
      <c r="DB188" s="3976"/>
      <c r="DC188" s="3976"/>
      <c r="DD188" s="3976"/>
      <c r="DE188" s="3976"/>
      <c r="DF188" s="3976"/>
      <c r="DG188" s="3976"/>
      <c r="DH188" s="3976"/>
      <c r="DI188" s="3976"/>
      <c r="DJ188" s="3976"/>
      <c r="DK188" s="3976"/>
      <c r="DL188" s="3976"/>
      <c r="DM188" s="3976"/>
      <c r="DN188" s="3976"/>
      <c r="DO188" s="3976"/>
      <c r="DP188" s="3976"/>
      <c r="DQ188" s="3976"/>
      <c r="DR188" s="3976"/>
      <c r="DS188" s="3976"/>
      <c r="DT188" s="3976"/>
      <c r="DU188" s="3976"/>
      <c r="DV188" s="4124"/>
      <c r="DW188" s="3976"/>
      <c r="DX188" s="3976"/>
      <c r="DY188" s="3976"/>
      <c r="DZ188" s="3976"/>
      <c r="EA188" s="3976"/>
      <c r="EB188" s="3976"/>
      <c r="EC188" s="3976"/>
      <c r="ED188" s="3976"/>
      <c r="EE188" s="3976"/>
      <c r="EF188" s="3976"/>
      <c r="EG188" s="3976"/>
      <c r="EH188" s="3976"/>
      <c r="EI188" s="3976"/>
      <c r="EJ188" s="3976"/>
      <c r="EK188" s="3976"/>
      <c r="EL188" s="3976"/>
    </row>
    <row r="189" spans="1:142" ht="168.75" customHeight="1">
      <c r="A189" s="3976"/>
      <c r="B189" s="3976"/>
      <c r="C189" s="3976"/>
      <c r="D189" s="3976"/>
      <c r="E189" s="3976"/>
      <c r="F189" s="3976"/>
      <c r="G189" s="3976"/>
      <c r="H189" s="3976"/>
      <c r="I189" s="3976"/>
      <c r="J189" s="3976"/>
      <c r="K189" s="3976"/>
      <c r="L189" s="3976"/>
      <c r="M189" s="3976"/>
      <c r="N189" s="3976"/>
      <c r="O189" s="3976"/>
      <c r="P189" s="3976"/>
      <c r="Q189" s="3976"/>
      <c r="R189" s="3976"/>
      <c r="S189" s="3976"/>
      <c r="T189" s="3976"/>
      <c r="U189" s="3976"/>
      <c r="V189" s="3976"/>
      <c r="W189" s="3976"/>
      <c r="X189" s="3976"/>
      <c r="Y189" s="3976"/>
      <c r="Z189" s="3976"/>
      <c r="AA189" s="3976"/>
      <c r="AB189" s="3976"/>
      <c r="AC189" s="3976"/>
      <c r="AD189" s="3976"/>
      <c r="AE189" s="3976"/>
      <c r="AF189" s="4123"/>
      <c r="AG189" s="3976"/>
      <c r="AH189" s="3976"/>
      <c r="AI189" s="3976"/>
      <c r="AJ189" s="3976"/>
      <c r="AK189" s="3976"/>
      <c r="AL189" s="3976"/>
      <c r="AM189" s="3976"/>
      <c r="AN189" s="3976"/>
      <c r="AO189" s="3976"/>
      <c r="AP189" s="3976"/>
      <c r="AQ189" s="3976"/>
      <c r="AR189" s="3976"/>
      <c r="AS189" s="3976"/>
      <c r="AT189" s="3976"/>
      <c r="AU189" s="3976"/>
      <c r="AV189" s="3976"/>
      <c r="AW189" s="3976"/>
      <c r="AX189" s="3976"/>
      <c r="AY189" s="3976"/>
      <c r="AZ189" s="3976"/>
      <c r="BA189" s="3976"/>
      <c r="BB189" s="3976"/>
      <c r="BC189" s="3976"/>
      <c r="BD189" s="3976"/>
      <c r="BE189" s="3976"/>
      <c r="BF189" s="3976"/>
      <c r="BG189" s="3976"/>
      <c r="BH189" s="3976"/>
      <c r="BI189" s="3976"/>
      <c r="BJ189" s="4124"/>
      <c r="BK189" s="4124"/>
      <c r="BL189" s="3976"/>
      <c r="BM189" s="3976"/>
      <c r="BN189" s="3976"/>
      <c r="BO189" s="3976"/>
      <c r="BP189" s="3976"/>
      <c r="BQ189" s="3976"/>
      <c r="BR189" s="3976"/>
      <c r="BS189" s="3976"/>
      <c r="BT189" s="3976"/>
      <c r="BU189" s="3976"/>
      <c r="BV189" s="3976"/>
      <c r="BW189" s="3976"/>
      <c r="BX189" s="3976"/>
      <c r="BY189" s="3976"/>
      <c r="BZ189" s="3976"/>
      <c r="CA189" s="3976"/>
      <c r="CB189" s="3976"/>
      <c r="CC189" s="3976"/>
      <c r="CD189" s="3976"/>
      <c r="CE189" s="3976"/>
      <c r="CF189" s="3976"/>
      <c r="CG189" s="3976"/>
      <c r="CH189" s="4124"/>
      <c r="CI189" s="3976"/>
      <c r="CJ189" s="3976"/>
      <c r="CK189" s="3976"/>
      <c r="CL189" s="4126"/>
      <c r="CM189" s="3976"/>
      <c r="CN189" s="3976"/>
      <c r="CO189" s="3976"/>
      <c r="CP189" s="4124"/>
      <c r="CQ189" s="3976"/>
      <c r="CR189" s="3976"/>
      <c r="CS189" s="3976"/>
      <c r="CT189" s="4124"/>
      <c r="CU189" s="3976"/>
      <c r="CV189" s="3976"/>
      <c r="CW189" s="3976"/>
      <c r="CX189" s="3976"/>
      <c r="CY189" s="3976"/>
      <c r="CZ189" s="3976"/>
      <c r="DA189" s="3976"/>
      <c r="DB189" s="3976"/>
      <c r="DC189" s="3976"/>
      <c r="DD189" s="3976"/>
      <c r="DE189" s="3976"/>
      <c r="DF189" s="3976"/>
      <c r="DG189" s="3976"/>
      <c r="DH189" s="3976"/>
      <c r="DI189" s="3976"/>
      <c r="DJ189" s="3976"/>
      <c r="DK189" s="3976"/>
      <c r="DL189" s="3976"/>
      <c r="DM189" s="3976"/>
      <c r="DN189" s="3976"/>
      <c r="DO189" s="3976"/>
      <c r="DP189" s="3976"/>
      <c r="DQ189" s="3976"/>
      <c r="DR189" s="3976"/>
      <c r="DS189" s="3976"/>
      <c r="DT189" s="3976"/>
      <c r="DU189" s="3976"/>
      <c r="DV189" s="4124"/>
      <c r="DW189" s="3976"/>
      <c r="DX189" s="3976"/>
      <c r="DY189" s="3976"/>
      <c r="DZ189" s="3976"/>
      <c r="EA189" s="3976"/>
      <c r="EB189" s="3976"/>
      <c r="EC189" s="3976"/>
      <c r="ED189" s="3976"/>
      <c r="EE189" s="3976"/>
      <c r="EF189" s="3976"/>
      <c r="EG189" s="3976"/>
      <c r="EH189" s="3976"/>
      <c r="EI189" s="3976"/>
      <c r="EJ189" s="3976"/>
      <c r="EK189" s="3976"/>
      <c r="EL189" s="3976"/>
    </row>
    <row r="190" spans="1:142" ht="168.75" customHeight="1">
      <c r="A190" s="3976"/>
      <c r="B190" s="3976"/>
      <c r="C190" s="3976"/>
      <c r="D190" s="3976"/>
      <c r="E190" s="3976"/>
      <c r="F190" s="3976"/>
      <c r="G190" s="3976"/>
      <c r="H190" s="3976"/>
      <c r="I190" s="3976"/>
      <c r="J190" s="3976"/>
      <c r="K190" s="3976"/>
      <c r="L190" s="3976"/>
      <c r="M190" s="3976"/>
      <c r="N190" s="3976"/>
      <c r="O190" s="3976"/>
      <c r="P190" s="3976"/>
      <c r="Q190" s="3976"/>
      <c r="R190" s="3976"/>
      <c r="S190" s="3976"/>
      <c r="T190" s="3976"/>
      <c r="U190" s="3976"/>
      <c r="V190" s="3976"/>
      <c r="W190" s="3976"/>
      <c r="X190" s="3976"/>
      <c r="Y190" s="3976"/>
      <c r="Z190" s="3976"/>
      <c r="AA190" s="3976"/>
      <c r="AB190" s="3976"/>
      <c r="AC190" s="3976"/>
      <c r="AD190" s="3976"/>
      <c r="AE190" s="3976"/>
      <c r="AF190" s="4123"/>
      <c r="AG190" s="3976"/>
      <c r="AH190" s="3976"/>
      <c r="AI190" s="3976"/>
      <c r="AJ190" s="3976"/>
      <c r="AK190" s="3976"/>
      <c r="AL190" s="3976"/>
      <c r="AM190" s="3976"/>
      <c r="AN190" s="3976"/>
      <c r="AO190" s="3976"/>
      <c r="AP190" s="3976"/>
      <c r="AQ190" s="3976"/>
      <c r="AR190" s="3976"/>
      <c r="AS190" s="3976"/>
      <c r="AT190" s="3976"/>
      <c r="AU190" s="3976"/>
      <c r="AV190" s="3976"/>
      <c r="AW190" s="3976"/>
      <c r="AX190" s="3976"/>
      <c r="AY190" s="3976"/>
      <c r="AZ190" s="3976"/>
      <c r="BA190" s="3976"/>
      <c r="BB190" s="3976"/>
      <c r="BC190" s="3976"/>
      <c r="BD190" s="3976"/>
      <c r="BE190" s="3976"/>
      <c r="BF190" s="3976"/>
      <c r="BG190" s="3976"/>
      <c r="BH190" s="3976"/>
      <c r="BI190" s="3976"/>
      <c r="BJ190" s="4124"/>
      <c r="BK190" s="4124"/>
      <c r="BL190" s="3976"/>
      <c r="BM190" s="3976"/>
      <c r="BN190" s="3976"/>
      <c r="BO190" s="3976"/>
      <c r="BP190" s="3976"/>
      <c r="BQ190" s="3976"/>
      <c r="BR190" s="3976"/>
      <c r="BS190" s="3976"/>
      <c r="BT190" s="3976"/>
      <c r="BU190" s="3976"/>
      <c r="BV190" s="3976"/>
      <c r="BW190" s="3976"/>
      <c r="BX190" s="3976"/>
      <c r="BY190" s="3976"/>
      <c r="BZ190" s="3976"/>
      <c r="CA190" s="3976"/>
      <c r="CB190" s="3976"/>
      <c r="CC190" s="3976"/>
      <c r="CD190" s="3976"/>
      <c r="CE190" s="3976"/>
      <c r="CF190" s="3976"/>
      <c r="CG190" s="3976"/>
      <c r="CH190" s="4124"/>
      <c r="CI190" s="3976"/>
      <c r="CJ190" s="3976"/>
      <c r="CK190" s="3976"/>
      <c r="CL190" s="4126"/>
      <c r="CM190" s="3976"/>
      <c r="CN190" s="3976"/>
      <c r="CO190" s="3976"/>
      <c r="CP190" s="4124"/>
      <c r="CQ190" s="3976"/>
      <c r="CR190" s="3976"/>
      <c r="CS190" s="3976"/>
      <c r="CT190" s="4124"/>
      <c r="CU190" s="3976"/>
      <c r="CV190" s="3976"/>
      <c r="CW190" s="3976"/>
      <c r="CX190" s="3976"/>
      <c r="CY190" s="3976"/>
      <c r="CZ190" s="3976"/>
      <c r="DA190" s="3976"/>
      <c r="DB190" s="3976"/>
      <c r="DC190" s="3976"/>
      <c r="DD190" s="3976"/>
      <c r="DE190" s="3976"/>
      <c r="DF190" s="3976"/>
      <c r="DG190" s="3976"/>
      <c r="DH190" s="3976"/>
      <c r="DI190" s="3976"/>
      <c r="DJ190" s="3976"/>
      <c r="DK190" s="3976"/>
      <c r="DL190" s="3976"/>
      <c r="DM190" s="3976"/>
      <c r="DN190" s="3976"/>
      <c r="DO190" s="3976"/>
      <c r="DP190" s="3976"/>
      <c r="DQ190" s="3976"/>
      <c r="DR190" s="3976"/>
      <c r="DS190" s="3976"/>
      <c r="DT190" s="3976"/>
      <c r="DU190" s="3976"/>
      <c r="DV190" s="4124"/>
      <c r="DW190" s="3976"/>
      <c r="DX190" s="3976"/>
      <c r="DY190" s="3976"/>
      <c r="DZ190" s="3976"/>
      <c r="EA190" s="3976"/>
      <c r="EB190" s="3976"/>
      <c r="EC190" s="3976"/>
      <c r="ED190" s="3976"/>
      <c r="EE190" s="3976"/>
      <c r="EF190" s="3976"/>
      <c r="EG190" s="3976"/>
      <c r="EH190" s="3976"/>
      <c r="EI190" s="3976"/>
      <c r="EJ190" s="3976"/>
      <c r="EK190" s="3976"/>
      <c r="EL190" s="3976"/>
    </row>
    <row r="191" spans="1:142" ht="168.75" customHeight="1">
      <c r="A191" s="3976"/>
      <c r="B191" s="3976"/>
      <c r="C191" s="3976"/>
      <c r="D191" s="3976"/>
      <c r="E191" s="3976"/>
      <c r="F191" s="3976"/>
      <c r="G191" s="3976"/>
      <c r="H191" s="3976"/>
      <c r="I191" s="3976"/>
      <c r="J191" s="3976"/>
      <c r="K191" s="3976"/>
      <c r="L191" s="3976"/>
      <c r="M191" s="3976"/>
      <c r="N191" s="3976"/>
      <c r="O191" s="3976"/>
      <c r="P191" s="3976"/>
      <c r="Q191" s="3976"/>
      <c r="R191" s="3976"/>
      <c r="S191" s="3976"/>
      <c r="T191" s="3976"/>
      <c r="U191" s="3976"/>
      <c r="V191" s="3976"/>
      <c r="W191" s="3976"/>
      <c r="X191" s="3976"/>
      <c r="Y191" s="3976"/>
      <c r="Z191" s="3976"/>
      <c r="AA191" s="3976"/>
      <c r="AB191" s="3976"/>
      <c r="AC191" s="3976"/>
      <c r="AD191" s="3976"/>
      <c r="AE191" s="3976"/>
      <c r="AF191" s="4123"/>
      <c r="AG191" s="3976"/>
      <c r="AH191" s="3976"/>
      <c r="AI191" s="3976"/>
      <c r="AJ191" s="3976"/>
      <c r="AK191" s="3976"/>
      <c r="AL191" s="3976"/>
      <c r="AM191" s="3976"/>
      <c r="AN191" s="3976"/>
      <c r="AO191" s="3976"/>
      <c r="AP191" s="3976"/>
      <c r="AQ191" s="3976"/>
      <c r="AR191" s="3976"/>
      <c r="AS191" s="3976"/>
      <c r="AT191" s="3976"/>
      <c r="AU191" s="3976"/>
      <c r="AV191" s="3976"/>
      <c r="AW191" s="3976"/>
      <c r="AX191" s="3976"/>
      <c r="AY191" s="3976"/>
      <c r="AZ191" s="3976"/>
      <c r="BA191" s="3976"/>
      <c r="BB191" s="3976"/>
      <c r="BC191" s="3976"/>
      <c r="BD191" s="3976"/>
      <c r="BE191" s="3976"/>
      <c r="BF191" s="3976"/>
      <c r="BG191" s="3976"/>
      <c r="BH191" s="3976"/>
      <c r="BI191" s="3976"/>
      <c r="BJ191" s="4124"/>
      <c r="BK191" s="4124"/>
      <c r="BL191" s="3976"/>
      <c r="BM191" s="3976"/>
      <c r="BN191" s="3976"/>
      <c r="BO191" s="3976"/>
      <c r="BP191" s="3976"/>
      <c r="BQ191" s="3976"/>
      <c r="BR191" s="3976"/>
      <c r="BS191" s="3976"/>
      <c r="BT191" s="3976"/>
      <c r="BU191" s="3976"/>
      <c r="BV191" s="3976"/>
      <c r="BW191" s="3976"/>
      <c r="BX191" s="3976"/>
      <c r="BY191" s="3976"/>
      <c r="BZ191" s="3976"/>
      <c r="CA191" s="3976"/>
      <c r="CB191" s="3976"/>
      <c r="CC191" s="3976"/>
      <c r="CD191" s="3976"/>
      <c r="CE191" s="3976"/>
      <c r="CF191" s="3976"/>
      <c r="CG191" s="3976"/>
      <c r="CH191" s="4124"/>
      <c r="CI191" s="3976"/>
      <c r="CJ191" s="3976"/>
      <c r="CK191" s="3976"/>
      <c r="CL191" s="4126"/>
      <c r="CM191" s="3976"/>
      <c r="CN191" s="3976"/>
      <c r="CO191" s="3976"/>
      <c r="CP191" s="4124"/>
      <c r="CQ191" s="3976"/>
      <c r="CR191" s="3976"/>
      <c r="CS191" s="3976"/>
      <c r="CT191" s="4124"/>
      <c r="CU191" s="3976"/>
      <c r="CV191" s="3976"/>
      <c r="CW191" s="3976"/>
      <c r="CX191" s="3976"/>
      <c r="CY191" s="3976"/>
      <c r="CZ191" s="3976"/>
      <c r="DA191" s="3976"/>
      <c r="DB191" s="3976"/>
      <c r="DC191" s="3976"/>
      <c r="DD191" s="3976"/>
      <c r="DE191" s="3976"/>
      <c r="DF191" s="3976"/>
      <c r="DG191" s="3976"/>
      <c r="DH191" s="3976"/>
      <c r="DI191" s="3976"/>
      <c r="DJ191" s="3976"/>
      <c r="DK191" s="3976"/>
      <c r="DL191" s="3976"/>
      <c r="DM191" s="3976"/>
      <c r="DN191" s="3976"/>
      <c r="DO191" s="3976"/>
      <c r="DP191" s="3976"/>
      <c r="DQ191" s="3976"/>
      <c r="DR191" s="3976"/>
      <c r="DS191" s="3976"/>
      <c r="DT191" s="3976"/>
      <c r="DU191" s="3976"/>
      <c r="DV191" s="4124"/>
      <c r="DW191" s="3976"/>
      <c r="DX191" s="3976"/>
      <c r="DY191" s="3976"/>
      <c r="DZ191" s="3976"/>
      <c r="EA191" s="3976"/>
      <c r="EB191" s="3976"/>
      <c r="EC191" s="3976"/>
      <c r="ED191" s="3976"/>
      <c r="EE191" s="3976"/>
      <c r="EF191" s="3976"/>
      <c r="EG191" s="3976"/>
      <c r="EH191" s="3976"/>
      <c r="EI191" s="3976"/>
      <c r="EJ191" s="3976"/>
      <c r="EK191" s="3976"/>
      <c r="EL191" s="3976"/>
    </row>
    <row r="192" spans="1:142" ht="168.75" customHeight="1">
      <c r="A192" s="3976"/>
      <c r="B192" s="3976"/>
      <c r="C192" s="3976"/>
      <c r="D192" s="3976"/>
      <c r="E192" s="3976"/>
      <c r="F192" s="3976"/>
      <c r="G192" s="3976"/>
      <c r="H192" s="3976"/>
      <c r="I192" s="3976"/>
      <c r="J192" s="3976"/>
      <c r="K192" s="3976"/>
      <c r="L192" s="3976"/>
      <c r="M192" s="3976"/>
      <c r="N192" s="3976"/>
      <c r="O192" s="3976"/>
      <c r="P192" s="3976"/>
      <c r="Q192" s="3976"/>
      <c r="R192" s="3976"/>
      <c r="S192" s="3976"/>
      <c r="T192" s="3976"/>
      <c r="U192" s="3976"/>
      <c r="V192" s="3976"/>
      <c r="W192" s="3976"/>
      <c r="X192" s="3976"/>
      <c r="Y192" s="3976"/>
      <c r="Z192" s="3976"/>
      <c r="AA192" s="3976"/>
      <c r="AB192" s="3976"/>
      <c r="AC192" s="3976"/>
      <c r="AD192" s="3976"/>
      <c r="AE192" s="3976"/>
      <c r="AF192" s="4123"/>
      <c r="AG192" s="3976"/>
      <c r="AH192" s="3976"/>
      <c r="AI192" s="3976"/>
      <c r="AJ192" s="3976"/>
      <c r="AK192" s="3976"/>
      <c r="AL192" s="3976"/>
      <c r="AM192" s="3976"/>
      <c r="AN192" s="3976"/>
      <c r="AO192" s="3976"/>
      <c r="AP192" s="3976"/>
      <c r="AQ192" s="3976"/>
      <c r="AR192" s="3976"/>
      <c r="AS192" s="3976"/>
      <c r="AT192" s="3976"/>
      <c r="AU192" s="3976"/>
      <c r="AV192" s="3976"/>
      <c r="AW192" s="3976"/>
      <c r="AX192" s="3976"/>
      <c r="AY192" s="3976"/>
      <c r="AZ192" s="3976"/>
      <c r="BA192" s="3976"/>
      <c r="BB192" s="3976"/>
      <c r="BC192" s="3976"/>
      <c r="BD192" s="3976"/>
      <c r="BE192" s="3976"/>
      <c r="BF192" s="3976"/>
      <c r="BG192" s="3976"/>
      <c r="BH192" s="3976"/>
      <c r="BI192" s="3976"/>
      <c r="BJ192" s="4124"/>
      <c r="BK192" s="4124"/>
      <c r="BL192" s="3976"/>
      <c r="BM192" s="3976"/>
      <c r="BN192" s="3976"/>
      <c r="BO192" s="3976"/>
      <c r="BP192" s="3976"/>
      <c r="BQ192" s="3976"/>
      <c r="BR192" s="3976"/>
      <c r="BS192" s="3976"/>
      <c r="BT192" s="3976"/>
      <c r="BU192" s="3976"/>
      <c r="BV192" s="3976"/>
      <c r="BW192" s="3976"/>
      <c r="BX192" s="3976"/>
      <c r="BY192" s="3976"/>
      <c r="BZ192" s="3976"/>
      <c r="CA192" s="3976"/>
      <c r="CB192" s="3976"/>
      <c r="CC192" s="3976"/>
      <c r="CD192" s="3976"/>
      <c r="CE192" s="3976"/>
      <c r="CF192" s="3976"/>
      <c r="CG192" s="3976"/>
      <c r="CH192" s="4124"/>
      <c r="CI192" s="3976"/>
      <c r="CJ192" s="3976"/>
      <c r="CK192" s="3976"/>
      <c r="CL192" s="4126"/>
      <c r="CM192" s="3976"/>
      <c r="CN192" s="3976"/>
      <c r="CO192" s="3976"/>
      <c r="CP192" s="4124"/>
      <c r="CQ192" s="3976"/>
      <c r="CR192" s="3976"/>
      <c r="CS192" s="3976"/>
      <c r="CT192" s="4124"/>
      <c r="CU192" s="3976"/>
      <c r="CV192" s="3976"/>
      <c r="CW192" s="3976"/>
      <c r="CX192" s="3976"/>
      <c r="CY192" s="3976"/>
      <c r="CZ192" s="3976"/>
      <c r="DA192" s="3976"/>
      <c r="DB192" s="3976"/>
      <c r="DC192" s="3976"/>
      <c r="DD192" s="3976"/>
      <c r="DE192" s="3976"/>
      <c r="DF192" s="3976"/>
      <c r="DG192" s="3976"/>
      <c r="DH192" s="3976"/>
      <c r="DI192" s="3976"/>
      <c r="DJ192" s="3976"/>
      <c r="DK192" s="3976"/>
      <c r="DL192" s="3976"/>
      <c r="DM192" s="3976"/>
      <c r="DN192" s="3976"/>
      <c r="DO192" s="3976"/>
      <c r="DP192" s="3976"/>
      <c r="DQ192" s="3976"/>
      <c r="DR192" s="3976"/>
      <c r="DS192" s="3976"/>
      <c r="DT192" s="3976"/>
      <c r="DU192" s="3976"/>
      <c r="DV192" s="4124"/>
      <c r="DW192" s="3976"/>
      <c r="DX192" s="3976"/>
      <c r="DY192" s="3976"/>
      <c r="DZ192" s="3976"/>
      <c r="EA192" s="3976"/>
      <c r="EB192" s="3976"/>
      <c r="EC192" s="3976"/>
      <c r="ED192" s="3976"/>
      <c r="EE192" s="3976"/>
      <c r="EF192" s="3976"/>
      <c r="EG192" s="3976"/>
      <c r="EH192" s="3976"/>
      <c r="EI192" s="3976"/>
      <c r="EJ192" s="3976"/>
      <c r="EK192" s="3976"/>
      <c r="EL192" s="3976"/>
    </row>
    <row r="193" spans="1:142" ht="168.75" customHeight="1">
      <c r="A193" s="3976"/>
      <c r="B193" s="3976"/>
      <c r="C193" s="3976"/>
      <c r="D193" s="3976"/>
      <c r="E193" s="3976"/>
      <c r="F193" s="3976"/>
      <c r="G193" s="3976"/>
      <c r="H193" s="3976"/>
      <c r="I193" s="3976"/>
      <c r="J193" s="3976"/>
      <c r="K193" s="3976"/>
      <c r="L193" s="3976"/>
      <c r="M193" s="3976"/>
      <c r="N193" s="3976"/>
      <c r="O193" s="3976"/>
      <c r="P193" s="3976"/>
      <c r="Q193" s="3976"/>
      <c r="R193" s="3976"/>
      <c r="S193" s="3976"/>
      <c r="T193" s="3976"/>
      <c r="U193" s="3976"/>
      <c r="V193" s="3976"/>
      <c r="W193" s="3976"/>
      <c r="X193" s="3976"/>
      <c r="Y193" s="3976"/>
      <c r="Z193" s="3976"/>
      <c r="AA193" s="3976"/>
      <c r="AB193" s="3976"/>
      <c r="AC193" s="3976"/>
      <c r="AD193" s="3976"/>
      <c r="AE193" s="3976"/>
      <c r="AF193" s="4123"/>
      <c r="AG193" s="3976"/>
      <c r="AH193" s="3976"/>
      <c r="AI193" s="3976"/>
      <c r="AJ193" s="3976"/>
      <c r="AK193" s="3976"/>
      <c r="AL193" s="3976"/>
      <c r="AM193" s="3976"/>
      <c r="AN193" s="3976"/>
      <c r="AO193" s="3976"/>
      <c r="AP193" s="3976"/>
      <c r="AQ193" s="3976"/>
      <c r="AR193" s="3976"/>
      <c r="AS193" s="3976"/>
      <c r="AT193" s="3976"/>
      <c r="AU193" s="3976"/>
      <c r="AV193" s="3976"/>
      <c r="AW193" s="3976"/>
      <c r="AX193" s="3976"/>
      <c r="AY193" s="3976"/>
      <c r="AZ193" s="3976"/>
      <c r="BA193" s="3976"/>
      <c r="BB193" s="3976"/>
      <c r="BC193" s="3976"/>
      <c r="BD193" s="3976"/>
      <c r="BE193" s="3976"/>
      <c r="BF193" s="3976"/>
      <c r="BG193" s="3976"/>
      <c r="BH193" s="3976"/>
      <c r="BI193" s="3976"/>
      <c r="BJ193" s="4124"/>
      <c r="BK193" s="4124"/>
      <c r="BL193" s="3976"/>
      <c r="BM193" s="3976"/>
      <c r="BN193" s="3976"/>
      <c r="BO193" s="3976"/>
      <c r="BP193" s="3976"/>
      <c r="BQ193" s="3976"/>
      <c r="BR193" s="3976"/>
      <c r="BS193" s="3976"/>
      <c r="BT193" s="3976"/>
      <c r="BU193" s="3976"/>
      <c r="BV193" s="3976"/>
      <c r="BW193" s="3976"/>
      <c r="BX193" s="3976"/>
      <c r="BY193" s="3976"/>
      <c r="BZ193" s="3976"/>
      <c r="CA193" s="3976"/>
      <c r="CB193" s="3976"/>
      <c r="CC193" s="3976"/>
      <c r="CD193" s="3976"/>
      <c r="CE193" s="3976"/>
      <c r="CF193" s="3976"/>
      <c r="CG193" s="3976"/>
      <c r="CH193" s="4124"/>
      <c r="CI193" s="3976"/>
      <c r="CJ193" s="3976"/>
      <c r="CK193" s="3976"/>
      <c r="CL193" s="4126"/>
      <c r="CM193" s="3976"/>
      <c r="CN193" s="3976"/>
      <c r="CO193" s="3976"/>
      <c r="CP193" s="4124"/>
      <c r="CQ193" s="3976"/>
      <c r="CR193" s="3976"/>
      <c r="CS193" s="3976"/>
      <c r="CT193" s="4124"/>
      <c r="CU193" s="3976"/>
      <c r="CV193" s="3976"/>
      <c r="CW193" s="3976"/>
      <c r="CX193" s="3976"/>
      <c r="CY193" s="3976"/>
      <c r="CZ193" s="3976"/>
      <c r="DA193" s="3976"/>
      <c r="DB193" s="3976"/>
      <c r="DC193" s="3976"/>
      <c r="DD193" s="3976"/>
      <c r="DE193" s="3976"/>
      <c r="DF193" s="3976"/>
      <c r="DG193" s="3976"/>
      <c r="DH193" s="3976"/>
      <c r="DI193" s="3976"/>
      <c r="DJ193" s="3976"/>
      <c r="DK193" s="3976"/>
      <c r="DL193" s="3976"/>
      <c r="DM193" s="3976"/>
      <c r="DN193" s="3976"/>
      <c r="DO193" s="3976"/>
      <c r="DP193" s="3976"/>
      <c r="DQ193" s="3976"/>
      <c r="DR193" s="3976"/>
      <c r="DS193" s="3976"/>
      <c r="DT193" s="3976"/>
      <c r="DU193" s="3976"/>
      <c r="DV193" s="4124"/>
      <c r="DW193" s="3976"/>
      <c r="DX193" s="3976"/>
      <c r="DY193" s="3976"/>
      <c r="DZ193" s="3976"/>
      <c r="EA193" s="3976"/>
      <c r="EB193" s="3976"/>
      <c r="EC193" s="3976"/>
      <c r="ED193" s="3976"/>
      <c r="EE193" s="3976"/>
      <c r="EF193" s="3976"/>
      <c r="EG193" s="3976"/>
      <c r="EH193" s="3976"/>
      <c r="EI193" s="3976"/>
      <c r="EJ193" s="3976"/>
      <c r="EK193" s="3976"/>
      <c r="EL193" s="3976"/>
    </row>
    <row r="194" spans="1:142" ht="168.75" customHeight="1">
      <c r="A194" s="3976"/>
      <c r="B194" s="3976"/>
      <c r="C194" s="3976"/>
      <c r="D194" s="3976"/>
      <c r="E194" s="3976"/>
      <c r="F194" s="3976"/>
      <c r="G194" s="3976"/>
      <c r="H194" s="3976"/>
      <c r="I194" s="3976"/>
      <c r="J194" s="3976"/>
      <c r="K194" s="3976"/>
      <c r="L194" s="3976"/>
      <c r="M194" s="3976"/>
      <c r="N194" s="3976"/>
      <c r="O194" s="3976"/>
      <c r="P194" s="3976"/>
      <c r="Q194" s="3976"/>
      <c r="R194" s="3976"/>
      <c r="S194" s="3976"/>
      <c r="T194" s="3976"/>
      <c r="U194" s="3976"/>
      <c r="V194" s="3976"/>
      <c r="W194" s="3976"/>
      <c r="X194" s="3976"/>
      <c r="Y194" s="3976"/>
      <c r="Z194" s="3976"/>
      <c r="AA194" s="3976"/>
      <c r="AB194" s="3976"/>
      <c r="AC194" s="3976"/>
      <c r="AD194" s="3976"/>
      <c r="AE194" s="3976"/>
      <c r="AF194" s="4123"/>
      <c r="AG194" s="3976"/>
      <c r="AH194" s="3976"/>
      <c r="AI194" s="3976"/>
      <c r="AJ194" s="3976"/>
      <c r="AK194" s="3976"/>
      <c r="AL194" s="3976"/>
      <c r="AM194" s="3976"/>
      <c r="AN194" s="3976"/>
      <c r="AO194" s="3976"/>
      <c r="AP194" s="3976"/>
      <c r="AQ194" s="3976"/>
      <c r="AR194" s="3976"/>
      <c r="AS194" s="3976"/>
      <c r="AT194" s="3976"/>
      <c r="AU194" s="3976"/>
      <c r="AV194" s="3976"/>
      <c r="AW194" s="3976"/>
      <c r="AX194" s="3976"/>
      <c r="AY194" s="3976"/>
      <c r="AZ194" s="3976"/>
      <c r="BA194" s="3976"/>
      <c r="BB194" s="3976"/>
      <c r="BC194" s="3976"/>
      <c r="BD194" s="3976"/>
      <c r="BE194" s="3976"/>
      <c r="BF194" s="3976"/>
      <c r="BG194" s="3976"/>
      <c r="BH194" s="3976"/>
      <c r="BI194" s="3976"/>
      <c r="BJ194" s="4124"/>
      <c r="BK194" s="4124"/>
      <c r="BL194" s="3976"/>
      <c r="BM194" s="3976"/>
      <c r="BN194" s="3976"/>
      <c r="BO194" s="3976"/>
      <c r="BP194" s="3976"/>
      <c r="BQ194" s="3976"/>
      <c r="BR194" s="3976"/>
      <c r="BS194" s="3976"/>
      <c r="BT194" s="3976"/>
      <c r="BU194" s="3976"/>
      <c r="BV194" s="3976"/>
      <c r="BW194" s="3976"/>
      <c r="BX194" s="3976"/>
      <c r="BY194" s="3976"/>
      <c r="BZ194" s="3976"/>
      <c r="CA194" s="3976"/>
      <c r="CB194" s="3976"/>
      <c r="CC194" s="3976"/>
      <c r="CD194" s="3976"/>
      <c r="CE194" s="3976"/>
      <c r="CF194" s="3976"/>
      <c r="CG194" s="3976"/>
      <c r="CH194" s="4124"/>
      <c r="CI194" s="3976"/>
      <c r="CJ194" s="3976"/>
      <c r="CK194" s="3976"/>
      <c r="CL194" s="4126"/>
      <c r="CM194" s="3976"/>
      <c r="CN194" s="3976"/>
      <c r="CO194" s="3976"/>
      <c r="CP194" s="4124"/>
      <c r="CQ194" s="3976"/>
      <c r="CR194" s="3976"/>
      <c r="CS194" s="3976"/>
      <c r="CT194" s="4124"/>
      <c r="CU194" s="3976"/>
      <c r="CV194" s="3976"/>
      <c r="CW194" s="3976"/>
      <c r="CX194" s="3976"/>
      <c r="CY194" s="3976"/>
      <c r="CZ194" s="3976"/>
      <c r="DA194" s="3976"/>
      <c r="DB194" s="3976"/>
      <c r="DC194" s="3976"/>
      <c r="DD194" s="3976"/>
      <c r="DE194" s="3976"/>
      <c r="DF194" s="3976"/>
      <c r="DG194" s="3976"/>
      <c r="DH194" s="3976"/>
      <c r="DI194" s="3976"/>
      <c r="DJ194" s="3976"/>
      <c r="DK194" s="3976"/>
      <c r="DL194" s="3976"/>
      <c r="DM194" s="3976"/>
      <c r="DN194" s="3976"/>
      <c r="DO194" s="3976"/>
      <c r="DP194" s="3976"/>
      <c r="DQ194" s="3976"/>
      <c r="DR194" s="3976"/>
      <c r="DS194" s="3976"/>
      <c r="DT194" s="3976"/>
      <c r="DU194" s="3976"/>
      <c r="DV194" s="4124"/>
      <c r="DW194" s="3976"/>
      <c r="DX194" s="3976"/>
      <c r="DY194" s="3976"/>
      <c r="DZ194" s="3976"/>
      <c r="EA194" s="3976"/>
      <c r="EB194" s="3976"/>
      <c r="EC194" s="3976"/>
      <c r="ED194" s="3976"/>
      <c r="EE194" s="3976"/>
      <c r="EF194" s="3976"/>
      <c r="EG194" s="3976"/>
      <c r="EH194" s="3976"/>
      <c r="EI194" s="3976"/>
      <c r="EJ194" s="3976"/>
      <c r="EK194" s="3976"/>
      <c r="EL194" s="3976"/>
    </row>
    <row r="195" spans="1:142" ht="168.75" customHeight="1">
      <c r="A195" s="3976"/>
      <c r="B195" s="3976"/>
      <c r="C195" s="3976"/>
      <c r="D195" s="3976"/>
      <c r="E195" s="3976"/>
      <c r="F195" s="3976"/>
      <c r="G195" s="3976"/>
      <c r="H195" s="3976"/>
      <c r="I195" s="3976"/>
      <c r="J195" s="3976"/>
      <c r="K195" s="3976"/>
      <c r="L195" s="3976"/>
      <c r="M195" s="3976"/>
      <c r="N195" s="3976"/>
      <c r="O195" s="3976"/>
      <c r="P195" s="3976"/>
      <c r="Q195" s="3976"/>
      <c r="R195" s="3976"/>
      <c r="S195" s="3976"/>
      <c r="T195" s="3976"/>
      <c r="U195" s="3976"/>
      <c r="V195" s="3976"/>
      <c r="W195" s="3976"/>
      <c r="X195" s="3976"/>
      <c r="Y195" s="3976"/>
      <c r="Z195" s="3976"/>
      <c r="AA195" s="3976"/>
      <c r="AB195" s="3976"/>
      <c r="AC195" s="3976"/>
      <c r="AD195" s="3976"/>
      <c r="AE195" s="3976"/>
      <c r="AF195" s="4123"/>
      <c r="AG195" s="3976"/>
      <c r="AH195" s="3976"/>
      <c r="AI195" s="3976"/>
      <c r="AJ195" s="3976"/>
      <c r="AK195" s="3976"/>
      <c r="AL195" s="3976"/>
      <c r="AM195" s="3976"/>
      <c r="AN195" s="3976"/>
      <c r="AO195" s="3976"/>
      <c r="AP195" s="3976"/>
      <c r="AQ195" s="3976"/>
      <c r="AR195" s="3976"/>
      <c r="AS195" s="3976"/>
      <c r="AT195" s="3976"/>
      <c r="AU195" s="3976"/>
      <c r="AV195" s="3976"/>
      <c r="AW195" s="3976"/>
      <c r="AX195" s="3976"/>
      <c r="AY195" s="3976"/>
      <c r="AZ195" s="3976"/>
      <c r="BA195" s="3976"/>
      <c r="BB195" s="3976"/>
      <c r="BC195" s="3976"/>
      <c r="BD195" s="3976"/>
      <c r="BE195" s="3976"/>
      <c r="BF195" s="3976"/>
      <c r="BG195" s="3976"/>
      <c r="BH195" s="3976"/>
      <c r="BI195" s="3976"/>
      <c r="BJ195" s="4124"/>
      <c r="BK195" s="4124"/>
      <c r="BL195" s="3976"/>
      <c r="BM195" s="3976"/>
      <c r="BN195" s="3976"/>
      <c r="BO195" s="3976"/>
      <c r="BP195" s="3976"/>
      <c r="BQ195" s="3976"/>
      <c r="BR195" s="3976"/>
      <c r="BS195" s="3976"/>
      <c r="BT195" s="3976"/>
      <c r="BU195" s="3976"/>
      <c r="BV195" s="3976"/>
      <c r="BW195" s="3976"/>
      <c r="BX195" s="3976"/>
      <c r="BY195" s="3976"/>
      <c r="BZ195" s="3976"/>
      <c r="CA195" s="3976"/>
      <c r="CB195" s="3976"/>
      <c r="CC195" s="3976"/>
      <c r="CD195" s="3976"/>
      <c r="CE195" s="3976"/>
      <c r="CF195" s="3976"/>
      <c r="CG195" s="3976"/>
      <c r="CH195" s="4124"/>
      <c r="CI195" s="3976"/>
      <c r="CJ195" s="3976"/>
      <c r="CK195" s="3976"/>
      <c r="CL195" s="4126"/>
      <c r="CM195" s="3976"/>
      <c r="CN195" s="3976"/>
      <c r="CO195" s="3976"/>
      <c r="CP195" s="4124"/>
      <c r="CQ195" s="3976"/>
      <c r="CR195" s="3976"/>
      <c r="CS195" s="3976"/>
      <c r="CT195" s="4124"/>
      <c r="CU195" s="3976"/>
      <c r="CV195" s="3976"/>
      <c r="CW195" s="3976"/>
      <c r="CX195" s="3976"/>
      <c r="CY195" s="3976"/>
      <c r="CZ195" s="3976"/>
      <c r="DA195" s="3976"/>
      <c r="DB195" s="3976"/>
      <c r="DC195" s="3976"/>
      <c r="DD195" s="3976"/>
      <c r="DE195" s="3976"/>
      <c r="DF195" s="3976"/>
      <c r="DG195" s="3976"/>
      <c r="DH195" s="3976"/>
      <c r="DI195" s="3976"/>
      <c r="DJ195" s="3976"/>
      <c r="DK195" s="3976"/>
      <c r="DL195" s="3976"/>
      <c r="DM195" s="3976"/>
      <c r="DN195" s="3976"/>
      <c r="DO195" s="3976"/>
      <c r="DP195" s="3976"/>
      <c r="DQ195" s="3976"/>
      <c r="DR195" s="3976"/>
      <c r="DS195" s="3976"/>
      <c r="DT195" s="3976"/>
      <c r="DU195" s="3976"/>
      <c r="DV195" s="4124"/>
      <c r="DW195" s="3976"/>
      <c r="DX195" s="3976"/>
      <c r="DY195" s="3976"/>
      <c r="DZ195" s="3976"/>
      <c r="EA195" s="3976"/>
      <c r="EB195" s="3976"/>
      <c r="EC195" s="3976"/>
      <c r="ED195" s="3976"/>
      <c r="EE195" s="3976"/>
      <c r="EF195" s="3976"/>
      <c r="EG195" s="3976"/>
      <c r="EH195" s="3976"/>
      <c r="EI195" s="3976"/>
      <c r="EJ195" s="3976"/>
      <c r="EK195" s="3976"/>
      <c r="EL195" s="3976"/>
    </row>
    <row r="196" spans="1:142" ht="168.75" customHeight="1">
      <c r="A196" s="3976"/>
      <c r="B196" s="3976"/>
      <c r="C196" s="3976"/>
      <c r="D196" s="3976"/>
      <c r="E196" s="3976"/>
      <c r="F196" s="3976"/>
      <c r="G196" s="3976"/>
      <c r="H196" s="3976"/>
      <c r="I196" s="3976"/>
      <c r="J196" s="3976"/>
      <c r="K196" s="3976"/>
      <c r="L196" s="3976"/>
      <c r="M196" s="3976"/>
      <c r="N196" s="3976"/>
      <c r="O196" s="3976"/>
      <c r="P196" s="3976"/>
      <c r="Q196" s="3976"/>
      <c r="R196" s="3976"/>
      <c r="S196" s="3976"/>
      <c r="T196" s="3976"/>
      <c r="U196" s="3976"/>
      <c r="V196" s="3976"/>
      <c r="W196" s="3976"/>
      <c r="X196" s="3976"/>
      <c r="Y196" s="3976"/>
      <c r="Z196" s="3976"/>
      <c r="AA196" s="3976"/>
      <c r="AB196" s="3976"/>
      <c r="AC196" s="3976"/>
      <c r="AD196" s="3976"/>
      <c r="AE196" s="3976"/>
      <c r="AF196" s="4123"/>
      <c r="AG196" s="3976"/>
      <c r="AH196" s="3976"/>
      <c r="AI196" s="3976"/>
      <c r="AJ196" s="3976"/>
      <c r="AK196" s="3976"/>
      <c r="AL196" s="3976"/>
      <c r="AM196" s="3976"/>
      <c r="AN196" s="3976"/>
      <c r="AO196" s="3976"/>
      <c r="AP196" s="3976"/>
      <c r="AQ196" s="3976"/>
      <c r="AR196" s="3976"/>
      <c r="AS196" s="3976"/>
      <c r="AT196" s="3976"/>
      <c r="AU196" s="3976"/>
      <c r="AV196" s="3976"/>
      <c r="AW196" s="3976"/>
      <c r="AX196" s="3976"/>
      <c r="AY196" s="3976"/>
      <c r="AZ196" s="3976"/>
      <c r="BA196" s="3976"/>
      <c r="BB196" s="3976"/>
      <c r="BC196" s="3976"/>
      <c r="BD196" s="3976"/>
      <c r="BE196" s="3976"/>
      <c r="BF196" s="3976"/>
      <c r="BG196" s="3976"/>
      <c r="BH196" s="3976"/>
      <c r="BI196" s="3976"/>
      <c r="BJ196" s="4124"/>
      <c r="BK196" s="4124"/>
      <c r="BL196" s="3976"/>
      <c r="BM196" s="3976"/>
      <c r="BN196" s="3976"/>
      <c r="BO196" s="3976"/>
      <c r="BP196" s="3976"/>
      <c r="BQ196" s="3976"/>
      <c r="BR196" s="3976"/>
      <c r="BS196" s="3976"/>
      <c r="BT196" s="3976"/>
      <c r="BU196" s="3976"/>
      <c r="BV196" s="3976"/>
      <c r="BW196" s="3976"/>
      <c r="BX196" s="3976"/>
      <c r="BY196" s="3976"/>
      <c r="BZ196" s="3976"/>
      <c r="CA196" s="3976"/>
      <c r="CB196" s="3976"/>
      <c r="CC196" s="3976"/>
      <c r="CD196" s="3976"/>
      <c r="CE196" s="3976"/>
      <c r="CF196" s="3976"/>
      <c r="CG196" s="3976"/>
      <c r="CH196" s="4124"/>
      <c r="CI196" s="3976"/>
      <c r="CJ196" s="3976"/>
      <c r="CK196" s="3976"/>
      <c r="CL196" s="4126"/>
      <c r="CM196" s="3976"/>
      <c r="CN196" s="3976"/>
      <c r="CO196" s="3976"/>
      <c r="CP196" s="4124"/>
      <c r="CQ196" s="3976"/>
      <c r="CR196" s="3976"/>
      <c r="CS196" s="3976"/>
      <c r="CT196" s="4124"/>
      <c r="CU196" s="3976"/>
      <c r="CV196" s="3976"/>
      <c r="CW196" s="3976"/>
      <c r="CX196" s="3976"/>
      <c r="CY196" s="3976"/>
      <c r="CZ196" s="3976"/>
      <c r="DA196" s="3976"/>
      <c r="DB196" s="3976"/>
      <c r="DC196" s="3976"/>
      <c r="DD196" s="3976"/>
      <c r="DE196" s="3976"/>
      <c r="DF196" s="3976"/>
      <c r="DG196" s="3976"/>
      <c r="DH196" s="3976"/>
      <c r="DI196" s="3976"/>
      <c r="DJ196" s="3976"/>
      <c r="DK196" s="3976"/>
      <c r="DL196" s="3976"/>
      <c r="DM196" s="3976"/>
      <c r="DN196" s="3976"/>
      <c r="DO196" s="3976"/>
      <c r="DP196" s="3976"/>
      <c r="DQ196" s="3976"/>
      <c r="DR196" s="3976"/>
      <c r="DS196" s="3976"/>
      <c r="DT196" s="3976"/>
      <c r="DU196" s="3976"/>
      <c r="DV196" s="4124"/>
      <c r="DW196" s="3976"/>
      <c r="DX196" s="3976"/>
      <c r="DY196" s="3976"/>
      <c r="DZ196" s="3976"/>
      <c r="EA196" s="3976"/>
      <c r="EB196" s="3976"/>
      <c r="EC196" s="3976"/>
      <c r="ED196" s="3976"/>
      <c r="EE196" s="3976"/>
      <c r="EF196" s="3976"/>
      <c r="EG196" s="3976"/>
      <c r="EH196" s="3976"/>
      <c r="EI196" s="3976"/>
      <c r="EJ196" s="3976"/>
      <c r="EK196" s="3976"/>
      <c r="EL196" s="3976"/>
    </row>
    <row r="197" spans="1:142" ht="168.75" customHeight="1">
      <c r="A197" s="3976"/>
      <c r="B197" s="3976"/>
      <c r="C197" s="3976"/>
      <c r="D197" s="3976"/>
      <c r="E197" s="3976"/>
      <c r="F197" s="3976"/>
      <c r="G197" s="3976"/>
      <c r="H197" s="3976"/>
      <c r="I197" s="3976"/>
      <c r="J197" s="3976"/>
      <c r="K197" s="3976"/>
      <c r="L197" s="3976"/>
      <c r="M197" s="3976"/>
      <c r="N197" s="3976"/>
      <c r="O197" s="3976"/>
      <c r="P197" s="3976"/>
      <c r="Q197" s="3976"/>
      <c r="R197" s="3976"/>
      <c r="S197" s="3976"/>
      <c r="T197" s="3976"/>
      <c r="U197" s="3976"/>
      <c r="V197" s="3976"/>
      <c r="W197" s="3976"/>
      <c r="X197" s="3976"/>
      <c r="Y197" s="3976"/>
      <c r="Z197" s="3976"/>
      <c r="AA197" s="3976"/>
      <c r="AB197" s="3976"/>
      <c r="AC197" s="3976"/>
      <c r="AD197" s="3976"/>
      <c r="AE197" s="3976"/>
      <c r="AF197" s="4123"/>
      <c r="AG197" s="3976"/>
      <c r="AH197" s="3976"/>
      <c r="AI197" s="3976"/>
      <c r="AJ197" s="3976"/>
      <c r="AK197" s="3976"/>
      <c r="AL197" s="3976"/>
      <c r="AM197" s="3976"/>
      <c r="AN197" s="3976"/>
      <c r="AO197" s="3976"/>
      <c r="AP197" s="3976"/>
      <c r="AQ197" s="3976"/>
      <c r="AR197" s="3976"/>
      <c r="AS197" s="3976"/>
      <c r="AT197" s="3976"/>
      <c r="AU197" s="3976"/>
      <c r="AV197" s="3976"/>
      <c r="AW197" s="3976"/>
      <c r="AX197" s="3976"/>
      <c r="AY197" s="3976"/>
      <c r="AZ197" s="3976"/>
      <c r="BA197" s="3976"/>
      <c r="BB197" s="3976"/>
      <c r="BC197" s="3976"/>
      <c r="BD197" s="3976"/>
      <c r="BE197" s="3976"/>
      <c r="BF197" s="3976"/>
      <c r="BG197" s="3976"/>
      <c r="BH197" s="3976"/>
      <c r="BI197" s="3976"/>
      <c r="BJ197" s="4124"/>
      <c r="BK197" s="4124"/>
      <c r="BL197" s="3976"/>
      <c r="BM197" s="3976"/>
      <c r="BN197" s="3976"/>
      <c r="BO197" s="3976"/>
      <c r="BP197" s="3976"/>
      <c r="BQ197" s="3976"/>
      <c r="BR197" s="3976"/>
      <c r="BS197" s="3976"/>
      <c r="BT197" s="3976"/>
      <c r="BU197" s="3976"/>
      <c r="BV197" s="3976"/>
      <c r="BW197" s="3976"/>
      <c r="BX197" s="3976"/>
      <c r="BY197" s="3976"/>
      <c r="BZ197" s="3976"/>
      <c r="CA197" s="3976"/>
      <c r="CB197" s="3976"/>
      <c r="CC197" s="3976"/>
      <c r="CD197" s="3976"/>
      <c r="CE197" s="3976"/>
      <c r="CF197" s="3976"/>
      <c r="CG197" s="3976"/>
      <c r="CH197" s="4124"/>
      <c r="CI197" s="3976"/>
      <c r="CJ197" s="3976"/>
      <c r="CK197" s="3976"/>
      <c r="CL197" s="4126"/>
      <c r="CM197" s="3976"/>
      <c r="CN197" s="3976"/>
      <c r="CO197" s="3976"/>
      <c r="CP197" s="4124"/>
      <c r="CQ197" s="3976"/>
      <c r="CR197" s="3976"/>
      <c r="CS197" s="3976"/>
      <c r="CT197" s="4124"/>
      <c r="CU197" s="3976"/>
      <c r="CV197" s="3976"/>
      <c r="CW197" s="3976"/>
      <c r="CX197" s="3976"/>
      <c r="CY197" s="3976"/>
      <c r="CZ197" s="3976"/>
      <c r="DA197" s="3976"/>
      <c r="DB197" s="3976"/>
      <c r="DC197" s="3976"/>
      <c r="DD197" s="3976"/>
      <c r="DE197" s="3976"/>
      <c r="DF197" s="3976"/>
      <c r="DG197" s="3976"/>
      <c r="DH197" s="3976"/>
      <c r="DI197" s="3976"/>
      <c r="DJ197" s="3976"/>
      <c r="DK197" s="3976"/>
      <c r="DL197" s="3976"/>
      <c r="DM197" s="3976"/>
      <c r="DN197" s="3976"/>
      <c r="DO197" s="3976"/>
      <c r="DP197" s="3976"/>
      <c r="DQ197" s="3976"/>
      <c r="DR197" s="3976"/>
      <c r="DS197" s="3976"/>
      <c r="DT197" s="3976"/>
      <c r="DU197" s="3976"/>
      <c r="DV197" s="4124"/>
      <c r="DW197" s="3976"/>
      <c r="DX197" s="3976"/>
      <c r="DY197" s="3976"/>
      <c r="DZ197" s="3976"/>
      <c r="EA197" s="3976"/>
      <c r="EB197" s="3976"/>
      <c r="EC197" s="3976"/>
      <c r="ED197" s="3976"/>
      <c r="EE197" s="3976"/>
      <c r="EF197" s="3976"/>
      <c r="EG197" s="3976"/>
      <c r="EH197" s="3976"/>
      <c r="EI197" s="3976"/>
      <c r="EJ197" s="3976"/>
      <c r="EK197" s="3976"/>
      <c r="EL197" s="3976"/>
    </row>
    <row r="198" spans="1:142" ht="168.75" customHeight="1">
      <c r="A198" s="3976"/>
      <c r="B198" s="3976"/>
      <c r="C198" s="3976"/>
      <c r="D198" s="3976"/>
      <c r="E198" s="3976"/>
      <c r="F198" s="3976"/>
      <c r="G198" s="3976"/>
      <c r="H198" s="3976"/>
      <c r="I198" s="3976"/>
      <c r="J198" s="3976"/>
      <c r="K198" s="3976"/>
      <c r="L198" s="3976"/>
      <c r="M198" s="3976"/>
      <c r="N198" s="3976"/>
      <c r="O198" s="3976"/>
      <c r="P198" s="3976"/>
      <c r="Q198" s="3976"/>
      <c r="R198" s="3976"/>
      <c r="S198" s="3976"/>
      <c r="T198" s="3976"/>
      <c r="U198" s="3976"/>
      <c r="V198" s="3976"/>
      <c r="W198" s="3976"/>
      <c r="X198" s="3976"/>
      <c r="Y198" s="3976"/>
      <c r="Z198" s="3976"/>
      <c r="AA198" s="3976"/>
      <c r="AB198" s="3976"/>
      <c r="AC198" s="3976"/>
      <c r="AD198" s="3976"/>
      <c r="AE198" s="3976"/>
      <c r="AF198" s="4123"/>
      <c r="AG198" s="3976"/>
      <c r="AH198" s="3976"/>
      <c r="AI198" s="3976"/>
      <c r="AJ198" s="3976"/>
      <c r="AK198" s="3976"/>
      <c r="AL198" s="3976"/>
      <c r="AM198" s="3976"/>
      <c r="AN198" s="3976"/>
      <c r="AO198" s="3976"/>
      <c r="AP198" s="3976"/>
      <c r="AQ198" s="3976"/>
      <c r="AR198" s="3976"/>
      <c r="AS198" s="3976"/>
      <c r="AT198" s="3976"/>
      <c r="AU198" s="3976"/>
      <c r="AV198" s="3976"/>
      <c r="AW198" s="3976"/>
      <c r="AX198" s="3976"/>
      <c r="AY198" s="3976"/>
      <c r="AZ198" s="3976"/>
      <c r="BA198" s="3976"/>
      <c r="BB198" s="3976"/>
      <c r="BC198" s="3976"/>
      <c r="BD198" s="3976"/>
      <c r="BE198" s="3976"/>
      <c r="BF198" s="3976"/>
      <c r="BG198" s="3976"/>
      <c r="BH198" s="3976"/>
      <c r="BI198" s="3976"/>
      <c r="BJ198" s="4124"/>
      <c r="BK198" s="4124"/>
      <c r="BL198" s="3976"/>
      <c r="BM198" s="3976"/>
      <c r="BN198" s="3976"/>
      <c r="BO198" s="3976"/>
      <c r="BP198" s="3976"/>
      <c r="BQ198" s="3976"/>
      <c r="BR198" s="3976"/>
      <c r="BS198" s="3976"/>
      <c r="BT198" s="3976"/>
      <c r="BU198" s="3976"/>
      <c r="BV198" s="3976"/>
      <c r="BW198" s="3976"/>
      <c r="BX198" s="3976"/>
      <c r="BY198" s="3976"/>
      <c r="BZ198" s="3976"/>
      <c r="CA198" s="3976"/>
      <c r="CB198" s="3976"/>
      <c r="CC198" s="3976"/>
      <c r="CD198" s="3976"/>
      <c r="CE198" s="3976"/>
      <c r="CF198" s="3976"/>
      <c r="CG198" s="3976"/>
      <c r="CH198" s="4124"/>
      <c r="CI198" s="3976"/>
      <c r="CJ198" s="3976"/>
      <c r="CK198" s="3976"/>
      <c r="CL198" s="4126"/>
      <c r="CM198" s="3976"/>
      <c r="CN198" s="3976"/>
      <c r="CO198" s="3976"/>
      <c r="CP198" s="4124"/>
      <c r="CQ198" s="3976"/>
      <c r="CR198" s="3976"/>
      <c r="CS198" s="3976"/>
      <c r="CT198" s="4124"/>
      <c r="CU198" s="3976"/>
      <c r="CV198" s="3976"/>
      <c r="CW198" s="3976"/>
      <c r="CX198" s="3976"/>
      <c r="CY198" s="3976"/>
      <c r="CZ198" s="3976"/>
      <c r="DA198" s="3976"/>
      <c r="DB198" s="3976"/>
      <c r="DC198" s="3976"/>
      <c r="DD198" s="3976"/>
      <c r="DE198" s="3976"/>
      <c r="DF198" s="3976"/>
      <c r="DG198" s="3976"/>
      <c r="DH198" s="3976"/>
      <c r="DI198" s="3976"/>
      <c r="DJ198" s="3976"/>
      <c r="DK198" s="3976"/>
      <c r="DL198" s="3976"/>
      <c r="DM198" s="3976"/>
      <c r="DN198" s="3976"/>
      <c r="DO198" s="3976"/>
      <c r="DP198" s="3976"/>
      <c r="DQ198" s="3976"/>
      <c r="DR198" s="3976"/>
      <c r="DS198" s="3976"/>
      <c r="DT198" s="3976"/>
      <c r="DU198" s="3976"/>
      <c r="DV198" s="4124"/>
      <c r="DW198" s="3976"/>
      <c r="DX198" s="3976"/>
      <c r="DY198" s="3976"/>
      <c r="DZ198" s="3976"/>
      <c r="EA198" s="3976"/>
      <c r="EB198" s="3976"/>
      <c r="EC198" s="3976"/>
      <c r="ED198" s="3976"/>
      <c r="EE198" s="3976"/>
      <c r="EF198" s="3976"/>
      <c r="EG198" s="3976"/>
      <c r="EH198" s="3976"/>
      <c r="EI198" s="3976"/>
      <c r="EJ198" s="3976"/>
      <c r="EK198" s="3976"/>
      <c r="EL198" s="3976"/>
    </row>
    <row r="199" spans="1:142" ht="168.75" customHeight="1">
      <c r="A199" s="3976"/>
      <c r="B199" s="3976"/>
      <c r="C199" s="3976"/>
      <c r="D199" s="3976"/>
      <c r="E199" s="3976"/>
      <c r="F199" s="3976"/>
      <c r="G199" s="3976"/>
      <c r="H199" s="3976"/>
      <c r="I199" s="3976"/>
      <c r="J199" s="3976"/>
      <c r="K199" s="3976"/>
      <c r="L199" s="3976"/>
      <c r="M199" s="3976"/>
      <c r="N199" s="3976"/>
      <c r="O199" s="3976"/>
      <c r="P199" s="3976"/>
      <c r="Q199" s="3976"/>
      <c r="R199" s="3976"/>
      <c r="S199" s="3976"/>
      <c r="T199" s="3976"/>
      <c r="U199" s="3976"/>
      <c r="V199" s="3976"/>
      <c r="W199" s="3976"/>
      <c r="X199" s="3976"/>
      <c r="Y199" s="3976"/>
      <c r="Z199" s="3976"/>
      <c r="AA199" s="3976"/>
      <c r="AB199" s="3976"/>
      <c r="AC199" s="3976"/>
      <c r="AD199" s="3976"/>
      <c r="AE199" s="3976"/>
      <c r="AF199" s="4123"/>
      <c r="AG199" s="3976"/>
      <c r="AH199" s="3976"/>
      <c r="AI199" s="3976"/>
      <c r="AJ199" s="3976"/>
      <c r="AK199" s="3976"/>
      <c r="AL199" s="3976"/>
      <c r="AM199" s="3976"/>
      <c r="AN199" s="3976"/>
      <c r="AO199" s="3976"/>
      <c r="AP199" s="3976"/>
      <c r="AQ199" s="3976"/>
      <c r="AR199" s="3976"/>
      <c r="AS199" s="3976"/>
      <c r="AT199" s="3976"/>
      <c r="AU199" s="3976"/>
      <c r="AV199" s="3976"/>
      <c r="AW199" s="3976"/>
      <c r="AX199" s="3976"/>
      <c r="AY199" s="3976"/>
      <c r="AZ199" s="3976"/>
      <c r="BA199" s="3976"/>
      <c r="BB199" s="3976"/>
      <c r="BC199" s="3976"/>
      <c r="BD199" s="3976"/>
      <c r="BE199" s="3976"/>
      <c r="BF199" s="3976"/>
      <c r="BG199" s="3976"/>
      <c r="BH199" s="3976"/>
      <c r="BI199" s="3976"/>
      <c r="BJ199" s="4124"/>
      <c r="BK199" s="4124"/>
      <c r="BL199" s="3976"/>
      <c r="BM199" s="3976"/>
      <c r="BN199" s="3976"/>
      <c r="BO199" s="3976"/>
      <c r="BP199" s="3976"/>
      <c r="BQ199" s="3976"/>
      <c r="BR199" s="3976"/>
      <c r="BS199" s="3976"/>
      <c r="BT199" s="3976"/>
      <c r="BU199" s="3976"/>
      <c r="BV199" s="3976"/>
      <c r="BW199" s="3976"/>
      <c r="BX199" s="3976"/>
      <c r="BY199" s="3976"/>
      <c r="BZ199" s="3976"/>
      <c r="CA199" s="3976"/>
      <c r="CB199" s="3976"/>
      <c r="CC199" s="3976"/>
      <c r="CD199" s="3976"/>
      <c r="CE199" s="3976"/>
      <c r="CF199" s="3976"/>
      <c r="CG199" s="3976"/>
      <c r="CH199" s="4124"/>
      <c r="CI199" s="3976"/>
      <c r="CJ199" s="3976"/>
      <c r="CK199" s="3976"/>
      <c r="CL199" s="4126"/>
      <c r="CM199" s="3976"/>
      <c r="CN199" s="3976"/>
      <c r="CO199" s="3976"/>
      <c r="CP199" s="4124"/>
      <c r="CQ199" s="3976"/>
      <c r="CR199" s="3976"/>
      <c r="CS199" s="3976"/>
      <c r="CT199" s="4124"/>
      <c r="CU199" s="3976"/>
      <c r="CV199" s="3976"/>
      <c r="CW199" s="3976"/>
      <c r="CX199" s="3976"/>
      <c r="CY199" s="3976"/>
      <c r="CZ199" s="3976"/>
      <c r="DA199" s="3976"/>
      <c r="DB199" s="3976"/>
      <c r="DC199" s="3976"/>
      <c r="DD199" s="3976"/>
      <c r="DE199" s="3976"/>
      <c r="DF199" s="3976"/>
      <c r="DG199" s="3976"/>
      <c r="DH199" s="3976"/>
      <c r="DI199" s="3976"/>
      <c r="DJ199" s="3976"/>
      <c r="DK199" s="3976"/>
      <c r="DL199" s="3976"/>
      <c r="DM199" s="3976"/>
      <c r="DN199" s="3976"/>
      <c r="DO199" s="3976"/>
      <c r="DP199" s="3976"/>
      <c r="DQ199" s="3976"/>
      <c r="DR199" s="3976"/>
      <c r="DS199" s="3976"/>
      <c r="DT199" s="3976"/>
      <c r="DU199" s="3976"/>
      <c r="DV199" s="4124"/>
      <c r="DW199" s="3976"/>
      <c r="DX199" s="3976"/>
      <c r="DY199" s="3976"/>
      <c r="DZ199" s="3976"/>
      <c r="EA199" s="3976"/>
      <c r="EB199" s="3976"/>
      <c r="EC199" s="3976"/>
      <c r="ED199" s="3976"/>
      <c r="EE199" s="3976"/>
      <c r="EF199" s="3976"/>
      <c r="EG199" s="3976"/>
      <c r="EH199" s="3976"/>
      <c r="EI199" s="3976"/>
      <c r="EJ199" s="3976"/>
      <c r="EK199" s="3976"/>
      <c r="EL199" s="3976"/>
    </row>
    <row r="200" spans="1:142" ht="168.75" customHeight="1">
      <c r="A200" s="3976"/>
      <c r="B200" s="3976"/>
      <c r="C200" s="3976"/>
      <c r="D200" s="3976"/>
      <c r="E200" s="3976"/>
      <c r="F200" s="3976"/>
      <c r="G200" s="3976"/>
      <c r="H200" s="3976"/>
      <c r="I200" s="3976"/>
      <c r="J200" s="3976"/>
      <c r="K200" s="3976"/>
      <c r="L200" s="3976"/>
      <c r="M200" s="3976"/>
      <c r="N200" s="3976"/>
      <c r="O200" s="3976"/>
      <c r="P200" s="3976"/>
      <c r="Q200" s="3976"/>
      <c r="R200" s="3976"/>
      <c r="S200" s="3976"/>
      <c r="T200" s="3976"/>
      <c r="U200" s="3976"/>
      <c r="V200" s="3976"/>
      <c r="W200" s="3976"/>
      <c r="X200" s="3976"/>
      <c r="Y200" s="3976"/>
      <c r="Z200" s="3976"/>
      <c r="AA200" s="3976"/>
      <c r="AB200" s="3976"/>
      <c r="AC200" s="3976"/>
      <c r="AD200" s="3976"/>
      <c r="AE200" s="3976"/>
      <c r="AF200" s="4123"/>
      <c r="AG200" s="3976"/>
      <c r="AH200" s="3976"/>
      <c r="AI200" s="3976"/>
      <c r="AJ200" s="3976"/>
      <c r="AK200" s="3976"/>
      <c r="AL200" s="3976"/>
      <c r="AM200" s="3976"/>
      <c r="AN200" s="3976"/>
      <c r="AO200" s="3976"/>
      <c r="AP200" s="3976"/>
      <c r="AQ200" s="3976"/>
      <c r="AR200" s="3976"/>
      <c r="AS200" s="3976"/>
      <c r="AT200" s="3976"/>
      <c r="AU200" s="3976"/>
      <c r="AV200" s="3976"/>
      <c r="AW200" s="3976"/>
      <c r="AX200" s="3976"/>
      <c r="AY200" s="3976"/>
      <c r="AZ200" s="3976"/>
      <c r="BA200" s="3976"/>
      <c r="BB200" s="3976"/>
      <c r="BC200" s="3976"/>
      <c r="BD200" s="3976"/>
      <c r="BE200" s="3976"/>
      <c r="BF200" s="3976"/>
      <c r="BG200" s="3976"/>
      <c r="BH200" s="3976"/>
      <c r="BI200" s="3976"/>
      <c r="BJ200" s="4124"/>
      <c r="BK200" s="4124"/>
      <c r="BL200" s="3976"/>
      <c r="BM200" s="3976"/>
      <c r="BN200" s="3976"/>
      <c r="BO200" s="3976"/>
      <c r="BP200" s="3976"/>
      <c r="BQ200" s="3976"/>
      <c r="BR200" s="3976"/>
      <c r="BS200" s="3976"/>
      <c r="BT200" s="3976"/>
      <c r="BU200" s="3976"/>
      <c r="BV200" s="3976"/>
      <c r="BW200" s="3976"/>
      <c r="BX200" s="3976"/>
      <c r="BY200" s="3976"/>
      <c r="BZ200" s="3976"/>
      <c r="CA200" s="3976"/>
      <c r="CB200" s="3976"/>
      <c r="CC200" s="3976"/>
      <c r="CD200" s="3976"/>
      <c r="CE200" s="3976"/>
      <c r="CF200" s="3976"/>
      <c r="CG200" s="3976"/>
      <c r="CH200" s="4124"/>
      <c r="CI200" s="3976"/>
      <c r="CJ200" s="3976"/>
      <c r="CK200" s="3976"/>
      <c r="CL200" s="4126"/>
      <c r="CM200" s="3976"/>
      <c r="CN200" s="3976"/>
      <c r="CO200" s="3976"/>
      <c r="CP200" s="4124"/>
      <c r="CQ200" s="3976"/>
      <c r="CR200" s="3976"/>
      <c r="CS200" s="3976"/>
      <c r="CT200" s="4124"/>
      <c r="CU200" s="3976"/>
      <c r="CV200" s="3976"/>
      <c r="CW200" s="3976"/>
      <c r="CX200" s="3976"/>
      <c r="CY200" s="3976"/>
      <c r="CZ200" s="3976"/>
      <c r="DA200" s="3976"/>
      <c r="DB200" s="3976"/>
      <c r="DC200" s="3976"/>
      <c r="DD200" s="3976"/>
      <c r="DE200" s="3976"/>
      <c r="DF200" s="3976"/>
      <c r="DG200" s="3976"/>
      <c r="DH200" s="3976"/>
      <c r="DI200" s="3976"/>
      <c r="DJ200" s="3976"/>
      <c r="DK200" s="3976"/>
      <c r="DL200" s="3976"/>
      <c r="DM200" s="3976"/>
      <c r="DN200" s="3976"/>
      <c r="DO200" s="3976"/>
      <c r="DP200" s="3976"/>
      <c r="DQ200" s="3976"/>
      <c r="DR200" s="3976"/>
      <c r="DS200" s="3976"/>
      <c r="DT200" s="3976"/>
      <c r="DU200" s="3976"/>
      <c r="DV200" s="4124"/>
      <c r="DW200" s="3976"/>
      <c r="DX200" s="3976"/>
      <c r="DY200" s="3976"/>
      <c r="DZ200" s="3976"/>
      <c r="EA200" s="3976"/>
      <c r="EB200" s="3976"/>
      <c r="EC200" s="3976"/>
      <c r="ED200" s="3976"/>
      <c r="EE200" s="3976"/>
      <c r="EF200" s="3976"/>
      <c r="EG200" s="3976"/>
      <c r="EH200" s="3976"/>
      <c r="EI200" s="3976"/>
      <c r="EJ200" s="3976"/>
      <c r="EK200" s="3976"/>
      <c r="EL200" s="3976"/>
    </row>
    <row r="201" spans="1:142" ht="168.75" customHeight="1">
      <c r="A201" s="3976"/>
      <c r="B201" s="3976"/>
      <c r="C201" s="3976"/>
      <c r="D201" s="3976"/>
      <c r="E201" s="3976"/>
      <c r="F201" s="3976"/>
      <c r="G201" s="3976"/>
      <c r="H201" s="3976"/>
      <c r="I201" s="3976"/>
      <c r="J201" s="3976"/>
      <c r="K201" s="3976"/>
      <c r="L201" s="3976"/>
      <c r="M201" s="3976"/>
      <c r="N201" s="3976"/>
      <c r="O201" s="3976"/>
      <c r="P201" s="3976"/>
      <c r="Q201" s="3976"/>
      <c r="R201" s="3976"/>
      <c r="S201" s="3976"/>
      <c r="T201" s="3976"/>
      <c r="U201" s="3976"/>
      <c r="V201" s="3976"/>
      <c r="W201" s="3976"/>
      <c r="X201" s="3976"/>
      <c r="Y201" s="3976"/>
      <c r="Z201" s="3976"/>
      <c r="AA201" s="3976"/>
      <c r="AB201" s="3976"/>
      <c r="AC201" s="3976"/>
      <c r="AD201" s="3976"/>
      <c r="AE201" s="3976"/>
      <c r="AF201" s="4123"/>
      <c r="AG201" s="3976"/>
      <c r="AH201" s="3976"/>
      <c r="AI201" s="3976"/>
      <c r="AJ201" s="3976"/>
      <c r="AK201" s="3976"/>
      <c r="AL201" s="3976"/>
      <c r="AM201" s="3976"/>
      <c r="AN201" s="3976"/>
      <c r="AO201" s="3976"/>
      <c r="AP201" s="3976"/>
      <c r="AQ201" s="3976"/>
      <c r="AR201" s="3976"/>
      <c r="AS201" s="3976"/>
      <c r="AT201" s="3976"/>
      <c r="AU201" s="3976"/>
      <c r="AV201" s="3976"/>
      <c r="AW201" s="3976"/>
      <c r="AX201" s="3976"/>
      <c r="AY201" s="3976"/>
      <c r="AZ201" s="3976"/>
      <c r="BA201" s="3976"/>
      <c r="BB201" s="3976"/>
      <c r="BC201" s="3976"/>
      <c r="BD201" s="3976"/>
      <c r="BE201" s="3976"/>
      <c r="BF201" s="3976"/>
      <c r="BG201" s="3976"/>
      <c r="BH201" s="3976"/>
      <c r="BI201" s="3976"/>
      <c r="BJ201" s="4124"/>
      <c r="BK201" s="4124"/>
      <c r="BL201" s="3976"/>
      <c r="BM201" s="3976"/>
      <c r="BN201" s="3976"/>
      <c r="BO201" s="3976"/>
      <c r="BP201" s="3976"/>
      <c r="BQ201" s="3976"/>
      <c r="BR201" s="3976"/>
      <c r="BS201" s="3976"/>
      <c r="BT201" s="3976"/>
      <c r="BU201" s="3976"/>
      <c r="BV201" s="3976"/>
      <c r="BW201" s="3976"/>
      <c r="BX201" s="3976"/>
      <c r="BY201" s="3976"/>
      <c r="BZ201" s="3976"/>
      <c r="CA201" s="3976"/>
      <c r="CB201" s="3976"/>
      <c r="CC201" s="3976"/>
      <c r="CD201" s="3976"/>
      <c r="CE201" s="3976"/>
      <c r="CF201" s="3976"/>
      <c r="CG201" s="3976"/>
      <c r="CH201" s="4124"/>
      <c r="CI201" s="3976"/>
      <c r="CJ201" s="3976"/>
      <c r="CK201" s="3976"/>
      <c r="CL201" s="4126"/>
      <c r="CM201" s="3976"/>
      <c r="CN201" s="3976"/>
      <c r="CO201" s="3976"/>
      <c r="CP201" s="4124"/>
      <c r="CQ201" s="3976"/>
      <c r="CR201" s="3976"/>
      <c r="CS201" s="3976"/>
      <c r="CT201" s="4124"/>
      <c r="CU201" s="3976"/>
      <c r="CV201" s="3976"/>
      <c r="CW201" s="3976"/>
      <c r="CX201" s="3976"/>
      <c r="CY201" s="3976"/>
      <c r="CZ201" s="3976"/>
      <c r="DA201" s="3976"/>
      <c r="DB201" s="3976"/>
      <c r="DC201" s="3976"/>
      <c r="DD201" s="3976"/>
      <c r="DE201" s="3976"/>
      <c r="DF201" s="3976"/>
      <c r="DG201" s="3976"/>
      <c r="DH201" s="3976"/>
      <c r="DI201" s="3976"/>
      <c r="DJ201" s="3976"/>
      <c r="DK201" s="3976"/>
      <c r="DL201" s="3976"/>
      <c r="DM201" s="3976"/>
      <c r="DN201" s="3976"/>
      <c r="DO201" s="3976"/>
      <c r="DP201" s="3976"/>
      <c r="DQ201" s="3976"/>
      <c r="DR201" s="3976"/>
      <c r="DS201" s="3976"/>
      <c r="DT201" s="3976"/>
      <c r="DU201" s="3976"/>
      <c r="DV201" s="4124"/>
      <c r="DW201" s="3976"/>
      <c r="DX201" s="3976"/>
      <c r="DY201" s="3976"/>
      <c r="DZ201" s="3976"/>
      <c r="EA201" s="3976"/>
      <c r="EB201" s="3976"/>
      <c r="EC201" s="3976"/>
      <c r="ED201" s="3976"/>
      <c r="EE201" s="3976"/>
      <c r="EF201" s="3976"/>
      <c r="EG201" s="3976"/>
      <c r="EH201" s="3976"/>
      <c r="EI201" s="3976"/>
      <c r="EJ201" s="3976"/>
      <c r="EK201" s="3976"/>
      <c r="EL201" s="3976"/>
    </row>
    <row r="202" spans="1:142" ht="168.75" customHeight="1">
      <c r="A202" s="3976"/>
      <c r="B202" s="3976"/>
      <c r="C202" s="3976"/>
      <c r="D202" s="3976"/>
      <c r="E202" s="3976"/>
      <c r="F202" s="3976"/>
      <c r="G202" s="3976"/>
      <c r="H202" s="3976"/>
      <c r="I202" s="3976"/>
      <c r="J202" s="3976"/>
      <c r="K202" s="3976"/>
      <c r="L202" s="3976"/>
      <c r="M202" s="3976"/>
      <c r="N202" s="3976"/>
      <c r="O202" s="3976"/>
      <c r="P202" s="3976"/>
      <c r="Q202" s="3976"/>
      <c r="R202" s="3976"/>
      <c r="S202" s="3976"/>
      <c r="T202" s="3976"/>
      <c r="U202" s="3976"/>
      <c r="V202" s="3976"/>
      <c r="W202" s="3976"/>
      <c r="X202" s="3976"/>
      <c r="Y202" s="3976"/>
      <c r="Z202" s="3976"/>
      <c r="AA202" s="3976"/>
      <c r="AB202" s="3976"/>
      <c r="AC202" s="3976"/>
      <c r="AD202" s="3976"/>
      <c r="AE202" s="3976"/>
      <c r="AF202" s="4123"/>
      <c r="AG202" s="3976"/>
      <c r="AH202" s="3976"/>
      <c r="AI202" s="3976"/>
      <c r="AJ202" s="3976"/>
      <c r="AK202" s="3976"/>
      <c r="AL202" s="3976"/>
      <c r="AM202" s="3976"/>
      <c r="AN202" s="3976"/>
      <c r="AO202" s="3976"/>
      <c r="AP202" s="3976"/>
      <c r="AQ202" s="3976"/>
      <c r="AR202" s="3976"/>
      <c r="AS202" s="3976"/>
      <c r="AT202" s="3976"/>
      <c r="AU202" s="3976"/>
      <c r="AV202" s="3976"/>
      <c r="AW202" s="3976"/>
      <c r="AX202" s="3976"/>
      <c r="AY202" s="3976"/>
      <c r="AZ202" s="3976"/>
      <c r="BA202" s="3976"/>
      <c r="BB202" s="3976"/>
      <c r="BC202" s="3976"/>
      <c r="BD202" s="3976"/>
      <c r="BE202" s="3976"/>
      <c r="BF202" s="3976"/>
      <c r="BG202" s="3976"/>
      <c r="BH202" s="3976"/>
      <c r="BI202" s="3976"/>
      <c r="BJ202" s="4124"/>
      <c r="BK202" s="4124"/>
      <c r="BL202" s="3976"/>
      <c r="BM202" s="3976"/>
      <c r="BN202" s="3976"/>
      <c r="BO202" s="3976"/>
      <c r="BP202" s="3976"/>
      <c r="BQ202" s="3976"/>
      <c r="BR202" s="3976"/>
      <c r="BS202" s="3976"/>
      <c r="BT202" s="3976"/>
      <c r="BU202" s="3976"/>
      <c r="BV202" s="3976"/>
      <c r="BW202" s="3976"/>
      <c r="BX202" s="3976"/>
      <c r="BY202" s="3976"/>
      <c r="BZ202" s="3976"/>
      <c r="CA202" s="3976"/>
      <c r="CB202" s="3976"/>
      <c r="CC202" s="3976"/>
      <c r="CD202" s="3976"/>
      <c r="CE202" s="3976"/>
      <c r="CF202" s="3976"/>
      <c r="CG202" s="3976"/>
      <c r="CH202" s="4124"/>
      <c r="CI202" s="3976"/>
      <c r="CJ202" s="3976"/>
      <c r="CK202" s="3976"/>
      <c r="CL202" s="4126"/>
      <c r="CM202" s="3976"/>
      <c r="CN202" s="3976"/>
      <c r="CO202" s="3976"/>
      <c r="CP202" s="4124"/>
      <c r="CQ202" s="3976"/>
      <c r="CR202" s="3976"/>
      <c r="CS202" s="3976"/>
      <c r="CT202" s="4124"/>
      <c r="CU202" s="3976"/>
      <c r="CV202" s="3976"/>
      <c r="CW202" s="3976"/>
      <c r="CX202" s="3976"/>
      <c r="CY202" s="3976"/>
      <c r="CZ202" s="3976"/>
      <c r="DA202" s="3976"/>
      <c r="DB202" s="3976"/>
      <c r="DC202" s="3976"/>
      <c r="DD202" s="3976"/>
      <c r="DE202" s="3976"/>
      <c r="DF202" s="3976"/>
      <c r="DG202" s="3976"/>
      <c r="DH202" s="3976"/>
      <c r="DI202" s="3976"/>
      <c r="DJ202" s="3976"/>
      <c r="DK202" s="3976"/>
      <c r="DL202" s="3976"/>
      <c r="DM202" s="3976"/>
      <c r="DN202" s="3976"/>
      <c r="DO202" s="3976"/>
      <c r="DP202" s="3976"/>
      <c r="DQ202" s="3976"/>
      <c r="DR202" s="3976"/>
      <c r="DS202" s="3976"/>
      <c r="DT202" s="3976"/>
      <c r="DU202" s="3976"/>
      <c r="DV202" s="4124"/>
      <c r="DW202" s="3976"/>
      <c r="DX202" s="3976"/>
      <c r="DY202" s="3976"/>
      <c r="DZ202" s="3976"/>
      <c r="EA202" s="3976"/>
      <c r="EB202" s="3976"/>
      <c r="EC202" s="3976"/>
      <c r="ED202" s="3976"/>
      <c r="EE202" s="3976"/>
      <c r="EF202" s="3976"/>
      <c r="EG202" s="3976"/>
      <c r="EH202" s="3976"/>
      <c r="EI202" s="3976"/>
      <c r="EJ202" s="3976"/>
      <c r="EK202" s="3976"/>
      <c r="EL202" s="3976"/>
    </row>
    <row r="203" spans="1:142" ht="168.75" customHeight="1">
      <c r="A203" s="3976"/>
      <c r="B203" s="3976"/>
      <c r="C203" s="3976"/>
      <c r="D203" s="3976"/>
      <c r="E203" s="3976"/>
      <c r="F203" s="3976"/>
      <c r="G203" s="3976"/>
      <c r="H203" s="3976"/>
      <c r="I203" s="3976"/>
      <c r="J203" s="3976"/>
      <c r="K203" s="3976"/>
      <c r="L203" s="3976"/>
      <c r="M203" s="3976"/>
      <c r="N203" s="3976"/>
      <c r="O203" s="3976"/>
      <c r="P203" s="3976"/>
      <c r="Q203" s="3976"/>
      <c r="R203" s="3976"/>
      <c r="S203" s="3976"/>
      <c r="T203" s="3976"/>
      <c r="U203" s="3976"/>
      <c r="V203" s="3976"/>
      <c r="W203" s="3976"/>
      <c r="X203" s="3976"/>
      <c r="Y203" s="3976"/>
      <c r="Z203" s="3976"/>
      <c r="AA203" s="3976"/>
      <c r="AB203" s="3976"/>
      <c r="AC203" s="3976"/>
      <c r="AD203" s="3976"/>
      <c r="AE203" s="3976"/>
      <c r="AF203" s="4123"/>
      <c r="AG203" s="3976"/>
      <c r="AH203" s="3976"/>
      <c r="AI203" s="3976"/>
      <c r="AJ203" s="3976"/>
      <c r="AK203" s="3976"/>
      <c r="AL203" s="3976"/>
      <c r="AM203" s="3976"/>
      <c r="AN203" s="3976"/>
      <c r="AO203" s="3976"/>
      <c r="AP203" s="3976"/>
      <c r="AQ203" s="3976"/>
      <c r="AR203" s="3976"/>
      <c r="AS203" s="3976"/>
      <c r="AT203" s="3976"/>
      <c r="AU203" s="3976"/>
      <c r="AV203" s="3976"/>
      <c r="AW203" s="3976"/>
      <c r="AX203" s="3976"/>
      <c r="AY203" s="3976"/>
      <c r="AZ203" s="3976"/>
      <c r="BA203" s="3976"/>
      <c r="BB203" s="3976"/>
      <c r="BC203" s="3976"/>
      <c r="BD203" s="3976"/>
      <c r="BE203" s="3976"/>
      <c r="BF203" s="3976"/>
      <c r="BG203" s="3976"/>
      <c r="BH203" s="3976"/>
      <c r="BI203" s="3976"/>
      <c r="BJ203" s="4124"/>
      <c r="BK203" s="4124"/>
      <c r="BL203" s="3976"/>
      <c r="BM203" s="3976"/>
      <c r="BN203" s="3976"/>
      <c r="BO203" s="3976"/>
      <c r="BP203" s="3976"/>
      <c r="BQ203" s="3976"/>
      <c r="BR203" s="3976"/>
      <c r="BS203" s="3976"/>
      <c r="BT203" s="3976"/>
      <c r="BU203" s="3976"/>
      <c r="BV203" s="3976"/>
      <c r="BW203" s="3976"/>
      <c r="BX203" s="3976"/>
      <c r="BY203" s="3976"/>
      <c r="BZ203" s="3976"/>
      <c r="CA203" s="3976"/>
      <c r="CB203" s="3976"/>
      <c r="CC203" s="3976"/>
      <c r="CD203" s="3976"/>
      <c r="CE203" s="3976"/>
      <c r="CF203" s="3976"/>
      <c r="CG203" s="3976"/>
      <c r="CH203" s="4124"/>
      <c r="CI203" s="3976"/>
      <c r="CJ203" s="3976"/>
      <c r="CK203" s="3976"/>
      <c r="CL203" s="4126"/>
      <c r="CM203" s="3976"/>
      <c r="CN203" s="3976"/>
      <c r="CO203" s="3976"/>
      <c r="CP203" s="4124"/>
      <c r="CQ203" s="3976"/>
      <c r="CR203" s="3976"/>
      <c r="CS203" s="3976"/>
      <c r="CT203" s="4124"/>
      <c r="CU203" s="3976"/>
      <c r="CV203" s="3976"/>
      <c r="CW203" s="3976"/>
      <c r="CX203" s="3976"/>
      <c r="CY203" s="3976"/>
      <c r="CZ203" s="3976"/>
      <c r="DA203" s="3976"/>
      <c r="DB203" s="3976"/>
      <c r="DC203" s="3976"/>
      <c r="DD203" s="3976"/>
      <c r="DE203" s="3976"/>
      <c r="DF203" s="3976"/>
      <c r="DG203" s="3976"/>
      <c r="DH203" s="3976"/>
      <c r="DI203" s="3976"/>
      <c r="DJ203" s="3976"/>
      <c r="DK203" s="3976"/>
      <c r="DL203" s="3976"/>
      <c r="DM203" s="3976"/>
      <c r="DN203" s="3976"/>
      <c r="DO203" s="3976"/>
      <c r="DP203" s="3976"/>
      <c r="DQ203" s="3976"/>
      <c r="DR203" s="3976"/>
      <c r="DS203" s="3976"/>
      <c r="DT203" s="3976"/>
      <c r="DU203" s="3976"/>
      <c r="DV203" s="4124"/>
      <c r="DW203" s="3976"/>
      <c r="DX203" s="3976"/>
      <c r="DY203" s="3976"/>
      <c r="DZ203" s="3976"/>
      <c r="EA203" s="3976"/>
      <c r="EB203" s="3976"/>
      <c r="EC203" s="3976"/>
      <c r="ED203" s="3976"/>
      <c r="EE203" s="3976"/>
      <c r="EF203" s="3976"/>
      <c r="EG203" s="3976"/>
      <c r="EH203" s="3976"/>
      <c r="EI203" s="3976"/>
      <c r="EJ203" s="3976"/>
      <c r="EK203" s="3976"/>
      <c r="EL203" s="3976"/>
    </row>
    <row r="204" spans="1:142" ht="168.75" customHeight="1">
      <c r="A204" s="3976"/>
      <c r="B204" s="3976"/>
      <c r="C204" s="3976"/>
      <c r="D204" s="3976"/>
      <c r="E204" s="3976"/>
      <c r="F204" s="3976"/>
      <c r="G204" s="3976"/>
      <c r="H204" s="3976"/>
      <c r="I204" s="3976"/>
      <c r="J204" s="3976"/>
      <c r="K204" s="3976"/>
      <c r="L204" s="3976"/>
      <c r="M204" s="3976"/>
      <c r="N204" s="3976"/>
      <c r="O204" s="3976"/>
      <c r="P204" s="3976"/>
      <c r="Q204" s="3976"/>
      <c r="R204" s="3976"/>
      <c r="S204" s="3976"/>
      <c r="T204" s="3976"/>
      <c r="U204" s="3976"/>
      <c r="V204" s="3976"/>
      <c r="W204" s="3976"/>
      <c r="X204" s="3976"/>
      <c r="Y204" s="3976"/>
      <c r="Z204" s="3976"/>
      <c r="AA204" s="3976"/>
      <c r="AB204" s="3976"/>
      <c r="AC204" s="3976"/>
      <c r="AD204" s="3976"/>
      <c r="AE204" s="3976"/>
      <c r="AF204" s="4123"/>
      <c r="AG204" s="3976"/>
      <c r="AH204" s="3976"/>
      <c r="AI204" s="3976"/>
      <c r="AJ204" s="3976"/>
      <c r="AK204" s="3976"/>
      <c r="AL204" s="3976"/>
      <c r="AM204" s="3976"/>
      <c r="AN204" s="3976"/>
      <c r="AO204" s="3976"/>
      <c r="AP204" s="3976"/>
      <c r="AQ204" s="3976"/>
      <c r="AR204" s="3976"/>
      <c r="AS204" s="3976"/>
      <c r="AT204" s="3976"/>
      <c r="AU204" s="3976"/>
      <c r="AV204" s="3976"/>
      <c r="AW204" s="3976"/>
      <c r="AX204" s="3976"/>
      <c r="AY204" s="3976"/>
      <c r="AZ204" s="3976"/>
      <c r="BA204" s="3976"/>
      <c r="BB204" s="3976"/>
      <c r="BC204" s="3976"/>
      <c r="BD204" s="3976"/>
      <c r="BE204" s="3976"/>
      <c r="BF204" s="3976"/>
      <c r="BG204" s="3976"/>
      <c r="BH204" s="3976"/>
      <c r="BI204" s="3976"/>
      <c r="BJ204" s="4124"/>
      <c r="BK204" s="4124"/>
      <c r="BL204" s="3976"/>
      <c r="BM204" s="3976"/>
      <c r="BN204" s="3976"/>
      <c r="BO204" s="3976"/>
      <c r="BP204" s="3976"/>
      <c r="BQ204" s="3976"/>
      <c r="BR204" s="3976"/>
      <c r="BS204" s="3976"/>
      <c r="BT204" s="3976"/>
      <c r="BU204" s="3976"/>
      <c r="BV204" s="3976"/>
      <c r="BW204" s="3976"/>
      <c r="BX204" s="3976"/>
      <c r="BY204" s="3976"/>
      <c r="BZ204" s="3976"/>
      <c r="CA204" s="3976"/>
      <c r="CB204" s="3976"/>
      <c r="CC204" s="3976"/>
      <c r="CD204" s="3976"/>
      <c r="CE204" s="3976"/>
      <c r="CF204" s="3976"/>
      <c r="CG204" s="3976"/>
      <c r="CH204" s="4124"/>
      <c r="CI204" s="3976"/>
      <c r="CJ204" s="3976"/>
      <c r="CK204" s="3976"/>
      <c r="CL204" s="4126"/>
      <c r="CM204" s="3976"/>
      <c r="CN204" s="3976"/>
      <c r="CO204" s="3976"/>
      <c r="CP204" s="4124"/>
      <c r="CQ204" s="3976"/>
      <c r="CR204" s="3976"/>
      <c r="CS204" s="3976"/>
      <c r="CT204" s="4124"/>
      <c r="CU204" s="3976"/>
      <c r="CV204" s="3976"/>
      <c r="CW204" s="3976"/>
      <c r="CX204" s="3976"/>
      <c r="CY204" s="3976"/>
      <c r="CZ204" s="3976"/>
      <c r="DA204" s="3976"/>
      <c r="DB204" s="3976"/>
      <c r="DC204" s="3976"/>
      <c r="DD204" s="3976"/>
      <c r="DE204" s="3976"/>
      <c r="DF204" s="3976"/>
      <c r="DG204" s="3976"/>
      <c r="DH204" s="3976"/>
      <c r="DI204" s="3976"/>
      <c r="DJ204" s="3976"/>
      <c r="DK204" s="3976"/>
      <c r="DL204" s="3976"/>
      <c r="DM204" s="3976"/>
      <c r="DN204" s="3976"/>
      <c r="DO204" s="3976"/>
      <c r="DP204" s="3976"/>
      <c r="DQ204" s="3976"/>
      <c r="DR204" s="3976"/>
      <c r="DS204" s="3976"/>
      <c r="DT204" s="3976"/>
      <c r="DU204" s="3976"/>
      <c r="DV204" s="4124"/>
      <c r="DW204" s="3976"/>
      <c r="DX204" s="3976"/>
      <c r="DY204" s="3976"/>
      <c r="DZ204" s="3976"/>
      <c r="EA204" s="3976"/>
      <c r="EB204" s="3976"/>
      <c r="EC204" s="3976"/>
      <c r="ED204" s="3976"/>
      <c r="EE204" s="3976"/>
      <c r="EF204" s="3976"/>
      <c r="EG204" s="3976"/>
      <c r="EH204" s="3976"/>
      <c r="EI204" s="3976"/>
      <c r="EJ204" s="3976"/>
      <c r="EK204" s="3976"/>
      <c r="EL204" s="3976"/>
    </row>
    <row r="205" spans="1:142" ht="168.75" customHeight="1">
      <c r="A205" s="3976"/>
      <c r="B205" s="3976"/>
      <c r="C205" s="3976"/>
      <c r="D205" s="3976"/>
      <c r="E205" s="3976"/>
      <c r="F205" s="3976"/>
      <c r="G205" s="3976"/>
      <c r="H205" s="3976"/>
      <c r="I205" s="3976"/>
      <c r="J205" s="3976"/>
      <c r="K205" s="3976"/>
      <c r="L205" s="3976"/>
      <c r="M205" s="3976"/>
      <c r="N205" s="3976"/>
      <c r="O205" s="3976"/>
      <c r="P205" s="3976"/>
      <c r="Q205" s="3976"/>
      <c r="R205" s="3976"/>
      <c r="S205" s="3976"/>
      <c r="T205" s="3976"/>
      <c r="U205" s="3976"/>
      <c r="V205" s="3976"/>
      <c r="W205" s="3976"/>
      <c r="X205" s="3976"/>
      <c r="Y205" s="3976"/>
      <c r="Z205" s="3976"/>
      <c r="AA205" s="3976"/>
      <c r="AB205" s="3976"/>
      <c r="AC205" s="3976"/>
      <c r="AD205" s="3976"/>
      <c r="AE205" s="3976"/>
      <c r="AF205" s="4123"/>
      <c r="AG205" s="3976"/>
      <c r="AH205" s="3976"/>
      <c r="AI205" s="3976"/>
      <c r="AJ205" s="3976"/>
      <c r="AK205" s="3976"/>
      <c r="AL205" s="3976"/>
      <c r="AM205" s="3976"/>
      <c r="AN205" s="3976"/>
      <c r="AO205" s="3976"/>
      <c r="AP205" s="3976"/>
      <c r="AQ205" s="3976"/>
      <c r="AR205" s="3976"/>
      <c r="AS205" s="3976"/>
      <c r="AT205" s="3976"/>
      <c r="AU205" s="3976"/>
      <c r="AV205" s="3976"/>
      <c r="AW205" s="3976"/>
      <c r="AX205" s="3976"/>
      <c r="AY205" s="3976"/>
      <c r="AZ205" s="3976"/>
      <c r="BA205" s="3976"/>
      <c r="BB205" s="3976"/>
      <c r="BC205" s="3976"/>
      <c r="BD205" s="3976"/>
      <c r="BE205" s="3976"/>
      <c r="BF205" s="3976"/>
      <c r="BG205" s="3976"/>
      <c r="BH205" s="3976"/>
      <c r="BI205" s="3976"/>
      <c r="BJ205" s="4124"/>
      <c r="BK205" s="4124"/>
      <c r="BL205" s="3976"/>
      <c r="BM205" s="3976"/>
      <c r="BN205" s="3976"/>
      <c r="BO205" s="3976"/>
      <c r="BP205" s="3976"/>
      <c r="BQ205" s="3976"/>
      <c r="BR205" s="3976"/>
      <c r="BS205" s="3976"/>
      <c r="BT205" s="3976"/>
      <c r="BU205" s="3976"/>
      <c r="BV205" s="3976"/>
      <c r="BW205" s="3976"/>
      <c r="BX205" s="3976"/>
      <c r="BY205" s="3976"/>
      <c r="BZ205" s="3976"/>
      <c r="CA205" s="3976"/>
      <c r="CB205" s="3976"/>
      <c r="CC205" s="3976"/>
      <c r="CD205" s="3976"/>
      <c r="CE205" s="3976"/>
      <c r="CF205" s="3976"/>
      <c r="CG205" s="3976"/>
      <c r="CH205" s="4124"/>
      <c r="CI205" s="3976"/>
      <c r="CJ205" s="3976"/>
      <c r="CK205" s="3976"/>
      <c r="CL205" s="4126"/>
      <c r="CM205" s="3976"/>
      <c r="CN205" s="3976"/>
      <c r="CO205" s="3976"/>
      <c r="CP205" s="4124"/>
      <c r="CQ205" s="3976"/>
      <c r="CR205" s="3976"/>
      <c r="CS205" s="3976"/>
      <c r="CT205" s="4124"/>
      <c r="CU205" s="3976"/>
      <c r="CV205" s="3976"/>
      <c r="CW205" s="3976"/>
      <c r="CX205" s="3976"/>
      <c r="CY205" s="3976"/>
      <c r="CZ205" s="3976"/>
      <c r="DA205" s="3976"/>
      <c r="DB205" s="3976"/>
      <c r="DC205" s="3976"/>
      <c r="DD205" s="3976"/>
      <c r="DE205" s="3976"/>
      <c r="DF205" s="3976"/>
      <c r="DG205" s="3976"/>
      <c r="DH205" s="3976"/>
      <c r="DI205" s="3976"/>
      <c r="DJ205" s="3976"/>
      <c r="DK205" s="3976"/>
      <c r="DL205" s="3976"/>
      <c r="DM205" s="3976"/>
      <c r="DN205" s="3976"/>
      <c r="DO205" s="3976"/>
      <c r="DP205" s="3976"/>
      <c r="DQ205" s="3976"/>
      <c r="DR205" s="3976"/>
      <c r="DS205" s="3976"/>
      <c r="DT205" s="3976"/>
      <c r="DU205" s="3976"/>
      <c r="DV205" s="4124"/>
      <c r="DW205" s="3976"/>
      <c r="DX205" s="3976"/>
      <c r="DY205" s="3976"/>
      <c r="DZ205" s="3976"/>
      <c r="EA205" s="3976"/>
      <c r="EB205" s="3976"/>
      <c r="EC205" s="3976"/>
      <c r="ED205" s="3976"/>
      <c r="EE205" s="3976"/>
      <c r="EF205" s="3976"/>
      <c r="EG205" s="3976"/>
      <c r="EH205" s="3976"/>
      <c r="EI205" s="3976"/>
      <c r="EJ205" s="3976"/>
      <c r="EK205" s="3976"/>
      <c r="EL205" s="3976"/>
    </row>
    <row r="206" spans="1:142" ht="168.75" customHeight="1">
      <c r="A206" s="3976"/>
      <c r="B206" s="3976"/>
      <c r="C206" s="3976"/>
      <c r="D206" s="3976"/>
      <c r="E206" s="3976"/>
      <c r="F206" s="3976"/>
      <c r="G206" s="3976"/>
      <c r="H206" s="3976"/>
      <c r="I206" s="3976"/>
      <c r="J206" s="3976"/>
      <c r="K206" s="3976"/>
      <c r="L206" s="3976"/>
      <c r="M206" s="3976"/>
      <c r="N206" s="3976"/>
      <c r="O206" s="3976"/>
      <c r="P206" s="3976"/>
      <c r="Q206" s="3976"/>
      <c r="R206" s="3976"/>
      <c r="S206" s="3976"/>
      <c r="T206" s="3976"/>
      <c r="U206" s="3976"/>
      <c r="V206" s="3976"/>
      <c r="W206" s="3976"/>
      <c r="X206" s="3976"/>
      <c r="Y206" s="3976"/>
      <c r="Z206" s="3976"/>
      <c r="AA206" s="3976"/>
      <c r="AB206" s="3976"/>
      <c r="AC206" s="3976"/>
      <c r="AD206" s="3976"/>
      <c r="AE206" s="3976"/>
      <c r="AF206" s="4123"/>
      <c r="AG206" s="3976"/>
      <c r="AH206" s="3976"/>
      <c r="AI206" s="3976"/>
      <c r="AJ206" s="3976"/>
      <c r="AK206" s="3976"/>
      <c r="AL206" s="3976"/>
      <c r="AM206" s="3976"/>
      <c r="AN206" s="3976"/>
      <c r="AO206" s="3976"/>
      <c r="AP206" s="3976"/>
      <c r="AQ206" s="3976"/>
      <c r="AR206" s="3976"/>
      <c r="AS206" s="3976"/>
      <c r="AT206" s="3976"/>
      <c r="AU206" s="3976"/>
      <c r="AV206" s="3976"/>
      <c r="AW206" s="3976"/>
      <c r="AX206" s="3976"/>
      <c r="AY206" s="3976"/>
      <c r="AZ206" s="3976"/>
      <c r="BA206" s="3976"/>
      <c r="BB206" s="3976"/>
      <c r="BC206" s="3976"/>
      <c r="BD206" s="3976"/>
      <c r="BE206" s="3976"/>
      <c r="BF206" s="3976"/>
      <c r="BG206" s="3976"/>
      <c r="BH206" s="3976"/>
      <c r="BI206" s="3976"/>
      <c r="BJ206" s="4124"/>
      <c r="BK206" s="4124"/>
      <c r="BL206" s="3976"/>
      <c r="BM206" s="3976"/>
      <c r="BN206" s="3976"/>
      <c r="BO206" s="3976"/>
      <c r="BP206" s="3976"/>
      <c r="BQ206" s="3976"/>
      <c r="BR206" s="3976"/>
      <c r="BS206" s="3976"/>
      <c r="BT206" s="3976"/>
      <c r="BU206" s="3976"/>
      <c r="BV206" s="3976"/>
      <c r="BW206" s="3976"/>
      <c r="BX206" s="3976"/>
      <c r="BY206" s="3976"/>
      <c r="BZ206" s="3976"/>
      <c r="CA206" s="3976"/>
      <c r="CB206" s="3976"/>
      <c r="CC206" s="3976"/>
      <c r="CD206" s="3976"/>
      <c r="CE206" s="3976"/>
      <c r="CF206" s="3976"/>
      <c r="CG206" s="3976"/>
      <c r="CH206" s="4124"/>
      <c r="CI206" s="3976"/>
      <c r="CJ206" s="3976"/>
      <c r="CK206" s="3976"/>
      <c r="CL206" s="4126"/>
      <c r="CM206" s="3976"/>
      <c r="CN206" s="3976"/>
      <c r="CO206" s="3976"/>
      <c r="CP206" s="4124"/>
      <c r="CQ206" s="3976"/>
      <c r="CR206" s="3976"/>
      <c r="CS206" s="3976"/>
      <c r="CT206" s="4124"/>
      <c r="CU206" s="3976"/>
      <c r="CV206" s="3976"/>
      <c r="CW206" s="3976"/>
      <c r="CX206" s="3976"/>
      <c r="CY206" s="3976"/>
      <c r="CZ206" s="3976"/>
      <c r="DA206" s="3976"/>
      <c r="DB206" s="3976"/>
      <c r="DC206" s="3976"/>
      <c r="DD206" s="3976"/>
      <c r="DE206" s="3976"/>
      <c r="DF206" s="3976"/>
      <c r="DG206" s="3976"/>
      <c r="DH206" s="3976"/>
      <c r="DI206" s="3976"/>
      <c r="DJ206" s="3976"/>
      <c r="DK206" s="3976"/>
      <c r="DL206" s="3976"/>
      <c r="DM206" s="3976"/>
      <c r="DN206" s="3976"/>
      <c r="DO206" s="3976"/>
      <c r="DP206" s="3976"/>
      <c r="DQ206" s="3976"/>
      <c r="DR206" s="3976"/>
      <c r="DS206" s="3976"/>
      <c r="DT206" s="3976"/>
      <c r="DU206" s="3976"/>
      <c r="DV206" s="4124"/>
      <c r="DW206" s="3976"/>
      <c r="DX206" s="3976"/>
      <c r="DY206" s="3976"/>
      <c r="DZ206" s="3976"/>
      <c r="EA206" s="3976"/>
      <c r="EB206" s="3976"/>
      <c r="EC206" s="3976"/>
      <c r="ED206" s="3976"/>
      <c r="EE206" s="3976"/>
      <c r="EF206" s="3976"/>
      <c r="EG206" s="3976"/>
      <c r="EH206" s="3976"/>
      <c r="EI206" s="3976"/>
      <c r="EJ206" s="3976"/>
      <c r="EK206" s="3976"/>
      <c r="EL206" s="3976"/>
    </row>
    <row r="207" spans="1:142" ht="168.75" customHeight="1">
      <c r="A207" s="3976"/>
      <c r="B207" s="3976"/>
      <c r="C207" s="3976"/>
      <c r="D207" s="3976"/>
      <c r="E207" s="3976"/>
      <c r="F207" s="3976"/>
      <c r="G207" s="3976"/>
      <c r="H207" s="3976"/>
      <c r="I207" s="3976"/>
      <c r="J207" s="3976"/>
      <c r="K207" s="3976"/>
      <c r="L207" s="3976"/>
      <c r="M207" s="3976"/>
      <c r="N207" s="3976"/>
      <c r="O207" s="3976"/>
      <c r="P207" s="3976"/>
      <c r="Q207" s="3976"/>
      <c r="R207" s="3976"/>
      <c r="S207" s="3976"/>
      <c r="T207" s="3976"/>
      <c r="U207" s="3976"/>
      <c r="V207" s="3976"/>
      <c r="W207" s="3976"/>
      <c r="X207" s="3976"/>
      <c r="Y207" s="3976"/>
      <c r="Z207" s="3976"/>
      <c r="AA207" s="3976"/>
      <c r="AB207" s="3976"/>
      <c r="AC207" s="3976"/>
      <c r="AD207" s="3976"/>
      <c r="AE207" s="3976"/>
      <c r="AF207" s="4123"/>
      <c r="AG207" s="3976"/>
      <c r="AH207" s="3976"/>
      <c r="AI207" s="3976"/>
      <c r="AJ207" s="3976"/>
      <c r="AK207" s="3976"/>
      <c r="AL207" s="3976"/>
      <c r="AM207" s="3976"/>
      <c r="AN207" s="3976"/>
      <c r="AO207" s="3976"/>
      <c r="AP207" s="3976"/>
      <c r="AQ207" s="3976"/>
      <c r="AR207" s="3976"/>
      <c r="AS207" s="3976"/>
      <c r="AT207" s="3976"/>
      <c r="AU207" s="3976"/>
      <c r="AV207" s="3976"/>
      <c r="AW207" s="3976"/>
      <c r="AX207" s="3976"/>
      <c r="AY207" s="3976"/>
      <c r="AZ207" s="3976"/>
      <c r="BA207" s="3976"/>
      <c r="BB207" s="3976"/>
      <c r="BC207" s="3976"/>
      <c r="BD207" s="3976"/>
      <c r="BE207" s="3976"/>
      <c r="BF207" s="3976"/>
      <c r="BG207" s="3976"/>
      <c r="BH207" s="3976"/>
      <c r="BI207" s="3976"/>
      <c r="BJ207" s="4124"/>
      <c r="BK207" s="4124"/>
      <c r="BL207" s="3976"/>
      <c r="BM207" s="3976"/>
      <c r="BN207" s="3976"/>
      <c r="BO207" s="3976"/>
      <c r="BP207" s="3976"/>
      <c r="BQ207" s="3976"/>
      <c r="BR207" s="3976"/>
      <c r="BS207" s="3976"/>
      <c r="BT207" s="3976"/>
      <c r="BU207" s="3976"/>
      <c r="BV207" s="3976"/>
      <c r="BW207" s="3976"/>
      <c r="BX207" s="3976"/>
      <c r="BY207" s="3976"/>
      <c r="BZ207" s="3976"/>
      <c r="CA207" s="3976"/>
      <c r="CB207" s="3976"/>
      <c r="CC207" s="3976"/>
      <c r="CD207" s="3976"/>
      <c r="CE207" s="3976"/>
      <c r="CF207" s="3976"/>
      <c r="CG207" s="3976"/>
      <c r="CH207" s="4124"/>
      <c r="CI207" s="3976"/>
      <c r="CJ207" s="3976"/>
      <c r="CK207" s="3976"/>
      <c r="CL207" s="4126"/>
      <c r="CM207" s="3976"/>
      <c r="CN207" s="3976"/>
      <c r="CO207" s="3976"/>
      <c r="CP207" s="4124"/>
      <c r="CQ207" s="3976"/>
      <c r="CR207" s="3976"/>
      <c r="CS207" s="3976"/>
      <c r="CT207" s="4124"/>
      <c r="CU207" s="3976"/>
      <c r="CV207" s="3976"/>
      <c r="CW207" s="3976"/>
      <c r="CX207" s="3976"/>
      <c r="CY207" s="3976"/>
      <c r="CZ207" s="3976"/>
      <c r="DA207" s="3976"/>
      <c r="DB207" s="3976"/>
      <c r="DC207" s="3976"/>
      <c r="DD207" s="3976"/>
      <c r="DE207" s="3976"/>
      <c r="DF207" s="3976"/>
      <c r="DG207" s="3976"/>
      <c r="DH207" s="3976"/>
      <c r="DI207" s="3976"/>
      <c r="DJ207" s="3976"/>
      <c r="DK207" s="3976"/>
      <c r="DL207" s="3976"/>
      <c r="DM207" s="3976"/>
      <c r="DN207" s="3976"/>
      <c r="DO207" s="3976"/>
      <c r="DP207" s="3976"/>
      <c r="DQ207" s="3976"/>
      <c r="DR207" s="3976"/>
      <c r="DS207" s="3976"/>
      <c r="DT207" s="3976"/>
      <c r="DU207" s="3976"/>
      <c r="DV207" s="4124"/>
      <c r="DW207" s="3976"/>
      <c r="DX207" s="3976"/>
      <c r="DY207" s="3976"/>
      <c r="DZ207" s="3976"/>
      <c r="EA207" s="3976"/>
      <c r="EB207" s="3976"/>
      <c r="EC207" s="3976"/>
      <c r="ED207" s="3976"/>
      <c r="EE207" s="3976"/>
      <c r="EF207" s="3976"/>
      <c r="EG207" s="3976"/>
      <c r="EH207" s="3976"/>
      <c r="EI207" s="3976"/>
      <c r="EJ207" s="3976"/>
      <c r="EK207" s="3976"/>
      <c r="EL207" s="3976"/>
    </row>
    <row r="208" spans="1:142" ht="168.75" customHeight="1">
      <c r="A208" s="3976"/>
      <c r="B208" s="3976"/>
      <c r="C208" s="3976"/>
      <c r="D208" s="3976"/>
      <c r="E208" s="3976"/>
      <c r="F208" s="3976"/>
      <c r="G208" s="3976"/>
      <c r="H208" s="3976"/>
      <c r="I208" s="3976"/>
      <c r="J208" s="3976"/>
      <c r="K208" s="3976"/>
      <c r="L208" s="3976"/>
      <c r="M208" s="3976"/>
      <c r="N208" s="3976"/>
      <c r="O208" s="3976"/>
      <c r="P208" s="3976"/>
      <c r="Q208" s="3976"/>
      <c r="R208" s="3976"/>
      <c r="S208" s="3976"/>
      <c r="T208" s="3976"/>
      <c r="U208" s="3976"/>
      <c r="V208" s="3976"/>
      <c r="W208" s="3976"/>
      <c r="X208" s="3976"/>
      <c r="Y208" s="3976"/>
      <c r="Z208" s="3976"/>
      <c r="AA208" s="3976"/>
      <c r="AB208" s="3976"/>
      <c r="AC208" s="3976"/>
      <c r="AD208" s="3976"/>
      <c r="AE208" s="3976"/>
      <c r="AF208" s="4123"/>
      <c r="AG208" s="3976"/>
      <c r="AH208" s="3976"/>
      <c r="AI208" s="3976"/>
      <c r="AJ208" s="3976"/>
      <c r="AK208" s="3976"/>
      <c r="AL208" s="3976"/>
      <c r="AM208" s="3976"/>
      <c r="AN208" s="3976"/>
      <c r="AO208" s="3976"/>
      <c r="AP208" s="3976"/>
      <c r="AQ208" s="3976"/>
      <c r="AR208" s="3976"/>
      <c r="AS208" s="3976"/>
      <c r="AT208" s="3976"/>
      <c r="AU208" s="3976"/>
      <c r="AV208" s="3976"/>
      <c r="AW208" s="3976"/>
      <c r="AX208" s="3976"/>
      <c r="AY208" s="3976"/>
      <c r="AZ208" s="3976"/>
      <c r="BA208" s="3976"/>
      <c r="BB208" s="3976"/>
      <c r="BC208" s="3976"/>
      <c r="BD208" s="3976"/>
      <c r="BE208" s="3976"/>
      <c r="BF208" s="3976"/>
      <c r="BG208" s="3976"/>
      <c r="BH208" s="3976"/>
      <c r="BI208" s="3976"/>
      <c r="BJ208" s="4124"/>
      <c r="BK208" s="4124"/>
      <c r="BL208" s="3976"/>
      <c r="BM208" s="3976"/>
      <c r="BN208" s="3976"/>
      <c r="BO208" s="3976"/>
      <c r="BP208" s="3976"/>
      <c r="BQ208" s="3976"/>
      <c r="BR208" s="3976"/>
      <c r="BS208" s="3976"/>
      <c r="BT208" s="3976"/>
      <c r="BU208" s="3976"/>
      <c r="BV208" s="3976"/>
      <c r="BW208" s="3976"/>
      <c r="BX208" s="3976"/>
      <c r="BY208" s="3976"/>
      <c r="BZ208" s="3976"/>
      <c r="CA208" s="3976"/>
      <c r="CB208" s="3976"/>
      <c r="CC208" s="3976"/>
      <c r="CD208" s="3976"/>
      <c r="CE208" s="3976"/>
      <c r="CF208" s="3976"/>
      <c r="CG208" s="3976"/>
      <c r="CH208" s="4124"/>
      <c r="CI208" s="3976"/>
      <c r="CJ208" s="3976"/>
      <c r="CK208" s="3976"/>
      <c r="CL208" s="4126"/>
      <c r="CM208" s="3976"/>
      <c r="CN208" s="3976"/>
      <c r="CO208" s="3976"/>
      <c r="CP208" s="4124"/>
      <c r="CQ208" s="3976"/>
      <c r="CR208" s="3976"/>
      <c r="CS208" s="3976"/>
      <c r="CT208" s="4124"/>
      <c r="CU208" s="3976"/>
      <c r="CV208" s="3976"/>
      <c r="CW208" s="3976"/>
      <c r="CX208" s="3976"/>
      <c r="CY208" s="3976"/>
      <c r="CZ208" s="3976"/>
      <c r="DA208" s="3976"/>
      <c r="DB208" s="3976"/>
      <c r="DC208" s="3976"/>
      <c r="DD208" s="3976"/>
      <c r="DE208" s="3976"/>
      <c r="DF208" s="3976"/>
      <c r="DG208" s="3976"/>
      <c r="DH208" s="3976"/>
      <c r="DI208" s="3976"/>
      <c r="DJ208" s="3976"/>
      <c r="DK208" s="3976"/>
      <c r="DL208" s="3976"/>
      <c r="DM208" s="3976"/>
      <c r="DN208" s="3976"/>
      <c r="DO208" s="3976"/>
      <c r="DP208" s="3976"/>
      <c r="DQ208" s="3976"/>
      <c r="DR208" s="3976"/>
      <c r="DS208" s="3976"/>
      <c r="DT208" s="3976"/>
      <c r="DU208" s="3976"/>
      <c r="DV208" s="4124"/>
      <c r="DW208" s="3976"/>
      <c r="DX208" s="3976"/>
      <c r="DY208" s="3976"/>
      <c r="DZ208" s="3976"/>
      <c r="EA208" s="3976"/>
      <c r="EB208" s="3976"/>
      <c r="EC208" s="3976"/>
      <c r="ED208" s="3976"/>
      <c r="EE208" s="3976"/>
      <c r="EF208" s="3976"/>
      <c r="EG208" s="3976"/>
      <c r="EH208" s="3976"/>
      <c r="EI208" s="3976"/>
      <c r="EJ208" s="3976"/>
      <c r="EK208" s="3976"/>
      <c r="EL208" s="3976"/>
    </row>
    <row r="209" spans="1:142" ht="168.75" customHeight="1">
      <c r="A209" s="3976"/>
      <c r="B209" s="3976"/>
      <c r="C209" s="3976"/>
      <c r="D209" s="3976"/>
      <c r="E209" s="3976"/>
      <c r="F209" s="3976"/>
      <c r="G209" s="3976"/>
      <c r="H209" s="3976"/>
      <c r="I209" s="3976"/>
      <c r="J209" s="3976"/>
      <c r="K209" s="3976"/>
      <c r="L209" s="3976"/>
      <c r="M209" s="3976"/>
      <c r="N209" s="3976"/>
      <c r="O209" s="3976"/>
      <c r="P209" s="3976"/>
      <c r="Q209" s="3976"/>
      <c r="R209" s="3976"/>
      <c r="S209" s="3976"/>
      <c r="T209" s="3976"/>
      <c r="U209" s="3976"/>
      <c r="V209" s="3976"/>
      <c r="W209" s="3976"/>
      <c r="X209" s="3976"/>
      <c r="Y209" s="3976"/>
      <c r="Z209" s="3976"/>
      <c r="AA209" s="3976"/>
      <c r="AB209" s="3976"/>
      <c r="AC209" s="3976"/>
      <c r="AD209" s="3976"/>
      <c r="AE209" s="3976"/>
      <c r="AF209" s="4123"/>
      <c r="AG209" s="3976"/>
      <c r="AH209" s="3976"/>
      <c r="AI209" s="3976"/>
      <c r="AJ209" s="3976"/>
      <c r="AK209" s="3976"/>
      <c r="AL209" s="3976"/>
      <c r="AM209" s="3976"/>
      <c r="AN209" s="3976"/>
      <c r="AO209" s="3976"/>
      <c r="AP209" s="3976"/>
      <c r="AQ209" s="3976"/>
      <c r="AR209" s="3976"/>
      <c r="AS209" s="3976"/>
      <c r="AT209" s="3976"/>
      <c r="AU209" s="3976"/>
      <c r="AV209" s="3976"/>
      <c r="AW209" s="3976"/>
      <c r="AX209" s="3976"/>
      <c r="AY209" s="3976"/>
      <c r="AZ209" s="3976"/>
      <c r="BA209" s="3976"/>
      <c r="BB209" s="3976"/>
      <c r="BC209" s="3976"/>
      <c r="BD209" s="3976"/>
      <c r="BE209" s="3976"/>
      <c r="BF209" s="3976"/>
      <c r="BG209" s="3976"/>
      <c r="BH209" s="3976"/>
      <c r="BI209" s="3976"/>
      <c r="BJ209" s="4124"/>
      <c r="BK209" s="4124"/>
      <c r="BL209" s="3976"/>
      <c r="BM209" s="3976"/>
      <c r="BN209" s="3976"/>
      <c r="BO209" s="3976"/>
      <c r="BP209" s="3976"/>
      <c r="BQ209" s="3976"/>
      <c r="BR209" s="3976"/>
      <c r="BS209" s="3976"/>
      <c r="BT209" s="3976"/>
      <c r="BU209" s="3976"/>
      <c r="BV209" s="3976"/>
      <c r="BW209" s="3976"/>
      <c r="BX209" s="3976"/>
      <c r="BY209" s="3976"/>
      <c r="BZ209" s="3976"/>
      <c r="CA209" s="3976"/>
      <c r="CB209" s="3976"/>
      <c r="CC209" s="3976"/>
      <c r="CD209" s="3976"/>
      <c r="CE209" s="3976"/>
      <c r="CF209" s="3976"/>
      <c r="CG209" s="3976"/>
      <c r="CH209" s="4124"/>
      <c r="CI209" s="3976"/>
      <c r="CJ209" s="3976"/>
      <c r="CK209" s="3976"/>
      <c r="CL209" s="4126"/>
      <c r="CM209" s="3976"/>
      <c r="CN209" s="3976"/>
      <c r="CO209" s="3976"/>
      <c r="CP209" s="4124"/>
      <c r="CQ209" s="3976"/>
      <c r="CR209" s="3976"/>
      <c r="CS209" s="3976"/>
      <c r="CT209" s="4124"/>
      <c r="CU209" s="3976"/>
      <c r="CV209" s="3976"/>
      <c r="CW209" s="3976"/>
      <c r="CX209" s="3976"/>
      <c r="CY209" s="3976"/>
      <c r="CZ209" s="3976"/>
      <c r="DA209" s="3976"/>
      <c r="DB209" s="3976"/>
      <c r="DC209" s="3976"/>
      <c r="DD209" s="3976"/>
      <c r="DE209" s="3976"/>
      <c r="DF209" s="3976"/>
      <c r="DG209" s="3976"/>
      <c r="DH209" s="3976"/>
      <c r="DI209" s="3976"/>
      <c r="DJ209" s="3976"/>
      <c r="DK209" s="3976"/>
      <c r="DL209" s="3976"/>
      <c r="DM209" s="3976"/>
      <c r="DN209" s="3976"/>
      <c r="DO209" s="3976"/>
      <c r="DP209" s="3976"/>
      <c r="DQ209" s="3976"/>
      <c r="DR209" s="3976"/>
      <c r="DS209" s="3976"/>
      <c r="DT209" s="3976"/>
      <c r="DU209" s="3976"/>
      <c r="DV209" s="4124"/>
      <c r="DW209" s="3976"/>
      <c r="DX209" s="3976"/>
      <c r="DY209" s="3976"/>
      <c r="DZ209" s="3976"/>
      <c r="EA209" s="3976"/>
      <c r="EB209" s="3976"/>
      <c r="EC209" s="3976"/>
      <c r="ED209" s="3976"/>
      <c r="EE209" s="3976"/>
      <c r="EF209" s="3976"/>
      <c r="EG209" s="3976"/>
      <c r="EH209" s="3976"/>
      <c r="EI209" s="3976"/>
      <c r="EJ209" s="3976"/>
      <c r="EK209" s="3976"/>
      <c r="EL209" s="3976"/>
    </row>
    <row r="210" spans="1:142" ht="168.75" customHeight="1">
      <c r="A210" s="3976"/>
      <c r="B210" s="3976"/>
      <c r="C210" s="3976"/>
      <c r="D210" s="3976"/>
      <c r="E210" s="3976"/>
      <c r="F210" s="3976"/>
      <c r="G210" s="3976"/>
      <c r="H210" s="3976"/>
      <c r="I210" s="3976"/>
      <c r="J210" s="3976"/>
      <c r="K210" s="3976"/>
      <c r="L210" s="3976"/>
      <c r="M210" s="3976"/>
      <c r="N210" s="3976"/>
      <c r="O210" s="3976"/>
      <c r="P210" s="3976"/>
      <c r="Q210" s="3976"/>
      <c r="R210" s="3976"/>
      <c r="S210" s="3976"/>
      <c r="T210" s="3976"/>
      <c r="U210" s="3976"/>
      <c r="V210" s="3976"/>
      <c r="W210" s="3976"/>
      <c r="X210" s="3976"/>
      <c r="Y210" s="3976"/>
      <c r="Z210" s="3976"/>
      <c r="AA210" s="3976"/>
      <c r="AB210" s="3976"/>
      <c r="AC210" s="3976"/>
      <c r="AD210" s="3976"/>
      <c r="AE210" s="3976"/>
      <c r="AF210" s="4123"/>
      <c r="AG210" s="3976"/>
      <c r="AH210" s="3976"/>
      <c r="AI210" s="3976"/>
      <c r="AJ210" s="3976"/>
      <c r="AK210" s="3976"/>
      <c r="AL210" s="3976"/>
      <c r="AM210" s="3976"/>
      <c r="AN210" s="3976"/>
      <c r="AO210" s="3976"/>
      <c r="AP210" s="3976"/>
      <c r="AQ210" s="3976"/>
      <c r="AR210" s="3976"/>
      <c r="AS210" s="3976"/>
      <c r="AT210" s="3976"/>
      <c r="AU210" s="3976"/>
      <c r="AV210" s="3976"/>
      <c r="AW210" s="3976"/>
      <c r="AX210" s="3976"/>
      <c r="AY210" s="3976"/>
      <c r="AZ210" s="3976"/>
      <c r="BA210" s="3976"/>
      <c r="BB210" s="3976"/>
      <c r="BC210" s="3976"/>
      <c r="BD210" s="3976"/>
      <c r="BE210" s="3976"/>
      <c r="BF210" s="3976"/>
      <c r="BG210" s="3976"/>
      <c r="BH210" s="3976"/>
      <c r="BI210" s="3976"/>
      <c r="BJ210" s="4124"/>
      <c r="BK210" s="4124"/>
      <c r="BL210" s="3976"/>
      <c r="BM210" s="3976"/>
      <c r="BN210" s="3976"/>
      <c r="BO210" s="3976"/>
      <c r="BP210" s="3976"/>
      <c r="BQ210" s="3976"/>
      <c r="BR210" s="3976"/>
      <c r="BS210" s="3976"/>
      <c r="BT210" s="3976"/>
      <c r="BU210" s="3976"/>
      <c r="BV210" s="3976"/>
      <c r="BW210" s="3976"/>
      <c r="BX210" s="3976"/>
      <c r="BY210" s="3976"/>
      <c r="BZ210" s="3976"/>
      <c r="CA210" s="3976"/>
      <c r="CB210" s="3976"/>
      <c r="CC210" s="3976"/>
      <c r="CD210" s="3976"/>
      <c r="CE210" s="3976"/>
      <c r="CF210" s="3976"/>
      <c r="CG210" s="3976"/>
      <c r="CH210" s="4124"/>
      <c r="CI210" s="3976"/>
      <c r="CJ210" s="3976"/>
      <c r="CK210" s="3976"/>
      <c r="CL210" s="4126"/>
      <c r="CM210" s="3976"/>
      <c r="CN210" s="3976"/>
      <c r="CO210" s="3976"/>
      <c r="CP210" s="4124"/>
      <c r="CQ210" s="3976"/>
      <c r="CR210" s="3976"/>
      <c r="CS210" s="3976"/>
      <c r="CT210" s="4124"/>
      <c r="CU210" s="3976"/>
      <c r="CV210" s="3976"/>
      <c r="CW210" s="3976"/>
      <c r="CX210" s="3976"/>
      <c r="CY210" s="3976"/>
      <c r="CZ210" s="3976"/>
      <c r="DA210" s="3976"/>
      <c r="DB210" s="3976"/>
      <c r="DC210" s="3976"/>
      <c r="DD210" s="3976"/>
      <c r="DE210" s="3976"/>
      <c r="DF210" s="3976"/>
      <c r="DG210" s="3976"/>
      <c r="DH210" s="3976"/>
      <c r="DI210" s="3976"/>
      <c r="DJ210" s="3976"/>
      <c r="DK210" s="3976"/>
      <c r="DL210" s="3976"/>
      <c r="DM210" s="3976"/>
      <c r="DN210" s="3976"/>
      <c r="DO210" s="3976"/>
      <c r="DP210" s="3976"/>
      <c r="DQ210" s="3976"/>
      <c r="DR210" s="3976"/>
      <c r="DS210" s="3976"/>
      <c r="DT210" s="3976"/>
      <c r="DU210" s="3976"/>
      <c r="DV210" s="4124"/>
      <c r="DW210" s="3976"/>
      <c r="DX210" s="3976"/>
      <c r="DY210" s="3976"/>
      <c r="DZ210" s="3976"/>
      <c r="EA210" s="3976"/>
      <c r="EB210" s="3976"/>
      <c r="EC210" s="3976"/>
      <c r="ED210" s="3976"/>
      <c r="EE210" s="3976"/>
      <c r="EF210" s="3976"/>
      <c r="EG210" s="3976"/>
      <c r="EH210" s="3976"/>
      <c r="EI210" s="3976"/>
      <c r="EJ210" s="3976"/>
      <c r="EK210" s="3976"/>
      <c r="EL210" s="3976"/>
    </row>
    <row r="211" spans="1:142" ht="168.75" customHeight="1">
      <c r="A211" s="3976"/>
      <c r="B211" s="3976"/>
      <c r="C211" s="3976"/>
      <c r="D211" s="3976"/>
      <c r="E211" s="3976"/>
      <c r="F211" s="3976"/>
      <c r="G211" s="3976"/>
      <c r="H211" s="3976"/>
      <c r="I211" s="3976"/>
      <c r="J211" s="3976"/>
      <c r="K211" s="3976"/>
      <c r="L211" s="3976"/>
      <c r="M211" s="3976"/>
      <c r="N211" s="3976"/>
      <c r="O211" s="3976"/>
      <c r="P211" s="3976"/>
      <c r="Q211" s="3976"/>
      <c r="R211" s="3976"/>
      <c r="S211" s="3976"/>
      <c r="T211" s="3976"/>
      <c r="U211" s="3976"/>
      <c r="V211" s="3976"/>
      <c r="W211" s="3976"/>
      <c r="X211" s="3976"/>
      <c r="Y211" s="3976"/>
      <c r="Z211" s="3976"/>
      <c r="AA211" s="3976"/>
      <c r="AB211" s="3976"/>
      <c r="AC211" s="3976"/>
      <c r="AD211" s="3976"/>
      <c r="AE211" s="3976"/>
      <c r="AF211" s="4123"/>
      <c r="AG211" s="3976"/>
      <c r="AH211" s="3976"/>
      <c r="AI211" s="3976"/>
      <c r="AJ211" s="3976"/>
      <c r="AK211" s="3976"/>
      <c r="AL211" s="3976"/>
      <c r="AM211" s="3976"/>
      <c r="AN211" s="3976"/>
      <c r="AO211" s="3976"/>
      <c r="AP211" s="3976"/>
      <c r="AQ211" s="3976"/>
      <c r="AR211" s="3976"/>
      <c r="AS211" s="3976"/>
      <c r="AT211" s="3976"/>
      <c r="AU211" s="3976"/>
      <c r="AV211" s="3976"/>
      <c r="AW211" s="3976"/>
      <c r="AX211" s="3976"/>
      <c r="AY211" s="3976"/>
      <c r="AZ211" s="3976"/>
      <c r="BA211" s="3976"/>
      <c r="BB211" s="3976"/>
      <c r="BC211" s="3976"/>
      <c r="BD211" s="3976"/>
      <c r="BE211" s="3976"/>
      <c r="BF211" s="3976"/>
      <c r="BG211" s="3976"/>
      <c r="BH211" s="3976"/>
      <c r="BI211" s="3976"/>
      <c r="BJ211" s="4124"/>
      <c r="BK211" s="4124"/>
      <c r="BL211" s="3976"/>
      <c r="BM211" s="3976"/>
      <c r="BN211" s="3976"/>
      <c r="BO211" s="3976"/>
      <c r="BP211" s="3976"/>
      <c r="BQ211" s="3976"/>
      <c r="BR211" s="3976"/>
      <c r="BS211" s="3976"/>
      <c r="BT211" s="3976"/>
      <c r="BU211" s="3976"/>
      <c r="BV211" s="3976"/>
      <c r="BW211" s="3976"/>
      <c r="BX211" s="3976"/>
      <c r="BY211" s="3976"/>
      <c r="BZ211" s="3976"/>
      <c r="CA211" s="3976"/>
      <c r="CB211" s="3976"/>
      <c r="CC211" s="3976"/>
      <c r="CD211" s="3976"/>
      <c r="CE211" s="3976"/>
      <c r="CF211" s="3976"/>
      <c r="CG211" s="3976"/>
      <c r="CH211" s="4124"/>
      <c r="CI211" s="3976"/>
      <c r="CJ211" s="3976"/>
      <c r="CK211" s="3976"/>
      <c r="CL211" s="4126"/>
      <c r="CM211" s="3976"/>
      <c r="CN211" s="3976"/>
      <c r="CO211" s="3976"/>
      <c r="CP211" s="4124"/>
      <c r="CQ211" s="3976"/>
      <c r="CR211" s="3976"/>
      <c r="CS211" s="3976"/>
      <c r="CT211" s="4124"/>
      <c r="CU211" s="3976"/>
      <c r="CV211" s="3976"/>
      <c r="CW211" s="3976"/>
      <c r="CX211" s="3976"/>
      <c r="CY211" s="3976"/>
      <c r="CZ211" s="3976"/>
      <c r="DA211" s="3976"/>
      <c r="DB211" s="3976"/>
      <c r="DC211" s="3976"/>
      <c r="DD211" s="3976"/>
      <c r="DE211" s="3976"/>
      <c r="DF211" s="3976"/>
      <c r="DG211" s="3976"/>
      <c r="DH211" s="3976"/>
      <c r="DI211" s="3976"/>
      <c r="DJ211" s="3976"/>
      <c r="DK211" s="3976"/>
      <c r="DL211" s="3976"/>
      <c r="DM211" s="3976"/>
      <c r="DN211" s="3976"/>
      <c r="DO211" s="3976"/>
      <c r="DP211" s="3976"/>
      <c r="DQ211" s="3976"/>
      <c r="DR211" s="3976"/>
      <c r="DS211" s="3976"/>
      <c r="DT211" s="3976"/>
      <c r="DU211" s="3976"/>
      <c r="DV211" s="4124"/>
      <c r="DW211" s="3976"/>
      <c r="DX211" s="3976"/>
      <c r="DY211" s="3976"/>
      <c r="DZ211" s="3976"/>
      <c r="EA211" s="3976"/>
      <c r="EB211" s="3976"/>
      <c r="EC211" s="3976"/>
      <c r="ED211" s="3976"/>
      <c r="EE211" s="3976"/>
      <c r="EF211" s="3976"/>
      <c r="EG211" s="3976"/>
      <c r="EH211" s="3976"/>
      <c r="EI211" s="3976"/>
      <c r="EJ211" s="3976"/>
      <c r="EK211" s="3976"/>
      <c r="EL211" s="3976"/>
    </row>
    <row r="212" spans="1:142" ht="168.75" customHeight="1">
      <c r="A212" s="3976"/>
      <c r="B212" s="3976"/>
      <c r="C212" s="3976"/>
      <c r="D212" s="3976"/>
      <c r="E212" s="3976"/>
      <c r="F212" s="3976"/>
      <c r="G212" s="3976"/>
      <c r="H212" s="3976"/>
      <c r="I212" s="3976"/>
      <c r="J212" s="3976"/>
      <c r="K212" s="3976"/>
      <c r="L212" s="3976"/>
      <c r="M212" s="3976"/>
      <c r="N212" s="3976"/>
      <c r="O212" s="3976"/>
      <c r="P212" s="3976"/>
      <c r="Q212" s="3976"/>
      <c r="R212" s="3976"/>
      <c r="S212" s="3976"/>
      <c r="T212" s="3976"/>
      <c r="U212" s="3976"/>
      <c r="V212" s="3976"/>
      <c r="W212" s="3976"/>
      <c r="X212" s="3976"/>
      <c r="Y212" s="3976"/>
      <c r="Z212" s="3976"/>
      <c r="AA212" s="3976"/>
      <c r="AB212" s="3976"/>
      <c r="AC212" s="3976"/>
      <c r="AD212" s="3976"/>
      <c r="AE212" s="3976"/>
      <c r="AF212" s="4123"/>
      <c r="AG212" s="3976"/>
      <c r="AH212" s="3976"/>
      <c r="AI212" s="3976"/>
      <c r="AJ212" s="3976"/>
      <c r="AK212" s="3976"/>
      <c r="AL212" s="3976"/>
      <c r="AM212" s="3976"/>
      <c r="AN212" s="3976"/>
      <c r="AO212" s="3976"/>
      <c r="AP212" s="3976"/>
      <c r="AQ212" s="3976"/>
      <c r="AR212" s="3976"/>
      <c r="AS212" s="3976"/>
      <c r="AT212" s="3976"/>
      <c r="AU212" s="3976"/>
      <c r="AV212" s="3976"/>
      <c r="AW212" s="3976"/>
      <c r="AX212" s="3976"/>
      <c r="AY212" s="3976"/>
      <c r="AZ212" s="3976"/>
      <c r="BA212" s="3976"/>
      <c r="BB212" s="3976"/>
      <c r="BC212" s="3976"/>
      <c r="BD212" s="3976"/>
      <c r="BE212" s="3976"/>
      <c r="BF212" s="3976"/>
      <c r="BG212" s="3976"/>
      <c r="BH212" s="3976"/>
      <c r="BI212" s="3976"/>
      <c r="BJ212" s="4124"/>
      <c r="BK212" s="4124"/>
      <c r="BL212" s="3976"/>
      <c r="BM212" s="3976"/>
      <c r="BN212" s="3976"/>
      <c r="BO212" s="3976"/>
      <c r="BP212" s="3976"/>
      <c r="BQ212" s="3976"/>
      <c r="BR212" s="3976"/>
      <c r="BS212" s="3976"/>
      <c r="BT212" s="3976"/>
      <c r="BU212" s="3976"/>
      <c r="BV212" s="3976"/>
      <c r="BW212" s="3976"/>
      <c r="BX212" s="3976"/>
      <c r="BY212" s="3976"/>
      <c r="BZ212" s="3976"/>
      <c r="CA212" s="3976"/>
      <c r="CB212" s="3976"/>
      <c r="CC212" s="3976"/>
      <c r="CD212" s="3976"/>
      <c r="CE212" s="3976"/>
      <c r="CF212" s="3976"/>
      <c r="CG212" s="3976"/>
      <c r="CH212" s="4124"/>
      <c r="CI212" s="3976"/>
      <c r="CJ212" s="3976"/>
      <c r="CK212" s="3976"/>
      <c r="CL212" s="4126"/>
      <c r="CM212" s="3976"/>
      <c r="CN212" s="3976"/>
      <c r="CO212" s="3976"/>
      <c r="CP212" s="4124"/>
      <c r="CQ212" s="3976"/>
      <c r="CR212" s="3976"/>
      <c r="CS212" s="3976"/>
      <c r="CT212" s="4124"/>
      <c r="CU212" s="3976"/>
      <c r="CV212" s="3976"/>
      <c r="CW212" s="3976"/>
      <c r="CX212" s="3976"/>
      <c r="CY212" s="3976"/>
      <c r="CZ212" s="3976"/>
      <c r="DA212" s="3976"/>
      <c r="DB212" s="3976"/>
      <c r="DC212" s="3976"/>
      <c r="DD212" s="3976"/>
      <c r="DE212" s="3976"/>
      <c r="DF212" s="3976"/>
      <c r="DG212" s="3976"/>
      <c r="DH212" s="3976"/>
      <c r="DI212" s="3976"/>
      <c r="DJ212" s="3976"/>
      <c r="DK212" s="3976"/>
      <c r="DL212" s="3976"/>
      <c r="DM212" s="3976"/>
      <c r="DN212" s="3976"/>
      <c r="DO212" s="3976"/>
      <c r="DP212" s="3976"/>
      <c r="DQ212" s="3976"/>
      <c r="DR212" s="3976"/>
      <c r="DS212" s="3976"/>
      <c r="DT212" s="3976"/>
      <c r="DU212" s="3976"/>
      <c r="DV212" s="4124"/>
      <c r="DW212" s="3976"/>
      <c r="DX212" s="3976"/>
      <c r="DY212" s="3976"/>
      <c r="DZ212" s="3976"/>
      <c r="EA212" s="3976"/>
      <c r="EB212" s="3976"/>
      <c r="EC212" s="3976"/>
      <c r="ED212" s="3976"/>
      <c r="EE212" s="3976"/>
      <c r="EF212" s="3976"/>
      <c r="EG212" s="3976"/>
      <c r="EH212" s="3976"/>
      <c r="EI212" s="3976"/>
      <c r="EJ212" s="3976"/>
      <c r="EK212" s="3976"/>
      <c r="EL212" s="3976"/>
    </row>
    <row r="213" spans="1:142" ht="168.75" customHeight="1">
      <c r="A213" s="3976"/>
      <c r="B213" s="3976"/>
      <c r="C213" s="3976"/>
      <c r="D213" s="3976"/>
      <c r="E213" s="3976"/>
      <c r="F213" s="3976"/>
      <c r="G213" s="3976"/>
      <c r="H213" s="3976"/>
      <c r="I213" s="3976"/>
      <c r="J213" s="3976"/>
      <c r="K213" s="3976"/>
      <c r="L213" s="3976"/>
      <c r="M213" s="3976"/>
      <c r="N213" s="3976"/>
      <c r="O213" s="3976"/>
      <c r="P213" s="3976"/>
      <c r="Q213" s="3976"/>
      <c r="R213" s="3976"/>
      <c r="S213" s="3976"/>
      <c r="T213" s="3976"/>
      <c r="U213" s="3976"/>
      <c r="V213" s="3976"/>
      <c r="W213" s="3976"/>
      <c r="X213" s="3976"/>
      <c r="Y213" s="3976"/>
      <c r="Z213" s="3976"/>
      <c r="AA213" s="3976"/>
      <c r="AB213" s="3976"/>
      <c r="AC213" s="3976"/>
      <c r="AD213" s="3976"/>
      <c r="AE213" s="3976"/>
      <c r="AF213" s="4123"/>
      <c r="AG213" s="3976"/>
      <c r="AH213" s="3976"/>
      <c r="AI213" s="3976"/>
      <c r="AJ213" s="3976"/>
      <c r="AK213" s="3976"/>
      <c r="AL213" s="3976"/>
      <c r="AM213" s="3976"/>
      <c r="AN213" s="3976"/>
      <c r="AO213" s="3976"/>
      <c r="AP213" s="3976"/>
      <c r="AQ213" s="3976"/>
      <c r="AR213" s="3976"/>
      <c r="AS213" s="3976"/>
      <c r="AT213" s="3976"/>
      <c r="AU213" s="3976"/>
      <c r="AV213" s="3976"/>
      <c r="AW213" s="3976"/>
      <c r="AX213" s="3976"/>
      <c r="AY213" s="3976"/>
      <c r="AZ213" s="3976"/>
      <c r="BA213" s="3976"/>
      <c r="BB213" s="3976"/>
      <c r="BC213" s="3976"/>
      <c r="BD213" s="3976"/>
      <c r="BE213" s="3976"/>
      <c r="BF213" s="3976"/>
      <c r="BG213" s="3976"/>
      <c r="BH213" s="3976"/>
      <c r="BI213" s="3976"/>
      <c r="BJ213" s="4124"/>
      <c r="BK213" s="4124"/>
      <c r="BL213" s="3976"/>
      <c r="BM213" s="3976"/>
      <c r="BN213" s="3976"/>
      <c r="BO213" s="3976"/>
      <c r="BP213" s="3976"/>
      <c r="BQ213" s="3976"/>
      <c r="BR213" s="3976"/>
      <c r="BS213" s="3976"/>
      <c r="BT213" s="3976"/>
      <c r="BU213" s="3976"/>
      <c r="BV213" s="3976"/>
      <c r="BW213" s="3976"/>
      <c r="BX213" s="3976"/>
      <c r="BY213" s="3976"/>
      <c r="BZ213" s="3976"/>
      <c r="CA213" s="3976"/>
      <c r="CB213" s="3976"/>
      <c r="CC213" s="3976"/>
      <c r="CD213" s="3976"/>
      <c r="CE213" s="3976"/>
      <c r="CF213" s="3976"/>
      <c r="CG213" s="3976"/>
      <c r="CH213" s="4124"/>
      <c r="CI213" s="3976"/>
      <c r="CJ213" s="3976"/>
      <c r="CK213" s="3976"/>
      <c r="CL213" s="4126"/>
      <c r="CM213" s="3976"/>
      <c r="CN213" s="3976"/>
      <c r="CO213" s="3976"/>
      <c r="CP213" s="4124"/>
      <c r="CQ213" s="3976"/>
      <c r="CR213" s="3976"/>
      <c r="CS213" s="3976"/>
      <c r="CT213" s="4124"/>
      <c r="CU213" s="3976"/>
      <c r="CV213" s="3976"/>
      <c r="CW213" s="3976"/>
      <c r="CX213" s="3976"/>
      <c r="CY213" s="3976"/>
      <c r="CZ213" s="3976"/>
      <c r="DA213" s="3976"/>
      <c r="DB213" s="3976"/>
      <c r="DC213" s="3976"/>
      <c r="DD213" s="3976"/>
      <c r="DE213" s="3976"/>
      <c r="DF213" s="3976"/>
      <c r="DG213" s="3976"/>
      <c r="DH213" s="3976"/>
      <c r="DI213" s="3976"/>
      <c r="DJ213" s="3976"/>
      <c r="DK213" s="3976"/>
      <c r="DL213" s="3976"/>
      <c r="DM213" s="3976"/>
      <c r="DN213" s="3976"/>
      <c r="DO213" s="3976"/>
      <c r="DP213" s="3976"/>
      <c r="DQ213" s="3976"/>
      <c r="DR213" s="3976"/>
      <c r="DS213" s="3976"/>
      <c r="DT213" s="3976"/>
      <c r="DU213" s="3976"/>
      <c r="DV213" s="4124"/>
      <c r="DW213" s="3976"/>
      <c r="DX213" s="3976"/>
      <c r="DY213" s="3976"/>
      <c r="DZ213" s="3976"/>
      <c r="EA213" s="3976"/>
      <c r="EB213" s="3976"/>
      <c r="EC213" s="3976"/>
      <c r="ED213" s="3976"/>
      <c r="EE213" s="3976"/>
      <c r="EF213" s="3976"/>
      <c r="EG213" s="3976"/>
      <c r="EH213" s="3976"/>
      <c r="EI213" s="3976"/>
      <c r="EJ213" s="3976"/>
      <c r="EK213" s="3976"/>
      <c r="EL213" s="3976"/>
    </row>
    <row r="214" spans="1:142" ht="168.75" customHeight="1">
      <c r="A214" s="3976"/>
      <c r="B214" s="3976"/>
      <c r="C214" s="3976"/>
      <c r="D214" s="3976"/>
      <c r="E214" s="3976"/>
      <c r="F214" s="3976"/>
      <c r="G214" s="3976"/>
      <c r="H214" s="3976"/>
      <c r="I214" s="3976"/>
      <c r="J214" s="3976"/>
      <c r="K214" s="3976"/>
      <c r="L214" s="3976"/>
      <c r="M214" s="3976"/>
      <c r="N214" s="3976"/>
      <c r="O214" s="3976"/>
      <c r="P214" s="3976"/>
      <c r="Q214" s="3976"/>
      <c r="R214" s="3976"/>
      <c r="S214" s="3976"/>
      <c r="T214" s="3976"/>
      <c r="U214" s="3976"/>
      <c r="V214" s="3976"/>
      <c r="W214" s="3976"/>
      <c r="X214" s="3976"/>
      <c r="Y214" s="3976"/>
      <c r="Z214" s="3976"/>
      <c r="AA214" s="3976"/>
      <c r="AB214" s="3976"/>
      <c r="AC214" s="3976"/>
      <c r="AD214" s="3976"/>
      <c r="AE214" s="3976"/>
      <c r="AF214" s="4123"/>
      <c r="AG214" s="3976"/>
      <c r="AH214" s="3976"/>
      <c r="AI214" s="3976"/>
      <c r="AJ214" s="3976"/>
      <c r="AK214" s="3976"/>
      <c r="AL214" s="3976"/>
      <c r="AM214" s="3976"/>
      <c r="AN214" s="3976"/>
      <c r="AO214" s="3976"/>
      <c r="AP214" s="3976"/>
      <c r="AQ214" s="3976"/>
      <c r="AR214" s="3976"/>
      <c r="AS214" s="3976"/>
      <c r="AT214" s="3976"/>
      <c r="AU214" s="3976"/>
      <c r="AV214" s="3976"/>
      <c r="AW214" s="3976"/>
      <c r="AX214" s="3976"/>
      <c r="AY214" s="3976"/>
      <c r="AZ214" s="3976"/>
      <c r="BA214" s="3976"/>
      <c r="BB214" s="3976"/>
      <c r="BC214" s="3976"/>
      <c r="BD214" s="3976"/>
      <c r="BE214" s="3976"/>
      <c r="BF214" s="3976"/>
      <c r="BG214" s="3976"/>
      <c r="BH214" s="3976"/>
      <c r="BI214" s="3976"/>
      <c r="BJ214" s="4124"/>
      <c r="BK214" s="4124"/>
      <c r="BL214" s="3976"/>
      <c r="BM214" s="3976"/>
      <c r="BN214" s="3976"/>
      <c r="BO214" s="3976"/>
      <c r="BP214" s="3976"/>
      <c r="BQ214" s="3976"/>
      <c r="BR214" s="3976"/>
      <c r="BS214" s="3976"/>
      <c r="BT214" s="3976"/>
      <c r="BU214" s="3976"/>
      <c r="BV214" s="3976"/>
      <c r="BW214" s="3976"/>
      <c r="BX214" s="3976"/>
      <c r="BY214" s="3976"/>
      <c r="BZ214" s="3976"/>
      <c r="CA214" s="3976"/>
      <c r="CB214" s="3976"/>
      <c r="CC214" s="3976"/>
      <c r="CD214" s="3976"/>
      <c r="CE214" s="3976"/>
      <c r="CF214" s="3976"/>
      <c r="CG214" s="3976"/>
      <c r="CH214" s="4124"/>
      <c r="CI214" s="3976"/>
      <c r="CJ214" s="3976"/>
      <c r="CK214" s="3976"/>
      <c r="CL214" s="4126"/>
      <c r="CM214" s="3976"/>
      <c r="CN214" s="3976"/>
      <c r="CO214" s="3976"/>
      <c r="CP214" s="4124"/>
      <c r="CQ214" s="3976"/>
      <c r="CR214" s="3976"/>
      <c r="CS214" s="3976"/>
      <c r="CT214" s="4124"/>
      <c r="CU214" s="3976"/>
      <c r="CV214" s="3976"/>
      <c r="CW214" s="3976"/>
      <c r="CX214" s="3976"/>
      <c r="CY214" s="3976"/>
      <c r="CZ214" s="3976"/>
      <c r="DA214" s="3976"/>
      <c r="DB214" s="3976"/>
      <c r="DC214" s="3976"/>
      <c r="DD214" s="3976"/>
      <c r="DE214" s="3976"/>
      <c r="DF214" s="3976"/>
      <c r="DG214" s="3976"/>
      <c r="DH214" s="3976"/>
      <c r="DI214" s="3976"/>
      <c r="DJ214" s="3976"/>
      <c r="DK214" s="3976"/>
      <c r="DL214" s="3976"/>
      <c r="DM214" s="3976"/>
      <c r="DN214" s="3976"/>
      <c r="DO214" s="3976"/>
      <c r="DP214" s="3976"/>
      <c r="DQ214" s="3976"/>
      <c r="DR214" s="3976"/>
      <c r="DS214" s="3976"/>
      <c r="DT214" s="3976"/>
      <c r="DU214" s="3976"/>
      <c r="DV214" s="4124"/>
      <c r="DW214" s="3976"/>
      <c r="DX214" s="3976"/>
      <c r="DY214" s="3976"/>
      <c r="DZ214" s="3976"/>
      <c r="EA214" s="3976"/>
      <c r="EB214" s="3976"/>
      <c r="EC214" s="3976"/>
      <c r="ED214" s="3976"/>
      <c r="EE214" s="3976"/>
      <c r="EF214" s="3976"/>
      <c r="EG214" s="3976"/>
      <c r="EH214" s="3976"/>
      <c r="EI214" s="3976"/>
      <c r="EJ214" s="3976"/>
      <c r="EK214" s="3976"/>
      <c r="EL214" s="3976"/>
    </row>
    <row r="215" spans="1:142" ht="168.75" customHeight="1">
      <c r="A215" s="3976"/>
      <c r="B215" s="3976"/>
      <c r="C215" s="3976"/>
      <c r="D215" s="3976"/>
      <c r="E215" s="3976"/>
      <c r="F215" s="3976"/>
      <c r="G215" s="3976"/>
      <c r="H215" s="3976"/>
      <c r="I215" s="3976"/>
      <c r="J215" s="3976"/>
      <c r="K215" s="3976"/>
      <c r="L215" s="3976"/>
      <c r="M215" s="3976"/>
      <c r="N215" s="3976"/>
      <c r="O215" s="3976"/>
      <c r="P215" s="3976"/>
      <c r="Q215" s="3976"/>
      <c r="R215" s="3976"/>
      <c r="S215" s="3976"/>
      <c r="T215" s="3976"/>
      <c r="U215" s="3976"/>
      <c r="V215" s="3976"/>
      <c r="W215" s="3976"/>
      <c r="X215" s="3976"/>
      <c r="Y215" s="3976"/>
      <c r="Z215" s="3976"/>
      <c r="AA215" s="3976"/>
      <c r="AB215" s="3976"/>
      <c r="AC215" s="3976"/>
      <c r="AD215" s="3976"/>
      <c r="AE215" s="3976"/>
      <c r="AF215" s="4123"/>
      <c r="AG215" s="3976"/>
      <c r="AH215" s="3976"/>
      <c r="AI215" s="3976"/>
      <c r="AJ215" s="3976"/>
      <c r="AK215" s="3976"/>
      <c r="AL215" s="3976"/>
      <c r="AM215" s="3976"/>
      <c r="AN215" s="3976"/>
      <c r="AO215" s="3976"/>
      <c r="AP215" s="3976"/>
      <c r="AQ215" s="3976"/>
      <c r="AR215" s="3976"/>
      <c r="AS215" s="3976"/>
      <c r="AT215" s="3976"/>
      <c r="AU215" s="3976"/>
      <c r="AV215" s="3976"/>
      <c r="AW215" s="3976"/>
      <c r="AX215" s="3976"/>
      <c r="AY215" s="3976"/>
      <c r="AZ215" s="3976"/>
      <c r="BA215" s="3976"/>
      <c r="BB215" s="3976"/>
      <c r="BC215" s="3976"/>
      <c r="BD215" s="3976"/>
      <c r="BE215" s="3976"/>
      <c r="BF215" s="3976"/>
      <c r="BG215" s="3976"/>
      <c r="BH215" s="3976"/>
      <c r="BI215" s="3976"/>
      <c r="BJ215" s="4124"/>
      <c r="BK215" s="4124"/>
      <c r="BL215" s="3976"/>
      <c r="BM215" s="3976"/>
      <c r="BN215" s="3976"/>
      <c r="BO215" s="3976"/>
      <c r="BP215" s="3976"/>
      <c r="BQ215" s="3976"/>
      <c r="BR215" s="3976"/>
      <c r="BS215" s="3976"/>
      <c r="BT215" s="3976"/>
      <c r="BU215" s="3976"/>
      <c r="BV215" s="3976"/>
      <c r="BW215" s="3976"/>
      <c r="BX215" s="3976"/>
      <c r="BY215" s="3976"/>
      <c r="BZ215" s="3976"/>
      <c r="CA215" s="3976"/>
      <c r="CB215" s="3976"/>
      <c r="CC215" s="3976"/>
      <c r="CD215" s="3976"/>
      <c r="CE215" s="3976"/>
      <c r="CF215" s="3976"/>
      <c r="CG215" s="3976"/>
      <c r="CH215" s="4124"/>
      <c r="CI215" s="3976"/>
      <c r="CJ215" s="3976"/>
      <c r="CK215" s="3976"/>
      <c r="CL215" s="4126"/>
      <c r="CM215" s="3976"/>
      <c r="CN215" s="3976"/>
      <c r="CO215" s="3976"/>
      <c r="CP215" s="4124"/>
      <c r="CQ215" s="3976"/>
      <c r="CR215" s="3976"/>
      <c r="CS215" s="3976"/>
      <c r="CT215" s="4124"/>
      <c r="CU215" s="3976"/>
      <c r="CV215" s="3976"/>
      <c r="CW215" s="3976"/>
      <c r="CX215" s="3976"/>
      <c r="CY215" s="3976"/>
      <c r="CZ215" s="3976"/>
      <c r="DA215" s="3976"/>
      <c r="DB215" s="3976"/>
      <c r="DC215" s="3976"/>
      <c r="DD215" s="3976"/>
      <c r="DE215" s="3976"/>
      <c r="DF215" s="3976"/>
      <c r="DG215" s="3976"/>
      <c r="DH215" s="3976"/>
      <c r="DI215" s="3976"/>
      <c r="DJ215" s="3976"/>
      <c r="DK215" s="3976"/>
      <c r="DL215" s="3976"/>
      <c r="DM215" s="3976"/>
      <c r="DN215" s="3976"/>
      <c r="DO215" s="3976"/>
      <c r="DP215" s="3976"/>
      <c r="DQ215" s="3976"/>
      <c r="DR215" s="3976"/>
      <c r="DS215" s="3976"/>
      <c r="DT215" s="3976"/>
      <c r="DU215" s="3976"/>
      <c r="DV215" s="4124"/>
      <c r="DW215" s="3976"/>
      <c r="DX215" s="3976"/>
      <c r="DY215" s="3976"/>
      <c r="DZ215" s="3976"/>
      <c r="EA215" s="3976"/>
      <c r="EB215" s="3976"/>
      <c r="EC215" s="3976"/>
      <c r="ED215" s="3976"/>
      <c r="EE215" s="3976"/>
      <c r="EF215" s="3976"/>
      <c r="EG215" s="3976"/>
      <c r="EH215" s="3976"/>
      <c r="EI215" s="3976"/>
      <c r="EJ215" s="3976"/>
      <c r="EK215" s="3976"/>
      <c r="EL215" s="3976"/>
    </row>
  </sheetData>
  <autoFilter ref="A10:EL132">
    <filterColumn colId="8"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40" showButton="0"/>
    <filterColumn colId="42"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1" showButton="0"/>
    <filterColumn colId="62" showButton="0"/>
    <filterColumn colId="63" showButton="0"/>
    <filterColumn colId="65" showButton="0"/>
    <filterColumn colId="66" showButton="0"/>
    <filterColumn colId="67" showButton="0"/>
    <filterColumn colId="69" showButton="0"/>
    <filterColumn colId="70" showButton="0"/>
    <filterColumn colId="71" showButton="0"/>
    <filterColumn colId="73" showButton="0"/>
    <filterColumn colId="74" showButton="0"/>
    <filterColumn colId="75" showButton="0"/>
    <filterColumn colId="77" showButton="0"/>
    <filterColumn colId="78" showButton="0"/>
    <filterColumn colId="79" showButton="0"/>
    <filterColumn colId="81" showButton="0"/>
    <filterColumn colId="82" showButton="0"/>
    <filterColumn colId="83" showButton="0"/>
    <filterColumn colId="85" showButton="0"/>
    <filterColumn colId="86" showButton="0"/>
    <filterColumn colId="87" showButton="0"/>
    <filterColumn colId="89" showButton="0"/>
    <filterColumn colId="90" showButton="0"/>
    <filterColumn colId="91" showButton="0"/>
    <filterColumn colId="93" showButton="0"/>
    <filterColumn colId="94" showButton="0"/>
    <filterColumn colId="95" showButton="0"/>
    <filterColumn colId="97" showButton="0"/>
    <filterColumn colId="98" showButton="0"/>
    <filterColumn colId="99" showButton="0"/>
    <filterColumn colId="101" showButton="0"/>
    <filterColumn colId="102" showButton="0"/>
    <filterColumn colId="103" showButton="0"/>
    <filterColumn colId="105" showButton="0"/>
    <filterColumn colId="106" showButton="0"/>
    <filterColumn colId="107" showButton="0"/>
    <filterColumn colId="109" showButton="0"/>
    <filterColumn colId="110" showButton="0"/>
    <filterColumn colId="111" showButton="0"/>
    <filterColumn colId="113" showButton="0"/>
    <filterColumn colId="114" showButton="0"/>
    <filterColumn colId="115" showButton="0"/>
    <filterColumn colId="117" showButton="0"/>
    <filterColumn colId="118" showButton="0"/>
    <filterColumn colId="119" showButton="0"/>
    <filterColumn colId="121" showButton="0"/>
    <filterColumn colId="122" showButton="0"/>
    <filterColumn colId="123" showButton="0"/>
  </autoFilter>
  <mergeCells count="84">
    <mergeCell ref="S7:T7"/>
    <mergeCell ref="A1:EH1"/>
    <mergeCell ref="A2:C2"/>
    <mergeCell ref="D2:EH2"/>
    <mergeCell ref="D3:EH3"/>
    <mergeCell ref="D4:EH4"/>
    <mergeCell ref="D5:EH5"/>
    <mergeCell ref="F7:G7"/>
    <mergeCell ref="H7:I7"/>
    <mergeCell ref="J7:K7"/>
    <mergeCell ref="M7:N7"/>
    <mergeCell ref="O7:P7"/>
    <mergeCell ref="AM7:AN7"/>
    <mergeCell ref="CQ7:EH7"/>
    <mergeCell ref="U7:V7"/>
    <mergeCell ref="W7:X7"/>
    <mergeCell ref="D10:D11"/>
    <mergeCell ref="E10:E11"/>
    <mergeCell ref="F10:F11"/>
    <mergeCell ref="G10:G11"/>
    <mergeCell ref="H10:H11"/>
    <mergeCell ref="Z7:AA7"/>
    <mergeCell ref="AC7:AD7"/>
    <mergeCell ref="AH7:AI7"/>
    <mergeCell ref="AK7:AL7"/>
    <mergeCell ref="BJ9:DV9"/>
    <mergeCell ref="A8:EH8"/>
    <mergeCell ref="A9:A11"/>
    <mergeCell ref="B9:B11"/>
    <mergeCell ref="C9:AC9"/>
    <mergeCell ref="AE9:AP9"/>
    <mergeCell ref="AQ9:AR10"/>
    <mergeCell ref="AS9:BH10"/>
    <mergeCell ref="BI9:BI11"/>
    <mergeCell ref="DW9:EB9"/>
    <mergeCell ref="EC9:EH9"/>
    <mergeCell ref="C10:C11"/>
    <mergeCell ref="I10:J10"/>
    <mergeCell ref="AL10:AL11"/>
    <mergeCell ref="K10:L10"/>
    <mergeCell ref="M10:AB10"/>
    <mergeCell ref="AC10:AC11"/>
    <mergeCell ref="AD10:AD11"/>
    <mergeCell ref="AE10:AE11"/>
    <mergeCell ref="AF10:AF11"/>
    <mergeCell ref="AG10:AG11"/>
    <mergeCell ref="AH10:AH11"/>
    <mergeCell ref="AI10:AI11"/>
    <mergeCell ref="AJ10:AJ11"/>
    <mergeCell ref="AK10:AK11"/>
    <mergeCell ref="CP10:CS10"/>
    <mergeCell ref="AM10:AM11"/>
    <mergeCell ref="AN10:AN11"/>
    <mergeCell ref="AO10:AP10"/>
    <mergeCell ref="BJ10:BM10"/>
    <mergeCell ref="BN10:BQ10"/>
    <mergeCell ref="BR10:BU10"/>
    <mergeCell ref="BV10:BY10"/>
    <mergeCell ref="BZ10:CC10"/>
    <mergeCell ref="CD10:CG10"/>
    <mergeCell ref="CH10:CK10"/>
    <mergeCell ref="CL10:CO10"/>
    <mergeCell ref="DR10:DU10"/>
    <mergeCell ref="DW10:DW11"/>
    <mergeCell ref="DX10:DX11"/>
    <mergeCell ref="DY10:DY11"/>
    <mergeCell ref="DZ10:DZ11"/>
    <mergeCell ref="DV10:DV11"/>
    <mergeCell ref="B6:E6"/>
    <mergeCell ref="G6:P6"/>
    <mergeCell ref="EH10:EH11"/>
    <mergeCell ref="EB10:EB11"/>
    <mergeCell ref="EC10:EC11"/>
    <mergeCell ref="ED10:ED11"/>
    <mergeCell ref="EE10:EE11"/>
    <mergeCell ref="EF10:EF11"/>
    <mergeCell ref="EG10:EG11"/>
    <mergeCell ref="EA10:EA11"/>
    <mergeCell ref="CT10:CW10"/>
    <mergeCell ref="CX10:DA10"/>
    <mergeCell ref="DB10:DE10"/>
    <mergeCell ref="DF10:DI10"/>
    <mergeCell ref="DJ10:DM10"/>
    <mergeCell ref="DN10:DQ10"/>
  </mergeCells>
  <phoneticPr fontId="79" type="noConversion"/>
  <dataValidations count="58">
    <dataValidation allowBlank="1" showInputMessage="1" showErrorMessage="1" prompt="Formato DD/MM/AAAA_x000a_Escriba la fecha de finalización de ejecución del producto._x000a__x000a_" sqref="AR11">
      <formula1>0</formula1>
      <formula2>0</formula2>
    </dataValidation>
    <dataValidation allowBlank="1" showInputMessage="1" showErrorMessage="1" prompt="Aplica para documentos de política aprobados por el CONPES D.C." sqref="A2:C2">
      <formula1>0</formula1>
      <formula2>0</formula2>
    </dataValidation>
    <dataValidation type="list" allowBlank="1" showInputMessage="1" showErrorMessage="1" sqref="BW7">
      <formula1>INDIRECT(#REF!)</formula1>
      <formula2>0</formula2>
    </dataValidation>
    <dataValidation allowBlank="1" showInputMessage="1" showErrorMessage="1" prompt="Cifras en millones de pesos. Corresponde al valor de implementar la acción._x000a_" sqref="BJ11 BN11 BR11 BV11 BZ11 CD11 CH11 CL11 CP11 CT11 CX11 DB11 DF11 DJ11 DN11 DR11">
      <formula1>0</formula1>
      <formula2>0</formula2>
    </dataValidation>
    <dataValidation allowBlank="1" showInputMessage="1" showErrorMessage="1" prompt="Revisar si este indicador corresponde a un indicador del PDD Vigente. Tomarlo del listado de indicadores del plan que se encuentra en la caja de herramientas._x000a__x000a_" sqref="AM10:AM11">
      <formula1>0</formula1>
      <formula2>0</formula2>
    </dataValidation>
    <dataValidation allowBlank="1" showInputMessage="1" showErrorMessage="1" prompt="Cifras en millones de pesos" sqref="BJ9">
      <formula1>0</formula1>
      <formula2>0</formula2>
    </dataValidation>
    <dataValidation allowBlank="1" showInputMessage="1" showErrorMessage="1" prompt="Período que tomará lograr el resultado o producto." sqref="AQ9 K10:L10">
      <formula1>0</formula1>
      <formula2>0</formula2>
    </dataValidation>
    <dataValidation allowBlank="1" showInputMessage="1" showErrorMessage="1" prompt="Si la fuente de financiación es inversión, identifique el código del proyecto." sqref="BM11 BQ11 BU11 BY11 CC11 CG11 CK11 CO11 CS11 CW11 DA11 DE11 DI11 DM11 DQ11 DU11">
      <formula1>0</formula1>
      <formula2>0</formula2>
    </dataValidation>
    <dataValidation allowBlank="1" showInputMessage="1" showErrorMessage="1" prompt="Identifique la fuente de financiación (Funcionamiento, Inversión, Cooperaciòn, Crédito, etc. )" sqref="BL11 BP11 BT11 BX11 CB11 CF11 CJ11 CN11 CR11 CV11 CZ11 DD11 DH11 DL11 DP11 DT11">
      <formula1>0</formula1>
      <formula2>0</formula2>
    </dataValidation>
    <dataValidation type="list" allowBlank="1" showInputMessage="1" showErrorMessage="1" sqref="F7">
      <formula1>INDIRECT($B$8)</formula1>
      <formula2>0</formula2>
    </dataValidation>
    <dataValidation type="list" allowBlank="1" showInputMessage="1" showErrorMessage="1" sqref="G6">
      <formula1>INDIRECT($B$7)</formula1>
      <formula2>0</formula2>
    </dataValidation>
    <dataValidation allowBlank="1" showInputMessage="1" showErrorMessage="1" prompt="Determine si el indicador responde a un enfoque (Derechos Humanos, Género, Poblacional - Diferencial, Ambiental y Territorial). Si responde a más de enfoque separelos por ;" sqref="G10:G11 AK10:AK11">
      <formula1>0</formula1>
      <formula2>0</formula2>
    </dataValidation>
    <dataValidation allowBlank="1" showInputMessage="1" showErrorMessage="1" prompt="Identifique la meta ODS a que le apunta el indicador de producto. " sqref="AJ10:AJ11">
      <formula1>0</formula1>
      <formula2>0</formula2>
    </dataValidation>
    <dataValidation allowBlank="1" showInputMessage="1" showErrorMessage="1" prompt="Identifique el ODS a que le apunta el indicador de producto. Seleccione de la lista desplegable." sqref="AI10:AI11">
      <formula1>0</formula1>
      <formula2>0</formula2>
    </dataValidation>
    <dataValidation type="custom" allowBlank="1" showInputMessage="1" showErrorMessage="1" prompt="Escriba el Objetivo general de la política pública." sqref="A8">
      <formula1>ISTEXT(A8)</formula1>
      <formula2>0</formula2>
    </dataValidation>
    <dataValidation allowBlank="1" showInputMessage="1" showErrorMessage="1" prompt="Escriba los correos electrónicos de las personas corresponsables de contacto relacionadas en la columna anterior." sqref="EH10:EH11">
      <formula1>0</formula1>
      <formula2>0</formula2>
    </dataValidation>
    <dataValidation allowBlank="1" showInputMessage="1" showErrorMessage="1" prompt="Escriba el teléfono de contacto de las personas responsables de la ejecución del producto, separados por ;." sqref="EG10:EG11">
      <formula1>0</formula1>
      <formula2>0</formula2>
    </dataValidation>
    <dataValidation allowBlank="1" showInputMessage="1" showErrorMessage="1" prompt="Escriba el nombre completo de la persona corresponsable de la ejecución del producto, separados por ;." sqref="EF10:EF11">
      <formula1>0</formula1>
      <formula2>0</formula2>
    </dataValidation>
    <dataValidation allowBlank="1" showInputMessage="1" showErrorMessage="1" prompt="Escriba la Dirección, Subdirección, Grupo o Unidad corresponsables de la ejecución del producto._x000a_Utilice nombres completos no abreviaciones." sqref="EE10:EE11">
      <formula1>0</formula1>
      <formula2>0</formula2>
    </dataValidation>
    <dataValidation allowBlank="1" showInputMessage="1" showErrorMessage="1" prompt="Indique las entidades que son corresponsables con el cumplimiento del producto (indicador), separándolas con un ;" sqref="ED10:ED11">
      <formula1>0</formula1>
      <formula2>0</formula2>
    </dataValidation>
    <dataValidation allowBlank="1" showInputMessage="1" showErrorMessage="1" prompt="Indique los sectores separados por ; que son corresponsables en el cumplimiento del producto (indicador)" sqref="EC10:EC11">
      <formula1>0</formula1>
      <formula2>0</formula2>
    </dataValidation>
    <dataValidation allowBlank="1" showInputMessage="1" showErrorMessage="1" prompt="Totalice la meta de producto a alcanzar al final de la vigencia de la política pública. Tenga en cuenta el Tipo de Anualización determinado." sqref="BI9:BI11">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K11 BO11 BS11">
      <formula1>0</formula1>
      <formula2>0</formula2>
    </dataValidation>
    <dataValidation allowBlank="1" showInputMessage="1" showErrorMessage="1" prompt="Seleccione de la lista desplegable._x000a_Fórmula a través de la cual se acumulan los avances, de tal forma que sea posible determinar el avance del indicador. _x000a__x000a_" sqref="H10:H11 AL10:AL11">
      <formula1>0</formula1>
      <formula2>0</formula2>
    </dataValidation>
    <dataValidation allowBlank="1" showInputMessage="1" showErrorMessage="1" prompt="Defina el Producto que quiere alcanzar a través de la medición." sqref="AE10:AE11">
      <formula1>0</formula1>
      <formula2>0</formula2>
    </dataValidation>
    <dataValidation type="date" allowBlank="1" showInputMessage="1" showErrorMessage="1" sqref="B3:C5">
      <formula1>36526</formula1>
      <formula2>55153</formula2>
    </dataValidation>
    <dataValidation allowBlank="1" showInputMessage="1" showErrorMessage="1" prompt="Seleccione de la lista desplegable la entidad líder de la política pública." sqref="F6">
      <formula1>0</formula1>
      <formula2>0</formula2>
    </dataValidation>
    <dataValidation allowBlank="1" showInputMessage="1" showErrorMessage="1" prompt="Seleccione de la lista desplegable el sector líder de la política pública._x000a_" sqref="A6">
      <formula1>0</formula1>
      <formula2>0</formula2>
    </dataValidation>
    <dataValidation allowBlank="1" showInputMessage="1" showErrorMessage="1" prompt="Seleccione de la lista desplegable la entidad al que corresponde el documento CONPES D.C." sqref="E7 AF7 BV7 L7 R7 Y7 AK7">
      <formula1>0</formula1>
      <formula2>0</formula2>
    </dataValidation>
    <dataValidation allowBlank="1" showInputMessage="1" showErrorMessage="1" prompt="Seleccione de la lista. Identifique los sectores corresponsables, utilice una columna para cada sector con su respectiva entidad." sqref="A7 AR7">
      <formula1>0</formula1>
      <formula2>0</formula2>
    </dataValidation>
    <dataValidation allowBlank="1" showInputMessage="1" showErrorMessage="1" prompt="Formato DD/MM/AAAA_x000a_Reportar los avances de las acciones de la política y el cumplimiento de sus objetivos, de acuerdo a los cortes establecidos por el CONPES, diciembre y junio de cada año." sqref="A5">
      <formula1>0</formula1>
      <formula2>0</formula2>
    </dataValidation>
    <dataValidation allowBlank="1" showInputMessage="1" showErrorMessage="1" prompt="Formato DD/MM/AAAA._x000a_Esta casilla se utiliza en caso de modificación del plan de acción. Difiere de la casilla Fecha de corte de seguimiento." sqref="A4">
      <formula1>0</formula1>
      <formula2>0</formula2>
    </dataValidation>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3">
      <formula1>0</formula1>
      <formula2>0</formula2>
    </dataValidation>
    <dataValidation allowBlank="1" showInputMessage="1" showErrorMessage="1" prompt="Escriba el nombre de la Política Pública._x000a_Use mayúscula sostenida." sqref="A1">
      <formula1>0</formula1>
      <formula2>0</formula2>
    </dataValidation>
    <dataValidation allowBlank="1" showInputMessage="1" showErrorMessage="1" prompt="Escriba el numero telefónico, número de extensión, correo electrónico de la persona de contacto relacionada en la columna anterior." sqref="EB10:EB11">
      <formula1>0</formula1>
      <formula2>0</formula2>
    </dataValidation>
    <dataValidation allowBlank="1" showInputMessage="1" showErrorMessage="1" prompt="Escriba el nombre completo de la persona responsable de la ejecución del producto." sqref="DZ10:EA11">
      <formula1>0</formula1>
      <formula2>0</formula2>
    </dataValidation>
    <dataValidation allowBlank="1" showInputMessage="1" showErrorMessage="1" prompt="Escriba la Dirección, Subdirección, Grupo o Unidad responsable de la ejecución del producto o acción._x000a_Utilice nombres completos." sqref="DY10:DY11">
      <formula1>0</formula1>
      <formula2>0</formula2>
    </dataValidation>
    <dataValidation allowBlank="1" showInputMessage="1" showErrorMessage="1" prompt="Seleccione de la lista desplegable, la entidad responsable de la ejecución del producto o acción." sqref="DW10:DX11">
      <formula1>0</formula1>
      <formula2>0</formula2>
    </dataValidation>
    <dataValidation allowBlank="1" showInputMessage="1" showErrorMessage="1" prompt="Suma de los costos de cada vigencia durante la ejecución de la política pública." sqref="DV10">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W11 CA11 CE11 CI11 CM11 CQ11 CU11 CY11 DC11 DG11 DK11 DO11 DS11">
      <formula1>0</formula1>
      <formula2>0</formula2>
    </dataValidation>
    <dataValidation allowBlank="1" showInputMessage="1" showErrorMessage="1" prompt="Formato DD/MM/AAAA_x000a_Escriba la fecha de inicio de ejecución del producto._x000a_" sqref="AQ11">
      <formula1>0</formula1>
      <formula2>0</formula2>
    </dataValidation>
    <dataValidation allowBlank="1" showInputMessage="1" showErrorMessage="1" prompt="Escriba el nombre del indicador. _x000a_Debe evidenciar con precisión la propiedad a medir, y debe guardar coherencia con la fórmula._x000a_Solo se puede tener un indicador por producto o acción." sqref="AG10:AG11">
      <formula1>0</formula1>
      <formula2>0</formula2>
    </dataValidation>
    <dataValidation allowBlank="1" showInputMessage="1" showErrorMessage="1" prompt="Totalice la meta de resultado a alcanzar al final de la vigencia de la política pública. Tenga en cuenta el Tipo de Anualización determinado." sqref="AC10:AD10 AC11">
      <formula1>0</formula1>
      <formula2>0</formula2>
    </dataValidation>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I10:J10 AO10:AP10">
      <formula1>0</formula1>
      <formula2>0</formula2>
    </dataValidation>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0:D11">
      <formula1>0</formula1>
      <formula2>0</formula2>
    </dataValidation>
    <dataValidation allowBlank="1" showInputMessage="1" showErrorMessage="1" prompt="Escriba la fórmula de cálculo del indicador. _x000a_Variables usadas para la medición del indicador, debe ser explicita la unidad de medida." sqref="F10:F11 AH10:AH11">
      <formula1>0</formula1>
      <formula2>0</formula2>
    </dataValidation>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0:E11">
      <formula1>0</formula1>
      <formula2>0</formula2>
    </dataValidation>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9:B11">
      <formula1>0</formula1>
      <formula2>0</formula2>
    </dataValidation>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9:A11">
      <formula1>0</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AN10:AN11">
      <formula1>0</formula1>
      <formula2>0</formula2>
    </dataValidation>
    <dataValidation type="list" allowBlank="1" showInputMessage="1" showErrorMessage="1" sqref="AL37 AL13:AL14 AL87:AL88 AL18">
      <formula1>ANUALIZACIÓN</formula1>
      <formula2>0</formula2>
    </dataValidation>
    <dataValidation type="whole" allowBlank="1" showInputMessage="1" showErrorMessage="1" sqref="Q85:AC85">
      <formula1>1</formula1>
      <formula2>500000000</formula2>
    </dataValidation>
    <dataValidation type="custom" allowBlank="1" showInputMessage="1" showErrorMessage="1" error="La celda es de solo texto" sqref="A67:A68">
      <formula1>ISTEXT(A87)</formula1>
      <formula2>0</formula2>
    </dataValidation>
    <dataValidation type="custom" allowBlank="1" showInputMessage="1" showErrorMessage="1" error="La celda es de solo texto" sqref="A55:A66">
      <formula1>ISTEXT(A74)</formula1>
      <formula2>0</formula2>
    </dataValidation>
    <dataValidation type="custom" allowBlank="1" showInputMessage="1" showErrorMessage="1" error="La celda es de solo texto" sqref="A69:A73">
      <formula1>ISTEXT(A95)</formula1>
      <formula2>0</formula2>
    </dataValidation>
    <dataValidation type="custom" allowBlank="1" showInputMessage="1" showErrorMessage="1" error="La celda es de solo texto" sqref="A74:A94">
      <formula1>ISTEXT(A99)</formula1>
      <formula2>0</formula2>
    </dataValidation>
    <dataValidation type="list" allowBlank="1" showInputMessage="1" showErrorMessage="1" sqref="EC26:EC27">
      <formula1>INDIRECT($CG$13)</formula1>
    </dataValidation>
    <dataValidation type="custom" allowBlank="1" showInputMessage="1" showErrorMessage="1" error="La celda debe contener solo texto" sqref="ED26:EE27">
      <formula1>ISTEXT(ED26)</formula1>
    </dataValidation>
  </dataValidations>
  <hyperlinks>
    <hyperlink ref="EB14" r:id="rId1"/>
    <hyperlink ref="EB43" r:id="rId2"/>
    <hyperlink ref="EB45" r:id="rId3"/>
    <hyperlink ref="EB46" r:id="rId4"/>
    <hyperlink ref="EB44" r:id="rId5"/>
    <hyperlink ref="EB48" r:id="rId6"/>
    <hyperlink ref="EB67" r:id="rId7"/>
    <hyperlink ref="EB85" r:id="rId8"/>
    <hyperlink ref="EB86" r:id="rId9"/>
    <hyperlink ref="EB74" r:id="rId10"/>
    <hyperlink ref="EB75" r:id="rId11"/>
    <hyperlink ref="EB76" r:id="rId12"/>
    <hyperlink ref="EB77" r:id="rId13"/>
    <hyperlink ref="EB83" r:id="rId14"/>
    <hyperlink ref="EB69" r:id="rId15"/>
    <hyperlink ref="EB70" r:id="rId16"/>
    <hyperlink ref="EH47" r:id="rId17"/>
    <hyperlink ref="EB49" r:id="rId18"/>
    <hyperlink ref="EB65" r:id="rId19"/>
    <hyperlink ref="EB66" r:id="rId20"/>
    <hyperlink ref="EB89" r:id="rId21"/>
    <hyperlink ref="EB90" r:id="rId22"/>
    <hyperlink ref="EB95" r:id="rId23"/>
    <hyperlink ref="EB97" r:id="rId24"/>
    <hyperlink ref="EB98" r:id="rId25"/>
    <hyperlink ref="EB99" r:id="rId26"/>
    <hyperlink ref="EB101" r:id="rId27"/>
    <hyperlink ref="EB102" r:id="rId28"/>
    <hyperlink ref="EB103" r:id="rId29"/>
    <hyperlink ref="EB105" r:id="rId30"/>
    <hyperlink ref="EB106" r:id="rId31"/>
    <hyperlink ref="EB107" r:id="rId32"/>
    <hyperlink ref="EB108" r:id="rId33"/>
    <hyperlink ref="EB113" r:id="rId34"/>
    <hyperlink ref="EB114" r:id="rId35"/>
    <hyperlink ref="EB115" r:id="rId36"/>
    <hyperlink ref="EH115" r:id="rId37"/>
    <hyperlink ref="EB116" r:id="rId38"/>
    <hyperlink ref="EB117" r:id="rId39"/>
    <hyperlink ref="EB118" r:id="rId40"/>
    <hyperlink ref="EB119" r:id="rId41"/>
    <hyperlink ref="EB120" r:id="rId42"/>
    <hyperlink ref="EB121" r:id="rId43"/>
    <hyperlink ref="EB122" r:id="rId44"/>
    <hyperlink ref="EB55" r:id="rId45"/>
    <hyperlink ref="EB56" r:id="rId46"/>
    <hyperlink ref="EB57" r:id="rId47"/>
    <hyperlink ref="EB41" r:id="rId48"/>
    <hyperlink ref="EB42" r:id="rId49"/>
    <hyperlink ref="EB40" r:id="rId50"/>
    <hyperlink ref="EB39" r:id="rId51"/>
    <hyperlink ref="EB38" r:id="rId52"/>
    <hyperlink ref="EB32" r:id="rId53"/>
    <hyperlink ref="EB33" r:id="rId54"/>
    <hyperlink ref="EB34" r:id="rId55"/>
    <hyperlink ref="EB35" r:id="rId56"/>
    <hyperlink ref="EB36" r:id="rId57"/>
    <hyperlink ref="EB64" r:id="rId58"/>
    <hyperlink ref="EB63" r:id="rId59"/>
    <hyperlink ref="EB62" r:id="rId60"/>
    <hyperlink ref="EB61" r:id="rId61"/>
    <hyperlink ref="EB58" r:id="rId62"/>
    <hyperlink ref="EB59" r:id="rId63"/>
    <hyperlink ref="EB126" r:id="rId64"/>
    <hyperlink ref="EB127" r:id="rId65"/>
    <hyperlink ref="EB128" r:id="rId66"/>
    <hyperlink ref="EB129" r:id="rId67"/>
    <hyperlink ref="EB130" r:id="rId68"/>
    <hyperlink ref="EB123" r:id="rId69"/>
    <hyperlink ref="EB124" r:id="rId70"/>
    <hyperlink ref="EB125" r:id="rId71"/>
    <hyperlink ref="EB19" r:id="rId72" display="mailto:luis.calero@scrd.gov.co"/>
    <hyperlink ref="EH19" r:id="rId73" display="mailto:ada.sandoval@scj.gov.co"/>
    <hyperlink ref="EB91" r:id="rId74"/>
    <hyperlink ref="EB92" r:id="rId75"/>
    <hyperlink ref="EB93" r:id="rId76"/>
    <hyperlink ref="EB94" r:id="rId77"/>
    <hyperlink ref="EB26" r:id="rId78"/>
    <hyperlink ref="EB28" r:id="rId79"/>
    <hyperlink ref="EB27" r:id="rId80"/>
    <hyperlink ref="EB31" r:id="rId81" display="mailto:alejandro.londono@scj.gov.co"/>
    <hyperlink ref="EB29" r:id="rId82"/>
    <hyperlink ref="EB30" r:id="rId83"/>
    <hyperlink ref="EB52" r:id="rId84"/>
    <hyperlink ref="EB54" r:id="rId85"/>
    <hyperlink ref="EB50" r:id="rId86"/>
    <hyperlink ref="EB51" r:id="rId87"/>
    <hyperlink ref="EB47" r:id="rId88"/>
    <hyperlink ref="EB37" r:id="rId89"/>
    <hyperlink ref="EB25" r:id="rId90"/>
    <hyperlink ref="EB24" r:id="rId91"/>
    <hyperlink ref="EB23" r:id="rId92"/>
    <hyperlink ref="EB21" r:id="rId93"/>
    <hyperlink ref="EB68" r:id="rId94"/>
    <hyperlink ref="EB53" r:id="rId95" display="mailto:alejandro.londono@scj.gov.co"/>
  </hyperlinks>
  <pageMargins left="0.7" right="0.7" top="0.75" bottom="0.75" header="0.3" footer="0.3"/>
  <pageSetup orientation="landscape" horizontalDpi="0" verticalDpi="0"/>
  <legacyDrawing r:id="rId96"/>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Desplegables!$I$4:$I$18</xm:f>
          </x14:formula1>
          <x14:formula2>
            <xm:f>0</xm:f>
          </x14:formula2>
          <xm:sqref>B6:B7 C7:D7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O58"/>
  <sheetViews>
    <sheetView workbookViewId="0">
      <selection activeCell="F67" sqref="F67"/>
    </sheetView>
  </sheetViews>
  <sheetFormatPr baseColWidth="10" defaultColWidth="8.85546875" defaultRowHeight="15"/>
  <cols>
    <col min="1" max="1" width="29" customWidth="1"/>
    <col min="2" max="2" width="29.7109375" customWidth="1"/>
    <col min="3" max="13" width="11.42578125" style="1585" customWidth="1"/>
  </cols>
  <sheetData>
    <row r="1" spans="1:15" ht="20.25" customHeight="1" thickBot="1">
      <c r="A1" s="1688" t="s">
        <v>359</v>
      </c>
      <c r="B1" s="6578" t="s">
        <v>2615</v>
      </c>
      <c r="C1" s="6579"/>
      <c r="D1" s="6579"/>
      <c r="E1" s="6579"/>
      <c r="F1" s="6579"/>
      <c r="G1" s="6579"/>
      <c r="H1" s="6579"/>
      <c r="I1" s="6579"/>
      <c r="J1" s="6579"/>
      <c r="K1" s="6579"/>
      <c r="L1" s="6579"/>
      <c r="M1" s="6580"/>
      <c r="N1" s="1359"/>
      <c r="O1" s="1359"/>
    </row>
    <row r="2" spans="1:15" ht="64.5" customHeight="1">
      <c r="A2" s="6589" t="s">
        <v>2329</v>
      </c>
      <c r="B2" s="4398" t="s">
        <v>2330</v>
      </c>
      <c r="C2" s="5695" t="s">
        <v>1216</v>
      </c>
      <c r="D2" s="5695"/>
      <c r="E2" s="5695"/>
      <c r="F2" s="5695"/>
      <c r="G2" s="5695"/>
      <c r="H2" s="5695"/>
      <c r="I2" s="5695"/>
      <c r="J2" s="5695"/>
      <c r="K2" s="5695"/>
      <c r="L2" s="5695"/>
      <c r="M2" s="5696"/>
      <c r="N2" s="1359"/>
      <c r="O2" s="1359"/>
    </row>
    <row r="3" spans="1:15" ht="122.25" customHeight="1">
      <c r="A3" s="6590"/>
      <c r="B3" s="4399" t="s">
        <v>2331</v>
      </c>
      <c r="C3" s="6592" t="s">
        <v>2616</v>
      </c>
      <c r="D3" s="6592"/>
      <c r="E3" s="6592"/>
      <c r="F3" s="6592"/>
      <c r="G3" s="6592"/>
      <c r="H3" s="6592"/>
      <c r="I3" s="6592"/>
      <c r="J3" s="6592"/>
      <c r="K3" s="6592"/>
      <c r="L3" s="6592"/>
      <c r="M3" s="6593"/>
      <c r="N3" s="1359"/>
      <c r="O3" s="1359"/>
    </row>
    <row r="4" spans="1:15" ht="42" customHeight="1">
      <c r="A4" s="6590"/>
      <c r="B4" s="2253" t="s">
        <v>240</v>
      </c>
      <c r="C4" s="4431" t="s">
        <v>359</v>
      </c>
      <c r="D4" s="5576" t="s">
        <v>359</v>
      </c>
      <c r="E4" s="6581"/>
      <c r="F4" s="6594" t="s">
        <v>241</v>
      </c>
      <c r="G4" s="6595"/>
      <c r="H4" s="4429" t="s">
        <v>359</v>
      </c>
      <c r="I4" s="5576" t="s">
        <v>359</v>
      </c>
      <c r="J4" s="5576"/>
      <c r="K4" s="5576"/>
      <c r="L4" s="5576"/>
      <c r="M4" s="6491"/>
      <c r="N4" s="1359"/>
      <c r="O4" s="1359"/>
    </row>
    <row r="5" spans="1:15" ht="15" customHeight="1">
      <c r="A5" s="6590"/>
      <c r="B5" s="2253" t="s">
        <v>2333</v>
      </c>
      <c r="C5" s="6495"/>
      <c r="D5" s="6495"/>
      <c r="E5" s="6495"/>
      <c r="F5" s="6495"/>
      <c r="G5" s="6495"/>
      <c r="H5" s="6495"/>
      <c r="I5" s="6495"/>
      <c r="J5" s="6495"/>
      <c r="K5" s="6495"/>
      <c r="L5" s="6495"/>
      <c r="M5" s="6521"/>
      <c r="N5" s="1359"/>
      <c r="O5" s="1359"/>
    </row>
    <row r="6" spans="1:15" ht="15" customHeight="1">
      <c r="A6" s="6590"/>
      <c r="B6" s="2253" t="s">
        <v>2334</v>
      </c>
      <c r="C6" s="5576"/>
      <c r="D6" s="5576"/>
      <c r="E6" s="5576"/>
      <c r="F6" s="5576"/>
      <c r="G6" s="5576"/>
      <c r="H6" s="5576"/>
      <c r="I6" s="5576"/>
      <c r="J6" s="5576"/>
      <c r="K6" s="5576"/>
      <c r="L6" s="5576"/>
      <c r="M6" s="6491"/>
      <c r="N6" s="1359"/>
      <c r="O6" s="1359"/>
    </row>
    <row r="7" spans="1:15" ht="30" customHeight="1">
      <c r="A7" s="6590"/>
      <c r="B7" s="2253" t="s">
        <v>2335</v>
      </c>
      <c r="C7" s="6532" t="s">
        <v>1069</v>
      </c>
      <c r="D7" s="6532"/>
      <c r="E7" s="6532"/>
      <c r="F7" s="6532"/>
      <c r="G7" s="6575"/>
      <c r="H7" s="4444" t="s">
        <v>244</v>
      </c>
      <c r="I7" s="5576" t="s">
        <v>2566</v>
      </c>
      <c r="J7" s="5576"/>
      <c r="K7" s="5576"/>
      <c r="L7" s="5576"/>
      <c r="M7" s="6491"/>
      <c r="N7" s="1359"/>
      <c r="O7" s="1359"/>
    </row>
    <row r="8" spans="1:15" ht="15.75">
      <c r="A8" s="6590"/>
      <c r="B8" s="5975" t="s">
        <v>2617</v>
      </c>
      <c r="C8" s="6576" t="s">
        <v>7</v>
      </c>
      <c r="D8" s="6576"/>
      <c r="E8" s="6576"/>
      <c r="F8" s="6577" t="s">
        <v>12</v>
      </c>
      <c r="G8" s="6577"/>
      <c r="H8" s="6577"/>
      <c r="I8" s="6577" t="s">
        <v>2618</v>
      </c>
      <c r="J8" s="6577"/>
      <c r="K8" s="6577"/>
      <c r="L8" s="6494" t="s">
        <v>2619</v>
      </c>
      <c r="M8" s="6530"/>
      <c r="N8" s="1359"/>
      <c r="O8" s="1359"/>
    </row>
    <row r="9" spans="1:15" ht="15" customHeight="1">
      <c r="A9" s="6590"/>
      <c r="B9" s="5975"/>
      <c r="C9" s="6576"/>
      <c r="D9" s="6576"/>
      <c r="E9" s="6576"/>
      <c r="F9" s="6576"/>
      <c r="G9" s="6576"/>
      <c r="H9" s="6576"/>
      <c r="I9" s="6576"/>
      <c r="J9" s="6576"/>
      <c r="K9" s="6576"/>
      <c r="L9" s="6510"/>
      <c r="M9" s="6582"/>
      <c r="N9" s="1359"/>
      <c r="O9" s="1359"/>
    </row>
    <row r="10" spans="1:15" ht="15.75">
      <c r="A10" s="6590"/>
      <c r="B10" s="5975"/>
      <c r="C10" s="6577" t="s">
        <v>2567</v>
      </c>
      <c r="D10" s="6577"/>
      <c r="E10" s="2805" t="s">
        <v>359</v>
      </c>
      <c r="F10" s="6577" t="s">
        <v>2567</v>
      </c>
      <c r="G10" s="6577"/>
      <c r="H10" s="2805" t="s">
        <v>359</v>
      </c>
      <c r="I10" s="6577" t="s">
        <v>2567</v>
      </c>
      <c r="J10" s="6577"/>
      <c r="K10" s="2805" t="s">
        <v>359</v>
      </c>
      <c r="L10" s="6577" t="s">
        <v>2567</v>
      </c>
      <c r="M10" s="6513"/>
      <c r="N10" s="1359"/>
      <c r="O10" s="1359"/>
    </row>
    <row r="11" spans="1:15" ht="15" customHeight="1">
      <c r="A11" s="6590"/>
      <c r="B11" s="5975"/>
      <c r="C11" s="2805" t="s">
        <v>359</v>
      </c>
      <c r="D11" s="2805" t="s">
        <v>359</v>
      </c>
      <c r="E11" s="2805" t="s">
        <v>359</v>
      </c>
      <c r="F11" s="2805" t="s">
        <v>359</v>
      </c>
      <c r="G11" s="2805" t="s">
        <v>359</v>
      </c>
      <c r="H11" s="2805" t="s">
        <v>359</v>
      </c>
      <c r="I11" s="2805" t="s">
        <v>359</v>
      </c>
      <c r="J11" s="2805" t="s">
        <v>359</v>
      </c>
      <c r="K11" s="2805" t="s">
        <v>359</v>
      </c>
      <c r="L11" s="2805" t="s">
        <v>359</v>
      </c>
      <c r="M11" s="2807" t="s">
        <v>359</v>
      </c>
      <c r="N11" s="6519" t="s">
        <v>359</v>
      </c>
      <c r="O11" s="1359"/>
    </row>
    <row r="12" spans="1:15" ht="15" customHeight="1">
      <c r="A12" s="6590"/>
      <c r="B12" s="5975"/>
      <c r="C12" s="6494" t="s">
        <v>2620</v>
      </c>
      <c r="D12" s="6494"/>
      <c r="E12" s="6494"/>
      <c r="F12" s="6494" t="s">
        <v>212</v>
      </c>
      <c r="G12" s="6494"/>
      <c r="H12" s="6494"/>
      <c r="I12" s="6494" t="s">
        <v>1343</v>
      </c>
      <c r="J12" s="6494"/>
      <c r="K12" s="6494"/>
      <c r="L12" s="6495"/>
      <c r="M12" s="6521"/>
      <c r="N12" s="6519"/>
      <c r="O12" s="1359"/>
    </row>
    <row r="13" spans="1:15" ht="25.5" customHeight="1">
      <c r="A13" s="6590"/>
      <c r="B13" s="5976"/>
      <c r="C13" s="6532" t="s">
        <v>2567</v>
      </c>
      <c r="D13" s="6532"/>
      <c r="E13" s="4412" t="s">
        <v>359</v>
      </c>
      <c r="F13" s="6532" t="s">
        <v>2567</v>
      </c>
      <c r="G13" s="6532"/>
      <c r="H13" s="4412" t="s">
        <v>359</v>
      </c>
      <c r="I13" s="6532" t="s">
        <v>2567</v>
      </c>
      <c r="J13" s="6532"/>
      <c r="K13" s="4412" t="s">
        <v>359</v>
      </c>
      <c r="L13" s="6532" t="s">
        <v>2567</v>
      </c>
      <c r="M13" s="6534"/>
      <c r="N13" s="1359"/>
      <c r="O13" s="1359"/>
    </row>
    <row r="14" spans="1:15" ht="72" customHeight="1">
      <c r="A14" s="6591"/>
      <c r="B14" s="2253" t="s">
        <v>2338</v>
      </c>
      <c r="C14" s="5576" t="s">
        <v>2621</v>
      </c>
      <c r="D14" s="5576"/>
      <c r="E14" s="5576"/>
      <c r="F14" s="5576"/>
      <c r="G14" s="5576"/>
      <c r="H14" s="5576"/>
      <c r="I14" s="5576"/>
      <c r="J14" s="5576"/>
      <c r="K14" s="5576"/>
      <c r="L14" s="5576"/>
      <c r="M14" s="6491"/>
      <c r="N14" s="1359"/>
      <c r="O14" s="1359"/>
    </row>
    <row r="15" spans="1:15" ht="15" customHeight="1">
      <c r="A15" s="6586" t="s">
        <v>2340</v>
      </c>
      <c r="B15" s="2253" t="s">
        <v>230</v>
      </c>
      <c r="C15" s="5576" t="s">
        <v>2622</v>
      </c>
      <c r="D15" s="5576"/>
      <c r="E15" s="5576"/>
      <c r="F15" s="5576"/>
      <c r="G15" s="5576"/>
      <c r="H15" s="4410" t="s">
        <v>359</v>
      </c>
      <c r="I15" s="4410" t="s">
        <v>359</v>
      </c>
      <c r="J15" s="4410" t="s">
        <v>359</v>
      </c>
      <c r="K15" s="4410" t="s">
        <v>359</v>
      </c>
      <c r="L15" s="4412" t="s">
        <v>359</v>
      </c>
      <c r="M15" s="4413" t="s">
        <v>359</v>
      </c>
      <c r="N15" s="1359"/>
      <c r="O15" s="1359"/>
    </row>
    <row r="16" spans="1:15" ht="15.75">
      <c r="A16" s="6586"/>
      <c r="B16" s="6492" t="s">
        <v>2341</v>
      </c>
      <c r="C16" s="2805" t="s">
        <v>359</v>
      </c>
      <c r="D16" s="4402" t="s">
        <v>359</v>
      </c>
      <c r="E16" s="4402" t="s">
        <v>359</v>
      </c>
      <c r="F16" s="4402" t="s">
        <v>359</v>
      </c>
      <c r="G16" s="4402" t="s">
        <v>359</v>
      </c>
      <c r="H16" s="4402" t="s">
        <v>359</v>
      </c>
      <c r="I16" s="4402" t="s">
        <v>359</v>
      </c>
      <c r="J16" s="4402" t="s">
        <v>359</v>
      </c>
      <c r="K16" s="4402" t="s">
        <v>359</v>
      </c>
      <c r="L16" s="4402" t="s">
        <v>359</v>
      </c>
      <c r="M16" s="4403" t="s">
        <v>359</v>
      </c>
      <c r="N16" s="1359"/>
      <c r="O16" s="1359"/>
    </row>
    <row r="17" spans="1:15" ht="15.75">
      <c r="A17" s="6586"/>
      <c r="B17" s="6492"/>
      <c r="C17" s="2805" t="s">
        <v>359</v>
      </c>
      <c r="D17" s="4410" t="s">
        <v>359</v>
      </c>
      <c r="E17" s="4402" t="s">
        <v>359</v>
      </c>
      <c r="F17" s="4410" t="s">
        <v>359</v>
      </c>
      <c r="G17" s="4402" t="s">
        <v>359</v>
      </c>
      <c r="H17" s="4410" t="s">
        <v>359</v>
      </c>
      <c r="I17" s="4402" t="s">
        <v>359</v>
      </c>
      <c r="J17" s="4410" t="s">
        <v>359</v>
      </c>
      <c r="K17" s="4402" t="s">
        <v>359</v>
      </c>
      <c r="L17" s="4402" t="s">
        <v>359</v>
      </c>
      <c r="M17" s="4403" t="s">
        <v>359</v>
      </c>
      <c r="N17" s="1359"/>
      <c r="O17" s="1359"/>
    </row>
    <row r="18" spans="1:15" ht="15.75">
      <c r="A18" s="6586"/>
      <c r="B18" s="6492"/>
      <c r="C18" s="4402" t="s">
        <v>2342</v>
      </c>
      <c r="D18" s="4414" t="s">
        <v>359</v>
      </c>
      <c r="E18" s="4402" t="s">
        <v>2343</v>
      </c>
      <c r="F18" s="4414" t="s">
        <v>359</v>
      </c>
      <c r="G18" s="4402" t="s">
        <v>2344</v>
      </c>
      <c r="H18" s="4414" t="s">
        <v>359</v>
      </c>
      <c r="I18" s="4402" t="s">
        <v>2345</v>
      </c>
      <c r="J18" s="4414" t="s">
        <v>359</v>
      </c>
      <c r="K18" s="4402" t="s">
        <v>359</v>
      </c>
      <c r="L18" s="4402" t="s">
        <v>359</v>
      </c>
      <c r="M18" s="4403" t="s">
        <v>359</v>
      </c>
      <c r="N18" s="1359"/>
      <c r="O18" s="1359"/>
    </row>
    <row r="19" spans="1:15" ht="15.75">
      <c r="A19" s="6586"/>
      <c r="B19" s="6492"/>
      <c r="C19" s="4402" t="s">
        <v>2346</v>
      </c>
      <c r="D19" s="4414" t="s">
        <v>359</v>
      </c>
      <c r="E19" s="4402" t="s">
        <v>2347</v>
      </c>
      <c r="F19" s="4414" t="s">
        <v>359</v>
      </c>
      <c r="G19" s="4402" t="s">
        <v>2348</v>
      </c>
      <c r="H19" s="4414" t="s">
        <v>359</v>
      </c>
      <c r="I19" s="4402" t="s">
        <v>359</v>
      </c>
      <c r="J19" s="4402" t="s">
        <v>359</v>
      </c>
      <c r="K19" s="4402" t="s">
        <v>359</v>
      </c>
      <c r="L19" s="4402" t="s">
        <v>359</v>
      </c>
      <c r="M19" s="4403" t="s">
        <v>359</v>
      </c>
      <c r="N19" s="1359"/>
      <c r="O19" s="1359"/>
    </row>
    <row r="20" spans="1:15" ht="15.75">
      <c r="A20" s="6586"/>
      <c r="B20" s="6492"/>
      <c r="C20" s="4402" t="s">
        <v>2349</v>
      </c>
      <c r="D20" s="4414" t="s">
        <v>359</v>
      </c>
      <c r="E20" s="4402" t="s">
        <v>2350</v>
      </c>
      <c r="F20" s="4414" t="s">
        <v>359</v>
      </c>
      <c r="G20" s="4402" t="s">
        <v>359</v>
      </c>
      <c r="H20" s="4402" t="s">
        <v>359</v>
      </c>
      <c r="I20" s="4402" t="s">
        <v>359</v>
      </c>
      <c r="J20" s="4402" t="s">
        <v>359</v>
      </c>
      <c r="K20" s="4402" t="s">
        <v>359</v>
      </c>
      <c r="L20" s="4402" t="s">
        <v>359</v>
      </c>
      <c r="M20" s="4403" t="s">
        <v>359</v>
      </c>
      <c r="N20" s="1359"/>
      <c r="O20" s="1359"/>
    </row>
    <row r="21" spans="1:15" ht="15.75">
      <c r="A21" s="6586"/>
      <c r="B21" s="6492"/>
      <c r="C21" s="4402" t="s">
        <v>105</v>
      </c>
      <c r="D21" s="4414" t="s">
        <v>2441</v>
      </c>
      <c r="E21" s="4402" t="s">
        <v>2352</v>
      </c>
      <c r="F21" s="4412" t="s">
        <v>2623</v>
      </c>
      <c r="G21" s="4412" t="s">
        <v>359</v>
      </c>
      <c r="H21" s="4412" t="s">
        <v>359</v>
      </c>
      <c r="I21" s="4412" t="s">
        <v>359</v>
      </c>
      <c r="J21" s="4412" t="s">
        <v>359</v>
      </c>
      <c r="K21" s="4412" t="s">
        <v>359</v>
      </c>
      <c r="L21" s="4412" t="s">
        <v>359</v>
      </c>
      <c r="M21" s="4413" t="s">
        <v>359</v>
      </c>
      <c r="N21" s="1359"/>
      <c r="O21" s="1359"/>
    </row>
    <row r="22" spans="1:15" ht="15.75">
      <c r="A22" s="6586"/>
      <c r="B22" s="6493"/>
      <c r="C22" s="4410" t="s">
        <v>359</v>
      </c>
      <c r="D22" s="4410" t="s">
        <v>359</v>
      </c>
      <c r="E22" s="4410" t="s">
        <v>359</v>
      </c>
      <c r="F22" s="4410" t="s">
        <v>359</v>
      </c>
      <c r="G22" s="4410" t="s">
        <v>359</v>
      </c>
      <c r="H22" s="4410" t="s">
        <v>359</v>
      </c>
      <c r="I22" s="4410" t="s">
        <v>359</v>
      </c>
      <c r="J22" s="4410" t="s">
        <v>359</v>
      </c>
      <c r="K22" s="4410" t="s">
        <v>359</v>
      </c>
      <c r="L22" s="4410" t="s">
        <v>359</v>
      </c>
      <c r="M22" s="4411" t="s">
        <v>359</v>
      </c>
      <c r="N22" s="1359"/>
      <c r="O22" s="1359"/>
    </row>
    <row r="23" spans="1:15" ht="15.75">
      <c r="A23" s="6586"/>
      <c r="B23" s="6492" t="s">
        <v>2354</v>
      </c>
      <c r="C23" s="4402" t="s">
        <v>359</v>
      </c>
      <c r="D23" s="4402" t="s">
        <v>359</v>
      </c>
      <c r="E23" s="4402" t="s">
        <v>359</v>
      </c>
      <c r="F23" s="4402" t="s">
        <v>359</v>
      </c>
      <c r="G23" s="4402" t="s">
        <v>359</v>
      </c>
      <c r="H23" s="4402" t="s">
        <v>359</v>
      </c>
      <c r="I23" s="4402" t="s">
        <v>359</v>
      </c>
      <c r="J23" s="4402" t="s">
        <v>359</v>
      </c>
      <c r="K23" s="4402" t="s">
        <v>359</v>
      </c>
      <c r="L23" s="2805" t="s">
        <v>359</v>
      </c>
      <c r="M23" s="2807" t="s">
        <v>359</v>
      </c>
      <c r="N23" s="1359"/>
      <c r="O23" s="1359"/>
    </row>
    <row r="24" spans="1:15" ht="15.75">
      <c r="A24" s="6586"/>
      <c r="B24" s="6492"/>
      <c r="C24" s="4402" t="s">
        <v>2355</v>
      </c>
      <c r="D24" s="4415" t="s">
        <v>359</v>
      </c>
      <c r="E24" s="4402" t="s">
        <v>359</v>
      </c>
      <c r="F24" s="4402" t="s">
        <v>2356</v>
      </c>
      <c r="G24" s="4415" t="s">
        <v>359</v>
      </c>
      <c r="H24" s="4402" t="s">
        <v>359</v>
      </c>
      <c r="I24" s="4402" t="s">
        <v>2357</v>
      </c>
      <c r="J24" s="4415" t="s">
        <v>2441</v>
      </c>
      <c r="K24" s="4402" t="s">
        <v>359</v>
      </c>
      <c r="L24" s="2805" t="s">
        <v>359</v>
      </c>
      <c r="M24" s="2807" t="s">
        <v>359</v>
      </c>
      <c r="N24" s="1359"/>
      <c r="O24" s="1359"/>
    </row>
    <row r="25" spans="1:15" ht="15.75">
      <c r="A25" s="6586"/>
      <c r="B25" s="6492"/>
      <c r="C25" s="4402" t="s">
        <v>2358</v>
      </c>
      <c r="D25" s="4416" t="s">
        <v>359</v>
      </c>
      <c r="E25" s="2805" t="s">
        <v>359</v>
      </c>
      <c r="F25" s="4402" t="s">
        <v>2359</v>
      </c>
      <c r="G25" s="4414" t="s">
        <v>359</v>
      </c>
      <c r="H25" s="2805" t="s">
        <v>359</v>
      </c>
      <c r="I25" s="2805" t="s">
        <v>359</v>
      </c>
      <c r="J25" s="2805" t="s">
        <v>359</v>
      </c>
      <c r="K25" s="2805" t="s">
        <v>359</v>
      </c>
      <c r="L25" s="2805" t="s">
        <v>359</v>
      </c>
      <c r="M25" s="2807" t="s">
        <v>359</v>
      </c>
      <c r="N25" s="1359"/>
      <c r="O25" s="1359"/>
    </row>
    <row r="26" spans="1:15" ht="15.75">
      <c r="A26" s="6586"/>
      <c r="B26" s="6493"/>
      <c r="C26" s="4410" t="s">
        <v>359</v>
      </c>
      <c r="D26" s="4410" t="s">
        <v>359</v>
      </c>
      <c r="E26" s="4410" t="s">
        <v>359</v>
      </c>
      <c r="F26" s="4410" t="s">
        <v>359</v>
      </c>
      <c r="G26" s="4410" t="s">
        <v>359</v>
      </c>
      <c r="H26" s="4410" t="s">
        <v>359</v>
      </c>
      <c r="I26" s="4410" t="s">
        <v>359</v>
      </c>
      <c r="J26" s="4410" t="s">
        <v>359</v>
      </c>
      <c r="K26" s="4410" t="s">
        <v>359</v>
      </c>
      <c r="L26" s="4412" t="s">
        <v>359</v>
      </c>
      <c r="M26" s="4413" t="s">
        <v>359</v>
      </c>
      <c r="N26" s="1359"/>
      <c r="O26" s="1359"/>
    </row>
    <row r="27" spans="1:15" ht="15.75">
      <c r="A27" s="6586"/>
      <c r="B27" s="6588" t="s">
        <v>2360</v>
      </c>
      <c r="C27" s="4402" t="s">
        <v>359</v>
      </c>
      <c r="D27" s="4402" t="s">
        <v>359</v>
      </c>
      <c r="E27" s="4402" t="s">
        <v>359</v>
      </c>
      <c r="F27" s="4402" t="s">
        <v>359</v>
      </c>
      <c r="G27" s="4402" t="s">
        <v>359</v>
      </c>
      <c r="H27" s="4402" t="s">
        <v>359</v>
      </c>
      <c r="I27" s="4402" t="s">
        <v>359</v>
      </c>
      <c r="J27" s="4402" t="s">
        <v>359</v>
      </c>
      <c r="K27" s="4402" t="s">
        <v>359</v>
      </c>
      <c r="L27" s="4402" t="s">
        <v>359</v>
      </c>
      <c r="M27" s="4403" t="s">
        <v>359</v>
      </c>
      <c r="N27" s="1359"/>
      <c r="O27" s="1359"/>
    </row>
    <row r="28" spans="1:15" ht="15.75">
      <c r="A28" s="6586"/>
      <c r="B28" s="6492"/>
      <c r="C28" s="4430" t="s">
        <v>2361</v>
      </c>
      <c r="D28" s="4419" t="s">
        <v>437</v>
      </c>
      <c r="E28" s="4402" t="s">
        <v>359</v>
      </c>
      <c r="F28" s="2805" t="s">
        <v>2362</v>
      </c>
      <c r="G28" s="4415" t="s">
        <v>359</v>
      </c>
      <c r="H28" s="4402" t="s">
        <v>359</v>
      </c>
      <c r="I28" s="2805" t="s">
        <v>2363</v>
      </c>
      <c r="J28" s="4420" t="s">
        <v>359</v>
      </c>
      <c r="K28" s="4267" t="s">
        <v>359</v>
      </c>
      <c r="L28" s="4421" t="s">
        <v>359</v>
      </c>
      <c r="M28" s="4403" t="s">
        <v>359</v>
      </c>
      <c r="N28" s="1359"/>
      <c r="O28" s="1359"/>
    </row>
    <row r="29" spans="1:15" ht="15.75">
      <c r="A29" s="6586"/>
      <c r="B29" s="6497"/>
      <c r="C29" s="4410" t="s">
        <v>359</v>
      </c>
      <c r="D29" s="4410" t="s">
        <v>359</v>
      </c>
      <c r="E29" s="4410" t="s">
        <v>359</v>
      </c>
      <c r="F29" s="4410" t="s">
        <v>359</v>
      </c>
      <c r="G29" s="4410" t="s">
        <v>359</v>
      </c>
      <c r="H29" s="4410" t="s">
        <v>359</v>
      </c>
      <c r="I29" s="4410" t="s">
        <v>359</v>
      </c>
      <c r="J29" s="4410" t="s">
        <v>359</v>
      </c>
      <c r="K29" s="4410" t="s">
        <v>359</v>
      </c>
      <c r="L29" s="4410" t="s">
        <v>359</v>
      </c>
      <c r="M29" s="4411" t="s">
        <v>359</v>
      </c>
      <c r="N29" s="1359"/>
      <c r="O29" s="1359"/>
    </row>
    <row r="30" spans="1:15" ht="15.75">
      <c r="A30" s="6586"/>
      <c r="B30" s="6492" t="s">
        <v>2364</v>
      </c>
      <c r="C30" s="4423" t="s">
        <v>359</v>
      </c>
      <c r="D30" s="4423" t="s">
        <v>359</v>
      </c>
      <c r="E30" s="4423" t="s">
        <v>359</v>
      </c>
      <c r="F30" s="4423" t="s">
        <v>359</v>
      </c>
      <c r="G30" s="4423" t="s">
        <v>359</v>
      </c>
      <c r="H30" s="4423" t="s">
        <v>359</v>
      </c>
      <c r="I30" s="4423" t="s">
        <v>359</v>
      </c>
      <c r="J30" s="4423" t="s">
        <v>359</v>
      </c>
      <c r="K30" s="4423" t="s">
        <v>359</v>
      </c>
      <c r="L30" s="2805" t="s">
        <v>359</v>
      </c>
      <c r="M30" s="2807" t="s">
        <v>359</v>
      </c>
      <c r="N30" s="1359"/>
      <c r="O30" s="1359"/>
    </row>
    <row r="31" spans="1:15" ht="15.75">
      <c r="A31" s="6586"/>
      <c r="B31" s="6492"/>
      <c r="C31" s="4402" t="s">
        <v>2365</v>
      </c>
      <c r="D31" s="4424">
        <v>2023</v>
      </c>
      <c r="E31" s="4423" t="s">
        <v>359</v>
      </c>
      <c r="F31" s="4402" t="s">
        <v>2366</v>
      </c>
      <c r="G31" s="4424">
        <v>2032</v>
      </c>
      <c r="H31" s="4423" t="s">
        <v>359</v>
      </c>
      <c r="I31" s="2805" t="s">
        <v>359</v>
      </c>
      <c r="J31" s="4423" t="s">
        <v>359</v>
      </c>
      <c r="K31" s="4423" t="s">
        <v>359</v>
      </c>
      <c r="L31" s="2805" t="s">
        <v>359</v>
      </c>
      <c r="M31" s="2807" t="s">
        <v>359</v>
      </c>
      <c r="N31" s="1359"/>
      <c r="O31" s="1359"/>
    </row>
    <row r="32" spans="1:15" ht="15.75">
      <c r="A32" s="6586"/>
      <c r="B32" s="6493"/>
      <c r="C32" s="4402" t="s">
        <v>359</v>
      </c>
      <c r="D32" s="4402" t="s">
        <v>359</v>
      </c>
      <c r="E32" s="4423" t="s">
        <v>359</v>
      </c>
      <c r="F32" s="4402" t="s">
        <v>359</v>
      </c>
      <c r="G32" s="4423" t="s">
        <v>359</v>
      </c>
      <c r="H32" s="4423" t="s">
        <v>359</v>
      </c>
      <c r="I32" s="2805" t="s">
        <v>359</v>
      </c>
      <c r="J32" s="4423" t="s">
        <v>359</v>
      </c>
      <c r="K32" s="4423" t="s">
        <v>359</v>
      </c>
      <c r="L32" s="2805" t="s">
        <v>359</v>
      </c>
      <c r="M32" s="2807" t="s">
        <v>359</v>
      </c>
      <c r="N32" s="1359"/>
      <c r="O32" s="1359"/>
    </row>
    <row r="33" spans="1:15" ht="15.75">
      <c r="A33" s="6586"/>
      <c r="B33" s="6588" t="s">
        <v>2367</v>
      </c>
      <c r="C33" s="4417" t="s">
        <v>359</v>
      </c>
      <c r="D33" s="4417" t="s">
        <v>359</v>
      </c>
      <c r="E33" s="4417" t="s">
        <v>359</v>
      </c>
      <c r="F33" s="4417" t="s">
        <v>359</v>
      </c>
      <c r="G33" s="4417" t="s">
        <v>359</v>
      </c>
      <c r="H33" s="4417" t="s">
        <v>359</v>
      </c>
      <c r="I33" s="4417" t="s">
        <v>359</v>
      </c>
      <c r="J33" s="4417" t="s">
        <v>359</v>
      </c>
      <c r="K33" s="4417" t="s">
        <v>359</v>
      </c>
      <c r="L33" s="4417" t="s">
        <v>359</v>
      </c>
      <c r="M33" s="4426" t="s">
        <v>359</v>
      </c>
      <c r="N33" s="1359"/>
      <c r="O33" s="1359"/>
    </row>
    <row r="34" spans="1:15" ht="15.75">
      <c r="A34" s="6586"/>
      <c r="B34" s="6492"/>
      <c r="C34" s="4402" t="s">
        <v>359</v>
      </c>
      <c r="D34" s="4427" t="s">
        <v>2368</v>
      </c>
      <c r="E34" s="4427" t="s">
        <v>359</v>
      </c>
      <c r="F34" s="4427" t="s">
        <v>2369</v>
      </c>
      <c r="G34" s="4427" t="s">
        <v>359</v>
      </c>
      <c r="H34" s="4423" t="s">
        <v>2370</v>
      </c>
      <c r="I34" s="4423" t="s">
        <v>359</v>
      </c>
      <c r="J34" s="4423" t="s">
        <v>2371</v>
      </c>
      <c r="K34" s="4427" t="s">
        <v>359</v>
      </c>
      <c r="L34" s="4427" t="s">
        <v>2372</v>
      </c>
      <c r="M34" s="4445" t="s">
        <v>359</v>
      </c>
      <c r="N34" s="1359"/>
      <c r="O34" s="1359"/>
    </row>
    <row r="35" spans="1:15" ht="15.75">
      <c r="A35" s="6586"/>
      <c r="B35" s="6492"/>
      <c r="C35" s="4402" t="s">
        <v>359</v>
      </c>
      <c r="D35" s="4415">
        <v>2023</v>
      </c>
      <c r="E35" s="4446">
        <v>0.1</v>
      </c>
      <c r="F35" s="4421">
        <v>2024</v>
      </c>
      <c r="G35" s="4446">
        <v>0.2</v>
      </c>
      <c r="H35" s="4421">
        <v>2025</v>
      </c>
      <c r="I35" s="4446">
        <v>0.3</v>
      </c>
      <c r="J35" s="4421">
        <v>2026</v>
      </c>
      <c r="K35" s="4446">
        <v>0.4</v>
      </c>
      <c r="L35" s="4421">
        <v>2027</v>
      </c>
      <c r="M35" s="4447">
        <v>0.5</v>
      </c>
      <c r="N35" s="1359"/>
      <c r="O35" s="1359"/>
    </row>
    <row r="36" spans="1:15" ht="15.75">
      <c r="A36" s="6586"/>
      <c r="B36" s="6492"/>
      <c r="C36" s="4402" t="s">
        <v>359</v>
      </c>
      <c r="D36" s="4427" t="s">
        <v>2373</v>
      </c>
      <c r="E36" s="4427" t="s">
        <v>359</v>
      </c>
      <c r="F36" s="4427" t="s">
        <v>2374</v>
      </c>
      <c r="G36" s="4427" t="s">
        <v>359</v>
      </c>
      <c r="H36" s="4423" t="s">
        <v>2375</v>
      </c>
      <c r="I36" s="4423" t="s">
        <v>359</v>
      </c>
      <c r="J36" s="4423" t="s">
        <v>2376</v>
      </c>
      <c r="K36" s="4427" t="s">
        <v>359</v>
      </c>
      <c r="L36" s="4427" t="s">
        <v>2377</v>
      </c>
      <c r="M36" s="4445" t="s">
        <v>359</v>
      </c>
      <c r="N36" s="1359"/>
      <c r="O36" s="1359"/>
    </row>
    <row r="37" spans="1:15" ht="15.75">
      <c r="A37" s="6586"/>
      <c r="B37" s="6492"/>
      <c r="C37" s="4402" t="s">
        <v>359</v>
      </c>
      <c r="D37" s="4415">
        <v>2028</v>
      </c>
      <c r="E37" s="4446">
        <v>0.6</v>
      </c>
      <c r="F37" s="4421">
        <v>2029</v>
      </c>
      <c r="G37" s="4446">
        <v>0.7</v>
      </c>
      <c r="H37" s="4421">
        <v>2030</v>
      </c>
      <c r="I37" s="4446">
        <v>0.8</v>
      </c>
      <c r="J37" s="4421">
        <v>2031</v>
      </c>
      <c r="K37" s="4446">
        <v>0.9</v>
      </c>
      <c r="L37" s="4421">
        <v>2032</v>
      </c>
      <c r="M37" s="4447">
        <v>1</v>
      </c>
      <c r="N37" s="1359"/>
      <c r="O37" s="1359"/>
    </row>
    <row r="38" spans="1:15" ht="15.75">
      <c r="A38" s="6586"/>
      <c r="B38" s="6492"/>
      <c r="C38" s="4402" t="s">
        <v>359</v>
      </c>
      <c r="D38" s="4428" t="s">
        <v>2572</v>
      </c>
      <c r="E38" s="4410" t="s">
        <v>359</v>
      </c>
      <c r="F38" s="4402" t="s">
        <v>359</v>
      </c>
      <c r="G38" s="4402" t="s">
        <v>359</v>
      </c>
      <c r="H38" s="4402" t="s">
        <v>359</v>
      </c>
      <c r="I38" s="4402" t="s">
        <v>359</v>
      </c>
      <c r="J38" s="4402" t="s">
        <v>359</v>
      </c>
      <c r="K38" s="4402" t="s">
        <v>359</v>
      </c>
      <c r="L38" s="4402" t="s">
        <v>359</v>
      </c>
      <c r="M38" s="4403" t="s">
        <v>359</v>
      </c>
      <c r="N38" s="1359"/>
      <c r="O38" s="1359"/>
    </row>
    <row r="39" spans="1:15" ht="15" customHeight="1">
      <c r="A39" s="6586"/>
      <c r="B39" s="6492"/>
      <c r="C39" s="4402" t="s">
        <v>359</v>
      </c>
      <c r="D39" s="4414">
        <v>2032</v>
      </c>
      <c r="E39" s="4448">
        <v>1</v>
      </c>
      <c r="F39" s="6494" t="s">
        <v>359</v>
      </c>
      <c r="G39" s="6494"/>
      <c r="H39" s="4402" t="s">
        <v>359</v>
      </c>
      <c r="I39" s="4402" t="s">
        <v>359</v>
      </c>
      <c r="J39" s="4402" t="s">
        <v>359</v>
      </c>
      <c r="K39" s="4402" t="s">
        <v>359</v>
      </c>
      <c r="L39" s="4402" t="s">
        <v>359</v>
      </c>
      <c r="M39" s="4403" t="s">
        <v>359</v>
      </c>
      <c r="N39" s="1359"/>
      <c r="O39" s="1359"/>
    </row>
    <row r="40" spans="1:15" ht="15" customHeight="1">
      <c r="A40" s="6586"/>
      <c r="B40" s="6497"/>
      <c r="C40" s="4410" t="s">
        <v>359</v>
      </c>
      <c r="D40" s="4412" t="s">
        <v>359</v>
      </c>
      <c r="E40" s="4412" t="s">
        <v>359</v>
      </c>
      <c r="F40" s="4412" t="s">
        <v>359</v>
      </c>
      <c r="G40" s="4412" t="s">
        <v>359</v>
      </c>
      <c r="H40" s="6495" t="s">
        <v>359</v>
      </c>
      <c r="I40" s="6495"/>
      <c r="J40" s="4410" t="s">
        <v>359</v>
      </c>
      <c r="K40" s="4410" t="s">
        <v>359</v>
      </c>
      <c r="L40" s="4410" t="s">
        <v>359</v>
      </c>
      <c r="M40" s="4411" t="s">
        <v>359</v>
      </c>
      <c r="N40" s="1359"/>
      <c r="O40" s="1359"/>
    </row>
    <row r="41" spans="1:15" ht="15.75">
      <c r="A41" s="6586"/>
      <c r="B41" s="6492" t="s">
        <v>2385</v>
      </c>
      <c r="C41" s="4402" t="s">
        <v>359</v>
      </c>
      <c r="D41" s="4402" t="s">
        <v>359</v>
      </c>
      <c r="E41" s="4402" t="s">
        <v>359</v>
      </c>
      <c r="F41" s="4402" t="s">
        <v>359</v>
      </c>
      <c r="G41" s="4402" t="s">
        <v>359</v>
      </c>
      <c r="H41" s="4402" t="s">
        <v>359</v>
      </c>
      <c r="I41" s="4402" t="s">
        <v>359</v>
      </c>
      <c r="J41" s="4402" t="s">
        <v>359</v>
      </c>
      <c r="K41" s="4402" t="s">
        <v>359</v>
      </c>
      <c r="L41" s="2805" t="s">
        <v>359</v>
      </c>
      <c r="M41" s="2807" t="s">
        <v>359</v>
      </c>
      <c r="N41" s="1359"/>
      <c r="O41" s="1359"/>
    </row>
    <row r="42" spans="1:15" ht="15" customHeight="1">
      <c r="A42" s="6586"/>
      <c r="B42" s="6492"/>
      <c r="C42" s="2805" t="s">
        <v>359</v>
      </c>
      <c r="D42" s="4402" t="s">
        <v>93</v>
      </c>
      <c r="E42" s="4410" t="s">
        <v>95</v>
      </c>
      <c r="F42" s="6505" t="s">
        <v>2386</v>
      </c>
      <c r="G42" s="6506" t="s">
        <v>105</v>
      </c>
      <c r="H42" s="6507"/>
      <c r="I42" s="6507"/>
      <c r="J42" s="6508"/>
      <c r="K42" s="4402" t="s">
        <v>2574</v>
      </c>
      <c r="L42" s="6512" t="s">
        <v>2624</v>
      </c>
      <c r="M42" s="6513"/>
      <c r="N42" s="1359"/>
      <c r="O42" s="1359"/>
    </row>
    <row r="43" spans="1:15" ht="15.75">
      <c r="A43" s="6586"/>
      <c r="B43" s="6492"/>
      <c r="C43" s="2805" t="s">
        <v>359</v>
      </c>
      <c r="D43" s="4424" t="s">
        <v>2351</v>
      </c>
      <c r="E43" s="4429" t="s">
        <v>359</v>
      </c>
      <c r="F43" s="6505"/>
      <c r="G43" s="6509"/>
      <c r="H43" s="6510"/>
      <c r="I43" s="6510"/>
      <c r="J43" s="6511"/>
      <c r="K43" s="2805" t="s">
        <v>359</v>
      </c>
      <c r="L43" s="6514"/>
      <c r="M43" s="6515"/>
      <c r="N43" s="1359"/>
      <c r="O43" s="1359"/>
    </row>
    <row r="44" spans="1:15" ht="15.75">
      <c r="A44" s="6586"/>
      <c r="B44" s="6493"/>
      <c r="C44" s="4412" t="s">
        <v>359</v>
      </c>
      <c r="D44" s="4412" t="s">
        <v>359</v>
      </c>
      <c r="E44" s="4412" t="s">
        <v>359</v>
      </c>
      <c r="F44" s="4412" t="s">
        <v>359</v>
      </c>
      <c r="G44" s="4412" t="s">
        <v>359</v>
      </c>
      <c r="H44" s="4412" t="s">
        <v>359</v>
      </c>
      <c r="I44" s="4412" t="s">
        <v>359</v>
      </c>
      <c r="J44" s="4412" t="s">
        <v>359</v>
      </c>
      <c r="K44" s="4412" t="s">
        <v>359</v>
      </c>
      <c r="L44" s="2805" t="s">
        <v>359</v>
      </c>
      <c r="M44" s="2807" t="s">
        <v>359</v>
      </c>
      <c r="N44" s="1359"/>
      <c r="O44" s="1359"/>
    </row>
    <row r="45" spans="1:15" ht="104.25" customHeight="1">
      <c r="A45" s="6586"/>
      <c r="B45" s="2253" t="s">
        <v>2388</v>
      </c>
      <c r="C45" s="5680" t="s">
        <v>2625</v>
      </c>
      <c r="D45" s="5680"/>
      <c r="E45" s="5680"/>
      <c r="F45" s="5680"/>
      <c r="G45" s="5680"/>
      <c r="H45" s="5680"/>
      <c r="I45" s="5680"/>
      <c r="J45" s="5680"/>
      <c r="K45" s="5680"/>
      <c r="L45" s="5680"/>
      <c r="M45" s="5681"/>
      <c r="N45" s="1359"/>
      <c r="O45" s="1359"/>
    </row>
    <row r="46" spans="1:15" ht="35.25" customHeight="1">
      <c r="A46" s="6586"/>
      <c r="B46" s="2253" t="s">
        <v>2577</v>
      </c>
      <c r="C46" s="5576" t="s">
        <v>2626</v>
      </c>
      <c r="D46" s="5576"/>
      <c r="E46" s="5576"/>
      <c r="F46" s="5576"/>
      <c r="G46" s="5576"/>
      <c r="H46" s="5576"/>
      <c r="I46" s="5576"/>
      <c r="J46" s="5576"/>
      <c r="K46" s="5576"/>
      <c r="L46" s="5576"/>
      <c r="M46" s="6491"/>
      <c r="N46" s="1359"/>
      <c r="O46" s="1359"/>
    </row>
    <row r="47" spans="1:15" ht="15.75" customHeight="1">
      <c r="A47" s="6586"/>
      <c r="B47" s="2253" t="s">
        <v>2392</v>
      </c>
      <c r="C47" s="5576">
        <v>30</v>
      </c>
      <c r="D47" s="5576"/>
      <c r="E47" s="5576"/>
      <c r="F47" s="5576"/>
      <c r="G47" s="5576"/>
      <c r="H47" s="5576"/>
      <c r="I47" s="5576"/>
      <c r="J47" s="5576"/>
      <c r="K47" s="5576"/>
      <c r="L47" s="5576"/>
      <c r="M47" s="6491"/>
      <c r="N47" s="1359"/>
      <c r="O47" s="1359"/>
    </row>
    <row r="48" spans="1:15" ht="15" customHeight="1">
      <c r="A48" s="6587"/>
      <c r="B48" s="2253" t="s">
        <v>2393</v>
      </c>
      <c r="C48" s="5586" t="s">
        <v>437</v>
      </c>
      <c r="D48" s="5586"/>
      <c r="E48" s="5586"/>
      <c r="F48" s="5586"/>
      <c r="G48" s="5586"/>
      <c r="H48" s="5586"/>
      <c r="I48" s="5586"/>
      <c r="J48" s="5586"/>
      <c r="K48" s="5586"/>
      <c r="L48" s="5586"/>
      <c r="M48" s="5586"/>
      <c r="N48" s="1359"/>
      <c r="O48" s="1359"/>
    </row>
    <row r="49" spans="1:15" ht="15" customHeight="1">
      <c r="A49" s="6584" t="s">
        <v>2394</v>
      </c>
      <c r="B49" s="2253" t="s">
        <v>2395</v>
      </c>
      <c r="C49" s="6490" t="s">
        <v>2580</v>
      </c>
      <c r="D49" s="5576"/>
      <c r="E49" s="5576"/>
      <c r="F49" s="5576"/>
      <c r="G49" s="5576"/>
      <c r="H49" s="5576"/>
      <c r="I49" s="5576"/>
      <c r="J49" s="5576"/>
      <c r="K49" s="5576"/>
      <c r="L49" s="5576"/>
      <c r="M49" s="6491"/>
      <c r="N49" s="1359"/>
      <c r="O49" s="1359"/>
    </row>
    <row r="50" spans="1:15" ht="15" customHeight="1">
      <c r="A50" s="6584"/>
      <c r="B50" s="2253" t="s">
        <v>2396</v>
      </c>
      <c r="C50" s="6490" t="s">
        <v>2581</v>
      </c>
      <c r="D50" s="5576"/>
      <c r="E50" s="5576"/>
      <c r="F50" s="5576"/>
      <c r="G50" s="5576"/>
      <c r="H50" s="5576"/>
      <c r="I50" s="5576"/>
      <c r="J50" s="5576"/>
      <c r="K50" s="5576"/>
      <c r="L50" s="5576"/>
      <c r="M50" s="6491"/>
      <c r="N50" s="1359"/>
      <c r="O50" s="1359"/>
    </row>
    <row r="51" spans="1:15" ht="15" customHeight="1">
      <c r="A51" s="6584"/>
      <c r="B51" s="2253" t="s">
        <v>2398</v>
      </c>
      <c r="C51" s="6490" t="s">
        <v>2582</v>
      </c>
      <c r="D51" s="5576"/>
      <c r="E51" s="5576"/>
      <c r="F51" s="5576"/>
      <c r="G51" s="5576"/>
      <c r="H51" s="5576"/>
      <c r="I51" s="5576"/>
      <c r="J51" s="5576"/>
      <c r="K51" s="5576"/>
      <c r="L51" s="5576"/>
      <c r="M51" s="6491"/>
      <c r="N51" s="1359"/>
      <c r="O51" s="1359"/>
    </row>
    <row r="52" spans="1:15" ht="15" customHeight="1">
      <c r="A52" s="6584"/>
      <c r="B52" s="2253" t="s">
        <v>2399</v>
      </c>
      <c r="C52" s="6490" t="s">
        <v>2583</v>
      </c>
      <c r="D52" s="5576"/>
      <c r="E52" s="5576"/>
      <c r="F52" s="5576"/>
      <c r="G52" s="5576"/>
      <c r="H52" s="5576"/>
      <c r="I52" s="5576"/>
      <c r="J52" s="5576"/>
      <c r="K52" s="5576"/>
      <c r="L52" s="5576"/>
      <c r="M52" s="6491"/>
      <c r="N52" s="6583"/>
      <c r="O52" s="6583"/>
    </row>
    <row r="53" spans="1:15" ht="15" customHeight="1">
      <c r="A53" s="6584"/>
      <c r="B53" s="2253" t="s">
        <v>2400</v>
      </c>
      <c r="C53" s="6502" t="s">
        <v>2584</v>
      </c>
      <c r="D53" s="6503"/>
      <c r="E53" s="6503"/>
      <c r="F53" s="6503"/>
      <c r="G53" s="6503"/>
      <c r="H53" s="6503"/>
      <c r="I53" s="6503"/>
      <c r="J53" s="6503"/>
      <c r="K53" s="6503"/>
      <c r="L53" s="6503"/>
      <c r="M53" s="6504"/>
      <c r="N53" s="1359"/>
      <c r="O53" s="1359"/>
    </row>
    <row r="54" spans="1:15" ht="15" customHeight="1" thickBot="1">
      <c r="A54" s="6585"/>
      <c r="B54" s="2253" t="s">
        <v>2401</v>
      </c>
      <c r="C54" s="6490">
        <v>3504335501</v>
      </c>
      <c r="D54" s="5576"/>
      <c r="E54" s="5576"/>
      <c r="F54" s="5576"/>
      <c r="G54" s="5576"/>
      <c r="H54" s="5576"/>
      <c r="I54" s="5576"/>
      <c r="J54" s="5576"/>
      <c r="K54" s="5576"/>
      <c r="L54" s="5576"/>
      <c r="M54" s="6491"/>
      <c r="N54" s="1359"/>
      <c r="O54" s="1359"/>
    </row>
    <row r="55" spans="1:15" ht="15" customHeight="1">
      <c r="A55" s="6584" t="s">
        <v>2402</v>
      </c>
      <c r="B55" s="4433" t="s">
        <v>2403</v>
      </c>
      <c r="C55" s="6490" t="s">
        <v>2585</v>
      </c>
      <c r="D55" s="5576"/>
      <c r="E55" s="5576"/>
      <c r="F55" s="5576"/>
      <c r="G55" s="5576"/>
      <c r="H55" s="5576"/>
      <c r="I55" s="5576"/>
      <c r="J55" s="5576"/>
      <c r="K55" s="5576"/>
      <c r="L55" s="5576"/>
      <c r="M55" s="6491"/>
      <c r="N55" s="1359"/>
      <c r="O55" s="1359"/>
    </row>
    <row r="56" spans="1:15" ht="15" customHeight="1">
      <c r="A56" s="6584"/>
      <c r="B56" s="4433" t="s">
        <v>2404</v>
      </c>
      <c r="C56" s="6490" t="s">
        <v>2586</v>
      </c>
      <c r="D56" s="5576"/>
      <c r="E56" s="5576"/>
      <c r="F56" s="5576"/>
      <c r="G56" s="5576"/>
      <c r="H56" s="5576"/>
      <c r="I56" s="5576"/>
      <c r="J56" s="5576"/>
      <c r="K56" s="5576"/>
      <c r="L56" s="5576"/>
      <c r="M56" s="6491"/>
      <c r="N56" s="1359"/>
      <c r="O56" s="1359"/>
    </row>
    <row r="57" spans="1:15" ht="16.5" customHeight="1" thickBot="1">
      <c r="A57" s="6585"/>
      <c r="B57" s="4433" t="s">
        <v>244</v>
      </c>
      <c r="C57" s="6490" t="s">
        <v>2587</v>
      </c>
      <c r="D57" s="5576"/>
      <c r="E57" s="5576"/>
      <c r="F57" s="5576"/>
      <c r="G57" s="5576"/>
      <c r="H57" s="5576"/>
      <c r="I57" s="5576"/>
      <c r="J57" s="5576"/>
      <c r="K57" s="5576"/>
      <c r="L57" s="5576"/>
      <c r="M57" s="6491"/>
      <c r="N57" s="1359"/>
      <c r="O57" s="1359"/>
    </row>
    <row r="58" spans="1:15" ht="40.5" customHeight="1" thickBot="1">
      <c r="A58" s="2810" t="s">
        <v>2406</v>
      </c>
      <c r="B58" s="4449" t="s">
        <v>359</v>
      </c>
      <c r="C58" s="5957" t="s">
        <v>2627</v>
      </c>
      <c r="D58" s="5957"/>
      <c r="E58" s="5957"/>
      <c r="F58" s="5957"/>
      <c r="G58" s="5957"/>
      <c r="H58" s="5957"/>
      <c r="I58" s="5957"/>
      <c r="J58" s="5957"/>
      <c r="K58" s="5957"/>
      <c r="L58" s="5957"/>
      <c r="M58" s="5958"/>
      <c r="N58" s="1359"/>
      <c r="O58" s="1359"/>
    </row>
  </sheetData>
  <mergeCells count="60">
    <mergeCell ref="A2:A14"/>
    <mergeCell ref="C2:M2"/>
    <mergeCell ref="C3:M3"/>
    <mergeCell ref="F4:G4"/>
    <mergeCell ref="I4:M4"/>
    <mergeCell ref="C5:M5"/>
    <mergeCell ref="C6:M6"/>
    <mergeCell ref="I7:M7"/>
    <mergeCell ref="C13:D13"/>
    <mergeCell ref="F13:G13"/>
    <mergeCell ref="I13:J13"/>
    <mergeCell ref="L13:M13"/>
    <mergeCell ref="B8:B13"/>
    <mergeCell ref="I8:K9"/>
    <mergeCell ref="C10:D10"/>
    <mergeCell ref="F10:G10"/>
    <mergeCell ref="I10:J10"/>
    <mergeCell ref="L10:M10"/>
    <mergeCell ref="B33:B40"/>
    <mergeCell ref="B27:B29"/>
    <mergeCell ref="N11:N12"/>
    <mergeCell ref="L12:M12"/>
    <mergeCell ref="C12:E12"/>
    <mergeCell ref="F12:H12"/>
    <mergeCell ref="I12:K12"/>
    <mergeCell ref="C14:M14"/>
    <mergeCell ref="H40:I40"/>
    <mergeCell ref="A15:A48"/>
    <mergeCell ref="C15:G15"/>
    <mergeCell ref="B16:B22"/>
    <mergeCell ref="B23:B26"/>
    <mergeCell ref="B30:B32"/>
    <mergeCell ref="F39:G39"/>
    <mergeCell ref="B41:B44"/>
    <mergeCell ref="F42:F43"/>
    <mergeCell ref="G42:J43"/>
    <mergeCell ref="L42:M43"/>
    <mergeCell ref="C45:M45"/>
    <mergeCell ref="C46:M46"/>
    <mergeCell ref="C48:M48"/>
    <mergeCell ref="C47:M47"/>
    <mergeCell ref="C58:M58"/>
    <mergeCell ref="N52:O52"/>
    <mergeCell ref="C53:M53"/>
    <mergeCell ref="C54:M54"/>
    <mergeCell ref="A55:A57"/>
    <mergeCell ref="C55:M55"/>
    <mergeCell ref="C56:M56"/>
    <mergeCell ref="C57:M57"/>
    <mergeCell ref="A49:A54"/>
    <mergeCell ref="C49:M49"/>
    <mergeCell ref="C50:M50"/>
    <mergeCell ref="C51:M51"/>
    <mergeCell ref="C52:M52"/>
    <mergeCell ref="C7:G7"/>
    <mergeCell ref="C8:E9"/>
    <mergeCell ref="F8:H9"/>
    <mergeCell ref="B1:M1"/>
    <mergeCell ref="D4:E4"/>
    <mergeCell ref="L8:M9"/>
  </mergeCells>
  <hyperlinks>
    <hyperlink ref="C53" r:id="rId1"/>
  </hyperlinks>
  <pageMargins left="0.7" right="0.7" top="0.75" bottom="0.75" header="0.3" footer="0.3"/>
  <pageSetup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X57"/>
  <sheetViews>
    <sheetView topLeftCell="B11" zoomScale="112" zoomScaleNormal="112" workbookViewId="0">
      <selection activeCell="B44" sqref="B44"/>
    </sheetView>
  </sheetViews>
  <sheetFormatPr baseColWidth="10" defaultColWidth="9.140625" defaultRowHeight="15"/>
  <cols>
    <col min="1" max="1" width="29" style="948" customWidth="1"/>
    <col min="2" max="2" width="29.7109375" style="948" customWidth="1"/>
    <col min="3" max="13" width="11.42578125" style="948" customWidth="1"/>
    <col min="14" max="16384" width="9.140625" style="948"/>
  </cols>
  <sheetData>
    <row r="1" spans="1:13" ht="20.25" customHeight="1">
      <c r="A1" s="2049" t="s">
        <v>359</v>
      </c>
      <c r="B1" s="6596" t="s">
        <v>2628</v>
      </c>
      <c r="C1" s="6596"/>
      <c r="D1" s="6596"/>
      <c r="E1" s="6596"/>
      <c r="F1" s="6596"/>
      <c r="G1" s="6596"/>
      <c r="H1" s="6596"/>
      <c r="I1" s="6596"/>
      <c r="J1" s="6596"/>
      <c r="K1" s="6596"/>
      <c r="L1" s="6596"/>
      <c r="M1" s="6597"/>
    </row>
    <row r="2" spans="1:13" ht="61.5" customHeight="1">
      <c r="A2" s="6598" t="s">
        <v>2329</v>
      </c>
      <c r="B2" s="2283" t="s">
        <v>2330</v>
      </c>
      <c r="C2" s="6601" t="s">
        <v>2629</v>
      </c>
      <c r="D2" s="6602"/>
      <c r="E2" s="6602"/>
      <c r="F2" s="6602"/>
      <c r="G2" s="6602"/>
      <c r="H2" s="6602"/>
      <c r="I2" s="6602"/>
      <c r="J2" s="6602"/>
      <c r="K2" s="6602"/>
      <c r="L2" s="6602"/>
      <c r="M2" s="6603"/>
    </row>
    <row r="3" spans="1:13" ht="252" customHeight="1">
      <c r="A3" s="6599"/>
      <c r="B3" s="2220" t="s">
        <v>2331</v>
      </c>
      <c r="C3" s="6604" t="s">
        <v>2630</v>
      </c>
      <c r="D3" s="6199"/>
      <c r="E3" s="6199"/>
      <c r="F3" s="6199"/>
      <c r="G3" s="6199"/>
      <c r="H3" s="6199"/>
      <c r="I3" s="6199"/>
      <c r="J3" s="6199"/>
      <c r="K3" s="6199"/>
      <c r="L3" s="6199"/>
      <c r="M3" s="6605"/>
    </row>
    <row r="4" spans="1:13" ht="33" customHeight="1">
      <c r="A4" s="6599"/>
      <c r="B4" s="2098" t="s">
        <v>240</v>
      </c>
      <c r="C4" s="3815" t="s">
        <v>95</v>
      </c>
      <c r="D4" s="6608" t="s">
        <v>359</v>
      </c>
      <c r="E4" s="6627"/>
      <c r="F4" s="6606" t="s">
        <v>241</v>
      </c>
      <c r="G4" s="6607"/>
      <c r="H4" s="3459"/>
      <c r="I4" s="6608" t="s">
        <v>359</v>
      </c>
      <c r="J4" s="6592"/>
      <c r="K4" s="6592"/>
      <c r="L4" s="6592"/>
      <c r="M4" s="6609"/>
    </row>
    <row r="5" spans="1:13" ht="42" customHeight="1">
      <c r="A5" s="6599"/>
      <c r="B5" s="2282" t="s">
        <v>2333</v>
      </c>
      <c r="C5" s="5731"/>
      <c r="D5" s="5732"/>
      <c r="E5" s="5732"/>
      <c r="F5" s="5732"/>
      <c r="G5" s="5732"/>
      <c r="H5" s="5732"/>
      <c r="I5" s="5732"/>
      <c r="J5" s="5732"/>
      <c r="K5" s="5732"/>
      <c r="L5" s="5732"/>
      <c r="M5" s="5733"/>
    </row>
    <row r="6" spans="1:13" ht="15.75" customHeight="1">
      <c r="A6" s="6599"/>
      <c r="B6" s="2098" t="s">
        <v>2334</v>
      </c>
      <c r="C6" s="6610" t="s">
        <v>359</v>
      </c>
      <c r="D6" s="5702"/>
      <c r="E6" s="5702"/>
      <c r="F6" s="5702"/>
      <c r="G6" s="5702"/>
      <c r="H6" s="5702"/>
      <c r="I6" s="5702"/>
      <c r="J6" s="5702"/>
      <c r="K6" s="5702"/>
      <c r="L6" s="5702"/>
      <c r="M6" s="6611"/>
    </row>
    <row r="7" spans="1:13" ht="15.75" customHeight="1">
      <c r="A7" s="6599"/>
      <c r="B7" s="2098" t="s">
        <v>2335</v>
      </c>
      <c r="C7" s="6610" t="s">
        <v>13</v>
      </c>
      <c r="D7" s="5702"/>
      <c r="E7" s="1409" t="s">
        <v>359</v>
      </c>
      <c r="F7" s="1409" t="s">
        <v>359</v>
      </c>
      <c r="G7" s="1484" t="s">
        <v>359</v>
      </c>
      <c r="H7" s="2406" t="s">
        <v>244</v>
      </c>
      <c r="I7" s="5702" t="s">
        <v>24</v>
      </c>
      <c r="J7" s="5702"/>
      <c r="K7" s="5702"/>
      <c r="L7" s="5702"/>
      <c r="M7" s="6611"/>
    </row>
    <row r="8" spans="1:13" ht="15.75" customHeight="1">
      <c r="A8" s="6599"/>
      <c r="B8" s="5719" t="s">
        <v>2336</v>
      </c>
      <c r="C8" s="3193" t="s">
        <v>359</v>
      </c>
      <c r="D8" s="1409" t="s">
        <v>359</v>
      </c>
      <c r="E8" s="1410" t="s">
        <v>359</v>
      </c>
      <c r="F8" s="1410" t="s">
        <v>359</v>
      </c>
      <c r="G8" s="1410" t="s">
        <v>359</v>
      </c>
      <c r="H8" s="1410" t="s">
        <v>359</v>
      </c>
      <c r="I8" s="1409" t="s">
        <v>359</v>
      </c>
      <c r="J8" s="1409" t="s">
        <v>359</v>
      </c>
      <c r="K8" s="1409" t="s">
        <v>359</v>
      </c>
      <c r="L8" s="1409" t="s">
        <v>359</v>
      </c>
      <c r="M8" s="1411" t="s">
        <v>359</v>
      </c>
    </row>
    <row r="9" spans="1:13" ht="40.5" customHeight="1">
      <c r="A9" s="6599"/>
      <c r="B9" s="5719"/>
      <c r="C9" s="5731" t="s">
        <v>359</v>
      </c>
      <c r="D9" s="5732"/>
      <c r="E9" s="1409" t="s">
        <v>359</v>
      </c>
      <c r="F9" s="5732" t="s">
        <v>359</v>
      </c>
      <c r="G9" s="5732"/>
      <c r="H9" s="1409" t="s">
        <v>359</v>
      </c>
      <c r="I9" s="5708" t="s">
        <v>359</v>
      </c>
      <c r="J9" s="5708"/>
      <c r="K9" s="1409" t="s">
        <v>359</v>
      </c>
      <c r="L9" s="5708" t="s">
        <v>359</v>
      </c>
      <c r="M9" s="6612"/>
    </row>
    <row r="10" spans="1:13" ht="15.75" customHeight="1">
      <c r="A10" s="6599"/>
      <c r="B10" s="5720"/>
      <c r="C10" s="6613" t="s">
        <v>2337</v>
      </c>
      <c r="D10" s="5708"/>
      <c r="E10" s="1412" t="s">
        <v>359</v>
      </c>
      <c r="F10" s="5708" t="s">
        <v>2337</v>
      </c>
      <c r="G10" s="5708"/>
      <c r="H10" s="1412" t="s">
        <v>359</v>
      </c>
      <c r="I10" s="5708" t="s">
        <v>2337</v>
      </c>
      <c r="J10" s="5708"/>
      <c r="K10" s="1412" t="s">
        <v>359</v>
      </c>
      <c r="L10" s="5708" t="s">
        <v>2337</v>
      </c>
      <c r="M10" s="6612"/>
    </row>
    <row r="11" spans="1:13" ht="186" customHeight="1">
      <c r="A11" s="6600"/>
      <c r="B11" s="2282" t="s">
        <v>2338</v>
      </c>
      <c r="C11" s="6625" t="s">
        <v>2631</v>
      </c>
      <c r="D11" s="5678"/>
      <c r="E11" s="5678"/>
      <c r="F11" s="5678"/>
      <c r="G11" s="5678"/>
      <c r="H11" s="5678"/>
      <c r="I11" s="5678"/>
      <c r="J11" s="5678"/>
      <c r="K11" s="5678"/>
      <c r="L11" s="5678"/>
      <c r="M11" s="6628"/>
    </row>
    <row r="12" spans="1:13" ht="15.75" customHeight="1">
      <c r="A12" s="5953" t="s">
        <v>2340</v>
      </c>
      <c r="B12" s="2098" t="s">
        <v>230</v>
      </c>
      <c r="C12" s="5686" t="s">
        <v>2632</v>
      </c>
      <c r="D12" s="5680"/>
      <c r="E12" s="5680"/>
      <c r="F12" s="5680"/>
      <c r="G12" s="5680"/>
      <c r="H12" s="5680"/>
      <c r="I12" s="5680"/>
      <c r="J12" s="5680"/>
      <c r="K12" s="5680"/>
      <c r="L12" s="5680"/>
      <c r="M12" s="5718"/>
    </row>
    <row r="13" spans="1:13" ht="15.75" customHeight="1">
      <c r="A13" s="5953"/>
      <c r="B13" s="5719" t="s">
        <v>2341</v>
      </c>
      <c r="C13" s="3193" t="s">
        <v>359</v>
      </c>
      <c r="D13" s="1408" t="s">
        <v>359</v>
      </c>
      <c r="E13" s="1408" t="s">
        <v>359</v>
      </c>
      <c r="F13" s="1408" t="s">
        <v>359</v>
      </c>
      <c r="G13" s="1408" t="s">
        <v>359</v>
      </c>
      <c r="H13" s="1408" t="s">
        <v>359</v>
      </c>
      <c r="I13" s="1408" t="s">
        <v>359</v>
      </c>
      <c r="J13" s="1408" t="s">
        <v>359</v>
      </c>
      <c r="K13" s="1408" t="s">
        <v>359</v>
      </c>
      <c r="L13" s="1408" t="s">
        <v>359</v>
      </c>
      <c r="M13" s="1416" t="s">
        <v>359</v>
      </c>
    </row>
    <row r="14" spans="1:13" ht="15.75" customHeight="1">
      <c r="A14" s="5953"/>
      <c r="B14" s="5719"/>
      <c r="C14" s="3193" t="s">
        <v>359</v>
      </c>
      <c r="D14" s="1415" t="s">
        <v>359</v>
      </c>
      <c r="E14" s="1408" t="s">
        <v>359</v>
      </c>
      <c r="F14" s="1415" t="s">
        <v>359</v>
      </c>
      <c r="G14" s="1408" t="s">
        <v>359</v>
      </c>
      <c r="H14" s="1415" t="s">
        <v>359</v>
      </c>
      <c r="I14" s="1408" t="s">
        <v>359</v>
      </c>
      <c r="J14" s="1415" t="s">
        <v>359</v>
      </c>
      <c r="K14" s="1408" t="s">
        <v>359</v>
      </c>
      <c r="L14" s="1408" t="s">
        <v>359</v>
      </c>
      <c r="M14" s="1416" t="s">
        <v>359</v>
      </c>
    </row>
    <row r="15" spans="1:13" ht="15.75" customHeight="1">
      <c r="A15" s="5953"/>
      <c r="B15" s="5719"/>
      <c r="C15" s="3164" t="s">
        <v>2342</v>
      </c>
      <c r="D15" s="1406" t="s">
        <v>359</v>
      </c>
      <c r="E15" s="1408" t="s">
        <v>2343</v>
      </c>
      <c r="F15" s="1406" t="s">
        <v>359</v>
      </c>
      <c r="G15" s="1408" t="s">
        <v>2344</v>
      </c>
      <c r="H15" s="1406" t="s">
        <v>359</v>
      </c>
      <c r="I15" s="1408" t="s">
        <v>2345</v>
      </c>
      <c r="J15" s="1406" t="s">
        <v>359</v>
      </c>
      <c r="K15" s="1408" t="s">
        <v>359</v>
      </c>
      <c r="L15" s="1408" t="s">
        <v>359</v>
      </c>
      <c r="M15" s="1416" t="s">
        <v>359</v>
      </c>
    </row>
    <row r="16" spans="1:13" ht="15.75" customHeight="1">
      <c r="A16" s="5953"/>
      <c r="B16" s="5719"/>
      <c r="C16" s="3164" t="s">
        <v>2346</v>
      </c>
      <c r="D16" s="1406" t="s">
        <v>359</v>
      </c>
      <c r="E16" s="1408" t="s">
        <v>2347</v>
      </c>
      <c r="F16" s="1406" t="s">
        <v>359</v>
      </c>
      <c r="G16" s="1408" t="s">
        <v>2348</v>
      </c>
      <c r="H16" s="1406" t="s">
        <v>359</v>
      </c>
      <c r="I16" s="1408" t="s">
        <v>359</v>
      </c>
      <c r="J16" s="1408" t="s">
        <v>359</v>
      </c>
      <c r="K16" s="1408" t="s">
        <v>359</v>
      </c>
      <c r="L16" s="1408" t="s">
        <v>359</v>
      </c>
      <c r="M16" s="1416" t="s">
        <v>359</v>
      </c>
    </row>
    <row r="17" spans="1:13" ht="15.75" customHeight="1">
      <c r="A17" s="5953"/>
      <c r="B17" s="5719"/>
      <c r="C17" s="3164" t="s">
        <v>2349</v>
      </c>
      <c r="D17" s="1406" t="s">
        <v>359</v>
      </c>
      <c r="E17" s="1408" t="s">
        <v>2350</v>
      </c>
      <c r="F17" s="1406"/>
      <c r="G17" s="1408" t="s">
        <v>359</v>
      </c>
      <c r="H17" s="1408" t="s">
        <v>359</v>
      </c>
      <c r="I17" s="1408" t="s">
        <v>359</v>
      </c>
      <c r="J17" s="1408" t="s">
        <v>359</v>
      </c>
      <c r="K17" s="1408" t="s">
        <v>359</v>
      </c>
      <c r="L17" s="1408" t="s">
        <v>359</v>
      </c>
      <c r="M17" s="1416" t="s">
        <v>359</v>
      </c>
    </row>
    <row r="18" spans="1:13" ht="24.75" customHeight="1">
      <c r="A18" s="5953"/>
      <c r="B18" s="5719"/>
      <c r="C18" s="3164" t="s">
        <v>105</v>
      </c>
      <c r="D18" s="1406" t="s">
        <v>2351</v>
      </c>
      <c r="E18" s="1408" t="s">
        <v>2352</v>
      </c>
      <c r="F18" s="5708" t="s">
        <v>2353</v>
      </c>
      <c r="G18" s="5708"/>
      <c r="H18" s="5708"/>
      <c r="I18" s="5708"/>
      <c r="J18" s="5708"/>
      <c r="K18" s="5708"/>
      <c r="L18" s="5708"/>
      <c r="M18" s="6612"/>
    </row>
    <row r="19" spans="1:13" ht="15.75" customHeight="1">
      <c r="A19" s="5953"/>
      <c r="B19" s="5720"/>
      <c r="C19" s="3192" t="s">
        <v>359</v>
      </c>
      <c r="D19" s="1415" t="s">
        <v>359</v>
      </c>
      <c r="E19" s="1415" t="s">
        <v>359</v>
      </c>
      <c r="F19" s="1415" t="s">
        <v>359</v>
      </c>
      <c r="G19" s="1415" t="s">
        <v>359</v>
      </c>
      <c r="H19" s="1415" t="s">
        <v>359</v>
      </c>
      <c r="I19" s="1415" t="s">
        <v>359</v>
      </c>
      <c r="J19" s="1415" t="s">
        <v>359</v>
      </c>
      <c r="K19" s="1415" t="s">
        <v>359</v>
      </c>
      <c r="L19" s="1415" t="s">
        <v>359</v>
      </c>
      <c r="M19" s="1418" t="s">
        <v>359</v>
      </c>
    </row>
    <row r="20" spans="1:13" ht="15.75" customHeight="1">
      <c r="A20" s="5953"/>
      <c r="B20" s="5719" t="s">
        <v>2354</v>
      </c>
      <c r="C20" s="3164" t="s">
        <v>359</v>
      </c>
      <c r="D20" s="1408" t="s">
        <v>359</v>
      </c>
      <c r="E20" s="1408" t="s">
        <v>359</v>
      </c>
      <c r="F20" s="1408" t="s">
        <v>359</v>
      </c>
      <c r="G20" s="1408" t="s">
        <v>359</v>
      </c>
      <c r="H20" s="1408" t="s">
        <v>359</v>
      </c>
      <c r="I20" s="1408" t="s">
        <v>359</v>
      </c>
      <c r="J20" s="1408" t="s">
        <v>359</v>
      </c>
      <c r="K20" s="1408" t="s">
        <v>359</v>
      </c>
      <c r="L20" s="1409" t="s">
        <v>359</v>
      </c>
      <c r="M20" s="1411" t="s">
        <v>359</v>
      </c>
    </row>
    <row r="21" spans="1:13" ht="15.75" customHeight="1">
      <c r="A21" s="5953"/>
      <c r="B21" s="5719"/>
      <c r="C21" s="3164" t="s">
        <v>2355</v>
      </c>
      <c r="D21" s="1417" t="s">
        <v>359</v>
      </c>
      <c r="E21" s="1408" t="s">
        <v>359</v>
      </c>
      <c r="F21" s="1408" t="s">
        <v>2356</v>
      </c>
      <c r="G21" s="1417" t="s">
        <v>359</v>
      </c>
      <c r="H21" s="1408" t="s">
        <v>359</v>
      </c>
      <c r="I21" s="1408" t="s">
        <v>2357</v>
      </c>
      <c r="J21" s="1417" t="s">
        <v>2441</v>
      </c>
      <c r="K21" s="1408" t="s">
        <v>359</v>
      </c>
      <c r="L21" s="1409" t="s">
        <v>359</v>
      </c>
      <c r="M21" s="1411" t="s">
        <v>359</v>
      </c>
    </row>
    <row r="22" spans="1:13" ht="15.75" customHeight="1">
      <c r="A22" s="5953"/>
      <c r="B22" s="5719"/>
      <c r="C22" s="3164" t="s">
        <v>2358</v>
      </c>
      <c r="D22" s="1419" t="s">
        <v>359</v>
      </c>
      <c r="E22" s="1409" t="s">
        <v>359</v>
      </c>
      <c r="F22" s="1408" t="s">
        <v>2359</v>
      </c>
      <c r="G22" s="1406" t="s">
        <v>359</v>
      </c>
      <c r="H22" s="1409" t="s">
        <v>359</v>
      </c>
      <c r="I22" s="1409" t="s">
        <v>359</v>
      </c>
      <c r="J22" s="1409" t="s">
        <v>359</v>
      </c>
      <c r="K22" s="1409" t="s">
        <v>359</v>
      </c>
      <c r="L22" s="1409" t="s">
        <v>359</v>
      </c>
      <c r="M22" s="1411" t="s">
        <v>359</v>
      </c>
    </row>
    <row r="23" spans="1:13" ht="15.75" customHeight="1">
      <c r="A23" s="5953"/>
      <c r="B23" s="5719"/>
      <c r="C23" s="3192" t="s">
        <v>359</v>
      </c>
      <c r="D23" s="1415" t="s">
        <v>359</v>
      </c>
      <c r="E23" s="1415" t="s">
        <v>359</v>
      </c>
      <c r="F23" s="1415" t="s">
        <v>359</v>
      </c>
      <c r="G23" s="1415" t="s">
        <v>359</v>
      </c>
      <c r="H23" s="1415" t="s">
        <v>359</v>
      </c>
      <c r="I23" s="1415" t="s">
        <v>359</v>
      </c>
      <c r="J23" s="1415" t="s">
        <v>359</v>
      </c>
      <c r="K23" s="1415" t="s">
        <v>359</v>
      </c>
      <c r="L23" s="1412" t="s">
        <v>359</v>
      </c>
      <c r="M23" s="1413" t="s">
        <v>359</v>
      </c>
    </row>
    <row r="24" spans="1:13" ht="15.75" customHeight="1">
      <c r="A24" s="5953"/>
      <c r="B24" s="6550" t="s">
        <v>2360</v>
      </c>
      <c r="C24" s="3164" t="s">
        <v>359</v>
      </c>
      <c r="D24" s="1408" t="s">
        <v>359</v>
      </c>
      <c r="E24" s="1408" t="s">
        <v>359</v>
      </c>
      <c r="F24" s="1408" t="s">
        <v>359</v>
      </c>
      <c r="G24" s="1408" t="s">
        <v>359</v>
      </c>
      <c r="H24" s="1408" t="s">
        <v>359</v>
      </c>
      <c r="I24" s="1408" t="s">
        <v>359</v>
      </c>
      <c r="J24" s="1408" t="s">
        <v>359</v>
      </c>
      <c r="K24" s="1408" t="s">
        <v>359</v>
      </c>
      <c r="L24" s="1408" t="s">
        <v>359</v>
      </c>
      <c r="M24" s="1416" t="s">
        <v>359</v>
      </c>
    </row>
    <row r="25" spans="1:13" ht="37.5" customHeight="1">
      <c r="A25" s="5953"/>
      <c r="B25" s="5543"/>
      <c r="C25" s="1420" t="s">
        <v>2361</v>
      </c>
      <c r="D25" s="1486" t="s">
        <v>437</v>
      </c>
      <c r="E25" s="1408" t="s">
        <v>359</v>
      </c>
      <c r="F25" s="1409" t="s">
        <v>2362</v>
      </c>
      <c r="G25" s="1421" t="s">
        <v>437</v>
      </c>
      <c r="H25" s="1408" t="s">
        <v>359</v>
      </c>
      <c r="I25" s="1409" t="s">
        <v>2363</v>
      </c>
      <c r="J25" s="6616"/>
      <c r="K25" s="5682"/>
      <c r="L25" s="6617"/>
      <c r="M25" s="1416" t="s">
        <v>359</v>
      </c>
    </row>
    <row r="26" spans="1:13" ht="15.75" customHeight="1">
      <c r="A26" s="5953"/>
      <c r="B26" s="6569"/>
      <c r="C26" s="3192" t="s">
        <v>359</v>
      </c>
      <c r="D26" s="1415" t="s">
        <v>359</v>
      </c>
      <c r="E26" s="1415" t="s">
        <v>359</v>
      </c>
      <c r="F26" s="1415" t="s">
        <v>359</v>
      </c>
      <c r="G26" s="1415" t="s">
        <v>359</v>
      </c>
      <c r="H26" s="1415" t="s">
        <v>359</v>
      </c>
      <c r="I26" s="1415" t="s">
        <v>359</v>
      </c>
      <c r="J26" s="1415" t="s">
        <v>359</v>
      </c>
      <c r="K26" s="1415" t="s">
        <v>359</v>
      </c>
      <c r="L26" s="1415" t="s">
        <v>359</v>
      </c>
      <c r="M26" s="1418" t="s">
        <v>359</v>
      </c>
    </row>
    <row r="27" spans="1:13" ht="15.75" customHeight="1">
      <c r="A27" s="5953"/>
      <c r="B27" s="5719" t="s">
        <v>2364</v>
      </c>
      <c r="C27" s="3195" t="s">
        <v>359</v>
      </c>
      <c r="D27" s="1422" t="s">
        <v>359</v>
      </c>
      <c r="E27" s="1422" t="s">
        <v>359</v>
      </c>
      <c r="F27" s="1422" t="s">
        <v>359</v>
      </c>
      <c r="G27" s="1422" t="s">
        <v>359</v>
      </c>
      <c r="H27" s="1422" t="s">
        <v>359</v>
      </c>
      <c r="I27" s="1422" t="s">
        <v>359</v>
      </c>
      <c r="J27" s="1422" t="s">
        <v>359</v>
      </c>
      <c r="K27" s="1422" t="s">
        <v>359</v>
      </c>
      <c r="L27" s="1409" t="s">
        <v>359</v>
      </c>
      <c r="M27" s="1411" t="s">
        <v>359</v>
      </c>
    </row>
    <row r="28" spans="1:13" ht="15.75" customHeight="1">
      <c r="A28" s="5953"/>
      <c r="B28" s="5719"/>
      <c r="C28" s="3164" t="s">
        <v>2365</v>
      </c>
      <c r="D28" s="3814">
        <v>2023</v>
      </c>
      <c r="E28" s="3184" t="s">
        <v>359</v>
      </c>
      <c r="F28" s="1408" t="s">
        <v>2366</v>
      </c>
      <c r="G28" s="1537">
        <v>2038</v>
      </c>
      <c r="H28" s="1422" t="s">
        <v>359</v>
      </c>
      <c r="I28" s="1409" t="s">
        <v>359</v>
      </c>
      <c r="J28" s="1422" t="s">
        <v>359</v>
      </c>
      <c r="K28" s="1422" t="s">
        <v>359</v>
      </c>
      <c r="L28" s="1409" t="s">
        <v>359</v>
      </c>
      <c r="M28" s="1411" t="s">
        <v>359</v>
      </c>
    </row>
    <row r="29" spans="1:13" ht="15.75" customHeight="1">
      <c r="A29" s="5953"/>
      <c r="B29" s="5719"/>
      <c r="C29" s="3164" t="s">
        <v>359</v>
      </c>
      <c r="D29" s="2389" t="s">
        <v>359</v>
      </c>
      <c r="E29" s="3184" t="s">
        <v>359</v>
      </c>
      <c r="F29" s="1408" t="s">
        <v>359</v>
      </c>
      <c r="G29" s="1422" t="s">
        <v>359</v>
      </c>
      <c r="H29" s="1422" t="s">
        <v>359</v>
      </c>
      <c r="I29" s="1409" t="s">
        <v>359</v>
      </c>
      <c r="J29" s="1422" t="s">
        <v>359</v>
      </c>
      <c r="K29" s="1422" t="s">
        <v>359</v>
      </c>
      <c r="L29" s="1409" t="s">
        <v>359</v>
      </c>
      <c r="M29" s="1411" t="s">
        <v>359</v>
      </c>
    </row>
    <row r="30" spans="1:13" ht="15.75" customHeight="1">
      <c r="A30" s="5953"/>
      <c r="B30" s="6330" t="s">
        <v>2367</v>
      </c>
      <c r="C30" s="1667" t="s">
        <v>359</v>
      </c>
      <c r="D30" s="1667" t="s">
        <v>359</v>
      </c>
      <c r="E30" s="1667" t="s">
        <v>359</v>
      </c>
      <c r="F30" s="1667" t="s">
        <v>359</v>
      </c>
      <c r="G30" s="1667" t="s">
        <v>359</v>
      </c>
      <c r="H30" s="1667" t="s">
        <v>359</v>
      </c>
      <c r="I30" s="1667" t="s">
        <v>359</v>
      </c>
      <c r="J30" s="1667" t="s">
        <v>359</v>
      </c>
      <c r="K30" s="1667" t="s">
        <v>359</v>
      </c>
      <c r="L30" s="1667" t="s">
        <v>359</v>
      </c>
      <c r="M30" s="2133" t="s">
        <v>359</v>
      </c>
    </row>
    <row r="31" spans="1:13" ht="15.75" customHeight="1">
      <c r="A31" s="5953"/>
      <c r="B31" s="5609"/>
      <c r="C31" s="2389" t="s">
        <v>359</v>
      </c>
      <c r="D31" s="3167" t="s">
        <v>2368</v>
      </c>
      <c r="E31" s="3167">
        <v>2023</v>
      </c>
      <c r="F31" s="3167" t="s">
        <v>2369</v>
      </c>
      <c r="G31" s="3167">
        <v>2024</v>
      </c>
      <c r="H31" s="3167" t="s">
        <v>2370</v>
      </c>
      <c r="I31" s="3167">
        <v>2025</v>
      </c>
      <c r="J31" s="3167" t="s">
        <v>2371</v>
      </c>
      <c r="K31" s="3167">
        <v>2026</v>
      </c>
      <c r="L31" s="3167" t="s">
        <v>2372</v>
      </c>
      <c r="M31" s="3168">
        <v>2027</v>
      </c>
    </row>
    <row r="32" spans="1:13" ht="15.75" customHeight="1">
      <c r="A32" s="5953"/>
      <c r="B32" s="5609"/>
      <c r="C32" s="2389" t="s">
        <v>359</v>
      </c>
      <c r="D32" s="3286"/>
      <c r="E32" s="3287">
        <v>0.05</v>
      </c>
      <c r="F32" s="3288"/>
      <c r="G32" s="3287">
        <v>0.1</v>
      </c>
      <c r="H32" s="3288"/>
      <c r="I32" s="3287">
        <v>0.5</v>
      </c>
      <c r="J32" s="3288"/>
      <c r="K32" s="3287">
        <v>0.54</v>
      </c>
      <c r="L32" s="3288"/>
      <c r="M32" s="3289">
        <v>0.57999999999999996</v>
      </c>
    </row>
    <row r="33" spans="1:24" ht="15.75" customHeight="1">
      <c r="A33" s="5953"/>
      <c r="B33" s="5609"/>
      <c r="C33" s="2389" t="s">
        <v>359</v>
      </c>
      <c r="D33" s="3167" t="s">
        <v>2373</v>
      </c>
      <c r="E33" s="3167">
        <v>2028</v>
      </c>
      <c r="F33" s="3167" t="s">
        <v>2374</v>
      </c>
      <c r="G33" s="3167">
        <v>2029</v>
      </c>
      <c r="H33" s="3167" t="s">
        <v>2375</v>
      </c>
      <c r="I33" s="3167">
        <v>2030</v>
      </c>
      <c r="J33" s="3167" t="s">
        <v>2376</v>
      </c>
      <c r="K33" s="3167">
        <v>2031</v>
      </c>
      <c r="L33" s="3167" t="s">
        <v>2377</v>
      </c>
      <c r="M33" s="3168">
        <v>2032</v>
      </c>
    </row>
    <row r="34" spans="1:24" ht="15.75" customHeight="1">
      <c r="A34" s="5953"/>
      <c r="B34" s="5609"/>
      <c r="C34" s="2389" t="s">
        <v>359</v>
      </c>
      <c r="D34" s="3286"/>
      <c r="E34" s="3287">
        <v>0.62</v>
      </c>
      <c r="F34" s="3288"/>
      <c r="G34" s="3287">
        <v>0.64</v>
      </c>
      <c r="H34" s="3288"/>
      <c r="I34" s="3287">
        <v>0.68</v>
      </c>
      <c r="J34" s="3288"/>
      <c r="K34" s="3287">
        <v>0.72</v>
      </c>
      <c r="L34" s="3288"/>
      <c r="M34" s="3289">
        <v>0.76</v>
      </c>
      <c r="O34" s="1424"/>
      <c r="P34" s="1424"/>
      <c r="Q34" s="3191"/>
      <c r="R34" s="1424"/>
      <c r="S34" s="3191"/>
    </row>
    <row r="35" spans="1:24" ht="15.75" customHeight="1">
      <c r="A35" s="5953"/>
      <c r="B35" s="5609"/>
      <c r="C35" s="2389" t="s">
        <v>359</v>
      </c>
      <c r="D35" s="3167" t="s">
        <v>2378</v>
      </c>
      <c r="E35" s="3167">
        <v>2033</v>
      </c>
      <c r="F35" s="3167" t="s">
        <v>2379</v>
      </c>
      <c r="G35" s="3167">
        <v>2034</v>
      </c>
      <c r="H35" s="3167" t="s">
        <v>2380</v>
      </c>
      <c r="I35" s="3167">
        <v>2035</v>
      </c>
      <c r="J35" s="3167" t="s">
        <v>2381</v>
      </c>
      <c r="K35" s="3167">
        <v>2036</v>
      </c>
      <c r="L35" s="3167" t="s">
        <v>2382</v>
      </c>
      <c r="M35" s="3168">
        <v>2037</v>
      </c>
      <c r="O35" s="3191"/>
      <c r="P35" s="1424"/>
      <c r="Q35" s="3191"/>
      <c r="R35" s="1424"/>
      <c r="S35" s="3191"/>
      <c r="T35" s="1424"/>
      <c r="U35" s="3191"/>
      <c r="V35" s="1424"/>
      <c r="W35" s="3191"/>
    </row>
    <row r="36" spans="1:24" ht="15.75" customHeight="1">
      <c r="A36" s="5953"/>
      <c r="B36" s="5609"/>
      <c r="C36" s="2389" t="s">
        <v>359</v>
      </c>
      <c r="D36" s="3286"/>
      <c r="E36" s="3287">
        <v>0.8</v>
      </c>
      <c r="F36" s="3288"/>
      <c r="G36" s="3290">
        <v>0.84</v>
      </c>
      <c r="H36" s="3286"/>
      <c r="I36" s="3287">
        <v>0.88</v>
      </c>
      <c r="J36" s="3288"/>
      <c r="K36" s="3287">
        <v>0.92</v>
      </c>
      <c r="L36" s="3288"/>
      <c r="M36" s="3289">
        <v>0.96</v>
      </c>
      <c r="O36" s="3191"/>
      <c r="P36" s="1424"/>
      <c r="Q36" s="3191"/>
      <c r="R36" s="1424"/>
      <c r="S36" s="3191"/>
      <c r="T36" s="1424"/>
      <c r="U36" s="3191"/>
      <c r="V36" s="1424"/>
      <c r="W36" s="3191"/>
      <c r="X36" s="1424"/>
    </row>
    <row r="37" spans="1:24" ht="15.75" customHeight="1">
      <c r="A37" s="5953"/>
      <c r="B37" s="5609"/>
      <c r="C37" s="2389" t="s">
        <v>359</v>
      </c>
      <c r="D37" s="3185" t="s">
        <v>2383</v>
      </c>
      <c r="E37" s="3185">
        <v>2038</v>
      </c>
      <c r="F37" s="3185"/>
      <c r="G37" s="3185" t="s">
        <v>2384</v>
      </c>
      <c r="H37" s="2389"/>
      <c r="I37" s="2389"/>
      <c r="J37" s="2389"/>
      <c r="K37" s="2389"/>
      <c r="L37" s="2389"/>
      <c r="M37" s="2134"/>
      <c r="O37" s="3191"/>
      <c r="P37" s="1424"/>
      <c r="Q37" s="3191"/>
      <c r="R37" s="1424"/>
      <c r="S37" s="3191"/>
    </row>
    <row r="38" spans="1:24" ht="15.75" customHeight="1">
      <c r="A38" s="5953"/>
      <c r="B38" s="5609"/>
      <c r="C38" s="2389" t="s">
        <v>359</v>
      </c>
      <c r="D38" s="3286"/>
      <c r="E38" s="3287">
        <v>1</v>
      </c>
      <c r="F38" s="3288"/>
      <c r="G38" s="3287">
        <v>1</v>
      </c>
      <c r="H38" s="2389"/>
      <c r="I38" s="2389"/>
      <c r="J38" s="2389"/>
      <c r="K38" s="2389"/>
      <c r="L38" s="2389"/>
      <c r="M38" s="2134"/>
    </row>
    <row r="39" spans="1:24" ht="15.75" customHeight="1">
      <c r="A39" s="5953"/>
      <c r="B39" s="6331"/>
      <c r="C39" s="1729" t="s">
        <v>359</v>
      </c>
      <c r="D39" s="1666" t="s">
        <v>359</v>
      </c>
      <c r="E39" s="1666" t="s">
        <v>359</v>
      </c>
      <c r="F39" s="1666" t="s">
        <v>359</v>
      </c>
      <c r="G39" s="1666" t="s">
        <v>359</v>
      </c>
      <c r="H39" s="6202" t="s">
        <v>359</v>
      </c>
      <c r="I39" s="6202"/>
      <c r="J39" s="1729" t="s">
        <v>359</v>
      </c>
      <c r="K39" s="1729" t="s">
        <v>359</v>
      </c>
      <c r="L39" s="1729" t="s">
        <v>359</v>
      </c>
      <c r="M39" s="3186" t="s">
        <v>359</v>
      </c>
    </row>
    <row r="40" spans="1:24" ht="15.75" customHeight="1">
      <c r="A40" s="5953"/>
      <c r="B40" s="5719" t="s">
        <v>2385</v>
      </c>
      <c r="C40" s="3164" t="s">
        <v>359</v>
      </c>
      <c r="D40" s="1408" t="s">
        <v>359</v>
      </c>
      <c r="E40" s="1408" t="s">
        <v>359</v>
      </c>
      <c r="F40" s="1408" t="s">
        <v>359</v>
      </c>
      <c r="G40" s="1408" t="s">
        <v>359</v>
      </c>
      <c r="H40" s="1408" t="s">
        <v>359</v>
      </c>
      <c r="I40" s="1408" t="s">
        <v>359</v>
      </c>
      <c r="J40" s="1408" t="s">
        <v>359</v>
      </c>
      <c r="K40" s="1408" t="s">
        <v>359</v>
      </c>
      <c r="L40" s="1409" t="s">
        <v>359</v>
      </c>
      <c r="M40" s="1411" t="s">
        <v>359</v>
      </c>
    </row>
    <row r="41" spans="1:24" ht="15.75" customHeight="1">
      <c r="A41" s="5953"/>
      <c r="B41" s="5719"/>
      <c r="C41" s="3193" t="s">
        <v>359</v>
      </c>
      <c r="D41" s="1408" t="s">
        <v>93</v>
      </c>
      <c r="E41" s="1415" t="s">
        <v>95</v>
      </c>
      <c r="F41" s="6539" t="s">
        <v>2386</v>
      </c>
      <c r="G41" s="6540" t="s">
        <v>359</v>
      </c>
      <c r="H41" s="5979"/>
      <c r="I41" s="5979"/>
      <c r="J41" s="6620"/>
      <c r="K41" s="1408" t="s">
        <v>2387</v>
      </c>
      <c r="L41" s="6545" t="s">
        <v>359</v>
      </c>
      <c r="M41" s="6623"/>
    </row>
    <row r="42" spans="1:24" ht="15.75" customHeight="1">
      <c r="A42" s="5953"/>
      <c r="B42" s="5719"/>
      <c r="C42" s="3193" t="s">
        <v>359</v>
      </c>
      <c r="D42" s="1426" t="s">
        <v>359</v>
      </c>
      <c r="E42" s="1483" t="s">
        <v>2441</v>
      </c>
      <c r="F42" s="6539"/>
      <c r="G42" s="6621"/>
      <c r="H42" s="5732"/>
      <c r="I42" s="5732"/>
      <c r="J42" s="6622"/>
      <c r="K42" s="1409" t="s">
        <v>359</v>
      </c>
      <c r="L42" s="6547"/>
      <c r="M42" s="6624"/>
    </row>
    <row r="43" spans="1:24" ht="15.75" customHeight="1">
      <c r="A43" s="5953"/>
      <c r="B43" s="5720"/>
      <c r="C43" s="3194" t="s">
        <v>359</v>
      </c>
      <c r="D43" s="1412" t="s">
        <v>359</v>
      </c>
      <c r="E43" s="1412" t="s">
        <v>359</v>
      </c>
      <c r="F43" s="1412" t="s">
        <v>359</v>
      </c>
      <c r="G43" s="1412" t="s">
        <v>359</v>
      </c>
      <c r="H43" s="1412" t="s">
        <v>359</v>
      </c>
      <c r="I43" s="1412" t="s">
        <v>359</v>
      </c>
      <c r="J43" s="1412" t="s">
        <v>359</v>
      </c>
      <c r="K43" s="1412" t="s">
        <v>359</v>
      </c>
      <c r="L43" s="1409" t="s">
        <v>359</v>
      </c>
      <c r="M43" s="1411" t="s">
        <v>359</v>
      </c>
    </row>
    <row r="44" spans="1:24" ht="306" customHeight="1">
      <c r="A44" s="5953"/>
      <c r="B44" s="4242" t="s">
        <v>2388</v>
      </c>
      <c r="C44" s="6625" t="s">
        <v>2633</v>
      </c>
      <c r="D44" s="5981"/>
      <c r="E44" s="5981"/>
      <c r="F44" s="5981"/>
      <c r="G44" s="5981"/>
      <c r="H44" s="5981"/>
      <c r="I44" s="5981"/>
      <c r="J44" s="5981"/>
      <c r="K44" s="5981"/>
      <c r="L44" s="5981"/>
      <c r="M44" s="6626"/>
    </row>
    <row r="45" spans="1:24" ht="44.25" customHeight="1">
      <c r="A45" s="5953"/>
      <c r="B45" s="2098" t="s">
        <v>2390</v>
      </c>
      <c r="C45" s="6618" t="s">
        <v>2634</v>
      </c>
      <c r="D45" s="5682"/>
      <c r="E45" s="5682"/>
      <c r="F45" s="5682"/>
      <c r="G45" s="5682"/>
      <c r="H45" s="5682"/>
      <c r="I45" s="5682"/>
      <c r="J45" s="5682"/>
      <c r="K45" s="5682"/>
      <c r="L45" s="5682"/>
      <c r="M45" s="6619"/>
    </row>
    <row r="46" spans="1:24" ht="15.75" customHeight="1">
      <c r="A46" s="5953"/>
      <c r="B46" s="2098" t="s">
        <v>2392</v>
      </c>
      <c r="C46" s="6618">
        <v>30</v>
      </c>
      <c r="D46" s="5682"/>
      <c r="E46" s="5682"/>
      <c r="F46" s="5682"/>
      <c r="G46" s="5682"/>
      <c r="H46" s="5682"/>
      <c r="I46" s="5682"/>
      <c r="J46" s="5682"/>
      <c r="K46" s="5682"/>
      <c r="L46" s="5682"/>
      <c r="M46" s="6619"/>
    </row>
    <row r="47" spans="1:24" ht="15.75" customHeight="1">
      <c r="A47" s="5954"/>
      <c r="B47" s="2098" t="s">
        <v>2393</v>
      </c>
      <c r="C47" s="6618" t="s">
        <v>437</v>
      </c>
      <c r="D47" s="5682"/>
      <c r="E47" s="5682"/>
      <c r="F47" s="5682"/>
      <c r="G47" s="5682"/>
      <c r="H47" s="5682"/>
      <c r="I47" s="5682"/>
      <c r="J47" s="5682"/>
      <c r="K47" s="5682"/>
      <c r="L47" s="5682"/>
      <c r="M47" s="6619"/>
    </row>
    <row r="48" spans="1:24" ht="15.75" customHeight="1">
      <c r="A48" s="5946" t="s">
        <v>2394</v>
      </c>
      <c r="B48" s="2098" t="s">
        <v>2395</v>
      </c>
      <c r="C48" s="5686" t="s">
        <v>2635</v>
      </c>
      <c r="D48" s="5680"/>
      <c r="E48" s="5680"/>
      <c r="F48" s="5680"/>
      <c r="G48" s="5680"/>
      <c r="H48" s="5680"/>
      <c r="I48" s="5680"/>
      <c r="J48" s="5680"/>
      <c r="K48" s="5680"/>
      <c r="L48" s="5680"/>
      <c r="M48" s="5718"/>
      <c r="N48" s="949"/>
    </row>
    <row r="49" spans="1:14" ht="15.75" customHeight="1">
      <c r="A49" s="5946"/>
      <c r="B49" s="2098" t="s">
        <v>2396</v>
      </c>
      <c r="C49" s="5686" t="s">
        <v>2636</v>
      </c>
      <c r="D49" s="5680"/>
      <c r="E49" s="5680"/>
      <c r="F49" s="5680"/>
      <c r="G49" s="5680"/>
      <c r="H49" s="5680"/>
      <c r="I49" s="5680"/>
      <c r="J49" s="5680"/>
      <c r="K49" s="5680"/>
      <c r="L49" s="5680"/>
      <c r="M49" s="5718"/>
      <c r="N49" s="949"/>
    </row>
    <row r="50" spans="1:14" ht="15.75" customHeight="1">
      <c r="A50" s="5946"/>
      <c r="B50" s="2098" t="s">
        <v>2398</v>
      </c>
      <c r="C50" s="5686" t="s">
        <v>2637</v>
      </c>
      <c r="D50" s="5680"/>
      <c r="E50" s="5680"/>
      <c r="F50" s="5680"/>
      <c r="G50" s="5680"/>
      <c r="H50" s="5680"/>
      <c r="I50" s="5680"/>
      <c r="J50" s="5680"/>
      <c r="K50" s="5680"/>
      <c r="L50" s="5680"/>
      <c r="M50" s="5718"/>
      <c r="N50" s="949"/>
    </row>
    <row r="51" spans="1:14" ht="15.75" customHeight="1">
      <c r="A51" s="5946"/>
      <c r="B51" s="2098" t="s">
        <v>2399</v>
      </c>
      <c r="C51" s="5686" t="s">
        <v>2638</v>
      </c>
      <c r="D51" s="5680"/>
      <c r="E51" s="5680"/>
      <c r="F51" s="5680"/>
      <c r="G51" s="5680"/>
      <c r="H51" s="5680"/>
      <c r="I51" s="5680"/>
      <c r="J51" s="5680"/>
      <c r="K51" s="5680"/>
      <c r="L51" s="5680"/>
      <c r="M51" s="5718"/>
      <c r="N51" s="949"/>
    </row>
    <row r="52" spans="1:14" ht="15.75" customHeight="1">
      <c r="A52" s="5946"/>
      <c r="B52" s="2098" t="s">
        <v>2400</v>
      </c>
      <c r="C52" s="6614" t="s">
        <v>2639</v>
      </c>
      <c r="D52" s="5684"/>
      <c r="E52" s="5684"/>
      <c r="F52" s="5684"/>
      <c r="G52" s="5684"/>
      <c r="H52" s="5684"/>
      <c r="I52" s="5684"/>
      <c r="J52" s="5684"/>
      <c r="K52" s="5684"/>
      <c r="L52" s="5684"/>
      <c r="M52" s="6615"/>
      <c r="N52" s="950"/>
    </row>
    <row r="53" spans="1:14" ht="15.75" customHeight="1">
      <c r="A53" s="5959"/>
      <c r="B53" s="2098" t="s">
        <v>2401</v>
      </c>
      <c r="C53" s="5686">
        <v>3822500</v>
      </c>
      <c r="D53" s="5680"/>
      <c r="E53" s="5680"/>
      <c r="F53" s="5680"/>
      <c r="G53" s="5680"/>
      <c r="H53" s="5680"/>
      <c r="I53" s="5680"/>
      <c r="J53" s="5680"/>
      <c r="K53" s="5680"/>
      <c r="L53" s="5680"/>
      <c r="M53" s="5718"/>
      <c r="N53" s="949"/>
    </row>
    <row r="54" spans="1:14" ht="30" customHeight="1">
      <c r="A54" s="5945" t="s">
        <v>2402</v>
      </c>
      <c r="B54" s="2099" t="s">
        <v>2403</v>
      </c>
      <c r="C54" s="5686" t="s">
        <v>1132</v>
      </c>
      <c r="D54" s="5680"/>
      <c r="E54" s="5680"/>
      <c r="F54" s="5680"/>
      <c r="G54" s="5680"/>
      <c r="H54" s="5680"/>
      <c r="I54" s="5680"/>
      <c r="J54" s="5680"/>
      <c r="K54" s="5680"/>
      <c r="L54" s="5680"/>
      <c r="M54" s="5718"/>
    </row>
    <row r="55" spans="1:14" ht="15.75" customHeight="1">
      <c r="A55" s="5946"/>
      <c r="B55" s="2099" t="s">
        <v>2404</v>
      </c>
      <c r="C55" s="5686" t="s">
        <v>2640</v>
      </c>
      <c r="D55" s="5680"/>
      <c r="E55" s="5680"/>
      <c r="F55" s="5680"/>
      <c r="G55" s="5680"/>
      <c r="H55" s="5680"/>
      <c r="I55" s="5680"/>
      <c r="J55" s="5680"/>
      <c r="K55" s="5680"/>
      <c r="L55" s="5680"/>
      <c r="M55" s="5718"/>
    </row>
    <row r="56" spans="1:14" ht="15.75" customHeight="1">
      <c r="A56" s="5946"/>
      <c r="B56" s="2099" t="s">
        <v>244</v>
      </c>
      <c r="C56" s="5686" t="s">
        <v>289</v>
      </c>
      <c r="D56" s="5680"/>
      <c r="E56" s="5680"/>
      <c r="F56" s="5680"/>
      <c r="G56" s="5680"/>
      <c r="H56" s="5680"/>
      <c r="I56" s="5680"/>
      <c r="J56" s="5680"/>
      <c r="K56" s="5680"/>
      <c r="L56" s="5680"/>
      <c r="M56" s="5718"/>
    </row>
    <row r="57" spans="1:14" ht="15.75" customHeight="1">
      <c r="A57" s="1734" t="s">
        <v>2406</v>
      </c>
      <c r="B57" s="2334" t="s">
        <v>359</v>
      </c>
      <c r="C57" s="6270" t="s">
        <v>2515</v>
      </c>
      <c r="D57" s="6271"/>
      <c r="E57" s="6271"/>
      <c r="F57" s="6271"/>
      <c r="G57" s="6271"/>
      <c r="H57" s="6271"/>
      <c r="I57" s="6271"/>
      <c r="J57" s="6271"/>
      <c r="K57" s="6271"/>
      <c r="L57" s="6271"/>
      <c r="M57" s="6272"/>
    </row>
  </sheetData>
  <mergeCells count="51">
    <mergeCell ref="C44:M44"/>
    <mergeCell ref="C45:M45"/>
    <mergeCell ref="D4:E4"/>
    <mergeCell ref="F10:G10"/>
    <mergeCell ref="I10:J10"/>
    <mergeCell ref="L10:M10"/>
    <mergeCell ref="C11:M11"/>
    <mergeCell ref="A12:A47"/>
    <mergeCell ref="C12:M12"/>
    <mergeCell ref="B13:B19"/>
    <mergeCell ref="F18:M18"/>
    <mergeCell ref="B20:B23"/>
    <mergeCell ref="J25:L25"/>
    <mergeCell ref="B27:B29"/>
    <mergeCell ref="H39:I39"/>
    <mergeCell ref="C46:M46"/>
    <mergeCell ref="F41:F42"/>
    <mergeCell ref="G41:J42"/>
    <mergeCell ref="L41:M42"/>
    <mergeCell ref="B40:B43"/>
    <mergeCell ref="C47:M47"/>
    <mergeCell ref="B30:B39"/>
    <mergeCell ref="B24:B26"/>
    <mergeCell ref="C57:M57"/>
    <mergeCell ref="A48:A53"/>
    <mergeCell ref="C48:M48"/>
    <mergeCell ref="C49:M49"/>
    <mergeCell ref="C50:M50"/>
    <mergeCell ref="C51:M51"/>
    <mergeCell ref="C52:M52"/>
    <mergeCell ref="C53:M53"/>
    <mergeCell ref="A54:A56"/>
    <mergeCell ref="C54:M54"/>
    <mergeCell ref="C55:M55"/>
    <mergeCell ref="C56:M56"/>
    <mergeCell ref="B1:M1"/>
    <mergeCell ref="A2:A11"/>
    <mergeCell ref="C2:M2"/>
    <mergeCell ref="C3:M3"/>
    <mergeCell ref="F4:G4"/>
    <mergeCell ref="I4:M4"/>
    <mergeCell ref="C5:M5"/>
    <mergeCell ref="C6:M6"/>
    <mergeCell ref="C7:D7"/>
    <mergeCell ref="I7:M7"/>
    <mergeCell ref="B8:B10"/>
    <mergeCell ref="C9:D9"/>
    <mergeCell ref="F9:G9"/>
    <mergeCell ref="I9:J9"/>
    <mergeCell ref="L9:M9"/>
    <mergeCell ref="C10:D10"/>
  </mergeCells>
  <hyperlinks>
    <hyperlink ref="C52" r:id="rId1"/>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V61"/>
  <sheetViews>
    <sheetView topLeftCell="B11" zoomScale="96" zoomScaleNormal="96" workbookViewId="0">
      <selection activeCell="D36" sqref="D36:E36"/>
    </sheetView>
  </sheetViews>
  <sheetFormatPr baseColWidth="10" defaultColWidth="9.140625" defaultRowHeight="15.75"/>
  <cols>
    <col min="1" max="1" width="29" style="1373" customWidth="1"/>
    <col min="2" max="2" width="29.7109375" style="3799" customWidth="1"/>
    <col min="3" max="13" width="11.42578125" style="3799" customWidth="1"/>
    <col min="14" max="14" width="11.42578125" style="1373" customWidth="1"/>
    <col min="15" max="15" width="34.85546875" style="1373" customWidth="1"/>
    <col min="16" max="21" width="9.140625" style="1373" bestFit="1" customWidth="1"/>
    <col min="22" max="22" width="20" style="1373" customWidth="1"/>
    <col min="23" max="16384" width="9.140625" style="1373"/>
  </cols>
  <sheetData>
    <row r="1" spans="1:22" ht="20.25" customHeight="1" thickBot="1">
      <c r="A1" s="2176"/>
      <c r="B1" s="6689" t="s">
        <v>2641</v>
      </c>
      <c r="C1" s="6689"/>
      <c r="D1" s="6689"/>
      <c r="E1" s="6689"/>
      <c r="F1" s="6689"/>
      <c r="G1" s="6689"/>
      <c r="H1" s="6689"/>
      <c r="I1" s="6689"/>
      <c r="J1" s="6689"/>
      <c r="K1" s="6689"/>
      <c r="L1" s="6689"/>
      <c r="M1" s="6690"/>
      <c r="N1" s="6661"/>
      <c r="O1" s="6662"/>
      <c r="P1" s="6662"/>
      <c r="Q1" s="6662"/>
      <c r="R1" s="6662"/>
      <c r="S1" s="6662"/>
      <c r="T1" s="6662"/>
      <c r="U1" s="6662"/>
      <c r="V1" s="6662"/>
    </row>
    <row r="2" spans="1:22" ht="54" customHeight="1">
      <c r="A2" s="6669" t="s">
        <v>2329</v>
      </c>
      <c r="B2" s="2437" t="s">
        <v>2330</v>
      </c>
      <c r="C2" s="6670" t="s">
        <v>2642</v>
      </c>
      <c r="D2" s="6671"/>
      <c r="E2" s="6671"/>
      <c r="F2" s="6671"/>
      <c r="G2" s="6671"/>
      <c r="H2" s="6671"/>
      <c r="I2" s="6671"/>
      <c r="J2" s="6671"/>
      <c r="K2" s="6671"/>
      <c r="L2" s="6671"/>
      <c r="M2" s="6672"/>
      <c r="N2" s="6661"/>
      <c r="O2" s="6662"/>
      <c r="P2" s="6662"/>
      <c r="Q2" s="6662"/>
      <c r="R2" s="6662"/>
      <c r="S2" s="6662"/>
      <c r="T2" s="6662"/>
      <c r="U2" s="6662"/>
      <c r="V2" s="6662"/>
    </row>
    <row r="3" spans="1:22" ht="67.5" customHeight="1">
      <c r="A3" s="6669"/>
      <c r="B3" s="2436" t="s">
        <v>2643</v>
      </c>
      <c r="C3" s="6673" t="s">
        <v>2644</v>
      </c>
      <c r="D3" s="6674"/>
      <c r="E3" s="6674"/>
      <c r="F3" s="6674"/>
      <c r="G3" s="6674"/>
      <c r="H3" s="6674"/>
      <c r="I3" s="6674"/>
      <c r="J3" s="6674"/>
      <c r="K3" s="6674"/>
      <c r="L3" s="6674"/>
      <c r="M3" s="6675"/>
      <c r="N3" s="6661"/>
      <c r="O3" s="6662"/>
      <c r="P3" s="6662"/>
      <c r="Q3" s="6662"/>
      <c r="R3" s="6662"/>
      <c r="S3" s="6662"/>
      <c r="T3" s="6662"/>
      <c r="U3" s="6662"/>
      <c r="V3" s="6662"/>
    </row>
    <row r="4" spans="1:22" ht="26.1" customHeight="1">
      <c r="A4" s="6669"/>
      <c r="B4" s="2438" t="s">
        <v>240</v>
      </c>
      <c r="C4" s="2443" t="s">
        <v>95</v>
      </c>
      <c r="D4" s="6629"/>
      <c r="E4" s="6630"/>
      <c r="F4" s="6676" t="s">
        <v>2461</v>
      </c>
      <c r="G4" s="6676"/>
      <c r="H4" s="2439" t="s">
        <v>437</v>
      </c>
      <c r="I4" s="6677"/>
      <c r="J4" s="6678"/>
      <c r="K4" s="6678"/>
      <c r="L4" s="6678"/>
      <c r="M4" s="6679"/>
    </row>
    <row r="5" spans="1:22" ht="27" customHeight="1">
      <c r="A5" s="6669"/>
      <c r="B5" s="2438" t="s">
        <v>2333</v>
      </c>
      <c r="C5" s="6657"/>
      <c r="D5" s="6658"/>
      <c r="E5" s="6658"/>
      <c r="F5" s="6658"/>
      <c r="G5" s="6658"/>
      <c r="H5" s="6658"/>
      <c r="I5" s="6658"/>
      <c r="J5" s="6658"/>
      <c r="K5" s="6658"/>
      <c r="L5" s="6658"/>
      <c r="M5" s="6659"/>
    </row>
    <row r="6" spans="1:22" ht="27" customHeight="1">
      <c r="A6" s="6669"/>
      <c r="B6" s="2438" t="s">
        <v>2334</v>
      </c>
      <c r="C6" s="6680"/>
      <c r="D6" s="6681"/>
      <c r="E6" s="6681"/>
      <c r="F6" s="6681"/>
      <c r="G6" s="6681"/>
      <c r="H6" s="6681"/>
      <c r="I6" s="6681"/>
      <c r="J6" s="6681"/>
      <c r="K6" s="6681"/>
      <c r="L6" s="6681"/>
      <c r="M6" s="6682"/>
    </row>
    <row r="7" spans="1:22" ht="33" customHeight="1">
      <c r="A7" s="6669"/>
      <c r="B7" s="2436" t="s">
        <v>2335</v>
      </c>
      <c r="C7" s="2107" t="s">
        <v>288</v>
      </c>
      <c r="D7" s="1868"/>
      <c r="E7" s="1499"/>
      <c r="F7" s="1499"/>
      <c r="G7" s="1500"/>
      <c r="H7" s="2444" t="s">
        <v>244</v>
      </c>
      <c r="I7" s="6683" t="s">
        <v>21</v>
      </c>
      <c r="J7" s="6683"/>
      <c r="K7" s="6683"/>
      <c r="L7" s="6683"/>
      <c r="M7" s="6684"/>
    </row>
    <row r="8" spans="1:22" ht="15.75" customHeight="1">
      <c r="A8" s="6669"/>
      <c r="B8" s="6685" t="s">
        <v>2336</v>
      </c>
      <c r="C8" s="2108"/>
      <c r="D8" s="1501"/>
      <c r="E8" s="1501"/>
      <c r="F8" s="1501"/>
      <c r="G8" s="1501"/>
      <c r="H8" s="1501"/>
      <c r="I8" s="1501"/>
      <c r="J8" s="1501"/>
      <c r="K8" s="1501"/>
      <c r="L8" s="1501"/>
      <c r="M8" s="1757"/>
    </row>
    <row r="9" spans="1:22" ht="41.25" customHeight="1">
      <c r="A9" s="6669"/>
      <c r="B9" s="6685"/>
      <c r="C9" s="6686" t="s">
        <v>2645</v>
      </c>
      <c r="D9" s="6687"/>
      <c r="E9" s="2348"/>
      <c r="F9" s="6643" t="s">
        <v>200</v>
      </c>
      <c r="G9" s="6643"/>
      <c r="H9" s="2348"/>
      <c r="I9" s="6688"/>
      <c r="J9" s="6688"/>
      <c r="K9" s="2348"/>
      <c r="L9" s="6691"/>
      <c r="M9" s="6692"/>
    </row>
    <row r="10" spans="1:22" ht="15.75" customHeight="1">
      <c r="A10" s="6669"/>
      <c r="B10" s="6685"/>
      <c r="C10" s="6693" t="s">
        <v>2337</v>
      </c>
      <c r="D10" s="6694"/>
      <c r="E10" s="2440"/>
      <c r="F10" s="6695" t="s">
        <v>2337</v>
      </c>
      <c r="G10" s="6695"/>
      <c r="H10" s="2440"/>
      <c r="I10" s="6695" t="s">
        <v>2337</v>
      </c>
      <c r="J10" s="6695"/>
      <c r="K10" s="2440"/>
      <c r="L10" s="6696" t="s">
        <v>2337</v>
      </c>
      <c r="M10" s="6697"/>
    </row>
    <row r="11" spans="1:22" ht="120" customHeight="1">
      <c r="A11" s="6669"/>
      <c r="B11" s="2436" t="s">
        <v>2338</v>
      </c>
      <c r="C11" s="6698" t="s">
        <v>2646</v>
      </c>
      <c r="D11" s="6699"/>
      <c r="E11" s="6699"/>
      <c r="F11" s="6699"/>
      <c r="G11" s="6699"/>
      <c r="H11" s="6699"/>
      <c r="I11" s="6699"/>
      <c r="J11" s="6699"/>
      <c r="K11" s="6699"/>
      <c r="L11" s="6699"/>
      <c r="M11" s="6700"/>
    </row>
    <row r="12" spans="1:22" ht="60.95" customHeight="1">
      <c r="A12" s="6669"/>
      <c r="B12" s="2436" t="s">
        <v>2647</v>
      </c>
      <c r="C12" s="6701" t="s">
        <v>2648</v>
      </c>
      <c r="D12" s="6702"/>
      <c r="E12" s="6702"/>
      <c r="F12" s="6702"/>
      <c r="G12" s="6702"/>
      <c r="H12" s="6702"/>
      <c r="I12" s="6702"/>
      <c r="J12" s="6702"/>
      <c r="K12" s="6702"/>
      <c r="L12" s="6702"/>
      <c r="M12" s="6703"/>
    </row>
    <row r="13" spans="1:22" ht="51" customHeight="1">
      <c r="A13" s="6669"/>
      <c r="B13" s="2436" t="s">
        <v>2649</v>
      </c>
      <c r="C13" s="6704" t="s">
        <v>2650</v>
      </c>
      <c r="D13" s="6705"/>
      <c r="E13" s="6705"/>
      <c r="F13" s="6705"/>
      <c r="G13" s="6705"/>
      <c r="H13" s="6705"/>
      <c r="I13" s="6705"/>
      <c r="J13" s="6705"/>
      <c r="K13" s="6705"/>
      <c r="L13" s="6705"/>
      <c r="M13" s="6706"/>
      <c r="N13" s="6661"/>
      <c r="O13" s="6662"/>
      <c r="P13" s="6662"/>
      <c r="Q13" s="6662"/>
      <c r="R13" s="6662"/>
      <c r="S13" s="6662"/>
      <c r="T13" s="6662"/>
      <c r="U13" s="6662"/>
      <c r="V13" s="6662"/>
    </row>
    <row r="14" spans="1:22" ht="36" customHeight="1">
      <c r="A14" s="6669"/>
      <c r="B14" s="3120" t="s">
        <v>2651</v>
      </c>
      <c r="C14" s="6639" t="s">
        <v>283</v>
      </c>
      <c r="D14" s="6663"/>
      <c r="E14" s="1503" t="s">
        <v>108</v>
      </c>
      <c r="F14" s="6664" t="s">
        <v>284</v>
      </c>
      <c r="G14" s="6664"/>
      <c r="H14" s="6664"/>
      <c r="I14" s="6664"/>
      <c r="J14" s="6664"/>
      <c r="K14" s="6664"/>
      <c r="L14" s="6664"/>
      <c r="M14" s="6665"/>
    </row>
    <row r="15" spans="1:22" ht="15.75" customHeight="1">
      <c r="A15" s="6638" t="s">
        <v>2340</v>
      </c>
      <c r="B15" s="2441" t="s">
        <v>230</v>
      </c>
      <c r="C15" s="6639" t="s">
        <v>285</v>
      </c>
      <c r="D15" s="6640"/>
      <c r="E15" s="6640"/>
      <c r="F15" s="6640"/>
      <c r="G15" s="6640"/>
      <c r="H15" s="6640"/>
      <c r="I15" s="6640"/>
      <c r="J15" s="6640"/>
      <c r="K15" s="6640"/>
      <c r="L15" s="6640"/>
      <c r="M15" s="6641"/>
      <c r="N15" s="3808"/>
    </row>
    <row r="16" spans="1:22" ht="24.75" customHeight="1">
      <c r="A16" s="6638"/>
      <c r="B16" s="2441" t="s">
        <v>2652</v>
      </c>
      <c r="C16" s="6639" t="s">
        <v>1892</v>
      </c>
      <c r="D16" s="6640"/>
      <c r="E16" s="6640"/>
      <c r="F16" s="6640"/>
      <c r="G16" s="6640"/>
      <c r="H16" s="6640"/>
      <c r="I16" s="6640"/>
      <c r="J16" s="6640"/>
      <c r="K16" s="6640"/>
      <c r="L16" s="6640"/>
      <c r="M16" s="6641"/>
      <c r="N16" s="3808"/>
    </row>
    <row r="17" spans="1:14" ht="15.75" customHeight="1">
      <c r="A17" s="6638"/>
      <c r="B17" s="6642" t="s">
        <v>2341</v>
      </c>
      <c r="C17" s="2111"/>
      <c r="D17" s="1499"/>
      <c r="E17" s="1499"/>
      <c r="F17" s="1499"/>
      <c r="G17" s="1499"/>
      <c r="H17" s="1499"/>
      <c r="I17" s="1499"/>
      <c r="J17" s="1499"/>
      <c r="K17" s="1499"/>
      <c r="L17" s="1499"/>
      <c r="M17" s="1759"/>
    </row>
    <row r="18" spans="1:14" ht="15.75" customHeight="1">
      <c r="A18" s="6638"/>
      <c r="B18" s="6642"/>
      <c r="C18" s="2112"/>
      <c r="D18" s="1504"/>
      <c r="E18" s="2349"/>
      <c r="F18" s="1504"/>
      <c r="G18" s="2349"/>
      <c r="H18" s="1504"/>
      <c r="I18" s="2349"/>
      <c r="J18" s="1504"/>
      <c r="K18" s="2349"/>
      <c r="L18" s="2349"/>
      <c r="M18" s="1760"/>
    </row>
    <row r="19" spans="1:14" ht="15.75" customHeight="1">
      <c r="A19" s="6638"/>
      <c r="B19" s="6642"/>
      <c r="C19" s="2113" t="s">
        <v>2342</v>
      </c>
      <c r="D19" s="1505"/>
      <c r="E19" s="1520" t="s">
        <v>2343</v>
      </c>
      <c r="F19" s="1505"/>
      <c r="G19" s="1520" t="s">
        <v>2344</v>
      </c>
      <c r="H19" s="1505"/>
      <c r="I19" s="1520" t="s">
        <v>2345</v>
      </c>
      <c r="J19" s="1506"/>
      <c r="K19" s="1520"/>
      <c r="L19" s="1520"/>
      <c r="M19" s="1761"/>
    </row>
    <row r="20" spans="1:14" ht="15.75" customHeight="1">
      <c r="A20" s="6638"/>
      <c r="B20" s="6642"/>
      <c r="C20" s="2113" t="s">
        <v>2346</v>
      </c>
      <c r="D20" s="1507"/>
      <c r="E20" s="1520" t="s">
        <v>2347</v>
      </c>
      <c r="F20" s="1507"/>
      <c r="G20" s="1520" t="s">
        <v>2348</v>
      </c>
      <c r="H20" s="1507"/>
      <c r="I20" s="1520"/>
      <c r="J20" s="1520"/>
      <c r="K20" s="1520"/>
      <c r="L20" s="1520"/>
      <c r="M20" s="1761"/>
    </row>
    <row r="21" spans="1:14" ht="15.75" customHeight="1">
      <c r="A21" s="6638"/>
      <c r="B21" s="6642"/>
      <c r="C21" s="2113" t="s">
        <v>2349</v>
      </c>
      <c r="D21" s="1507"/>
      <c r="E21" s="1520" t="s">
        <v>2350</v>
      </c>
      <c r="F21" s="1507"/>
      <c r="G21" s="1520"/>
      <c r="H21" s="1520"/>
      <c r="I21" s="1520"/>
      <c r="J21" s="1520"/>
      <c r="K21" s="1520"/>
      <c r="L21" s="1520"/>
      <c r="M21" s="1761"/>
    </row>
    <row r="22" spans="1:14" ht="15.75" customHeight="1">
      <c r="A22" s="6638"/>
      <c r="B22" s="6642"/>
      <c r="C22" s="2113" t="s">
        <v>105</v>
      </c>
      <c r="D22" s="1507" t="s">
        <v>2441</v>
      </c>
      <c r="E22" s="1520" t="s">
        <v>2352</v>
      </c>
      <c r="F22" s="6643" t="s">
        <v>2653</v>
      </c>
      <c r="G22" s="6643"/>
      <c r="H22" s="1502"/>
      <c r="I22" s="1502"/>
      <c r="J22" s="1502"/>
      <c r="K22" s="1502"/>
      <c r="L22" s="1502"/>
      <c r="M22" s="1758"/>
      <c r="N22" s="3808"/>
    </row>
    <row r="23" spans="1:14" ht="15.75" customHeight="1">
      <c r="A23" s="6638"/>
      <c r="B23" s="6642"/>
      <c r="C23" s="2114"/>
      <c r="D23" s="1508"/>
      <c r="E23" s="1508"/>
      <c r="F23" s="1508"/>
      <c r="G23" s="1508"/>
      <c r="H23" s="1508"/>
      <c r="I23" s="1508"/>
      <c r="J23" s="1508"/>
      <c r="K23" s="1508"/>
      <c r="L23" s="1508"/>
      <c r="M23" s="1762"/>
    </row>
    <row r="24" spans="1:14" ht="15.75" customHeight="1">
      <c r="A24" s="6638"/>
      <c r="B24" s="6642" t="s">
        <v>2354</v>
      </c>
      <c r="C24" s="2115"/>
      <c r="D24" s="1509"/>
      <c r="E24" s="1509"/>
      <c r="F24" s="1509"/>
      <c r="G24" s="1509"/>
      <c r="H24" s="1509"/>
      <c r="I24" s="1509"/>
      <c r="J24" s="1509"/>
      <c r="K24" s="1509"/>
      <c r="L24" s="1501"/>
      <c r="M24" s="1757"/>
    </row>
    <row r="25" spans="1:14" ht="15.75" customHeight="1">
      <c r="A25" s="6638"/>
      <c r="B25" s="6642"/>
      <c r="C25" s="2113" t="s">
        <v>2355</v>
      </c>
      <c r="D25" s="1507"/>
      <c r="E25" s="1520"/>
      <c r="F25" s="1520" t="s">
        <v>2356</v>
      </c>
      <c r="G25" s="1507"/>
      <c r="H25" s="1520"/>
      <c r="I25" s="1520" t="s">
        <v>2357</v>
      </c>
      <c r="J25" s="1507" t="s">
        <v>2441</v>
      </c>
      <c r="K25" s="1520"/>
      <c r="L25" s="2350"/>
      <c r="M25" s="1763"/>
      <c r="N25" s="3808"/>
    </row>
    <row r="26" spans="1:14" ht="15.75" customHeight="1">
      <c r="A26" s="6638"/>
      <c r="B26" s="6642"/>
      <c r="C26" s="2113" t="s">
        <v>2358</v>
      </c>
      <c r="D26" s="1510"/>
      <c r="E26" s="2350"/>
      <c r="F26" s="1520" t="s">
        <v>2359</v>
      </c>
      <c r="G26" s="1507"/>
      <c r="H26" s="2350"/>
      <c r="I26" s="2350"/>
      <c r="J26" s="2350"/>
      <c r="K26" s="2350"/>
      <c r="L26" s="2350"/>
      <c r="M26" s="1763"/>
    </row>
    <row r="27" spans="1:14" ht="15.75" customHeight="1">
      <c r="A27" s="6638"/>
      <c r="B27" s="6642"/>
      <c r="C27" s="2114"/>
      <c r="D27" s="1508"/>
      <c r="E27" s="1508"/>
      <c r="F27" s="1508"/>
      <c r="G27" s="1508"/>
      <c r="H27" s="1508"/>
      <c r="I27" s="1508"/>
      <c r="J27" s="1508"/>
      <c r="K27" s="1508"/>
      <c r="L27" s="1502"/>
      <c r="M27" s="1758"/>
    </row>
    <row r="28" spans="1:14" ht="17.100000000000001" customHeight="1">
      <c r="A28" s="6638"/>
      <c r="B28" s="6707" t="s">
        <v>2360</v>
      </c>
      <c r="C28" s="2115"/>
      <c r="D28" s="1509"/>
      <c r="E28" s="1509"/>
      <c r="F28" s="1509"/>
      <c r="G28" s="1509"/>
      <c r="H28" s="1509"/>
      <c r="I28" s="1509"/>
      <c r="J28" s="1509"/>
      <c r="K28" s="1509"/>
      <c r="L28" s="1509"/>
      <c r="M28" s="1764"/>
    </row>
    <row r="29" spans="1:14" ht="31.5">
      <c r="A29" s="6638"/>
      <c r="B29" s="6708"/>
      <c r="C29" s="2116" t="s">
        <v>2361</v>
      </c>
      <c r="D29" s="1507" t="s">
        <v>437</v>
      </c>
      <c r="E29" s="1520"/>
      <c r="F29" s="1520" t="s">
        <v>2362</v>
      </c>
      <c r="G29" s="4708" t="s">
        <v>437</v>
      </c>
      <c r="H29" s="1520"/>
      <c r="I29" s="1520" t="s">
        <v>2363</v>
      </c>
      <c r="J29" s="1511"/>
      <c r="K29" s="1371"/>
      <c r="L29" s="1512"/>
      <c r="M29" s="1761"/>
    </row>
    <row r="30" spans="1:14">
      <c r="A30" s="6638"/>
      <c r="B30" s="6709"/>
      <c r="C30" s="2114"/>
      <c r="D30" s="1508"/>
      <c r="E30" s="1508"/>
      <c r="F30" s="1508"/>
      <c r="G30" s="1508"/>
      <c r="H30" s="1508"/>
      <c r="I30" s="1508"/>
      <c r="J30" s="1508"/>
      <c r="K30" s="1508"/>
      <c r="L30" s="1508"/>
      <c r="M30" s="1762"/>
    </row>
    <row r="31" spans="1:14" ht="15.75" customHeight="1">
      <c r="A31" s="6638"/>
      <c r="B31" s="6642" t="s">
        <v>2364</v>
      </c>
      <c r="C31" s="2117"/>
      <c r="D31" s="1513"/>
      <c r="E31" s="1513"/>
      <c r="F31" s="1513"/>
      <c r="G31" s="1513"/>
      <c r="H31" s="1513"/>
      <c r="I31" s="1513"/>
      <c r="J31" s="1513"/>
      <c r="K31" s="1513"/>
      <c r="L31" s="1501"/>
      <c r="M31" s="1757"/>
    </row>
    <row r="32" spans="1:14" ht="15.75" customHeight="1">
      <c r="A32" s="6638"/>
      <c r="B32" s="6642"/>
      <c r="C32" s="2113" t="s">
        <v>2365</v>
      </c>
      <c r="D32" s="4250">
        <v>2024</v>
      </c>
      <c r="E32" s="2351"/>
      <c r="F32" s="1520" t="s">
        <v>2366</v>
      </c>
      <c r="G32" s="1514" t="s">
        <v>2457</v>
      </c>
      <c r="H32" s="2351"/>
      <c r="I32" s="1520"/>
      <c r="J32" s="2351"/>
      <c r="K32" s="2351"/>
      <c r="L32" s="2350"/>
      <c r="M32" s="1763"/>
    </row>
    <row r="33" spans="1:13" ht="15.75" customHeight="1">
      <c r="A33" s="6638"/>
      <c r="B33" s="6642"/>
      <c r="C33" s="2114"/>
      <c r="D33" s="1515"/>
      <c r="E33" s="1516"/>
      <c r="F33" s="1508"/>
      <c r="G33" s="1516"/>
      <c r="H33" s="1516"/>
      <c r="I33" s="1508"/>
      <c r="J33" s="1516"/>
      <c r="K33" s="1516"/>
      <c r="L33" s="1502"/>
      <c r="M33" s="1758"/>
    </row>
    <row r="34" spans="1:13" ht="15.75" customHeight="1">
      <c r="A34" s="6638"/>
      <c r="B34" s="6644" t="s">
        <v>2367</v>
      </c>
      <c r="C34" s="3786"/>
      <c r="D34" s="3787"/>
      <c r="E34" s="3787"/>
      <c r="F34" s="3787"/>
      <c r="G34" s="3787"/>
      <c r="H34" s="3787"/>
      <c r="I34" s="3787"/>
      <c r="J34" s="3787"/>
      <c r="K34" s="3787"/>
      <c r="L34" s="3787"/>
      <c r="M34" s="3788"/>
    </row>
    <row r="35" spans="1:13" ht="15.75" customHeight="1">
      <c r="A35" s="6638"/>
      <c r="B35" s="6644"/>
      <c r="C35" s="3789"/>
      <c r="D35" s="3167" t="s">
        <v>2368</v>
      </c>
      <c r="E35" s="3167">
        <v>2023</v>
      </c>
      <c r="F35" s="3167" t="s">
        <v>2369</v>
      </c>
      <c r="G35" s="3167">
        <v>2024</v>
      </c>
      <c r="H35" s="3167" t="s">
        <v>2370</v>
      </c>
      <c r="I35" s="3167">
        <v>2025</v>
      </c>
      <c r="J35" s="3167" t="s">
        <v>2371</v>
      </c>
      <c r="K35" s="3167">
        <v>2026</v>
      </c>
      <c r="L35" s="3167" t="s">
        <v>2372</v>
      </c>
      <c r="M35" s="3168">
        <v>2027</v>
      </c>
    </row>
    <row r="36" spans="1:13" ht="15.75" customHeight="1">
      <c r="A36" s="6638"/>
      <c r="B36" s="6644"/>
      <c r="C36" s="3789"/>
      <c r="D36" s="6660"/>
      <c r="E36" s="6645"/>
      <c r="F36" s="6660">
        <v>135</v>
      </c>
      <c r="G36" s="6645"/>
      <c r="H36" s="6660">
        <v>135</v>
      </c>
      <c r="I36" s="6645"/>
      <c r="J36" s="6660">
        <v>135</v>
      </c>
      <c r="K36" s="6645"/>
      <c r="L36" s="6660">
        <v>135</v>
      </c>
      <c r="M36" s="5982"/>
    </row>
    <row r="37" spans="1:13" ht="15.75" customHeight="1">
      <c r="A37" s="6638"/>
      <c r="B37" s="6644"/>
      <c r="C37" s="3789"/>
      <c r="D37" s="3167" t="s">
        <v>2373</v>
      </c>
      <c r="E37" s="3167">
        <v>2028</v>
      </c>
      <c r="F37" s="3167" t="s">
        <v>2374</v>
      </c>
      <c r="G37" s="3167">
        <v>2029</v>
      </c>
      <c r="H37" s="3167" t="s">
        <v>2375</v>
      </c>
      <c r="I37" s="3167">
        <v>2030</v>
      </c>
      <c r="J37" s="3167" t="s">
        <v>2376</v>
      </c>
      <c r="K37" s="3167">
        <v>2031</v>
      </c>
      <c r="L37" s="3167" t="s">
        <v>2377</v>
      </c>
      <c r="M37" s="3168">
        <v>2032</v>
      </c>
    </row>
    <row r="38" spans="1:13" ht="15.75" customHeight="1">
      <c r="A38" s="6638"/>
      <c r="B38" s="6644"/>
      <c r="C38" s="3789"/>
      <c r="D38" s="6660">
        <v>135</v>
      </c>
      <c r="E38" s="6645"/>
      <c r="F38" s="6660">
        <v>135</v>
      </c>
      <c r="G38" s="6645"/>
      <c r="H38" s="6660">
        <v>135</v>
      </c>
      <c r="I38" s="6645"/>
      <c r="J38" s="6660">
        <v>135</v>
      </c>
      <c r="K38" s="6645"/>
      <c r="L38" s="6660">
        <v>135</v>
      </c>
      <c r="M38" s="5982"/>
    </row>
    <row r="39" spans="1:13" ht="15.75" customHeight="1">
      <c r="A39" s="6638"/>
      <c r="B39" s="6644"/>
      <c r="C39" s="3789"/>
      <c r="D39" s="3167" t="s">
        <v>2378</v>
      </c>
      <c r="E39" s="3167">
        <v>2033</v>
      </c>
      <c r="F39" s="3167" t="s">
        <v>2379</v>
      </c>
      <c r="G39" s="3167">
        <v>2034</v>
      </c>
      <c r="H39" s="3167" t="s">
        <v>2380</v>
      </c>
      <c r="I39" s="3167">
        <v>2035</v>
      </c>
      <c r="J39" s="3167" t="s">
        <v>2381</v>
      </c>
      <c r="K39" s="3167">
        <v>2036</v>
      </c>
      <c r="L39" s="3167" t="s">
        <v>2382</v>
      </c>
      <c r="M39" s="3168">
        <v>2037</v>
      </c>
    </row>
    <row r="40" spans="1:13" ht="15.75" customHeight="1">
      <c r="A40" s="6638"/>
      <c r="B40" s="6644"/>
      <c r="C40" s="3789"/>
      <c r="D40" s="6660">
        <v>135</v>
      </c>
      <c r="E40" s="6645"/>
      <c r="F40" s="6660">
        <v>135</v>
      </c>
      <c r="G40" s="6645"/>
      <c r="H40" s="6660">
        <v>135</v>
      </c>
      <c r="I40" s="6645"/>
      <c r="J40" s="6660">
        <v>135</v>
      </c>
      <c r="K40" s="6645"/>
      <c r="L40" s="6660">
        <v>135</v>
      </c>
      <c r="M40" s="5982"/>
    </row>
    <row r="41" spans="1:13" ht="15.75" customHeight="1">
      <c r="A41" s="6638"/>
      <c r="B41" s="6644"/>
      <c r="C41" s="3789"/>
      <c r="D41" s="3185" t="s">
        <v>2383</v>
      </c>
      <c r="E41" s="3185">
        <v>2038</v>
      </c>
      <c r="F41" s="3185" t="s">
        <v>2384</v>
      </c>
      <c r="G41" s="3185" t="s">
        <v>359</v>
      </c>
      <c r="H41" s="2389" t="s">
        <v>359</v>
      </c>
      <c r="I41" s="2389" t="s">
        <v>359</v>
      </c>
      <c r="J41" s="2389" t="s">
        <v>359</v>
      </c>
      <c r="K41" s="2389" t="s">
        <v>359</v>
      </c>
      <c r="L41" s="2389" t="s">
        <v>359</v>
      </c>
      <c r="M41" s="2134" t="s">
        <v>359</v>
      </c>
    </row>
    <row r="42" spans="1:13" ht="15.75" customHeight="1">
      <c r="A42" s="6638"/>
      <c r="B42" s="6644"/>
      <c r="C42" s="3789"/>
      <c r="D42" s="6660">
        <v>135</v>
      </c>
      <c r="E42" s="6645"/>
      <c r="F42" s="5981">
        <v>2025</v>
      </c>
      <c r="G42" s="6645"/>
      <c r="H42" s="2389"/>
      <c r="I42" s="2389"/>
      <c r="J42" s="2389"/>
      <c r="K42" s="2389"/>
      <c r="L42" s="2389"/>
      <c r="M42" s="2134" t="s">
        <v>359</v>
      </c>
    </row>
    <row r="43" spans="1:13" ht="15.75" customHeight="1">
      <c r="A43" s="6638"/>
      <c r="B43" s="6644"/>
      <c r="C43" s="3790"/>
      <c r="D43" s="3791"/>
      <c r="E43" s="3792"/>
      <c r="F43" s="3791"/>
      <c r="G43" s="3792"/>
      <c r="H43" s="3793"/>
      <c r="I43" s="3794"/>
      <c r="J43" s="3793"/>
      <c r="K43" s="3794"/>
      <c r="L43" s="3793"/>
      <c r="M43" s="3795"/>
    </row>
    <row r="44" spans="1:13" ht="15.75" customHeight="1">
      <c r="A44" s="6638"/>
      <c r="B44" s="6642" t="s">
        <v>2385</v>
      </c>
      <c r="C44" s="2115"/>
      <c r="D44" s="1509"/>
      <c r="E44" s="1509"/>
      <c r="F44" s="1509"/>
      <c r="G44" s="1509"/>
      <c r="H44" s="1509"/>
      <c r="I44" s="1509"/>
      <c r="J44" s="1509"/>
      <c r="K44" s="1509"/>
      <c r="L44" s="2350"/>
      <c r="M44" s="1763"/>
    </row>
    <row r="45" spans="1:13" ht="15.75" customHeight="1">
      <c r="A45" s="6638"/>
      <c r="B45" s="6642"/>
      <c r="C45" s="2118"/>
      <c r="D45" s="2349" t="s">
        <v>93</v>
      </c>
      <c r="E45" s="1504" t="s">
        <v>95</v>
      </c>
      <c r="F45" s="6646" t="s">
        <v>2386</v>
      </c>
      <c r="G45" s="6666" t="s">
        <v>103</v>
      </c>
      <c r="H45" s="6666"/>
      <c r="I45" s="6666"/>
      <c r="J45" s="6666"/>
      <c r="K45" s="1520" t="s">
        <v>2387</v>
      </c>
      <c r="L45" s="6667"/>
      <c r="M45" s="6668"/>
    </row>
    <row r="46" spans="1:13" ht="15.75" customHeight="1">
      <c r="A46" s="6638"/>
      <c r="B46" s="6642"/>
      <c r="C46" s="2118"/>
      <c r="D46" s="1510" t="s">
        <v>2441</v>
      </c>
      <c r="E46" s="1507"/>
      <c r="F46" s="6646"/>
      <c r="G46" s="6666"/>
      <c r="H46" s="6666"/>
      <c r="I46" s="6666"/>
      <c r="J46" s="6666"/>
      <c r="K46" s="2350"/>
      <c r="L46" s="6667"/>
      <c r="M46" s="6668"/>
    </row>
    <row r="47" spans="1:13" ht="15.75" customHeight="1">
      <c r="A47" s="6638"/>
      <c r="B47" s="6642"/>
      <c r="C47" s="2118"/>
      <c r="D47" s="2350"/>
      <c r="E47" s="2350"/>
      <c r="F47" s="2350"/>
      <c r="G47" s="2350"/>
      <c r="H47" s="2350"/>
      <c r="I47" s="2350"/>
      <c r="J47" s="2350"/>
      <c r="K47" s="2350"/>
      <c r="L47" s="2350"/>
      <c r="M47" s="1763"/>
    </row>
    <row r="48" spans="1:13" ht="48" customHeight="1">
      <c r="A48" s="6638"/>
      <c r="B48" s="2436" t="s">
        <v>2388</v>
      </c>
      <c r="C48" s="6654" t="s">
        <v>2654</v>
      </c>
      <c r="D48" s="6655"/>
      <c r="E48" s="6655"/>
      <c r="F48" s="6655"/>
      <c r="G48" s="6655"/>
      <c r="H48" s="6655"/>
      <c r="I48" s="6655"/>
      <c r="J48" s="6655"/>
      <c r="K48" s="6655"/>
      <c r="L48" s="6655"/>
      <c r="M48" s="6656"/>
    </row>
    <row r="49" spans="1:13" ht="15.75" customHeight="1">
      <c r="A49" s="6638"/>
      <c r="B49" s="2441" t="s">
        <v>2390</v>
      </c>
      <c r="C49" s="6657" t="s">
        <v>2655</v>
      </c>
      <c r="D49" s="6658"/>
      <c r="E49" s="6658"/>
      <c r="F49" s="6658"/>
      <c r="G49" s="6658"/>
      <c r="H49" s="6658"/>
      <c r="I49" s="6658"/>
      <c r="J49" s="6658"/>
      <c r="K49" s="6658"/>
      <c r="L49" s="6658"/>
      <c r="M49" s="6659"/>
    </row>
    <row r="50" spans="1:13">
      <c r="A50" s="6638"/>
      <c r="B50" s="2441" t="s">
        <v>2392</v>
      </c>
      <c r="C50" s="2110">
        <v>15</v>
      </c>
      <c r="D50" s="1371"/>
      <c r="E50" s="1371"/>
      <c r="F50" s="1371"/>
      <c r="G50" s="1371"/>
      <c r="H50" s="1371"/>
      <c r="I50" s="1371"/>
      <c r="J50" s="1371"/>
      <c r="K50" s="1371"/>
      <c r="L50" s="1371"/>
      <c r="M50" s="1765"/>
    </row>
    <row r="51" spans="1:13">
      <c r="A51" s="6638"/>
      <c r="B51" s="2441" t="s">
        <v>2393</v>
      </c>
      <c r="C51" s="2119" t="s">
        <v>437</v>
      </c>
      <c r="D51" s="1371"/>
      <c r="E51" s="1371"/>
      <c r="F51" s="1371"/>
      <c r="G51" s="1371"/>
      <c r="H51" s="1371"/>
      <c r="I51" s="1371"/>
      <c r="J51" s="1371"/>
      <c r="K51" s="1371"/>
      <c r="L51" s="1371"/>
      <c r="M51" s="1765"/>
    </row>
    <row r="52" spans="1:13" ht="15.75" customHeight="1" thickBot="1">
      <c r="A52" s="6650" t="s">
        <v>2394</v>
      </c>
      <c r="B52" s="2441" t="s">
        <v>2395</v>
      </c>
      <c r="C52" s="6635" t="s">
        <v>1313</v>
      </c>
      <c r="D52" s="6636"/>
      <c r="E52" s="6636"/>
      <c r="F52" s="6636"/>
      <c r="G52" s="6636"/>
      <c r="H52" s="6636"/>
      <c r="I52" s="6636"/>
      <c r="J52" s="6636"/>
      <c r="K52" s="6636"/>
      <c r="L52" s="6636"/>
      <c r="M52" s="6637"/>
    </row>
    <row r="53" spans="1:13" ht="29.25" customHeight="1" thickBot="1">
      <c r="A53" s="6650"/>
      <c r="B53" s="2441" t="s">
        <v>2396</v>
      </c>
      <c r="C53" s="6635" t="s">
        <v>2397</v>
      </c>
      <c r="D53" s="6636"/>
      <c r="E53" s="6636"/>
      <c r="F53" s="6636"/>
      <c r="G53" s="6636"/>
      <c r="H53" s="6636"/>
      <c r="I53" s="6636"/>
      <c r="J53" s="6636"/>
      <c r="K53" s="6636"/>
      <c r="L53" s="6636"/>
      <c r="M53" s="6637"/>
    </row>
    <row r="54" spans="1:13" ht="15.75" customHeight="1" thickBot="1">
      <c r="A54" s="6650"/>
      <c r="B54" s="2441" t="s">
        <v>2398</v>
      </c>
      <c r="C54" s="6635" t="s">
        <v>289</v>
      </c>
      <c r="D54" s="6636"/>
      <c r="E54" s="6636"/>
      <c r="F54" s="6636"/>
      <c r="G54" s="6636"/>
      <c r="H54" s="6636"/>
      <c r="I54" s="6636"/>
      <c r="J54" s="6636"/>
      <c r="K54" s="6636"/>
      <c r="L54" s="6636"/>
      <c r="M54" s="6637"/>
    </row>
    <row r="55" spans="1:13" ht="15.75" customHeight="1" thickBot="1">
      <c r="A55" s="6650"/>
      <c r="B55" s="2441" t="s">
        <v>2399</v>
      </c>
      <c r="C55" s="6635" t="s">
        <v>1312</v>
      </c>
      <c r="D55" s="6636"/>
      <c r="E55" s="6636"/>
      <c r="F55" s="6636"/>
      <c r="G55" s="6636"/>
      <c r="H55" s="6636"/>
      <c r="I55" s="6636"/>
      <c r="J55" s="6636"/>
      <c r="K55" s="6636"/>
      <c r="L55" s="6636"/>
      <c r="M55" s="6637"/>
    </row>
    <row r="56" spans="1:13" ht="15.75" customHeight="1" thickBot="1">
      <c r="A56" s="6650"/>
      <c r="B56" s="2441" t="s">
        <v>2400</v>
      </c>
      <c r="C56" s="6651" t="s">
        <v>1314</v>
      </c>
      <c r="D56" s="6652"/>
      <c r="E56" s="6652"/>
      <c r="F56" s="6652"/>
      <c r="G56" s="6652"/>
      <c r="H56" s="6652"/>
      <c r="I56" s="6652"/>
      <c r="J56" s="6652"/>
      <c r="K56" s="6652"/>
      <c r="L56" s="6652"/>
      <c r="M56" s="6653"/>
    </row>
    <row r="57" spans="1:13" ht="15.75" customHeight="1" thickBot="1">
      <c r="A57" s="6650"/>
      <c r="B57" s="2441" t="s">
        <v>2401</v>
      </c>
      <c r="C57" s="6635">
        <v>3779595</v>
      </c>
      <c r="D57" s="6636"/>
      <c r="E57" s="6636"/>
      <c r="F57" s="6636"/>
      <c r="G57" s="6636"/>
      <c r="H57" s="6636"/>
      <c r="I57" s="6636"/>
      <c r="J57" s="6636"/>
      <c r="K57" s="6636"/>
      <c r="L57" s="6636"/>
      <c r="M57" s="6637"/>
    </row>
    <row r="58" spans="1:13" ht="15.75" customHeight="1">
      <c r="A58" s="6631" t="s">
        <v>2402</v>
      </c>
      <c r="B58" s="2441" t="s">
        <v>2403</v>
      </c>
      <c r="C58" s="6632" t="s">
        <v>1132</v>
      </c>
      <c r="D58" s="6633"/>
      <c r="E58" s="6633"/>
      <c r="F58" s="6633"/>
      <c r="G58" s="6633"/>
      <c r="H58" s="6633"/>
      <c r="I58" s="6633"/>
      <c r="J58" s="6633"/>
      <c r="K58" s="6633"/>
      <c r="L58" s="6633"/>
      <c r="M58" s="6634"/>
    </row>
    <row r="59" spans="1:13" ht="15.75" customHeight="1">
      <c r="A59" s="6631"/>
      <c r="B59" s="2441" t="s">
        <v>2404</v>
      </c>
      <c r="C59" s="6635" t="s">
        <v>2405</v>
      </c>
      <c r="D59" s="6636"/>
      <c r="E59" s="6636"/>
      <c r="F59" s="6636"/>
      <c r="G59" s="6636"/>
      <c r="H59" s="6636"/>
      <c r="I59" s="6636"/>
      <c r="J59" s="6636"/>
      <c r="K59" s="6636"/>
      <c r="L59" s="6636"/>
      <c r="M59" s="6637"/>
    </row>
    <row r="60" spans="1:13" ht="16.5" customHeight="1" thickBot="1">
      <c r="A60" s="6631"/>
      <c r="B60" s="2441" t="s">
        <v>244</v>
      </c>
      <c r="C60" s="6635" t="s">
        <v>289</v>
      </c>
      <c r="D60" s="6636"/>
      <c r="E60" s="6636"/>
      <c r="F60" s="6636"/>
      <c r="G60" s="6636"/>
      <c r="H60" s="6636"/>
      <c r="I60" s="6636"/>
      <c r="J60" s="6636"/>
      <c r="K60" s="6636"/>
      <c r="L60" s="6636"/>
      <c r="M60" s="6637"/>
    </row>
    <row r="61" spans="1:13" ht="90" customHeight="1" thickBot="1">
      <c r="A61" s="1766" t="s">
        <v>2406</v>
      </c>
      <c r="B61" s="2442"/>
      <c r="C61" s="6647" t="s">
        <v>2656</v>
      </c>
      <c r="D61" s="6648"/>
      <c r="E61" s="6648"/>
      <c r="F61" s="6648"/>
      <c r="G61" s="6648"/>
      <c r="H61" s="6648"/>
      <c r="I61" s="6648"/>
      <c r="J61" s="6648"/>
      <c r="K61" s="6648"/>
      <c r="L61" s="6648"/>
      <c r="M61" s="6649"/>
    </row>
  </sheetData>
  <mergeCells count="72">
    <mergeCell ref="C11:M11"/>
    <mergeCell ref="C12:M12"/>
    <mergeCell ref="C13:M13"/>
    <mergeCell ref="B28:B30"/>
    <mergeCell ref="F38:G38"/>
    <mergeCell ref="H38:I38"/>
    <mergeCell ref="J38:K38"/>
    <mergeCell ref="L38:M38"/>
    <mergeCell ref="D36:E36"/>
    <mergeCell ref="F36:G36"/>
    <mergeCell ref="H36:I36"/>
    <mergeCell ref="J36:K36"/>
    <mergeCell ref="L36:M36"/>
    <mergeCell ref="L9:M9"/>
    <mergeCell ref="C10:D10"/>
    <mergeCell ref="F10:G10"/>
    <mergeCell ref="I10:J10"/>
    <mergeCell ref="L10:M10"/>
    <mergeCell ref="N1:V1"/>
    <mergeCell ref="A2:A14"/>
    <mergeCell ref="C2:M2"/>
    <mergeCell ref="N2:V2"/>
    <mergeCell ref="C3:M3"/>
    <mergeCell ref="N3:V3"/>
    <mergeCell ref="F4:G4"/>
    <mergeCell ref="I4:M4"/>
    <mergeCell ref="C5:M5"/>
    <mergeCell ref="C6:M6"/>
    <mergeCell ref="I7:M7"/>
    <mergeCell ref="B8:B10"/>
    <mergeCell ref="C9:D9"/>
    <mergeCell ref="F9:G9"/>
    <mergeCell ref="I9:J9"/>
    <mergeCell ref="B1:M1"/>
    <mergeCell ref="N13:V13"/>
    <mergeCell ref="C14:D14"/>
    <mergeCell ref="F14:M14"/>
    <mergeCell ref="G45:J46"/>
    <mergeCell ref="L45:M46"/>
    <mergeCell ref="C48:M48"/>
    <mergeCell ref="C49:M49"/>
    <mergeCell ref="D38:E38"/>
    <mergeCell ref="D42:E42"/>
    <mergeCell ref="L40:M40"/>
    <mergeCell ref="J40:K40"/>
    <mergeCell ref="H40:I40"/>
    <mergeCell ref="F40:G40"/>
    <mergeCell ref="D40:E40"/>
    <mergeCell ref="C61:M61"/>
    <mergeCell ref="A52:A57"/>
    <mergeCell ref="C52:M52"/>
    <mergeCell ref="C53:M53"/>
    <mergeCell ref="C54:M54"/>
    <mergeCell ref="C55:M55"/>
    <mergeCell ref="C56:M56"/>
    <mergeCell ref="C57:M57"/>
    <mergeCell ref="D4:E4"/>
    <mergeCell ref="A58:A60"/>
    <mergeCell ref="C58:M58"/>
    <mergeCell ref="C59:M59"/>
    <mergeCell ref="C60:M60"/>
    <mergeCell ref="A15:A51"/>
    <mergeCell ref="C15:M15"/>
    <mergeCell ref="C16:M16"/>
    <mergeCell ref="B17:B23"/>
    <mergeCell ref="F22:G22"/>
    <mergeCell ref="B24:B27"/>
    <mergeCell ref="B31:B33"/>
    <mergeCell ref="B34:B43"/>
    <mergeCell ref="F42:G42"/>
    <mergeCell ref="B44:B47"/>
    <mergeCell ref="F45:F46"/>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5">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Incluir una ficha por cada indicador, ya sea de producto o de resultado" sqref="B1">
      <formula1>0</formula1>
      <formula2>0</formula2>
    </dataValidation>
    <dataValidation type="list" allowBlank="1" showInputMessage="1" showErrorMessage="1" sqref="I7:M7">
      <formula1>INDIRECT($D$7)</formula1>
      <formula2>0</formula2>
    </dataValidation>
    <dataValidation allowBlank="1" showInputMessage="1" showErrorMessage="1" prompt="Identifique la meta ODS a que le apunta el indicador de producto. Seleccione de la lista desplegable." sqref="E14">
      <formula1>0</formula1>
      <formula2>0</formula2>
    </dataValidation>
    <dataValidation allowBlank="1" showInputMessage="1" showErrorMessage="1" prompt="Identifique el ODS a que le apunta el indicador de producto. Seleccione de la lista desplegable._x000a_" sqref="B14">
      <formula1>0</formula1>
      <formula2>0</formula2>
    </dataValidation>
  </dataValidations>
  <hyperlinks>
    <hyperlink ref="C56" r:id="rId1"/>
  </hyperlinks>
  <pageMargins left="0.7" right="0.7" top="0.75" bottom="0.75" header="0.51180555555555496" footer="0.51180555555555496"/>
  <pageSetup paperSize="9" orientation="portrait" horizontalDpi="300" verticalDpi="3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V61"/>
  <sheetViews>
    <sheetView topLeftCell="A26" workbookViewId="0">
      <selection activeCell="F9" sqref="F9:G9"/>
    </sheetView>
  </sheetViews>
  <sheetFormatPr baseColWidth="10" defaultColWidth="8.85546875" defaultRowHeight="15.75"/>
  <cols>
    <col min="1" max="1" width="29" style="1359" customWidth="1"/>
    <col min="2" max="2" width="29.7109375" style="1359" customWidth="1"/>
    <col min="3" max="13" width="11.42578125" style="1359" customWidth="1"/>
    <col min="14" max="16384" width="8.85546875" style="1359"/>
  </cols>
  <sheetData>
    <row r="1" spans="1:22" ht="20.25" customHeight="1">
      <c r="A1" s="2190" t="s">
        <v>359</v>
      </c>
      <c r="B1" s="5963" t="s">
        <v>2657</v>
      </c>
      <c r="C1" s="5963"/>
      <c r="D1" s="5963"/>
      <c r="E1" s="5963"/>
      <c r="F1" s="5963"/>
      <c r="G1" s="5963"/>
      <c r="H1" s="5963"/>
      <c r="I1" s="5963"/>
      <c r="J1" s="5963"/>
      <c r="K1" s="5963"/>
      <c r="L1" s="5963"/>
      <c r="M1" s="6710"/>
    </row>
    <row r="2" spans="1:22" ht="84.75" customHeight="1">
      <c r="A2" s="6751" t="s">
        <v>2329</v>
      </c>
      <c r="B2" s="2283" t="s">
        <v>2330</v>
      </c>
      <c r="C2" s="6657" t="s">
        <v>2658</v>
      </c>
      <c r="D2" s="6658"/>
      <c r="E2" s="6658"/>
      <c r="F2" s="6658"/>
      <c r="G2" s="6658"/>
      <c r="H2" s="6658"/>
      <c r="I2" s="6658"/>
      <c r="J2" s="6658"/>
      <c r="K2" s="6658"/>
      <c r="L2" s="6658"/>
      <c r="M2" s="6659"/>
    </row>
    <row r="3" spans="1:22" ht="78" customHeight="1">
      <c r="A3" s="6452"/>
      <c r="B3" s="3803" t="s">
        <v>2331</v>
      </c>
      <c r="C3" s="6711" t="s">
        <v>2659</v>
      </c>
      <c r="D3" s="6712"/>
      <c r="E3" s="6712"/>
      <c r="F3" s="6712"/>
      <c r="G3" s="6712"/>
      <c r="H3" s="6712"/>
      <c r="I3" s="6712"/>
      <c r="J3" s="6712"/>
      <c r="K3" s="6712"/>
      <c r="L3" s="6712"/>
      <c r="M3" s="6713"/>
    </row>
    <row r="4" spans="1:22" ht="27" customHeight="1">
      <c r="A4" s="6452"/>
      <c r="B4" s="1778" t="s">
        <v>240</v>
      </c>
      <c r="C4" s="3463" t="s">
        <v>95</v>
      </c>
      <c r="D4" s="6718"/>
      <c r="E4" s="6719"/>
      <c r="F4" s="6714" t="s">
        <v>241</v>
      </c>
      <c r="G4" s="6715"/>
      <c r="H4" s="3804" t="s">
        <v>437</v>
      </c>
      <c r="I4" s="6716"/>
      <c r="J4" s="6716"/>
      <c r="K4" s="6716"/>
      <c r="L4" s="6716"/>
      <c r="M4" s="6717"/>
    </row>
    <row r="5" spans="1:22" ht="15" customHeight="1">
      <c r="A5" s="6452"/>
      <c r="B5" s="3461" t="s">
        <v>2333</v>
      </c>
      <c r="C5" s="6753"/>
      <c r="D5" s="6738"/>
      <c r="E5" s="6738"/>
      <c r="F5" s="6738"/>
      <c r="G5" s="6738"/>
      <c r="H5" s="6738"/>
      <c r="I5" s="6738"/>
      <c r="J5" s="6738"/>
      <c r="K5" s="6738"/>
      <c r="L5" s="6738"/>
      <c r="M5" s="6754"/>
    </row>
    <row r="6" spans="1:22" ht="15" customHeight="1">
      <c r="A6" s="6452"/>
      <c r="B6" s="1778" t="s">
        <v>2334</v>
      </c>
      <c r="C6" s="6755"/>
      <c r="D6" s="6756"/>
      <c r="E6" s="6756"/>
      <c r="F6" s="6756"/>
      <c r="G6" s="6756"/>
      <c r="H6" s="6756"/>
      <c r="I6" s="6756"/>
      <c r="J6" s="6756"/>
      <c r="K6" s="6756"/>
      <c r="L6" s="6756"/>
      <c r="M6" s="6757"/>
    </row>
    <row r="7" spans="1:22" ht="15" customHeight="1">
      <c r="A7" s="6452"/>
      <c r="B7" s="1778" t="s">
        <v>2335</v>
      </c>
      <c r="C7" s="6755" t="s">
        <v>1055</v>
      </c>
      <c r="D7" s="6756"/>
      <c r="E7" s="2357" t="s">
        <v>359</v>
      </c>
      <c r="F7" s="2357" t="s">
        <v>359</v>
      </c>
      <c r="G7" s="2968" t="s">
        <v>359</v>
      </c>
      <c r="H7" s="2445" t="s">
        <v>244</v>
      </c>
      <c r="I7" s="6756" t="s">
        <v>56</v>
      </c>
      <c r="J7" s="6756"/>
      <c r="K7" s="6756"/>
      <c r="L7" s="6756"/>
      <c r="M7" s="6757"/>
    </row>
    <row r="8" spans="1:22">
      <c r="A8" s="6452"/>
      <c r="B8" s="6478" t="s">
        <v>2336</v>
      </c>
      <c r="C8" s="2123" t="s">
        <v>359</v>
      </c>
      <c r="D8" s="2357" t="s">
        <v>359</v>
      </c>
      <c r="E8" s="1525" t="s">
        <v>359</v>
      </c>
      <c r="F8" s="1525" t="s">
        <v>359</v>
      </c>
      <c r="G8" s="1525" t="s">
        <v>359</v>
      </c>
      <c r="H8" s="1525" t="s">
        <v>359</v>
      </c>
      <c r="I8" s="2357" t="s">
        <v>359</v>
      </c>
      <c r="J8" s="2357" t="s">
        <v>359</v>
      </c>
      <c r="K8" s="2357" t="s">
        <v>359</v>
      </c>
      <c r="L8" s="2357" t="s">
        <v>359</v>
      </c>
      <c r="M8" s="1767" t="s">
        <v>359</v>
      </c>
    </row>
    <row r="9" spans="1:22" ht="15" customHeight="1">
      <c r="A9" s="6452"/>
      <c r="B9" s="6478"/>
      <c r="C9" s="6753"/>
      <c r="D9" s="6738"/>
      <c r="E9" s="2356" t="s">
        <v>359</v>
      </c>
      <c r="F9" s="6738"/>
      <c r="G9" s="6738"/>
      <c r="H9" s="2356" t="s">
        <v>359</v>
      </c>
      <c r="I9" s="6738" t="s">
        <v>359</v>
      </c>
      <c r="J9" s="6738"/>
      <c r="K9" s="2357" t="s">
        <v>359</v>
      </c>
      <c r="L9" s="6758" t="s">
        <v>359</v>
      </c>
      <c r="M9" s="6759"/>
    </row>
    <row r="10" spans="1:22" ht="15" customHeight="1">
      <c r="A10" s="6452"/>
      <c r="B10" s="6479"/>
      <c r="C10" s="6760" t="s">
        <v>2567</v>
      </c>
      <c r="D10" s="6746"/>
      <c r="E10" s="1526" t="s">
        <v>359</v>
      </c>
      <c r="F10" s="6746" t="s">
        <v>2567</v>
      </c>
      <c r="G10" s="6746"/>
      <c r="H10" s="1526" t="s">
        <v>359</v>
      </c>
      <c r="I10" s="6746" t="s">
        <v>2567</v>
      </c>
      <c r="J10" s="6746"/>
      <c r="K10" s="1526" t="s">
        <v>359</v>
      </c>
      <c r="L10" s="6746" t="s">
        <v>2567</v>
      </c>
      <c r="M10" s="6747"/>
    </row>
    <row r="11" spans="1:22" ht="53.25" customHeight="1">
      <c r="A11" s="6452"/>
      <c r="B11" s="3461" t="s">
        <v>2338</v>
      </c>
      <c r="C11" s="6723" t="s">
        <v>2660</v>
      </c>
      <c r="D11" s="6724"/>
      <c r="E11" s="6724"/>
      <c r="F11" s="6724"/>
      <c r="G11" s="6724"/>
      <c r="H11" s="6724"/>
      <c r="I11" s="6724"/>
      <c r="J11" s="6724"/>
      <c r="K11" s="6724"/>
      <c r="L11" s="6724"/>
      <c r="M11" s="6725"/>
    </row>
    <row r="12" spans="1:22" ht="70.5" customHeight="1">
      <c r="A12" s="6452"/>
      <c r="B12" s="3803" t="s">
        <v>2661</v>
      </c>
      <c r="C12" s="6730" t="s">
        <v>2662</v>
      </c>
      <c r="D12" s="6731"/>
      <c r="E12" s="6731"/>
      <c r="F12" s="6731"/>
      <c r="G12" s="6731"/>
      <c r="H12" s="6731"/>
      <c r="I12" s="6731"/>
      <c r="J12" s="6731"/>
      <c r="K12" s="6731"/>
      <c r="L12" s="6731"/>
      <c r="M12" s="6732"/>
    </row>
    <row r="13" spans="1:22" ht="60.75" customHeight="1">
      <c r="A13" s="6452"/>
      <c r="B13" s="3460" t="s">
        <v>2649</v>
      </c>
      <c r="C13" s="6704" t="s">
        <v>2650</v>
      </c>
      <c r="D13" s="6705"/>
      <c r="E13" s="6705"/>
      <c r="F13" s="6705"/>
      <c r="G13" s="6705"/>
      <c r="H13" s="6705"/>
      <c r="I13" s="6705"/>
      <c r="J13" s="6705"/>
      <c r="K13" s="6705"/>
      <c r="L13" s="6705"/>
      <c r="M13" s="6706"/>
      <c r="N13" s="6583" t="s">
        <v>359</v>
      </c>
      <c r="O13" s="6583"/>
      <c r="P13" s="6583"/>
      <c r="Q13" s="6583"/>
      <c r="R13" s="6583"/>
      <c r="S13" s="6583"/>
      <c r="T13" s="6583"/>
      <c r="U13" s="6583"/>
      <c r="V13" s="6583"/>
    </row>
    <row r="14" spans="1:22" ht="40.5" customHeight="1">
      <c r="A14" s="6752"/>
      <c r="B14" s="3805" t="s">
        <v>2651</v>
      </c>
      <c r="C14" s="6723" t="s">
        <v>283</v>
      </c>
      <c r="D14" s="6724"/>
      <c r="E14" s="2973" t="s">
        <v>108</v>
      </c>
      <c r="F14" s="6724" t="s">
        <v>284</v>
      </c>
      <c r="G14" s="6724"/>
      <c r="H14" s="6724"/>
      <c r="I14" s="6724"/>
      <c r="J14" s="6724"/>
      <c r="K14" s="6724"/>
      <c r="L14" s="6724"/>
      <c r="M14" s="6725"/>
    </row>
    <row r="15" spans="1:22" ht="24.75" customHeight="1">
      <c r="A15" s="6436" t="s">
        <v>2340</v>
      </c>
      <c r="B15" s="1778" t="s">
        <v>230</v>
      </c>
      <c r="C15" s="6723" t="s">
        <v>299</v>
      </c>
      <c r="D15" s="6724"/>
      <c r="E15" s="6724"/>
      <c r="F15" s="6724"/>
      <c r="G15" s="6724"/>
      <c r="H15" s="6724"/>
      <c r="I15" s="6724"/>
      <c r="J15" s="6724"/>
      <c r="K15" s="6724"/>
      <c r="L15" s="6724"/>
      <c r="M15" s="6725"/>
    </row>
    <row r="16" spans="1:22" ht="44.25" customHeight="1">
      <c r="A16" s="6436"/>
      <c r="B16" s="2252" t="s">
        <v>2652</v>
      </c>
      <c r="C16" s="6730" t="s">
        <v>2663</v>
      </c>
      <c r="D16" s="6731"/>
      <c r="E16" s="6731"/>
      <c r="F16" s="6731"/>
      <c r="G16" s="6731"/>
      <c r="H16" s="6731"/>
      <c r="I16" s="6731"/>
      <c r="J16" s="6731"/>
      <c r="K16" s="6731"/>
      <c r="L16" s="6731"/>
      <c r="M16" s="6732"/>
    </row>
    <row r="17" spans="1:13">
      <c r="A17" s="6436"/>
      <c r="B17" s="6477" t="s">
        <v>2341</v>
      </c>
      <c r="C17" s="2123" t="s">
        <v>359</v>
      </c>
      <c r="D17" s="2356" t="s">
        <v>359</v>
      </c>
      <c r="E17" s="2356" t="s">
        <v>359</v>
      </c>
      <c r="F17" s="2356" t="s">
        <v>359</v>
      </c>
      <c r="G17" s="2356" t="s">
        <v>359</v>
      </c>
      <c r="H17" s="2356" t="s">
        <v>359</v>
      </c>
      <c r="I17" s="2356" t="s">
        <v>359</v>
      </c>
      <c r="J17" s="2356" t="s">
        <v>359</v>
      </c>
      <c r="K17" s="2356" t="s">
        <v>359</v>
      </c>
      <c r="L17" s="2356" t="s">
        <v>359</v>
      </c>
      <c r="M17" s="1664" t="s">
        <v>359</v>
      </c>
    </row>
    <row r="18" spans="1:13">
      <c r="A18" s="6436"/>
      <c r="B18" s="6478"/>
      <c r="C18" s="2123" t="s">
        <v>359</v>
      </c>
      <c r="D18" s="1448" t="s">
        <v>359</v>
      </c>
      <c r="E18" s="2356" t="s">
        <v>359</v>
      </c>
      <c r="F18" s="1448" t="s">
        <v>359</v>
      </c>
      <c r="G18" s="2356" t="s">
        <v>359</v>
      </c>
      <c r="H18" s="1448" t="s">
        <v>359</v>
      </c>
      <c r="I18" s="2356" t="s">
        <v>359</v>
      </c>
      <c r="J18" s="1448" t="s">
        <v>359</v>
      </c>
      <c r="K18" s="2356" t="s">
        <v>359</v>
      </c>
      <c r="L18" s="2356" t="s">
        <v>359</v>
      </c>
      <c r="M18" s="1664" t="s">
        <v>359</v>
      </c>
    </row>
    <row r="19" spans="1:13">
      <c r="A19" s="6436"/>
      <c r="B19" s="6478"/>
      <c r="C19" s="2122" t="s">
        <v>2342</v>
      </c>
      <c r="D19" s="1527" t="s">
        <v>359</v>
      </c>
      <c r="E19" s="2356" t="s">
        <v>2343</v>
      </c>
      <c r="F19" s="1527" t="s">
        <v>359</v>
      </c>
      <c r="G19" s="2356" t="s">
        <v>2344</v>
      </c>
      <c r="H19" s="1527" t="s">
        <v>359</v>
      </c>
      <c r="I19" s="2356" t="s">
        <v>2345</v>
      </c>
      <c r="J19" s="1527" t="s">
        <v>359</v>
      </c>
      <c r="K19" s="2356" t="s">
        <v>359</v>
      </c>
      <c r="L19" s="2356" t="s">
        <v>359</v>
      </c>
      <c r="M19" s="1664" t="s">
        <v>359</v>
      </c>
    </row>
    <row r="20" spans="1:13">
      <c r="A20" s="6436"/>
      <c r="B20" s="6478"/>
      <c r="C20" s="2122" t="s">
        <v>2346</v>
      </c>
      <c r="D20" s="1527" t="s">
        <v>359</v>
      </c>
      <c r="E20" s="2356" t="s">
        <v>2347</v>
      </c>
      <c r="F20" s="1527" t="s">
        <v>359</v>
      </c>
      <c r="G20" s="2356" t="s">
        <v>2348</v>
      </c>
      <c r="H20" s="1527" t="s">
        <v>359</v>
      </c>
      <c r="I20" s="2356" t="s">
        <v>359</v>
      </c>
      <c r="J20" s="2356" t="s">
        <v>359</v>
      </c>
      <c r="K20" s="2356" t="s">
        <v>359</v>
      </c>
      <c r="L20" s="2356" t="s">
        <v>359</v>
      </c>
      <c r="M20" s="1664" t="s">
        <v>359</v>
      </c>
    </row>
    <row r="21" spans="1:13">
      <c r="A21" s="6436"/>
      <c r="B21" s="6478"/>
      <c r="C21" s="2122" t="s">
        <v>2349</v>
      </c>
      <c r="D21" s="1527" t="s">
        <v>359</v>
      </c>
      <c r="E21" s="2356" t="s">
        <v>2350</v>
      </c>
      <c r="F21" s="1527" t="s">
        <v>359</v>
      </c>
      <c r="G21" s="2356" t="s">
        <v>359</v>
      </c>
      <c r="H21" s="2356" t="s">
        <v>359</v>
      </c>
      <c r="I21" s="2356" t="s">
        <v>359</v>
      </c>
      <c r="J21" s="2356" t="s">
        <v>359</v>
      </c>
      <c r="K21" s="2356" t="s">
        <v>359</v>
      </c>
      <c r="L21" s="2356" t="s">
        <v>359</v>
      </c>
      <c r="M21" s="1664" t="s">
        <v>359</v>
      </c>
    </row>
    <row r="22" spans="1:13" ht="15" customHeight="1">
      <c r="A22" s="6436"/>
      <c r="B22" s="6478"/>
      <c r="C22" s="2122" t="s">
        <v>105</v>
      </c>
      <c r="D22" s="2973" t="s">
        <v>2441</v>
      </c>
      <c r="E22" s="2356" t="s">
        <v>2352</v>
      </c>
      <c r="F22" s="6746" t="s">
        <v>2664</v>
      </c>
      <c r="G22" s="6746"/>
      <c r="H22" s="6746"/>
      <c r="I22" s="6746"/>
      <c r="J22" s="6746"/>
      <c r="K22" s="6746"/>
      <c r="L22" s="6746"/>
      <c r="M22" s="6747"/>
    </row>
    <row r="23" spans="1:13">
      <c r="A23" s="6436"/>
      <c r="B23" s="6479"/>
      <c r="C23" s="2124" t="s">
        <v>359</v>
      </c>
      <c r="D23" s="1448" t="s">
        <v>359</v>
      </c>
      <c r="E23" s="1448" t="s">
        <v>359</v>
      </c>
      <c r="F23" s="1448" t="s">
        <v>359</v>
      </c>
      <c r="G23" s="1448" t="s">
        <v>359</v>
      </c>
      <c r="H23" s="1448" t="s">
        <v>359</v>
      </c>
      <c r="I23" s="1448" t="s">
        <v>359</v>
      </c>
      <c r="J23" s="1448" t="s">
        <v>359</v>
      </c>
      <c r="K23" s="1448" t="s">
        <v>359</v>
      </c>
      <c r="L23" s="1448" t="s">
        <v>359</v>
      </c>
      <c r="M23" s="1769" t="s">
        <v>359</v>
      </c>
    </row>
    <row r="24" spans="1:13">
      <c r="A24" s="6436"/>
      <c r="B24" s="6477" t="s">
        <v>2354</v>
      </c>
      <c r="C24" s="2122" t="s">
        <v>359</v>
      </c>
      <c r="D24" s="2356" t="s">
        <v>359</v>
      </c>
      <c r="E24" s="2356" t="s">
        <v>359</v>
      </c>
      <c r="F24" s="2356" t="s">
        <v>359</v>
      </c>
      <c r="G24" s="2356" t="s">
        <v>359</v>
      </c>
      <c r="H24" s="2356" t="s">
        <v>359</v>
      </c>
      <c r="I24" s="2356" t="s">
        <v>359</v>
      </c>
      <c r="J24" s="2356" t="s">
        <v>359</v>
      </c>
      <c r="K24" s="2356" t="s">
        <v>359</v>
      </c>
      <c r="L24" s="2357" t="s">
        <v>359</v>
      </c>
      <c r="M24" s="1767" t="s">
        <v>359</v>
      </c>
    </row>
    <row r="25" spans="1:13">
      <c r="A25" s="6436"/>
      <c r="B25" s="6478"/>
      <c r="C25" s="2122" t="s">
        <v>2355</v>
      </c>
      <c r="D25" s="1528" t="s">
        <v>359</v>
      </c>
      <c r="E25" s="2356" t="s">
        <v>359</v>
      </c>
      <c r="F25" s="2356" t="s">
        <v>2356</v>
      </c>
      <c r="G25" s="1528" t="s">
        <v>359</v>
      </c>
      <c r="H25" s="2356" t="s">
        <v>359</v>
      </c>
      <c r="I25" s="2356" t="s">
        <v>2357</v>
      </c>
      <c r="J25" s="1528" t="s">
        <v>359</v>
      </c>
      <c r="K25" s="2356" t="s">
        <v>359</v>
      </c>
      <c r="L25" s="2357" t="s">
        <v>359</v>
      </c>
      <c r="M25" s="1767" t="s">
        <v>359</v>
      </c>
    </row>
    <row r="26" spans="1:13">
      <c r="A26" s="6436"/>
      <c r="B26" s="6478"/>
      <c r="C26" s="2122" t="s">
        <v>2358</v>
      </c>
      <c r="D26" s="1529" t="s">
        <v>359</v>
      </c>
      <c r="E26" s="2357" t="s">
        <v>359</v>
      </c>
      <c r="F26" s="2356" t="s">
        <v>2359</v>
      </c>
      <c r="G26" s="1527" t="s">
        <v>2441</v>
      </c>
      <c r="H26" s="2357" t="s">
        <v>359</v>
      </c>
      <c r="I26" s="2357" t="s">
        <v>359</v>
      </c>
      <c r="J26" s="2357" t="s">
        <v>359</v>
      </c>
      <c r="K26" s="2357" t="s">
        <v>359</v>
      </c>
      <c r="L26" s="2357" t="s">
        <v>359</v>
      </c>
      <c r="M26" s="1767" t="s">
        <v>359</v>
      </c>
    </row>
    <row r="27" spans="1:13">
      <c r="A27" s="6436"/>
      <c r="B27" s="6479"/>
      <c r="C27" s="2124" t="s">
        <v>359</v>
      </c>
      <c r="D27" s="1448" t="s">
        <v>359</v>
      </c>
      <c r="E27" s="1448" t="s">
        <v>359</v>
      </c>
      <c r="F27" s="1448" t="s">
        <v>359</v>
      </c>
      <c r="G27" s="1448" t="s">
        <v>359</v>
      </c>
      <c r="H27" s="1448" t="s">
        <v>359</v>
      </c>
      <c r="I27" s="1448" t="s">
        <v>359</v>
      </c>
      <c r="J27" s="1448" t="s">
        <v>359</v>
      </c>
      <c r="K27" s="1448" t="s">
        <v>359</v>
      </c>
      <c r="L27" s="1526" t="s">
        <v>359</v>
      </c>
      <c r="M27" s="1768" t="s">
        <v>359</v>
      </c>
    </row>
    <row r="28" spans="1:13">
      <c r="A28" s="6436"/>
      <c r="B28" s="6761" t="s">
        <v>2360</v>
      </c>
      <c r="C28" s="2122" t="s">
        <v>359</v>
      </c>
      <c r="D28" s="2356" t="s">
        <v>359</v>
      </c>
      <c r="E28" s="2356" t="s">
        <v>359</v>
      </c>
      <c r="F28" s="2356" t="s">
        <v>359</v>
      </c>
      <c r="G28" s="2356" t="s">
        <v>359</v>
      </c>
      <c r="H28" s="2356" t="s">
        <v>359</v>
      </c>
      <c r="I28" s="2356" t="s">
        <v>359</v>
      </c>
      <c r="J28" s="2356" t="s">
        <v>359</v>
      </c>
      <c r="K28" s="2356" t="s">
        <v>359</v>
      </c>
      <c r="L28" s="2356" t="s">
        <v>359</v>
      </c>
      <c r="M28" s="1664" t="s">
        <v>359</v>
      </c>
    </row>
    <row r="29" spans="1:13" ht="27" customHeight="1">
      <c r="A29" s="6436"/>
      <c r="B29" s="6762"/>
      <c r="C29" s="2126" t="s">
        <v>2361</v>
      </c>
      <c r="D29" s="3806">
        <v>1</v>
      </c>
      <c r="E29" s="2356" t="s">
        <v>359</v>
      </c>
      <c r="F29" s="2357" t="s">
        <v>2362</v>
      </c>
      <c r="G29" s="3807">
        <v>2023</v>
      </c>
      <c r="H29" s="2356" t="s">
        <v>359</v>
      </c>
      <c r="I29" s="2357" t="s">
        <v>2363</v>
      </c>
      <c r="J29" s="6727" t="s">
        <v>2665</v>
      </c>
      <c r="K29" s="6721"/>
      <c r="L29" s="6728"/>
      <c r="M29" s="1664" t="s">
        <v>359</v>
      </c>
    </row>
    <row r="30" spans="1:13">
      <c r="A30" s="6436"/>
      <c r="B30" s="6763"/>
      <c r="C30" s="2124" t="s">
        <v>359</v>
      </c>
      <c r="D30" s="1448" t="s">
        <v>359</v>
      </c>
      <c r="E30" s="1448" t="s">
        <v>359</v>
      </c>
      <c r="F30" s="1448" t="s">
        <v>359</v>
      </c>
      <c r="G30" s="1448" t="s">
        <v>359</v>
      </c>
      <c r="H30" s="1448" t="s">
        <v>359</v>
      </c>
      <c r="I30" s="1448" t="s">
        <v>359</v>
      </c>
      <c r="J30" s="1448" t="s">
        <v>359</v>
      </c>
      <c r="K30" s="1448" t="s">
        <v>359</v>
      </c>
      <c r="L30" s="1448" t="s">
        <v>359</v>
      </c>
      <c r="M30" s="1769" t="s">
        <v>359</v>
      </c>
    </row>
    <row r="31" spans="1:13">
      <c r="A31" s="6436"/>
      <c r="B31" s="6477" t="s">
        <v>2364</v>
      </c>
      <c r="C31" s="2127" t="s">
        <v>359</v>
      </c>
      <c r="D31" s="2358" t="s">
        <v>359</v>
      </c>
      <c r="E31" s="2358" t="s">
        <v>359</v>
      </c>
      <c r="F31" s="2358" t="s">
        <v>359</v>
      </c>
      <c r="G31" s="2358" t="s">
        <v>359</v>
      </c>
      <c r="H31" s="2358" t="s">
        <v>359</v>
      </c>
      <c r="I31" s="2358" t="s">
        <v>359</v>
      </c>
      <c r="J31" s="2358" t="s">
        <v>359</v>
      </c>
      <c r="K31" s="2358" t="s">
        <v>359</v>
      </c>
      <c r="L31" s="2357" t="s">
        <v>359</v>
      </c>
      <c r="M31" s="1767" t="s">
        <v>359</v>
      </c>
    </row>
    <row r="32" spans="1:13">
      <c r="A32" s="6436"/>
      <c r="B32" s="6478"/>
      <c r="C32" s="2122" t="s">
        <v>2365</v>
      </c>
      <c r="D32" s="3723">
        <v>2023</v>
      </c>
      <c r="E32" s="2358" t="s">
        <v>359</v>
      </c>
      <c r="F32" s="2356" t="s">
        <v>2366</v>
      </c>
      <c r="G32" s="1531">
        <v>2038</v>
      </c>
      <c r="H32" s="2358" t="s">
        <v>359</v>
      </c>
      <c r="I32" s="2357" t="s">
        <v>359</v>
      </c>
      <c r="J32" s="2358" t="s">
        <v>359</v>
      </c>
      <c r="K32" s="2358" t="s">
        <v>359</v>
      </c>
      <c r="L32" s="2357" t="s">
        <v>359</v>
      </c>
      <c r="M32" s="1767" t="s">
        <v>359</v>
      </c>
    </row>
    <row r="33" spans="1:13">
      <c r="A33" s="6436"/>
      <c r="B33" s="6479"/>
      <c r="C33" s="2122" t="s">
        <v>359</v>
      </c>
      <c r="D33" s="2356" t="s">
        <v>359</v>
      </c>
      <c r="E33" s="2358" t="s">
        <v>359</v>
      </c>
      <c r="F33" s="2356" t="s">
        <v>359</v>
      </c>
      <c r="G33" s="2358" t="s">
        <v>359</v>
      </c>
      <c r="H33" s="2358" t="s">
        <v>359</v>
      </c>
      <c r="I33" s="2357" t="s">
        <v>359</v>
      </c>
      <c r="J33" s="2358" t="s">
        <v>359</v>
      </c>
      <c r="K33" s="2358" t="s">
        <v>359</v>
      </c>
      <c r="L33" s="2357" t="s">
        <v>359</v>
      </c>
      <c r="M33" s="1767" t="s">
        <v>359</v>
      </c>
    </row>
    <row r="34" spans="1:13">
      <c r="A34" s="6436"/>
      <c r="B34" s="6761" t="s">
        <v>2367</v>
      </c>
      <c r="C34" s="3802" t="s">
        <v>359</v>
      </c>
      <c r="D34" s="1667" t="s">
        <v>359</v>
      </c>
      <c r="E34" s="1667" t="s">
        <v>359</v>
      </c>
      <c r="F34" s="1667" t="s">
        <v>359</v>
      </c>
      <c r="G34" s="1667" t="s">
        <v>359</v>
      </c>
      <c r="H34" s="1667" t="s">
        <v>359</v>
      </c>
      <c r="I34" s="1667" t="s">
        <v>359</v>
      </c>
      <c r="J34" s="1667" t="s">
        <v>359</v>
      </c>
      <c r="K34" s="1667" t="s">
        <v>359</v>
      </c>
      <c r="L34" s="1667" t="s">
        <v>359</v>
      </c>
      <c r="M34" s="2133" t="s">
        <v>359</v>
      </c>
    </row>
    <row r="35" spans="1:13" ht="17.100000000000001" customHeight="1">
      <c r="A35" s="6436"/>
      <c r="B35" s="6762"/>
      <c r="C35" s="3128" t="s">
        <v>359</v>
      </c>
      <c r="D35" s="3167" t="s">
        <v>2368</v>
      </c>
      <c r="E35" s="3167">
        <v>2023</v>
      </c>
      <c r="F35" s="3167" t="s">
        <v>2369</v>
      </c>
      <c r="G35" s="3167">
        <v>2024</v>
      </c>
      <c r="H35" s="3167" t="s">
        <v>2370</v>
      </c>
      <c r="I35" s="3167">
        <v>2025</v>
      </c>
      <c r="J35" s="3167" t="s">
        <v>2371</v>
      </c>
      <c r="K35" s="3167">
        <v>2026</v>
      </c>
      <c r="L35" s="3167" t="s">
        <v>2372</v>
      </c>
      <c r="M35" s="3168">
        <v>2027</v>
      </c>
    </row>
    <row r="36" spans="1:13" ht="17.100000000000001" customHeight="1">
      <c r="A36" s="6436"/>
      <c r="B36" s="6762"/>
      <c r="C36" s="3128" t="s">
        <v>359</v>
      </c>
      <c r="D36" s="6660">
        <v>2</v>
      </c>
      <c r="E36" s="6645"/>
      <c r="F36" s="6726">
        <v>2</v>
      </c>
      <c r="G36" s="6645"/>
      <c r="H36" s="6726">
        <v>2</v>
      </c>
      <c r="I36" s="6645"/>
      <c r="J36" s="6726">
        <v>2</v>
      </c>
      <c r="K36" s="6645"/>
      <c r="L36" s="6726">
        <v>2</v>
      </c>
      <c r="M36" s="5982"/>
    </row>
    <row r="37" spans="1:13" ht="17.100000000000001" customHeight="1">
      <c r="A37" s="6436"/>
      <c r="B37" s="6762"/>
      <c r="C37" s="3128" t="s">
        <v>359</v>
      </c>
      <c r="D37" s="3167" t="s">
        <v>2373</v>
      </c>
      <c r="E37" s="3167">
        <v>2028</v>
      </c>
      <c r="F37" s="3167" t="s">
        <v>2374</v>
      </c>
      <c r="G37" s="3167">
        <v>2029</v>
      </c>
      <c r="H37" s="3167" t="s">
        <v>2375</v>
      </c>
      <c r="I37" s="3167">
        <v>2030</v>
      </c>
      <c r="J37" s="3167" t="s">
        <v>2376</v>
      </c>
      <c r="K37" s="3167">
        <v>2031</v>
      </c>
      <c r="L37" s="3167" t="s">
        <v>2377</v>
      </c>
      <c r="M37" s="3168">
        <v>2032</v>
      </c>
    </row>
    <row r="38" spans="1:13" ht="17.100000000000001" customHeight="1">
      <c r="A38" s="6436"/>
      <c r="B38" s="6762"/>
      <c r="C38" s="3128" t="s">
        <v>359</v>
      </c>
      <c r="D38" s="6660">
        <v>2</v>
      </c>
      <c r="E38" s="6645"/>
      <c r="F38" s="6726">
        <v>2</v>
      </c>
      <c r="G38" s="6645"/>
      <c r="H38" s="6726">
        <v>2</v>
      </c>
      <c r="I38" s="6645"/>
      <c r="J38" s="6726">
        <v>2</v>
      </c>
      <c r="K38" s="6645"/>
      <c r="L38" s="6726">
        <v>2</v>
      </c>
      <c r="M38" s="5982"/>
    </row>
    <row r="39" spans="1:13" ht="17.100000000000001" customHeight="1">
      <c r="A39" s="6436"/>
      <c r="B39" s="6762"/>
      <c r="C39" s="3128" t="s">
        <v>359</v>
      </c>
      <c r="D39" s="3167" t="s">
        <v>2378</v>
      </c>
      <c r="E39" s="3167">
        <v>2033</v>
      </c>
      <c r="F39" s="3167" t="s">
        <v>2379</v>
      </c>
      <c r="G39" s="3167">
        <v>2034</v>
      </c>
      <c r="H39" s="3167" t="s">
        <v>2380</v>
      </c>
      <c r="I39" s="3167">
        <v>2035</v>
      </c>
      <c r="J39" s="3167" t="s">
        <v>2381</v>
      </c>
      <c r="K39" s="3167">
        <v>2036</v>
      </c>
      <c r="L39" s="3167" t="s">
        <v>2382</v>
      </c>
      <c r="M39" s="3168">
        <v>2037</v>
      </c>
    </row>
    <row r="40" spans="1:13" ht="17.100000000000001" customHeight="1">
      <c r="A40" s="6436"/>
      <c r="B40" s="6762"/>
      <c r="C40" s="3128" t="s">
        <v>359</v>
      </c>
      <c r="D40" s="6660">
        <v>2</v>
      </c>
      <c r="E40" s="6645"/>
      <c r="F40" s="6726">
        <v>2</v>
      </c>
      <c r="G40" s="6645"/>
      <c r="H40" s="6726">
        <v>2</v>
      </c>
      <c r="I40" s="6645"/>
      <c r="J40" s="6726">
        <v>2</v>
      </c>
      <c r="K40" s="6729"/>
      <c r="L40" s="6660">
        <v>2</v>
      </c>
      <c r="M40" s="5982"/>
    </row>
    <row r="41" spans="1:13" ht="17.100000000000001" customHeight="1">
      <c r="A41" s="6436"/>
      <c r="B41" s="6762"/>
      <c r="C41" s="3128" t="s">
        <v>359</v>
      </c>
      <c r="D41" s="3185" t="s">
        <v>2383</v>
      </c>
      <c r="E41" s="3185">
        <v>2038</v>
      </c>
      <c r="F41" s="3185" t="s">
        <v>2384</v>
      </c>
      <c r="G41" s="1729" t="s">
        <v>359</v>
      </c>
      <c r="H41" s="2389" t="s">
        <v>359</v>
      </c>
      <c r="I41" s="2389" t="s">
        <v>359</v>
      </c>
      <c r="J41" s="2389" t="s">
        <v>359</v>
      </c>
      <c r="K41" s="2389" t="s">
        <v>359</v>
      </c>
      <c r="L41" s="2389" t="s">
        <v>359</v>
      </c>
      <c r="M41" s="2134" t="s">
        <v>359</v>
      </c>
    </row>
    <row r="42" spans="1:13" ht="15" customHeight="1">
      <c r="A42" s="6436"/>
      <c r="B42" s="6762"/>
      <c r="C42" s="3128" t="s">
        <v>359</v>
      </c>
      <c r="D42" s="6660">
        <v>2</v>
      </c>
      <c r="E42" s="6645"/>
      <c r="F42" s="6726">
        <v>32</v>
      </c>
      <c r="G42" s="6645"/>
      <c r="H42" s="2389"/>
      <c r="I42" s="2389"/>
      <c r="J42" s="2389"/>
      <c r="K42" s="2389"/>
      <c r="L42" s="2389"/>
      <c r="M42" s="2134" t="s">
        <v>359</v>
      </c>
    </row>
    <row r="43" spans="1:13" ht="15" customHeight="1">
      <c r="A43" s="6436"/>
      <c r="B43" s="6763"/>
      <c r="C43" s="3151" t="s">
        <v>359</v>
      </c>
      <c r="D43" s="1666" t="s">
        <v>359</v>
      </c>
      <c r="E43" s="1666" t="s">
        <v>359</v>
      </c>
      <c r="F43" s="1666" t="s">
        <v>359</v>
      </c>
      <c r="G43" s="1666" t="s">
        <v>359</v>
      </c>
      <c r="H43" s="6202" t="s">
        <v>359</v>
      </c>
      <c r="I43" s="6202"/>
      <c r="J43" s="1729" t="s">
        <v>359</v>
      </c>
      <c r="K43" s="1729" t="s">
        <v>359</v>
      </c>
      <c r="L43" s="1729" t="s">
        <v>359</v>
      </c>
      <c r="M43" s="3186" t="s">
        <v>359</v>
      </c>
    </row>
    <row r="44" spans="1:13">
      <c r="A44" s="6436"/>
      <c r="B44" s="6477" t="s">
        <v>2385</v>
      </c>
      <c r="C44" s="2122" t="s">
        <v>359</v>
      </c>
      <c r="D44" s="2356" t="s">
        <v>359</v>
      </c>
      <c r="E44" s="2356" t="s">
        <v>359</v>
      </c>
      <c r="F44" s="2356" t="s">
        <v>359</v>
      </c>
      <c r="G44" s="2356" t="s">
        <v>359</v>
      </c>
      <c r="H44" s="2356" t="s">
        <v>359</v>
      </c>
      <c r="I44" s="2356" t="s">
        <v>359</v>
      </c>
      <c r="J44" s="2356" t="s">
        <v>359</v>
      </c>
      <c r="K44" s="2356" t="s">
        <v>359</v>
      </c>
      <c r="L44" s="2357" t="s">
        <v>359</v>
      </c>
      <c r="M44" s="1767" t="s">
        <v>359</v>
      </c>
    </row>
    <row r="45" spans="1:13" ht="15" customHeight="1">
      <c r="A45" s="6436"/>
      <c r="B45" s="6478"/>
      <c r="C45" s="2123" t="s">
        <v>359</v>
      </c>
      <c r="D45" s="2356" t="s">
        <v>93</v>
      </c>
      <c r="E45" s="1448" t="s">
        <v>95</v>
      </c>
      <c r="F45" s="6733" t="s">
        <v>2386</v>
      </c>
      <c r="G45" s="6734" t="s">
        <v>2666</v>
      </c>
      <c r="H45" s="6735"/>
      <c r="I45" s="6735"/>
      <c r="J45" s="6736"/>
      <c r="K45" s="2356" t="s">
        <v>2387</v>
      </c>
      <c r="L45" s="6748" t="s">
        <v>359</v>
      </c>
      <c r="M45" s="6749"/>
    </row>
    <row r="46" spans="1:13">
      <c r="A46" s="6436"/>
      <c r="B46" s="6478"/>
      <c r="C46" s="2123" t="s">
        <v>359</v>
      </c>
      <c r="D46" s="1532" t="s">
        <v>359</v>
      </c>
      <c r="E46" s="1449" t="s">
        <v>2441</v>
      </c>
      <c r="F46" s="6733"/>
      <c r="G46" s="6737"/>
      <c r="H46" s="6738"/>
      <c r="I46" s="6738"/>
      <c r="J46" s="6739"/>
      <c r="K46" s="2357" t="s">
        <v>359</v>
      </c>
      <c r="L46" s="6750"/>
      <c r="M46" s="6747"/>
    </row>
    <row r="47" spans="1:13">
      <c r="A47" s="6436"/>
      <c r="B47" s="6479"/>
      <c r="C47" s="2125" t="s">
        <v>359</v>
      </c>
      <c r="D47" s="1526" t="s">
        <v>359</v>
      </c>
      <c r="E47" s="1526" t="s">
        <v>359</v>
      </c>
      <c r="F47" s="1526" t="s">
        <v>359</v>
      </c>
      <c r="G47" s="1526" t="s">
        <v>359</v>
      </c>
      <c r="H47" s="1526" t="s">
        <v>359</v>
      </c>
      <c r="I47" s="1526" t="s">
        <v>359</v>
      </c>
      <c r="J47" s="1526" t="s">
        <v>359</v>
      </c>
      <c r="K47" s="1526" t="s">
        <v>359</v>
      </c>
      <c r="L47" s="2357" t="s">
        <v>359</v>
      </c>
      <c r="M47" s="1767" t="s">
        <v>359</v>
      </c>
    </row>
    <row r="48" spans="1:13" ht="42.75" customHeight="1">
      <c r="A48" s="6436"/>
      <c r="B48" s="1778" t="s">
        <v>2388</v>
      </c>
      <c r="C48" s="6720" t="s">
        <v>2667</v>
      </c>
      <c r="D48" s="6721"/>
      <c r="E48" s="6721"/>
      <c r="F48" s="6721"/>
      <c r="G48" s="6721"/>
      <c r="H48" s="6721"/>
      <c r="I48" s="6721"/>
      <c r="J48" s="6721"/>
      <c r="K48" s="6721"/>
      <c r="L48" s="6721"/>
      <c r="M48" s="6722"/>
    </row>
    <row r="49" spans="1:13" ht="15" customHeight="1">
      <c r="A49" s="6436"/>
      <c r="B49" s="1778" t="s">
        <v>2577</v>
      </c>
      <c r="C49" s="6723" t="s">
        <v>2665</v>
      </c>
      <c r="D49" s="6724"/>
      <c r="E49" s="6724"/>
      <c r="F49" s="6724"/>
      <c r="G49" s="6724"/>
      <c r="H49" s="6724"/>
      <c r="I49" s="6724"/>
      <c r="J49" s="6724"/>
      <c r="K49" s="6724"/>
      <c r="L49" s="6724"/>
      <c r="M49" s="6725"/>
    </row>
    <row r="50" spans="1:13" ht="15" customHeight="1">
      <c r="A50" s="6436"/>
      <c r="B50" s="1778" t="s">
        <v>2392</v>
      </c>
      <c r="C50" s="6723">
        <v>30</v>
      </c>
      <c r="D50" s="6724"/>
      <c r="E50" s="6724"/>
      <c r="F50" s="6724"/>
      <c r="G50" s="6724"/>
      <c r="H50" s="6724"/>
      <c r="I50" s="6724"/>
      <c r="J50" s="6724"/>
      <c r="K50" s="6724"/>
      <c r="L50" s="6724"/>
      <c r="M50" s="6725"/>
    </row>
    <row r="51" spans="1:13" ht="15" customHeight="1">
      <c r="A51" s="6437"/>
      <c r="B51" s="1778" t="s">
        <v>2393</v>
      </c>
      <c r="C51" s="6723">
        <v>2022</v>
      </c>
      <c r="D51" s="6724"/>
      <c r="E51" s="6724"/>
      <c r="F51" s="6724"/>
      <c r="G51" s="6724"/>
      <c r="H51" s="6724"/>
      <c r="I51" s="6724"/>
      <c r="J51" s="6724"/>
      <c r="K51" s="6724"/>
      <c r="L51" s="6724"/>
      <c r="M51" s="6725"/>
    </row>
    <row r="52" spans="1:13" ht="15" customHeight="1">
      <c r="A52" s="6429" t="s">
        <v>2394</v>
      </c>
      <c r="B52" s="1778" t="s">
        <v>2395</v>
      </c>
      <c r="C52" s="6723" t="s">
        <v>2668</v>
      </c>
      <c r="D52" s="6724"/>
      <c r="E52" s="6724"/>
      <c r="F52" s="6724"/>
      <c r="G52" s="6724"/>
      <c r="H52" s="6724"/>
      <c r="I52" s="6724"/>
      <c r="J52" s="6724"/>
      <c r="K52" s="6724"/>
      <c r="L52" s="6724"/>
      <c r="M52" s="6725"/>
    </row>
    <row r="53" spans="1:13" ht="15" customHeight="1">
      <c r="A53" s="6429"/>
      <c r="B53" s="1778" t="s">
        <v>2396</v>
      </c>
      <c r="C53" s="6723" t="s">
        <v>2669</v>
      </c>
      <c r="D53" s="6724"/>
      <c r="E53" s="6724"/>
      <c r="F53" s="6724"/>
      <c r="G53" s="6724"/>
      <c r="H53" s="6724"/>
      <c r="I53" s="6724"/>
      <c r="J53" s="6724"/>
      <c r="K53" s="6724"/>
      <c r="L53" s="6724"/>
      <c r="M53" s="6725"/>
    </row>
    <row r="54" spans="1:13" ht="15" customHeight="1">
      <c r="A54" s="6429"/>
      <c r="B54" s="1778" t="s">
        <v>2398</v>
      </c>
      <c r="C54" s="6723" t="s">
        <v>56</v>
      </c>
      <c r="D54" s="6724"/>
      <c r="E54" s="6724"/>
      <c r="F54" s="6724"/>
      <c r="G54" s="6724"/>
      <c r="H54" s="6724"/>
      <c r="I54" s="6724"/>
      <c r="J54" s="6724"/>
      <c r="K54" s="6724"/>
      <c r="L54" s="6724"/>
      <c r="M54" s="6725"/>
    </row>
    <row r="55" spans="1:13" ht="15" customHeight="1">
      <c r="A55" s="6429"/>
      <c r="B55" s="1778" t="s">
        <v>2399</v>
      </c>
      <c r="C55" s="6723" t="s">
        <v>1894</v>
      </c>
      <c r="D55" s="6724"/>
      <c r="E55" s="6724"/>
      <c r="F55" s="6724"/>
      <c r="G55" s="6724"/>
      <c r="H55" s="6724"/>
      <c r="I55" s="6724"/>
      <c r="J55" s="6724"/>
      <c r="K55" s="6724"/>
      <c r="L55" s="6724"/>
      <c r="M55" s="6725"/>
    </row>
    <row r="56" spans="1:13" ht="15" customHeight="1">
      <c r="A56" s="6429"/>
      <c r="B56" s="1778" t="s">
        <v>2400</v>
      </c>
      <c r="C56" s="6740" t="s">
        <v>2670</v>
      </c>
      <c r="D56" s="6741"/>
      <c r="E56" s="6741"/>
      <c r="F56" s="6741"/>
      <c r="G56" s="6741"/>
      <c r="H56" s="6741"/>
      <c r="I56" s="6741"/>
      <c r="J56" s="6741"/>
      <c r="K56" s="6741"/>
      <c r="L56" s="6741"/>
      <c r="M56" s="6742"/>
    </row>
    <row r="57" spans="1:13" ht="15" customHeight="1">
      <c r="A57" s="6435"/>
      <c r="B57" s="1778" t="s">
        <v>2401</v>
      </c>
      <c r="C57" s="6723">
        <v>3808330</v>
      </c>
      <c r="D57" s="6724"/>
      <c r="E57" s="6724"/>
      <c r="F57" s="6724"/>
      <c r="G57" s="6724"/>
      <c r="H57" s="6724"/>
      <c r="I57" s="6724"/>
      <c r="J57" s="6724"/>
      <c r="K57" s="6724"/>
      <c r="L57" s="6724"/>
      <c r="M57" s="6725"/>
    </row>
    <row r="58" spans="1:13" ht="15" customHeight="1">
      <c r="A58" s="6428" t="s">
        <v>2402</v>
      </c>
      <c r="B58" s="1779" t="s">
        <v>2403</v>
      </c>
      <c r="C58" s="6723" t="s">
        <v>2671</v>
      </c>
      <c r="D58" s="6724"/>
      <c r="E58" s="6724"/>
      <c r="F58" s="6724"/>
      <c r="G58" s="6724"/>
      <c r="H58" s="6724"/>
      <c r="I58" s="6724"/>
      <c r="J58" s="6724"/>
      <c r="K58" s="6724"/>
      <c r="L58" s="6724"/>
      <c r="M58" s="6725"/>
    </row>
    <row r="59" spans="1:13" ht="15" customHeight="1">
      <c r="A59" s="6429"/>
      <c r="B59" s="1779" t="s">
        <v>2404</v>
      </c>
      <c r="C59" s="6723" t="s">
        <v>2672</v>
      </c>
      <c r="D59" s="6724"/>
      <c r="E59" s="6724"/>
      <c r="F59" s="6724"/>
      <c r="G59" s="6724"/>
      <c r="H59" s="6724"/>
      <c r="I59" s="6724"/>
      <c r="J59" s="6724"/>
      <c r="K59" s="6724"/>
      <c r="L59" s="6724"/>
      <c r="M59" s="6725"/>
    </row>
    <row r="60" spans="1:13" ht="15" customHeight="1">
      <c r="A60" s="6429"/>
      <c r="B60" s="1779" t="s">
        <v>244</v>
      </c>
      <c r="C60" s="6723" t="s">
        <v>56</v>
      </c>
      <c r="D60" s="6724"/>
      <c r="E60" s="6724"/>
      <c r="F60" s="6724"/>
      <c r="G60" s="6724"/>
      <c r="H60" s="6724"/>
      <c r="I60" s="6724"/>
      <c r="J60" s="6724"/>
      <c r="K60" s="6724"/>
      <c r="L60" s="6724"/>
      <c r="M60" s="6725"/>
    </row>
    <row r="61" spans="1:13" ht="15" customHeight="1">
      <c r="A61" s="2277" t="s">
        <v>2406</v>
      </c>
      <c r="B61" s="2457" t="s">
        <v>359</v>
      </c>
      <c r="C61" s="6743" t="s">
        <v>359</v>
      </c>
      <c r="D61" s="6744"/>
      <c r="E61" s="6744"/>
      <c r="F61" s="6744"/>
      <c r="G61" s="6744"/>
      <c r="H61" s="6744"/>
      <c r="I61" s="6744"/>
      <c r="J61" s="6744"/>
      <c r="K61" s="6744"/>
      <c r="L61" s="6744"/>
      <c r="M61" s="6745"/>
    </row>
  </sheetData>
  <mergeCells count="74">
    <mergeCell ref="B34:B43"/>
    <mergeCell ref="N13:V13"/>
    <mergeCell ref="C14:D14"/>
    <mergeCell ref="F14:M14"/>
    <mergeCell ref="C15:M15"/>
    <mergeCell ref="L40:M40"/>
    <mergeCell ref="D42:E42"/>
    <mergeCell ref="B28:B30"/>
    <mergeCell ref="A2:A14"/>
    <mergeCell ref="C5:M5"/>
    <mergeCell ref="C6:M6"/>
    <mergeCell ref="C7:D7"/>
    <mergeCell ref="I7:M7"/>
    <mergeCell ref="B8:B10"/>
    <mergeCell ref="C9:D9"/>
    <mergeCell ref="F9:G9"/>
    <mergeCell ref="I9:J9"/>
    <mergeCell ref="L9:M9"/>
    <mergeCell ref="C10:D10"/>
    <mergeCell ref="F10:G10"/>
    <mergeCell ref="I10:J10"/>
    <mergeCell ref="L10:M10"/>
    <mergeCell ref="C61:M61"/>
    <mergeCell ref="B31:B33"/>
    <mergeCell ref="F42:G42"/>
    <mergeCell ref="C50:M50"/>
    <mergeCell ref="C16:M16"/>
    <mergeCell ref="B17:B23"/>
    <mergeCell ref="F22:M22"/>
    <mergeCell ref="B24:B27"/>
    <mergeCell ref="L45:M46"/>
    <mergeCell ref="C49:M49"/>
    <mergeCell ref="D36:E36"/>
    <mergeCell ref="F36:G36"/>
    <mergeCell ref="H36:I36"/>
    <mergeCell ref="J36:K36"/>
    <mergeCell ref="L36:M36"/>
    <mergeCell ref="D38:E38"/>
    <mergeCell ref="A58:A60"/>
    <mergeCell ref="C58:M58"/>
    <mergeCell ref="C59:M59"/>
    <mergeCell ref="C60:M60"/>
    <mergeCell ref="B44:B47"/>
    <mergeCell ref="F45:F46"/>
    <mergeCell ref="G45:J46"/>
    <mergeCell ref="C51:M51"/>
    <mergeCell ref="A52:A57"/>
    <mergeCell ref="C52:M52"/>
    <mergeCell ref="C53:M53"/>
    <mergeCell ref="C54:M54"/>
    <mergeCell ref="C55:M55"/>
    <mergeCell ref="C56:M56"/>
    <mergeCell ref="C57:M57"/>
    <mergeCell ref="A15:A51"/>
    <mergeCell ref="C48:M48"/>
    <mergeCell ref="C11:M11"/>
    <mergeCell ref="H38:I38"/>
    <mergeCell ref="H43:I43"/>
    <mergeCell ref="J29:L29"/>
    <mergeCell ref="F38:G38"/>
    <mergeCell ref="J38:K38"/>
    <mergeCell ref="L38:M38"/>
    <mergeCell ref="D40:E40"/>
    <mergeCell ref="F40:G40"/>
    <mergeCell ref="H40:I40"/>
    <mergeCell ref="J40:K40"/>
    <mergeCell ref="C12:M12"/>
    <mergeCell ref="C13:M13"/>
    <mergeCell ref="B1:M1"/>
    <mergeCell ref="C2:M2"/>
    <mergeCell ref="C3:M3"/>
    <mergeCell ref="F4:G4"/>
    <mergeCell ref="I4:M4"/>
    <mergeCell ref="D4:E4"/>
  </mergeCells>
  <hyperlinks>
    <hyperlink ref="C56" r:id="rId1"/>
  </hyperlinks>
  <pageMargins left="0.7" right="0.7" top="0.75" bottom="0.75" header="0.3" footer="0.3"/>
  <pageSetup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topLeftCell="A24" workbookViewId="0">
      <selection activeCell="C7" sqref="C7:G7"/>
    </sheetView>
  </sheetViews>
  <sheetFormatPr baseColWidth="10" defaultColWidth="11.42578125" defaultRowHeight="15.75"/>
  <cols>
    <col min="1" max="1" width="29" style="1359" customWidth="1"/>
    <col min="2" max="2" width="29.7109375" style="1359" customWidth="1"/>
    <col min="3" max="16384" width="11.42578125" style="1359"/>
  </cols>
  <sheetData>
    <row r="1" spans="1:22" ht="20.25" customHeight="1" thickBot="1">
      <c r="A1" s="2049" t="s">
        <v>359</v>
      </c>
      <c r="B1" s="6388" t="s">
        <v>2673</v>
      </c>
      <c r="C1" s="6388"/>
      <c r="D1" s="6388"/>
      <c r="E1" s="6388"/>
      <c r="F1" s="6388"/>
      <c r="G1" s="6388"/>
      <c r="H1" s="6388"/>
      <c r="I1" s="6388"/>
      <c r="J1" s="6388"/>
      <c r="K1" s="6388"/>
      <c r="L1" s="6388"/>
      <c r="M1" s="6389"/>
    </row>
    <row r="2" spans="1:22" ht="54" customHeight="1">
      <c r="A2" s="6765" t="s">
        <v>2329</v>
      </c>
      <c r="B2" s="2234" t="s">
        <v>2330</v>
      </c>
      <c r="C2" s="6777" t="s">
        <v>433</v>
      </c>
      <c r="D2" s="6778"/>
      <c r="E2" s="6778"/>
      <c r="F2" s="6778"/>
      <c r="G2" s="6778"/>
      <c r="H2" s="6778"/>
      <c r="I2" s="6778"/>
      <c r="J2" s="6778"/>
      <c r="K2" s="6778"/>
      <c r="L2" s="6778"/>
      <c r="M2" s="6779"/>
    </row>
    <row r="3" spans="1:22" ht="71.25" customHeight="1">
      <c r="A3" s="5967"/>
      <c r="B3" s="2354" t="s">
        <v>2331</v>
      </c>
      <c r="C3" s="6657" t="s">
        <v>2674</v>
      </c>
      <c r="D3" s="6658"/>
      <c r="E3" s="6658"/>
      <c r="F3" s="6658"/>
      <c r="G3" s="6658"/>
      <c r="H3" s="6658"/>
      <c r="I3" s="6658"/>
      <c r="J3" s="6658"/>
      <c r="K3" s="6658"/>
      <c r="L3" s="6658"/>
      <c r="M3" s="6659"/>
    </row>
    <row r="4" spans="1:22" ht="31.5" customHeight="1">
      <c r="A4" s="5967"/>
      <c r="B4" s="2098" t="s">
        <v>240</v>
      </c>
      <c r="C4" s="2121" t="s">
        <v>95</v>
      </c>
      <c r="D4" s="6788" t="s">
        <v>359</v>
      </c>
      <c r="E4" s="6789"/>
      <c r="F4" s="6780" t="s">
        <v>241</v>
      </c>
      <c r="G4" s="6781"/>
      <c r="H4" s="1449" t="s">
        <v>437</v>
      </c>
      <c r="I4" s="6785" t="s">
        <v>359</v>
      </c>
      <c r="J4" s="6786"/>
      <c r="K4" s="6786"/>
      <c r="L4" s="6786"/>
      <c r="M4" s="6787"/>
    </row>
    <row r="5" spans="1:22" ht="15" customHeight="1">
      <c r="A5" s="5967"/>
      <c r="B5" s="2354" t="s">
        <v>2333</v>
      </c>
      <c r="C5" s="6782"/>
      <c r="D5" s="6783"/>
      <c r="E5" s="6783"/>
      <c r="F5" s="6783"/>
      <c r="G5" s="6783"/>
      <c r="H5" s="6783"/>
      <c r="I5" s="6783"/>
      <c r="J5" s="6783"/>
      <c r="K5" s="6783"/>
      <c r="L5" s="6783"/>
      <c r="M5" s="6784"/>
    </row>
    <row r="6" spans="1:22" ht="15" customHeight="1">
      <c r="A6" s="5967"/>
      <c r="B6" s="2098" t="s">
        <v>2334</v>
      </c>
      <c r="C6" s="6723"/>
      <c r="D6" s="6724"/>
      <c r="E6" s="6724"/>
      <c r="F6" s="6724"/>
      <c r="G6" s="6724"/>
      <c r="H6" s="6724"/>
      <c r="I6" s="6724"/>
      <c r="J6" s="6724"/>
      <c r="K6" s="6724"/>
      <c r="L6" s="6724"/>
      <c r="M6" s="6725"/>
    </row>
    <row r="7" spans="1:22" ht="15" customHeight="1">
      <c r="A7" s="5967"/>
      <c r="B7" s="2098" t="s">
        <v>2335</v>
      </c>
      <c r="C7" s="6755" t="s">
        <v>43</v>
      </c>
      <c r="D7" s="6756"/>
      <c r="E7" s="6756"/>
      <c r="F7" s="6756"/>
      <c r="G7" s="6776"/>
      <c r="H7" s="2445" t="s">
        <v>244</v>
      </c>
      <c r="I7" s="6756" t="s">
        <v>107</v>
      </c>
      <c r="J7" s="6756"/>
      <c r="K7" s="6756"/>
      <c r="L7" s="6756"/>
      <c r="M7" s="6757"/>
    </row>
    <row r="8" spans="1:22">
      <c r="A8" s="5967"/>
      <c r="B8" s="5719" t="s">
        <v>2336</v>
      </c>
      <c r="C8" s="2123" t="s">
        <v>359</v>
      </c>
      <c r="D8" s="2357" t="s">
        <v>359</v>
      </c>
      <c r="E8" s="1525" t="s">
        <v>359</v>
      </c>
      <c r="F8" s="1525" t="s">
        <v>359</v>
      </c>
      <c r="G8" s="1525" t="s">
        <v>359</v>
      </c>
      <c r="H8" s="1525" t="s">
        <v>359</v>
      </c>
      <c r="I8" s="2357" t="s">
        <v>359</v>
      </c>
      <c r="J8" s="2357" t="s">
        <v>359</v>
      </c>
      <c r="K8" s="2357" t="s">
        <v>359</v>
      </c>
      <c r="L8" s="2357" t="s">
        <v>359</v>
      </c>
      <c r="M8" s="1767" t="s">
        <v>359</v>
      </c>
    </row>
    <row r="9" spans="1:22" ht="15" customHeight="1">
      <c r="A9" s="5967"/>
      <c r="B9" s="5719"/>
      <c r="C9" s="6753"/>
      <c r="D9" s="6738"/>
      <c r="E9" s="2357" t="s">
        <v>359</v>
      </c>
      <c r="F9" s="6746" t="s">
        <v>359</v>
      </c>
      <c r="G9" s="6746"/>
      <c r="H9" s="2357" t="s">
        <v>359</v>
      </c>
      <c r="I9" s="6746" t="s">
        <v>359</v>
      </c>
      <c r="J9" s="6746"/>
      <c r="K9" s="2357" t="s">
        <v>359</v>
      </c>
      <c r="L9" s="2357" t="s">
        <v>359</v>
      </c>
      <c r="M9" s="1767" t="s">
        <v>359</v>
      </c>
    </row>
    <row r="10" spans="1:22" ht="15" customHeight="1">
      <c r="A10" s="5967"/>
      <c r="B10" s="5720"/>
      <c r="C10" s="6760" t="s">
        <v>2567</v>
      </c>
      <c r="D10" s="6746"/>
      <c r="E10" s="1526" t="s">
        <v>359</v>
      </c>
      <c r="F10" s="6746" t="s">
        <v>2567</v>
      </c>
      <c r="G10" s="6746"/>
      <c r="H10" s="1526" t="s">
        <v>359</v>
      </c>
      <c r="I10" s="6746" t="s">
        <v>2567</v>
      </c>
      <c r="J10" s="6746"/>
      <c r="K10" s="1526" t="s">
        <v>359</v>
      </c>
      <c r="L10" s="1526" t="s">
        <v>359</v>
      </c>
      <c r="M10" s="1768" t="s">
        <v>359</v>
      </c>
    </row>
    <row r="11" spans="1:22" ht="46.5" customHeight="1">
      <c r="A11" s="5967"/>
      <c r="B11" s="2355" t="s">
        <v>2338</v>
      </c>
      <c r="C11" s="6774" t="s">
        <v>2675</v>
      </c>
      <c r="D11" s="6735"/>
      <c r="E11" s="6735"/>
      <c r="F11" s="6735"/>
      <c r="G11" s="6735"/>
      <c r="H11" s="6735"/>
      <c r="I11" s="6735"/>
      <c r="J11" s="6735"/>
      <c r="K11" s="6735"/>
      <c r="L11" s="6735"/>
      <c r="M11" s="6775"/>
    </row>
    <row r="12" spans="1:22" ht="57" customHeight="1">
      <c r="A12" s="5967"/>
      <c r="B12" s="3801" t="s">
        <v>2661</v>
      </c>
      <c r="C12" s="6790" t="s">
        <v>2676</v>
      </c>
      <c r="D12" s="6716"/>
      <c r="E12" s="6716"/>
      <c r="F12" s="6716"/>
      <c r="G12" s="6716"/>
      <c r="H12" s="6716"/>
      <c r="I12" s="6716"/>
      <c r="J12" s="6716"/>
      <c r="K12" s="6716"/>
      <c r="L12" s="6716"/>
      <c r="M12" s="6717"/>
    </row>
    <row r="13" spans="1:22" ht="55.5" customHeight="1">
      <c r="A13" s="5967"/>
      <c r="B13" s="2355" t="s">
        <v>2649</v>
      </c>
      <c r="C13" s="6704" t="s">
        <v>2650</v>
      </c>
      <c r="D13" s="6705"/>
      <c r="E13" s="6705"/>
      <c r="F13" s="6705"/>
      <c r="G13" s="6705"/>
      <c r="H13" s="6705"/>
      <c r="I13" s="6705"/>
      <c r="J13" s="6705"/>
      <c r="K13" s="6705"/>
      <c r="L13" s="6705"/>
      <c r="M13" s="6706"/>
      <c r="N13" s="6583" t="s">
        <v>359</v>
      </c>
      <c r="O13" s="6583"/>
      <c r="P13" s="6583"/>
      <c r="Q13" s="6583"/>
      <c r="R13" s="6583"/>
      <c r="S13" s="6583"/>
      <c r="T13" s="6583"/>
      <c r="U13" s="6583"/>
      <c r="V13" s="6583"/>
    </row>
    <row r="14" spans="1:22" ht="47.25" customHeight="1">
      <c r="A14" s="5968"/>
      <c r="B14" s="3801" t="s">
        <v>2651</v>
      </c>
      <c r="C14" s="6723" t="s">
        <v>435</v>
      </c>
      <c r="D14" s="6724"/>
      <c r="E14" s="2973" t="s">
        <v>108</v>
      </c>
      <c r="F14" s="6724" t="s">
        <v>2677</v>
      </c>
      <c r="G14" s="6724"/>
      <c r="H14" s="6724"/>
      <c r="I14" s="6724"/>
      <c r="J14" s="6724"/>
      <c r="K14" s="6724"/>
      <c r="L14" s="6724"/>
      <c r="M14" s="6725"/>
    </row>
    <row r="15" spans="1:22" ht="21" customHeight="1">
      <c r="A15" s="5953" t="s">
        <v>2340</v>
      </c>
      <c r="B15" s="2098" t="s">
        <v>230</v>
      </c>
      <c r="C15" s="6723" t="s">
        <v>1324</v>
      </c>
      <c r="D15" s="6724"/>
      <c r="E15" s="6724"/>
      <c r="F15" s="6724"/>
      <c r="G15" s="6724"/>
      <c r="H15" s="6724"/>
      <c r="I15" s="6724"/>
      <c r="J15" s="6724"/>
      <c r="K15" s="6724"/>
      <c r="L15" s="6724"/>
      <c r="M15" s="6725"/>
    </row>
    <row r="16" spans="1:22" ht="41.25" customHeight="1">
      <c r="A16" s="5953"/>
      <c r="B16" s="2392" t="s">
        <v>2652</v>
      </c>
      <c r="C16" s="6764" t="s">
        <v>434</v>
      </c>
      <c r="D16" s="5697"/>
      <c r="E16" s="5697"/>
      <c r="F16" s="5697"/>
      <c r="G16" s="5697"/>
      <c r="H16" s="5697"/>
      <c r="I16" s="5697"/>
      <c r="J16" s="5697"/>
      <c r="K16" s="5697"/>
      <c r="L16" s="5697"/>
      <c r="M16" s="5698"/>
    </row>
    <row r="17" spans="1:13">
      <c r="A17" s="5953"/>
      <c r="B17" s="5719" t="s">
        <v>2341</v>
      </c>
      <c r="C17" s="2123" t="s">
        <v>359</v>
      </c>
      <c r="D17" s="2356" t="s">
        <v>359</v>
      </c>
      <c r="E17" s="2356" t="s">
        <v>359</v>
      </c>
      <c r="F17" s="2356" t="s">
        <v>359</v>
      </c>
      <c r="G17" s="2356" t="s">
        <v>359</v>
      </c>
      <c r="H17" s="2356" t="s">
        <v>359</v>
      </c>
      <c r="I17" s="2356" t="s">
        <v>359</v>
      </c>
      <c r="J17" s="2356" t="s">
        <v>359</v>
      </c>
      <c r="K17" s="2356" t="s">
        <v>359</v>
      </c>
      <c r="L17" s="2356" t="s">
        <v>359</v>
      </c>
      <c r="M17" s="1664" t="s">
        <v>359</v>
      </c>
    </row>
    <row r="18" spans="1:13">
      <c r="A18" s="5953"/>
      <c r="B18" s="5719"/>
      <c r="C18" s="2123" t="s">
        <v>359</v>
      </c>
      <c r="D18" s="1448" t="s">
        <v>359</v>
      </c>
      <c r="E18" s="2356" t="s">
        <v>359</v>
      </c>
      <c r="F18" s="1448" t="s">
        <v>359</v>
      </c>
      <c r="G18" s="2356" t="s">
        <v>359</v>
      </c>
      <c r="H18" s="1448" t="s">
        <v>359</v>
      </c>
      <c r="I18" s="2356" t="s">
        <v>359</v>
      </c>
      <c r="J18" s="1448" t="s">
        <v>359</v>
      </c>
      <c r="K18" s="2356" t="s">
        <v>359</v>
      </c>
      <c r="L18" s="2356" t="s">
        <v>359</v>
      </c>
      <c r="M18" s="1664" t="s">
        <v>359</v>
      </c>
    </row>
    <row r="19" spans="1:13">
      <c r="A19" s="5953"/>
      <c r="B19" s="5719"/>
      <c r="C19" s="2122" t="s">
        <v>2342</v>
      </c>
      <c r="D19" s="1527" t="s">
        <v>359</v>
      </c>
      <c r="E19" s="2356" t="s">
        <v>2343</v>
      </c>
      <c r="F19" s="1527" t="s">
        <v>359</v>
      </c>
      <c r="G19" s="2356" t="s">
        <v>2344</v>
      </c>
      <c r="H19" s="1527" t="s">
        <v>359</v>
      </c>
      <c r="I19" s="2356" t="s">
        <v>2345</v>
      </c>
      <c r="J19" s="1527" t="s">
        <v>359</v>
      </c>
      <c r="K19" s="2356" t="s">
        <v>359</v>
      </c>
      <c r="L19" s="2356" t="s">
        <v>359</v>
      </c>
      <c r="M19" s="1664" t="s">
        <v>359</v>
      </c>
    </row>
    <row r="20" spans="1:13">
      <c r="A20" s="5953"/>
      <c r="B20" s="5719"/>
      <c r="C20" s="2122" t="s">
        <v>2346</v>
      </c>
      <c r="D20" s="1527" t="s">
        <v>359</v>
      </c>
      <c r="E20" s="2356" t="s">
        <v>2347</v>
      </c>
      <c r="F20" s="1527" t="s">
        <v>359</v>
      </c>
      <c r="G20" s="2356" t="s">
        <v>2348</v>
      </c>
      <c r="H20" s="1527" t="s">
        <v>359</v>
      </c>
      <c r="I20" s="2356" t="s">
        <v>359</v>
      </c>
      <c r="J20" s="2356" t="s">
        <v>359</v>
      </c>
      <c r="K20" s="2356" t="s">
        <v>359</v>
      </c>
      <c r="L20" s="2356" t="s">
        <v>359</v>
      </c>
      <c r="M20" s="1664" t="s">
        <v>359</v>
      </c>
    </row>
    <row r="21" spans="1:13">
      <c r="A21" s="5953"/>
      <c r="B21" s="5719"/>
      <c r="C21" s="2122" t="s">
        <v>2349</v>
      </c>
      <c r="D21" s="1527" t="s">
        <v>359</v>
      </c>
      <c r="E21" s="2356" t="s">
        <v>2350</v>
      </c>
      <c r="F21" s="1527" t="s">
        <v>359</v>
      </c>
      <c r="G21" s="2356" t="s">
        <v>359</v>
      </c>
      <c r="H21" s="2356" t="s">
        <v>359</v>
      </c>
      <c r="I21" s="2356" t="s">
        <v>359</v>
      </c>
      <c r="J21" s="2356" t="s">
        <v>359</v>
      </c>
      <c r="K21" s="2356" t="s">
        <v>359</v>
      </c>
      <c r="L21" s="2356" t="s">
        <v>359</v>
      </c>
      <c r="M21" s="1664" t="s">
        <v>359</v>
      </c>
    </row>
    <row r="22" spans="1:13" ht="17.100000000000001" customHeight="1">
      <c r="A22" s="5953"/>
      <c r="B22" s="5719"/>
      <c r="C22" s="2122" t="s">
        <v>105</v>
      </c>
      <c r="D22" s="1527" t="s">
        <v>2441</v>
      </c>
      <c r="E22" s="2356" t="s">
        <v>2352</v>
      </c>
      <c r="F22" s="6746" t="s">
        <v>2678</v>
      </c>
      <c r="G22" s="6746"/>
      <c r="H22" s="6746"/>
      <c r="I22" s="1526" t="s">
        <v>359</v>
      </c>
      <c r="J22" s="1526" t="s">
        <v>359</v>
      </c>
      <c r="K22" s="1526" t="s">
        <v>359</v>
      </c>
      <c r="L22" s="1526" t="s">
        <v>359</v>
      </c>
      <c r="M22" s="1768" t="s">
        <v>359</v>
      </c>
    </row>
    <row r="23" spans="1:13">
      <c r="A23" s="5953"/>
      <c r="B23" s="5720"/>
      <c r="C23" s="2124" t="s">
        <v>359</v>
      </c>
      <c r="D23" s="1448" t="s">
        <v>359</v>
      </c>
      <c r="E23" s="1448" t="s">
        <v>359</v>
      </c>
      <c r="F23" s="1448" t="s">
        <v>359</v>
      </c>
      <c r="G23" s="1448" t="s">
        <v>359</v>
      </c>
      <c r="H23" s="1448" t="s">
        <v>359</v>
      </c>
      <c r="I23" s="1448" t="s">
        <v>359</v>
      </c>
      <c r="J23" s="1448" t="s">
        <v>359</v>
      </c>
      <c r="K23" s="1448" t="s">
        <v>359</v>
      </c>
      <c r="L23" s="1448" t="s">
        <v>359</v>
      </c>
      <c r="M23" s="1769" t="s">
        <v>359</v>
      </c>
    </row>
    <row r="24" spans="1:13">
      <c r="A24" s="5953"/>
      <c r="B24" s="5719" t="s">
        <v>2354</v>
      </c>
      <c r="C24" s="2122" t="s">
        <v>359</v>
      </c>
      <c r="D24" s="2356" t="s">
        <v>359</v>
      </c>
      <c r="E24" s="2356" t="s">
        <v>359</v>
      </c>
      <c r="F24" s="2356" t="s">
        <v>359</v>
      </c>
      <c r="G24" s="2356" t="s">
        <v>359</v>
      </c>
      <c r="H24" s="2356" t="s">
        <v>359</v>
      </c>
      <c r="I24" s="2356" t="s">
        <v>359</v>
      </c>
      <c r="J24" s="2356" t="s">
        <v>359</v>
      </c>
      <c r="K24" s="2356" t="s">
        <v>359</v>
      </c>
      <c r="L24" s="2357" t="s">
        <v>359</v>
      </c>
      <c r="M24" s="1767" t="s">
        <v>359</v>
      </c>
    </row>
    <row r="25" spans="1:13">
      <c r="A25" s="5953"/>
      <c r="B25" s="5719"/>
      <c r="C25" s="2122" t="s">
        <v>2355</v>
      </c>
      <c r="D25" s="1528" t="s">
        <v>359</v>
      </c>
      <c r="E25" s="2356" t="s">
        <v>359</v>
      </c>
      <c r="F25" s="2356" t="s">
        <v>2356</v>
      </c>
      <c r="G25" s="1528" t="s">
        <v>359</v>
      </c>
      <c r="H25" s="2356" t="s">
        <v>359</v>
      </c>
      <c r="I25" s="2356" t="s">
        <v>2357</v>
      </c>
      <c r="J25" s="1528" t="s">
        <v>2441</v>
      </c>
      <c r="K25" s="2356" t="s">
        <v>359</v>
      </c>
      <c r="L25" s="2357" t="s">
        <v>359</v>
      </c>
      <c r="M25" s="1767" t="s">
        <v>359</v>
      </c>
    </row>
    <row r="26" spans="1:13">
      <c r="A26" s="5953"/>
      <c r="B26" s="5719"/>
      <c r="C26" s="2122" t="s">
        <v>2358</v>
      </c>
      <c r="D26" s="1529" t="s">
        <v>359</v>
      </c>
      <c r="E26" s="2357" t="s">
        <v>359</v>
      </c>
      <c r="F26" s="2356" t="s">
        <v>2359</v>
      </c>
      <c r="G26" s="1527" t="s">
        <v>359</v>
      </c>
      <c r="H26" s="2357" t="s">
        <v>359</v>
      </c>
      <c r="I26" s="2357" t="s">
        <v>359</v>
      </c>
      <c r="J26" s="2357" t="s">
        <v>359</v>
      </c>
      <c r="K26" s="2357" t="s">
        <v>359</v>
      </c>
      <c r="L26" s="2357" t="s">
        <v>359</v>
      </c>
      <c r="M26" s="1767" t="s">
        <v>359</v>
      </c>
    </row>
    <row r="27" spans="1:13">
      <c r="A27" s="5953"/>
      <c r="B27" s="5719"/>
      <c r="C27" s="2124" t="s">
        <v>359</v>
      </c>
      <c r="D27" s="1448" t="s">
        <v>359</v>
      </c>
      <c r="E27" s="1448" t="s">
        <v>359</v>
      </c>
      <c r="F27" s="1448" t="s">
        <v>359</v>
      </c>
      <c r="G27" s="1448" t="s">
        <v>359</v>
      </c>
      <c r="H27" s="1448" t="s">
        <v>359</v>
      </c>
      <c r="I27" s="1448" t="s">
        <v>359</v>
      </c>
      <c r="J27" s="1448" t="s">
        <v>359</v>
      </c>
      <c r="K27" s="1448" t="s">
        <v>359</v>
      </c>
      <c r="L27" s="1526" t="s">
        <v>359</v>
      </c>
      <c r="M27" s="1768" t="s">
        <v>359</v>
      </c>
    </row>
    <row r="28" spans="1:13">
      <c r="A28" s="5953"/>
      <c r="B28" s="6761" t="s">
        <v>2360</v>
      </c>
      <c r="C28" s="2122" t="s">
        <v>359</v>
      </c>
      <c r="D28" s="2356" t="s">
        <v>359</v>
      </c>
      <c r="E28" s="2356" t="s">
        <v>359</v>
      </c>
      <c r="F28" s="2356" t="s">
        <v>359</v>
      </c>
      <c r="G28" s="2356" t="s">
        <v>359</v>
      </c>
      <c r="H28" s="2356" t="s">
        <v>359</v>
      </c>
      <c r="I28" s="2356" t="s">
        <v>359</v>
      </c>
      <c r="J28" s="2356" t="s">
        <v>359</v>
      </c>
      <c r="K28" s="2356" t="s">
        <v>359</v>
      </c>
      <c r="L28" s="2356" t="s">
        <v>359</v>
      </c>
      <c r="M28" s="1664" t="s">
        <v>359</v>
      </c>
    </row>
    <row r="29" spans="1:13" ht="15" customHeight="1">
      <c r="A29" s="5953"/>
      <c r="B29" s="6762"/>
      <c r="C29" s="2126" t="s">
        <v>2361</v>
      </c>
      <c r="D29" s="1530">
        <v>4</v>
      </c>
      <c r="E29" s="2356" t="s">
        <v>359</v>
      </c>
      <c r="F29" s="2357" t="s">
        <v>2362</v>
      </c>
      <c r="G29" s="1528">
        <v>2022</v>
      </c>
      <c r="H29" s="2356" t="s">
        <v>359</v>
      </c>
      <c r="I29" s="2357" t="s">
        <v>2363</v>
      </c>
      <c r="J29" s="6791" t="s">
        <v>2679</v>
      </c>
      <c r="K29" s="6756"/>
      <c r="L29" s="6792"/>
      <c r="M29" s="1664" t="s">
        <v>359</v>
      </c>
    </row>
    <row r="30" spans="1:13">
      <c r="A30" s="5953"/>
      <c r="B30" s="6763"/>
      <c r="C30" s="2124" t="s">
        <v>359</v>
      </c>
      <c r="D30" s="1448" t="s">
        <v>359</v>
      </c>
      <c r="E30" s="1448" t="s">
        <v>359</v>
      </c>
      <c r="F30" s="1448" t="s">
        <v>359</v>
      </c>
      <c r="G30" s="1448" t="s">
        <v>359</v>
      </c>
      <c r="H30" s="1448" t="s">
        <v>359</v>
      </c>
      <c r="I30" s="1448" t="s">
        <v>359</v>
      </c>
      <c r="J30" s="1448" t="s">
        <v>359</v>
      </c>
      <c r="K30" s="1448" t="s">
        <v>359</v>
      </c>
      <c r="L30" s="1448" t="s">
        <v>359</v>
      </c>
      <c r="M30" s="1769" t="s">
        <v>359</v>
      </c>
    </row>
    <row r="31" spans="1:13">
      <c r="A31" s="5953"/>
      <c r="B31" s="5719" t="s">
        <v>2364</v>
      </c>
      <c r="C31" s="2127" t="s">
        <v>359</v>
      </c>
      <c r="D31" s="2358" t="s">
        <v>359</v>
      </c>
      <c r="E31" s="2358" t="s">
        <v>359</v>
      </c>
      <c r="F31" s="2358" t="s">
        <v>359</v>
      </c>
      <c r="G31" s="2358" t="s">
        <v>359</v>
      </c>
      <c r="H31" s="2358" t="s">
        <v>359</v>
      </c>
      <c r="I31" s="2358" t="s">
        <v>359</v>
      </c>
      <c r="J31" s="2358" t="s">
        <v>359</v>
      </c>
      <c r="K31" s="2358" t="s">
        <v>359</v>
      </c>
      <c r="L31" s="2357" t="s">
        <v>359</v>
      </c>
      <c r="M31" s="1767" t="s">
        <v>359</v>
      </c>
    </row>
    <row r="32" spans="1:13">
      <c r="A32" s="5953"/>
      <c r="B32" s="5719"/>
      <c r="C32" s="2122" t="s">
        <v>2365</v>
      </c>
      <c r="D32" s="3723">
        <v>2023</v>
      </c>
      <c r="E32" s="2358" t="s">
        <v>359</v>
      </c>
      <c r="F32" s="2356" t="s">
        <v>2366</v>
      </c>
      <c r="G32" s="1531">
        <v>2038</v>
      </c>
      <c r="H32" s="2358" t="s">
        <v>359</v>
      </c>
      <c r="I32" s="2357" t="s">
        <v>359</v>
      </c>
      <c r="J32" s="2358" t="s">
        <v>359</v>
      </c>
      <c r="K32" s="2358" t="s">
        <v>359</v>
      </c>
      <c r="L32" s="2357" t="s">
        <v>359</v>
      </c>
      <c r="M32" s="1767" t="s">
        <v>359</v>
      </c>
    </row>
    <row r="33" spans="1:13">
      <c r="A33" s="5953"/>
      <c r="B33" s="5719"/>
      <c r="C33" s="2122" t="s">
        <v>359</v>
      </c>
      <c r="D33" s="2356" t="s">
        <v>359</v>
      </c>
      <c r="E33" s="2358" t="s">
        <v>359</v>
      </c>
      <c r="F33" s="2356" t="s">
        <v>359</v>
      </c>
      <c r="G33" s="2358" t="s">
        <v>359</v>
      </c>
      <c r="H33" s="2358" t="s">
        <v>359</v>
      </c>
      <c r="I33" s="2357" t="s">
        <v>359</v>
      </c>
      <c r="J33" s="2358" t="s">
        <v>359</v>
      </c>
      <c r="K33" s="2358" t="s">
        <v>359</v>
      </c>
      <c r="L33" s="2357" t="s">
        <v>359</v>
      </c>
      <c r="M33" s="1767" t="s">
        <v>359</v>
      </c>
    </row>
    <row r="34" spans="1:13">
      <c r="A34" s="5953"/>
      <c r="B34" s="6761" t="s">
        <v>2367</v>
      </c>
      <c r="C34" s="3802" t="s">
        <v>359</v>
      </c>
      <c r="D34" s="1667" t="s">
        <v>359</v>
      </c>
      <c r="E34" s="1667" t="s">
        <v>359</v>
      </c>
      <c r="F34" s="1667" t="s">
        <v>359</v>
      </c>
      <c r="G34" s="1667" t="s">
        <v>359</v>
      </c>
      <c r="H34" s="1667" t="s">
        <v>359</v>
      </c>
      <c r="I34" s="1667" t="s">
        <v>359</v>
      </c>
      <c r="J34" s="1667" t="s">
        <v>359</v>
      </c>
      <c r="K34" s="1667" t="s">
        <v>359</v>
      </c>
      <c r="L34" s="1667" t="s">
        <v>359</v>
      </c>
      <c r="M34" s="2133" t="s">
        <v>359</v>
      </c>
    </row>
    <row r="35" spans="1:13" ht="17.100000000000001" customHeight="1">
      <c r="A35" s="5953"/>
      <c r="B35" s="6762"/>
      <c r="C35" s="3128" t="s">
        <v>359</v>
      </c>
      <c r="D35" s="3167" t="s">
        <v>2368</v>
      </c>
      <c r="E35" s="3167">
        <v>2023</v>
      </c>
      <c r="F35" s="3167" t="s">
        <v>2369</v>
      </c>
      <c r="G35" s="3167">
        <v>2024</v>
      </c>
      <c r="H35" s="3167" t="s">
        <v>2370</v>
      </c>
      <c r="I35" s="3167">
        <v>2025</v>
      </c>
      <c r="J35" s="3167" t="s">
        <v>2371</v>
      </c>
      <c r="K35" s="3167">
        <v>2026</v>
      </c>
      <c r="L35" s="3167" t="s">
        <v>2372</v>
      </c>
      <c r="M35" s="3168">
        <v>2027</v>
      </c>
    </row>
    <row r="36" spans="1:13" ht="17.100000000000001" customHeight="1">
      <c r="A36" s="5953"/>
      <c r="B36" s="6762"/>
      <c r="C36" s="3128" t="s">
        <v>359</v>
      </c>
      <c r="D36" s="6660">
        <v>6</v>
      </c>
      <c r="E36" s="6645"/>
      <c r="F36" s="6660">
        <v>6</v>
      </c>
      <c r="G36" s="6645"/>
      <c r="H36" s="6660">
        <v>6</v>
      </c>
      <c r="I36" s="6645"/>
      <c r="J36" s="6660">
        <v>6</v>
      </c>
      <c r="K36" s="6645"/>
      <c r="L36" s="6660">
        <v>6</v>
      </c>
      <c r="M36" s="5982"/>
    </row>
    <row r="37" spans="1:13" ht="17.100000000000001" customHeight="1">
      <c r="A37" s="5953"/>
      <c r="B37" s="6762"/>
      <c r="C37" s="3128" t="s">
        <v>359</v>
      </c>
      <c r="D37" s="3167" t="s">
        <v>2373</v>
      </c>
      <c r="E37" s="3167">
        <v>2028</v>
      </c>
      <c r="F37" s="3167" t="s">
        <v>2374</v>
      </c>
      <c r="G37" s="3167">
        <v>2029</v>
      </c>
      <c r="H37" s="3167" t="s">
        <v>2375</v>
      </c>
      <c r="I37" s="3167">
        <v>2030</v>
      </c>
      <c r="J37" s="3167" t="s">
        <v>2376</v>
      </c>
      <c r="K37" s="3167">
        <v>2031</v>
      </c>
      <c r="L37" s="3167" t="s">
        <v>2377</v>
      </c>
      <c r="M37" s="3168">
        <v>2032</v>
      </c>
    </row>
    <row r="38" spans="1:13" ht="17.100000000000001" customHeight="1">
      <c r="A38" s="5953"/>
      <c r="B38" s="6762"/>
      <c r="C38" s="3128" t="s">
        <v>359</v>
      </c>
      <c r="D38" s="6660">
        <v>6</v>
      </c>
      <c r="E38" s="6645"/>
      <c r="F38" s="6660">
        <v>6</v>
      </c>
      <c r="G38" s="6645"/>
      <c r="H38" s="6660">
        <v>6</v>
      </c>
      <c r="I38" s="6645"/>
      <c r="J38" s="6660">
        <v>6</v>
      </c>
      <c r="K38" s="6645"/>
      <c r="L38" s="6660">
        <v>6</v>
      </c>
      <c r="M38" s="5982"/>
    </row>
    <row r="39" spans="1:13" ht="17.100000000000001" customHeight="1">
      <c r="A39" s="5953"/>
      <c r="B39" s="6762"/>
      <c r="C39" s="3128" t="s">
        <v>359</v>
      </c>
      <c r="D39" s="3167" t="s">
        <v>2378</v>
      </c>
      <c r="E39" s="3167">
        <v>2033</v>
      </c>
      <c r="F39" s="3167" t="s">
        <v>2379</v>
      </c>
      <c r="G39" s="3167">
        <v>2034</v>
      </c>
      <c r="H39" s="3167" t="s">
        <v>2380</v>
      </c>
      <c r="I39" s="3167">
        <v>2035</v>
      </c>
      <c r="J39" s="3167" t="s">
        <v>2381</v>
      </c>
      <c r="K39" s="3167">
        <v>2036</v>
      </c>
      <c r="L39" s="3167" t="s">
        <v>2382</v>
      </c>
      <c r="M39" s="3168">
        <v>2037</v>
      </c>
    </row>
    <row r="40" spans="1:13" ht="17.100000000000001" customHeight="1">
      <c r="A40" s="5953"/>
      <c r="B40" s="6762"/>
      <c r="C40" s="3128" t="s">
        <v>359</v>
      </c>
      <c r="D40" s="6660">
        <v>6</v>
      </c>
      <c r="E40" s="6645"/>
      <c r="F40" s="6660">
        <v>6</v>
      </c>
      <c r="G40" s="6645"/>
      <c r="H40" s="6660">
        <v>6</v>
      </c>
      <c r="I40" s="6645"/>
      <c r="J40" s="6660">
        <v>6</v>
      </c>
      <c r="K40" s="6645"/>
      <c r="L40" s="6660">
        <v>6</v>
      </c>
      <c r="M40" s="5982"/>
    </row>
    <row r="41" spans="1:13" ht="17.100000000000001" customHeight="1">
      <c r="A41" s="5953"/>
      <c r="B41" s="6762"/>
      <c r="C41" s="3128" t="s">
        <v>359</v>
      </c>
      <c r="D41" s="3185" t="s">
        <v>2383</v>
      </c>
      <c r="E41" s="3185">
        <v>2038</v>
      </c>
      <c r="F41" s="3185" t="s">
        <v>2384</v>
      </c>
      <c r="G41" s="3185" t="s">
        <v>359</v>
      </c>
      <c r="H41" s="2389" t="s">
        <v>359</v>
      </c>
      <c r="I41" s="2389" t="s">
        <v>359</v>
      </c>
      <c r="J41" s="2389" t="s">
        <v>359</v>
      </c>
      <c r="K41" s="2389" t="s">
        <v>359</v>
      </c>
      <c r="L41" s="2389" t="s">
        <v>359</v>
      </c>
      <c r="M41" s="2134" t="s">
        <v>359</v>
      </c>
    </row>
    <row r="42" spans="1:13" ht="15" customHeight="1">
      <c r="A42" s="5953"/>
      <c r="B42" s="6762"/>
      <c r="C42" s="3128" t="s">
        <v>359</v>
      </c>
      <c r="D42" s="6660">
        <v>6</v>
      </c>
      <c r="E42" s="6645"/>
      <c r="F42" s="6726">
        <v>96</v>
      </c>
      <c r="G42" s="6645"/>
      <c r="H42" s="2389"/>
      <c r="I42" s="2389"/>
      <c r="J42" s="2389"/>
      <c r="K42" s="2389"/>
      <c r="L42" s="2389"/>
      <c r="M42" s="2134" t="s">
        <v>359</v>
      </c>
    </row>
    <row r="43" spans="1:13" ht="15" customHeight="1">
      <c r="A43" s="5953"/>
      <c r="B43" s="6763"/>
      <c r="C43" s="3151" t="s">
        <v>359</v>
      </c>
      <c r="D43" s="1666" t="s">
        <v>359</v>
      </c>
      <c r="E43" s="1666" t="s">
        <v>359</v>
      </c>
      <c r="F43" s="1666" t="s">
        <v>359</v>
      </c>
      <c r="G43" s="1666" t="s">
        <v>359</v>
      </c>
      <c r="H43" s="6202" t="s">
        <v>359</v>
      </c>
      <c r="I43" s="6202"/>
      <c r="J43" s="1729" t="s">
        <v>359</v>
      </c>
      <c r="K43" s="1729" t="s">
        <v>359</v>
      </c>
      <c r="L43" s="1729" t="s">
        <v>359</v>
      </c>
      <c r="M43" s="3186" t="s">
        <v>359</v>
      </c>
    </row>
    <row r="44" spans="1:13">
      <c r="A44" s="5953"/>
      <c r="B44" s="5719" t="s">
        <v>2385</v>
      </c>
      <c r="C44" s="2122" t="s">
        <v>359</v>
      </c>
      <c r="D44" s="2356" t="s">
        <v>359</v>
      </c>
      <c r="E44" s="2356" t="s">
        <v>359</v>
      </c>
      <c r="F44" s="2356" t="s">
        <v>359</v>
      </c>
      <c r="G44" s="2356" t="s">
        <v>359</v>
      </c>
      <c r="H44" s="2356" t="s">
        <v>359</v>
      </c>
      <c r="I44" s="2356" t="s">
        <v>359</v>
      </c>
      <c r="J44" s="2356" t="s">
        <v>359</v>
      </c>
      <c r="K44" s="2356" t="s">
        <v>359</v>
      </c>
      <c r="L44" s="2357" t="s">
        <v>359</v>
      </c>
      <c r="M44" s="1767" t="s">
        <v>359</v>
      </c>
    </row>
    <row r="45" spans="1:13" ht="15" customHeight="1">
      <c r="A45" s="5953"/>
      <c r="B45" s="5719"/>
      <c r="C45" s="2123" t="s">
        <v>359</v>
      </c>
      <c r="D45" s="2356" t="s">
        <v>93</v>
      </c>
      <c r="E45" s="1448" t="s">
        <v>95</v>
      </c>
      <c r="F45" s="6733" t="s">
        <v>2386</v>
      </c>
      <c r="G45" s="6734"/>
      <c r="H45" s="6735"/>
      <c r="I45" s="6735"/>
      <c r="J45" s="6736"/>
      <c r="K45" s="2356" t="s">
        <v>2387</v>
      </c>
      <c r="L45" s="6748" t="s">
        <v>359</v>
      </c>
      <c r="M45" s="6749"/>
    </row>
    <row r="46" spans="1:13">
      <c r="A46" s="5953"/>
      <c r="B46" s="5719"/>
      <c r="C46" s="2123" t="s">
        <v>359</v>
      </c>
      <c r="D46" s="1532" t="s">
        <v>359</v>
      </c>
      <c r="E46" s="1449" t="s">
        <v>2351</v>
      </c>
      <c r="F46" s="6733"/>
      <c r="G46" s="6737"/>
      <c r="H46" s="6738"/>
      <c r="I46" s="6738"/>
      <c r="J46" s="6739"/>
      <c r="K46" s="2357" t="s">
        <v>359</v>
      </c>
      <c r="L46" s="6769"/>
      <c r="M46" s="6770"/>
    </row>
    <row r="47" spans="1:13">
      <c r="A47" s="5953"/>
      <c r="B47" s="5720"/>
      <c r="C47" s="2125" t="s">
        <v>359</v>
      </c>
      <c r="D47" s="1526" t="s">
        <v>359</v>
      </c>
      <c r="E47" s="1526" t="s">
        <v>359</v>
      </c>
      <c r="F47" s="1526" t="s">
        <v>359</v>
      </c>
      <c r="G47" s="1526" t="s">
        <v>359</v>
      </c>
      <c r="H47" s="1526" t="s">
        <v>359</v>
      </c>
      <c r="I47" s="1526" t="s">
        <v>359</v>
      </c>
      <c r="J47" s="1526" t="s">
        <v>359</v>
      </c>
      <c r="K47" s="1526" t="s">
        <v>359</v>
      </c>
      <c r="L47" s="2357" t="s">
        <v>359</v>
      </c>
      <c r="M47" s="1767" t="s">
        <v>359</v>
      </c>
    </row>
    <row r="48" spans="1:13" ht="50.25" customHeight="1">
      <c r="A48" s="5953"/>
      <c r="B48" s="2098" t="s">
        <v>2388</v>
      </c>
      <c r="C48" s="6723" t="s">
        <v>2680</v>
      </c>
      <c r="D48" s="6724"/>
      <c r="E48" s="6724"/>
      <c r="F48" s="6724"/>
      <c r="G48" s="6724"/>
      <c r="H48" s="6724"/>
      <c r="I48" s="6724"/>
      <c r="J48" s="6724"/>
      <c r="K48" s="6724"/>
      <c r="L48" s="6724"/>
      <c r="M48" s="6725"/>
    </row>
    <row r="49" spans="1:13" ht="15" customHeight="1">
      <c r="A49" s="5953"/>
      <c r="B49" s="2098" t="s">
        <v>2577</v>
      </c>
      <c r="C49" s="6771" t="s">
        <v>2681</v>
      </c>
      <c r="D49" s="6772"/>
      <c r="E49" s="6772"/>
      <c r="F49" s="6772"/>
      <c r="G49" s="6772"/>
      <c r="H49" s="6772"/>
      <c r="I49" s="6772"/>
      <c r="J49" s="6772"/>
      <c r="K49" s="6772"/>
      <c r="L49" s="6772"/>
      <c r="M49" s="6773"/>
    </row>
    <row r="50" spans="1:13" ht="15" customHeight="1">
      <c r="A50" s="5953"/>
      <c r="B50" s="2098" t="s">
        <v>2392</v>
      </c>
      <c r="C50" s="6723">
        <v>30</v>
      </c>
      <c r="D50" s="6724"/>
      <c r="E50" s="6724"/>
      <c r="F50" s="6724"/>
      <c r="G50" s="6724"/>
      <c r="H50" s="6724"/>
      <c r="I50" s="6724"/>
      <c r="J50" s="6724"/>
      <c r="K50" s="6724"/>
      <c r="L50" s="6724"/>
      <c r="M50" s="6725"/>
    </row>
    <row r="51" spans="1:13">
      <c r="A51" s="5954"/>
      <c r="B51" s="2098" t="s">
        <v>2393</v>
      </c>
      <c r="C51" s="2124">
        <v>2022</v>
      </c>
      <c r="D51" s="1448" t="s">
        <v>359</v>
      </c>
      <c r="E51" s="1448" t="s">
        <v>359</v>
      </c>
      <c r="F51" s="1448" t="s">
        <v>359</v>
      </c>
      <c r="G51" s="1448" t="s">
        <v>359</v>
      </c>
      <c r="H51" s="1448" t="s">
        <v>359</v>
      </c>
      <c r="I51" s="1448" t="s">
        <v>359</v>
      </c>
      <c r="J51" s="1448" t="s">
        <v>359</v>
      </c>
      <c r="K51" s="1448" t="s">
        <v>359</v>
      </c>
      <c r="L51" s="1448" t="s">
        <v>359</v>
      </c>
      <c r="M51" s="1769" t="s">
        <v>359</v>
      </c>
    </row>
    <row r="52" spans="1:13" ht="15" customHeight="1">
      <c r="A52" s="5946" t="s">
        <v>2394</v>
      </c>
      <c r="B52" s="2098" t="s">
        <v>2395</v>
      </c>
      <c r="C52" s="6723" t="s">
        <v>1205</v>
      </c>
      <c r="D52" s="6724"/>
      <c r="E52" s="6724"/>
      <c r="F52" s="6724"/>
      <c r="G52" s="6724"/>
      <c r="H52" s="6724"/>
      <c r="I52" s="6724"/>
      <c r="J52" s="6724"/>
      <c r="K52" s="6724"/>
      <c r="L52" s="6724"/>
      <c r="M52" s="6725"/>
    </row>
    <row r="53" spans="1:13" ht="15" customHeight="1">
      <c r="A53" s="5946"/>
      <c r="B53" s="2098" t="s">
        <v>2396</v>
      </c>
      <c r="C53" s="6723" t="s">
        <v>2682</v>
      </c>
      <c r="D53" s="6724"/>
      <c r="E53" s="6724"/>
      <c r="F53" s="6724"/>
      <c r="G53" s="6724"/>
      <c r="H53" s="6724"/>
      <c r="I53" s="6724"/>
      <c r="J53" s="6724"/>
      <c r="K53" s="6724"/>
      <c r="L53" s="6724"/>
      <c r="M53" s="6725"/>
    </row>
    <row r="54" spans="1:13" ht="15" customHeight="1">
      <c r="A54" s="5946"/>
      <c r="B54" s="2098" t="s">
        <v>2398</v>
      </c>
      <c r="C54" s="6723" t="s">
        <v>107</v>
      </c>
      <c r="D54" s="6724"/>
      <c r="E54" s="6724"/>
      <c r="F54" s="6724"/>
      <c r="G54" s="6724"/>
      <c r="H54" s="6724"/>
      <c r="I54" s="6724"/>
      <c r="J54" s="6724"/>
      <c r="K54" s="6724"/>
      <c r="L54" s="6724"/>
      <c r="M54" s="6725"/>
    </row>
    <row r="55" spans="1:13" ht="15" customHeight="1">
      <c r="A55" s="5946"/>
      <c r="B55" s="2098" t="s">
        <v>2399</v>
      </c>
      <c r="C55" s="6723" t="s">
        <v>451</v>
      </c>
      <c r="D55" s="6724"/>
      <c r="E55" s="6724"/>
      <c r="F55" s="6724"/>
      <c r="G55" s="6724"/>
      <c r="H55" s="6724"/>
      <c r="I55" s="6724"/>
      <c r="J55" s="6724"/>
      <c r="K55" s="6724"/>
      <c r="L55" s="6724"/>
      <c r="M55" s="6725"/>
    </row>
    <row r="56" spans="1:13" ht="15" customHeight="1">
      <c r="A56" s="5946"/>
      <c r="B56" s="2098" t="s">
        <v>2400</v>
      </c>
      <c r="C56" s="6766" t="s">
        <v>453</v>
      </c>
      <c r="D56" s="6767"/>
      <c r="E56" s="6767"/>
      <c r="F56" s="6767"/>
      <c r="G56" s="6767"/>
      <c r="H56" s="6767"/>
      <c r="I56" s="6767"/>
      <c r="J56" s="6767"/>
      <c r="K56" s="6767"/>
      <c r="L56" s="6767"/>
      <c r="M56" s="6768"/>
    </row>
    <row r="57" spans="1:13" ht="15.95" customHeight="1" thickBot="1">
      <c r="A57" s="5959"/>
      <c r="B57" s="2098" t="s">
        <v>2401</v>
      </c>
      <c r="C57" s="6723">
        <v>3169001</v>
      </c>
      <c r="D57" s="6724"/>
      <c r="E57" s="6724"/>
      <c r="F57" s="6724"/>
      <c r="G57" s="6724"/>
      <c r="H57" s="6724"/>
      <c r="I57" s="6724"/>
      <c r="J57" s="6724"/>
      <c r="K57" s="6724"/>
      <c r="L57" s="6724"/>
      <c r="M57" s="6725"/>
    </row>
    <row r="58" spans="1:13" ht="15" customHeight="1">
      <c r="A58" s="5945" t="s">
        <v>2402</v>
      </c>
      <c r="B58" s="2099" t="s">
        <v>2403</v>
      </c>
      <c r="C58" s="6723" t="s">
        <v>2683</v>
      </c>
      <c r="D58" s="6724"/>
      <c r="E58" s="6724"/>
      <c r="F58" s="6724"/>
      <c r="G58" s="6724"/>
      <c r="H58" s="6724"/>
      <c r="I58" s="6724"/>
      <c r="J58" s="6724"/>
      <c r="K58" s="6724"/>
      <c r="L58" s="6724"/>
      <c r="M58" s="6725"/>
    </row>
    <row r="59" spans="1:13" ht="15" customHeight="1">
      <c r="A59" s="5946"/>
      <c r="B59" s="2099" t="s">
        <v>2404</v>
      </c>
      <c r="C59" s="6723" t="s">
        <v>2684</v>
      </c>
      <c r="D59" s="6724"/>
      <c r="E59" s="6724"/>
      <c r="F59" s="6724"/>
      <c r="G59" s="6724"/>
      <c r="H59" s="6724"/>
      <c r="I59" s="6724"/>
      <c r="J59" s="6724"/>
      <c r="K59" s="6724"/>
      <c r="L59" s="6724"/>
      <c r="M59" s="6725"/>
    </row>
    <row r="60" spans="1:13" ht="15" customHeight="1" thickBot="1">
      <c r="A60" s="5946"/>
      <c r="B60" s="2099" t="s">
        <v>244</v>
      </c>
      <c r="C60" s="6723" t="s">
        <v>107</v>
      </c>
      <c r="D60" s="6724"/>
      <c r="E60" s="6724"/>
      <c r="F60" s="6724"/>
      <c r="G60" s="6724"/>
      <c r="H60" s="6724"/>
      <c r="I60" s="6724"/>
      <c r="J60" s="6724"/>
      <c r="K60" s="6724"/>
      <c r="L60" s="6724"/>
      <c r="M60" s="6725"/>
    </row>
    <row r="61" spans="1:13" ht="16.5" thickBot="1">
      <c r="A61" s="1734" t="s">
        <v>2406</v>
      </c>
      <c r="B61" s="2128" t="s">
        <v>359</v>
      </c>
      <c r="C61" s="6743" t="s">
        <v>359</v>
      </c>
      <c r="D61" s="6744"/>
      <c r="E61" s="6744"/>
      <c r="F61" s="6744"/>
      <c r="G61" s="6744"/>
      <c r="H61" s="6744"/>
      <c r="I61" s="6744"/>
      <c r="J61" s="6744"/>
      <c r="K61" s="6744"/>
      <c r="L61" s="6744"/>
      <c r="M61" s="6745"/>
    </row>
  </sheetData>
  <mergeCells count="71">
    <mergeCell ref="B34:B43"/>
    <mergeCell ref="B28:B30"/>
    <mergeCell ref="B31:B33"/>
    <mergeCell ref="C12:M12"/>
    <mergeCell ref="C13:M13"/>
    <mergeCell ref="C15:M15"/>
    <mergeCell ref="B17:B23"/>
    <mergeCell ref="B24:B27"/>
    <mergeCell ref="F36:G36"/>
    <mergeCell ref="H36:I36"/>
    <mergeCell ref="J36:K36"/>
    <mergeCell ref="L36:M36"/>
    <mergeCell ref="J29:L29"/>
    <mergeCell ref="D42:E42"/>
    <mergeCell ref="D40:E40"/>
    <mergeCell ref="F40:G40"/>
    <mergeCell ref="C2:M2"/>
    <mergeCell ref="C3:M3"/>
    <mergeCell ref="F4:G4"/>
    <mergeCell ref="C5:M5"/>
    <mergeCell ref="C6:M6"/>
    <mergeCell ref="I4:M4"/>
    <mergeCell ref="D4:E4"/>
    <mergeCell ref="I7:M7"/>
    <mergeCell ref="B8:B10"/>
    <mergeCell ref="C7:G7"/>
    <mergeCell ref="F10:G10"/>
    <mergeCell ref="I10:J10"/>
    <mergeCell ref="C61:M61"/>
    <mergeCell ref="B1:M1"/>
    <mergeCell ref="A52:A57"/>
    <mergeCell ref="C52:M52"/>
    <mergeCell ref="C53:M53"/>
    <mergeCell ref="C54:M54"/>
    <mergeCell ref="C55:M55"/>
    <mergeCell ref="C56:M56"/>
    <mergeCell ref="C57:M57"/>
    <mergeCell ref="F45:F46"/>
    <mergeCell ref="G45:J46"/>
    <mergeCell ref="L45:M46"/>
    <mergeCell ref="C48:M48"/>
    <mergeCell ref="C49:M49"/>
    <mergeCell ref="C50:M50"/>
    <mergeCell ref="C11:M11"/>
    <mergeCell ref="N13:V13"/>
    <mergeCell ref="C14:D14"/>
    <mergeCell ref="F14:M14"/>
    <mergeCell ref="A2:A14"/>
    <mergeCell ref="A58:A60"/>
    <mergeCell ref="C58:M58"/>
    <mergeCell ref="C59:M59"/>
    <mergeCell ref="C60:M60"/>
    <mergeCell ref="A15:A51"/>
    <mergeCell ref="F42:G42"/>
    <mergeCell ref="H43:I43"/>
    <mergeCell ref="B44:B47"/>
    <mergeCell ref="C9:D9"/>
    <mergeCell ref="F9:G9"/>
    <mergeCell ref="I9:J9"/>
    <mergeCell ref="C10:D10"/>
    <mergeCell ref="C16:M16"/>
    <mergeCell ref="F22:H22"/>
    <mergeCell ref="D36:E36"/>
    <mergeCell ref="H40:I40"/>
    <mergeCell ref="J40:K40"/>
    <mergeCell ref="L40:M40"/>
    <mergeCell ref="D38:E38"/>
    <mergeCell ref="F38:G38"/>
    <mergeCell ref="H38:I38"/>
    <mergeCell ref="J38:K38"/>
    <mergeCell ref="L38:M38"/>
  </mergeCells>
  <hyperlinks>
    <hyperlink ref="C56" r:id="rId1"/>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U61"/>
  <sheetViews>
    <sheetView topLeftCell="A15" zoomScale="90" zoomScaleNormal="90" workbookViewId="0">
      <selection activeCell="E4" sqref="E4"/>
    </sheetView>
  </sheetViews>
  <sheetFormatPr baseColWidth="10" defaultColWidth="9.140625" defaultRowHeight="15.75"/>
  <cols>
    <col min="1" max="1" width="29" style="2212" customWidth="1"/>
    <col min="2" max="2" width="29.7109375" style="3799" customWidth="1"/>
    <col min="3" max="13" width="11.42578125" style="3800" customWidth="1"/>
    <col min="14" max="16384" width="9.140625" style="1373"/>
  </cols>
  <sheetData>
    <row r="1" spans="1:21" ht="20.25" customHeight="1" thickBot="1">
      <c r="A1" s="2129"/>
      <c r="B1" s="6835" t="s">
        <v>2685</v>
      </c>
      <c r="C1" s="6835"/>
      <c r="D1" s="6835"/>
      <c r="E1" s="6835"/>
      <c r="F1" s="6835"/>
      <c r="G1" s="6835"/>
      <c r="H1" s="6835"/>
      <c r="I1" s="6835"/>
      <c r="J1" s="6835"/>
      <c r="K1" s="6835"/>
      <c r="L1" s="6835"/>
      <c r="M1" s="6836"/>
    </row>
    <row r="2" spans="1:21" ht="54" customHeight="1">
      <c r="A2" s="6819" t="s">
        <v>2329</v>
      </c>
      <c r="B2" s="2365" t="s">
        <v>2330</v>
      </c>
      <c r="C2" s="6820" t="s">
        <v>1898</v>
      </c>
      <c r="D2" s="6821"/>
      <c r="E2" s="6821"/>
      <c r="F2" s="6821"/>
      <c r="G2" s="6821"/>
      <c r="H2" s="6821"/>
      <c r="I2" s="6821"/>
      <c r="J2" s="6821"/>
      <c r="K2" s="6821"/>
      <c r="L2" s="6821"/>
      <c r="M2" s="6822"/>
    </row>
    <row r="3" spans="1:21" ht="60" customHeight="1">
      <c r="A3" s="6819"/>
      <c r="B3" s="2366" t="s">
        <v>2643</v>
      </c>
      <c r="C3" s="6823" t="s">
        <v>2686</v>
      </c>
      <c r="D3" s="6824"/>
      <c r="E3" s="6824"/>
      <c r="F3" s="6824"/>
      <c r="G3" s="6824"/>
      <c r="H3" s="6824"/>
      <c r="I3" s="6824"/>
      <c r="J3" s="6824"/>
      <c r="K3" s="6824"/>
      <c r="L3" s="6824"/>
      <c r="M3" s="6825"/>
    </row>
    <row r="4" spans="1:21" ht="53.25" customHeight="1">
      <c r="A4" s="6819"/>
      <c r="B4" s="2367" t="s">
        <v>240</v>
      </c>
      <c r="C4" s="2222" t="s">
        <v>95</v>
      </c>
      <c r="D4" s="2223"/>
      <c r="E4" s="2223"/>
      <c r="F4" s="6826" t="s">
        <v>2461</v>
      </c>
      <c r="G4" s="6826"/>
      <c r="H4" s="2223" t="s">
        <v>437</v>
      </c>
      <c r="I4" s="6827"/>
      <c r="J4" s="6827"/>
      <c r="K4" s="6827"/>
      <c r="L4" s="6827"/>
      <c r="M4" s="6828"/>
    </row>
    <row r="5" spans="1:21" ht="20.25" customHeight="1">
      <c r="A5" s="6819"/>
      <c r="B5" s="2367" t="s">
        <v>2333</v>
      </c>
      <c r="C5" s="6657"/>
      <c r="D5" s="6658"/>
      <c r="E5" s="6658"/>
      <c r="F5" s="6658"/>
      <c r="G5" s="6658"/>
      <c r="H5" s="6658"/>
      <c r="I5" s="6658"/>
      <c r="J5" s="6658"/>
      <c r="K5" s="6658"/>
      <c r="L5" s="6658"/>
      <c r="M5" s="6659"/>
    </row>
    <row r="6" spans="1:21" ht="15.75" customHeight="1">
      <c r="A6" s="6819"/>
      <c r="B6" s="2367" t="s">
        <v>2334</v>
      </c>
      <c r="C6" s="6680"/>
      <c r="D6" s="6681"/>
      <c r="E6" s="6681"/>
      <c r="F6" s="6681"/>
      <c r="G6" s="6681"/>
      <c r="H6" s="6681"/>
      <c r="I6" s="6829"/>
      <c r="J6" s="6829"/>
      <c r="K6" s="6829"/>
      <c r="L6" s="6829"/>
      <c r="M6" s="6830"/>
    </row>
    <row r="7" spans="1:21" ht="29.1" customHeight="1">
      <c r="A7" s="6819"/>
      <c r="B7" s="2366" t="s">
        <v>2335</v>
      </c>
      <c r="C7" s="6831" t="s">
        <v>1130</v>
      </c>
      <c r="D7" s="6832"/>
      <c r="E7" s="1499"/>
      <c r="F7" s="1499"/>
      <c r="G7" s="1500"/>
      <c r="H7" s="2444" t="s">
        <v>244</v>
      </c>
      <c r="I7" s="6678" t="s">
        <v>21</v>
      </c>
      <c r="J7" s="6678"/>
      <c r="K7" s="6678"/>
      <c r="L7" s="6678"/>
      <c r="M7" s="6679"/>
    </row>
    <row r="8" spans="1:21" ht="32.25" customHeight="1">
      <c r="A8" s="6819"/>
      <c r="B8" s="6833" t="s">
        <v>2336</v>
      </c>
      <c r="C8" s="6839" t="s">
        <v>2687</v>
      </c>
      <c r="D8" s="6838"/>
      <c r="E8" s="1501"/>
      <c r="F8" s="6838" t="s">
        <v>2303</v>
      </c>
      <c r="G8" s="6838"/>
      <c r="H8" s="1501"/>
      <c r="I8" s="6837"/>
      <c r="J8" s="6837"/>
      <c r="K8" s="2350"/>
      <c r="L8" s="3796"/>
      <c r="M8" s="3797"/>
    </row>
    <row r="9" spans="1:21" ht="24.75" customHeight="1">
      <c r="A9" s="6819"/>
      <c r="B9" s="6833"/>
      <c r="C9" s="6686"/>
      <c r="D9" s="6643"/>
      <c r="E9" s="2350"/>
      <c r="F9" s="6643"/>
      <c r="G9" s="6643"/>
      <c r="H9" s="2350"/>
      <c r="I9" s="6837"/>
      <c r="J9" s="6837"/>
      <c r="K9" s="2350"/>
      <c r="L9" s="3796"/>
      <c r="M9" s="3798"/>
    </row>
    <row r="10" spans="1:21" ht="15.75" customHeight="1" thickBot="1">
      <c r="A10" s="6819"/>
      <c r="B10" s="6833"/>
      <c r="C10" s="6686" t="s">
        <v>2337</v>
      </c>
      <c r="D10" s="6687"/>
      <c r="E10" s="1502"/>
      <c r="F10" s="6643" t="s">
        <v>2337</v>
      </c>
      <c r="G10" s="6643"/>
      <c r="H10" s="1502"/>
      <c r="I10" s="6643" t="s">
        <v>2337</v>
      </c>
      <c r="J10" s="6643"/>
      <c r="K10" s="1502"/>
      <c r="L10" s="6811" t="s">
        <v>2337</v>
      </c>
      <c r="M10" s="6812"/>
    </row>
    <row r="11" spans="1:21" ht="71.25" customHeight="1">
      <c r="A11" s="6819"/>
      <c r="B11" s="2446" t="s">
        <v>2338</v>
      </c>
      <c r="C11" s="6813" t="s">
        <v>2688</v>
      </c>
      <c r="D11" s="6814"/>
      <c r="E11" s="6814"/>
      <c r="F11" s="6814"/>
      <c r="G11" s="6814"/>
      <c r="H11" s="6814"/>
      <c r="I11" s="6814"/>
      <c r="J11" s="6814"/>
      <c r="K11" s="6814"/>
      <c r="L11" s="6814"/>
      <c r="M11" s="6815"/>
    </row>
    <row r="12" spans="1:21" ht="69.75" customHeight="1">
      <c r="A12" s="6819"/>
      <c r="B12" s="2446" t="s">
        <v>2689</v>
      </c>
      <c r="C12" s="6816" t="s">
        <v>2690</v>
      </c>
      <c r="D12" s="6817"/>
      <c r="E12" s="6817"/>
      <c r="F12" s="6817"/>
      <c r="G12" s="6817"/>
      <c r="H12" s="6817"/>
      <c r="I12" s="6817"/>
      <c r="J12" s="6817"/>
      <c r="K12" s="6817"/>
      <c r="L12" s="6817"/>
      <c r="M12" s="6818"/>
    </row>
    <row r="13" spans="1:21" ht="44.1" customHeight="1">
      <c r="A13" s="6819"/>
      <c r="B13" s="2367" t="s">
        <v>2649</v>
      </c>
      <c r="C13" s="6704" t="s">
        <v>2650</v>
      </c>
      <c r="D13" s="6705"/>
      <c r="E13" s="6705"/>
      <c r="F13" s="6705"/>
      <c r="G13" s="6705"/>
      <c r="H13" s="6705"/>
      <c r="I13" s="6705"/>
      <c r="J13" s="6705"/>
      <c r="K13" s="6705"/>
      <c r="L13" s="6705"/>
      <c r="M13" s="6706"/>
      <c r="N13" s="6834"/>
      <c r="O13" s="6834"/>
      <c r="P13" s="6834"/>
      <c r="Q13" s="6834"/>
      <c r="R13" s="6834"/>
      <c r="S13" s="6834"/>
      <c r="T13" s="6834"/>
      <c r="U13" s="6834"/>
    </row>
    <row r="14" spans="1:21" ht="36" customHeight="1">
      <c r="A14" s="6819"/>
      <c r="B14" s="3129" t="s">
        <v>2651</v>
      </c>
      <c r="C14" s="6639" t="s">
        <v>2691</v>
      </c>
      <c r="D14" s="6663"/>
      <c r="E14" s="1503" t="s">
        <v>108</v>
      </c>
      <c r="F14" s="6664" t="s">
        <v>284</v>
      </c>
      <c r="G14" s="6664"/>
      <c r="H14" s="6664"/>
      <c r="I14" s="6664"/>
      <c r="J14" s="6664"/>
      <c r="K14" s="6664"/>
      <c r="L14" s="6664"/>
      <c r="M14" s="6665"/>
    </row>
    <row r="15" spans="1:21" ht="21" customHeight="1">
      <c r="A15" s="6804" t="s">
        <v>2340</v>
      </c>
      <c r="B15" s="2347" t="s">
        <v>230</v>
      </c>
      <c r="C15" s="6805" t="s">
        <v>1329</v>
      </c>
      <c r="D15" s="6806"/>
      <c r="E15" s="6806"/>
      <c r="F15" s="6806"/>
      <c r="G15" s="6806"/>
      <c r="H15" s="6806"/>
      <c r="I15" s="6806"/>
      <c r="J15" s="6806"/>
      <c r="K15" s="6806"/>
      <c r="L15" s="6806"/>
      <c r="M15" s="6807"/>
    </row>
    <row r="16" spans="1:21" ht="33" customHeight="1">
      <c r="A16" s="6804"/>
      <c r="B16" s="2347" t="s">
        <v>2652</v>
      </c>
      <c r="C16" s="6701" t="s">
        <v>1899</v>
      </c>
      <c r="D16" s="6702"/>
      <c r="E16" s="6702"/>
      <c r="F16" s="6702"/>
      <c r="G16" s="6702"/>
      <c r="H16" s="6702"/>
      <c r="I16" s="6702"/>
      <c r="J16" s="6702"/>
      <c r="K16" s="6702"/>
      <c r="L16" s="6702"/>
      <c r="M16" s="6703"/>
      <c r="N16" s="6834"/>
      <c r="O16" s="6834"/>
      <c r="P16" s="6834"/>
      <c r="Q16" s="6834"/>
      <c r="R16" s="6834"/>
      <c r="S16" s="6834"/>
      <c r="T16" s="6834"/>
      <c r="U16" s="6834"/>
    </row>
    <row r="17" spans="1:21" ht="15.75" customHeight="1">
      <c r="A17" s="6804"/>
      <c r="B17" s="6795" t="s">
        <v>2341</v>
      </c>
      <c r="C17" s="2112"/>
      <c r="D17" s="2349"/>
      <c r="E17" s="2349"/>
      <c r="F17" s="2349"/>
      <c r="G17" s="2349"/>
      <c r="H17" s="2349"/>
      <c r="I17" s="2349"/>
      <c r="J17" s="2349"/>
      <c r="K17" s="2349"/>
      <c r="L17" s="2349"/>
      <c r="M17" s="1760"/>
    </row>
    <row r="18" spans="1:21" ht="15.75" customHeight="1">
      <c r="A18" s="6804"/>
      <c r="B18" s="6795"/>
      <c r="C18" s="2112"/>
      <c r="D18" s="1504"/>
      <c r="E18" s="2349"/>
      <c r="F18" s="1504"/>
      <c r="G18" s="2349"/>
      <c r="H18" s="1504"/>
      <c r="I18" s="2349"/>
      <c r="J18" s="1504"/>
      <c r="K18" s="2349"/>
      <c r="L18" s="2349"/>
      <c r="M18" s="1760"/>
    </row>
    <row r="19" spans="1:21" ht="15.75" customHeight="1">
      <c r="A19" s="6804"/>
      <c r="B19" s="6795"/>
      <c r="C19" s="2113" t="s">
        <v>2342</v>
      </c>
      <c r="D19" s="1505"/>
      <c r="E19" s="1520" t="s">
        <v>2343</v>
      </c>
      <c r="F19" s="1505"/>
      <c r="G19" s="1520" t="s">
        <v>2344</v>
      </c>
      <c r="H19" s="1505"/>
      <c r="I19" s="1520" t="s">
        <v>2345</v>
      </c>
      <c r="J19" s="1507"/>
      <c r="K19" s="1520"/>
      <c r="L19" s="1520"/>
      <c r="M19" s="1761"/>
    </row>
    <row r="20" spans="1:21" ht="15.75" customHeight="1">
      <c r="A20" s="6804"/>
      <c r="B20" s="6795"/>
      <c r="C20" s="2113" t="s">
        <v>2346</v>
      </c>
      <c r="D20" s="1507"/>
      <c r="E20" s="1520" t="s">
        <v>2347</v>
      </c>
      <c r="F20" s="1507"/>
      <c r="G20" s="1520" t="s">
        <v>2348</v>
      </c>
      <c r="H20" s="1507"/>
      <c r="I20" s="1520"/>
      <c r="J20" s="1520"/>
      <c r="K20" s="1520"/>
      <c r="L20" s="1520"/>
      <c r="M20" s="1761"/>
    </row>
    <row r="21" spans="1:21" ht="15.75" customHeight="1">
      <c r="A21" s="6804"/>
      <c r="B21" s="6795"/>
      <c r="C21" s="2113" t="s">
        <v>2349</v>
      </c>
      <c r="D21" s="1507"/>
      <c r="E21" s="1520" t="s">
        <v>2350</v>
      </c>
      <c r="F21" s="1507"/>
      <c r="G21" s="1520"/>
      <c r="H21" s="1520"/>
      <c r="I21" s="1520"/>
      <c r="J21" s="1520"/>
      <c r="K21" s="1520"/>
      <c r="L21" s="1520"/>
      <c r="M21" s="1761"/>
    </row>
    <row r="22" spans="1:21" ht="15.75" customHeight="1">
      <c r="A22" s="6804"/>
      <c r="B22" s="6795"/>
      <c r="C22" s="2113" t="s">
        <v>105</v>
      </c>
      <c r="D22" s="1507" t="s">
        <v>2441</v>
      </c>
      <c r="E22" s="1520" t="s">
        <v>2352</v>
      </c>
      <c r="F22" s="6691" t="s">
        <v>2653</v>
      </c>
      <c r="G22" s="6691"/>
      <c r="H22" s="6691"/>
      <c r="I22" s="6691"/>
      <c r="J22" s="6691"/>
      <c r="K22" s="6691"/>
      <c r="L22" s="6691"/>
      <c r="M22" s="6692"/>
      <c r="N22" s="6834"/>
      <c r="O22" s="6834"/>
      <c r="P22" s="6834"/>
      <c r="Q22" s="6834"/>
      <c r="R22" s="6834"/>
      <c r="S22" s="6834"/>
      <c r="T22" s="6834"/>
      <c r="U22" s="6834"/>
    </row>
    <row r="23" spans="1:21" ht="15.75" customHeight="1">
      <c r="A23" s="6804"/>
      <c r="B23" s="6795"/>
      <c r="C23" s="2114"/>
      <c r="D23" s="1508"/>
      <c r="E23" s="1508"/>
      <c r="F23" s="1508"/>
      <c r="G23" s="1508"/>
      <c r="H23" s="1508"/>
      <c r="I23" s="1508"/>
      <c r="J23" s="1508"/>
      <c r="K23" s="1508"/>
      <c r="L23" s="1508"/>
      <c r="M23" s="1762"/>
    </row>
    <row r="24" spans="1:21" ht="15.75" customHeight="1">
      <c r="A24" s="6804"/>
      <c r="B24" s="6795" t="s">
        <v>2354</v>
      </c>
      <c r="C24" s="2115"/>
      <c r="D24" s="1509"/>
      <c r="E24" s="1509"/>
      <c r="F24" s="1509"/>
      <c r="G24" s="1509"/>
      <c r="H24" s="1509"/>
      <c r="I24" s="1509"/>
      <c r="J24" s="1509"/>
      <c r="K24" s="1509"/>
      <c r="L24" s="1501"/>
      <c r="M24" s="1757"/>
    </row>
    <row r="25" spans="1:21" ht="15.75" customHeight="1">
      <c r="A25" s="6804"/>
      <c r="B25" s="6795"/>
      <c r="C25" s="2113" t="s">
        <v>2355</v>
      </c>
      <c r="D25" s="1507"/>
      <c r="E25" s="1520"/>
      <c r="F25" s="1520" t="s">
        <v>2356</v>
      </c>
      <c r="G25" s="1507"/>
      <c r="H25" s="1520"/>
      <c r="I25" s="1520" t="s">
        <v>2357</v>
      </c>
      <c r="J25" s="1517" t="s">
        <v>2441</v>
      </c>
      <c r="K25" s="1520"/>
      <c r="L25" s="2350"/>
      <c r="M25" s="1763"/>
    </row>
    <row r="26" spans="1:21" ht="15.75" customHeight="1">
      <c r="A26" s="6804"/>
      <c r="B26" s="6795"/>
      <c r="C26" s="2113" t="s">
        <v>2358</v>
      </c>
      <c r="D26" s="1510"/>
      <c r="E26" s="2350"/>
      <c r="F26" s="1520" t="s">
        <v>2359</v>
      </c>
      <c r="G26" s="1507"/>
      <c r="H26" s="2350"/>
      <c r="I26" s="2350"/>
      <c r="J26" s="2350"/>
      <c r="K26" s="2350"/>
      <c r="L26" s="2350"/>
      <c r="M26" s="1763"/>
    </row>
    <row r="27" spans="1:21" ht="15.75" customHeight="1">
      <c r="A27" s="6804"/>
      <c r="B27" s="6795"/>
      <c r="C27" s="2114"/>
      <c r="D27" s="1508"/>
      <c r="E27" s="1508"/>
      <c r="F27" s="1508"/>
      <c r="G27" s="1508"/>
      <c r="H27" s="1508"/>
      <c r="I27" s="1508"/>
      <c r="J27" s="1508"/>
      <c r="K27" s="1508"/>
      <c r="L27" s="1502"/>
      <c r="M27" s="1758"/>
    </row>
    <row r="28" spans="1:21" ht="17.100000000000001" customHeight="1">
      <c r="A28" s="6804"/>
      <c r="B28" s="6840" t="s">
        <v>2360</v>
      </c>
      <c r="C28" s="2115"/>
      <c r="D28" s="1509"/>
      <c r="E28" s="1509"/>
      <c r="F28" s="1509"/>
      <c r="G28" s="1509"/>
      <c r="H28" s="1509"/>
      <c r="I28" s="1509"/>
      <c r="J28" s="1509"/>
      <c r="K28" s="1509"/>
      <c r="L28" s="1509"/>
      <c r="M28" s="1764"/>
    </row>
    <row r="29" spans="1:21" ht="31.5">
      <c r="A29" s="6804"/>
      <c r="B29" s="6841"/>
      <c r="C29" s="2116" t="s">
        <v>2361</v>
      </c>
      <c r="D29" s="1518">
        <v>80</v>
      </c>
      <c r="E29" s="1520"/>
      <c r="F29" s="1520" t="s">
        <v>2362</v>
      </c>
      <c r="G29" s="1507">
        <v>2022</v>
      </c>
      <c r="H29" s="1520"/>
      <c r="I29" s="1520" t="s">
        <v>2363</v>
      </c>
      <c r="J29" s="1519" t="s">
        <v>2692</v>
      </c>
      <c r="K29" s="1520"/>
      <c r="L29" s="1520"/>
      <c r="M29" s="1761"/>
      <c r="N29" s="1372"/>
      <c r="O29" s="1372"/>
      <c r="P29" s="1372"/>
      <c r="Q29" s="1372"/>
      <c r="R29" s="1372"/>
      <c r="S29" s="1372"/>
      <c r="T29" s="1372"/>
    </row>
    <row r="30" spans="1:21">
      <c r="A30" s="6804"/>
      <c r="B30" s="6842"/>
      <c r="C30" s="2114"/>
      <c r="D30" s="1508"/>
      <c r="E30" s="1508"/>
      <c r="F30" s="1508"/>
      <c r="G30" s="1508"/>
      <c r="H30" s="1508"/>
      <c r="I30" s="1508"/>
      <c r="J30" s="1508"/>
      <c r="K30" s="1508"/>
      <c r="L30" s="1508"/>
      <c r="M30" s="1762"/>
    </row>
    <row r="31" spans="1:21" ht="15.75" customHeight="1">
      <c r="A31" s="6804"/>
      <c r="B31" s="6795" t="s">
        <v>2364</v>
      </c>
      <c r="C31" s="2117"/>
      <c r="D31" s="1513"/>
      <c r="E31" s="1513"/>
      <c r="F31" s="1513"/>
      <c r="G31" s="1513"/>
      <c r="H31" s="1513"/>
      <c r="I31" s="1513"/>
      <c r="J31" s="1513"/>
      <c r="K31" s="1513"/>
      <c r="L31" s="1501"/>
      <c r="M31" s="1757"/>
    </row>
    <row r="32" spans="1:21" ht="15.75" customHeight="1">
      <c r="A32" s="6804"/>
      <c r="B32" s="6795"/>
      <c r="C32" s="2113" t="s">
        <v>2365</v>
      </c>
      <c r="D32" s="3340">
        <v>2023</v>
      </c>
      <c r="E32" s="2351"/>
      <c r="F32" s="1520" t="s">
        <v>2366</v>
      </c>
      <c r="G32" s="1514" t="s">
        <v>2457</v>
      </c>
      <c r="H32" s="2351"/>
      <c r="I32" s="1520"/>
      <c r="J32" s="2351"/>
      <c r="K32" s="2351"/>
      <c r="L32" s="2350"/>
      <c r="M32" s="1763"/>
    </row>
    <row r="33" spans="1:13" ht="15.75" customHeight="1">
      <c r="A33" s="6804"/>
      <c r="B33" s="6795"/>
      <c r="C33" s="2114"/>
      <c r="D33" s="1515"/>
      <c r="E33" s="1516"/>
      <c r="F33" s="1508"/>
      <c r="G33" s="1516"/>
      <c r="H33" s="1516"/>
      <c r="I33" s="1508"/>
      <c r="J33" s="1516"/>
      <c r="K33" s="1516"/>
      <c r="L33" s="1502"/>
      <c r="M33" s="1758"/>
    </row>
    <row r="34" spans="1:13" ht="15.75" customHeight="1">
      <c r="A34" s="6804"/>
      <c r="B34" s="6808" t="s">
        <v>2367</v>
      </c>
      <c r="C34" s="3786"/>
      <c r="D34" s="3787"/>
      <c r="E34" s="3787"/>
      <c r="F34" s="3787"/>
      <c r="G34" s="3787"/>
      <c r="H34" s="3787"/>
      <c r="I34" s="3787"/>
      <c r="J34" s="3787"/>
      <c r="K34" s="3787"/>
      <c r="L34" s="3787"/>
      <c r="M34" s="3788"/>
    </row>
    <row r="35" spans="1:13" ht="15.75" customHeight="1">
      <c r="A35" s="6804"/>
      <c r="B35" s="6808"/>
      <c r="C35" s="3789"/>
      <c r="D35" s="3167" t="s">
        <v>2368</v>
      </c>
      <c r="E35" s="3167">
        <v>2023</v>
      </c>
      <c r="F35" s="3167" t="s">
        <v>2369</v>
      </c>
      <c r="G35" s="3167">
        <v>2024</v>
      </c>
      <c r="H35" s="3167" t="s">
        <v>2370</v>
      </c>
      <c r="I35" s="3167">
        <v>2025</v>
      </c>
      <c r="J35" s="3167" t="s">
        <v>2371</v>
      </c>
      <c r="K35" s="3167">
        <v>2026</v>
      </c>
      <c r="L35" s="3167" t="s">
        <v>2372</v>
      </c>
      <c r="M35" s="3168">
        <v>2027</v>
      </c>
    </row>
    <row r="36" spans="1:13" ht="15.75" customHeight="1">
      <c r="A36" s="6804"/>
      <c r="B36" s="6808"/>
      <c r="C36" s="3789"/>
      <c r="D36" s="6660">
        <v>80</v>
      </c>
      <c r="E36" s="6645"/>
      <c r="F36" s="6660">
        <v>80</v>
      </c>
      <c r="G36" s="6645"/>
      <c r="H36" s="6660">
        <v>80</v>
      </c>
      <c r="I36" s="6645"/>
      <c r="J36" s="6660">
        <v>80</v>
      </c>
      <c r="K36" s="6645"/>
      <c r="L36" s="6660">
        <v>80</v>
      </c>
      <c r="M36" s="5982"/>
    </row>
    <row r="37" spans="1:13" ht="15.75" customHeight="1">
      <c r="A37" s="6804"/>
      <c r="B37" s="6808"/>
      <c r="C37" s="3789"/>
      <c r="D37" s="3167" t="s">
        <v>2373</v>
      </c>
      <c r="E37" s="3167">
        <v>2028</v>
      </c>
      <c r="F37" s="3167" t="s">
        <v>2374</v>
      </c>
      <c r="G37" s="3167">
        <v>2029</v>
      </c>
      <c r="H37" s="3167" t="s">
        <v>2375</v>
      </c>
      <c r="I37" s="3167">
        <v>2030</v>
      </c>
      <c r="J37" s="3167" t="s">
        <v>2376</v>
      </c>
      <c r="K37" s="3167">
        <v>2031</v>
      </c>
      <c r="L37" s="3167" t="s">
        <v>2377</v>
      </c>
      <c r="M37" s="3168">
        <v>2032</v>
      </c>
    </row>
    <row r="38" spans="1:13" ht="12" customHeight="1">
      <c r="A38" s="6804"/>
      <c r="B38" s="6808"/>
      <c r="C38" s="3789"/>
      <c r="D38" s="6660">
        <v>80</v>
      </c>
      <c r="E38" s="6645"/>
      <c r="F38" s="6660">
        <v>80</v>
      </c>
      <c r="G38" s="6645"/>
      <c r="H38" s="6660">
        <v>80</v>
      </c>
      <c r="I38" s="6645"/>
      <c r="J38" s="6660">
        <v>80</v>
      </c>
      <c r="K38" s="6645"/>
      <c r="L38" s="6660">
        <v>80</v>
      </c>
      <c r="M38" s="5982"/>
    </row>
    <row r="39" spans="1:13" ht="18.75" customHeight="1">
      <c r="A39" s="6804"/>
      <c r="B39" s="6808"/>
      <c r="C39" s="3789"/>
      <c r="D39" s="3167" t="s">
        <v>2378</v>
      </c>
      <c r="E39" s="3167">
        <v>2033</v>
      </c>
      <c r="F39" s="3167" t="s">
        <v>2379</v>
      </c>
      <c r="G39" s="3167">
        <v>2034</v>
      </c>
      <c r="H39" s="3167" t="s">
        <v>2380</v>
      </c>
      <c r="I39" s="3167">
        <v>2035</v>
      </c>
      <c r="J39" s="3167" t="s">
        <v>2381</v>
      </c>
      <c r="K39" s="3167">
        <v>2036</v>
      </c>
      <c r="L39" s="3167" t="s">
        <v>2382</v>
      </c>
      <c r="M39" s="3168">
        <v>2037</v>
      </c>
    </row>
    <row r="40" spans="1:13" ht="15.75" customHeight="1">
      <c r="A40" s="6804"/>
      <c r="B40" s="6808"/>
      <c r="C40" s="3789"/>
      <c r="D40" s="6660">
        <v>80</v>
      </c>
      <c r="E40" s="6645"/>
      <c r="F40" s="6660">
        <v>80</v>
      </c>
      <c r="G40" s="6645"/>
      <c r="H40" s="6660">
        <v>80</v>
      </c>
      <c r="I40" s="6645"/>
      <c r="J40" s="6660">
        <v>80</v>
      </c>
      <c r="K40" s="6645"/>
      <c r="L40" s="6660">
        <v>80</v>
      </c>
      <c r="M40" s="5982"/>
    </row>
    <row r="41" spans="1:13" ht="15.75" customHeight="1">
      <c r="A41" s="6804"/>
      <c r="B41" s="6808"/>
      <c r="C41" s="3789"/>
      <c r="D41" s="3185" t="s">
        <v>2383</v>
      </c>
      <c r="E41" s="3185">
        <v>2038</v>
      </c>
      <c r="F41" s="3185" t="s">
        <v>2384</v>
      </c>
      <c r="G41" s="1729" t="s">
        <v>359</v>
      </c>
      <c r="H41" s="2389" t="s">
        <v>359</v>
      </c>
      <c r="I41" s="2389" t="s">
        <v>359</v>
      </c>
      <c r="J41" s="2389" t="s">
        <v>359</v>
      </c>
      <c r="K41" s="2389" t="s">
        <v>359</v>
      </c>
      <c r="L41" s="2389" t="s">
        <v>359</v>
      </c>
      <c r="M41" s="2134" t="s">
        <v>359</v>
      </c>
    </row>
    <row r="42" spans="1:13" ht="15.75" customHeight="1">
      <c r="A42" s="6804"/>
      <c r="B42" s="6808"/>
      <c r="C42" s="3789"/>
      <c r="D42" s="6660">
        <v>80</v>
      </c>
      <c r="E42" s="6645"/>
      <c r="F42" s="6809">
        <v>1280</v>
      </c>
      <c r="G42" s="6810"/>
      <c r="H42" s="6794"/>
      <c r="I42" s="6794"/>
      <c r="J42" s="3358"/>
      <c r="K42" s="3359"/>
      <c r="L42" s="3358"/>
      <c r="M42" s="3360"/>
    </row>
    <row r="43" spans="1:13" ht="15.75" customHeight="1">
      <c r="A43" s="6804"/>
      <c r="B43" s="6808"/>
      <c r="C43" s="3790"/>
      <c r="D43" s="3791"/>
      <c r="E43" s="3792"/>
      <c r="F43" s="3791"/>
      <c r="G43" s="3792"/>
      <c r="H43" s="3793"/>
      <c r="I43" s="3794"/>
      <c r="J43" s="3793"/>
      <c r="K43" s="3794"/>
      <c r="L43" s="3793"/>
      <c r="M43" s="3795"/>
    </row>
    <row r="44" spans="1:13" ht="15.75" customHeight="1">
      <c r="A44" s="6804"/>
      <c r="B44" s="6795" t="s">
        <v>2385</v>
      </c>
      <c r="C44" s="2115"/>
      <c r="D44" s="1509"/>
      <c r="E44" s="1509"/>
      <c r="F44" s="1509"/>
      <c r="G44" s="1509"/>
      <c r="H44" s="1509"/>
      <c r="I44" s="1509"/>
      <c r="J44" s="1509"/>
      <c r="K44" s="1509"/>
      <c r="L44" s="2350"/>
      <c r="M44" s="1763"/>
    </row>
    <row r="45" spans="1:13" ht="15.75" customHeight="1">
      <c r="A45" s="6804"/>
      <c r="B45" s="6795"/>
      <c r="C45" s="2118"/>
      <c r="D45" s="2349" t="s">
        <v>93</v>
      </c>
      <c r="E45" s="1504" t="s">
        <v>95</v>
      </c>
      <c r="F45" s="6646" t="s">
        <v>2386</v>
      </c>
      <c r="G45" s="6666" t="s">
        <v>103</v>
      </c>
      <c r="H45" s="6666"/>
      <c r="I45" s="6666"/>
      <c r="J45" s="6666"/>
      <c r="K45" s="6796" t="s">
        <v>2387</v>
      </c>
      <c r="L45" s="6667" t="s">
        <v>2430</v>
      </c>
      <c r="M45" s="6668"/>
    </row>
    <row r="46" spans="1:13" ht="15.75" customHeight="1">
      <c r="A46" s="6804"/>
      <c r="B46" s="6795"/>
      <c r="C46" s="2118"/>
      <c r="D46" s="1510" t="s">
        <v>2441</v>
      </c>
      <c r="E46" s="1507"/>
      <c r="F46" s="6646"/>
      <c r="G46" s="6666"/>
      <c r="H46" s="6666"/>
      <c r="I46" s="6666"/>
      <c r="J46" s="6666"/>
      <c r="K46" s="6796"/>
      <c r="L46" s="6667"/>
      <c r="M46" s="6668"/>
    </row>
    <row r="47" spans="1:13" ht="15.75" customHeight="1">
      <c r="A47" s="6804"/>
      <c r="B47" s="6795"/>
      <c r="C47" s="2118"/>
      <c r="D47" s="2350"/>
      <c r="E47" s="2350"/>
      <c r="F47" s="2350"/>
      <c r="G47" s="2350"/>
      <c r="H47" s="2350"/>
      <c r="I47" s="2350"/>
      <c r="J47" s="2350"/>
      <c r="K47" s="2350"/>
      <c r="L47" s="2350"/>
      <c r="M47" s="1763"/>
    </row>
    <row r="48" spans="1:13" ht="72" customHeight="1">
      <c r="A48" s="6804"/>
      <c r="B48" s="2366" t="s">
        <v>2388</v>
      </c>
      <c r="C48" s="6797" t="s">
        <v>2693</v>
      </c>
      <c r="D48" s="6798"/>
      <c r="E48" s="6798"/>
      <c r="F48" s="6798"/>
      <c r="G48" s="6798"/>
      <c r="H48" s="6798"/>
      <c r="I48" s="6798"/>
      <c r="J48" s="6798"/>
      <c r="K48" s="6798"/>
      <c r="L48" s="6798"/>
      <c r="M48" s="6799"/>
    </row>
    <row r="49" spans="1:13" ht="15.75" customHeight="1">
      <c r="A49" s="6804"/>
      <c r="B49" s="2347" t="s">
        <v>2390</v>
      </c>
      <c r="C49" s="6657" t="s">
        <v>2692</v>
      </c>
      <c r="D49" s="6658"/>
      <c r="E49" s="6658"/>
      <c r="F49" s="6658"/>
      <c r="G49" s="6658"/>
      <c r="H49" s="6658"/>
      <c r="I49" s="6658"/>
      <c r="J49" s="6658"/>
      <c r="K49" s="6658"/>
      <c r="L49" s="6658"/>
      <c r="M49" s="6659"/>
    </row>
    <row r="50" spans="1:13">
      <c r="A50" s="6804"/>
      <c r="B50" s="2347" t="s">
        <v>2392</v>
      </c>
      <c r="C50" s="2110">
        <v>30</v>
      </c>
      <c r="D50" s="1371"/>
      <c r="E50" s="1371"/>
      <c r="F50" s="1371"/>
      <c r="G50" s="1371"/>
      <c r="H50" s="1371"/>
      <c r="I50" s="1371"/>
      <c r="J50" s="1371"/>
      <c r="K50" s="1371"/>
      <c r="L50" s="1371"/>
      <c r="M50" s="1765"/>
    </row>
    <row r="51" spans="1:13">
      <c r="A51" s="6804"/>
      <c r="B51" s="2347" t="s">
        <v>2393</v>
      </c>
      <c r="C51" s="3130">
        <v>2022</v>
      </c>
      <c r="D51" s="1371"/>
      <c r="E51" s="1371"/>
      <c r="F51" s="1371"/>
      <c r="G51" s="1371"/>
      <c r="H51" s="1371"/>
      <c r="I51" s="1371"/>
      <c r="J51" s="1371"/>
      <c r="K51" s="1371"/>
      <c r="L51" s="1371"/>
      <c r="M51" s="1765"/>
    </row>
    <row r="52" spans="1:13" ht="15.75" customHeight="1" thickBot="1">
      <c r="A52" s="6800" t="s">
        <v>2394</v>
      </c>
      <c r="B52" s="2347" t="s">
        <v>2395</v>
      </c>
      <c r="C52" s="6632" t="s">
        <v>1313</v>
      </c>
      <c r="D52" s="6633"/>
      <c r="E52" s="6633"/>
      <c r="F52" s="6633"/>
      <c r="G52" s="6633"/>
      <c r="H52" s="6633"/>
      <c r="I52" s="6633"/>
      <c r="J52" s="6633"/>
      <c r="K52" s="6633"/>
      <c r="L52" s="6633"/>
      <c r="M52" s="6634"/>
    </row>
    <row r="53" spans="1:13" ht="15.75" customHeight="1" thickBot="1">
      <c r="A53" s="6800"/>
      <c r="B53" s="2347" t="s">
        <v>2396</v>
      </c>
      <c r="C53" s="6632" t="s">
        <v>2397</v>
      </c>
      <c r="D53" s="6633"/>
      <c r="E53" s="6633"/>
      <c r="F53" s="6633"/>
      <c r="G53" s="6633"/>
      <c r="H53" s="6633"/>
      <c r="I53" s="6633"/>
      <c r="J53" s="6633"/>
      <c r="K53" s="6633"/>
      <c r="L53" s="6633"/>
      <c r="M53" s="6634"/>
    </row>
    <row r="54" spans="1:13" ht="15.75" customHeight="1" thickBot="1">
      <c r="A54" s="6800"/>
      <c r="B54" s="2347" t="s">
        <v>2398</v>
      </c>
      <c r="C54" s="6632" t="s">
        <v>289</v>
      </c>
      <c r="D54" s="6633"/>
      <c r="E54" s="6633"/>
      <c r="F54" s="6633"/>
      <c r="G54" s="6633"/>
      <c r="H54" s="6633"/>
      <c r="I54" s="6633"/>
      <c r="J54" s="6633"/>
      <c r="K54" s="6633"/>
      <c r="L54" s="6633"/>
      <c r="M54" s="6634"/>
    </row>
    <row r="55" spans="1:13" ht="15.75" customHeight="1" thickBot="1">
      <c r="A55" s="6800"/>
      <c r="B55" s="2347" t="s">
        <v>2399</v>
      </c>
      <c r="C55" s="6632" t="s">
        <v>1312</v>
      </c>
      <c r="D55" s="6633"/>
      <c r="E55" s="6633"/>
      <c r="F55" s="6633"/>
      <c r="G55" s="6633"/>
      <c r="H55" s="6633"/>
      <c r="I55" s="6633"/>
      <c r="J55" s="6633"/>
      <c r="K55" s="6633"/>
      <c r="L55" s="6633"/>
      <c r="M55" s="6634"/>
    </row>
    <row r="56" spans="1:13" ht="15.75" customHeight="1" thickBot="1">
      <c r="A56" s="6800"/>
      <c r="B56" s="2347" t="s">
        <v>2400</v>
      </c>
      <c r="C56" s="6801" t="s">
        <v>1314</v>
      </c>
      <c r="D56" s="6802"/>
      <c r="E56" s="6802"/>
      <c r="F56" s="6802"/>
      <c r="G56" s="6802"/>
      <c r="H56" s="6802"/>
      <c r="I56" s="6802"/>
      <c r="J56" s="6802"/>
      <c r="K56" s="6802"/>
      <c r="L56" s="6802"/>
      <c r="M56" s="6803"/>
    </row>
    <row r="57" spans="1:13" ht="15.75" customHeight="1" thickBot="1">
      <c r="A57" s="6800"/>
      <c r="B57" s="2347" t="s">
        <v>2401</v>
      </c>
      <c r="C57" s="6632">
        <v>3779595</v>
      </c>
      <c r="D57" s="6633"/>
      <c r="E57" s="6633"/>
      <c r="F57" s="6633"/>
      <c r="G57" s="6633"/>
      <c r="H57" s="6633"/>
      <c r="I57" s="6633"/>
      <c r="J57" s="6633"/>
      <c r="K57" s="6633"/>
      <c r="L57" s="6633"/>
      <c r="M57" s="6634"/>
    </row>
    <row r="58" spans="1:13" ht="15.75" customHeight="1">
      <c r="A58" s="6793" t="s">
        <v>2402</v>
      </c>
      <c r="B58" s="2347" t="s">
        <v>2403</v>
      </c>
      <c r="C58" s="6632" t="s">
        <v>1132</v>
      </c>
      <c r="D58" s="6633"/>
      <c r="E58" s="6633"/>
      <c r="F58" s="6633"/>
      <c r="G58" s="6633"/>
      <c r="H58" s="6633"/>
      <c r="I58" s="6633"/>
      <c r="J58" s="6633"/>
      <c r="K58" s="6633"/>
      <c r="L58" s="6633"/>
      <c r="M58" s="6634"/>
    </row>
    <row r="59" spans="1:13" ht="15.75" customHeight="1">
      <c r="A59" s="6793"/>
      <c r="B59" s="2347" t="s">
        <v>2404</v>
      </c>
      <c r="C59" s="6632" t="s">
        <v>2405</v>
      </c>
      <c r="D59" s="6633"/>
      <c r="E59" s="6633"/>
      <c r="F59" s="6633"/>
      <c r="G59" s="6633"/>
      <c r="H59" s="6633"/>
      <c r="I59" s="6633"/>
      <c r="J59" s="6633"/>
      <c r="K59" s="6633"/>
      <c r="L59" s="6633"/>
      <c r="M59" s="6634"/>
    </row>
    <row r="60" spans="1:13" ht="15.75" customHeight="1" thickBot="1">
      <c r="A60" s="6793"/>
      <c r="B60" s="2347" t="s">
        <v>244</v>
      </c>
      <c r="C60" s="6632" t="s">
        <v>289</v>
      </c>
      <c r="D60" s="6633"/>
      <c r="E60" s="6633"/>
      <c r="F60" s="6633"/>
      <c r="G60" s="6633"/>
      <c r="H60" s="6633"/>
      <c r="I60" s="6633"/>
      <c r="J60" s="6633"/>
      <c r="K60" s="6633"/>
      <c r="L60" s="6633"/>
      <c r="M60" s="6634"/>
    </row>
    <row r="61" spans="1:13" ht="16.5" thickBot="1">
      <c r="A61" s="2364" t="s">
        <v>2406</v>
      </c>
      <c r="B61" s="2368"/>
      <c r="C61" s="6647" t="s">
        <v>2694</v>
      </c>
      <c r="D61" s="6648"/>
      <c r="E61" s="6648"/>
      <c r="F61" s="6648"/>
      <c r="G61" s="6648"/>
      <c r="H61" s="6648"/>
      <c r="I61" s="6648"/>
      <c r="J61" s="6648"/>
      <c r="K61" s="6648"/>
      <c r="L61" s="6648"/>
      <c r="M61" s="6649"/>
    </row>
  </sheetData>
  <mergeCells count="72">
    <mergeCell ref="B28:B30"/>
    <mergeCell ref="D36:E36"/>
    <mergeCell ref="F36:G36"/>
    <mergeCell ref="H36:I36"/>
    <mergeCell ref="J36:K36"/>
    <mergeCell ref="H38:I38"/>
    <mergeCell ref="J38:K38"/>
    <mergeCell ref="L38:M38"/>
    <mergeCell ref="D40:E40"/>
    <mergeCell ref="F40:G40"/>
    <mergeCell ref="H40:I40"/>
    <mergeCell ref="J40:K40"/>
    <mergeCell ref="L40:M40"/>
    <mergeCell ref="D38:E38"/>
    <mergeCell ref="F38:G38"/>
    <mergeCell ref="B17:B23"/>
    <mergeCell ref="F22:M22"/>
    <mergeCell ref="N22:U22"/>
    <mergeCell ref="B24:B27"/>
    <mergeCell ref="B1:M1"/>
    <mergeCell ref="I8:J9"/>
    <mergeCell ref="F8:G9"/>
    <mergeCell ref="C8:D9"/>
    <mergeCell ref="I10:J10"/>
    <mergeCell ref="C14:D14"/>
    <mergeCell ref="F14:M14"/>
    <mergeCell ref="C13:M13"/>
    <mergeCell ref="N13:U13"/>
    <mergeCell ref="N16:U16"/>
    <mergeCell ref="L36:M36"/>
    <mergeCell ref="L10:M10"/>
    <mergeCell ref="C11:M11"/>
    <mergeCell ref="C12:M12"/>
    <mergeCell ref="A2:A14"/>
    <mergeCell ref="C2:M2"/>
    <mergeCell ref="C3:M3"/>
    <mergeCell ref="F4:G4"/>
    <mergeCell ref="I4:M4"/>
    <mergeCell ref="C5:M5"/>
    <mergeCell ref="C6:M6"/>
    <mergeCell ref="C7:D7"/>
    <mergeCell ref="I7:M7"/>
    <mergeCell ref="B8:B10"/>
    <mergeCell ref="C10:D10"/>
    <mergeCell ref="F10:G10"/>
    <mergeCell ref="C61:M61"/>
    <mergeCell ref="C48:M48"/>
    <mergeCell ref="C49:M49"/>
    <mergeCell ref="A52:A57"/>
    <mergeCell ref="C52:M52"/>
    <mergeCell ref="C53:M53"/>
    <mergeCell ref="C54:M54"/>
    <mergeCell ref="C55:M55"/>
    <mergeCell ref="C56:M56"/>
    <mergeCell ref="C57:M57"/>
    <mergeCell ref="A15:A51"/>
    <mergeCell ref="C15:M15"/>
    <mergeCell ref="C16:M16"/>
    <mergeCell ref="B31:B33"/>
    <mergeCell ref="B34:B43"/>
    <mergeCell ref="F42:G42"/>
    <mergeCell ref="A58:A60"/>
    <mergeCell ref="C58:M58"/>
    <mergeCell ref="C59:M59"/>
    <mergeCell ref="C60:M60"/>
    <mergeCell ref="H42:I42"/>
    <mergeCell ref="B44:B47"/>
    <mergeCell ref="F45:F46"/>
    <mergeCell ref="G45:J46"/>
    <mergeCell ref="L45:M46"/>
    <mergeCell ref="D42:E42"/>
    <mergeCell ref="K45:K46"/>
  </mergeCells>
  <dataValidations count="7">
    <dataValidation allowBlank="1" showInputMessage="1" showErrorMessage="1" prompt="Identifique el ODS a que le apunta el indicador de producto. Seleccione de la lista desplegable._x000a_" sqref="B14">
      <formula1>0</formula1>
      <formula2>0</formula2>
    </dataValidation>
    <dataValidation allowBlank="1" showInputMessage="1" showErrorMessage="1" prompt="Identifique la meta ODS a que le apunta el indicador de producto. Seleccione de la lista desplegable." sqref="E14">
      <formula1>0</formula1>
      <formula2>0</formula2>
    </dataValidation>
    <dataValidation type="list" allowBlank="1" showInputMessage="1" showErrorMessage="1" sqref="I7:M7">
      <formula1>INDIRECT($D$7)</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5">
      <formula1>0</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s>
  <hyperlinks>
    <hyperlink ref="C56" r:id="rId1"/>
  </hyperlinks>
  <pageMargins left="0.7" right="0.7" top="0.75" bottom="0.75" header="0.51180555555555496" footer="0.51180555555555496"/>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Y62"/>
  <sheetViews>
    <sheetView topLeftCell="B25" zoomScale="127" zoomScaleNormal="127" workbookViewId="0">
      <selection activeCell="D36" sqref="D36:E36"/>
    </sheetView>
  </sheetViews>
  <sheetFormatPr baseColWidth="10" defaultColWidth="9.140625" defaultRowHeight="15.75"/>
  <cols>
    <col min="1" max="1" width="29" style="1357" customWidth="1"/>
    <col min="2" max="2" width="29.7109375" style="1356" customWidth="1"/>
    <col min="3" max="13" width="11.42578125" style="1356" customWidth="1"/>
    <col min="14" max="16384" width="9.140625" style="1356"/>
  </cols>
  <sheetData>
    <row r="1" spans="1:25" ht="20.25" customHeight="1" thickBot="1">
      <c r="A1" s="2106"/>
      <c r="B1" s="6881" t="s">
        <v>2695</v>
      </c>
      <c r="C1" s="6881"/>
      <c r="D1" s="6881"/>
      <c r="E1" s="6881"/>
      <c r="F1" s="6881"/>
      <c r="G1" s="6881"/>
      <c r="H1" s="6881"/>
      <c r="I1" s="6881"/>
      <c r="J1" s="6881"/>
      <c r="K1" s="6881"/>
      <c r="L1" s="6881"/>
      <c r="M1" s="6882"/>
      <c r="N1" s="6861"/>
      <c r="O1" s="6862"/>
      <c r="P1" s="6862"/>
      <c r="Q1" s="6862"/>
      <c r="R1" s="6862"/>
      <c r="S1" s="6862"/>
      <c r="T1" s="6862"/>
      <c r="U1" s="6862"/>
      <c r="V1" s="6862"/>
      <c r="W1" s="6862"/>
      <c r="X1" s="6862"/>
      <c r="Y1" s="6862"/>
    </row>
    <row r="2" spans="1:25" ht="54" customHeight="1">
      <c r="A2" s="6669" t="s">
        <v>2329</v>
      </c>
      <c r="B2" s="2360" t="s">
        <v>2330</v>
      </c>
      <c r="C2" s="6670" t="s">
        <v>1903</v>
      </c>
      <c r="D2" s="6671"/>
      <c r="E2" s="6671"/>
      <c r="F2" s="6671"/>
      <c r="G2" s="6671"/>
      <c r="H2" s="6671"/>
      <c r="I2" s="6671"/>
      <c r="J2" s="6671"/>
      <c r="K2" s="6671"/>
      <c r="L2" s="6671"/>
      <c r="M2" s="6672"/>
    </row>
    <row r="3" spans="1:25" ht="69.75" customHeight="1">
      <c r="A3" s="6669"/>
      <c r="B3" s="2372" t="s">
        <v>2643</v>
      </c>
      <c r="C3" s="6863" t="s">
        <v>2696</v>
      </c>
      <c r="D3" s="6864"/>
      <c r="E3" s="6864"/>
      <c r="F3" s="6864"/>
      <c r="G3" s="6864"/>
      <c r="H3" s="6864"/>
      <c r="I3" s="6864"/>
      <c r="J3" s="6864"/>
      <c r="K3" s="6864"/>
      <c r="L3" s="6864"/>
      <c r="M3" s="6865"/>
    </row>
    <row r="4" spans="1:25" ht="69" customHeight="1">
      <c r="A4" s="6669"/>
      <c r="B4" s="2363" t="s">
        <v>240</v>
      </c>
      <c r="C4" s="2111" t="s">
        <v>95</v>
      </c>
      <c r="D4" s="2370"/>
      <c r="E4" s="2370"/>
      <c r="F4" s="6866" t="s">
        <v>241</v>
      </c>
      <c r="G4" s="6866"/>
      <c r="H4" s="2371" t="s">
        <v>437</v>
      </c>
      <c r="I4" s="6867"/>
      <c r="J4" s="6867"/>
      <c r="K4" s="6867"/>
      <c r="L4" s="6867"/>
      <c r="M4" s="6868"/>
    </row>
    <row r="5" spans="1:25" ht="15.75" customHeight="1">
      <c r="A5" s="6669"/>
      <c r="B5" s="2372" t="s">
        <v>2333</v>
      </c>
      <c r="C5" s="6869"/>
      <c r="D5" s="6870"/>
      <c r="E5" s="6870"/>
      <c r="F5" s="6870"/>
      <c r="G5" s="6870"/>
      <c r="H5" s="6870"/>
      <c r="I5" s="6870"/>
      <c r="J5" s="6870"/>
      <c r="K5" s="6870"/>
      <c r="L5" s="6870"/>
      <c r="M5" s="6871"/>
    </row>
    <row r="6" spans="1:25" ht="15.75" customHeight="1">
      <c r="A6" s="6669"/>
      <c r="B6" s="2362" t="s">
        <v>2334</v>
      </c>
      <c r="C6" s="6632"/>
      <c r="D6" s="6633"/>
      <c r="E6" s="6633"/>
      <c r="F6" s="6633"/>
      <c r="G6" s="6633"/>
      <c r="H6" s="6633"/>
      <c r="I6" s="6633"/>
      <c r="J6" s="6633"/>
      <c r="K6" s="6633"/>
      <c r="L6" s="6633"/>
      <c r="M6" s="6634"/>
    </row>
    <row r="7" spans="1:25" ht="15.75" customHeight="1">
      <c r="A7" s="6669"/>
      <c r="B7" s="2361" t="s">
        <v>2335</v>
      </c>
      <c r="C7" s="6872" t="s">
        <v>13</v>
      </c>
      <c r="D7" s="6873"/>
      <c r="E7" s="1369"/>
      <c r="F7" s="1369"/>
      <c r="G7" s="1370"/>
      <c r="H7" s="2444" t="s">
        <v>244</v>
      </c>
      <c r="I7" s="6874" t="s">
        <v>21</v>
      </c>
      <c r="J7" s="6874"/>
      <c r="K7" s="6874"/>
      <c r="L7" s="6874"/>
      <c r="M7" s="6875"/>
    </row>
    <row r="8" spans="1:25" ht="15.75" customHeight="1">
      <c r="A8" s="6669"/>
      <c r="B8" s="6876" t="s">
        <v>2336</v>
      </c>
      <c r="C8" s="6878" t="s">
        <v>1055</v>
      </c>
      <c r="D8" s="6879"/>
      <c r="E8" s="1501"/>
      <c r="F8" s="6838"/>
      <c r="G8" s="6838"/>
      <c r="H8" s="1501"/>
      <c r="I8" s="6838"/>
      <c r="J8" s="6838"/>
      <c r="K8" s="1501"/>
      <c r="L8" s="1501"/>
      <c r="M8" s="1757"/>
    </row>
    <row r="9" spans="1:25" ht="15.75" customHeight="1">
      <c r="A9" s="6669"/>
      <c r="B9" s="6876"/>
      <c r="C9" s="6880"/>
      <c r="D9" s="6054"/>
      <c r="E9" s="2348"/>
      <c r="F9" s="6643"/>
      <c r="G9" s="6643"/>
      <c r="H9" s="2348"/>
      <c r="I9" s="6643"/>
      <c r="J9" s="6643"/>
      <c r="K9" s="2350"/>
      <c r="L9" s="2350"/>
      <c r="M9" s="1763"/>
    </row>
    <row r="10" spans="1:25" ht="15.75" customHeight="1">
      <c r="A10" s="6669"/>
      <c r="B10" s="6877"/>
      <c r="C10" s="6839" t="s">
        <v>2337</v>
      </c>
      <c r="D10" s="6838"/>
      <c r="E10" s="2350"/>
      <c r="F10" s="6837" t="s">
        <v>2337</v>
      </c>
      <c r="G10" s="6837"/>
      <c r="H10" s="2350"/>
      <c r="I10" s="6837" t="s">
        <v>2337</v>
      </c>
      <c r="J10" s="6837"/>
      <c r="K10" s="2350"/>
      <c r="L10" s="2350"/>
      <c r="M10" s="1763"/>
    </row>
    <row r="11" spans="1:25" ht="60" customHeight="1">
      <c r="A11" s="6669"/>
      <c r="B11" s="2373" t="s">
        <v>2338</v>
      </c>
      <c r="C11" s="6883" t="s">
        <v>2697</v>
      </c>
      <c r="D11" s="6884"/>
      <c r="E11" s="6884"/>
      <c r="F11" s="6884"/>
      <c r="G11" s="6884"/>
      <c r="H11" s="6884"/>
      <c r="I11" s="6884"/>
      <c r="J11" s="6884"/>
      <c r="K11" s="6884"/>
      <c r="L11" s="6884"/>
      <c r="M11" s="6885"/>
    </row>
    <row r="12" spans="1:25" ht="51" customHeight="1">
      <c r="A12" s="6669"/>
      <c r="B12" s="2369" t="s">
        <v>2689</v>
      </c>
      <c r="C12" s="6886" t="s">
        <v>2698</v>
      </c>
      <c r="D12" s="6887"/>
      <c r="E12" s="6887"/>
      <c r="F12" s="6887"/>
      <c r="G12" s="6887"/>
      <c r="H12" s="6887"/>
      <c r="I12" s="6887"/>
      <c r="J12" s="6887"/>
      <c r="K12" s="6887"/>
      <c r="L12" s="6887"/>
      <c r="M12" s="6888"/>
    </row>
    <row r="13" spans="1:25" ht="46.5" customHeight="1">
      <c r="A13" s="6669"/>
      <c r="B13" s="2374" t="s">
        <v>2649</v>
      </c>
      <c r="C13" s="6704" t="s">
        <v>2650</v>
      </c>
      <c r="D13" s="6705"/>
      <c r="E13" s="6705"/>
      <c r="F13" s="6705"/>
      <c r="G13" s="6705"/>
      <c r="H13" s="6705"/>
      <c r="I13" s="6705"/>
      <c r="J13" s="6705"/>
      <c r="K13" s="6705"/>
      <c r="L13" s="6705"/>
      <c r="M13" s="6706"/>
    </row>
    <row r="14" spans="1:25" ht="38.25" customHeight="1">
      <c r="A14" s="6669"/>
      <c r="B14" s="2363" t="s">
        <v>2651</v>
      </c>
      <c r="C14" s="6889" t="s">
        <v>1335</v>
      </c>
      <c r="D14" s="6890"/>
      <c r="E14" s="2768" t="s">
        <v>108</v>
      </c>
      <c r="F14" s="6891" t="s">
        <v>1336</v>
      </c>
      <c r="G14" s="6891"/>
      <c r="H14" s="6891"/>
      <c r="I14" s="6891"/>
      <c r="J14" s="6891"/>
      <c r="K14" s="6891"/>
      <c r="L14" s="6891"/>
      <c r="M14" s="6892"/>
    </row>
    <row r="15" spans="1:25" ht="15.75" customHeight="1">
      <c r="A15" s="6843" t="s">
        <v>2340</v>
      </c>
      <c r="B15" s="2120" t="s">
        <v>230</v>
      </c>
      <c r="C15" s="6844" t="s">
        <v>1329</v>
      </c>
      <c r="D15" s="6845"/>
      <c r="E15" s="6845"/>
      <c r="F15" s="6845"/>
      <c r="G15" s="6845"/>
      <c r="H15" s="6845"/>
      <c r="I15" s="6845"/>
      <c r="J15" s="6845"/>
      <c r="K15" s="6845"/>
      <c r="L15" s="6845"/>
      <c r="M15" s="6846"/>
    </row>
    <row r="16" spans="1:25" ht="28.5" customHeight="1">
      <c r="A16" s="6843"/>
      <c r="B16" s="2120" t="s">
        <v>2652</v>
      </c>
      <c r="C16" s="6844" t="s">
        <v>1904</v>
      </c>
      <c r="D16" s="6845"/>
      <c r="E16" s="6845"/>
      <c r="F16" s="6845"/>
      <c r="G16" s="6845"/>
      <c r="H16" s="6845"/>
      <c r="I16" s="6845"/>
      <c r="J16" s="6845"/>
      <c r="K16" s="6845"/>
      <c r="L16" s="6845"/>
      <c r="M16" s="6846"/>
    </row>
    <row r="17" spans="1:13" ht="15.75" customHeight="1">
      <c r="A17" s="6843"/>
      <c r="B17" s="6847" t="s">
        <v>2341</v>
      </c>
      <c r="C17" s="2111"/>
      <c r="D17" s="1499"/>
      <c r="E17" s="1499"/>
      <c r="F17" s="1499"/>
      <c r="G17" s="1499"/>
      <c r="H17" s="1499"/>
      <c r="I17" s="1499"/>
      <c r="J17" s="1499"/>
      <c r="K17" s="1499"/>
      <c r="L17" s="1499"/>
      <c r="M17" s="1759"/>
    </row>
    <row r="18" spans="1:13" ht="15.75" customHeight="1">
      <c r="A18" s="6843"/>
      <c r="B18" s="6847"/>
      <c r="C18" s="2112"/>
      <c r="D18" s="1504"/>
      <c r="E18" s="2349"/>
      <c r="F18" s="1504"/>
      <c r="G18" s="2349"/>
      <c r="H18" s="1504"/>
      <c r="I18" s="2349"/>
      <c r="J18" s="1504"/>
      <c r="K18" s="2349"/>
      <c r="L18" s="2349"/>
      <c r="M18" s="1760"/>
    </row>
    <row r="19" spans="1:13" ht="15.75" customHeight="1">
      <c r="A19" s="6843"/>
      <c r="B19" s="6847"/>
      <c r="C19" s="2113" t="s">
        <v>2342</v>
      </c>
      <c r="D19" s="1505"/>
      <c r="E19" s="1520" t="s">
        <v>2343</v>
      </c>
      <c r="F19" s="1505"/>
      <c r="G19" s="1520" t="s">
        <v>2344</v>
      </c>
      <c r="H19" s="1505"/>
      <c r="I19" s="1520" t="s">
        <v>2345</v>
      </c>
      <c r="J19" s="1507"/>
      <c r="K19" s="1520"/>
      <c r="L19" s="1520"/>
      <c r="M19" s="1761"/>
    </row>
    <row r="20" spans="1:13" ht="15.75" customHeight="1">
      <c r="A20" s="6843"/>
      <c r="B20" s="6847"/>
      <c r="C20" s="2113" t="s">
        <v>2346</v>
      </c>
      <c r="D20" s="1507"/>
      <c r="E20" s="1520" t="s">
        <v>2347</v>
      </c>
      <c r="F20" s="1507"/>
      <c r="G20" s="1520" t="s">
        <v>2348</v>
      </c>
      <c r="H20" s="1507"/>
      <c r="I20" s="1520"/>
      <c r="J20" s="1520"/>
      <c r="K20" s="1520"/>
      <c r="L20" s="1520"/>
      <c r="M20" s="1761"/>
    </row>
    <row r="21" spans="1:13" ht="15.75" customHeight="1">
      <c r="A21" s="6843"/>
      <c r="B21" s="6847"/>
      <c r="C21" s="2113" t="s">
        <v>2349</v>
      </c>
      <c r="D21" s="1507"/>
      <c r="E21" s="1520" t="s">
        <v>2350</v>
      </c>
      <c r="F21" s="1507"/>
      <c r="G21" s="1520"/>
      <c r="H21" s="1520"/>
      <c r="I21" s="1520"/>
      <c r="J21" s="1520"/>
      <c r="K21" s="1520"/>
      <c r="L21" s="1520"/>
      <c r="M21" s="1761"/>
    </row>
    <row r="22" spans="1:13" ht="15.75" customHeight="1">
      <c r="A22" s="6843"/>
      <c r="B22" s="6847"/>
      <c r="C22" s="2113" t="s">
        <v>105</v>
      </c>
      <c r="D22" s="1507" t="s">
        <v>2441</v>
      </c>
      <c r="E22" s="1520" t="s">
        <v>2352</v>
      </c>
      <c r="F22" s="6848" t="s">
        <v>2699</v>
      </c>
      <c r="G22" s="6848"/>
      <c r="H22" s="6848"/>
      <c r="I22" s="6848"/>
      <c r="J22" s="6848"/>
      <c r="K22" s="6848"/>
      <c r="L22" s="6848"/>
      <c r="M22" s="6849"/>
    </row>
    <row r="23" spans="1:13" ht="15.75" customHeight="1">
      <c r="A23" s="6843"/>
      <c r="B23" s="6847"/>
      <c r="C23" s="2114"/>
      <c r="D23" s="1508"/>
      <c r="E23" s="1508"/>
      <c r="F23" s="1508"/>
      <c r="G23" s="1508"/>
      <c r="H23" s="1508"/>
      <c r="I23" s="1508"/>
      <c r="J23" s="1508"/>
      <c r="K23" s="1508"/>
      <c r="L23" s="1508"/>
      <c r="M23" s="1762"/>
    </row>
    <row r="24" spans="1:13" ht="15.75" customHeight="1">
      <c r="A24" s="6843"/>
      <c r="B24" s="6847" t="s">
        <v>2354</v>
      </c>
      <c r="C24" s="2115"/>
      <c r="D24" s="1509"/>
      <c r="E24" s="1509"/>
      <c r="F24" s="1509"/>
      <c r="G24" s="1509"/>
      <c r="H24" s="1509"/>
      <c r="I24" s="1509"/>
      <c r="J24" s="1509"/>
      <c r="K24" s="1509"/>
      <c r="L24" s="1501"/>
      <c r="M24" s="1757"/>
    </row>
    <row r="25" spans="1:13" ht="15.75" customHeight="1">
      <c r="A25" s="6843"/>
      <c r="B25" s="6847"/>
      <c r="C25" s="2113" t="s">
        <v>2355</v>
      </c>
      <c r="D25" s="1507"/>
      <c r="E25" s="1520"/>
      <c r="F25" s="1520" t="s">
        <v>2356</v>
      </c>
      <c r="G25" s="1507"/>
      <c r="H25" s="1520"/>
      <c r="I25" s="1520" t="s">
        <v>2357</v>
      </c>
      <c r="J25" s="1507" t="s">
        <v>2441</v>
      </c>
      <c r="K25" s="1520"/>
      <c r="L25" s="2350"/>
      <c r="M25" s="1763"/>
    </row>
    <row r="26" spans="1:13" ht="15.75" customHeight="1">
      <c r="A26" s="6843"/>
      <c r="B26" s="6847"/>
      <c r="C26" s="2113" t="s">
        <v>2358</v>
      </c>
      <c r="D26" s="1510"/>
      <c r="E26" s="2350"/>
      <c r="F26" s="1520" t="s">
        <v>2359</v>
      </c>
      <c r="G26" s="1507"/>
      <c r="H26" s="2350"/>
      <c r="I26" s="2350"/>
      <c r="J26" s="2350"/>
      <c r="K26" s="2350"/>
      <c r="L26" s="2350"/>
      <c r="M26" s="1763"/>
    </row>
    <row r="27" spans="1:13" ht="15.75" customHeight="1">
      <c r="A27" s="6843"/>
      <c r="B27" s="6847"/>
      <c r="C27" s="2114"/>
      <c r="D27" s="1508"/>
      <c r="E27" s="1508"/>
      <c r="F27" s="1508"/>
      <c r="G27" s="1508"/>
      <c r="H27" s="1508"/>
      <c r="I27" s="1508"/>
      <c r="J27" s="1508"/>
      <c r="K27" s="1508"/>
      <c r="L27" s="1502"/>
      <c r="M27" s="1758"/>
    </row>
    <row r="28" spans="1:13" ht="17.100000000000001" customHeight="1">
      <c r="A28" s="6843"/>
      <c r="B28" s="6840" t="s">
        <v>2360</v>
      </c>
      <c r="C28" s="2115"/>
      <c r="D28" s="1509"/>
      <c r="E28" s="1509"/>
      <c r="F28" s="1509"/>
      <c r="G28" s="1509"/>
      <c r="H28" s="1509"/>
      <c r="I28" s="1509"/>
      <c r="J28" s="1509"/>
      <c r="K28" s="1509"/>
      <c r="L28" s="1509"/>
      <c r="M28" s="1764"/>
    </row>
    <row r="29" spans="1:13" ht="36.75" customHeight="1">
      <c r="A29" s="6843"/>
      <c r="B29" s="6841"/>
      <c r="C29" s="2116" t="s">
        <v>2361</v>
      </c>
      <c r="D29" s="1518" t="s">
        <v>437</v>
      </c>
      <c r="E29" s="1520"/>
      <c r="F29" s="1520" t="s">
        <v>2362</v>
      </c>
      <c r="G29" s="1507" t="s">
        <v>437</v>
      </c>
      <c r="H29" s="1520"/>
      <c r="I29" s="1520" t="s">
        <v>2363</v>
      </c>
      <c r="J29" s="6850"/>
      <c r="K29" s="6850"/>
      <c r="L29" s="6850"/>
      <c r="M29" s="1761"/>
    </row>
    <row r="30" spans="1:13">
      <c r="A30" s="6843"/>
      <c r="B30" s="6842"/>
      <c r="C30" s="2114"/>
      <c r="D30" s="1508"/>
      <c r="E30" s="1508"/>
      <c r="F30" s="1508"/>
      <c r="G30" s="1508"/>
      <c r="H30" s="1508"/>
      <c r="I30" s="1508"/>
      <c r="J30" s="1508"/>
      <c r="K30" s="1508"/>
      <c r="L30" s="1508"/>
      <c r="M30" s="1762"/>
    </row>
    <row r="31" spans="1:13" ht="15.75" customHeight="1">
      <c r="A31" s="6843"/>
      <c r="B31" s="6847" t="s">
        <v>2364</v>
      </c>
      <c r="C31" s="2117"/>
      <c r="D31" s="1513"/>
      <c r="E31" s="1513"/>
      <c r="F31" s="1513"/>
      <c r="G31" s="1513"/>
      <c r="H31" s="1513"/>
      <c r="I31" s="1513"/>
      <c r="J31" s="1513"/>
      <c r="K31" s="1513"/>
      <c r="L31" s="1501"/>
      <c r="M31" s="1757"/>
    </row>
    <row r="32" spans="1:13" ht="15.75" customHeight="1">
      <c r="A32" s="6843"/>
      <c r="B32" s="6847"/>
      <c r="C32" s="2113" t="s">
        <v>2365</v>
      </c>
      <c r="D32" s="3785">
        <v>2024</v>
      </c>
      <c r="E32" s="2351"/>
      <c r="F32" s="1520" t="s">
        <v>2366</v>
      </c>
      <c r="G32" s="1514" t="s">
        <v>2457</v>
      </c>
      <c r="H32" s="2351"/>
      <c r="I32" s="1520"/>
      <c r="J32" s="2351"/>
      <c r="K32" s="2351"/>
      <c r="L32" s="2350"/>
      <c r="M32" s="1763"/>
    </row>
    <row r="33" spans="1:13" ht="15.75" customHeight="1">
      <c r="A33" s="6843"/>
      <c r="B33" s="6847"/>
      <c r="C33" s="2114"/>
      <c r="D33" s="1515"/>
      <c r="E33" s="1516"/>
      <c r="F33" s="1508"/>
      <c r="G33" s="1516"/>
      <c r="H33" s="1516"/>
      <c r="I33" s="1508"/>
      <c r="J33" s="1516"/>
      <c r="K33" s="1516"/>
      <c r="L33" s="1502"/>
      <c r="M33" s="1758"/>
    </row>
    <row r="34" spans="1:13" ht="15.75" customHeight="1">
      <c r="A34" s="6843"/>
      <c r="B34" s="6851" t="s">
        <v>2367</v>
      </c>
      <c r="C34" s="3786"/>
      <c r="D34" s="3787"/>
      <c r="E34" s="3787"/>
      <c r="F34" s="3787"/>
      <c r="G34" s="3787"/>
      <c r="H34" s="3787"/>
      <c r="I34" s="3787"/>
      <c r="J34" s="3787"/>
      <c r="K34" s="3787"/>
      <c r="L34" s="3787"/>
      <c r="M34" s="3788"/>
    </row>
    <row r="35" spans="1:13" ht="15.75" customHeight="1">
      <c r="A35" s="6843"/>
      <c r="B35" s="6851"/>
      <c r="C35" s="3789"/>
      <c r="D35" s="3167" t="s">
        <v>2368</v>
      </c>
      <c r="E35" s="3167">
        <v>2023</v>
      </c>
      <c r="F35" s="3167" t="s">
        <v>2369</v>
      </c>
      <c r="G35" s="3167">
        <v>2024</v>
      </c>
      <c r="H35" s="3167" t="s">
        <v>2370</v>
      </c>
      <c r="I35" s="3167">
        <v>2025</v>
      </c>
      <c r="J35" s="3167" t="s">
        <v>2371</v>
      </c>
      <c r="K35" s="3167">
        <v>2026</v>
      </c>
      <c r="L35" s="3167" t="s">
        <v>2372</v>
      </c>
      <c r="M35" s="3168">
        <v>2027</v>
      </c>
    </row>
    <row r="36" spans="1:13" ht="15.75" customHeight="1">
      <c r="A36" s="6843"/>
      <c r="B36" s="6851"/>
      <c r="C36" s="3789"/>
      <c r="D36" s="6660"/>
      <c r="E36" s="6645"/>
      <c r="F36" s="6660">
        <v>145</v>
      </c>
      <c r="G36" s="6645"/>
      <c r="H36" s="6660">
        <v>145</v>
      </c>
      <c r="I36" s="6645"/>
      <c r="J36" s="6660">
        <v>145</v>
      </c>
      <c r="K36" s="6645"/>
      <c r="L36" s="6660">
        <v>145</v>
      </c>
      <c r="M36" s="5982"/>
    </row>
    <row r="37" spans="1:13" ht="15.75" customHeight="1">
      <c r="A37" s="6843"/>
      <c r="B37" s="6851"/>
      <c r="C37" s="3789"/>
      <c r="D37" s="3167" t="s">
        <v>2373</v>
      </c>
      <c r="E37" s="3167">
        <v>2028</v>
      </c>
      <c r="F37" s="3167" t="s">
        <v>2374</v>
      </c>
      <c r="G37" s="3167">
        <v>2029</v>
      </c>
      <c r="H37" s="3167" t="s">
        <v>2375</v>
      </c>
      <c r="I37" s="3167">
        <v>2030</v>
      </c>
      <c r="J37" s="3167" t="s">
        <v>2376</v>
      </c>
      <c r="K37" s="3167">
        <v>2031</v>
      </c>
      <c r="L37" s="3167" t="s">
        <v>2377</v>
      </c>
      <c r="M37" s="3168">
        <v>2032</v>
      </c>
    </row>
    <row r="38" spans="1:13" ht="15.75" customHeight="1">
      <c r="A38" s="6843"/>
      <c r="B38" s="6851"/>
      <c r="C38" s="3789"/>
      <c r="D38" s="6660">
        <v>145</v>
      </c>
      <c r="E38" s="6645"/>
      <c r="F38" s="6660">
        <v>145</v>
      </c>
      <c r="G38" s="6645"/>
      <c r="H38" s="6660">
        <v>145</v>
      </c>
      <c r="I38" s="6645"/>
      <c r="J38" s="6660">
        <v>145</v>
      </c>
      <c r="K38" s="6645"/>
      <c r="L38" s="6660">
        <v>145</v>
      </c>
      <c r="M38" s="5982"/>
    </row>
    <row r="39" spans="1:13" ht="15.75" customHeight="1">
      <c r="A39" s="6843"/>
      <c r="B39" s="6851"/>
      <c r="C39" s="3789"/>
      <c r="D39" s="3167" t="s">
        <v>2378</v>
      </c>
      <c r="E39" s="3167">
        <v>2033</v>
      </c>
      <c r="F39" s="3167" t="s">
        <v>2379</v>
      </c>
      <c r="G39" s="3167">
        <v>2034</v>
      </c>
      <c r="H39" s="3167" t="s">
        <v>2380</v>
      </c>
      <c r="I39" s="3167">
        <v>2035</v>
      </c>
      <c r="J39" s="3167" t="s">
        <v>2381</v>
      </c>
      <c r="K39" s="3167">
        <v>2036</v>
      </c>
      <c r="L39" s="3167" t="s">
        <v>2382</v>
      </c>
      <c r="M39" s="3168">
        <v>2037</v>
      </c>
    </row>
    <row r="40" spans="1:13" ht="15.75" customHeight="1">
      <c r="A40" s="6843"/>
      <c r="B40" s="6851"/>
      <c r="C40" s="3789"/>
      <c r="D40" s="6660">
        <v>145</v>
      </c>
      <c r="E40" s="6645"/>
      <c r="F40" s="6660">
        <v>145</v>
      </c>
      <c r="G40" s="6645"/>
      <c r="H40" s="6660">
        <v>145</v>
      </c>
      <c r="I40" s="6645"/>
      <c r="J40" s="6660">
        <v>145</v>
      </c>
      <c r="K40" s="6645"/>
      <c r="L40" s="6660">
        <v>145</v>
      </c>
      <c r="M40" s="5982"/>
    </row>
    <row r="41" spans="1:13" ht="15.75" customHeight="1">
      <c r="A41" s="6843"/>
      <c r="B41" s="6851"/>
      <c r="C41" s="3789"/>
      <c r="D41" s="3185" t="s">
        <v>2383</v>
      </c>
      <c r="E41" s="3185">
        <v>2038</v>
      </c>
      <c r="F41" s="3185" t="s">
        <v>2384</v>
      </c>
      <c r="G41" s="1729" t="s">
        <v>359</v>
      </c>
      <c r="H41" s="2389" t="s">
        <v>359</v>
      </c>
      <c r="I41" s="2389" t="s">
        <v>359</v>
      </c>
      <c r="J41" s="2389" t="s">
        <v>359</v>
      </c>
      <c r="K41" s="2389" t="s">
        <v>359</v>
      </c>
      <c r="L41" s="2389" t="s">
        <v>359</v>
      </c>
      <c r="M41" s="2134" t="s">
        <v>359</v>
      </c>
    </row>
    <row r="42" spans="1:13" ht="15.75" customHeight="1">
      <c r="A42" s="6843"/>
      <c r="B42" s="6851"/>
      <c r="C42" s="3789"/>
      <c r="D42" s="6660">
        <v>145</v>
      </c>
      <c r="E42" s="6645"/>
      <c r="F42" s="6810">
        <v>2175</v>
      </c>
      <c r="G42" s="6810"/>
      <c r="H42" s="6810"/>
      <c r="I42" s="6810"/>
      <c r="J42" s="3358"/>
      <c r="K42" s="3359"/>
      <c r="L42" s="3358"/>
      <c r="M42" s="3360"/>
    </row>
    <row r="43" spans="1:13" ht="15.75" customHeight="1">
      <c r="A43" s="6843"/>
      <c r="B43" s="6851"/>
      <c r="C43" s="3790"/>
      <c r="D43" s="3791"/>
      <c r="E43" s="3792"/>
      <c r="F43" s="3791"/>
      <c r="G43" s="3792"/>
      <c r="H43" s="3793"/>
      <c r="I43" s="3794"/>
      <c r="J43" s="3793"/>
      <c r="K43" s="3794"/>
      <c r="L43" s="3793"/>
      <c r="M43" s="3795"/>
    </row>
    <row r="44" spans="1:13" ht="15.75" customHeight="1">
      <c r="A44" s="6843"/>
      <c r="B44" s="6847" t="s">
        <v>2385</v>
      </c>
      <c r="C44" s="2115"/>
      <c r="D44" s="1509"/>
      <c r="E44" s="1509"/>
      <c r="F44" s="1509"/>
      <c r="G44" s="1509"/>
      <c r="H44" s="1509"/>
      <c r="I44" s="1509"/>
      <c r="J44" s="1509"/>
      <c r="K44" s="1509"/>
      <c r="L44" s="2350"/>
      <c r="M44" s="1763"/>
    </row>
    <row r="45" spans="1:13" ht="15.75" customHeight="1">
      <c r="A45" s="6843"/>
      <c r="B45" s="6847"/>
      <c r="C45" s="2118"/>
      <c r="D45" s="2349" t="s">
        <v>93</v>
      </c>
      <c r="E45" s="1504" t="s">
        <v>95</v>
      </c>
      <c r="F45" s="6646" t="s">
        <v>2386</v>
      </c>
      <c r="G45" s="6666" t="s">
        <v>103</v>
      </c>
      <c r="H45" s="6666"/>
      <c r="I45" s="6666"/>
      <c r="J45" s="6666"/>
      <c r="K45" s="1520" t="s">
        <v>2387</v>
      </c>
      <c r="L45" s="6667" t="s">
        <v>2430</v>
      </c>
      <c r="M45" s="6668"/>
    </row>
    <row r="46" spans="1:13" ht="15.75" customHeight="1">
      <c r="A46" s="6843"/>
      <c r="B46" s="6847"/>
      <c r="C46" s="2118"/>
      <c r="D46" s="1510" t="s">
        <v>2441</v>
      </c>
      <c r="E46" s="1507"/>
      <c r="F46" s="6646"/>
      <c r="G46" s="6666"/>
      <c r="H46" s="6666"/>
      <c r="I46" s="6666"/>
      <c r="J46" s="6666"/>
      <c r="K46" s="2350"/>
      <c r="L46" s="6667"/>
      <c r="M46" s="6668"/>
    </row>
    <row r="47" spans="1:13" ht="15.75" customHeight="1">
      <c r="A47" s="6843"/>
      <c r="B47" s="6847"/>
      <c r="C47" s="2109"/>
      <c r="D47" s="1502"/>
      <c r="E47" s="1502"/>
      <c r="F47" s="1502"/>
      <c r="G47" s="1502"/>
      <c r="H47" s="1502"/>
      <c r="I47" s="1502"/>
      <c r="J47" s="1502"/>
      <c r="K47" s="1502"/>
      <c r="L47" s="2350"/>
      <c r="M47" s="1763"/>
    </row>
    <row r="48" spans="1:13" ht="48" customHeight="1">
      <c r="A48" s="6843"/>
      <c r="B48" s="2361" t="s">
        <v>2388</v>
      </c>
      <c r="C48" s="6844" t="s">
        <v>2700</v>
      </c>
      <c r="D48" s="6845"/>
      <c r="E48" s="6845"/>
      <c r="F48" s="6845"/>
      <c r="G48" s="6845"/>
      <c r="H48" s="6845"/>
      <c r="I48" s="6845"/>
      <c r="J48" s="6845"/>
      <c r="K48" s="6845"/>
      <c r="L48" s="6845"/>
      <c r="M48" s="6846"/>
    </row>
    <row r="49" spans="1:14" ht="15.75" customHeight="1">
      <c r="A49" s="6843"/>
      <c r="B49" s="2120" t="s">
        <v>2390</v>
      </c>
      <c r="C49" s="6844" t="s">
        <v>2701</v>
      </c>
      <c r="D49" s="6845"/>
      <c r="E49" s="6845"/>
      <c r="F49" s="6845"/>
      <c r="G49" s="6845"/>
      <c r="H49" s="6845"/>
      <c r="I49" s="6845"/>
      <c r="J49" s="6845"/>
      <c r="K49" s="6845"/>
      <c r="L49" s="6845"/>
      <c r="M49" s="6846"/>
    </row>
    <row r="50" spans="1:14">
      <c r="A50" s="6843"/>
      <c r="B50" s="2120" t="s">
        <v>2392</v>
      </c>
      <c r="C50" s="2110">
        <v>30</v>
      </c>
      <c r="D50" s="1371"/>
      <c r="E50" s="1371"/>
      <c r="F50" s="1371"/>
      <c r="G50" s="1371"/>
      <c r="H50" s="1371"/>
      <c r="I50" s="1371"/>
      <c r="J50" s="1371"/>
      <c r="K50" s="1371"/>
      <c r="L50" s="1371"/>
      <c r="M50" s="1765"/>
      <c r="N50" s="1358"/>
    </row>
    <row r="51" spans="1:14">
      <c r="A51" s="6843"/>
      <c r="B51" s="2120" t="s">
        <v>2393</v>
      </c>
      <c r="C51" s="2119" t="s">
        <v>437</v>
      </c>
      <c r="D51" s="1371"/>
      <c r="E51" s="1371"/>
      <c r="F51" s="1371"/>
      <c r="G51" s="1371"/>
      <c r="H51" s="1371"/>
      <c r="I51" s="1371"/>
      <c r="J51" s="1371"/>
      <c r="K51" s="1371"/>
      <c r="L51" s="1371"/>
      <c r="M51" s="1765"/>
    </row>
    <row r="52" spans="1:14" ht="15.75" customHeight="1" thickBot="1">
      <c r="A52" s="6854" t="s">
        <v>2394</v>
      </c>
      <c r="B52" s="2120" t="s">
        <v>2395</v>
      </c>
      <c r="C52" s="6632" t="s">
        <v>1313</v>
      </c>
      <c r="D52" s="6633"/>
      <c r="E52" s="6633"/>
      <c r="F52" s="6633"/>
      <c r="G52" s="6633"/>
      <c r="H52" s="6633"/>
      <c r="I52" s="6633"/>
      <c r="J52" s="6633"/>
      <c r="K52" s="6633"/>
      <c r="L52" s="6633"/>
      <c r="M52" s="6634"/>
    </row>
    <row r="53" spans="1:14" ht="15.75" customHeight="1" thickBot="1">
      <c r="A53" s="6854"/>
      <c r="B53" s="2120" t="s">
        <v>2396</v>
      </c>
      <c r="C53" s="6632" t="s">
        <v>2397</v>
      </c>
      <c r="D53" s="6633"/>
      <c r="E53" s="6633"/>
      <c r="F53" s="6633"/>
      <c r="G53" s="6633"/>
      <c r="H53" s="6633"/>
      <c r="I53" s="6633"/>
      <c r="J53" s="6633"/>
      <c r="K53" s="6633"/>
      <c r="L53" s="6633"/>
      <c r="M53" s="6634"/>
    </row>
    <row r="54" spans="1:14" ht="15.75" customHeight="1" thickBot="1">
      <c r="A54" s="6854"/>
      <c r="B54" s="2120" t="s">
        <v>2398</v>
      </c>
      <c r="C54" s="6632" t="s">
        <v>289</v>
      </c>
      <c r="D54" s="6633"/>
      <c r="E54" s="6633"/>
      <c r="F54" s="6633"/>
      <c r="G54" s="6633"/>
      <c r="H54" s="6633"/>
      <c r="I54" s="6633"/>
      <c r="J54" s="6633"/>
      <c r="K54" s="6633"/>
      <c r="L54" s="6633"/>
      <c r="M54" s="6634"/>
    </row>
    <row r="55" spans="1:14" ht="15.75" customHeight="1" thickBot="1">
      <c r="A55" s="6854"/>
      <c r="B55" s="2120" t="s">
        <v>2399</v>
      </c>
      <c r="C55" s="6632" t="s">
        <v>1312</v>
      </c>
      <c r="D55" s="6633"/>
      <c r="E55" s="6633"/>
      <c r="F55" s="6633"/>
      <c r="G55" s="6633"/>
      <c r="H55" s="6633"/>
      <c r="I55" s="6633"/>
      <c r="J55" s="6633"/>
      <c r="K55" s="6633"/>
      <c r="L55" s="6633"/>
      <c r="M55" s="6634"/>
    </row>
    <row r="56" spans="1:14" ht="15.75" customHeight="1" thickBot="1">
      <c r="A56" s="6854"/>
      <c r="B56" s="2120" t="s">
        <v>2400</v>
      </c>
      <c r="C56" s="6858" t="s">
        <v>1314</v>
      </c>
      <c r="D56" s="6859"/>
      <c r="E56" s="6859"/>
      <c r="F56" s="6859"/>
      <c r="G56" s="6859"/>
      <c r="H56" s="6859"/>
      <c r="I56" s="6859"/>
      <c r="J56" s="6859"/>
      <c r="K56" s="6859"/>
      <c r="L56" s="6859"/>
      <c r="M56" s="6860"/>
    </row>
    <row r="57" spans="1:14" ht="15.75" customHeight="1" thickBot="1">
      <c r="A57" s="6854"/>
      <c r="B57" s="2120" t="s">
        <v>2401</v>
      </c>
      <c r="C57" s="6632">
        <v>3779595</v>
      </c>
      <c r="D57" s="6633"/>
      <c r="E57" s="6633"/>
      <c r="F57" s="6633"/>
      <c r="G57" s="6633"/>
      <c r="H57" s="6633"/>
      <c r="I57" s="6633"/>
      <c r="J57" s="6633"/>
      <c r="K57" s="6633"/>
      <c r="L57" s="6633"/>
      <c r="M57" s="6634"/>
    </row>
    <row r="58" spans="1:14" ht="15.75" customHeight="1">
      <c r="A58" s="6852" t="s">
        <v>2402</v>
      </c>
      <c r="B58" s="2120" t="s">
        <v>2403</v>
      </c>
      <c r="C58" s="6632" t="s">
        <v>1132</v>
      </c>
      <c r="D58" s="6633"/>
      <c r="E58" s="6633"/>
      <c r="F58" s="6633"/>
      <c r="G58" s="6633"/>
      <c r="H58" s="6633"/>
      <c r="I58" s="6633"/>
      <c r="J58" s="6633"/>
      <c r="K58" s="6633"/>
      <c r="L58" s="6633"/>
      <c r="M58" s="6634"/>
    </row>
    <row r="59" spans="1:14" ht="15.75" customHeight="1">
      <c r="A59" s="6852"/>
      <c r="B59" s="2120" t="s">
        <v>2404</v>
      </c>
      <c r="C59" s="6632" t="s">
        <v>2405</v>
      </c>
      <c r="D59" s="6633"/>
      <c r="E59" s="6633"/>
      <c r="F59" s="6633"/>
      <c r="G59" s="6633"/>
      <c r="H59" s="6633"/>
      <c r="I59" s="6633"/>
      <c r="J59" s="6633"/>
      <c r="K59" s="6633"/>
      <c r="L59" s="6633"/>
      <c r="M59" s="6634"/>
    </row>
    <row r="60" spans="1:14" ht="16.5" customHeight="1" thickBot="1">
      <c r="A60" s="6853"/>
      <c r="B60" s="2120" t="s">
        <v>244</v>
      </c>
      <c r="C60" s="6632" t="s">
        <v>289</v>
      </c>
      <c r="D60" s="6633"/>
      <c r="E60" s="6633"/>
      <c r="F60" s="6633"/>
      <c r="G60" s="6633"/>
      <c r="H60" s="6633"/>
      <c r="I60" s="6633"/>
      <c r="J60" s="6633"/>
      <c r="K60" s="6633"/>
      <c r="L60" s="6633"/>
      <c r="M60" s="6634"/>
    </row>
    <row r="61" spans="1:14" ht="69.95" customHeight="1" thickBot="1">
      <c r="A61" s="4689" t="s">
        <v>2406</v>
      </c>
      <c r="B61" s="4688"/>
      <c r="C61" s="6855" t="s">
        <v>2702</v>
      </c>
      <c r="D61" s="6856"/>
      <c r="E61" s="6856"/>
      <c r="F61" s="6856"/>
      <c r="G61" s="6856"/>
      <c r="H61" s="6856"/>
      <c r="I61" s="6856"/>
      <c r="J61" s="6856"/>
      <c r="K61" s="6856"/>
      <c r="L61" s="6856"/>
      <c r="M61" s="6857"/>
    </row>
    <row r="62" spans="1:14" ht="15" customHeight="1">
      <c r="A62" s="1373"/>
    </row>
  </sheetData>
  <mergeCells count="69">
    <mergeCell ref="L40:M40"/>
    <mergeCell ref="D42:E42"/>
    <mergeCell ref="H42:I42"/>
    <mergeCell ref="F38:G38"/>
    <mergeCell ref="H38:I38"/>
    <mergeCell ref="J38:K38"/>
    <mergeCell ref="B1:M1"/>
    <mergeCell ref="D36:E36"/>
    <mergeCell ref="F36:G36"/>
    <mergeCell ref="H36:I36"/>
    <mergeCell ref="J36:K36"/>
    <mergeCell ref="L36:M36"/>
    <mergeCell ref="I10:J10"/>
    <mergeCell ref="C11:M11"/>
    <mergeCell ref="C12:M12"/>
    <mergeCell ref="C13:M13"/>
    <mergeCell ref="C14:D14"/>
    <mergeCell ref="F14:M14"/>
    <mergeCell ref="C15:M15"/>
    <mergeCell ref="B28:B30"/>
    <mergeCell ref="N1:Y1"/>
    <mergeCell ref="A2:A14"/>
    <mergeCell ref="C2:M2"/>
    <mergeCell ref="C3:M3"/>
    <mergeCell ref="F4:G4"/>
    <mergeCell ref="I4:M4"/>
    <mergeCell ref="C5:M5"/>
    <mergeCell ref="C6:M6"/>
    <mergeCell ref="C7:D7"/>
    <mergeCell ref="I7:M7"/>
    <mergeCell ref="B8:B10"/>
    <mergeCell ref="C10:D10"/>
    <mergeCell ref="C8:D9"/>
    <mergeCell ref="F8:G9"/>
    <mergeCell ref="I8:J9"/>
    <mergeCell ref="F10:G10"/>
    <mergeCell ref="C61:M61"/>
    <mergeCell ref="G45:J46"/>
    <mergeCell ref="L45:M46"/>
    <mergeCell ref="C48:M48"/>
    <mergeCell ref="C49:M49"/>
    <mergeCell ref="C52:M52"/>
    <mergeCell ref="C53:M53"/>
    <mergeCell ref="C54:M54"/>
    <mergeCell ref="C55:M55"/>
    <mergeCell ref="C56:M56"/>
    <mergeCell ref="C57:M57"/>
    <mergeCell ref="F45:F46"/>
    <mergeCell ref="A58:A60"/>
    <mergeCell ref="C58:M58"/>
    <mergeCell ref="C59:M59"/>
    <mergeCell ref="C60:M60"/>
    <mergeCell ref="A52:A57"/>
    <mergeCell ref="A15:A51"/>
    <mergeCell ref="C16:M16"/>
    <mergeCell ref="B17:B23"/>
    <mergeCell ref="B44:B47"/>
    <mergeCell ref="F22:M22"/>
    <mergeCell ref="B24:B27"/>
    <mergeCell ref="J29:L29"/>
    <mergeCell ref="B31:B33"/>
    <mergeCell ref="B34:B43"/>
    <mergeCell ref="F42:G42"/>
    <mergeCell ref="D38:E38"/>
    <mergeCell ref="L38:M38"/>
    <mergeCell ref="D40:E40"/>
    <mergeCell ref="F40:G40"/>
    <mergeCell ref="H40:I40"/>
    <mergeCell ref="J40:K40"/>
  </mergeCells>
  <dataValidations count="7">
    <dataValidation type="list" allowBlank="1" showInputMessage="1" showErrorMessage="1" sqref="I7:M7">
      <formula1>INDIRECT($C$7)</formula1>
      <formula2>0</formula2>
    </dataValidation>
    <dataValidation allowBlank="1" showInputMessage="1" showErrorMessage="1" prompt="Identifique el ODS a que le apunta el indicador de producto. Seleccione de la lista desplegable._x000a_" sqref="B14">
      <formula1>0</formula1>
      <formula2>0</formula2>
    </dataValidation>
    <dataValidation allowBlank="1" showInputMessage="1" showErrorMessage="1" prompt="Identifique la meta ODS a que le apunta el indicador de producto. Seleccione de la lista desplegable." sqref="E14">
      <formula1>0</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5">
      <formula1>0</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s>
  <hyperlinks>
    <hyperlink ref="C56" r:id="rId1"/>
  </hyperlinks>
  <pageMargins left="0.7" right="0.7" top="0.75" bottom="0.75" header="0.51180555555555496" footer="0.51180555555555496"/>
  <pageSetup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25" workbookViewId="0">
      <selection activeCell="D36" sqref="D36:E36"/>
    </sheetView>
  </sheetViews>
  <sheetFormatPr baseColWidth="10" defaultColWidth="11.42578125" defaultRowHeight="15"/>
  <cols>
    <col min="1" max="1" width="29" customWidth="1"/>
    <col min="2" max="2" width="29.7109375" customWidth="1"/>
    <col min="4" max="5" width="11.42578125" customWidth="1"/>
  </cols>
  <sheetData>
    <row r="1" spans="1:13" ht="20.25" customHeight="1" thickBot="1">
      <c r="A1" s="2049" t="s">
        <v>359</v>
      </c>
      <c r="B1" s="6388" t="s">
        <v>2703</v>
      </c>
      <c r="C1" s="6388"/>
      <c r="D1" s="6388"/>
      <c r="E1" s="6388"/>
      <c r="F1" s="6388"/>
      <c r="G1" s="6388"/>
      <c r="H1" s="6388"/>
      <c r="I1" s="6388"/>
      <c r="J1" s="6388"/>
      <c r="K1" s="6388"/>
      <c r="L1" s="6388"/>
      <c r="M1" s="6389"/>
    </row>
    <row r="2" spans="1:13" ht="54" customHeight="1">
      <c r="A2" s="5966" t="s">
        <v>2329</v>
      </c>
      <c r="B2" s="2251" t="s">
        <v>2330</v>
      </c>
      <c r="C2" s="6929" t="s">
        <v>1905</v>
      </c>
      <c r="D2" s="6930"/>
      <c r="E2" s="6930"/>
      <c r="F2" s="6930"/>
      <c r="G2" s="6930"/>
      <c r="H2" s="6930"/>
      <c r="I2" s="6930"/>
      <c r="J2" s="6930"/>
      <c r="K2" s="6930"/>
      <c r="L2" s="6930"/>
      <c r="M2" s="6931"/>
    </row>
    <row r="3" spans="1:13" ht="66.75" customHeight="1">
      <c r="A3" s="5967"/>
      <c r="B3" s="2280" t="s">
        <v>2643</v>
      </c>
      <c r="C3" s="6932" t="s">
        <v>2704</v>
      </c>
      <c r="D3" s="6933"/>
      <c r="E3" s="6933"/>
      <c r="F3" s="6933"/>
      <c r="G3" s="6933"/>
      <c r="H3" s="6933"/>
      <c r="I3" s="6933"/>
      <c r="J3" s="6933"/>
      <c r="K3" s="6933"/>
      <c r="L3" s="6933"/>
      <c r="M3" s="6934"/>
    </row>
    <row r="4" spans="1:13" ht="32.1" customHeight="1">
      <c r="A4" s="5967"/>
      <c r="B4" s="2380" t="s">
        <v>240</v>
      </c>
      <c r="C4" s="2376" t="s">
        <v>95</v>
      </c>
      <c r="D4" s="2377"/>
      <c r="E4" s="2378"/>
      <c r="F4" s="6935" t="s">
        <v>2461</v>
      </c>
      <c r="G4" s="6935"/>
      <c r="H4" s="2379" t="s">
        <v>437</v>
      </c>
      <c r="I4" s="6945"/>
      <c r="J4" s="6945"/>
      <c r="K4" s="6945"/>
      <c r="L4" s="6945"/>
      <c r="M4" s="6946"/>
    </row>
    <row r="5" spans="1:13" ht="16.5" customHeight="1">
      <c r="A5" s="5967"/>
      <c r="B5" s="2253" t="s">
        <v>2333</v>
      </c>
      <c r="C5" s="6936"/>
      <c r="D5" s="6937"/>
      <c r="E5" s="6937"/>
      <c r="F5" s="6937"/>
      <c r="G5" s="6937"/>
      <c r="H5" s="6937"/>
      <c r="I5" s="6937"/>
      <c r="J5" s="6937"/>
      <c r="K5" s="6937"/>
      <c r="L5" s="6937"/>
      <c r="M5" s="6938"/>
    </row>
    <row r="6" spans="1:13" ht="21.95" customHeight="1">
      <c r="A6" s="5967"/>
      <c r="B6" s="2253" t="s">
        <v>2334</v>
      </c>
      <c r="C6" s="6680"/>
      <c r="D6" s="6681"/>
      <c r="E6" s="6681"/>
      <c r="F6" s="6681"/>
      <c r="G6" s="6681"/>
      <c r="H6" s="6829"/>
      <c r="I6" s="6829"/>
      <c r="J6" s="6829"/>
      <c r="K6" s="6829"/>
      <c r="L6" s="6829"/>
      <c r="M6" s="6830"/>
    </row>
    <row r="7" spans="1:13" ht="33" customHeight="1">
      <c r="A7" s="5967"/>
      <c r="B7" s="2253" t="s">
        <v>2335</v>
      </c>
      <c r="C7" s="2130" t="s">
        <v>13</v>
      </c>
      <c r="D7" s="1535"/>
      <c r="E7" s="3771"/>
      <c r="F7" s="3771"/>
      <c r="G7" s="3772"/>
      <c r="H7" s="2447" t="s">
        <v>244</v>
      </c>
      <c r="I7" s="6939" t="s">
        <v>21</v>
      </c>
      <c r="J7" s="6940"/>
      <c r="K7" s="6940"/>
      <c r="L7" s="6940"/>
      <c r="M7" s="6941"/>
    </row>
    <row r="8" spans="1:13" ht="17.25" customHeight="1">
      <c r="A8" s="5967"/>
      <c r="B8" s="6492" t="s">
        <v>2336</v>
      </c>
      <c r="C8" s="2043" t="s">
        <v>359</v>
      </c>
      <c r="D8" s="1770" t="s">
        <v>359</v>
      </c>
      <c r="E8" s="1770" t="s">
        <v>359</v>
      </c>
      <c r="F8" s="1770" t="s">
        <v>359</v>
      </c>
      <c r="G8" s="1770" t="s">
        <v>359</v>
      </c>
      <c r="H8" s="1770" t="s">
        <v>359</v>
      </c>
      <c r="I8" s="1770" t="s">
        <v>359</v>
      </c>
      <c r="J8" s="1770" t="s">
        <v>359</v>
      </c>
      <c r="K8" s="1770" t="s">
        <v>359</v>
      </c>
      <c r="L8" s="1770" t="s">
        <v>359</v>
      </c>
      <c r="M8" s="1771" t="s">
        <v>359</v>
      </c>
    </row>
    <row r="9" spans="1:13" ht="16.5" thickBot="1">
      <c r="A9" s="5967"/>
      <c r="B9" s="6492"/>
      <c r="C9" s="2131" t="s">
        <v>2705</v>
      </c>
      <c r="D9" s="3118"/>
      <c r="E9" s="1770"/>
      <c r="F9" s="6942"/>
      <c r="G9" s="6942"/>
      <c r="H9" s="1770" t="s">
        <v>359</v>
      </c>
      <c r="I9" s="6943" t="s">
        <v>359</v>
      </c>
      <c r="J9" s="6943"/>
      <c r="K9" s="1770" t="s">
        <v>359</v>
      </c>
      <c r="L9" s="1770" t="s">
        <v>359</v>
      </c>
      <c r="M9" s="1771" t="s">
        <v>359</v>
      </c>
    </row>
    <row r="10" spans="1:13" ht="15.75">
      <c r="A10" s="5967"/>
      <c r="B10" s="6493"/>
      <c r="C10" s="6944" t="s">
        <v>2337</v>
      </c>
      <c r="D10" s="6943"/>
      <c r="E10" s="6943"/>
      <c r="F10" s="6943" t="s">
        <v>2337</v>
      </c>
      <c r="G10" s="6943"/>
      <c r="H10" s="1342" t="s">
        <v>359</v>
      </c>
      <c r="I10" s="6943" t="s">
        <v>2337</v>
      </c>
      <c r="J10" s="6943"/>
      <c r="K10" s="1342" t="s">
        <v>359</v>
      </c>
      <c r="L10" s="1342" t="s">
        <v>359</v>
      </c>
      <c r="M10" s="1772" t="s">
        <v>359</v>
      </c>
    </row>
    <row r="11" spans="1:13" ht="39" customHeight="1">
      <c r="A11" s="5967"/>
      <c r="B11" s="2253" t="s">
        <v>2338</v>
      </c>
      <c r="C11" s="6774" t="s">
        <v>2706</v>
      </c>
      <c r="D11" s="6735"/>
      <c r="E11" s="6735"/>
      <c r="F11" s="6735"/>
      <c r="G11" s="6735"/>
      <c r="H11" s="6735"/>
      <c r="I11" s="6735"/>
      <c r="J11" s="6735"/>
      <c r="K11" s="6735"/>
      <c r="L11" s="6735"/>
      <c r="M11" s="6775"/>
    </row>
    <row r="12" spans="1:13" ht="47.25" customHeight="1">
      <c r="A12" s="5967"/>
      <c r="B12" s="2253" t="s">
        <v>2689</v>
      </c>
      <c r="C12" s="6790" t="s">
        <v>2707</v>
      </c>
      <c r="D12" s="6716"/>
      <c r="E12" s="6716"/>
      <c r="F12" s="6716"/>
      <c r="G12" s="6716"/>
      <c r="H12" s="6716"/>
      <c r="I12" s="6716"/>
      <c r="J12" s="6716"/>
      <c r="K12" s="6716"/>
      <c r="L12" s="6716"/>
      <c r="M12" s="6717"/>
    </row>
    <row r="13" spans="1:13" ht="33.950000000000003" customHeight="1">
      <c r="A13" s="5967"/>
      <c r="B13" s="2253" t="s">
        <v>2649</v>
      </c>
      <c r="C13" s="6704" t="s">
        <v>2650</v>
      </c>
      <c r="D13" s="6705"/>
      <c r="E13" s="6705"/>
      <c r="F13" s="6705"/>
      <c r="G13" s="6705"/>
      <c r="H13" s="6705"/>
      <c r="I13" s="6705"/>
      <c r="J13" s="6705"/>
      <c r="K13" s="6705"/>
      <c r="L13" s="6705"/>
      <c r="M13" s="6706"/>
    </row>
    <row r="14" spans="1:13" ht="31.5" customHeight="1">
      <c r="A14" s="5967"/>
      <c r="B14" s="2242" t="s">
        <v>2651</v>
      </c>
      <c r="C14" s="5939" t="s">
        <v>1340</v>
      </c>
      <c r="D14" s="5680"/>
      <c r="E14" s="1534" t="s">
        <v>108</v>
      </c>
      <c r="F14" s="5682" t="s">
        <v>1341</v>
      </c>
      <c r="G14" s="5682"/>
      <c r="H14" s="5682"/>
      <c r="I14" s="5682"/>
      <c r="J14" s="5682"/>
      <c r="K14" s="5682"/>
      <c r="L14" s="5682"/>
      <c r="M14" s="5683"/>
    </row>
    <row r="15" spans="1:13" ht="15.75">
      <c r="A15" s="6900" t="s">
        <v>2340</v>
      </c>
      <c r="B15" s="2252" t="s">
        <v>230</v>
      </c>
      <c r="C15" s="5939" t="s">
        <v>1907</v>
      </c>
      <c r="D15" s="5680"/>
      <c r="E15" s="5680"/>
      <c r="F15" s="5680"/>
      <c r="G15" s="5680"/>
      <c r="H15" s="5680"/>
      <c r="I15" s="5680"/>
      <c r="J15" s="5680"/>
      <c r="K15" s="5680"/>
      <c r="L15" s="5680"/>
      <c r="M15" s="5681"/>
    </row>
    <row r="16" spans="1:13" ht="36" customHeight="1">
      <c r="A16" s="5953"/>
      <c r="B16" s="1778" t="s">
        <v>2652</v>
      </c>
      <c r="C16" s="5939" t="s">
        <v>2708</v>
      </c>
      <c r="D16" s="5680"/>
      <c r="E16" s="5680"/>
      <c r="F16" s="5680"/>
      <c r="G16" s="5680"/>
      <c r="H16" s="5680"/>
      <c r="I16" s="5680"/>
      <c r="J16" s="5680"/>
      <c r="K16" s="5680"/>
      <c r="L16" s="5680"/>
      <c r="M16" s="5681"/>
    </row>
    <row r="17" spans="1:13" ht="15.75">
      <c r="A17" s="5953"/>
      <c r="B17" s="6478" t="s">
        <v>2341</v>
      </c>
      <c r="C17" s="2043" t="s">
        <v>359</v>
      </c>
      <c r="D17" s="1744" t="s">
        <v>359</v>
      </c>
      <c r="E17" s="1744" t="s">
        <v>359</v>
      </c>
      <c r="F17" s="1744" t="s">
        <v>359</v>
      </c>
      <c r="G17" s="1744" t="s">
        <v>359</v>
      </c>
      <c r="H17" s="1744" t="s">
        <v>359</v>
      </c>
      <c r="I17" s="1744" t="s">
        <v>359</v>
      </c>
      <c r="J17" s="1744" t="s">
        <v>359</v>
      </c>
      <c r="K17" s="1744" t="s">
        <v>359</v>
      </c>
      <c r="L17" s="1744" t="s">
        <v>359</v>
      </c>
      <c r="M17" s="1745" t="s">
        <v>359</v>
      </c>
    </row>
    <row r="18" spans="1:13" ht="15.75">
      <c r="A18" s="5953"/>
      <c r="B18" s="6478"/>
      <c r="C18" s="2043" t="s">
        <v>359</v>
      </c>
      <c r="D18" s="1339" t="s">
        <v>359</v>
      </c>
      <c r="E18" s="1744" t="s">
        <v>359</v>
      </c>
      <c r="F18" s="1339" t="s">
        <v>359</v>
      </c>
      <c r="G18" s="1744" t="s">
        <v>359</v>
      </c>
      <c r="H18" s="1339" t="s">
        <v>359</v>
      </c>
      <c r="I18" s="1744" t="s">
        <v>359</v>
      </c>
      <c r="J18" s="1339" t="s">
        <v>359</v>
      </c>
      <c r="K18" s="1744" t="s">
        <v>359</v>
      </c>
      <c r="L18" s="1744" t="s">
        <v>359</v>
      </c>
      <c r="M18" s="1745" t="s">
        <v>359</v>
      </c>
    </row>
    <row r="19" spans="1:13" ht="15.75">
      <c r="A19" s="5953"/>
      <c r="B19" s="6478"/>
      <c r="C19" s="2103" t="s">
        <v>2342</v>
      </c>
      <c r="D19" s="1341" t="s">
        <v>359</v>
      </c>
      <c r="E19" s="1408" t="s">
        <v>2343</v>
      </c>
      <c r="F19" s="1341" t="s">
        <v>359</v>
      </c>
      <c r="G19" s="1408" t="s">
        <v>2344</v>
      </c>
      <c r="H19" s="1341" t="s">
        <v>359</v>
      </c>
      <c r="I19" s="1408" t="s">
        <v>2345</v>
      </c>
      <c r="J19" s="1341" t="s">
        <v>359</v>
      </c>
      <c r="K19" s="1744" t="s">
        <v>359</v>
      </c>
      <c r="L19" s="1744" t="s">
        <v>359</v>
      </c>
      <c r="M19" s="1745" t="s">
        <v>359</v>
      </c>
    </row>
    <row r="20" spans="1:13" ht="15.75">
      <c r="A20" s="5953"/>
      <c r="B20" s="6478"/>
      <c r="C20" s="2103" t="s">
        <v>2346</v>
      </c>
      <c r="D20" s="1341" t="s">
        <v>359</v>
      </c>
      <c r="E20" s="1408" t="s">
        <v>2347</v>
      </c>
      <c r="F20" s="1341" t="s">
        <v>359</v>
      </c>
      <c r="G20" s="1408" t="s">
        <v>2348</v>
      </c>
      <c r="H20" s="1341" t="s">
        <v>359</v>
      </c>
      <c r="I20" s="1744" t="s">
        <v>359</v>
      </c>
      <c r="J20" s="1744" t="s">
        <v>359</v>
      </c>
      <c r="K20" s="1744" t="s">
        <v>359</v>
      </c>
      <c r="L20" s="1744" t="s">
        <v>359</v>
      </c>
      <c r="M20" s="1745" t="s">
        <v>359</v>
      </c>
    </row>
    <row r="21" spans="1:13" ht="15.75">
      <c r="A21" s="5953"/>
      <c r="B21" s="6478"/>
      <c r="C21" s="2103" t="s">
        <v>2349</v>
      </c>
      <c r="D21" s="1341" t="s">
        <v>359</v>
      </c>
      <c r="E21" s="1408" t="s">
        <v>2350</v>
      </c>
      <c r="F21" s="1360"/>
      <c r="G21" s="1744" t="s">
        <v>359</v>
      </c>
      <c r="H21" s="1744" t="s">
        <v>359</v>
      </c>
      <c r="I21" s="1744" t="s">
        <v>359</v>
      </c>
      <c r="J21" s="1744" t="s">
        <v>359</v>
      </c>
      <c r="K21" s="1744" t="s">
        <v>359</v>
      </c>
      <c r="L21" s="1744" t="s">
        <v>359</v>
      </c>
      <c r="M21" s="1745" t="s">
        <v>359</v>
      </c>
    </row>
    <row r="22" spans="1:13" ht="17.100000000000001" customHeight="1">
      <c r="A22" s="5953"/>
      <c r="B22" s="6478"/>
      <c r="C22" s="2103" t="s">
        <v>105</v>
      </c>
      <c r="D22" s="1341" t="s">
        <v>2351</v>
      </c>
      <c r="E22" s="1408" t="s">
        <v>2352</v>
      </c>
      <c r="F22" s="6896" t="s">
        <v>2709</v>
      </c>
      <c r="G22" s="6896"/>
      <c r="H22" s="6896"/>
      <c r="I22" s="1342" t="s">
        <v>359</v>
      </c>
      <c r="J22" s="1342" t="s">
        <v>359</v>
      </c>
      <c r="K22" s="1342" t="s">
        <v>359</v>
      </c>
      <c r="L22" s="1342" t="s">
        <v>359</v>
      </c>
      <c r="M22" s="1772" t="s">
        <v>359</v>
      </c>
    </row>
    <row r="23" spans="1:13" ht="15.75">
      <c r="A23" s="5953"/>
      <c r="B23" s="6901"/>
      <c r="C23" s="2045" t="s">
        <v>359</v>
      </c>
      <c r="D23" s="1339" t="s">
        <v>359</v>
      </c>
      <c r="E23" s="1339" t="s">
        <v>359</v>
      </c>
      <c r="F23" s="1339" t="s">
        <v>359</v>
      </c>
      <c r="G23" s="1339" t="s">
        <v>359</v>
      </c>
      <c r="H23" s="1339" t="s">
        <v>359</v>
      </c>
      <c r="I23" s="1339" t="s">
        <v>359</v>
      </c>
      <c r="J23" s="1339" t="s">
        <v>359</v>
      </c>
      <c r="K23" s="1339" t="s">
        <v>359</v>
      </c>
      <c r="L23" s="1339" t="s">
        <v>359</v>
      </c>
      <c r="M23" s="1746" t="s">
        <v>359</v>
      </c>
    </row>
    <row r="24" spans="1:13" ht="15.75">
      <c r="A24" s="5953"/>
      <c r="B24" s="6478" t="s">
        <v>2354</v>
      </c>
      <c r="C24" s="2044" t="s">
        <v>359</v>
      </c>
      <c r="D24" s="1744" t="s">
        <v>359</v>
      </c>
      <c r="E24" s="1744" t="s">
        <v>359</v>
      </c>
      <c r="F24" s="1744" t="s">
        <v>359</v>
      </c>
      <c r="G24" s="1744" t="s">
        <v>359</v>
      </c>
      <c r="H24" s="1744" t="s">
        <v>359</v>
      </c>
      <c r="I24" s="1744" t="s">
        <v>359</v>
      </c>
      <c r="J24" s="1744" t="s">
        <v>359</v>
      </c>
      <c r="K24" s="1744" t="s">
        <v>359</v>
      </c>
      <c r="L24" s="1770" t="s">
        <v>359</v>
      </c>
      <c r="M24" s="1771" t="s">
        <v>359</v>
      </c>
    </row>
    <row r="25" spans="1:13" ht="15.75">
      <c r="A25" s="5953"/>
      <c r="B25" s="6478"/>
      <c r="C25" s="2044" t="s">
        <v>2355</v>
      </c>
      <c r="D25" s="1343" t="s">
        <v>359</v>
      </c>
      <c r="E25" s="1744" t="s">
        <v>359</v>
      </c>
      <c r="F25" s="1744" t="s">
        <v>2356</v>
      </c>
      <c r="G25" s="1343"/>
      <c r="H25" s="1744" t="s">
        <v>359</v>
      </c>
      <c r="I25" s="1744" t="s">
        <v>2357</v>
      </c>
      <c r="J25" s="1343" t="s">
        <v>2351</v>
      </c>
      <c r="K25" s="1744" t="s">
        <v>359</v>
      </c>
      <c r="L25" s="1770" t="s">
        <v>359</v>
      </c>
      <c r="M25" s="1771" t="s">
        <v>359</v>
      </c>
    </row>
    <row r="26" spans="1:13" ht="15.75">
      <c r="A26" s="5953"/>
      <c r="B26" s="6478"/>
      <c r="C26" s="2044" t="s">
        <v>2358</v>
      </c>
      <c r="D26" s="1344" t="s">
        <v>359</v>
      </c>
      <c r="E26" s="1770" t="s">
        <v>359</v>
      </c>
      <c r="F26" s="1744" t="s">
        <v>2359</v>
      </c>
      <c r="G26" s="1341" t="s">
        <v>359</v>
      </c>
      <c r="H26" s="1770" t="s">
        <v>359</v>
      </c>
      <c r="I26" s="1770" t="s">
        <v>359</v>
      </c>
      <c r="J26" s="1770" t="s">
        <v>359</v>
      </c>
      <c r="K26" s="1770" t="s">
        <v>359</v>
      </c>
      <c r="L26" s="1770" t="s">
        <v>359</v>
      </c>
      <c r="M26" s="1771" t="s">
        <v>359</v>
      </c>
    </row>
    <row r="27" spans="1:13" ht="15.75">
      <c r="A27" s="5953"/>
      <c r="B27" s="6901"/>
      <c r="C27" s="2045" t="s">
        <v>359</v>
      </c>
      <c r="D27" s="1339" t="s">
        <v>359</v>
      </c>
      <c r="E27" s="1339" t="s">
        <v>359</v>
      </c>
      <c r="F27" s="1339" t="s">
        <v>359</v>
      </c>
      <c r="G27" s="1339" t="s">
        <v>359</v>
      </c>
      <c r="H27" s="1339" t="s">
        <v>359</v>
      </c>
      <c r="I27" s="1339" t="s">
        <v>359</v>
      </c>
      <c r="J27" s="1339" t="s">
        <v>359</v>
      </c>
      <c r="K27" s="1339" t="s">
        <v>359</v>
      </c>
      <c r="L27" s="1342" t="s">
        <v>359</v>
      </c>
      <c r="M27" s="1772" t="s">
        <v>359</v>
      </c>
    </row>
    <row r="28" spans="1:13" ht="15.75">
      <c r="A28" s="5953"/>
      <c r="B28" s="6588" t="s">
        <v>2360</v>
      </c>
      <c r="C28" s="2044" t="s">
        <v>359</v>
      </c>
      <c r="D28" s="1744" t="s">
        <v>359</v>
      </c>
      <c r="E28" s="1744" t="s">
        <v>359</v>
      </c>
      <c r="F28" s="1744" t="s">
        <v>359</v>
      </c>
      <c r="G28" s="1744" t="s">
        <v>359</v>
      </c>
      <c r="H28" s="1744" t="s">
        <v>359</v>
      </c>
      <c r="I28" s="1744" t="s">
        <v>359</v>
      </c>
      <c r="J28" s="1744" t="s">
        <v>359</v>
      </c>
      <c r="K28" s="1744" t="s">
        <v>359</v>
      </c>
      <c r="L28" s="1744" t="s">
        <v>359</v>
      </c>
      <c r="M28" s="1745" t="s">
        <v>359</v>
      </c>
    </row>
    <row r="29" spans="1:13" ht="15.75">
      <c r="A29" s="5953"/>
      <c r="B29" s="6492"/>
      <c r="C29" s="2046" t="s">
        <v>2361</v>
      </c>
      <c r="D29" s="1338" t="s">
        <v>437</v>
      </c>
      <c r="E29" s="1744" t="s">
        <v>359</v>
      </c>
      <c r="F29" s="1770" t="s">
        <v>2362</v>
      </c>
      <c r="G29" s="1350" t="s">
        <v>437</v>
      </c>
      <c r="H29" s="1744" t="s">
        <v>359</v>
      </c>
      <c r="I29" s="1770" t="s">
        <v>2363</v>
      </c>
      <c r="J29" s="6902"/>
      <c r="K29" s="6903"/>
      <c r="L29" s="6904"/>
      <c r="M29" s="1745" t="s">
        <v>359</v>
      </c>
    </row>
    <row r="30" spans="1:13" ht="15.75">
      <c r="A30" s="5953"/>
      <c r="B30" s="6497"/>
      <c r="C30" s="2045" t="s">
        <v>359</v>
      </c>
      <c r="D30" s="1339" t="s">
        <v>359</v>
      </c>
      <c r="E30" s="1339" t="s">
        <v>359</v>
      </c>
      <c r="F30" s="1339" t="s">
        <v>359</v>
      </c>
      <c r="G30" s="1339" t="s">
        <v>359</v>
      </c>
      <c r="H30" s="1339" t="s">
        <v>359</v>
      </c>
      <c r="I30" s="1339" t="s">
        <v>359</v>
      </c>
      <c r="J30" s="1339" t="s">
        <v>359</v>
      </c>
      <c r="K30" s="1339" t="s">
        <v>359</v>
      </c>
      <c r="L30" s="1339" t="s">
        <v>359</v>
      </c>
      <c r="M30" s="1746" t="s">
        <v>359</v>
      </c>
    </row>
    <row r="31" spans="1:13" ht="15.75">
      <c r="A31" s="5953"/>
      <c r="B31" s="6478" t="s">
        <v>2364</v>
      </c>
      <c r="C31" s="2047" t="s">
        <v>359</v>
      </c>
      <c r="D31" s="1773" t="s">
        <v>359</v>
      </c>
      <c r="E31" s="1773" t="s">
        <v>359</v>
      </c>
      <c r="F31" s="1773" t="s">
        <v>359</v>
      </c>
      <c r="G31" s="1773" t="s">
        <v>359</v>
      </c>
      <c r="H31" s="1773" t="s">
        <v>359</v>
      </c>
      <c r="I31" s="1773" t="s">
        <v>359</v>
      </c>
      <c r="J31" s="1773" t="s">
        <v>359</v>
      </c>
      <c r="K31" s="1773" t="s">
        <v>359</v>
      </c>
      <c r="L31" s="1770" t="s">
        <v>359</v>
      </c>
      <c r="M31" s="1771" t="s">
        <v>359</v>
      </c>
    </row>
    <row r="32" spans="1:13" ht="15.75">
      <c r="A32" s="5953"/>
      <c r="B32" s="6478"/>
      <c r="C32" s="2044" t="s">
        <v>2365</v>
      </c>
      <c r="D32" s="1351">
        <v>2024</v>
      </c>
      <c r="E32" s="1773" t="s">
        <v>359</v>
      </c>
      <c r="F32" s="1744" t="s">
        <v>2366</v>
      </c>
      <c r="G32" s="1351">
        <v>2038</v>
      </c>
      <c r="H32" s="1773" t="s">
        <v>359</v>
      </c>
      <c r="I32" s="1770" t="s">
        <v>359</v>
      </c>
      <c r="J32" s="1773" t="s">
        <v>359</v>
      </c>
      <c r="K32" s="1773" t="s">
        <v>359</v>
      </c>
      <c r="L32" s="1770" t="s">
        <v>359</v>
      </c>
      <c r="M32" s="1771" t="s">
        <v>359</v>
      </c>
    </row>
    <row r="33" spans="1:13" ht="15.75">
      <c r="A33" s="5953"/>
      <c r="B33" s="6901"/>
      <c r="C33" s="2045" t="s">
        <v>359</v>
      </c>
      <c r="D33" s="1339" t="s">
        <v>359</v>
      </c>
      <c r="E33" s="1346" t="s">
        <v>359</v>
      </c>
      <c r="F33" s="1339" t="s">
        <v>359</v>
      </c>
      <c r="G33" s="1346" t="s">
        <v>359</v>
      </c>
      <c r="H33" s="1346" t="s">
        <v>359</v>
      </c>
      <c r="I33" s="1342" t="s">
        <v>359</v>
      </c>
      <c r="J33" s="1346" t="s">
        <v>359</v>
      </c>
      <c r="K33" s="1346" t="s">
        <v>359</v>
      </c>
      <c r="L33" s="1342" t="s">
        <v>359</v>
      </c>
      <c r="M33" s="1772" t="s">
        <v>359</v>
      </c>
    </row>
    <row r="34" spans="1:13" ht="15.75">
      <c r="A34" s="5953"/>
      <c r="B34" s="6478" t="s">
        <v>2367</v>
      </c>
      <c r="C34" s="3773" t="s">
        <v>359</v>
      </c>
      <c r="D34" s="3774" t="s">
        <v>359</v>
      </c>
      <c r="E34" s="3774" t="s">
        <v>359</v>
      </c>
      <c r="F34" s="3774" t="s">
        <v>359</v>
      </c>
      <c r="G34" s="3774" t="s">
        <v>359</v>
      </c>
      <c r="H34" s="3774" t="s">
        <v>359</v>
      </c>
      <c r="I34" s="3774" t="s">
        <v>359</v>
      </c>
      <c r="J34" s="3774" t="s">
        <v>359</v>
      </c>
      <c r="K34" s="3774" t="s">
        <v>359</v>
      </c>
      <c r="L34" s="3774" t="s">
        <v>359</v>
      </c>
      <c r="M34" s="3775" t="s">
        <v>359</v>
      </c>
    </row>
    <row r="35" spans="1:13" ht="17.100000000000001" customHeight="1">
      <c r="A35" s="5953"/>
      <c r="B35" s="6478"/>
      <c r="C35" s="3773" t="s">
        <v>359</v>
      </c>
      <c r="D35" s="3776" t="s">
        <v>2368</v>
      </c>
      <c r="E35" s="3776">
        <v>2023</v>
      </c>
      <c r="F35" s="3776" t="s">
        <v>2369</v>
      </c>
      <c r="G35" s="3776">
        <v>2024</v>
      </c>
      <c r="H35" s="3776" t="s">
        <v>2370</v>
      </c>
      <c r="I35" s="3776">
        <v>2025</v>
      </c>
      <c r="J35" s="3776" t="s">
        <v>2371</v>
      </c>
      <c r="K35" s="3776">
        <v>2026</v>
      </c>
      <c r="L35" s="3776" t="s">
        <v>2372</v>
      </c>
      <c r="M35" s="3777">
        <v>2027</v>
      </c>
    </row>
    <row r="36" spans="1:13" ht="17.100000000000001" customHeight="1">
      <c r="A36" s="5953"/>
      <c r="B36" s="6478"/>
      <c r="C36" s="3773" t="s">
        <v>359</v>
      </c>
      <c r="D36" s="6893"/>
      <c r="E36" s="6894"/>
      <c r="F36" s="6893">
        <v>20</v>
      </c>
      <c r="G36" s="6894"/>
      <c r="H36" s="6893">
        <v>20</v>
      </c>
      <c r="I36" s="6894"/>
      <c r="J36" s="6893">
        <v>20</v>
      </c>
      <c r="K36" s="6894"/>
      <c r="L36" s="6893">
        <v>20</v>
      </c>
      <c r="M36" s="6895"/>
    </row>
    <row r="37" spans="1:13" ht="17.100000000000001" customHeight="1">
      <c r="A37" s="5953"/>
      <c r="B37" s="6478"/>
      <c r="C37" s="3773" t="s">
        <v>359</v>
      </c>
      <c r="D37" s="3776" t="s">
        <v>2373</v>
      </c>
      <c r="E37" s="3776">
        <v>2028</v>
      </c>
      <c r="F37" s="3776" t="s">
        <v>2374</v>
      </c>
      <c r="G37" s="3776">
        <v>2029</v>
      </c>
      <c r="H37" s="3776" t="s">
        <v>2375</v>
      </c>
      <c r="I37" s="3776">
        <v>2030</v>
      </c>
      <c r="J37" s="3776" t="s">
        <v>2376</v>
      </c>
      <c r="K37" s="3776">
        <v>2031</v>
      </c>
      <c r="L37" s="3776" t="s">
        <v>2377</v>
      </c>
      <c r="M37" s="3777">
        <v>2032</v>
      </c>
    </row>
    <row r="38" spans="1:13" ht="17.100000000000001" customHeight="1">
      <c r="A38" s="5953"/>
      <c r="B38" s="6478"/>
      <c r="C38" s="3773" t="s">
        <v>359</v>
      </c>
      <c r="D38" s="6893">
        <v>20</v>
      </c>
      <c r="E38" s="6894"/>
      <c r="F38" s="6893">
        <v>20</v>
      </c>
      <c r="G38" s="6894"/>
      <c r="H38" s="6893">
        <v>20</v>
      </c>
      <c r="I38" s="6894"/>
      <c r="J38" s="6893">
        <v>20</v>
      </c>
      <c r="K38" s="6894"/>
      <c r="L38" s="6893">
        <v>20</v>
      </c>
      <c r="M38" s="6895"/>
    </row>
    <row r="39" spans="1:13" ht="17.100000000000001" customHeight="1">
      <c r="A39" s="5953"/>
      <c r="B39" s="6478"/>
      <c r="C39" s="3773" t="s">
        <v>359</v>
      </c>
      <c r="D39" s="3776" t="s">
        <v>2378</v>
      </c>
      <c r="E39" s="3776">
        <v>2033</v>
      </c>
      <c r="F39" s="3776" t="s">
        <v>2379</v>
      </c>
      <c r="G39" s="3776">
        <v>2034</v>
      </c>
      <c r="H39" s="3776" t="s">
        <v>2380</v>
      </c>
      <c r="I39" s="3776">
        <v>2035</v>
      </c>
      <c r="J39" s="3776" t="s">
        <v>2381</v>
      </c>
      <c r="K39" s="3776">
        <v>2036</v>
      </c>
      <c r="L39" s="3776" t="s">
        <v>2382</v>
      </c>
      <c r="M39" s="3777">
        <v>2037</v>
      </c>
    </row>
    <row r="40" spans="1:13" ht="17.100000000000001" customHeight="1">
      <c r="A40" s="5953"/>
      <c r="B40" s="6478"/>
      <c r="C40" s="3773" t="s">
        <v>359</v>
      </c>
      <c r="D40" s="6893">
        <v>20</v>
      </c>
      <c r="E40" s="6894"/>
      <c r="F40" s="6893">
        <v>20</v>
      </c>
      <c r="G40" s="6894"/>
      <c r="H40" s="6893">
        <v>20</v>
      </c>
      <c r="I40" s="6894"/>
      <c r="J40" s="6893">
        <v>20</v>
      </c>
      <c r="K40" s="6894"/>
      <c r="L40" s="6893">
        <v>20</v>
      </c>
      <c r="M40" s="6895"/>
    </row>
    <row r="41" spans="1:13" ht="17.100000000000001" customHeight="1">
      <c r="A41" s="5953"/>
      <c r="B41" s="6478"/>
      <c r="C41" s="3773" t="s">
        <v>359</v>
      </c>
      <c r="D41" s="3778" t="s">
        <v>2383</v>
      </c>
      <c r="E41" s="3778">
        <v>2038</v>
      </c>
      <c r="F41" s="3778" t="s">
        <v>2384</v>
      </c>
      <c r="G41" s="3778" t="s">
        <v>359</v>
      </c>
      <c r="H41" s="3291" t="s">
        <v>359</v>
      </c>
      <c r="I41" s="3291" t="s">
        <v>359</v>
      </c>
      <c r="J41" s="3291" t="s">
        <v>359</v>
      </c>
      <c r="K41" s="3291" t="s">
        <v>359</v>
      </c>
      <c r="L41" s="3291" t="s">
        <v>359</v>
      </c>
      <c r="M41" s="3292" t="s">
        <v>359</v>
      </c>
    </row>
    <row r="42" spans="1:13" ht="17.100000000000001" customHeight="1">
      <c r="A42" s="5953"/>
      <c r="B42" s="6478"/>
      <c r="C42" s="3773" t="s">
        <v>359</v>
      </c>
      <c r="D42" s="6893">
        <v>20</v>
      </c>
      <c r="E42" s="6894"/>
      <c r="F42" s="6913">
        <v>300</v>
      </c>
      <c r="G42" s="6914"/>
      <c r="H42" s="6912"/>
      <c r="I42" s="6912"/>
      <c r="J42" s="3779"/>
      <c r="K42" s="3780"/>
      <c r="L42" s="3779"/>
      <c r="M42" s="3781"/>
    </row>
    <row r="43" spans="1:13" ht="15.75">
      <c r="A43" s="5953"/>
      <c r="B43" s="6478"/>
      <c r="C43" s="3782" t="s">
        <v>359</v>
      </c>
      <c r="D43" s="3783" t="s">
        <v>359</v>
      </c>
      <c r="E43" s="3783" t="s">
        <v>359</v>
      </c>
      <c r="F43" s="3783" t="s">
        <v>359</v>
      </c>
      <c r="G43" s="3783" t="s">
        <v>359</v>
      </c>
      <c r="H43" s="3783" t="s">
        <v>359</v>
      </c>
      <c r="I43" s="3783" t="s">
        <v>359</v>
      </c>
      <c r="J43" s="3783" t="s">
        <v>359</v>
      </c>
      <c r="K43" s="3783" t="s">
        <v>359</v>
      </c>
      <c r="L43" s="3783" t="s">
        <v>359</v>
      </c>
      <c r="M43" s="3784" t="s">
        <v>359</v>
      </c>
    </row>
    <row r="44" spans="1:13" ht="15.75">
      <c r="A44" s="5953"/>
      <c r="B44" s="6477" t="s">
        <v>2385</v>
      </c>
      <c r="C44" s="2044" t="s">
        <v>359</v>
      </c>
      <c r="D44" s="1744" t="s">
        <v>359</v>
      </c>
      <c r="E44" s="1744" t="s">
        <v>359</v>
      </c>
      <c r="F44" s="1744" t="s">
        <v>359</v>
      </c>
      <c r="G44" s="1744" t="s">
        <v>359</v>
      </c>
      <c r="H44" s="1744" t="s">
        <v>359</v>
      </c>
      <c r="I44" s="1744" t="s">
        <v>359</v>
      </c>
      <c r="J44" s="1744" t="s">
        <v>359</v>
      </c>
      <c r="K44" s="1744" t="s">
        <v>359</v>
      </c>
      <c r="L44" s="1770" t="s">
        <v>359</v>
      </c>
      <c r="M44" s="1771" t="s">
        <v>359</v>
      </c>
    </row>
    <row r="45" spans="1:13" ht="15.75">
      <c r="A45" s="5953"/>
      <c r="B45" s="6478"/>
      <c r="C45" s="2043" t="s">
        <v>359</v>
      </c>
      <c r="D45" s="1744" t="s">
        <v>93</v>
      </c>
      <c r="E45" s="1339" t="s">
        <v>95</v>
      </c>
      <c r="F45" s="6905" t="s">
        <v>2386</v>
      </c>
      <c r="G45" s="6906" t="s">
        <v>103</v>
      </c>
      <c r="H45" s="6907"/>
      <c r="I45" s="6907"/>
      <c r="J45" s="6908"/>
      <c r="K45" s="1744" t="s">
        <v>2387</v>
      </c>
      <c r="L45" s="6925" t="s">
        <v>2430</v>
      </c>
      <c r="M45" s="6926"/>
    </row>
    <row r="46" spans="1:13" ht="15.75">
      <c r="A46" s="5953"/>
      <c r="B46" s="6478"/>
      <c r="C46" s="2043" t="s">
        <v>359</v>
      </c>
      <c r="D46" s="1345" t="s">
        <v>2441</v>
      </c>
      <c r="E46" s="1340" t="s">
        <v>359</v>
      </c>
      <c r="F46" s="6905"/>
      <c r="G46" s="6909"/>
      <c r="H46" s="6910"/>
      <c r="I46" s="6910"/>
      <c r="J46" s="6911"/>
      <c r="K46" s="1770" t="s">
        <v>359</v>
      </c>
      <c r="L46" s="6927"/>
      <c r="M46" s="6928"/>
    </row>
    <row r="47" spans="1:13" ht="15.75">
      <c r="A47" s="5953"/>
      <c r="B47" s="6901"/>
      <c r="C47" s="2048" t="s">
        <v>359</v>
      </c>
      <c r="D47" s="1342" t="s">
        <v>359</v>
      </c>
      <c r="E47" s="1342" t="s">
        <v>359</v>
      </c>
      <c r="F47" s="1342" t="s">
        <v>359</v>
      </c>
      <c r="G47" s="1342" t="s">
        <v>359</v>
      </c>
      <c r="H47" s="1342" t="s">
        <v>359</v>
      </c>
      <c r="I47" s="1342" t="s">
        <v>359</v>
      </c>
      <c r="J47" s="1342" t="s">
        <v>359</v>
      </c>
      <c r="K47" s="1342" t="s">
        <v>359</v>
      </c>
      <c r="L47" s="1770" t="s">
        <v>359</v>
      </c>
      <c r="M47" s="1771" t="s">
        <v>359</v>
      </c>
    </row>
    <row r="48" spans="1:13" ht="15.75">
      <c r="A48" s="5953"/>
      <c r="B48" s="2253" t="s">
        <v>2388</v>
      </c>
      <c r="C48" s="6915" t="s">
        <v>2710</v>
      </c>
      <c r="D48" s="6903"/>
      <c r="E48" s="6903"/>
      <c r="F48" s="6903"/>
      <c r="G48" s="6903"/>
      <c r="H48" s="6903"/>
      <c r="I48" s="6903"/>
      <c r="J48" s="6903"/>
      <c r="K48" s="6903"/>
      <c r="L48" s="6903"/>
      <c r="M48" s="6916"/>
    </row>
    <row r="49" spans="1:13" ht="15.75">
      <c r="A49" s="5953"/>
      <c r="B49" s="1778" t="s">
        <v>2390</v>
      </c>
      <c r="C49" s="6915" t="s">
        <v>289</v>
      </c>
      <c r="D49" s="6903"/>
      <c r="E49" s="6903"/>
      <c r="F49" s="6903"/>
      <c r="G49" s="6903"/>
      <c r="H49" s="6903"/>
      <c r="I49" s="6903"/>
      <c r="J49" s="6903"/>
      <c r="K49" s="6903"/>
      <c r="L49" s="6903"/>
      <c r="M49" s="6916"/>
    </row>
    <row r="50" spans="1:13" ht="15.75">
      <c r="A50" s="5953"/>
      <c r="B50" s="1778" t="s">
        <v>2392</v>
      </c>
      <c r="C50" s="6490">
        <v>60</v>
      </c>
      <c r="D50" s="5576"/>
      <c r="E50" s="5576"/>
      <c r="F50" s="5576"/>
      <c r="G50" s="5576"/>
      <c r="H50" s="5576"/>
      <c r="I50" s="5576"/>
      <c r="J50" s="5576"/>
      <c r="K50" s="5576"/>
      <c r="L50" s="5576"/>
      <c r="M50" s="6491"/>
    </row>
    <row r="51" spans="1:13" ht="15.75">
      <c r="A51" s="5953"/>
      <c r="B51" s="1778" t="s">
        <v>2393</v>
      </c>
      <c r="C51" s="6920" t="s">
        <v>437</v>
      </c>
      <c r="D51" s="5586"/>
      <c r="E51" s="5586"/>
      <c r="F51" s="5586"/>
      <c r="G51" s="5586"/>
      <c r="H51" s="5586"/>
      <c r="I51" s="5586"/>
      <c r="J51" s="5586"/>
      <c r="K51" s="5586"/>
      <c r="L51" s="5586"/>
      <c r="M51" s="6921"/>
    </row>
    <row r="52" spans="1:13" ht="15.6" customHeight="1">
      <c r="A52" s="5945" t="s">
        <v>2394</v>
      </c>
      <c r="B52" s="1778" t="s">
        <v>2395</v>
      </c>
      <c r="C52" s="6897" t="s">
        <v>1313</v>
      </c>
      <c r="D52" s="6898"/>
      <c r="E52" s="6898"/>
      <c r="F52" s="6898"/>
      <c r="G52" s="6898"/>
      <c r="H52" s="6898"/>
      <c r="I52" s="6898"/>
      <c r="J52" s="6898"/>
      <c r="K52" s="6898"/>
      <c r="L52" s="6898"/>
      <c r="M52" s="6899"/>
    </row>
    <row r="53" spans="1:13" ht="15.6" customHeight="1">
      <c r="A53" s="5946"/>
      <c r="B53" s="1778" t="s">
        <v>2396</v>
      </c>
      <c r="C53" s="6897" t="s">
        <v>2397</v>
      </c>
      <c r="D53" s="6898"/>
      <c r="E53" s="6898"/>
      <c r="F53" s="6898"/>
      <c r="G53" s="6898"/>
      <c r="H53" s="6898"/>
      <c r="I53" s="6898"/>
      <c r="J53" s="6898"/>
      <c r="K53" s="6898"/>
      <c r="L53" s="6898"/>
      <c r="M53" s="6899"/>
    </row>
    <row r="54" spans="1:13" ht="15.6" customHeight="1">
      <c r="A54" s="5946"/>
      <c r="B54" s="1778" t="s">
        <v>2398</v>
      </c>
      <c r="C54" s="6897" t="s">
        <v>289</v>
      </c>
      <c r="D54" s="6898"/>
      <c r="E54" s="6898"/>
      <c r="F54" s="6898"/>
      <c r="G54" s="6898"/>
      <c r="H54" s="6898"/>
      <c r="I54" s="6898"/>
      <c r="J54" s="6898"/>
      <c r="K54" s="6898"/>
      <c r="L54" s="6898"/>
      <c r="M54" s="6899"/>
    </row>
    <row r="55" spans="1:13" ht="15.6" customHeight="1">
      <c r="A55" s="5946"/>
      <c r="B55" s="1778" t="s">
        <v>2399</v>
      </c>
      <c r="C55" s="6897" t="s">
        <v>1312</v>
      </c>
      <c r="D55" s="6898"/>
      <c r="E55" s="6898"/>
      <c r="F55" s="6898"/>
      <c r="G55" s="6898"/>
      <c r="H55" s="6898"/>
      <c r="I55" s="6898"/>
      <c r="J55" s="6898"/>
      <c r="K55" s="6898"/>
      <c r="L55" s="6898"/>
      <c r="M55" s="6899"/>
    </row>
    <row r="56" spans="1:13" ht="15.6" customHeight="1">
      <c r="A56" s="5946"/>
      <c r="B56" s="1778" t="s">
        <v>2400</v>
      </c>
      <c r="C56" s="6922" t="s">
        <v>1314</v>
      </c>
      <c r="D56" s="6923"/>
      <c r="E56" s="6923"/>
      <c r="F56" s="6923"/>
      <c r="G56" s="6923"/>
      <c r="H56" s="6923"/>
      <c r="I56" s="6923"/>
      <c r="J56" s="6923"/>
      <c r="K56" s="6923"/>
      <c r="L56" s="6923"/>
      <c r="M56" s="6924"/>
    </row>
    <row r="57" spans="1:13" ht="18" customHeight="1" thickBot="1">
      <c r="A57" s="5959"/>
      <c r="B57" s="1778" t="s">
        <v>2401</v>
      </c>
      <c r="C57" s="6897">
        <v>3779595</v>
      </c>
      <c r="D57" s="6898"/>
      <c r="E57" s="6898"/>
      <c r="F57" s="6898"/>
      <c r="G57" s="6898"/>
      <c r="H57" s="6898"/>
      <c r="I57" s="6898"/>
      <c r="J57" s="6898"/>
      <c r="K57" s="6898"/>
      <c r="L57" s="6898"/>
      <c r="M57" s="6899"/>
    </row>
    <row r="58" spans="1:13" ht="15.95" customHeight="1">
      <c r="A58" s="5945" t="s">
        <v>2402</v>
      </c>
      <c r="B58" s="1779" t="s">
        <v>2403</v>
      </c>
      <c r="C58" s="6632" t="s">
        <v>1132</v>
      </c>
      <c r="D58" s="6633"/>
      <c r="E58" s="6633"/>
      <c r="F58" s="6633"/>
      <c r="G58" s="6633"/>
      <c r="H58" s="6633"/>
      <c r="I58" s="6633"/>
      <c r="J58" s="6633"/>
      <c r="K58" s="6633"/>
      <c r="L58" s="6633"/>
      <c r="M58" s="6634"/>
    </row>
    <row r="59" spans="1:13" ht="15.95" customHeight="1">
      <c r="A59" s="5946"/>
      <c r="B59" s="1779" t="s">
        <v>2404</v>
      </c>
      <c r="C59" s="6897" t="s">
        <v>2405</v>
      </c>
      <c r="D59" s="6898"/>
      <c r="E59" s="6898"/>
      <c r="F59" s="6898"/>
      <c r="G59" s="6898"/>
      <c r="H59" s="6898"/>
      <c r="I59" s="6898"/>
      <c r="J59" s="6898"/>
      <c r="K59" s="6898"/>
      <c r="L59" s="6898"/>
      <c r="M59" s="6899"/>
    </row>
    <row r="60" spans="1:13" ht="31.5" customHeight="1" thickBot="1">
      <c r="A60" s="5959"/>
      <c r="B60" s="1779" t="s">
        <v>244</v>
      </c>
      <c r="C60" s="6897" t="s">
        <v>289</v>
      </c>
      <c r="D60" s="6898"/>
      <c r="E60" s="6898"/>
      <c r="F60" s="6898"/>
      <c r="G60" s="6898"/>
      <c r="H60" s="6898"/>
      <c r="I60" s="6898"/>
      <c r="J60" s="6898"/>
      <c r="K60" s="6898"/>
      <c r="L60" s="6898"/>
      <c r="M60" s="6899"/>
    </row>
    <row r="61" spans="1:13" ht="18" customHeight="1" thickBot="1">
      <c r="A61" s="1733" t="s">
        <v>2406</v>
      </c>
      <c r="B61" s="2279" t="s">
        <v>359</v>
      </c>
      <c r="C61" s="6917"/>
      <c r="D61" s="6918"/>
      <c r="E61" s="6918"/>
      <c r="F61" s="6918"/>
      <c r="G61" s="6918"/>
      <c r="H61" s="6918"/>
      <c r="I61" s="6918"/>
      <c r="J61" s="6918"/>
      <c r="K61" s="6918"/>
      <c r="L61" s="6918"/>
      <c r="M61" s="6919"/>
    </row>
  </sheetData>
  <mergeCells count="68">
    <mergeCell ref="B28:B30"/>
    <mergeCell ref="A2:A14"/>
    <mergeCell ref="C2:M2"/>
    <mergeCell ref="C3:M3"/>
    <mergeCell ref="F4:G4"/>
    <mergeCell ref="C5:M5"/>
    <mergeCell ref="I7:M7"/>
    <mergeCell ref="B8:B10"/>
    <mergeCell ref="F9:G9"/>
    <mergeCell ref="I9:J9"/>
    <mergeCell ref="C10:E10"/>
    <mergeCell ref="F10:G10"/>
    <mergeCell ref="I10:J10"/>
    <mergeCell ref="I4:M4"/>
    <mergeCell ref="C6:M6"/>
    <mergeCell ref="C48:M48"/>
    <mergeCell ref="C49:M49"/>
    <mergeCell ref="D42:E42"/>
    <mergeCell ref="C61:M61"/>
    <mergeCell ref="C51:M51"/>
    <mergeCell ref="C52:M52"/>
    <mergeCell ref="C53:M53"/>
    <mergeCell ref="C54:M54"/>
    <mergeCell ref="C55:M55"/>
    <mergeCell ref="C56:M56"/>
    <mergeCell ref="C57:M57"/>
    <mergeCell ref="L45:M46"/>
    <mergeCell ref="B34:B43"/>
    <mergeCell ref="H42:I42"/>
    <mergeCell ref="F36:G36"/>
    <mergeCell ref="H36:I36"/>
    <mergeCell ref="J36:K36"/>
    <mergeCell ref="H40:I40"/>
    <mergeCell ref="F42:G42"/>
    <mergeCell ref="D40:E40"/>
    <mergeCell ref="F40:G40"/>
    <mergeCell ref="A58:A60"/>
    <mergeCell ref="C58:M58"/>
    <mergeCell ref="C59:M59"/>
    <mergeCell ref="C60:M60"/>
    <mergeCell ref="C50:M50"/>
    <mergeCell ref="A52:A57"/>
    <mergeCell ref="A15:A51"/>
    <mergeCell ref="C15:M15"/>
    <mergeCell ref="C16:M16"/>
    <mergeCell ref="B17:B23"/>
    <mergeCell ref="B24:B27"/>
    <mergeCell ref="J29:L29"/>
    <mergeCell ref="B31:B33"/>
    <mergeCell ref="B44:B47"/>
    <mergeCell ref="F45:F46"/>
    <mergeCell ref="G45:J46"/>
    <mergeCell ref="B1:M1"/>
    <mergeCell ref="C11:M11"/>
    <mergeCell ref="J40:K40"/>
    <mergeCell ref="L40:M40"/>
    <mergeCell ref="D38:E38"/>
    <mergeCell ref="F38:G38"/>
    <mergeCell ref="H38:I38"/>
    <mergeCell ref="J38:K38"/>
    <mergeCell ref="L38:M38"/>
    <mergeCell ref="L36:M36"/>
    <mergeCell ref="C12:M12"/>
    <mergeCell ref="C13:M13"/>
    <mergeCell ref="C14:D14"/>
    <mergeCell ref="F14:M14"/>
    <mergeCell ref="F22:H22"/>
    <mergeCell ref="D36:E36"/>
  </mergeCells>
  <dataValidations count="3">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Seleccione de la lista desplegable" sqref="H7">
      <formula1>0</formula1>
      <formula2>0</formula2>
    </dataValidation>
    <dataValidation type="list" allowBlank="1" showInputMessage="1" showErrorMessage="1" sqref="I7:M7">
      <formula1>INDIRECT($D$7)</formula1>
      <formula2>0</formula2>
    </dataValidation>
  </dataValidations>
  <hyperlinks>
    <hyperlink ref="C56"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M61"/>
  <sheetViews>
    <sheetView topLeftCell="A21" workbookViewId="0">
      <selection activeCell="J21" sqref="J21"/>
    </sheetView>
  </sheetViews>
  <sheetFormatPr baseColWidth="10" defaultColWidth="8.85546875" defaultRowHeight="15.75"/>
  <cols>
    <col min="1" max="1" width="29" style="1359" customWidth="1"/>
    <col min="2" max="2" width="29.7109375" style="1359" customWidth="1"/>
    <col min="3" max="13" width="11.42578125" style="1359" customWidth="1"/>
    <col min="14" max="16384" width="8.85546875" style="1359"/>
  </cols>
  <sheetData>
    <row r="1" spans="1:13" ht="20.25" customHeight="1" thickBot="1">
      <c r="A1" s="2049" t="s">
        <v>359</v>
      </c>
      <c r="B1" s="6968" t="s">
        <v>2711</v>
      </c>
      <c r="C1" s="6968"/>
      <c r="D1" s="6968"/>
      <c r="E1" s="6968"/>
      <c r="F1" s="6968"/>
      <c r="G1" s="6968"/>
      <c r="H1" s="6968"/>
      <c r="I1" s="6968"/>
      <c r="J1" s="6968"/>
      <c r="K1" s="6968"/>
      <c r="L1" s="6968"/>
      <c r="M1" s="6969"/>
    </row>
    <row r="2" spans="1:13" ht="54" customHeight="1">
      <c r="A2" s="6451" t="s">
        <v>2329</v>
      </c>
      <c r="B2" s="3761" t="s">
        <v>2330</v>
      </c>
      <c r="C2" s="6949" t="s">
        <v>1910</v>
      </c>
      <c r="D2" s="6950"/>
      <c r="E2" s="6950"/>
      <c r="F2" s="6950"/>
      <c r="G2" s="6950"/>
      <c r="H2" s="6950"/>
      <c r="I2" s="6950"/>
      <c r="J2" s="6950"/>
      <c r="K2" s="6950"/>
      <c r="L2" s="6950"/>
      <c r="M2" s="6951"/>
    </row>
    <row r="3" spans="1:13" ht="45.75" customHeight="1">
      <c r="A3" s="6452"/>
      <c r="B3" s="3462" t="s">
        <v>2643</v>
      </c>
      <c r="C3" s="6947" t="s">
        <v>2712</v>
      </c>
      <c r="D3" s="6948"/>
      <c r="E3" s="6948"/>
      <c r="F3" s="6948"/>
      <c r="G3" s="6948"/>
      <c r="H3" s="6948"/>
      <c r="I3" s="6948"/>
      <c r="J3" s="6948"/>
      <c r="K3" s="6948"/>
      <c r="L3" s="6948"/>
      <c r="M3" s="6952"/>
    </row>
    <row r="4" spans="1:13" ht="82.5" customHeight="1">
      <c r="A4" s="6452"/>
      <c r="B4" s="1828" t="s">
        <v>240</v>
      </c>
      <c r="C4" s="3463" t="s">
        <v>1546</v>
      </c>
      <c r="D4" s="3765">
        <v>660</v>
      </c>
      <c r="E4" s="3060" t="s">
        <v>359</v>
      </c>
      <c r="F4" s="6953" t="s">
        <v>241</v>
      </c>
      <c r="G4" s="6954"/>
      <c r="H4" s="3060">
        <v>114</v>
      </c>
      <c r="I4" s="6955" t="s">
        <v>2713</v>
      </c>
      <c r="J4" s="6955"/>
      <c r="K4" s="6955"/>
      <c r="L4" s="6955"/>
      <c r="M4" s="6956"/>
    </row>
    <row r="5" spans="1:13" ht="32.25" customHeight="1">
      <c r="A5" s="6452"/>
      <c r="B5" s="1828" t="s">
        <v>2333</v>
      </c>
      <c r="C5" s="6957" t="s">
        <v>2714</v>
      </c>
      <c r="D5" s="6955"/>
      <c r="E5" s="6955"/>
      <c r="F5" s="6955"/>
      <c r="G5" s="6955"/>
      <c r="H5" s="6955"/>
      <c r="I5" s="6955"/>
      <c r="J5" s="6955"/>
      <c r="K5" s="6955"/>
      <c r="L5" s="6955"/>
      <c r="M5" s="6956"/>
    </row>
    <row r="6" spans="1:13" ht="33.75" customHeight="1">
      <c r="A6" s="6452"/>
      <c r="B6" s="1828" t="s">
        <v>2334</v>
      </c>
      <c r="C6" s="6160" t="s">
        <v>2715</v>
      </c>
      <c r="D6" s="5682"/>
      <c r="E6" s="5682"/>
      <c r="F6" s="5682"/>
      <c r="G6" s="5682"/>
      <c r="H6" s="5682"/>
      <c r="I6" s="5682"/>
      <c r="J6" s="5682"/>
      <c r="K6" s="5682"/>
      <c r="L6" s="5682"/>
      <c r="M6" s="5683"/>
    </row>
    <row r="7" spans="1:13" ht="15" customHeight="1">
      <c r="A7" s="6452"/>
      <c r="B7" s="1828" t="s">
        <v>2335</v>
      </c>
      <c r="C7" s="6755" t="s">
        <v>33</v>
      </c>
      <c r="D7" s="6756"/>
      <c r="E7" s="2356" t="s">
        <v>359</v>
      </c>
      <c r="F7" s="2356" t="s">
        <v>359</v>
      </c>
      <c r="G7" s="3377" t="s">
        <v>359</v>
      </c>
      <c r="H7" s="2445" t="s">
        <v>244</v>
      </c>
      <c r="I7" s="6756" t="s">
        <v>56</v>
      </c>
      <c r="J7" s="6756"/>
      <c r="K7" s="6756"/>
      <c r="L7" s="6756"/>
      <c r="M7" s="6757"/>
    </row>
    <row r="8" spans="1:13">
      <c r="A8" s="6452"/>
      <c r="B8" s="6958" t="s">
        <v>2336</v>
      </c>
      <c r="C8" s="6947"/>
      <c r="D8" s="6948"/>
      <c r="E8" s="2381" t="s">
        <v>359</v>
      </c>
      <c r="F8" s="2381" t="s">
        <v>359</v>
      </c>
      <c r="G8" s="2381" t="s">
        <v>359</v>
      </c>
      <c r="H8" s="2381" t="s">
        <v>359</v>
      </c>
      <c r="I8" s="2381" t="s">
        <v>359</v>
      </c>
      <c r="J8" s="2381" t="s">
        <v>359</v>
      </c>
      <c r="K8" s="2381" t="s">
        <v>359</v>
      </c>
      <c r="L8" s="2381" t="s">
        <v>359</v>
      </c>
      <c r="M8" s="2613" t="s">
        <v>359</v>
      </c>
    </row>
    <row r="9" spans="1:13" ht="15" customHeight="1">
      <c r="A9" s="6452"/>
      <c r="B9" s="6958"/>
      <c r="C9" s="6753"/>
      <c r="D9" s="6738"/>
      <c r="E9" s="2356" t="s">
        <v>359</v>
      </c>
      <c r="F9" s="6738" t="s">
        <v>359</v>
      </c>
      <c r="G9" s="6738"/>
      <c r="H9" s="2356" t="s">
        <v>359</v>
      </c>
      <c r="I9" s="6738" t="s">
        <v>359</v>
      </c>
      <c r="J9" s="6738"/>
      <c r="K9" s="2356" t="s">
        <v>359</v>
      </c>
      <c r="L9" s="2356" t="s">
        <v>359</v>
      </c>
      <c r="M9" s="1664" t="s">
        <v>359</v>
      </c>
    </row>
    <row r="10" spans="1:13" ht="15" customHeight="1">
      <c r="A10" s="6452"/>
      <c r="B10" s="6959"/>
      <c r="C10" s="6782" t="s">
        <v>2567</v>
      </c>
      <c r="D10" s="6783"/>
      <c r="E10" s="2356" t="s">
        <v>359</v>
      </c>
      <c r="F10" s="6783" t="s">
        <v>2567</v>
      </c>
      <c r="G10" s="6783"/>
      <c r="H10" s="2356" t="s">
        <v>359</v>
      </c>
      <c r="I10" s="6783" t="s">
        <v>2567</v>
      </c>
      <c r="J10" s="6783"/>
      <c r="K10" s="2356" t="s">
        <v>359</v>
      </c>
      <c r="L10" s="2356" t="s">
        <v>359</v>
      </c>
      <c r="M10" s="1664" t="s">
        <v>359</v>
      </c>
    </row>
    <row r="11" spans="1:13" ht="70.5" customHeight="1">
      <c r="A11" s="6452"/>
      <c r="B11" s="1828" t="s">
        <v>2338</v>
      </c>
      <c r="C11" s="6790" t="s">
        <v>2716</v>
      </c>
      <c r="D11" s="6716"/>
      <c r="E11" s="6716"/>
      <c r="F11" s="6716"/>
      <c r="G11" s="6716"/>
      <c r="H11" s="6716"/>
      <c r="I11" s="6716"/>
      <c r="J11" s="6716"/>
      <c r="K11" s="6716"/>
      <c r="L11" s="6716"/>
      <c r="M11" s="6717"/>
    </row>
    <row r="12" spans="1:13" ht="69.75" customHeight="1">
      <c r="A12" s="6452"/>
      <c r="B12" s="1828" t="s">
        <v>2689</v>
      </c>
      <c r="C12" s="6730" t="s">
        <v>2717</v>
      </c>
      <c r="D12" s="6731"/>
      <c r="E12" s="6731"/>
      <c r="F12" s="6731"/>
      <c r="G12" s="6731"/>
      <c r="H12" s="6731"/>
      <c r="I12" s="6731"/>
      <c r="J12" s="6731"/>
      <c r="K12" s="6731"/>
      <c r="L12" s="6731"/>
      <c r="M12" s="6732"/>
    </row>
    <row r="13" spans="1:13" ht="35.25" customHeight="1">
      <c r="A13" s="6452"/>
      <c r="B13" s="1828" t="s">
        <v>2649</v>
      </c>
      <c r="C13" s="6704" t="s">
        <v>2650</v>
      </c>
      <c r="D13" s="6705"/>
      <c r="E13" s="6705"/>
      <c r="F13" s="6705"/>
      <c r="G13" s="6705"/>
      <c r="H13" s="6705"/>
      <c r="I13" s="6705"/>
      <c r="J13" s="6705"/>
      <c r="K13" s="6705"/>
      <c r="L13" s="6705"/>
      <c r="M13" s="6706"/>
    </row>
    <row r="14" spans="1:13" ht="52.5" customHeight="1">
      <c r="A14" s="6452"/>
      <c r="B14" s="2528" t="s">
        <v>2651</v>
      </c>
      <c r="C14" s="6790" t="s">
        <v>2718</v>
      </c>
      <c r="D14" s="6716"/>
      <c r="E14" s="3762" t="s">
        <v>108</v>
      </c>
      <c r="F14" s="6960" t="s">
        <v>1347</v>
      </c>
      <c r="G14" s="6716"/>
      <c r="H14" s="6716"/>
      <c r="I14" s="6716"/>
      <c r="J14" s="6716"/>
      <c r="K14" s="6716"/>
      <c r="L14" s="6716"/>
      <c r="M14" s="6717"/>
    </row>
    <row r="15" spans="1:13" ht="24" customHeight="1">
      <c r="A15" s="6971" t="s">
        <v>2340</v>
      </c>
      <c r="B15" s="3763" t="s">
        <v>230</v>
      </c>
      <c r="C15" s="6973" t="s">
        <v>334</v>
      </c>
      <c r="D15" s="5990"/>
      <c r="E15" s="5990"/>
      <c r="F15" s="5990"/>
      <c r="G15" s="5990"/>
      <c r="H15" s="5990"/>
      <c r="I15" s="5990"/>
      <c r="J15" s="5990"/>
      <c r="K15" s="5990"/>
      <c r="L15" s="5990"/>
      <c r="M15" s="5991"/>
    </row>
    <row r="16" spans="1:13" ht="45" customHeight="1">
      <c r="A16" s="6972"/>
      <c r="B16" s="1675" t="s">
        <v>2652</v>
      </c>
      <c r="C16" s="6973" t="s">
        <v>1911</v>
      </c>
      <c r="D16" s="5990"/>
      <c r="E16" s="5990"/>
      <c r="F16" s="5990"/>
      <c r="G16" s="5990"/>
      <c r="H16" s="5990"/>
      <c r="I16" s="5990"/>
      <c r="J16" s="5990"/>
      <c r="K16" s="5990"/>
      <c r="L16" s="5990"/>
      <c r="M16" s="5991"/>
    </row>
    <row r="17" spans="1:13">
      <c r="A17" s="6972"/>
      <c r="B17" s="6964" t="s">
        <v>2341</v>
      </c>
      <c r="C17" s="2122" t="s">
        <v>359</v>
      </c>
      <c r="D17" s="2356" t="s">
        <v>359</v>
      </c>
      <c r="E17" s="2356" t="s">
        <v>359</v>
      </c>
      <c r="F17" s="2356" t="s">
        <v>359</v>
      </c>
      <c r="G17" s="2356" t="s">
        <v>359</v>
      </c>
      <c r="H17" s="2356" t="s">
        <v>359</v>
      </c>
      <c r="I17" s="2356" t="s">
        <v>359</v>
      </c>
      <c r="J17" s="2356" t="s">
        <v>359</v>
      </c>
      <c r="K17" s="2356" t="s">
        <v>359</v>
      </c>
      <c r="L17" s="2356" t="s">
        <v>359</v>
      </c>
      <c r="M17" s="1664" t="s">
        <v>359</v>
      </c>
    </row>
    <row r="18" spans="1:13">
      <c r="A18" s="6972"/>
      <c r="B18" s="6964"/>
      <c r="C18" s="2122" t="s">
        <v>359</v>
      </c>
      <c r="D18" s="1448" t="s">
        <v>359</v>
      </c>
      <c r="E18" s="2356" t="s">
        <v>359</v>
      </c>
      <c r="F18" s="1448" t="s">
        <v>359</v>
      </c>
      <c r="G18" s="2356" t="s">
        <v>359</v>
      </c>
      <c r="H18" s="1448" t="s">
        <v>359</v>
      </c>
      <c r="I18" s="2356" t="s">
        <v>359</v>
      </c>
      <c r="J18" s="1448" t="s">
        <v>359</v>
      </c>
      <c r="K18" s="2356" t="s">
        <v>359</v>
      </c>
      <c r="L18" s="2356" t="s">
        <v>359</v>
      </c>
      <c r="M18" s="1664" t="s">
        <v>359</v>
      </c>
    </row>
    <row r="19" spans="1:13">
      <c r="A19" s="6972"/>
      <c r="B19" s="6964"/>
      <c r="C19" s="2122" t="s">
        <v>2342</v>
      </c>
      <c r="D19" s="1527" t="s">
        <v>359</v>
      </c>
      <c r="E19" s="2356" t="s">
        <v>2343</v>
      </c>
      <c r="F19" s="1527" t="s">
        <v>359</v>
      </c>
      <c r="G19" s="2356" t="s">
        <v>2344</v>
      </c>
      <c r="H19" s="1527" t="s">
        <v>359</v>
      </c>
      <c r="I19" s="2356" t="s">
        <v>2345</v>
      </c>
      <c r="J19" s="1527" t="s">
        <v>2441</v>
      </c>
      <c r="K19" s="2356" t="s">
        <v>359</v>
      </c>
      <c r="L19" s="2356" t="s">
        <v>359</v>
      </c>
      <c r="M19" s="1664" t="s">
        <v>359</v>
      </c>
    </row>
    <row r="20" spans="1:13">
      <c r="A20" s="6972"/>
      <c r="B20" s="6964"/>
      <c r="C20" s="2122" t="s">
        <v>2346</v>
      </c>
      <c r="D20" s="1527" t="s">
        <v>359</v>
      </c>
      <c r="E20" s="2356" t="s">
        <v>2347</v>
      </c>
      <c r="F20" s="1527" t="s">
        <v>359</v>
      </c>
      <c r="G20" s="2356" t="s">
        <v>2348</v>
      </c>
      <c r="H20" s="1527" t="s">
        <v>359</v>
      </c>
      <c r="I20" s="2356" t="s">
        <v>359</v>
      </c>
      <c r="J20" s="2356" t="s">
        <v>359</v>
      </c>
      <c r="K20" s="2356" t="s">
        <v>359</v>
      </c>
      <c r="L20" s="2356" t="s">
        <v>359</v>
      </c>
      <c r="M20" s="1664" t="s">
        <v>359</v>
      </c>
    </row>
    <row r="21" spans="1:13">
      <c r="A21" s="6972"/>
      <c r="B21" s="6964"/>
      <c r="C21" s="2122" t="s">
        <v>2349</v>
      </c>
      <c r="D21" s="1527" t="s">
        <v>359</v>
      </c>
      <c r="E21" s="2356" t="s">
        <v>2350</v>
      </c>
      <c r="F21" s="1527" t="s">
        <v>359</v>
      </c>
      <c r="G21" s="2356" t="s">
        <v>359</v>
      </c>
      <c r="H21" s="2356" t="s">
        <v>359</v>
      </c>
      <c r="I21" s="2356" t="s">
        <v>359</v>
      </c>
      <c r="J21" s="2356" t="s">
        <v>359</v>
      </c>
      <c r="K21" s="2356" t="s">
        <v>359</v>
      </c>
      <c r="L21" s="2356" t="s">
        <v>359</v>
      </c>
      <c r="M21" s="1664" t="s">
        <v>359</v>
      </c>
    </row>
    <row r="22" spans="1:13">
      <c r="A22" s="6972"/>
      <c r="B22" s="6964"/>
      <c r="C22" s="2122" t="s">
        <v>105</v>
      </c>
      <c r="D22" s="1527" t="s">
        <v>359</v>
      </c>
      <c r="E22" s="2356" t="s">
        <v>2352</v>
      </c>
      <c r="F22" s="1448" t="s">
        <v>359</v>
      </c>
      <c r="G22" s="1448" t="s">
        <v>359</v>
      </c>
      <c r="H22" s="1448" t="s">
        <v>359</v>
      </c>
      <c r="I22" s="1448" t="s">
        <v>359</v>
      </c>
      <c r="J22" s="1448" t="s">
        <v>359</v>
      </c>
      <c r="K22" s="1448" t="s">
        <v>359</v>
      </c>
      <c r="L22" s="1448" t="s">
        <v>359</v>
      </c>
      <c r="M22" s="1769" t="s">
        <v>359</v>
      </c>
    </row>
    <row r="23" spans="1:13">
      <c r="A23" s="6972"/>
      <c r="B23" s="6965"/>
      <c r="C23" s="2124" t="s">
        <v>359</v>
      </c>
      <c r="D23" s="1448" t="s">
        <v>359</v>
      </c>
      <c r="E23" s="1448" t="s">
        <v>359</v>
      </c>
      <c r="F23" s="1448" t="s">
        <v>359</v>
      </c>
      <c r="G23" s="1448" t="s">
        <v>359</v>
      </c>
      <c r="H23" s="1448" t="s">
        <v>359</v>
      </c>
      <c r="I23" s="1448" t="s">
        <v>359</v>
      </c>
      <c r="J23" s="1448" t="s">
        <v>359</v>
      </c>
      <c r="K23" s="1448" t="s">
        <v>359</v>
      </c>
      <c r="L23" s="1448" t="s">
        <v>359</v>
      </c>
      <c r="M23" s="1769" t="s">
        <v>359</v>
      </c>
    </row>
    <row r="24" spans="1:13">
      <c r="A24" s="6972"/>
      <c r="B24" s="6964" t="s">
        <v>2354</v>
      </c>
      <c r="C24" s="2122" t="s">
        <v>359</v>
      </c>
      <c r="D24" s="2356" t="s">
        <v>359</v>
      </c>
      <c r="E24" s="2356" t="s">
        <v>359</v>
      </c>
      <c r="F24" s="2356" t="s">
        <v>359</v>
      </c>
      <c r="G24" s="2356" t="s">
        <v>359</v>
      </c>
      <c r="H24" s="2356" t="s">
        <v>359</v>
      </c>
      <c r="I24" s="2356" t="s">
        <v>359</v>
      </c>
      <c r="J24" s="2356" t="s">
        <v>359</v>
      </c>
      <c r="K24" s="2356" t="s">
        <v>359</v>
      </c>
      <c r="L24" s="2356" t="s">
        <v>359</v>
      </c>
      <c r="M24" s="1664" t="s">
        <v>359</v>
      </c>
    </row>
    <row r="25" spans="1:13">
      <c r="A25" s="6972"/>
      <c r="B25" s="6964"/>
      <c r="C25" s="2122" t="s">
        <v>2355</v>
      </c>
      <c r="D25" s="1528" t="s">
        <v>359</v>
      </c>
      <c r="E25" s="2356" t="s">
        <v>359</v>
      </c>
      <c r="F25" s="2356" t="s">
        <v>2356</v>
      </c>
      <c r="G25" s="1528" t="s">
        <v>2351</v>
      </c>
      <c r="H25" s="2356" t="s">
        <v>359</v>
      </c>
      <c r="I25" s="2356" t="s">
        <v>2357</v>
      </c>
      <c r="J25" s="1528" t="s">
        <v>359</v>
      </c>
      <c r="K25" s="2356" t="s">
        <v>359</v>
      </c>
      <c r="L25" s="2356" t="s">
        <v>359</v>
      </c>
      <c r="M25" s="1664" t="s">
        <v>359</v>
      </c>
    </row>
    <row r="26" spans="1:13">
      <c r="A26" s="6972"/>
      <c r="B26" s="6964"/>
      <c r="C26" s="2122" t="s">
        <v>2358</v>
      </c>
      <c r="D26" s="1527" t="s">
        <v>359</v>
      </c>
      <c r="E26" s="2356" t="s">
        <v>359</v>
      </c>
      <c r="F26" s="2356" t="s">
        <v>2359</v>
      </c>
      <c r="G26" s="1527" t="s">
        <v>359</v>
      </c>
      <c r="H26" s="2356" t="s">
        <v>359</v>
      </c>
      <c r="I26" s="2356" t="s">
        <v>359</v>
      </c>
      <c r="J26" s="2356" t="s">
        <v>359</v>
      </c>
      <c r="K26" s="2356" t="s">
        <v>359</v>
      </c>
      <c r="L26" s="2356" t="s">
        <v>359</v>
      </c>
      <c r="M26" s="1664" t="s">
        <v>359</v>
      </c>
    </row>
    <row r="27" spans="1:13">
      <c r="A27" s="6972"/>
      <c r="B27" s="6965"/>
      <c r="C27" s="2124" t="s">
        <v>359</v>
      </c>
      <c r="D27" s="1448" t="s">
        <v>359</v>
      </c>
      <c r="E27" s="1448" t="s">
        <v>359</v>
      </c>
      <c r="F27" s="1448" t="s">
        <v>359</v>
      </c>
      <c r="G27" s="1448" t="s">
        <v>359</v>
      </c>
      <c r="H27" s="1448" t="s">
        <v>359</v>
      </c>
      <c r="I27" s="1448" t="s">
        <v>359</v>
      </c>
      <c r="J27" s="1448" t="s">
        <v>359</v>
      </c>
      <c r="K27" s="1448" t="s">
        <v>359</v>
      </c>
      <c r="L27" s="1448" t="s">
        <v>359</v>
      </c>
      <c r="M27" s="1769" t="s">
        <v>359</v>
      </c>
    </row>
    <row r="28" spans="1:13">
      <c r="A28" s="6972"/>
      <c r="B28" s="6761" t="s">
        <v>2360</v>
      </c>
      <c r="C28" s="2122" t="s">
        <v>359</v>
      </c>
      <c r="D28" s="2356" t="s">
        <v>359</v>
      </c>
      <c r="E28" s="2356" t="s">
        <v>359</v>
      </c>
      <c r="F28" s="2356" t="s">
        <v>359</v>
      </c>
      <c r="G28" s="2356" t="s">
        <v>359</v>
      </c>
      <c r="H28" s="2356" t="s">
        <v>359</v>
      </c>
      <c r="I28" s="2356" t="s">
        <v>359</v>
      </c>
      <c r="J28" s="2356" t="s">
        <v>359</v>
      </c>
      <c r="K28" s="2356" t="s">
        <v>359</v>
      </c>
      <c r="L28" s="2356" t="s">
        <v>359</v>
      </c>
      <c r="M28" s="1664" t="s">
        <v>359</v>
      </c>
    </row>
    <row r="29" spans="1:13" ht="32.25" customHeight="1">
      <c r="A29" s="6972"/>
      <c r="B29" s="6762"/>
      <c r="C29" s="2126" t="s">
        <v>2361</v>
      </c>
      <c r="D29" s="1530">
        <v>400</v>
      </c>
      <c r="E29" s="2356" t="s">
        <v>359</v>
      </c>
      <c r="F29" s="2356" t="s">
        <v>2362</v>
      </c>
      <c r="G29" s="1528">
        <v>2022</v>
      </c>
      <c r="H29" s="2356" t="s">
        <v>359</v>
      </c>
      <c r="I29" s="2356" t="s">
        <v>2363</v>
      </c>
      <c r="J29" s="6966" t="s">
        <v>2719</v>
      </c>
      <c r="K29" s="6724"/>
      <c r="L29" s="6967"/>
      <c r="M29" s="1664" t="s">
        <v>359</v>
      </c>
    </row>
    <row r="30" spans="1:13" ht="24" customHeight="1">
      <c r="A30" s="6972"/>
      <c r="B30" s="6763"/>
      <c r="C30" s="2124" t="s">
        <v>359</v>
      </c>
      <c r="D30" s="1448" t="s">
        <v>359</v>
      </c>
      <c r="E30" s="1448" t="s">
        <v>359</v>
      </c>
      <c r="F30" s="1448" t="s">
        <v>359</v>
      </c>
      <c r="G30" s="1448" t="s">
        <v>359</v>
      </c>
      <c r="H30" s="1448" t="s">
        <v>359</v>
      </c>
      <c r="I30" s="1448" t="s">
        <v>359</v>
      </c>
      <c r="J30" s="1448" t="s">
        <v>359</v>
      </c>
      <c r="K30" s="1448" t="s">
        <v>359</v>
      </c>
      <c r="L30" s="1448" t="s">
        <v>359</v>
      </c>
      <c r="M30" s="1769" t="s">
        <v>359</v>
      </c>
    </row>
    <row r="31" spans="1:13">
      <c r="A31" s="6972"/>
      <c r="B31" s="6964" t="s">
        <v>2364</v>
      </c>
      <c r="C31" s="2355" t="s">
        <v>359</v>
      </c>
      <c r="D31" s="2528" t="s">
        <v>359</v>
      </c>
      <c r="E31" s="2528" t="s">
        <v>359</v>
      </c>
      <c r="F31" s="2528" t="s">
        <v>359</v>
      </c>
      <c r="G31" s="2528" t="s">
        <v>359</v>
      </c>
      <c r="H31" s="2528" t="s">
        <v>359</v>
      </c>
      <c r="I31" s="2528" t="s">
        <v>359</v>
      </c>
      <c r="J31" s="2528" t="s">
        <v>359</v>
      </c>
      <c r="K31" s="2528" t="s">
        <v>359</v>
      </c>
      <c r="L31" s="2356" t="s">
        <v>359</v>
      </c>
      <c r="M31" s="1664" t="s">
        <v>359</v>
      </c>
    </row>
    <row r="32" spans="1:13">
      <c r="A32" s="6972"/>
      <c r="B32" s="6964"/>
      <c r="C32" s="2122" t="s">
        <v>2365</v>
      </c>
      <c r="D32" s="3275" t="s">
        <v>2720</v>
      </c>
      <c r="E32" s="2528" t="s">
        <v>359</v>
      </c>
      <c r="F32" s="2356" t="s">
        <v>2366</v>
      </c>
      <c r="G32" s="3275">
        <v>2038</v>
      </c>
      <c r="H32" s="2528" t="s">
        <v>359</v>
      </c>
      <c r="I32" s="2356" t="s">
        <v>359</v>
      </c>
      <c r="J32" s="2528" t="s">
        <v>359</v>
      </c>
      <c r="K32" s="2528" t="s">
        <v>359</v>
      </c>
      <c r="L32" s="2356" t="s">
        <v>359</v>
      </c>
      <c r="M32" s="1664" t="s">
        <v>359</v>
      </c>
    </row>
    <row r="33" spans="1:13">
      <c r="A33" s="6972"/>
      <c r="B33" s="6965"/>
      <c r="C33" s="2122" t="s">
        <v>359</v>
      </c>
      <c r="D33" s="2356" t="s">
        <v>359</v>
      </c>
      <c r="E33" s="2528" t="s">
        <v>359</v>
      </c>
      <c r="F33" s="2356" t="s">
        <v>359</v>
      </c>
      <c r="G33" s="2528" t="s">
        <v>359</v>
      </c>
      <c r="H33" s="2528" t="s">
        <v>359</v>
      </c>
      <c r="I33" s="2356" t="s">
        <v>359</v>
      </c>
      <c r="J33" s="2528" t="s">
        <v>359</v>
      </c>
      <c r="K33" s="2528" t="s">
        <v>359</v>
      </c>
      <c r="L33" s="2356" t="s">
        <v>359</v>
      </c>
      <c r="M33" s="1664" t="s">
        <v>359</v>
      </c>
    </row>
    <row r="34" spans="1:13">
      <c r="A34" s="6972"/>
      <c r="B34" s="6964" t="s">
        <v>2367</v>
      </c>
      <c r="C34" s="3380" t="s">
        <v>359</v>
      </c>
      <c r="D34" s="2381" t="s">
        <v>359</v>
      </c>
      <c r="E34" s="2381" t="s">
        <v>359</v>
      </c>
      <c r="F34" s="2381" t="s">
        <v>359</v>
      </c>
      <c r="G34" s="2381" t="s">
        <v>359</v>
      </c>
      <c r="H34" s="2381" t="s">
        <v>359</v>
      </c>
      <c r="I34" s="2381" t="s">
        <v>359</v>
      </c>
      <c r="J34" s="2381" t="s">
        <v>359</v>
      </c>
      <c r="K34" s="2381" t="s">
        <v>359</v>
      </c>
      <c r="L34" s="2381" t="s">
        <v>359</v>
      </c>
      <c r="M34" s="2613" t="s">
        <v>359</v>
      </c>
    </row>
    <row r="35" spans="1:13">
      <c r="A35" s="6972"/>
      <c r="B35" s="6964"/>
      <c r="C35" s="2122" t="s">
        <v>359</v>
      </c>
      <c r="D35" s="3167" t="s">
        <v>2368</v>
      </c>
      <c r="E35" s="3167">
        <v>2023</v>
      </c>
      <c r="F35" s="3167" t="s">
        <v>2369</v>
      </c>
      <c r="G35" s="3167">
        <v>2024</v>
      </c>
      <c r="H35" s="3167" t="s">
        <v>2370</v>
      </c>
      <c r="I35" s="3167">
        <v>2025</v>
      </c>
      <c r="J35" s="3167" t="s">
        <v>2371</v>
      </c>
      <c r="K35" s="3167">
        <v>2026</v>
      </c>
      <c r="L35" s="3167" t="s">
        <v>2372</v>
      </c>
      <c r="M35" s="3312">
        <v>2027</v>
      </c>
    </row>
    <row r="36" spans="1:13">
      <c r="A36" s="6972"/>
      <c r="B36" s="6964"/>
      <c r="C36" s="2122" t="s">
        <v>359</v>
      </c>
      <c r="D36" s="3766">
        <v>400</v>
      </c>
      <c r="E36" s="3767"/>
      <c r="F36" s="3768">
        <v>420</v>
      </c>
      <c r="G36" s="3767"/>
      <c r="H36" s="3768">
        <v>440</v>
      </c>
      <c r="I36" s="3767"/>
      <c r="J36" s="3768">
        <v>460</v>
      </c>
      <c r="K36" s="3767"/>
      <c r="L36" s="3757">
        <v>480</v>
      </c>
      <c r="M36" s="3701"/>
    </row>
    <row r="37" spans="1:13">
      <c r="A37" s="6972"/>
      <c r="B37" s="6964"/>
      <c r="C37" s="2122" t="s">
        <v>359</v>
      </c>
      <c r="D37" s="3167" t="s">
        <v>2373</v>
      </c>
      <c r="E37" s="3167">
        <v>2028</v>
      </c>
      <c r="F37" s="3167" t="s">
        <v>2374</v>
      </c>
      <c r="G37" s="3167">
        <v>2029</v>
      </c>
      <c r="H37" s="3167" t="s">
        <v>2375</v>
      </c>
      <c r="I37" s="3167">
        <v>2030</v>
      </c>
      <c r="J37" s="3167" t="s">
        <v>2376</v>
      </c>
      <c r="K37" s="3167">
        <v>2031</v>
      </c>
      <c r="L37" s="3167" t="s">
        <v>2377</v>
      </c>
      <c r="M37" s="3312">
        <v>2032</v>
      </c>
    </row>
    <row r="38" spans="1:13">
      <c r="A38" s="6972"/>
      <c r="B38" s="6964"/>
      <c r="C38" s="2122" t="s">
        <v>359</v>
      </c>
      <c r="D38" s="3381">
        <v>500</v>
      </c>
      <c r="E38" s="3187"/>
      <c r="F38" s="3381">
        <v>520</v>
      </c>
      <c r="G38" s="3464"/>
      <c r="H38" s="3757">
        <v>540</v>
      </c>
      <c r="I38" s="3464"/>
      <c r="J38" s="3757">
        <v>560</v>
      </c>
      <c r="K38" s="3464"/>
      <c r="L38" s="3757">
        <v>580</v>
      </c>
      <c r="M38" s="3701"/>
    </row>
    <row r="39" spans="1:13">
      <c r="A39" s="6972"/>
      <c r="B39" s="6964"/>
      <c r="C39" s="2122" t="s">
        <v>359</v>
      </c>
      <c r="D39" s="3167" t="s">
        <v>2378</v>
      </c>
      <c r="E39" s="3167">
        <v>2033</v>
      </c>
      <c r="F39" s="3167" t="s">
        <v>2379</v>
      </c>
      <c r="G39" s="3167">
        <v>2034</v>
      </c>
      <c r="H39" s="3167" t="s">
        <v>2380</v>
      </c>
      <c r="I39" s="3167">
        <v>2035</v>
      </c>
      <c r="J39" s="3167" t="s">
        <v>2381</v>
      </c>
      <c r="K39" s="3167">
        <v>2036</v>
      </c>
      <c r="L39" s="3167" t="s">
        <v>2382</v>
      </c>
      <c r="M39" s="3312">
        <v>2037</v>
      </c>
    </row>
    <row r="40" spans="1:13">
      <c r="A40" s="6972"/>
      <c r="B40" s="6964"/>
      <c r="C40" s="2122" t="s">
        <v>359</v>
      </c>
      <c r="D40" s="3381">
        <v>600</v>
      </c>
      <c r="E40" s="3464"/>
      <c r="F40" s="3757">
        <v>620</v>
      </c>
      <c r="G40" s="3464"/>
      <c r="H40" s="3757">
        <v>640</v>
      </c>
      <c r="I40" s="3464"/>
      <c r="J40" s="3757">
        <v>660</v>
      </c>
      <c r="K40" s="3187"/>
      <c r="L40" s="3381">
        <v>680</v>
      </c>
      <c r="M40" s="3701"/>
    </row>
    <row r="41" spans="1:13" ht="15" customHeight="1">
      <c r="A41" s="6972"/>
      <c r="B41" s="6964"/>
      <c r="C41" s="2122" t="s">
        <v>359</v>
      </c>
      <c r="D41" s="3185" t="s">
        <v>2383</v>
      </c>
      <c r="E41" s="3185">
        <v>2038</v>
      </c>
      <c r="F41" s="3185" t="s">
        <v>2384</v>
      </c>
      <c r="G41" s="1729"/>
      <c r="H41" s="2389"/>
      <c r="I41" s="2389"/>
      <c r="J41" s="2389"/>
      <c r="K41" s="2389"/>
      <c r="L41" s="2389"/>
      <c r="M41" s="3396"/>
    </row>
    <row r="42" spans="1:13" ht="15" customHeight="1">
      <c r="A42" s="6972"/>
      <c r="B42" s="6964"/>
      <c r="C42" s="2122" t="s">
        <v>359</v>
      </c>
      <c r="D42" s="3381">
        <v>700</v>
      </c>
      <c r="E42" s="3187"/>
      <c r="F42" s="3766">
        <v>8800</v>
      </c>
      <c r="G42" s="3769"/>
      <c r="H42" s="3359"/>
      <c r="I42" s="3359"/>
      <c r="J42" s="3359"/>
      <c r="K42" s="3359"/>
      <c r="L42" s="3359"/>
      <c r="M42" s="3741"/>
    </row>
    <row r="43" spans="1:13">
      <c r="A43" s="6972"/>
      <c r="B43" s="6964"/>
      <c r="C43" s="3726" t="s">
        <v>359</v>
      </c>
      <c r="D43" s="3770" t="s">
        <v>359</v>
      </c>
      <c r="E43" s="3770" t="s">
        <v>359</v>
      </c>
      <c r="F43" s="3770" t="s">
        <v>359</v>
      </c>
      <c r="G43" s="3770" t="s">
        <v>359</v>
      </c>
      <c r="H43" s="3770" t="s">
        <v>359</v>
      </c>
      <c r="I43" s="3770" t="s">
        <v>359</v>
      </c>
      <c r="J43" s="3770" t="s">
        <v>359</v>
      </c>
      <c r="K43" s="3770" t="s">
        <v>359</v>
      </c>
      <c r="L43" s="3770" t="s">
        <v>359</v>
      </c>
      <c r="M43" s="3725" t="s">
        <v>359</v>
      </c>
    </row>
    <row r="44" spans="1:13">
      <c r="A44" s="6972"/>
      <c r="B44" s="6970" t="s">
        <v>2385</v>
      </c>
      <c r="C44" s="2122" t="s">
        <v>359</v>
      </c>
      <c r="D44" s="2356" t="s">
        <v>359</v>
      </c>
      <c r="E44" s="2356" t="s">
        <v>359</v>
      </c>
      <c r="F44" s="2356" t="s">
        <v>359</v>
      </c>
      <c r="G44" s="2356" t="s">
        <v>359</v>
      </c>
      <c r="H44" s="2356" t="s">
        <v>359</v>
      </c>
      <c r="I44" s="2356" t="s">
        <v>359</v>
      </c>
      <c r="J44" s="2356" t="s">
        <v>359</v>
      </c>
      <c r="K44" s="2356" t="s">
        <v>359</v>
      </c>
      <c r="L44" s="2356" t="s">
        <v>359</v>
      </c>
      <c r="M44" s="1664" t="s">
        <v>359</v>
      </c>
    </row>
    <row r="45" spans="1:13" ht="15" customHeight="1">
      <c r="A45" s="6972"/>
      <c r="B45" s="6964"/>
      <c r="C45" s="2122" t="s">
        <v>359</v>
      </c>
      <c r="D45" s="2356" t="s">
        <v>93</v>
      </c>
      <c r="E45" s="1448" t="s">
        <v>95</v>
      </c>
      <c r="F45" s="6733" t="s">
        <v>2386</v>
      </c>
      <c r="G45" s="6734" t="s">
        <v>103</v>
      </c>
      <c r="H45" s="6735"/>
      <c r="I45" s="6735"/>
      <c r="J45" s="6736"/>
      <c r="K45" s="2356" t="s">
        <v>2387</v>
      </c>
      <c r="L45" s="6734" t="s">
        <v>2430</v>
      </c>
      <c r="M45" s="6775"/>
    </row>
    <row r="46" spans="1:13">
      <c r="A46" s="6972"/>
      <c r="B46" s="6964"/>
      <c r="C46" s="2122" t="s">
        <v>359</v>
      </c>
      <c r="D46" s="1528" t="s">
        <v>2351</v>
      </c>
      <c r="E46" s="1449" t="s">
        <v>359</v>
      </c>
      <c r="F46" s="6733"/>
      <c r="G46" s="6737"/>
      <c r="H46" s="6738"/>
      <c r="I46" s="6738"/>
      <c r="J46" s="6739"/>
      <c r="K46" s="2356" t="s">
        <v>359</v>
      </c>
      <c r="L46" s="6737"/>
      <c r="M46" s="6754"/>
    </row>
    <row r="47" spans="1:13">
      <c r="A47" s="6972"/>
      <c r="B47" s="6965"/>
      <c r="C47" s="2122" t="s">
        <v>359</v>
      </c>
      <c r="D47" s="2356" t="s">
        <v>359</v>
      </c>
      <c r="E47" s="2356" t="s">
        <v>359</v>
      </c>
      <c r="F47" s="2356" t="s">
        <v>359</v>
      </c>
      <c r="G47" s="2356" t="s">
        <v>359</v>
      </c>
      <c r="H47" s="2356" t="s">
        <v>359</v>
      </c>
      <c r="I47" s="2356" t="s">
        <v>359</v>
      </c>
      <c r="J47" s="2356" t="s">
        <v>359</v>
      </c>
      <c r="K47" s="2356" t="s">
        <v>359</v>
      </c>
      <c r="L47" s="2356" t="s">
        <v>359</v>
      </c>
      <c r="M47" s="1664" t="s">
        <v>359</v>
      </c>
    </row>
    <row r="48" spans="1:13" ht="48" customHeight="1">
      <c r="A48" s="6972"/>
      <c r="B48" s="1828" t="s">
        <v>2388</v>
      </c>
      <c r="C48" s="6790" t="s">
        <v>2721</v>
      </c>
      <c r="D48" s="6716"/>
      <c r="E48" s="6716"/>
      <c r="F48" s="6716"/>
      <c r="G48" s="6716"/>
      <c r="H48" s="6716"/>
      <c r="I48" s="6716"/>
      <c r="J48" s="6716"/>
      <c r="K48" s="6716"/>
      <c r="L48" s="6716"/>
      <c r="M48" s="6717"/>
    </row>
    <row r="49" spans="1:13" ht="15" customHeight="1">
      <c r="A49" s="6972"/>
      <c r="B49" s="1675" t="s">
        <v>2577</v>
      </c>
      <c r="C49" s="6753" t="s">
        <v>2719</v>
      </c>
      <c r="D49" s="6738"/>
      <c r="E49" s="6738"/>
      <c r="F49" s="6738"/>
      <c r="G49" s="6738"/>
      <c r="H49" s="6738"/>
      <c r="I49" s="6738"/>
      <c r="J49" s="6738"/>
      <c r="K49" s="6738"/>
      <c r="L49" s="6738"/>
      <c r="M49" s="6754"/>
    </row>
    <row r="50" spans="1:13">
      <c r="A50" s="6972"/>
      <c r="B50" s="1675" t="s">
        <v>2392</v>
      </c>
      <c r="C50" s="2124">
        <v>30</v>
      </c>
      <c r="D50" s="1448" t="s">
        <v>359</v>
      </c>
      <c r="E50" s="1448" t="s">
        <v>359</v>
      </c>
      <c r="F50" s="1448" t="s">
        <v>359</v>
      </c>
      <c r="G50" s="1448" t="s">
        <v>359</v>
      </c>
      <c r="H50" s="1448" t="s">
        <v>359</v>
      </c>
      <c r="I50" s="1448" t="s">
        <v>359</v>
      </c>
      <c r="J50" s="1448" t="s">
        <v>359</v>
      </c>
      <c r="K50" s="1448" t="s">
        <v>359</v>
      </c>
      <c r="L50" s="1448" t="s">
        <v>359</v>
      </c>
      <c r="M50" s="1769" t="s">
        <v>359</v>
      </c>
    </row>
    <row r="51" spans="1:13" ht="15" customHeight="1">
      <c r="A51" s="6972"/>
      <c r="B51" s="1675" t="s">
        <v>2393</v>
      </c>
      <c r="C51" s="6723">
        <v>2022</v>
      </c>
      <c r="D51" s="6724"/>
      <c r="E51" s="6724"/>
      <c r="F51" s="6724"/>
      <c r="G51" s="6724"/>
      <c r="H51" s="6724"/>
      <c r="I51" s="6724"/>
      <c r="J51" s="6724"/>
      <c r="K51" s="6724"/>
      <c r="L51" s="6724"/>
      <c r="M51" s="6725"/>
    </row>
    <row r="52" spans="1:13" ht="15" customHeight="1">
      <c r="A52" s="6428" t="s">
        <v>2394</v>
      </c>
      <c r="B52" s="1675" t="s">
        <v>2395</v>
      </c>
      <c r="C52" s="6723" t="s">
        <v>340</v>
      </c>
      <c r="D52" s="6724"/>
      <c r="E52" s="6724"/>
      <c r="F52" s="6724"/>
      <c r="G52" s="6724"/>
      <c r="H52" s="6724"/>
      <c r="I52" s="6724"/>
      <c r="J52" s="6724"/>
      <c r="K52" s="6724"/>
      <c r="L52" s="6724"/>
      <c r="M52" s="6725"/>
    </row>
    <row r="53" spans="1:13" ht="15" customHeight="1">
      <c r="A53" s="6429"/>
      <c r="B53" s="1675" t="s">
        <v>2396</v>
      </c>
      <c r="C53" s="6723" t="s">
        <v>2722</v>
      </c>
      <c r="D53" s="6724"/>
      <c r="E53" s="6724"/>
      <c r="F53" s="6724"/>
      <c r="G53" s="6724"/>
      <c r="H53" s="6724"/>
      <c r="I53" s="6724"/>
      <c r="J53" s="6724"/>
      <c r="K53" s="6724"/>
      <c r="L53" s="6724"/>
      <c r="M53" s="6725"/>
    </row>
    <row r="54" spans="1:13" ht="15" customHeight="1">
      <c r="A54" s="6429"/>
      <c r="B54" s="1675" t="s">
        <v>2398</v>
      </c>
      <c r="C54" s="6723" t="s">
        <v>56</v>
      </c>
      <c r="D54" s="6724"/>
      <c r="E54" s="6724"/>
      <c r="F54" s="6724"/>
      <c r="G54" s="6724"/>
      <c r="H54" s="6724"/>
      <c r="I54" s="6724"/>
      <c r="J54" s="6724"/>
      <c r="K54" s="6724"/>
      <c r="L54" s="6724"/>
      <c r="M54" s="6725"/>
    </row>
    <row r="55" spans="1:13" ht="15" customHeight="1">
      <c r="A55" s="6429"/>
      <c r="B55" s="1675" t="s">
        <v>2399</v>
      </c>
      <c r="C55" s="6723" t="s">
        <v>2723</v>
      </c>
      <c r="D55" s="6724"/>
      <c r="E55" s="6724"/>
      <c r="F55" s="6724"/>
      <c r="G55" s="6724"/>
      <c r="H55" s="6724"/>
      <c r="I55" s="6724"/>
      <c r="J55" s="6724"/>
      <c r="K55" s="6724"/>
      <c r="L55" s="6724"/>
      <c r="M55" s="6725"/>
    </row>
    <row r="56" spans="1:13" ht="15" customHeight="1">
      <c r="A56" s="6429"/>
      <c r="B56" s="1675" t="s">
        <v>2400</v>
      </c>
      <c r="C56" s="6766" t="s">
        <v>342</v>
      </c>
      <c r="D56" s="6767"/>
      <c r="E56" s="6767"/>
      <c r="F56" s="6767"/>
      <c r="G56" s="6767"/>
      <c r="H56" s="6767"/>
      <c r="I56" s="6767"/>
      <c r="J56" s="6767"/>
      <c r="K56" s="6767"/>
      <c r="L56" s="6767"/>
      <c r="M56" s="6768"/>
    </row>
    <row r="57" spans="1:13" ht="15" customHeight="1" thickBot="1">
      <c r="A57" s="6435"/>
      <c r="B57" s="1675" t="s">
        <v>2401</v>
      </c>
      <c r="C57" s="6961" t="s">
        <v>2724</v>
      </c>
      <c r="D57" s="6962"/>
      <c r="E57" s="6962"/>
      <c r="F57" s="6962"/>
      <c r="G57" s="6962"/>
      <c r="H57" s="6962"/>
      <c r="I57" s="6962"/>
      <c r="J57" s="6962"/>
      <c r="K57" s="6962"/>
      <c r="L57" s="6962"/>
      <c r="M57" s="6963"/>
    </row>
    <row r="58" spans="1:13" ht="15" customHeight="1">
      <c r="A58" s="6428" t="s">
        <v>2402</v>
      </c>
      <c r="B58" s="1675" t="s">
        <v>2403</v>
      </c>
      <c r="C58" s="6720" t="s">
        <v>2671</v>
      </c>
      <c r="D58" s="6721"/>
      <c r="E58" s="6721"/>
      <c r="F58" s="6721"/>
      <c r="G58" s="6721"/>
      <c r="H58" s="6721"/>
      <c r="I58" s="6721"/>
      <c r="J58" s="6721"/>
      <c r="K58" s="6721"/>
      <c r="L58" s="6721"/>
      <c r="M58" s="6722"/>
    </row>
    <row r="59" spans="1:13" ht="15" customHeight="1">
      <c r="A59" s="6429"/>
      <c r="B59" s="1675" t="s">
        <v>2404</v>
      </c>
      <c r="C59" s="6720" t="s">
        <v>2672</v>
      </c>
      <c r="D59" s="6721"/>
      <c r="E59" s="6721"/>
      <c r="F59" s="6721"/>
      <c r="G59" s="6721"/>
      <c r="H59" s="6721"/>
      <c r="I59" s="6721"/>
      <c r="J59" s="6721"/>
      <c r="K59" s="6721"/>
      <c r="L59" s="6721"/>
      <c r="M59" s="6722"/>
    </row>
    <row r="60" spans="1:13" ht="15" customHeight="1" thickBot="1">
      <c r="A60" s="6429"/>
      <c r="B60" s="1675" t="s">
        <v>244</v>
      </c>
      <c r="C60" s="6723" t="s">
        <v>56</v>
      </c>
      <c r="D60" s="6724"/>
      <c r="E60" s="6724"/>
      <c r="F60" s="6724"/>
      <c r="G60" s="6724"/>
      <c r="H60" s="6724"/>
      <c r="I60" s="6724"/>
      <c r="J60" s="6724"/>
      <c r="K60" s="6724"/>
      <c r="L60" s="6724"/>
      <c r="M60" s="6725"/>
    </row>
    <row r="61" spans="1:13" ht="15" customHeight="1" thickBot="1">
      <c r="A61" s="2277" t="s">
        <v>2406</v>
      </c>
      <c r="B61" s="3764" t="s">
        <v>359</v>
      </c>
      <c r="C61" s="6743" t="s">
        <v>359</v>
      </c>
      <c r="D61" s="6744"/>
      <c r="E61" s="6744"/>
      <c r="F61" s="6744"/>
      <c r="G61" s="6744"/>
      <c r="H61" s="6744"/>
      <c r="I61" s="6744"/>
      <c r="J61" s="6744"/>
      <c r="K61" s="6744"/>
      <c r="L61" s="6744"/>
      <c r="M61" s="6745"/>
    </row>
  </sheetData>
  <mergeCells count="50">
    <mergeCell ref="B1:M1"/>
    <mergeCell ref="A58:A60"/>
    <mergeCell ref="C58:M58"/>
    <mergeCell ref="C59:M59"/>
    <mergeCell ref="C60:M60"/>
    <mergeCell ref="B31:B33"/>
    <mergeCell ref="B34:B43"/>
    <mergeCell ref="B44:B47"/>
    <mergeCell ref="F45:F46"/>
    <mergeCell ref="G45:J46"/>
    <mergeCell ref="L45:M46"/>
    <mergeCell ref="C48:M48"/>
    <mergeCell ref="I10:J10"/>
    <mergeCell ref="A15:A51"/>
    <mergeCell ref="C15:M15"/>
    <mergeCell ref="C16:M16"/>
    <mergeCell ref="B17:B23"/>
    <mergeCell ref="B24:B27"/>
    <mergeCell ref="C49:M49"/>
    <mergeCell ref="J29:L29"/>
    <mergeCell ref="B28:B30"/>
    <mergeCell ref="A52:A57"/>
    <mergeCell ref="C52:M52"/>
    <mergeCell ref="C53:M53"/>
    <mergeCell ref="C54:M54"/>
    <mergeCell ref="C55:M55"/>
    <mergeCell ref="C56:M56"/>
    <mergeCell ref="C57:M57"/>
    <mergeCell ref="C12:M12"/>
    <mergeCell ref="C13:M13"/>
    <mergeCell ref="C14:D14"/>
    <mergeCell ref="F14:M14"/>
    <mergeCell ref="C61:M61"/>
    <mergeCell ref="C51:M51"/>
    <mergeCell ref="C8:D9"/>
    <mergeCell ref="A2:A14"/>
    <mergeCell ref="C2:M2"/>
    <mergeCell ref="C3:M3"/>
    <mergeCell ref="F4:G4"/>
    <mergeCell ref="I4:M4"/>
    <mergeCell ref="C5:M5"/>
    <mergeCell ref="C6:M6"/>
    <mergeCell ref="C7:D7"/>
    <mergeCell ref="I7:M7"/>
    <mergeCell ref="B8:B10"/>
    <mergeCell ref="F9:G9"/>
    <mergeCell ref="I9:J9"/>
    <mergeCell ref="C10:D10"/>
    <mergeCell ref="F10:G10"/>
    <mergeCell ref="C11:M11"/>
  </mergeCells>
  <hyperlinks>
    <hyperlink ref="C56" r:id="rId1"/>
  </hyperlinks>
  <pageMargins left="0.7" right="0.7" top="0.75" bottom="0.75" header="0.3" footer="0.3"/>
  <pageSetup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topLeftCell="A35" workbookViewId="0">
      <selection activeCell="C28" sqref="C28"/>
    </sheetView>
  </sheetViews>
  <sheetFormatPr baseColWidth="10" defaultColWidth="11.42578125" defaultRowHeight="15.75"/>
  <cols>
    <col min="1" max="1" width="29" style="1359" customWidth="1"/>
    <col min="2" max="2" width="29.7109375" style="1359" customWidth="1"/>
    <col min="3" max="16384" width="11.42578125" style="1359"/>
  </cols>
  <sheetData>
    <row r="1" spans="1:24" ht="20.25" customHeight="1">
      <c r="A1" s="2132"/>
      <c r="B1" s="6982" t="s">
        <v>2725</v>
      </c>
      <c r="C1" s="6982"/>
      <c r="D1" s="6982"/>
      <c r="E1" s="6982"/>
      <c r="F1" s="6982"/>
      <c r="G1" s="6982"/>
      <c r="H1" s="6982"/>
      <c r="I1" s="6982"/>
      <c r="J1" s="6982"/>
      <c r="K1" s="6982"/>
      <c r="L1" s="6982"/>
      <c r="M1" s="6983"/>
    </row>
    <row r="2" spans="1:24" ht="54" customHeight="1">
      <c r="A2" s="7018" t="s">
        <v>2329</v>
      </c>
      <c r="B2" s="2384" t="s">
        <v>2330</v>
      </c>
      <c r="C2" s="7020" t="s">
        <v>1913</v>
      </c>
      <c r="D2" s="7021"/>
      <c r="E2" s="7021"/>
      <c r="F2" s="7021"/>
      <c r="G2" s="7021"/>
      <c r="H2" s="7021"/>
      <c r="I2" s="7021"/>
      <c r="J2" s="7021"/>
      <c r="K2" s="7021"/>
      <c r="L2" s="7021"/>
      <c r="M2" s="7022"/>
    </row>
    <row r="3" spans="1:24" ht="51.75" customHeight="1">
      <c r="A3" s="7019"/>
      <c r="B3" s="2385" t="s">
        <v>2643</v>
      </c>
      <c r="C3" s="7023" t="s">
        <v>2726</v>
      </c>
      <c r="D3" s="7024"/>
      <c r="E3" s="7024"/>
      <c r="F3" s="7024"/>
      <c r="G3" s="7024"/>
      <c r="H3" s="7024"/>
      <c r="I3" s="7024"/>
      <c r="J3" s="7024"/>
      <c r="K3" s="7024"/>
      <c r="L3" s="7024"/>
      <c r="M3" s="7025"/>
    </row>
    <row r="4" spans="1:24" ht="48" customHeight="1">
      <c r="A4" s="7019"/>
      <c r="B4" s="2386" t="s">
        <v>240</v>
      </c>
      <c r="C4" s="3395" t="s">
        <v>1513</v>
      </c>
      <c r="D4" s="1637"/>
      <c r="E4" s="1728"/>
      <c r="F4" s="7026" t="s">
        <v>241</v>
      </c>
      <c r="G4" s="7027"/>
      <c r="H4" s="1638" t="s">
        <v>437</v>
      </c>
      <c r="I4" s="6984"/>
      <c r="J4" s="6985"/>
      <c r="K4" s="6985"/>
      <c r="L4" s="6985"/>
      <c r="M4" s="6986"/>
    </row>
    <row r="5" spans="1:24">
      <c r="A5" s="7019"/>
      <c r="B5" s="2386" t="s">
        <v>2333</v>
      </c>
      <c r="C5" s="7028"/>
      <c r="D5" s="7029"/>
      <c r="E5" s="7029"/>
      <c r="F5" s="7029"/>
      <c r="G5" s="7029"/>
      <c r="H5" s="7029"/>
      <c r="I5" s="7029"/>
      <c r="J5" s="7029"/>
      <c r="K5" s="7029"/>
      <c r="L5" s="7029"/>
      <c r="M5" s="7030"/>
    </row>
    <row r="6" spans="1:24">
      <c r="A6" s="7019"/>
      <c r="B6" s="2386" t="s">
        <v>2334</v>
      </c>
      <c r="C6" s="7028"/>
      <c r="D6" s="7029"/>
      <c r="E6" s="7029"/>
      <c r="F6" s="7029"/>
      <c r="G6" s="7029"/>
      <c r="H6" s="7029"/>
      <c r="I6" s="7029"/>
      <c r="J6" s="7029"/>
      <c r="K6" s="7029"/>
      <c r="L6" s="7029"/>
      <c r="M6" s="7030"/>
    </row>
    <row r="7" spans="1:24">
      <c r="A7" s="7019"/>
      <c r="B7" s="2385" t="s">
        <v>2335</v>
      </c>
      <c r="C7" s="7031" t="s">
        <v>2727</v>
      </c>
      <c r="D7" s="7032"/>
      <c r="E7" s="7032"/>
      <c r="F7" s="7032"/>
      <c r="G7" s="7033"/>
      <c r="H7" s="2448" t="s">
        <v>244</v>
      </c>
      <c r="I7" s="7034" t="s">
        <v>1343</v>
      </c>
      <c r="J7" s="7035"/>
      <c r="K7" s="7035"/>
      <c r="L7" s="7035"/>
      <c r="M7" s="7036"/>
      <c r="N7" s="7013"/>
      <c r="O7" s="7013"/>
    </row>
    <row r="8" spans="1:24" ht="32.25" customHeight="1">
      <c r="A8" s="7019"/>
      <c r="B8" s="6993" t="s">
        <v>2336</v>
      </c>
      <c r="C8" s="6604" t="s">
        <v>2728</v>
      </c>
      <c r="D8" s="6199"/>
      <c r="E8" s="1667"/>
      <c r="F8" s="1667"/>
      <c r="G8" s="1667"/>
      <c r="H8" s="1667"/>
      <c r="I8" s="1667"/>
      <c r="J8" s="1667"/>
      <c r="K8" s="1667"/>
      <c r="L8" s="1667"/>
      <c r="M8" s="3364"/>
    </row>
    <row r="9" spans="1:24">
      <c r="A9" s="7019"/>
      <c r="B9" s="6994"/>
      <c r="C9" s="7014"/>
      <c r="D9" s="6202"/>
      <c r="E9" s="2389"/>
      <c r="F9" s="1729"/>
      <c r="G9" s="1729"/>
      <c r="H9" s="2389"/>
      <c r="I9" s="1729"/>
      <c r="J9" s="1729"/>
      <c r="K9" s="2389"/>
      <c r="L9" s="2389"/>
      <c r="M9" s="3396"/>
    </row>
    <row r="10" spans="1:24">
      <c r="A10" s="7019"/>
      <c r="B10" s="6995"/>
      <c r="C10" s="7015" t="s">
        <v>2337</v>
      </c>
      <c r="D10" s="7016"/>
      <c r="E10" s="1666"/>
      <c r="F10" s="7017" t="s">
        <v>2337</v>
      </c>
      <c r="G10" s="7017"/>
      <c r="H10" s="1666"/>
      <c r="I10" s="7017" t="s">
        <v>2337</v>
      </c>
      <c r="J10" s="7017"/>
      <c r="K10" s="1666"/>
      <c r="L10" s="1666"/>
      <c r="M10" s="3397"/>
    </row>
    <row r="11" spans="1:24" ht="56.1" customHeight="1">
      <c r="A11" s="7019"/>
      <c r="B11" s="2385" t="s">
        <v>2338</v>
      </c>
      <c r="C11" s="7037" t="s">
        <v>2729</v>
      </c>
      <c r="D11" s="7038"/>
      <c r="E11" s="7038"/>
      <c r="F11" s="7038"/>
      <c r="G11" s="7038"/>
      <c r="H11" s="7038"/>
      <c r="I11" s="7038"/>
      <c r="J11" s="7038"/>
      <c r="K11" s="7038"/>
      <c r="L11" s="7038"/>
      <c r="M11" s="7039"/>
      <c r="N11" s="6998"/>
      <c r="O11" s="6998"/>
      <c r="P11" s="6998"/>
      <c r="Q11" s="6998"/>
      <c r="R11" s="6998"/>
      <c r="S11" s="6998"/>
      <c r="T11" s="6998"/>
      <c r="U11" s="6998"/>
      <c r="V11" s="6998"/>
      <c r="W11" s="6998"/>
      <c r="X11" s="6999"/>
    </row>
    <row r="12" spans="1:24" ht="212.45" customHeight="1">
      <c r="A12" s="7019"/>
      <c r="B12" s="2385" t="s">
        <v>2689</v>
      </c>
      <c r="C12" s="7000" t="s">
        <v>2730</v>
      </c>
      <c r="D12" s="6991"/>
      <c r="E12" s="6991"/>
      <c r="F12" s="6991"/>
      <c r="G12" s="6991"/>
      <c r="H12" s="6991"/>
      <c r="I12" s="6991"/>
      <c r="J12" s="6991"/>
      <c r="K12" s="6991"/>
      <c r="L12" s="6991"/>
      <c r="M12" s="7001"/>
    </row>
    <row r="13" spans="1:24" ht="51" customHeight="1">
      <c r="A13" s="7019"/>
      <c r="B13" s="2385" t="s">
        <v>2649</v>
      </c>
      <c r="C13" s="7002" t="s">
        <v>2650</v>
      </c>
      <c r="D13" s="6705"/>
      <c r="E13" s="6705"/>
      <c r="F13" s="6705"/>
      <c r="G13" s="6705"/>
      <c r="H13" s="6705"/>
      <c r="I13" s="6705"/>
      <c r="J13" s="6705"/>
      <c r="K13" s="6705"/>
      <c r="L13" s="6705"/>
      <c r="M13" s="7003"/>
    </row>
    <row r="14" spans="1:24" ht="33.950000000000003" customHeight="1">
      <c r="A14" s="7019"/>
      <c r="B14" s="2387" t="s">
        <v>2651</v>
      </c>
      <c r="C14" s="7004" t="s">
        <v>435</v>
      </c>
      <c r="D14" s="7005"/>
      <c r="E14" s="3753" t="s">
        <v>108</v>
      </c>
      <c r="F14" s="7006" t="s">
        <v>1323</v>
      </c>
      <c r="G14" s="6640"/>
      <c r="H14" s="6640"/>
      <c r="I14" s="6640"/>
      <c r="J14" s="6640"/>
      <c r="K14" s="6640"/>
      <c r="L14" s="6640"/>
      <c r="M14" s="7007"/>
    </row>
    <row r="15" spans="1:24">
      <c r="A15" s="7008" t="s">
        <v>2340</v>
      </c>
      <c r="B15" s="2138" t="s">
        <v>230</v>
      </c>
      <c r="C15" s="7004" t="s">
        <v>1403</v>
      </c>
      <c r="D15" s="7010"/>
      <c r="E15" s="7010"/>
      <c r="F15" s="7010"/>
      <c r="G15" s="7010"/>
      <c r="H15" s="7010"/>
      <c r="I15" s="7010"/>
      <c r="J15" s="7010"/>
      <c r="K15" s="7010"/>
      <c r="L15" s="7010"/>
      <c r="M15" s="7011"/>
    </row>
    <row r="16" spans="1:24">
      <c r="A16" s="7009"/>
      <c r="B16" s="2138" t="s">
        <v>2652</v>
      </c>
      <c r="C16" s="7004" t="s">
        <v>2218</v>
      </c>
      <c r="D16" s="7010"/>
      <c r="E16" s="7010"/>
      <c r="F16" s="7010"/>
      <c r="G16" s="7010"/>
      <c r="H16" s="7010"/>
      <c r="I16" s="7010"/>
      <c r="J16" s="7010"/>
      <c r="K16" s="7010"/>
      <c r="L16" s="7010"/>
      <c r="M16" s="7011"/>
    </row>
    <row r="17" spans="1:13">
      <c r="A17" s="7009"/>
      <c r="B17" s="6987" t="s">
        <v>2341</v>
      </c>
      <c r="C17" s="3400"/>
      <c r="D17" s="1635"/>
      <c r="E17" s="1635"/>
      <c r="F17" s="1635"/>
      <c r="G17" s="1635"/>
      <c r="H17" s="1635"/>
      <c r="I17" s="1635"/>
      <c r="J17" s="1635"/>
      <c r="K17" s="1635"/>
      <c r="L17" s="1635"/>
      <c r="M17" s="3401"/>
    </row>
    <row r="18" spans="1:13">
      <c r="A18" s="7009"/>
      <c r="B18" s="6988"/>
      <c r="C18" s="3402"/>
      <c r="D18" s="1711"/>
      <c r="E18" s="3403"/>
      <c r="F18" s="1711"/>
      <c r="G18" s="3403"/>
      <c r="H18" s="1711"/>
      <c r="I18" s="3403"/>
      <c r="J18" s="1711"/>
      <c r="K18" s="3403"/>
      <c r="L18" s="3403"/>
      <c r="M18" s="3404"/>
    </row>
    <row r="19" spans="1:13">
      <c r="A19" s="7009"/>
      <c r="B19" s="6988"/>
      <c r="C19" s="3405" t="s">
        <v>2342</v>
      </c>
      <c r="D19" s="1712"/>
      <c r="E19" s="1636" t="s">
        <v>2343</v>
      </c>
      <c r="F19" s="1712"/>
      <c r="G19" s="1636" t="s">
        <v>2344</v>
      </c>
      <c r="H19" s="1712"/>
      <c r="I19" s="1636" t="s">
        <v>2345</v>
      </c>
      <c r="J19" s="1713"/>
      <c r="K19" s="1636"/>
      <c r="L19" s="1636"/>
      <c r="M19" s="3406"/>
    </row>
    <row r="20" spans="1:13">
      <c r="A20" s="7009"/>
      <c r="B20" s="6988"/>
      <c r="C20" s="3405" t="s">
        <v>2346</v>
      </c>
      <c r="D20" s="1713"/>
      <c r="E20" s="1636" t="s">
        <v>2347</v>
      </c>
      <c r="F20" s="1713"/>
      <c r="G20" s="1636" t="s">
        <v>2348</v>
      </c>
      <c r="H20" s="1713"/>
      <c r="I20" s="1636"/>
      <c r="J20" s="1636"/>
      <c r="K20" s="1636"/>
      <c r="L20" s="1636"/>
      <c r="M20" s="3406"/>
    </row>
    <row r="21" spans="1:13">
      <c r="A21" s="7009"/>
      <c r="B21" s="6988"/>
      <c r="C21" s="3405" t="s">
        <v>2349</v>
      </c>
      <c r="D21" s="1713"/>
      <c r="E21" s="1636" t="s">
        <v>2350</v>
      </c>
      <c r="F21" s="1713"/>
      <c r="G21" s="1636"/>
      <c r="H21" s="1636"/>
      <c r="I21" s="1636"/>
      <c r="J21" s="1636"/>
      <c r="K21" s="1636"/>
      <c r="L21" s="1636"/>
      <c r="M21" s="3406"/>
    </row>
    <row r="22" spans="1:13">
      <c r="A22" s="7009"/>
      <c r="B22" s="6988"/>
      <c r="C22" s="3405" t="s">
        <v>105</v>
      </c>
      <c r="D22" s="1713" t="s">
        <v>2351</v>
      </c>
      <c r="E22" s="1636" t="s">
        <v>2352</v>
      </c>
      <c r="F22" s="7012" t="s">
        <v>2353</v>
      </c>
      <c r="G22" s="7012"/>
      <c r="H22" s="7012"/>
      <c r="I22" s="7012"/>
      <c r="J22" s="1730"/>
      <c r="K22" s="1730"/>
      <c r="L22" s="1730"/>
      <c r="M22" s="3407"/>
    </row>
    <row r="23" spans="1:13">
      <c r="A23" s="7009"/>
      <c r="B23" s="6989"/>
      <c r="C23" s="3408"/>
      <c r="D23" s="1714"/>
      <c r="E23" s="1714"/>
      <c r="F23" s="1714"/>
      <c r="G23" s="1714"/>
      <c r="H23" s="1714"/>
      <c r="I23" s="1714"/>
      <c r="J23" s="1714"/>
      <c r="K23" s="1714"/>
      <c r="L23" s="1714"/>
      <c r="M23" s="3409"/>
    </row>
    <row r="24" spans="1:13">
      <c r="A24" s="7009"/>
      <c r="B24" s="6987" t="s">
        <v>2354</v>
      </c>
      <c r="C24" s="3410"/>
      <c r="D24" s="1715"/>
      <c r="E24" s="1715"/>
      <c r="F24" s="1715"/>
      <c r="G24" s="1715"/>
      <c r="H24" s="1715"/>
      <c r="I24" s="1715"/>
      <c r="J24" s="1715"/>
      <c r="K24" s="1715"/>
      <c r="L24" s="1731"/>
      <c r="M24" s="3411"/>
    </row>
    <row r="25" spans="1:13">
      <c r="A25" s="7009"/>
      <c r="B25" s="6988"/>
      <c r="C25" s="3405" t="s">
        <v>2355</v>
      </c>
      <c r="D25" s="1713"/>
      <c r="E25" s="1636"/>
      <c r="F25" s="1636" t="s">
        <v>2356</v>
      </c>
      <c r="G25" s="1713"/>
      <c r="H25" s="1636"/>
      <c r="I25" s="1636" t="s">
        <v>2357</v>
      </c>
      <c r="J25" s="1716" t="s">
        <v>2441</v>
      </c>
      <c r="K25" s="1636"/>
      <c r="L25" s="2390"/>
      <c r="M25" s="3412"/>
    </row>
    <row r="26" spans="1:13">
      <c r="A26" s="7009"/>
      <c r="B26" s="6988"/>
      <c r="C26" s="3405" t="s">
        <v>2358</v>
      </c>
      <c r="D26" s="1732"/>
      <c r="E26" s="2390"/>
      <c r="F26" s="1636" t="s">
        <v>2359</v>
      </c>
      <c r="G26" s="1713"/>
      <c r="H26" s="2390"/>
      <c r="I26" s="2390"/>
      <c r="J26" s="2390"/>
      <c r="K26" s="2390"/>
      <c r="L26" s="2390"/>
      <c r="M26" s="3412"/>
    </row>
    <row r="27" spans="1:13">
      <c r="A27" s="7009"/>
      <c r="B27" s="6989"/>
      <c r="C27" s="3408"/>
      <c r="D27" s="1714"/>
      <c r="E27" s="1714"/>
      <c r="F27" s="1714"/>
      <c r="G27" s="1714"/>
      <c r="H27" s="1714"/>
      <c r="I27" s="1714"/>
      <c r="J27" s="1714"/>
      <c r="K27" s="1714"/>
      <c r="L27" s="1666"/>
      <c r="M27" s="3397"/>
    </row>
    <row r="28" spans="1:13" ht="17.100000000000001" customHeight="1">
      <c r="A28" s="7009"/>
      <c r="B28" s="6993" t="s">
        <v>2360</v>
      </c>
      <c r="C28" s="3410"/>
      <c r="D28" s="1715"/>
      <c r="E28" s="1715"/>
      <c r="F28" s="1715"/>
      <c r="G28" s="1715"/>
      <c r="H28" s="1715"/>
      <c r="I28" s="1715"/>
      <c r="J28" s="1715"/>
      <c r="K28" s="1715"/>
      <c r="L28" s="1715"/>
      <c r="M28" s="3413"/>
    </row>
    <row r="29" spans="1:13">
      <c r="A29" s="7009"/>
      <c r="B29" s="6994"/>
      <c r="C29" s="3414" t="s">
        <v>2361</v>
      </c>
      <c r="D29" s="1717" t="s">
        <v>437</v>
      </c>
      <c r="E29" s="1718"/>
      <c r="F29" s="1719" t="s">
        <v>2362</v>
      </c>
      <c r="G29" s="1720" t="s">
        <v>437</v>
      </c>
      <c r="H29" s="1718"/>
      <c r="I29" s="1719" t="s">
        <v>2363</v>
      </c>
      <c r="J29" s="6990"/>
      <c r="K29" s="6991"/>
      <c r="L29" s="6992"/>
      <c r="M29" s="3406"/>
    </row>
    <row r="30" spans="1:13">
      <c r="A30" s="7009"/>
      <c r="B30" s="6995"/>
      <c r="C30" s="3408"/>
      <c r="D30" s="1714"/>
      <c r="E30" s="1714"/>
      <c r="F30" s="1714"/>
      <c r="G30" s="1714"/>
      <c r="H30" s="1714"/>
      <c r="I30" s="1714"/>
      <c r="J30" s="1714"/>
      <c r="K30" s="1714"/>
      <c r="L30" s="1714"/>
      <c r="M30" s="3409"/>
    </row>
    <row r="31" spans="1:13">
      <c r="A31" s="7009"/>
      <c r="B31" s="6987" t="s">
        <v>2364</v>
      </c>
      <c r="C31" s="3415"/>
      <c r="D31" s="1721"/>
      <c r="E31" s="1721"/>
      <c r="F31" s="1721"/>
      <c r="G31" s="1721"/>
      <c r="H31" s="1721"/>
      <c r="I31" s="1721"/>
      <c r="J31" s="1721"/>
      <c r="K31" s="1721"/>
      <c r="L31" s="1731"/>
      <c r="M31" s="3411"/>
    </row>
    <row r="32" spans="1:13">
      <c r="A32" s="7009"/>
      <c r="B32" s="6988"/>
      <c r="C32" s="3405" t="s">
        <v>2365</v>
      </c>
      <c r="D32" s="3423">
        <v>2023</v>
      </c>
      <c r="E32" s="3416"/>
      <c r="F32" s="1636" t="s">
        <v>2366</v>
      </c>
      <c r="G32" s="3424" t="s">
        <v>2457</v>
      </c>
      <c r="H32" s="3416"/>
      <c r="I32" s="1722"/>
      <c r="J32" s="3416"/>
      <c r="K32" s="3416"/>
      <c r="L32" s="2390"/>
      <c r="M32" s="3412"/>
    </row>
    <row r="33" spans="1:13">
      <c r="A33" s="7009"/>
      <c r="B33" s="6989"/>
      <c r="C33" s="3408"/>
      <c r="D33" s="1723"/>
      <c r="E33" s="1724"/>
      <c r="F33" s="1714"/>
      <c r="G33" s="1724"/>
      <c r="H33" s="1724"/>
      <c r="I33" s="1725"/>
      <c r="J33" s="1724"/>
      <c r="K33" s="1724"/>
      <c r="L33" s="1666"/>
      <c r="M33" s="3397"/>
    </row>
    <row r="34" spans="1:13">
      <c r="A34" s="7009"/>
      <c r="B34" s="6987" t="s">
        <v>2367</v>
      </c>
      <c r="C34" s="3417"/>
      <c r="D34" s="1635"/>
      <c r="E34" s="1635"/>
      <c r="F34" s="1635"/>
      <c r="G34" s="1635"/>
      <c r="H34" s="1635"/>
      <c r="I34" s="1635"/>
      <c r="J34" s="1635"/>
      <c r="K34" s="1635"/>
      <c r="L34" s="1635"/>
      <c r="M34" s="3401"/>
    </row>
    <row r="35" spans="1:13">
      <c r="A35" s="7009"/>
      <c r="B35" s="6988"/>
      <c r="C35" s="3418"/>
      <c r="D35" s="3167" t="s">
        <v>2368</v>
      </c>
      <c r="E35" s="3167">
        <v>2023</v>
      </c>
      <c r="F35" s="3167" t="s">
        <v>2369</v>
      </c>
      <c r="G35" s="3167">
        <v>2024</v>
      </c>
      <c r="H35" s="3167" t="s">
        <v>2370</v>
      </c>
      <c r="I35" s="3167">
        <v>2025</v>
      </c>
      <c r="J35" s="3167" t="s">
        <v>2371</v>
      </c>
      <c r="K35" s="3167">
        <v>2026</v>
      </c>
      <c r="L35" s="3167" t="s">
        <v>2372</v>
      </c>
      <c r="M35" s="3312">
        <v>2027</v>
      </c>
    </row>
    <row r="36" spans="1:13">
      <c r="A36" s="7009"/>
      <c r="B36" s="6988"/>
      <c r="C36" s="3418"/>
      <c r="D36" s="3754">
        <v>0.05</v>
      </c>
      <c r="E36" s="3755"/>
      <c r="F36" s="3756">
        <v>0.05</v>
      </c>
      <c r="G36" s="3755"/>
      <c r="H36" s="3756">
        <v>0.3</v>
      </c>
      <c r="I36" s="3755"/>
      <c r="J36" s="3756">
        <v>0.5</v>
      </c>
      <c r="K36" s="3755"/>
      <c r="L36" s="3288">
        <v>0.54</v>
      </c>
      <c r="M36" s="3701"/>
    </row>
    <row r="37" spans="1:13">
      <c r="A37" s="7009"/>
      <c r="B37" s="6988"/>
      <c r="C37" s="3418"/>
      <c r="D37" s="3167" t="s">
        <v>2373</v>
      </c>
      <c r="E37" s="3167">
        <v>2028</v>
      </c>
      <c r="F37" s="3167" t="s">
        <v>2374</v>
      </c>
      <c r="G37" s="3167">
        <v>2029</v>
      </c>
      <c r="H37" s="3167" t="s">
        <v>2375</v>
      </c>
      <c r="I37" s="3167">
        <v>2030</v>
      </c>
      <c r="J37" s="3167" t="s">
        <v>2376</v>
      </c>
      <c r="K37" s="3167">
        <v>2031</v>
      </c>
      <c r="L37" s="3167" t="s">
        <v>2377</v>
      </c>
      <c r="M37" s="3312">
        <v>2032</v>
      </c>
    </row>
    <row r="38" spans="1:13">
      <c r="A38" s="7009"/>
      <c r="B38" s="6988"/>
      <c r="C38" s="3418"/>
      <c r="D38" s="3286">
        <v>0.57999999999999996</v>
      </c>
      <c r="E38" s="3187"/>
      <c r="F38" s="3286">
        <v>0.62</v>
      </c>
      <c r="G38" s="3464"/>
      <c r="H38" s="3288">
        <v>0.66</v>
      </c>
      <c r="I38" s="3464"/>
      <c r="J38" s="3288">
        <v>0.72</v>
      </c>
      <c r="K38" s="3464"/>
      <c r="L38" s="3288">
        <v>0.76</v>
      </c>
      <c r="M38" s="3701"/>
    </row>
    <row r="39" spans="1:13">
      <c r="A39" s="7009"/>
      <c r="B39" s="6988"/>
      <c r="C39" s="3418"/>
      <c r="D39" s="3167" t="s">
        <v>2378</v>
      </c>
      <c r="E39" s="3167">
        <v>2033</v>
      </c>
      <c r="F39" s="3167" t="s">
        <v>2379</v>
      </c>
      <c r="G39" s="3167">
        <v>2034</v>
      </c>
      <c r="H39" s="3167" t="s">
        <v>2380</v>
      </c>
      <c r="I39" s="3167">
        <v>2035</v>
      </c>
      <c r="J39" s="3167" t="s">
        <v>2381</v>
      </c>
      <c r="K39" s="3167">
        <v>2036</v>
      </c>
      <c r="L39" s="3167" t="s">
        <v>2382</v>
      </c>
      <c r="M39" s="3312">
        <v>2037</v>
      </c>
    </row>
    <row r="40" spans="1:13">
      <c r="A40" s="7009"/>
      <c r="B40" s="6988"/>
      <c r="C40" s="3418"/>
      <c r="D40" s="3286">
        <v>0.8</v>
      </c>
      <c r="E40" s="3464"/>
      <c r="F40" s="3288">
        <v>0.84</v>
      </c>
      <c r="G40" s="3464"/>
      <c r="H40" s="3288">
        <v>0.88</v>
      </c>
      <c r="I40" s="3464"/>
      <c r="J40" s="3288">
        <v>0.92</v>
      </c>
      <c r="K40" s="3187"/>
      <c r="L40" s="3286">
        <v>0.96</v>
      </c>
      <c r="M40" s="3701"/>
    </row>
    <row r="41" spans="1:13">
      <c r="A41" s="7009"/>
      <c r="B41" s="6988"/>
      <c r="C41" s="3418"/>
      <c r="D41" s="3185" t="s">
        <v>2383</v>
      </c>
      <c r="E41" s="3185">
        <v>2038</v>
      </c>
      <c r="F41" s="3185" t="s">
        <v>2384</v>
      </c>
      <c r="G41" s="1729"/>
      <c r="H41" s="2389"/>
      <c r="I41" s="2389"/>
      <c r="J41" s="2389"/>
      <c r="K41" s="2389"/>
      <c r="L41" s="2389"/>
      <c r="M41" s="3396"/>
    </row>
    <row r="42" spans="1:13">
      <c r="A42" s="7009"/>
      <c r="B42" s="6988"/>
      <c r="C42" s="3418"/>
      <c r="D42" s="3286">
        <v>1</v>
      </c>
      <c r="E42" s="3187"/>
      <c r="F42" s="3754">
        <v>1</v>
      </c>
      <c r="G42" s="3758"/>
      <c r="H42" s="3759"/>
      <c r="I42" s="3760"/>
      <c r="J42" s="3358"/>
      <c r="K42" s="3359"/>
      <c r="L42" s="3358"/>
      <c r="M42" s="3741"/>
    </row>
    <row r="43" spans="1:13">
      <c r="A43" s="7009"/>
      <c r="B43" s="6988"/>
      <c r="C43" s="3419"/>
      <c r="D43" s="1726"/>
      <c r="E43" s="1665"/>
      <c r="F43" s="1726"/>
      <c r="G43" s="1665"/>
      <c r="H43" s="1727"/>
      <c r="I43" s="1711"/>
      <c r="J43" s="1727"/>
      <c r="K43" s="1711"/>
      <c r="L43" s="1727"/>
      <c r="M43" s="3420"/>
    </row>
    <row r="44" spans="1:13">
      <c r="A44" s="7009"/>
      <c r="B44" s="6987" t="s">
        <v>2385</v>
      </c>
      <c r="C44" s="3410"/>
      <c r="D44" s="1715"/>
      <c r="E44" s="1715"/>
      <c r="F44" s="1715"/>
      <c r="G44" s="1715"/>
      <c r="H44" s="1715"/>
      <c r="I44" s="1715"/>
      <c r="J44" s="1715"/>
      <c r="K44" s="1715"/>
      <c r="L44" s="2390"/>
      <c r="M44" s="3412"/>
    </row>
    <row r="45" spans="1:13">
      <c r="A45" s="7009"/>
      <c r="B45" s="6988"/>
      <c r="C45" s="3421"/>
      <c r="D45" s="3403" t="s">
        <v>93</v>
      </c>
      <c r="E45" s="1711" t="s">
        <v>95</v>
      </c>
      <c r="F45" s="3102" t="s">
        <v>2386</v>
      </c>
      <c r="G45" s="3114"/>
      <c r="H45" s="1635"/>
      <c r="I45" s="1635"/>
      <c r="J45" s="3115"/>
      <c r="K45" s="1636" t="s">
        <v>2387</v>
      </c>
      <c r="L45" s="3103"/>
      <c r="M45" s="3411"/>
    </row>
    <row r="46" spans="1:13">
      <c r="A46" s="7009"/>
      <c r="B46" s="6988"/>
      <c r="C46" s="3421"/>
      <c r="D46" s="1732"/>
      <c r="E46" s="1713" t="s">
        <v>2441</v>
      </c>
      <c r="F46" s="3102"/>
      <c r="G46" s="3116"/>
      <c r="H46" s="1711"/>
      <c r="I46" s="1711"/>
      <c r="J46" s="3117"/>
      <c r="K46" s="2390"/>
      <c r="L46" s="3104"/>
      <c r="M46" s="3397"/>
    </row>
    <row r="47" spans="1:13">
      <c r="A47" s="7009"/>
      <c r="B47" s="6989"/>
      <c r="C47" s="3422"/>
      <c r="D47" s="1666"/>
      <c r="E47" s="1666"/>
      <c r="F47" s="1666"/>
      <c r="G47" s="1666"/>
      <c r="H47" s="1666"/>
      <c r="I47" s="1666"/>
      <c r="J47" s="1666"/>
      <c r="K47" s="1666"/>
      <c r="L47" s="2390"/>
      <c r="M47" s="3412"/>
    </row>
    <row r="48" spans="1:13" ht="193.5" customHeight="1">
      <c r="A48" s="7009"/>
      <c r="B48" s="2385" t="s">
        <v>2388</v>
      </c>
      <c r="C48" s="7004" t="s">
        <v>2731</v>
      </c>
      <c r="D48" s="7010"/>
      <c r="E48" s="7010"/>
      <c r="F48" s="7010"/>
      <c r="G48" s="7010"/>
      <c r="H48" s="7010"/>
      <c r="I48" s="7010"/>
      <c r="J48" s="7010"/>
      <c r="K48" s="7010"/>
      <c r="L48" s="7010"/>
      <c r="M48" s="7011"/>
    </row>
    <row r="49" spans="1:13">
      <c r="A49" s="7009"/>
      <c r="B49" s="2138" t="s">
        <v>2390</v>
      </c>
      <c r="C49" s="7004" t="s">
        <v>2732</v>
      </c>
      <c r="D49" s="7010"/>
      <c r="E49" s="7010"/>
      <c r="F49" s="7010"/>
      <c r="G49" s="7010"/>
      <c r="H49" s="7010"/>
      <c r="I49" s="7010"/>
      <c r="J49" s="7010"/>
      <c r="K49" s="7010"/>
      <c r="L49" s="7010"/>
      <c r="M49" s="7011"/>
    </row>
    <row r="50" spans="1:13">
      <c r="A50" s="7009"/>
      <c r="B50" s="2138" t="s">
        <v>2392</v>
      </c>
      <c r="C50" s="3398">
        <v>60</v>
      </c>
      <c r="D50" s="1634"/>
      <c r="E50" s="1634"/>
      <c r="F50" s="1634"/>
      <c r="G50" s="1634"/>
      <c r="H50" s="1634"/>
      <c r="I50" s="1634"/>
      <c r="J50" s="1634"/>
      <c r="K50" s="1634"/>
      <c r="L50" s="1634"/>
      <c r="M50" s="3399"/>
    </row>
    <row r="51" spans="1:13">
      <c r="A51" s="7009"/>
      <c r="B51" s="2138" t="s">
        <v>2393</v>
      </c>
      <c r="C51" s="3398" t="s">
        <v>437</v>
      </c>
      <c r="D51" s="1634"/>
      <c r="E51" s="1634"/>
      <c r="F51" s="1634"/>
      <c r="G51" s="1634"/>
      <c r="H51" s="1634"/>
      <c r="I51" s="1634"/>
      <c r="J51" s="1634"/>
      <c r="K51" s="1634"/>
      <c r="L51" s="1634"/>
      <c r="M51" s="3399"/>
    </row>
    <row r="52" spans="1:13">
      <c r="A52" s="6974" t="s">
        <v>2394</v>
      </c>
      <c r="B52" s="2138" t="s">
        <v>2395</v>
      </c>
      <c r="C52" s="6976" t="s">
        <v>2733</v>
      </c>
      <c r="D52" s="6977"/>
      <c r="E52" s="6977"/>
      <c r="F52" s="6977"/>
      <c r="G52" s="6977"/>
      <c r="H52" s="6977"/>
      <c r="I52" s="6977"/>
      <c r="J52" s="6977"/>
      <c r="K52" s="6977"/>
      <c r="L52" s="6977"/>
      <c r="M52" s="6978"/>
    </row>
    <row r="53" spans="1:13">
      <c r="A53" s="6975"/>
      <c r="B53" s="2138" t="s">
        <v>2396</v>
      </c>
      <c r="C53" s="6976" t="s">
        <v>2734</v>
      </c>
      <c r="D53" s="6977"/>
      <c r="E53" s="6977"/>
      <c r="F53" s="6977"/>
      <c r="G53" s="6977"/>
      <c r="H53" s="6977"/>
      <c r="I53" s="6977"/>
      <c r="J53" s="6977"/>
      <c r="K53" s="6977"/>
      <c r="L53" s="6977"/>
      <c r="M53" s="6978"/>
    </row>
    <row r="54" spans="1:13">
      <c r="A54" s="6975"/>
      <c r="B54" s="2138" t="s">
        <v>2398</v>
      </c>
      <c r="C54" s="6976" t="s">
        <v>2735</v>
      </c>
      <c r="D54" s="6977"/>
      <c r="E54" s="6977"/>
      <c r="F54" s="6977"/>
      <c r="G54" s="6977"/>
      <c r="H54" s="6977"/>
      <c r="I54" s="6977"/>
      <c r="J54" s="6977"/>
      <c r="K54" s="6977"/>
      <c r="L54" s="6977"/>
      <c r="M54" s="6978"/>
    </row>
    <row r="55" spans="1:13">
      <c r="A55" s="6975"/>
      <c r="B55" s="2138" t="s">
        <v>2399</v>
      </c>
      <c r="C55" s="6976" t="s">
        <v>2736</v>
      </c>
      <c r="D55" s="6977"/>
      <c r="E55" s="6977"/>
      <c r="F55" s="6977"/>
      <c r="G55" s="6977"/>
      <c r="H55" s="6977"/>
      <c r="I55" s="6977"/>
      <c r="J55" s="6977"/>
      <c r="K55" s="6977"/>
      <c r="L55" s="6977"/>
      <c r="M55" s="6978"/>
    </row>
    <row r="56" spans="1:13">
      <c r="A56" s="6975"/>
      <c r="B56" s="2138" t="s">
        <v>2400</v>
      </c>
      <c r="C56" s="6997" t="s">
        <v>1357</v>
      </c>
      <c r="D56" s="6977"/>
      <c r="E56" s="6977"/>
      <c r="F56" s="6977"/>
      <c r="G56" s="6977"/>
      <c r="H56" s="6977"/>
      <c r="I56" s="6977"/>
      <c r="J56" s="6977"/>
      <c r="K56" s="6977"/>
      <c r="L56" s="6977"/>
      <c r="M56" s="6978"/>
    </row>
    <row r="57" spans="1:13">
      <c r="A57" s="6996"/>
      <c r="B57" s="2138" t="s">
        <v>2401</v>
      </c>
      <c r="C57" s="6976">
        <v>3155642551</v>
      </c>
      <c r="D57" s="6977"/>
      <c r="E57" s="6977"/>
      <c r="F57" s="6977"/>
      <c r="G57" s="6977"/>
      <c r="H57" s="6977"/>
      <c r="I57" s="6977"/>
      <c r="J57" s="6977"/>
      <c r="K57" s="6977"/>
      <c r="L57" s="6977"/>
      <c r="M57" s="6978"/>
    </row>
    <row r="58" spans="1:13">
      <c r="A58" s="6974" t="s">
        <v>2402</v>
      </c>
      <c r="B58" s="2139" t="s">
        <v>2403</v>
      </c>
      <c r="C58" s="6976" t="s">
        <v>2737</v>
      </c>
      <c r="D58" s="6977"/>
      <c r="E58" s="6977"/>
      <c r="F58" s="6977"/>
      <c r="G58" s="6977"/>
      <c r="H58" s="6977"/>
      <c r="I58" s="6977"/>
      <c r="J58" s="6977"/>
      <c r="K58" s="6977"/>
      <c r="L58" s="6977"/>
      <c r="M58" s="6978"/>
    </row>
    <row r="59" spans="1:13">
      <c r="A59" s="6975"/>
      <c r="B59" s="2139" t="s">
        <v>2404</v>
      </c>
      <c r="C59" s="6976" t="s">
        <v>2405</v>
      </c>
      <c r="D59" s="6977"/>
      <c r="E59" s="6977"/>
      <c r="F59" s="6977"/>
      <c r="G59" s="6977"/>
      <c r="H59" s="6977"/>
      <c r="I59" s="6977"/>
      <c r="J59" s="6977"/>
      <c r="K59" s="6977"/>
      <c r="L59" s="6977"/>
      <c r="M59" s="6978"/>
    </row>
    <row r="60" spans="1:13">
      <c r="A60" s="6975"/>
      <c r="B60" s="2139" t="s">
        <v>244</v>
      </c>
      <c r="C60" s="6976" t="s">
        <v>2738</v>
      </c>
      <c r="D60" s="6977"/>
      <c r="E60" s="6977"/>
      <c r="F60" s="6977"/>
      <c r="G60" s="6977"/>
      <c r="H60" s="6977"/>
      <c r="I60" s="6977"/>
      <c r="J60" s="6977"/>
      <c r="K60" s="6977"/>
      <c r="L60" s="6977"/>
      <c r="M60" s="6978"/>
    </row>
    <row r="61" spans="1:13" ht="110.1" customHeight="1" thickBot="1">
      <c r="A61" s="2382" t="s">
        <v>2406</v>
      </c>
      <c r="B61" s="2388"/>
      <c r="C61" s="6979" t="s">
        <v>2739</v>
      </c>
      <c r="D61" s="6980"/>
      <c r="E61" s="6980"/>
      <c r="F61" s="6980"/>
      <c r="G61" s="6980"/>
      <c r="H61" s="6980"/>
      <c r="I61" s="6980"/>
      <c r="J61" s="6980"/>
      <c r="K61" s="6980"/>
      <c r="L61" s="6980"/>
      <c r="M61" s="6981"/>
    </row>
    <row r="63" spans="1:13">
      <c r="C63" s="1639"/>
    </row>
  </sheetData>
  <mergeCells count="47">
    <mergeCell ref="A2:A14"/>
    <mergeCell ref="C2:M2"/>
    <mergeCell ref="C3:M3"/>
    <mergeCell ref="F4:G4"/>
    <mergeCell ref="C5:M5"/>
    <mergeCell ref="C6:M6"/>
    <mergeCell ref="C7:G7"/>
    <mergeCell ref="I7:M7"/>
    <mergeCell ref="C11:M11"/>
    <mergeCell ref="N7:O7"/>
    <mergeCell ref="B8:B10"/>
    <mergeCell ref="C8:D9"/>
    <mergeCell ref="C10:D10"/>
    <mergeCell ref="F10:G10"/>
    <mergeCell ref="I10:J10"/>
    <mergeCell ref="A15:A51"/>
    <mergeCell ref="C15:M15"/>
    <mergeCell ref="C16:M16"/>
    <mergeCell ref="B17:B23"/>
    <mergeCell ref="F22:I22"/>
    <mergeCell ref="C49:M49"/>
    <mergeCell ref="B44:B47"/>
    <mergeCell ref="C48:M48"/>
    <mergeCell ref="B34:B43"/>
    <mergeCell ref="N11:X11"/>
    <mergeCell ref="C12:M12"/>
    <mergeCell ref="C13:M13"/>
    <mergeCell ref="C14:D14"/>
    <mergeCell ref="F14:M14"/>
    <mergeCell ref="A52:A57"/>
    <mergeCell ref="C52:M52"/>
    <mergeCell ref="C53:M53"/>
    <mergeCell ref="C54:M54"/>
    <mergeCell ref="C55:M55"/>
    <mergeCell ref="C56:M56"/>
    <mergeCell ref="C57:M57"/>
    <mergeCell ref="B1:M1"/>
    <mergeCell ref="I4:M4"/>
    <mergeCell ref="B24:B27"/>
    <mergeCell ref="J29:L29"/>
    <mergeCell ref="B31:B33"/>
    <mergeCell ref="B28:B30"/>
    <mergeCell ref="A58:A60"/>
    <mergeCell ref="C58:M58"/>
    <mergeCell ref="C59:M59"/>
    <mergeCell ref="C60:M60"/>
    <mergeCell ref="C61:M61"/>
  </mergeCells>
  <dataValidations count="7">
    <dataValidation type="list" allowBlank="1" showInputMessage="1" showErrorMessage="1" sqref="I7:M7">
      <formula1>INDIRECT($N$7)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P203"/>
  <sheetViews>
    <sheetView zoomScale="120" zoomScaleNormal="120" workbookViewId="0">
      <pane ySplit="11" topLeftCell="A56" activePane="bottomLeft" state="frozen"/>
      <selection pane="bottomLeft" activeCell="AG57" sqref="M57:AG57"/>
    </sheetView>
  </sheetViews>
  <sheetFormatPr baseColWidth="10" defaultColWidth="11.42578125" defaultRowHeight="168.75" customHeight="1"/>
  <cols>
    <col min="1" max="1" width="31.42578125" style="3823" customWidth="1"/>
    <col min="2" max="2" width="22.140625" style="3823" customWidth="1"/>
    <col min="3" max="3" width="26.7109375" style="3823" customWidth="1"/>
    <col min="4" max="4" width="11.42578125" style="3823" customWidth="1"/>
    <col min="5" max="5" width="32.42578125" style="3823" customWidth="1"/>
    <col min="6" max="6" width="49.42578125" style="3823" customWidth="1"/>
    <col min="7" max="7" width="49.42578125" style="3823" hidden="1" customWidth="1"/>
    <col min="8" max="8" width="11.42578125" style="3823" hidden="1" customWidth="1"/>
    <col min="9" max="10" width="49.42578125" style="3823" hidden="1" customWidth="1"/>
    <col min="11" max="14" width="9.140625" style="3823" bestFit="1" customWidth="1"/>
    <col min="15" max="33" width="11.42578125" style="3823" customWidth="1"/>
    <col min="34" max="34" width="11.42578125" style="3823" hidden="1" customWidth="1"/>
    <col min="35" max="35" width="41.140625" style="3823" customWidth="1"/>
    <col min="36" max="36" width="11.42578125" style="3949" customWidth="1"/>
    <col min="37" max="37" width="32.42578125" style="3823" customWidth="1"/>
    <col min="38" max="38" width="50.28515625" style="3823" customWidth="1"/>
    <col min="39" max="39" width="14.140625" style="3823" customWidth="1"/>
    <col min="40" max="40" width="49.42578125" style="3823" customWidth="1"/>
    <col min="41" max="41" width="12" style="3823" customWidth="1"/>
    <col min="42" max="48" width="11.42578125" style="3823" customWidth="1"/>
    <col min="49" max="65" width="15.140625" style="3823" customWidth="1"/>
    <col min="66" max="67" width="17.140625" style="3947" customWidth="1"/>
    <col min="68" max="69" width="17.140625" style="3948" customWidth="1"/>
    <col min="70" max="71" width="17.140625" style="3823" customWidth="1"/>
    <col min="72" max="72" width="17.140625" style="3906" customWidth="1"/>
    <col min="73" max="75" width="17.140625" style="3823" customWidth="1"/>
    <col min="76" max="76" width="17.140625" style="3906" customWidth="1"/>
    <col min="77" max="79" width="17.140625" style="3823" customWidth="1"/>
    <col min="80" max="80" width="17.140625" style="3906" customWidth="1"/>
    <col min="81" max="83" width="17.140625" style="3823" customWidth="1"/>
    <col min="84" max="84" width="17.140625" style="3906" customWidth="1"/>
    <col min="85" max="87" width="17.140625" style="3823" customWidth="1"/>
    <col min="88" max="88" width="17.140625" style="3906" customWidth="1"/>
    <col min="89" max="89" width="17.140625" style="3823" customWidth="1"/>
    <col min="90" max="90" width="17.140625" style="3947" customWidth="1"/>
    <col min="91" max="91" width="17.140625" style="3823" customWidth="1"/>
    <col min="92" max="92" width="17.140625" style="3906" customWidth="1"/>
    <col min="93" max="93" width="17.140625" style="3823" customWidth="1"/>
    <col min="94" max="94" width="17.140625" style="3947" customWidth="1"/>
    <col min="95" max="95" width="17.140625" style="3823" customWidth="1"/>
    <col min="96" max="96" width="17.140625" style="3906" customWidth="1"/>
    <col min="97" max="97" width="17.140625" style="3823" customWidth="1"/>
    <col min="98" max="98" width="17.140625" style="3947" customWidth="1"/>
    <col min="99" max="99" width="17.140625" style="3823" customWidth="1"/>
    <col min="100" max="100" width="17.140625" style="3906" customWidth="1"/>
    <col min="101" max="101" width="17.140625" style="3823" customWidth="1"/>
    <col min="102" max="102" width="17.140625" style="3947" customWidth="1"/>
    <col min="103" max="103" width="17.140625" style="3823" customWidth="1"/>
    <col min="104" max="104" width="17.140625" style="3906" customWidth="1"/>
    <col min="105" max="107" width="17.140625" style="3823" customWidth="1"/>
    <col min="108" max="108" width="17.140625" style="3906" customWidth="1"/>
    <col min="109" max="111" width="17.140625" style="3823" customWidth="1"/>
    <col min="112" max="112" width="17.140625" style="3906" customWidth="1"/>
    <col min="113" max="115" width="17.140625" style="3823" customWidth="1"/>
    <col min="116" max="116" width="17.140625" style="3906" customWidth="1"/>
    <col min="117" max="119" width="17.140625" style="3823" customWidth="1"/>
    <col min="120" max="120" width="17.140625" style="3906" customWidth="1"/>
    <col min="121" max="123" width="17.140625" style="3823" customWidth="1"/>
    <col min="124" max="124" width="17.140625" style="3906" customWidth="1"/>
    <col min="125" max="127" width="17.140625" style="3823" customWidth="1"/>
    <col min="128" max="128" width="17.140625" style="3906" customWidth="1"/>
    <col min="129" max="129" width="17.140625" style="3823" customWidth="1"/>
    <col min="130" max="130" width="17.28515625" style="3947" customWidth="1"/>
    <col min="131" max="131" width="11.42578125" style="3823" customWidth="1"/>
    <col min="132" max="132" width="9.140625" style="3823" bestFit="1" customWidth="1"/>
    <col min="133" max="137" width="11.42578125" style="3823" customWidth="1"/>
    <col min="138" max="138" width="18.7109375" style="3823" customWidth="1"/>
    <col min="139" max="142" width="11.42578125" style="3823" customWidth="1"/>
    <col min="143" max="146" width="9.140625" style="3823" bestFit="1" customWidth="1"/>
    <col min="147" max="16380" width="11.42578125" style="3823"/>
    <col min="16381" max="16384" width="11.42578125" style="3823" bestFit="1" customWidth="1"/>
  </cols>
  <sheetData>
    <row r="1" spans="1:146" ht="17.25" hidden="1">
      <c r="A1" s="5462" t="s">
        <v>1301</v>
      </c>
      <c r="B1" s="5463"/>
      <c r="C1" s="5463"/>
      <c r="D1" s="5463"/>
      <c r="E1" s="5463"/>
      <c r="F1" s="5463"/>
      <c r="G1" s="5463"/>
      <c r="H1" s="5463"/>
      <c r="I1" s="5463"/>
      <c r="J1" s="5463"/>
      <c r="K1" s="5463"/>
      <c r="L1" s="5463"/>
      <c r="M1" s="5463"/>
      <c r="N1" s="5463"/>
      <c r="O1" s="5463"/>
      <c r="P1" s="5463"/>
      <c r="Q1" s="5463"/>
      <c r="R1" s="5463"/>
      <c r="S1" s="5463"/>
      <c r="T1" s="5463"/>
      <c r="U1" s="5463"/>
      <c r="V1" s="5463"/>
      <c r="W1" s="5463"/>
      <c r="X1" s="5463"/>
      <c r="Y1" s="5463"/>
      <c r="Z1" s="5463"/>
      <c r="AA1" s="5463"/>
      <c r="AB1" s="5463"/>
      <c r="AC1" s="5463"/>
      <c r="AD1" s="5463"/>
      <c r="AE1" s="5463"/>
      <c r="AF1" s="5463"/>
      <c r="AG1" s="5463"/>
      <c r="AH1" s="5463"/>
      <c r="AI1" s="5463"/>
      <c r="AJ1" s="5463"/>
      <c r="AK1" s="5463"/>
      <c r="AL1" s="5463"/>
      <c r="AM1" s="5463"/>
      <c r="AN1" s="5464"/>
      <c r="AO1" s="5463"/>
      <c r="AP1" s="5463"/>
      <c r="AQ1" s="5463"/>
      <c r="AR1" s="5463"/>
      <c r="AS1" s="5463"/>
      <c r="AT1" s="5463"/>
      <c r="AU1" s="5463"/>
      <c r="AV1" s="5463"/>
      <c r="AW1" s="5463"/>
      <c r="AX1" s="5463"/>
      <c r="AY1" s="5463"/>
      <c r="AZ1" s="5463"/>
      <c r="BA1" s="5463"/>
      <c r="BB1" s="5463"/>
      <c r="BC1" s="5463"/>
      <c r="BD1" s="5463"/>
      <c r="BE1" s="5463"/>
      <c r="BF1" s="5463"/>
      <c r="BG1" s="5463"/>
      <c r="BH1" s="5463"/>
      <c r="BI1" s="5463"/>
      <c r="BJ1" s="5463"/>
      <c r="BK1" s="5463"/>
      <c r="BL1" s="5463"/>
      <c r="BM1" s="5463"/>
      <c r="BN1" s="5463"/>
      <c r="BO1" s="5463"/>
      <c r="BP1" s="5463"/>
      <c r="BQ1" s="5463"/>
      <c r="BR1" s="5463"/>
      <c r="BS1" s="5463"/>
      <c r="BT1" s="5463"/>
      <c r="BU1" s="5463"/>
      <c r="BV1" s="5463"/>
      <c r="BW1" s="5463"/>
      <c r="BX1" s="5463"/>
      <c r="BY1" s="5463"/>
      <c r="BZ1" s="5463"/>
      <c r="CA1" s="5463"/>
      <c r="CB1" s="5463"/>
      <c r="CC1" s="5463"/>
      <c r="CD1" s="5463"/>
      <c r="CE1" s="5463"/>
      <c r="CF1" s="5463"/>
      <c r="CG1" s="5463"/>
      <c r="CH1" s="5463"/>
      <c r="CI1" s="5463"/>
      <c r="CJ1" s="5463"/>
      <c r="CK1" s="5463"/>
      <c r="CL1" s="5463"/>
      <c r="CM1" s="5463"/>
      <c r="CN1" s="5463"/>
      <c r="CO1" s="5463"/>
      <c r="CP1" s="5463"/>
      <c r="CQ1" s="5463"/>
      <c r="CR1" s="5463"/>
      <c r="CS1" s="5463"/>
      <c r="CT1" s="5463"/>
      <c r="CU1" s="5463"/>
      <c r="CV1" s="5463"/>
      <c r="CW1" s="5463"/>
      <c r="CX1" s="5463"/>
      <c r="CY1" s="5463"/>
      <c r="CZ1" s="5463"/>
      <c r="DA1" s="5463"/>
      <c r="DB1" s="5463"/>
      <c r="DC1" s="5463"/>
      <c r="DD1" s="5463"/>
      <c r="DE1" s="5463"/>
      <c r="DF1" s="5463"/>
      <c r="DG1" s="5463"/>
      <c r="DH1" s="5463"/>
      <c r="DI1" s="5463"/>
      <c r="DJ1" s="5463"/>
      <c r="DK1" s="5463"/>
      <c r="DL1" s="5463"/>
      <c r="DM1" s="5463"/>
      <c r="DN1" s="5463"/>
      <c r="DO1" s="5463"/>
      <c r="DP1" s="5463"/>
      <c r="DQ1" s="5463"/>
      <c r="DR1" s="5463"/>
      <c r="DS1" s="5463"/>
      <c r="DT1" s="5463"/>
      <c r="DU1" s="5463"/>
      <c r="DV1" s="5463"/>
      <c r="DW1" s="5463"/>
      <c r="DX1" s="5463"/>
      <c r="DY1" s="5463"/>
      <c r="DZ1" s="5463"/>
      <c r="EA1" s="5463"/>
      <c r="EB1" s="5463"/>
      <c r="EC1" s="5463"/>
      <c r="ED1" s="5463"/>
      <c r="EE1" s="5463"/>
      <c r="EF1" s="5463"/>
      <c r="EG1" s="5463"/>
      <c r="EH1" s="5463"/>
      <c r="EI1" s="5463"/>
      <c r="EJ1" s="5463"/>
      <c r="EK1" s="5463"/>
      <c r="EL1" s="5465"/>
      <c r="EM1" s="3965"/>
      <c r="EN1" s="3965"/>
      <c r="EO1" s="3965"/>
      <c r="EP1" s="3965"/>
    </row>
    <row r="2" spans="1:146" ht="15" hidden="1">
      <c r="A2" s="5466" t="s">
        <v>1882</v>
      </c>
      <c r="B2" s="5466"/>
      <c r="C2" s="5466"/>
      <c r="D2" s="5467"/>
      <c r="E2" s="5467"/>
      <c r="F2" s="5467"/>
      <c r="G2" s="5467"/>
      <c r="H2" s="5467"/>
      <c r="I2" s="5467"/>
      <c r="J2" s="5467"/>
      <c r="K2" s="5467"/>
      <c r="L2" s="5467"/>
      <c r="M2" s="5467"/>
      <c r="N2" s="5467"/>
      <c r="O2" s="5467"/>
      <c r="P2" s="5467"/>
      <c r="Q2" s="5467"/>
      <c r="R2" s="5467"/>
      <c r="S2" s="5467"/>
      <c r="T2" s="5467"/>
      <c r="U2" s="5467"/>
      <c r="V2" s="5467"/>
      <c r="W2" s="5467"/>
      <c r="X2" s="5467"/>
      <c r="Y2" s="5467"/>
      <c r="Z2" s="5467"/>
      <c r="AA2" s="5467"/>
      <c r="AB2" s="5467"/>
      <c r="AC2" s="5467"/>
      <c r="AD2" s="5467"/>
      <c r="AE2" s="5467"/>
      <c r="AF2" s="5467"/>
      <c r="AG2" s="5467"/>
      <c r="AH2" s="5467"/>
      <c r="AI2" s="5467"/>
      <c r="AJ2" s="5467"/>
      <c r="AK2" s="5467"/>
      <c r="AL2" s="5467"/>
      <c r="AM2" s="5467"/>
      <c r="AN2" s="5468"/>
      <c r="AO2" s="5467"/>
      <c r="AP2" s="5467"/>
      <c r="AQ2" s="5467"/>
      <c r="AR2" s="5467"/>
      <c r="AS2" s="5467"/>
      <c r="AT2" s="5467"/>
      <c r="AU2" s="5467"/>
      <c r="AV2" s="5467"/>
      <c r="AW2" s="5467"/>
      <c r="AX2" s="5467"/>
      <c r="AY2" s="5467"/>
      <c r="AZ2" s="5467"/>
      <c r="BA2" s="5467"/>
      <c r="BB2" s="5467"/>
      <c r="BC2" s="5467"/>
      <c r="BD2" s="5467"/>
      <c r="BE2" s="5467"/>
      <c r="BF2" s="5467"/>
      <c r="BG2" s="5467"/>
      <c r="BH2" s="5467"/>
      <c r="BI2" s="5467"/>
      <c r="BJ2" s="5467"/>
      <c r="BK2" s="5467"/>
      <c r="BL2" s="5467"/>
      <c r="BM2" s="5467"/>
      <c r="BN2" s="5467"/>
      <c r="BO2" s="5467"/>
      <c r="BP2" s="5467"/>
      <c r="BQ2" s="5467"/>
      <c r="BR2" s="5467"/>
      <c r="BS2" s="5467"/>
      <c r="BT2" s="5467"/>
      <c r="BU2" s="5467"/>
      <c r="BV2" s="5467"/>
      <c r="BW2" s="5467"/>
      <c r="BX2" s="5467"/>
      <c r="BY2" s="5467"/>
      <c r="BZ2" s="5467"/>
      <c r="CA2" s="5467"/>
      <c r="CB2" s="5467"/>
      <c r="CC2" s="5467"/>
      <c r="CD2" s="5467"/>
      <c r="CE2" s="5467"/>
      <c r="CF2" s="5467"/>
      <c r="CG2" s="5467"/>
      <c r="CH2" s="5467"/>
      <c r="CI2" s="5467"/>
      <c r="CJ2" s="5467"/>
      <c r="CK2" s="5467"/>
      <c r="CL2" s="5467"/>
      <c r="CM2" s="5467"/>
      <c r="CN2" s="5467"/>
      <c r="CO2" s="5467"/>
      <c r="CP2" s="5467"/>
      <c r="CQ2" s="5467"/>
      <c r="CR2" s="5467"/>
      <c r="CS2" s="5467"/>
      <c r="CT2" s="5467"/>
      <c r="CU2" s="5467"/>
      <c r="CV2" s="5467"/>
      <c r="CW2" s="5467"/>
      <c r="CX2" s="5467"/>
      <c r="CY2" s="5467"/>
      <c r="CZ2" s="5467"/>
      <c r="DA2" s="5467"/>
      <c r="DB2" s="5467"/>
      <c r="DC2" s="5467"/>
      <c r="DD2" s="5467"/>
      <c r="DE2" s="5467"/>
      <c r="DF2" s="5467"/>
      <c r="DG2" s="5467"/>
      <c r="DH2" s="5467"/>
      <c r="DI2" s="5467"/>
      <c r="DJ2" s="5467"/>
      <c r="DK2" s="5467"/>
      <c r="DL2" s="5467"/>
      <c r="DM2" s="5467"/>
      <c r="DN2" s="5467"/>
      <c r="DO2" s="5467"/>
      <c r="DP2" s="5467"/>
      <c r="DQ2" s="5467"/>
      <c r="DR2" s="5467"/>
      <c r="DS2" s="5467"/>
      <c r="DT2" s="5467"/>
      <c r="DU2" s="5467"/>
      <c r="DV2" s="5467"/>
      <c r="DW2" s="5467"/>
      <c r="DX2" s="5467"/>
      <c r="DY2" s="5467"/>
      <c r="DZ2" s="5467"/>
      <c r="EA2" s="5467"/>
      <c r="EB2" s="5467"/>
      <c r="EC2" s="5467"/>
      <c r="ED2" s="5467"/>
      <c r="EE2" s="5467"/>
      <c r="EF2" s="5467"/>
      <c r="EG2" s="5467"/>
      <c r="EH2" s="5467"/>
      <c r="EI2" s="5467"/>
      <c r="EJ2" s="5467"/>
      <c r="EK2" s="5467"/>
      <c r="EL2" s="5469"/>
      <c r="EM2" s="3965"/>
      <c r="EN2" s="3965"/>
      <c r="EO2" s="3965"/>
      <c r="EP2" s="3965"/>
    </row>
    <row r="3" spans="1:146" ht="15" hidden="1">
      <c r="A3" s="3824" t="s">
        <v>1883</v>
      </c>
      <c r="B3" s="3825"/>
      <c r="C3" s="3825"/>
      <c r="D3" s="5460"/>
      <c r="E3" s="5460"/>
      <c r="F3" s="5460"/>
      <c r="G3" s="5460"/>
      <c r="H3" s="5460"/>
      <c r="I3" s="5460"/>
      <c r="J3" s="5460"/>
      <c r="K3" s="5460"/>
      <c r="L3" s="5460"/>
      <c r="M3" s="5460"/>
      <c r="N3" s="5460"/>
      <c r="O3" s="5460"/>
      <c r="P3" s="5460"/>
      <c r="Q3" s="5460"/>
      <c r="R3" s="5460"/>
      <c r="S3" s="5460"/>
      <c r="T3" s="5460"/>
      <c r="U3" s="5460"/>
      <c r="V3" s="5460"/>
      <c r="W3" s="5460"/>
      <c r="X3" s="5460"/>
      <c r="Y3" s="5460"/>
      <c r="Z3" s="5460"/>
      <c r="AA3" s="5460"/>
      <c r="AB3" s="5460"/>
      <c r="AC3" s="5460"/>
      <c r="AD3" s="5460"/>
      <c r="AE3" s="5460"/>
      <c r="AF3" s="5460"/>
      <c r="AG3" s="5460"/>
      <c r="AH3" s="5460"/>
      <c r="AI3" s="5460"/>
      <c r="AJ3" s="5460"/>
      <c r="AK3" s="5460"/>
      <c r="AL3" s="5460"/>
      <c r="AM3" s="5460"/>
      <c r="AN3" s="5460"/>
      <c r="AO3" s="5460"/>
      <c r="AP3" s="5460"/>
      <c r="AQ3" s="5460"/>
      <c r="AR3" s="5460"/>
      <c r="AS3" s="5460"/>
      <c r="AT3" s="5460"/>
      <c r="AU3" s="5460"/>
      <c r="AV3" s="5460"/>
      <c r="AW3" s="5460"/>
      <c r="AX3" s="5460"/>
      <c r="AY3" s="5460"/>
      <c r="AZ3" s="5460"/>
      <c r="BA3" s="5460"/>
      <c r="BB3" s="5460"/>
      <c r="BC3" s="5460"/>
      <c r="BD3" s="5460"/>
      <c r="BE3" s="5460"/>
      <c r="BF3" s="5460"/>
      <c r="BG3" s="5460"/>
      <c r="BH3" s="5460"/>
      <c r="BI3" s="5460"/>
      <c r="BJ3" s="5460"/>
      <c r="BK3" s="5460"/>
      <c r="BL3" s="5460"/>
      <c r="BM3" s="5460"/>
      <c r="BN3" s="5460"/>
      <c r="BO3" s="5460"/>
      <c r="BP3" s="5460"/>
      <c r="BQ3" s="5460"/>
      <c r="BR3" s="5460"/>
      <c r="BS3" s="5460"/>
      <c r="BT3" s="5460"/>
      <c r="BU3" s="5460"/>
      <c r="BV3" s="5460"/>
      <c r="BW3" s="5460"/>
      <c r="BX3" s="5460"/>
      <c r="BY3" s="5460"/>
      <c r="BZ3" s="5460"/>
      <c r="CA3" s="5460"/>
      <c r="CB3" s="5460"/>
      <c r="CC3" s="5460"/>
      <c r="CD3" s="5460"/>
      <c r="CE3" s="5460"/>
      <c r="CF3" s="5460"/>
      <c r="CG3" s="5460"/>
      <c r="CH3" s="5460"/>
      <c r="CI3" s="5460"/>
      <c r="CJ3" s="5460"/>
      <c r="CK3" s="5460"/>
      <c r="CL3" s="5460"/>
      <c r="CM3" s="5460"/>
      <c r="CN3" s="5460"/>
      <c r="CO3" s="5460"/>
      <c r="CP3" s="5460"/>
      <c r="CQ3" s="5460"/>
      <c r="CR3" s="5460"/>
      <c r="CS3" s="5460"/>
      <c r="CT3" s="5460"/>
      <c r="CU3" s="5460"/>
      <c r="CV3" s="5460"/>
      <c r="CW3" s="5460"/>
      <c r="CX3" s="5460"/>
      <c r="CY3" s="5460"/>
      <c r="CZ3" s="5460"/>
      <c r="DA3" s="5460"/>
      <c r="DB3" s="5460"/>
      <c r="DC3" s="5460"/>
      <c r="DD3" s="5460"/>
      <c r="DE3" s="5460"/>
      <c r="DF3" s="5460"/>
      <c r="DG3" s="5460"/>
      <c r="DH3" s="5460"/>
      <c r="DI3" s="5460"/>
      <c r="DJ3" s="5460"/>
      <c r="DK3" s="5460"/>
      <c r="DL3" s="5460"/>
      <c r="DM3" s="5460"/>
      <c r="DN3" s="5460"/>
      <c r="DO3" s="5460"/>
      <c r="DP3" s="5460"/>
      <c r="DQ3" s="5460"/>
      <c r="DR3" s="5460"/>
      <c r="DS3" s="5460"/>
      <c r="DT3" s="5460"/>
      <c r="DU3" s="5460"/>
      <c r="DV3" s="5460"/>
      <c r="DW3" s="5460"/>
      <c r="DX3" s="5460"/>
      <c r="DY3" s="5460"/>
      <c r="DZ3" s="5460"/>
      <c r="EA3" s="5460"/>
      <c r="EB3" s="5460"/>
      <c r="EC3" s="5460"/>
      <c r="ED3" s="5460"/>
      <c r="EE3" s="5460"/>
      <c r="EF3" s="5460"/>
      <c r="EG3" s="5460"/>
      <c r="EH3" s="5460"/>
      <c r="EI3" s="5460"/>
      <c r="EJ3" s="5460"/>
      <c r="EK3" s="5460"/>
      <c r="EL3" s="5461"/>
      <c r="EM3" s="3965"/>
      <c r="EN3" s="3965"/>
      <c r="EO3" s="3965"/>
      <c r="EP3" s="3965"/>
    </row>
    <row r="4" spans="1:146" ht="30" hidden="1">
      <c r="A4" s="3824" t="s">
        <v>1884</v>
      </c>
      <c r="B4" s="3825"/>
      <c r="C4" s="3825"/>
      <c r="D4" s="5460"/>
      <c r="E4" s="5460"/>
      <c r="F4" s="5460"/>
      <c r="G4" s="5460"/>
      <c r="H4" s="5460"/>
      <c r="I4" s="5460"/>
      <c r="J4" s="5460"/>
      <c r="K4" s="5460"/>
      <c r="L4" s="5460"/>
      <c r="M4" s="5460"/>
      <c r="N4" s="5460"/>
      <c r="O4" s="5460"/>
      <c r="P4" s="5460"/>
      <c r="Q4" s="5460"/>
      <c r="R4" s="5460"/>
      <c r="S4" s="5460"/>
      <c r="T4" s="5460"/>
      <c r="U4" s="5460"/>
      <c r="V4" s="5460"/>
      <c r="W4" s="5460"/>
      <c r="X4" s="5460"/>
      <c r="Y4" s="5460"/>
      <c r="Z4" s="5460"/>
      <c r="AA4" s="5460"/>
      <c r="AB4" s="5460"/>
      <c r="AC4" s="5460"/>
      <c r="AD4" s="5460"/>
      <c r="AE4" s="5460"/>
      <c r="AF4" s="5460"/>
      <c r="AG4" s="5460"/>
      <c r="AH4" s="5460"/>
      <c r="AI4" s="5460"/>
      <c r="AJ4" s="5460"/>
      <c r="AK4" s="5460"/>
      <c r="AL4" s="5460"/>
      <c r="AM4" s="5460"/>
      <c r="AN4" s="5460"/>
      <c r="AO4" s="5460"/>
      <c r="AP4" s="5460"/>
      <c r="AQ4" s="5460"/>
      <c r="AR4" s="5460"/>
      <c r="AS4" s="5460"/>
      <c r="AT4" s="5460"/>
      <c r="AU4" s="5460"/>
      <c r="AV4" s="5460"/>
      <c r="AW4" s="5460"/>
      <c r="AX4" s="5460"/>
      <c r="AY4" s="5460"/>
      <c r="AZ4" s="5460"/>
      <c r="BA4" s="5460"/>
      <c r="BB4" s="5460"/>
      <c r="BC4" s="5460"/>
      <c r="BD4" s="5460"/>
      <c r="BE4" s="5460"/>
      <c r="BF4" s="5460"/>
      <c r="BG4" s="5460"/>
      <c r="BH4" s="5460"/>
      <c r="BI4" s="5460"/>
      <c r="BJ4" s="5460"/>
      <c r="BK4" s="5460"/>
      <c r="BL4" s="5460"/>
      <c r="BM4" s="5460"/>
      <c r="BN4" s="5460"/>
      <c r="BO4" s="5460"/>
      <c r="BP4" s="5460"/>
      <c r="BQ4" s="5460"/>
      <c r="BR4" s="5460"/>
      <c r="BS4" s="5460"/>
      <c r="BT4" s="5460"/>
      <c r="BU4" s="5460"/>
      <c r="BV4" s="5460"/>
      <c r="BW4" s="5460"/>
      <c r="BX4" s="5460"/>
      <c r="BY4" s="5460"/>
      <c r="BZ4" s="5460"/>
      <c r="CA4" s="5460"/>
      <c r="CB4" s="5460"/>
      <c r="CC4" s="5460"/>
      <c r="CD4" s="5460"/>
      <c r="CE4" s="5460"/>
      <c r="CF4" s="5460"/>
      <c r="CG4" s="5460"/>
      <c r="CH4" s="5460"/>
      <c r="CI4" s="5460"/>
      <c r="CJ4" s="5460"/>
      <c r="CK4" s="5460"/>
      <c r="CL4" s="5460"/>
      <c r="CM4" s="5460"/>
      <c r="CN4" s="5460"/>
      <c r="CO4" s="5460"/>
      <c r="CP4" s="5460"/>
      <c r="CQ4" s="5460"/>
      <c r="CR4" s="5460"/>
      <c r="CS4" s="5460"/>
      <c r="CT4" s="5460"/>
      <c r="CU4" s="5460"/>
      <c r="CV4" s="5460"/>
      <c r="CW4" s="5460"/>
      <c r="CX4" s="5460"/>
      <c r="CY4" s="5460"/>
      <c r="CZ4" s="5460"/>
      <c r="DA4" s="5460"/>
      <c r="DB4" s="5460"/>
      <c r="DC4" s="5460"/>
      <c r="DD4" s="5460"/>
      <c r="DE4" s="5460"/>
      <c r="DF4" s="5460"/>
      <c r="DG4" s="5460"/>
      <c r="DH4" s="5460"/>
      <c r="DI4" s="5460"/>
      <c r="DJ4" s="5460"/>
      <c r="DK4" s="5460"/>
      <c r="DL4" s="5460"/>
      <c r="DM4" s="5460"/>
      <c r="DN4" s="5460"/>
      <c r="DO4" s="5460"/>
      <c r="DP4" s="5460"/>
      <c r="DQ4" s="5460"/>
      <c r="DR4" s="5460"/>
      <c r="DS4" s="5460"/>
      <c r="DT4" s="5460"/>
      <c r="DU4" s="5460"/>
      <c r="DV4" s="5460"/>
      <c r="DW4" s="5460"/>
      <c r="DX4" s="5460"/>
      <c r="DY4" s="5460"/>
      <c r="DZ4" s="5460"/>
      <c r="EA4" s="5460"/>
      <c r="EB4" s="5460"/>
      <c r="EC4" s="5460"/>
      <c r="ED4" s="5460"/>
      <c r="EE4" s="5460"/>
      <c r="EF4" s="5460"/>
      <c r="EG4" s="5460"/>
      <c r="EH4" s="5460"/>
      <c r="EI4" s="5460"/>
      <c r="EJ4" s="5460"/>
      <c r="EK4" s="5460"/>
      <c r="EL4" s="5461"/>
      <c r="EM4" s="3965"/>
      <c r="EN4" s="3965"/>
      <c r="EO4" s="3965"/>
      <c r="EP4" s="3965"/>
    </row>
    <row r="5" spans="1:146" ht="15" hidden="1">
      <c r="A5" s="3824" t="s">
        <v>195</v>
      </c>
      <c r="B5" s="3825"/>
      <c r="C5" s="3825"/>
      <c r="D5" s="5460"/>
      <c r="E5" s="5460"/>
      <c r="F5" s="5460"/>
      <c r="G5" s="5460"/>
      <c r="H5" s="5460"/>
      <c r="I5" s="5460"/>
      <c r="J5" s="5460"/>
      <c r="K5" s="5460"/>
      <c r="L5" s="5460"/>
      <c r="M5" s="5460"/>
      <c r="N5" s="5460"/>
      <c r="O5" s="5460"/>
      <c r="P5" s="5460"/>
      <c r="Q5" s="5460"/>
      <c r="R5" s="5460"/>
      <c r="S5" s="5460"/>
      <c r="T5" s="5460"/>
      <c r="U5" s="5460"/>
      <c r="V5" s="5460"/>
      <c r="W5" s="5460"/>
      <c r="X5" s="5460"/>
      <c r="Y5" s="5460"/>
      <c r="Z5" s="5460"/>
      <c r="AA5" s="5460"/>
      <c r="AB5" s="5460"/>
      <c r="AC5" s="5460"/>
      <c r="AD5" s="5460"/>
      <c r="AE5" s="5460"/>
      <c r="AF5" s="5460"/>
      <c r="AG5" s="5460"/>
      <c r="AH5" s="5460"/>
      <c r="AI5" s="5460"/>
      <c r="AJ5" s="5460"/>
      <c r="AK5" s="5460"/>
      <c r="AL5" s="5460"/>
      <c r="AM5" s="5460"/>
      <c r="AN5" s="5460"/>
      <c r="AO5" s="5460"/>
      <c r="AP5" s="5460"/>
      <c r="AQ5" s="5460"/>
      <c r="AR5" s="5460"/>
      <c r="AS5" s="5460"/>
      <c r="AT5" s="5460"/>
      <c r="AU5" s="5460"/>
      <c r="AV5" s="5460"/>
      <c r="AW5" s="5460"/>
      <c r="AX5" s="5460"/>
      <c r="AY5" s="5460"/>
      <c r="AZ5" s="5460"/>
      <c r="BA5" s="5460"/>
      <c r="BB5" s="5460"/>
      <c r="BC5" s="5460"/>
      <c r="BD5" s="5460"/>
      <c r="BE5" s="5460"/>
      <c r="BF5" s="5460"/>
      <c r="BG5" s="5460"/>
      <c r="BH5" s="5460"/>
      <c r="BI5" s="5460"/>
      <c r="BJ5" s="5460"/>
      <c r="BK5" s="5460"/>
      <c r="BL5" s="5460"/>
      <c r="BM5" s="5460"/>
      <c r="BN5" s="5460"/>
      <c r="BO5" s="5460"/>
      <c r="BP5" s="5460"/>
      <c r="BQ5" s="5460"/>
      <c r="BR5" s="5460"/>
      <c r="BS5" s="5460"/>
      <c r="BT5" s="5460"/>
      <c r="BU5" s="5460"/>
      <c r="BV5" s="5460"/>
      <c r="BW5" s="5460"/>
      <c r="BX5" s="5460"/>
      <c r="BY5" s="5460"/>
      <c r="BZ5" s="5460"/>
      <c r="CA5" s="5460"/>
      <c r="CB5" s="5460"/>
      <c r="CC5" s="5460"/>
      <c r="CD5" s="5460"/>
      <c r="CE5" s="5460"/>
      <c r="CF5" s="5460"/>
      <c r="CG5" s="5460"/>
      <c r="CH5" s="5460"/>
      <c r="CI5" s="5460"/>
      <c r="CJ5" s="5460"/>
      <c r="CK5" s="5460"/>
      <c r="CL5" s="5460"/>
      <c r="CM5" s="5460"/>
      <c r="CN5" s="5460"/>
      <c r="CO5" s="5460"/>
      <c r="CP5" s="5460"/>
      <c r="CQ5" s="5460"/>
      <c r="CR5" s="5460"/>
      <c r="CS5" s="5460"/>
      <c r="CT5" s="5460"/>
      <c r="CU5" s="5460"/>
      <c r="CV5" s="5460"/>
      <c r="CW5" s="5460"/>
      <c r="CX5" s="5460"/>
      <c r="CY5" s="5460"/>
      <c r="CZ5" s="5460"/>
      <c r="DA5" s="5460"/>
      <c r="DB5" s="5460"/>
      <c r="DC5" s="5460"/>
      <c r="DD5" s="5460"/>
      <c r="DE5" s="5460"/>
      <c r="DF5" s="5460"/>
      <c r="DG5" s="5460"/>
      <c r="DH5" s="5460"/>
      <c r="DI5" s="5460"/>
      <c r="DJ5" s="5460"/>
      <c r="DK5" s="5460"/>
      <c r="DL5" s="5460"/>
      <c r="DM5" s="5460"/>
      <c r="DN5" s="5460"/>
      <c r="DO5" s="5460"/>
      <c r="DP5" s="5460"/>
      <c r="DQ5" s="5460"/>
      <c r="DR5" s="5460"/>
      <c r="DS5" s="5460"/>
      <c r="DT5" s="5460"/>
      <c r="DU5" s="5460"/>
      <c r="DV5" s="5460"/>
      <c r="DW5" s="5460"/>
      <c r="DX5" s="5460"/>
      <c r="DY5" s="5460"/>
      <c r="DZ5" s="5460"/>
      <c r="EA5" s="5460"/>
      <c r="EB5" s="5460"/>
      <c r="EC5" s="5460"/>
      <c r="ED5" s="5460"/>
      <c r="EE5" s="5460"/>
      <c r="EF5" s="5460"/>
      <c r="EG5" s="5460"/>
      <c r="EH5" s="5460"/>
      <c r="EI5" s="5460"/>
      <c r="EJ5" s="5460"/>
      <c r="EK5" s="5460"/>
      <c r="EL5" s="5461"/>
      <c r="EM5" s="3965"/>
      <c r="EN5" s="3965"/>
      <c r="EO5" s="3965"/>
      <c r="EP5" s="3965"/>
    </row>
    <row r="6" spans="1:146" ht="15" hidden="1">
      <c r="A6" s="3824" t="s">
        <v>196</v>
      </c>
      <c r="B6" s="5457" t="s">
        <v>13</v>
      </c>
      <c r="C6" s="5458"/>
      <c r="D6" s="5458"/>
      <c r="E6" s="5459"/>
      <c r="F6" s="3826" t="s">
        <v>197</v>
      </c>
      <c r="G6" s="3827"/>
      <c r="H6" s="3827"/>
      <c r="I6" s="3827"/>
      <c r="J6" s="3827"/>
      <c r="K6" s="5457" t="s">
        <v>21</v>
      </c>
      <c r="L6" s="5458"/>
      <c r="M6" s="5458"/>
      <c r="N6" s="5458"/>
      <c r="O6" s="5458"/>
      <c r="P6" s="5458"/>
      <c r="Q6" s="5458"/>
      <c r="R6" s="5458"/>
      <c r="S6" s="5458"/>
      <c r="T6" s="5459"/>
      <c r="U6" s="3828"/>
      <c r="V6" s="3828"/>
      <c r="W6" s="3828"/>
      <c r="X6" s="3828"/>
      <c r="Y6" s="3828"/>
      <c r="Z6" s="3828"/>
      <c r="AA6" s="3828"/>
      <c r="AB6" s="3828"/>
      <c r="AC6" s="3828"/>
      <c r="AD6" s="3828"/>
      <c r="AE6" s="3828"/>
      <c r="AF6" s="3828"/>
      <c r="AG6" s="3828"/>
      <c r="AH6" s="3828">
        <v>0</v>
      </c>
      <c r="AI6" s="3829"/>
      <c r="AJ6" s="4131"/>
      <c r="AK6" s="3828"/>
      <c r="AL6" s="3828"/>
      <c r="AM6" s="3828"/>
      <c r="AN6" s="3828"/>
      <c r="AO6" s="3828"/>
      <c r="AP6" s="3828"/>
      <c r="AQ6" s="3828"/>
      <c r="AR6" s="3828"/>
      <c r="AS6" s="3828"/>
      <c r="AT6" s="3828"/>
      <c r="AU6" s="3830"/>
      <c r="AV6" s="3828"/>
      <c r="AW6" s="3828"/>
      <c r="AX6" s="3828"/>
      <c r="AY6" s="3828"/>
      <c r="AZ6" s="3828"/>
      <c r="BA6" s="3828"/>
      <c r="BB6" s="3828"/>
      <c r="BC6" s="3828"/>
      <c r="BD6" s="3828"/>
      <c r="BE6" s="3828"/>
      <c r="BF6" s="3828"/>
      <c r="BG6" s="3828"/>
      <c r="BH6" s="3828"/>
      <c r="BI6" s="3828"/>
      <c r="BJ6" s="3828"/>
      <c r="BK6" s="3828"/>
      <c r="BL6" s="3828"/>
      <c r="BM6" s="3828"/>
      <c r="BN6" s="4132"/>
      <c r="BO6" s="4132"/>
      <c r="BP6" s="3831"/>
      <c r="BQ6" s="3831"/>
      <c r="BR6" s="3828"/>
      <c r="BS6" s="3828"/>
      <c r="BT6" s="3828"/>
      <c r="BU6" s="3828"/>
      <c r="BV6" s="3828"/>
      <c r="BW6" s="3828"/>
      <c r="BX6" s="3828"/>
      <c r="BY6" s="3828"/>
      <c r="BZ6" s="3828"/>
      <c r="CA6" s="3828"/>
      <c r="CB6" s="3828"/>
      <c r="CC6" s="3828"/>
      <c r="CD6" s="3828"/>
      <c r="CE6" s="3828"/>
      <c r="CF6" s="3828"/>
      <c r="CG6" s="3828"/>
      <c r="CH6" s="3828"/>
      <c r="CI6" s="3828"/>
      <c r="CJ6" s="3828"/>
      <c r="CK6" s="3828"/>
      <c r="CL6" s="4132"/>
      <c r="CM6" s="3828"/>
      <c r="CN6" s="3828"/>
      <c r="CO6" s="3828"/>
      <c r="CP6" s="4133"/>
      <c r="CQ6" s="3828"/>
      <c r="CR6" s="3828"/>
      <c r="CS6" s="3828"/>
      <c r="CT6" s="4132"/>
      <c r="CU6" s="3828"/>
      <c r="CV6" s="3828"/>
      <c r="CW6" s="3828"/>
      <c r="CX6" s="4132"/>
      <c r="CY6" s="3828"/>
      <c r="CZ6" s="3828"/>
      <c r="DA6" s="3828"/>
      <c r="DB6" s="3828"/>
      <c r="DC6" s="3828"/>
      <c r="DD6" s="3828"/>
      <c r="DE6" s="3828"/>
      <c r="DF6" s="3828"/>
      <c r="DG6" s="3828"/>
      <c r="DH6" s="3828"/>
      <c r="DI6" s="3828"/>
      <c r="DJ6" s="3828"/>
      <c r="DK6" s="3828"/>
      <c r="DL6" s="3828"/>
      <c r="DM6" s="3828"/>
      <c r="DN6" s="3828"/>
      <c r="DO6" s="3828"/>
      <c r="DP6" s="3828"/>
      <c r="DQ6" s="3828"/>
      <c r="DR6" s="3828"/>
      <c r="DS6" s="3828"/>
      <c r="DT6" s="3828"/>
      <c r="DU6" s="3828"/>
      <c r="DV6" s="3828"/>
      <c r="DW6" s="3828"/>
      <c r="DX6" s="3828"/>
      <c r="DY6" s="3828"/>
      <c r="DZ6" s="4132"/>
      <c r="EA6" s="3828"/>
      <c r="EB6" s="3828"/>
      <c r="EC6" s="3828"/>
      <c r="ED6" s="3828"/>
      <c r="EE6" s="3828"/>
      <c r="EF6" s="3828"/>
      <c r="EG6" s="3828"/>
      <c r="EH6" s="3828"/>
      <c r="EI6" s="3828"/>
      <c r="EJ6" s="3828"/>
      <c r="EK6" s="3828"/>
      <c r="EL6" s="3832"/>
      <c r="EM6" s="3965"/>
      <c r="EN6" s="3965"/>
      <c r="EO6" s="3965"/>
      <c r="EP6" s="3965"/>
    </row>
    <row r="7" spans="1:146" ht="15" hidden="1">
      <c r="A7" s="3824" t="s">
        <v>198</v>
      </c>
      <c r="B7" s="3828"/>
      <c r="C7" s="3828" t="s">
        <v>10</v>
      </c>
      <c r="D7" s="3828"/>
      <c r="E7" s="3826" t="s">
        <v>199</v>
      </c>
      <c r="F7" s="5460" t="s">
        <v>200</v>
      </c>
      <c r="G7" s="5460"/>
      <c r="H7" s="5460"/>
      <c r="I7" s="5460"/>
      <c r="J7" s="5460"/>
      <c r="K7" s="5460"/>
      <c r="L7" s="5455" t="s">
        <v>201</v>
      </c>
      <c r="M7" s="5455"/>
      <c r="N7" s="5446" t="s">
        <v>39</v>
      </c>
      <c r="O7" s="5446"/>
      <c r="P7" s="3826" t="s">
        <v>202</v>
      </c>
      <c r="Q7" s="5446" t="s">
        <v>203</v>
      </c>
      <c r="R7" s="5446"/>
      <c r="S7" s="5455" t="s">
        <v>204</v>
      </c>
      <c r="T7" s="5455"/>
      <c r="U7" s="3828" t="s">
        <v>205</v>
      </c>
      <c r="V7" s="3826" t="s">
        <v>206</v>
      </c>
      <c r="W7" s="5446" t="s">
        <v>46</v>
      </c>
      <c r="X7" s="5446"/>
      <c r="Y7" s="5455" t="s">
        <v>207</v>
      </c>
      <c r="Z7" s="5455"/>
      <c r="AA7" s="5446" t="s">
        <v>208</v>
      </c>
      <c r="AB7" s="5446"/>
      <c r="AC7" s="3826" t="s">
        <v>209</v>
      </c>
      <c r="AD7" s="5456" t="s">
        <v>60</v>
      </c>
      <c r="AE7" s="5456"/>
      <c r="AF7" s="3828"/>
      <c r="AG7" s="5455" t="s">
        <v>210</v>
      </c>
      <c r="AH7" s="5455"/>
      <c r="AI7" s="3828" t="s">
        <v>31</v>
      </c>
      <c r="AJ7" s="3833" t="s">
        <v>211</v>
      </c>
      <c r="AK7" s="3828" t="s">
        <v>212</v>
      </c>
      <c r="AL7" s="5455" t="s">
        <v>213</v>
      </c>
      <c r="AM7" s="5455"/>
      <c r="AN7" s="3828"/>
      <c r="AO7" s="5445" t="s">
        <v>215</v>
      </c>
      <c r="AP7" s="5445"/>
      <c r="AQ7" s="5446"/>
      <c r="AR7" s="5446"/>
      <c r="AS7" s="3828"/>
      <c r="AT7" s="3828"/>
      <c r="AU7" s="3830"/>
      <c r="AV7" s="3826"/>
      <c r="AW7" s="3828"/>
      <c r="AX7" s="3828"/>
      <c r="AY7" s="3828"/>
      <c r="AZ7" s="3828"/>
      <c r="BA7" s="3828"/>
      <c r="BB7" s="3828"/>
      <c r="BC7" s="3828"/>
      <c r="BD7" s="3828"/>
      <c r="BE7" s="3828"/>
      <c r="BF7" s="3828"/>
      <c r="BG7" s="3828"/>
      <c r="BH7" s="3828"/>
      <c r="BI7" s="3828"/>
      <c r="BJ7" s="3828"/>
      <c r="BK7" s="3828"/>
      <c r="BL7" s="3828"/>
      <c r="BM7" s="3828"/>
      <c r="BN7" s="4132"/>
      <c r="BO7" s="4132"/>
      <c r="BP7" s="3831"/>
      <c r="BQ7" s="3831"/>
      <c r="BR7" s="3828"/>
      <c r="BS7" s="3828"/>
      <c r="BT7" s="3828"/>
      <c r="BU7" s="3828"/>
      <c r="BV7" s="3828"/>
      <c r="BW7" s="3828"/>
      <c r="BX7" s="3828"/>
      <c r="BY7" s="3828"/>
      <c r="BZ7" s="3828"/>
      <c r="CA7" s="3828"/>
      <c r="CB7" s="3828"/>
      <c r="CC7" s="3828"/>
      <c r="CD7" s="3828"/>
      <c r="CE7" s="3828"/>
      <c r="CF7" s="3828"/>
      <c r="CG7" s="3828"/>
      <c r="CH7" s="3828"/>
      <c r="CI7" s="3828"/>
      <c r="CJ7" s="3828"/>
      <c r="CK7" s="3828"/>
      <c r="CL7" s="4132"/>
      <c r="CM7" s="3828"/>
      <c r="CN7" s="3828"/>
      <c r="CO7" s="3828"/>
      <c r="CP7" s="4133"/>
      <c r="CQ7" s="3828"/>
      <c r="CR7" s="3828"/>
      <c r="CS7" s="3828"/>
      <c r="CT7" s="4132"/>
      <c r="CU7" s="5446"/>
      <c r="CV7" s="5446"/>
      <c r="CW7" s="5446"/>
      <c r="CX7" s="5446"/>
      <c r="CY7" s="5446"/>
      <c r="CZ7" s="5446"/>
      <c r="DA7" s="5446"/>
      <c r="DB7" s="5446"/>
      <c r="DC7" s="5446"/>
      <c r="DD7" s="5446"/>
      <c r="DE7" s="5446"/>
      <c r="DF7" s="5446"/>
      <c r="DG7" s="5446"/>
      <c r="DH7" s="5446"/>
      <c r="DI7" s="5446"/>
      <c r="DJ7" s="5446"/>
      <c r="DK7" s="5446"/>
      <c r="DL7" s="5446"/>
      <c r="DM7" s="5446"/>
      <c r="DN7" s="5446"/>
      <c r="DO7" s="5446"/>
      <c r="DP7" s="5446"/>
      <c r="DQ7" s="5446"/>
      <c r="DR7" s="5446"/>
      <c r="DS7" s="5446"/>
      <c r="DT7" s="5446"/>
      <c r="DU7" s="5446"/>
      <c r="DV7" s="5446"/>
      <c r="DW7" s="5446"/>
      <c r="DX7" s="5446"/>
      <c r="DY7" s="5446"/>
      <c r="DZ7" s="5446"/>
      <c r="EA7" s="5446"/>
      <c r="EB7" s="5446"/>
      <c r="EC7" s="5446"/>
      <c r="ED7" s="5446"/>
      <c r="EE7" s="5446"/>
      <c r="EF7" s="5446"/>
      <c r="EG7" s="5446"/>
      <c r="EH7" s="5446"/>
      <c r="EI7" s="5446"/>
      <c r="EJ7" s="5446"/>
      <c r="EK7" s="5446"/>
      <c r="EL7" s="5447"/>
      <c r="EM7" s="3965"/>
      <c r="EN7" s="3965"/>
      <c r="EO7" s="3965"/>
      <c r="EP7" s="3965"/>
    </row>
    <row r="8" spans="1:146" ht="15" hidden="1">
      <c r="A8" s="5448" t="s">
        <v>1885</v>
      </c>
      <c r="B8" s="5449"/>
      <c r="C8" s="5449"/>
      <c r="D8" s="5449"/>
      <c r="E8" s="5449"/>
      <c r="F8" s="5449"/>
      <c r="G8" s="5449"/>
      <c r="H8" s="5449"/>
      <c r="I8" s="5449"/>
      <c r="J8" s="5449"/>
      <c r="K8" s="5449"/>
      <c r="L8" s="5449"/>
      <c r="M8" s="5449"/>
      <c r="N8" s="5449"/>
      <c r="O8" s="5449"/>
      <c r="P8" s="5449"/>
      <c r="Q8" s="5449"/>
      <c r="R8" s="5449"/>
      <c r="S8" s="5449"/>
      <c r="T8" s="5449"/>
      <c r="U8" s="5449"/>
      <c r="V8" s="5449"/>
      <c r="W8" s="5449"/>
      <c r="X8" s="5449"/>
      <c r="Y8" s="5449"/>
      <c r="Z8" s="5449"/>
      <c r="AA8" s="5449"/>
      <c r="AB8" s="5449"/>
      <c r="AC8" s="5449"/>
      <c r="AD8" s="5449"/>
      <c r="AE8" s="5449"/>
      <c r="AF8" s="5449"/>
      <c r="AG8" s="5449"/>
      <c r="AH8" s="5449"/>
      <c r="AI8" s="5449"/>
      <c r="AJ8" s="5449"/>
      <c r="AK8" s="5449"/>
      <c r="AL8" s="5449"/>
      <c r="AM8" s="5449"/>
      <c r="AN8" s="5450"/>
      <c r="AO8" s="5449"/>
      <c r="AP8" s="5449"/>
      <c r="AQ8" s="5449"/>
      <c r="AR8" s="5449"/>
      <c r="AS8" s="5449"/>
      <c r="AT8" s="5449"/>
      <c r="AU8" s="5449"/>
      <c r="AV8" s="5449"/>
      <c r="AW8" s="5449"/>
      <c r="AX8" s="5449"/>
      <c r="AY8" s="5449"/>
      <c r="AZ8" s="5449"/>
      <c r="BA8" s="5449"/>
      <c r="BB8" s="5449"/>
      <c r="BC8" s="5449"/>
      <c r="BD8" s="5449"/>
      <c r="BE8" s="5449"/>
      <c r="BF8" s="5449"/>
      <c r="BG8" s="5449"/>
      <c r="BH8" s="5449"/>
      <c r="BI8" s="5449"/>
      <c r="BJ8" s="5449"/>
      <c r="BK8" s="5449"/>
      <c r="BL8" s="5449"/>
      <c r="BM8" s="5449"/>
      <c r="BN8" s="5449"/>
      <c r="BO8" s="5449"/>
      <c r="BP8" s="5449"/>
      <c r="BQ8" s="5449"/>
      <c r="BR8" s="5449"/>
      <c r="BS8" s="5449"/>
      <c r="BT8" s="5449"/>
      <c r="BU8" s="5449"/>
      <c r="BV8" s="5449"/>
      <c r="BW8" s="5449"/>
      <c r="BX8" s="5449"/>
      <c r="BY8" s="5449"/>
      <c r="BZ8" s="5449"/>
      <c r="CA8" s="5449"/>
      <c r="CB8" s="5449"/>
      <c r="CC8" s="5449"/>
      <c r="CD8" s="5449"/>
      <c r="CE8" s="5449"/>
      <c r="CF8" s="5449"/>
      <c r="CG8" s="5449"/>
      <c r="CH8" s="5449"/>
      <c r="CI8" s="5449"/>
      <c r="CJ8" s="5449"/>
      <c r="CK8" s="5449"/>
      <c r="CL8" s="5449"/>
      <c r="CM8" s="5449"/>
      <c r="CN8" s="5449"/>
      <c r="CO8" s="5449"/>
      <c r="CP8" s="5449"/>
      <c r="CQ8" s="5449"/>
      <c r="CR8" s="5449"/>
      <c r="CS8" s="5449"/>
      <c r="CT8" s="5449"/>
      <c r="CU8" s="5449"/>
      <c r="CV8" s="5449"/>
      <c r="CW8" s="5449"/>
      <c r="CX8" s="5449"/>
      <c r="CY8" s="5449"/>
      <c r="CZ8" s="5449"/>
      <c r="DA8" s="5449"/>
      <c r="DB8" s="5449"/>
      <c r="DC8" s="5449"/>
      <c r="DD8" s="5449"/>
      <c r="DE8" s="5449"/>
      <c r="DF8" s="5449"/>
      <c r="DG8" s="5449"/>
      <c r="DH8" s="5449"/>
      <c r="DI8" s="5449"/>
      <c r="DJ8" s="5449"/>
      <c r="DK8" s="5449"/>
      <c r="DL8" s="5449"/>
      <c r="DM8" s="5449"/>
      <c r="DN8" s="5449"/>
      <c r="DO8" s="5449"/>
      <c r="DP8" s="5449"/>
      <c r="DQ8" s="5449"/>
      <c r="DR8" s="5449"/>
      <c r="DS8" s="5449"/>
      <c r="DT8" s="5449"/>
      <c r="DU8" s="5449"/>
      <c r="DV8" s="5449"/>
      <c r="DW8" s="5449"/>
      <c r="DX8" s="5449"/>
      <c r="DY8" s="5449"/>
      <c r="DZ8" s="5449"/>
      <c r="EA8" s="5449"/>
      <c r="EB8" s="5449"/>
      <c r="EC8" s="5449"/>
      <c r="ED8" s="5449"/>
      <c r="EE8" s="5449"/>
      <c r="EF8" s="5449"/>
      <c r="EG8" s="5449"/>
      <c r="EH8" s="5449"/>
      <c r="EI8" s="5449"/>
      <c r="EJ8" s="5449"/>
      <c r="EK8" s="5449"/>
      <c r="EL8" s="5451"/>
      <c r="EM8" s="3965"/>
      <c r="EN8" s="3965"/>
      <c r="EO8" s="3965"/>
      <c r="EP8" s="3965"/>
    </row>
    <row r="9" spans="1:146" s="3951" customFormat="1" ht="17.25" customHeight="1">
      <c r="A9" s="5452" t="s">
        <v>217</v>
      </c>
      <c r="B9" s="5430" t="s">
        <v>218</v>
      </c>
      <c r="C9" s="5432" t="s">
        <v>219</v>
      </c>
      <c r="D9" s="5432"/>
      <c r="E9" s="5432"/>
      <c r="F9" s="5432"/>
      <c r="G9" s="5432"/>
      <c r="H9" s="5432"/>
      <c r="I9" s="5432"/>
      <c r="J9" s="5432"/>
      <c r="K9" s="5432"/>
      <c r="L9" s="5432"/>
      <c r="M9" s="5432"/>
      <c r="N9" s="5432"/>
      <c r="O9" s="5432"/>
      <c r="P9" s="5432"/>
      <c r="Q9" s="5432"/>
      <c r="R9" s="5432"/>
      <c r="S9" s="5432"/>
      <c r="T9" s="5432"/>
      <c r="U9" s="5432"/>
      <c r="V9" s="5432"/>
      <c r="W9" s="5432"/>
      <c r="X9" s="5432"/>
      <c r="Y9" s="5432"/>
      <c r="Z9" s="5432"/>
      <c r="AA9" s="5432"/>
      <c r="AB9" s="5432"/>
      <c r="AC9" s="5432"/>
      <c r="AD9" s="5432"/>
      <c r="AE9" s="5432"/>
      <c r="AF9" s="5432"/>
      <c r="AG9" s="5432"/>
      <c r="AH9" s="3950"/>
      <c r="AI9" s="5430" t="s">
        <v>220</v>
      </c>
      <c r="AJ9" s="5430"/>
      <c r="AK9" s="5430"/>
      <c r="AL9" s="5430"/>
      <c r="AM9" s="5430"/>
      <c r="AN9" s="5454"/>
      <c r="AO9" s="5430"/>
      <c r="AP9" s="5430"/>
      <c r="AQ9" s="5430"/>
      <c r="AR9" s="5430"/>
      <c r="AS9" s="5430"/>
      <c r="AT9" s="5430"/>
      <c r="AU9" s="5430" t="s">
        <v>221</v>
      </c>
      <c r="AV9" s="5430"/>
      <c r="AW9" s="5430"/>
      <c r="AX9" s="5430"/>
      <c r="AY9" s="5430"/>
      <c r="AZ9" s="5430"/>
      <c r="BA9" s="5430"/>
      <c r="BB9" s="5430"/>
      <c r="BC9" s="5430"/>
      <c r="BD9" s="5430"/>
      <c r="BE9" s="5430"/>
      <c r="BF9" s="5430"/>
      <c r="BG9" s="5430"/>
      <c r="BH9" s="5430"/>
      <c r="BI9" s="5430"/>
      <c r="BJ9" s="5430"/>
      <c r="BK9" s="5430"/>
      <c r="BL9" s="5430"/>
      <c r="BM9" s="5430" t="s">
        <v>222</v>
      </c>
      <c r="BN9" s="5432" t="s">
        <v>223</v>
      </c>
      <c r="BO9" s="5432"/>
      <c r="BP9" s="5432"/>
      <c r="BQ9" s="5432"/>
      <c r="BR9" s="5432"/>
      <c r="BS9" s="5432"/>
      <c r="BT9" s="5432"/>
      <c r="BU9" s="5432"/>
      <c r="BV9" s="5432"/>
      <c r="BW9" s="5432"/>
      <c r="BX9" s="5432"/>
      <c r="BY9" s="5432"/>
      <c r="BZ9" s="5432"/>
      <c r="CA9" s="5432"/>
      <c r="CB9" s="5432"/>
      <c r="CC9" s="5432"/>
      <c r="CD9" s="5432"/>
      <c r="CE9" s="5432"/>
      <c r="CF9" s="5432"/>
      <c r="CG9" s="5432"/>
      <c r="CH9" s="5432"/>
      <c r="CI9" s="5432"/>
      <c r="CJ9" s="5432"/>
      <c r="CK9" s="5432"/>
      <c r="CL9" s="5432"/>
      <c r="CM9" s="5432"/>
      <c r="CN9" s="5432"/>
      <c r="CO9" s="5432"/>
      <c r="CP9" s="5432"/>
      <c r="CQ9" s="5432"/>
      <c r="CR9" s="5432"/>
      <c r="CS9" s="5432"/>
      <c r="CT9" s="5432"/>
      <c r="CU9" s="5432"/>
      <c r="CV9" s="5432"/>
      <c r="CW9" s="5432"/>
      <c r="CX9" s="5432"/>
      <c r="CY9" s="5432"/>
      <c r="CZ9" s="5432"/>
      <c r="DA9" s="5432"/>
      <c r="DB9" s="5432"/>
      <c r="DC9" s="5432"/>
      <c r="DD9" s="5432"/>
      <c r="DE9" s="5432"/>
      <c r="DF9" s="5432"/>
      <c r="DG9" s="5432"/>
      <c r="DH9" s="5432"/>
      <c r="DI9" s="5432"/>
      <c r="DJ9" s="5432"/>
      <c r="DK9" s="5432"/>
      <c r="DL9" s="5432"/>
      <c r="DM9" s="5432"/>
      <c r="DN9" s="5432"/>
      <c r="DO9" s="5432"/>
      <c r="DP9" s="5432"/>
      <c r="DQ9" s="5432"/>
      <c r="DR9" s="5432"/>
      <c r="DS9" s="5432"/>
      <c r="DT9" s="5432"/>
      <c r="DU9" s="5432"/>
      <c r="DV9" s="5432"/>
      <c r="DW9" s="5432"/>
      <c r="DX9" s="5432"/>
      <c r="DY9" s="5432"/>
      <c r="DZ9" s="5432"/>
      <c r="EA9" s="5430" t="s">
        <v>224</v>
      </c>
      <c r="EB9" s="5430"/>
      <c r="EC9" s="5430"/>
      <c r="ED9" s="5430"/>
      <c r="EE9" s="5430"/>
      <c r="EF9" s="5430"/>
      <c r="EG9" s="5430" t="s">
        <v>225</v>
      </c>
      <c r="EH9" s="5430"/>
      <c r="EI9" s="5430"/>
      <c r="EJ9" s="5430"/>
      <c r="EK9" s="5430"/>
      <c r="EL9" s="5428"/>
      <c r="EM9" s="4135"/>
      <c r="EN9" s="4135"/>
      <c r="EO9" s="4135"/>
      <c r="EP9" s="4135"/>
    </row>
    <row r="10" spans="1:146" s="3951" customFormat="1" ht="17.25" customHeight="1">
      <c r="A10" s="5452"/>
      <c r="B10" s="5430"/>
      <c r="C10" s="5430" t="s">
        <v>226</v>
      </c>
      <c r="D10" s="5430" t="s">
        <v>227</v>
      </c>
      <c r="E10" s="5430" t="s">
        <v>228</v>
      </c>
      <c r="F10" s="5430" t="s">
        <v>229</v>
      </c>
      <c r="G10" s="5430" t="s">
        <v>226</v>
      </c>
      <c r="H10" s="5430" t="s">
        <v>227</v>
      </c>
      <c r="I10" s="5430" t="s">
        <v>228</v>
      </c>
      <c r="J10" s="5430" t="s">
        <v>229</v>
      </c>
      <c r="K10" s="5430" t="s">
        <v>230</v>
      </c>
      <c r="L10" s="5430" t="s">
        <v>231</v>
      </c>
      <c r="M10" s="5432" t="s">
        <v>232</v>
      </c>
      <c r="N10" s="5432"/>
      <c r="O10" s="5430" t="s">
        <v>221</v>
      </c>
      <c r="P10" s="5430"/>
      <c r="Q10" s="5430"/>
      <c r="R10" s="5430"/>
      <c r="S10" s="5430"/>
      <c r="T10" s="5430"/>
      <c r="U10" s="5430"/>
      <c r="V10" s="5430"/>
      <c r="W10" s="5430"/>
      <c r="X10" s="5430"/>
      <c r="Y10" s="5430"/>
      <c r="Z10" s="5430"/>
      <c r="AA10" s="5430"/>
      <c r="AB10" s="5430"/>
      <c r="AC10" s="5430"/>
      <c r="AD10" s="5430"/>
      <c r="AE10" s="5430"/>
      <c r="AF10" s="5430"/>
      <c r="AG10" s="5430" t="s">
        <v>233</v>
      </c>
      <c r="AH10" s="5437" t="s">
        <v>234</v>
      </c>
      <c r="AI10" s="5430" t="s">
        <v>235</v>
      </c>
      <c r="AJ10" s="5439" t="s">
        <v>236</v>
      </c>
      <c r="AK10" s="5430" t="s">
        <v>237</v>
      </c>
      <c r="AL10" s="5430" t="s">
        <v>238</v>
      </c>
      <c r="AM10" s="5441" t="s">
        <v>49</v>
      </c>
      <c r="AN10" s="5435" t="s">
        <v>239</v>
      </c>
      <c r="AO10" s="5443" t="s">
        <v>230</v>
      </c>
      <c r="AP10" s="5430" t="s">
        <v>231</v>
      </c>
      <c r="AQ10" s="5435" t="s">
        <v>240</v>
      </c>
      <c r="AR10" s="5435" t="s">
        <v>241</v>
      </c>
      <c r="AS10" s="5432" t="s">
        <v>232</v>
      </c>
      <c r="AT10" s="5432"/>
      <c r="AU10" s="5430"/>
      <c r="AV10" s="5430"/>
      <c r="AW10" s="5430"/>
      <c r="AX10" s="5430"/>
      <c r="AY10" s="5430"/>
      <c r="AZ10" s="5430"/>
      <c r="BA10" s="5430"/>
      <c r="BB10" s="5430"/>
      <c r="BC10" s="5430"/>
      <c r="BD10" s="5430"/>
      <c r="BE10" s="5430"/>
      <c r="BF10" s="5430"/>
      <c r="BG10" s="5430"/>
      <c r="BH10" s="5430"/>
      <c r="BI10" s="5430"/>
      <c r="BJ10" s="5430"/>
      <c r="BK10" s="5430"/>
      <c r="BL10" s="5430"/>
      <c r="BM10" s="5430"/>
      <c r="BN10" s="5432">
        <v>2023</v>
      </c>
      <c r="BO10" s="5432"/>
      <c r="BP10" s="5432"/>
      <c r="BQ10" s="5432"/>
      <c r="BR10" s="5432">
        <v>2024</v>
      </c>
      <c r="BS10" s="5432"/>
      <c r="BT10" s="5432"/>
      <c r="BU10" s="5432"/>
      <c r="BV10" s="5432">
        <v>2025</v>
      </c>
      <c r="BW10" s="5432"/>
      <c r="BX10" s="5432"/>
      <c r="BY10" s="5432"/>
      <c r="BZ10" s="5432">
        <v>2026</v>
      </c>
      <c r="CA10" s="5432"/>
      <c r="CB10" s="5432"/>
      <c r="CC10" s="5432"/>
      <c r="CD10" s="5432">
        <v>2027</v>
      </c>
      <c r="CE10" s="5432"/>
      <c r="CF10" s="5432"/>
      <c r="CG10" s="5432"/>
      <c r="CH10" s="5432">
        <v>2028</v>
      </c>
      <c r="CI10" s="5432"/>
      <c r="CJ10" s="5432"/>
      <c r="CK10" s="5432"/>
      <c r="CL10" s="5432">
        <v>2029</v>
      </c>
      <c r="CM10" s="5432"/>
      <c r="CN10" s="5432"/>
      <c r="CO10" s="5432"/>
      <c r="CP10" s="5432">
        <v>2030</v>
      </c>
      <c r="CQ10" s="5432"/>
      <c r="CR10" s="5432"/>
      <c r="CS10" s="5432"/>
      <c r="CT10" s="5432">
        <v>2031</v>
      </c>
      <c r="CU10" s="5432"/>
      <c r="CV10" s="5432"/>
      <c r="CW10" s="5432"/>
      <c r="CX10" s="5432">
        <v>2032</v>
      </c>
      <c r="CY10" s="5432"/>
      <c r="CZ10" s="5432"/>
      <c r="DA10" s="5432"/>
      <c r="DB10" s="5432">
        <v>2033</v>
      </c>
      <c r="DC10" s="5432"/>
      <c r="DD10" s="5432"/>
      <c r="DE10" s="5432"/>
      <c r="DF10" s="5432">
        <v>2034</v>
      </c>
      <c r="DG10" s="5432"/>
      <c r="DH10" s="5432"/>
      <c r="DI10" s="5432"/>
      <c r="DJ10" s="5432">
        <v>2035</v>
      </c>
      <c r="DK10" s="5432"/>
      <c r="DL10" s="5432"/>
      <c r="DM10" s="5432"/>
      <c r="DN10" s="5432">
        <v>2036</v>
      </c>
      <c r="DO10" s="5432"/>
      <c r="DP10" s="5432"/>
      <c r="DQ10" s="5432"/>
      <c r="DR10" s="5432">
        <v>2037</v>
      </c>
      <c r="DS10" s="5432"/>
      <c r="DT10" s="5432"/>
      <c r="DU10" s="5432"/>
      <c r="DV10" s="5432">
        <v>2038</v>
      </c>
      <c r="DW10" s="5432"/>
      <c r="DX10" s="5432"/>
      <c r="DY10" s="5432"/>
      <c r="DZ10" s="5433" t="s">
        <v>242</v>
      </c>
      <c r="EA10" s="5430" t="s">
        <v>243</v>
      </c>
      <c r="EB10" s="5430" t="s">
        <v>244</v>
      </c>
      <c r="EC10" s="5430" t="s">
        <v>245</v>
      </c>
      <c r="ED10" s="5430" t="s">
        <v>246</v>
      </c>
      <c r="EE10" s="5430" t="s">
        <v>247</v>
      </c>
      <c r="EF10" s="5430" t="s">
        <v>248</v>
      </c>
      <c r="EG10" s="5430" t="s">
        <v>243</v>
      </c>
      <c r="EH10" s="5430" t="s">
        <v>244</v>
      </c>
      <c r="EI10" s="5430" t="s">
        <v>245</v>
      </c>
      <c r="EJ10" s="5430" t="s">
        <v>246</v>
      </c>
      <c r="EK10" s="5430" t="s">
        <v>247</v>
      </c>
      <c r="EL10" s="5428" t="s">
        <v>248</v>
      </c>
      <c r="EM10" s="4135"/>
      <c r="EN10" s="4135"/>
      <c r="EO10" s="4135"/>
      <c r="EP10" s="4135"/>
    </row>
    <row r="11" spans="1:146" s="3951" customFormat="1" ht="44.25" customHeight="1">
      <c r="A11" s="5453"/>
      <c r="B11" s="5431"/>
      <c r="C11" s="5431"/>
      <c r="D11" s="5431"/>
      <c r="E11" s="5431"/>
      <c r="F11" s="5431"/>
      <c r="G11" s="5431"/>
      <c r="H11" s="5431"/>
      <c r="I11" s="5431"/>
      <c r="J11" s="5431"/>
      <c r="K11" s="5431"/>
      <c r="L11" s="5431"/>
      <c r="M11" s="3953" t="s">
        <v>249</v>
      </c>
      <c r="N11" s="3953" t="s">
        <v>250</v>
      </c>
      <c r="O11" s="3952" t="s">
        <v>251</v>
      </c>
      <c r="P11" s="3952" t="s">
        <v>252</v>
      </c>
      <c r="Q11" s="3952" t="s">
        <v>253</v>
      </c>
      <c r="R11" s="3952" t="s">
        <v>254</v>
      </c>
      <c r="S11" s="3952" t="s">
        <v>255</v>
      </c>
      <c r="T11" s="3952" t="s">
        <v>256</v>
      </c>
      <c r="U11" s="3952" t="s">
        <v>257</v>
      </c>
      <c r="V11" s="3952" t="s">
        <v>258</v>
      </c>
      <c r="W11" s="3952" t="s">
        <v>259</v>
      </c>
      <c r="X11" s="3952" t="s">
        <v>260</v>
      </c>
      <c r="Y11" s="3952" t="s">
        <v>261</v>
      </c>
      <c r="Z11" s="3952" t="s">
        <v>262</v>
      </c>
      <c r="AA11" s="3952" t="s">
        <v>263</v>
      </c>
      <c r="AB11" s="3952" t="s">
        <v>264</v>
      </c>
      <c r="AC11" s="3952" t="s">
        <v>265</v>
      </c>
      <c r="AD11" s="3952" t="s">
        <v>266</v>
      </c>
      <c r="AE11" s="3952" t="s">
        <v>267</v>
      </c>
      <c r="AF11" s="3952" t="s">
        <v>268</v>
      </c>
      <c r="AG11" s="5431"/>
      <c r="AH11" s="5438"/>
      <c r="AI11" s="5431"/>
      <c r="AJ11" s="5440"/>
      <c r="AK11" s="5431"/>
      <c r="AL11" s="5431"/>
      <c r="AM11" s="5442"/>
      <c r="AN11" s="5436"/>
      <c r="AO11" s="5444"/>
      <c r="AP11" s="5431"/>
      <c r="AQ11" s="5436"/>
      <c r="AR11" s="5436"/>
      <c r="AS11" s="3953" t="s">
        <v>249</v>
      </c>
      <c r="AT11" s="3953" t="s">
        <v>250</v>
      </c>
      <c r="AU11" s="3954" t="s">
        <v>251</v>
      </c>
      <c r="AV11" s="3952" t="s">
        <v>252</v>
      </c>
      <c r="AW11" s="3952" t="s">
        <v>253</v>
      </c>
      <c r="AX11" s="3952" t="s">
        <v>254</v>
      </c>
      <c r="AY11" s="3952" t="s">
        <v>255</v>
      </c>
      <c r="AZ11" s="3952" t="s">
        <v>256</v>
      </c>
      <c r="BA11" s="3952" t="s">
        <v>257</v>
      </c>
      <c r="BB11" s="3952" t="s">
        <v>258</v>
      </c>
      <c r="BC11" s="3952" t="s">
        <v>259</v>
      </c>
      <c r="BD11" s="3952" t="s">
        <v>260</v>
      </c>
      <c r="BE11" s="3952" t="s">
        <v>261</v>
      </c>
      <c r="BF11" s="3952" t="s">
        <v>262</v>
      </c>
      <c r="BG11" s="3952" t="s">
        <v>263</v>
      </c>
      <c r="BH11" s="3952" t="s">
        <v>264</v>
      </c>
      <c r="BI11" s="3952" t="s">
        <v>265</v>
      </c>
      <c r="BJ11" s="3952" t="s">
        <v>266</v>
      </c>
      <c r="BK11" s="3952" t="s">
        <v>267</v>
      </c>
      <c r="BL11" s="3952" t="s">
        <v>268</v>
      </c>
      <c r="BM11" s="5431"/>
      <c r="BN11" s="3955" t="s">
        <v>223</v>
      </c>
      <c r="BO11" s="3955" t="s">
        <v>223</v>
      </c>
      <c r="BP11" s="3956" t="s">
        <v>270</v>
      </c>
      <c r="BQ11" s="3957" t="s">
        <v>271</v>
      </c>
      <c r="BR11" s="3953" t="s">
        <v>223</v>
      </c>
      <c r="BS11" s="3953" t="s">
        <v>223</v>
      </c>
      <c r="BT11" s="3953" t="s">
        <v>270</v>
      </c>
      <c r="BU11" s="3958" t="s">
        <v>271</v>
      </c>
      <c r="BV11" s="3953" t="s">
        <v>223</v>
      </c>
      <c r="BW11" s="3953" t="s">
        <v>269</v>
      </c>
      <c r="BX11" s="3953" t="s">
        <v>270</v>
      </c>
      <c r="BY11" s="3958" t="s">
        <v>271</v>
      </c>
      <c r="BZ11" s="3953" t="s">
        <v>223</v>
      </c>
      <c r="CA11" s="3953" t="s">
        <v>272</v>
      </c>
      <c r="CB11" s="3953" t="s">
        <v>270</v>
      </c>
      <c r="CC11" s="3958" t="s">
        <v>271</v>
      </c>
      <c r="CD11" s="3953" t="s">
        <v>223</v>
      </c>
      <c r="CE11" s="3953" t="s">
        <v>272</v>
      </c>
      <c r="CF11" s="3953" t="s">
        <v>270</v>
      </c>
      <c r="CG11" s="3958" t="s">
        <v>271</v>
      </c>
      <c r="CH11" s="3953" t="s">
        <v>223</v>
      </c>
      <c r="CI11" s="3953" t="s">
        <v>272</v>
      </c>
      <c r="CJ11" s="3953" t="s">
        <v>270</v>
      </c>
      <c r="CK11" s="3958" t="s">
        <v>271</v>
      </c>
      <c r="CL11" s="3955" t="s">
        <v>223</v>
      </c>
      <c r="CM11" s="3953" t="s">
        <v>272</v>
      </c>
      <c r="CN11" s="3953" t="s">
        <v>270</v>
      </c>
      <c r="CO11" s="3958" t="s">
        <v>271</v>
      </c>
      <c r="CP11" s="3953" t="s">
        <v>223</v>
      </c>
      <c r="CQ11" s="3953" t="s">
        <v>272</v>
      </c>
      <c r="CR11" s="3953" t="s">
        <v>270</v>
      </c>
      <c r="CS11" s="3958" t="s">
        <v>271</v>
      </c>
      <c r="CT11" s="3955" t="s">
        <v>223</v>
      </c>
      <c r="CU11" s="3953" t="s">
        <v>272</v>
      </c>
      <c r="CV11" s="3953" t="s">
        <v>270</v>
      </c>
      <c r="CW11" s="3958" t="s">
        <v>271</v>
      </c>
      <c r="CX11" s="3955" t="s">
        <v>223</v>
      </c>
      <c r="CY11" s="3953" t="s">
        <v>272</v>
      </c>
      <c r="CZ11" s="3953" t="s">
        <v>270</v>
      </c>
      <c r="DA11" s="3958" t="s">
        <v>271</v>
      </c>
      <c r="DB11" s="3953" t="s">
        <v>223</v>
      </c>
      <c r="DC11" s="3953" t="s">
        <v>272</v>
      </c>
      <c r="DD11" s="3953" t="s">
        <v>270</v>
      </c>
      <c r="DE11" s="3958" t="s">
        <v>271</v>
      </c>
      <c r="DF11" s="3953" t="s">
        <v>223</v>
      </c>
      <c r="DG11" s="3953" t="s">
        <v>272</v>
      </c>
      <c r="DH11" s="3953" t="s">
        <v>270</v>
      </c>
      <c r="DI11" s="3958" t="s">
        <v>271</v>
      </c>
      <c r="DJ11" s="3953" t="s">
        <v>223</v>
      </c>
      <c r="DK11" s="3953" t="s">
        <v>272</v>
      </c>
      <c r="DL11" s="3953" t="s">
        <v>270</v>
      </c>
      <c r="DM11" s="3958" t="s">
        <v>271</v>
      </c>
      <c r="DN11" s="3953" t="s">
        <v>223</v>
      </c>
      <c r="DO11" s="3953" t="s">
        <v>272</v>
      </c>
      <c r="DP11" s="3953" t="s">
        <v>270</v>
      </c>
      <c r="DQ11" s="3958" t="s">
        <v>271</v>
      </c>
      <c r="DR11" s="3953" t="s">
        <v>223</v>
      </c>
      <c r="DS11" s="3953" t="s">
        <v>272</v>
      </c>
      <c r="DT11" s="3953" t="s">
        <v>270</v>
      </c>
      <c r="DU11" s="3958" t="s">
        <v>271</v>
      </c>
      <c r="DV11" s="3953" t="s">
        <v>223</v>
      </c>
      <c r="DW11" s="3953" t="s">
        <v>272</v>
      </c>
      <c r="DX11" s="3953" t="s">
        <v>270</v>
      </c>
      <c r="DY11" s="3958" t="s">
        <v>271</v>
      </c>
      <c r="DZ11" s="5434"/>
      <c r="EA11" s="5431"/>
      <c r="EB11" s="5431"/>
      <c r="EC11" s="5431"/>
      <c r="ED11" s="5431"/>
      <c r="EE11" s="5431"/>
      <c r="EF11" s="5431"/>
      <c r="EG11" s="5431"/>
      <c r="EH11" s="5431"/>
      <c r="EI11" s="5431"/>
      <c r="EJ11" s="5431"/>
      <c r="EK11" s="5431"/>
      <c r="EL11" s="5429"/>
      <c r="EM11" s="4135"/>
      <c r="EN11" s="4135"/>
      <c r="EO11" s="4135"/>
      <c r="EP11" s="4135"/>
    </row>
    <row r="12" spans="1:146" ht="154.5" customHeight="1">
      <c r="A12" s="4136" t="s">
        <v>1303</v>
      </c>
      <c r="B12" s="4137">
        <v>0.31</v>
      </c>
      <c r="C12" s="4134" t="s">
        <v>1886</v>
      </c>
      <c r="D12" s="4138">
        <v>3.8699999999999998E-2</v>
      </c>
      <c r="E12" s="4134" t="s">
        <v>1305</v>
      </c>
      <c r="F12" s="4139" t="s">
        <v>1306</v>
      </c>
      <c r="G12" s="3834" t="s">
        <v>1887</v>
      </c>
      <c r="H12" s="4138">
        <v>3.8699999999999998E-2</v>
      </c>
      <c r="I12" s="3835" t="s">
        <v>1888</v>
      </c>
      <c r="J12" s="4140" t="s">
        <v>1889</v>
      </c>
      <c r="K12" s="3836" t="s">
        <v>299</v>
      </c>
      <c r="L12" s="4141" t="s">
        <v>26</v>
      </c>
      <c r="M12" s="4141" t="s">
        <v>437</v>
      </c>
      <c r="N12" s="4141"/>
      <c r="O12" s="4142"/>
      <c r="P12" s="4142">
        <v>50770</v>
      </c>
      <c r="Q12" s="4143">
        <v>0.15</v>
      </c>
      <c r="R12" s="4143">
        <v>0.25</v>
      </c>
      <c r="S12" s="4143">
        <v>0.35</v>
      </c>
      <c r="T12" s="4143">
        <v>0.43</v>
      </c>
      <c r="U12" s="4143">
        <v>0.49</v>
      </c>
      <c r="V12" s="4143">
        <v>0.55000000000000004</v>
      </c>
      <c r="W12" s="4143">
        <v>0.61</v>
      </c>
      <c r="X12" s="4143">
        <v>0.67</v>
      </c>
      <c r="Y12" s="4143">
        <v>0.73</v>
      </c>
      <c r="Z12" s="4143">
        <v>0.79</v>
      </c>
      <c r="AA12" s="4143">
        <v>0.84</v>
      </c>
      <c r="AB12" s="4143">
        <v>0.89</v>
      </c>
      <c r="AC12" s="4143">
        <v>0.94</v>
      </c>
      <c r="AD12" s="4143">
        <v>0.96</v>
      </c>
      <c r="AE12" s="4143">
        <v>0.98</v>
      </c>
      <c r="AF12" s="4143">
        <v>1</v>
      </c>
      <c r="AG12" s="4143">
        <v>1</v>
      </c>
      <c r="AH12" s="3836" t="s">
        <v>279</v>
      </c>
      <c r="AI12" s="4141" t="s">
        <v>1890</v>
      </c>
      <c r="AJ12" s="4144">
        <v>4.7999999999999996E-3</v>
      </c>
      <c r="AK12" s="4141" t="s">
        <v>1891</v>
      </c>
      <c r="AL12" s="4141" t="s">
        <v>1892</v>
      </c>
      <c r="AM12" s="4141" t="s">
        <v>1310</v>
      </c>
      <c r="AN12" s="4141" t="s">
        <v>1311</v>
      </c>
      <c r="AO12" s="4141" t="s">
        <v>285</v>
      </c>
      <c r="AP12" s="4141" t="s">
        <v>20</v>
      </c>
      <c r="AQ12" s="3837" t="str">
        <f t="shared" ref="AQ12:AQ43" si="0">IF(ISNUMBER(SEARCH("ND",AR12)),"NO","SI")</f>
        <v>SI</v>
      </c>
      <c r="AR12" s="4141">
        <v>314</v>
      </c>
      <c r="AS12" s="4141" t="s">
        <v>437</v>
      </c>
      <c r="AT12" s="4141" t="s">
        <v>437</v>
      </c>
      <c r="AU12" s="3838">
        <v>45444</v>
      </c>
      <c r="AV12" s="4142">
        <v>50769</v>
      </c>
      <c r="AW12" s="4141">
        <v>0</v>
      </c>
      <c r="AX12" s="4141">
        <v>135</v>
      </c>
      <c r="AY12" s="4141">
        <v>135</v>
      </c>
      <c r="AZ12" s="4141">
        <v>135</v>
      </c>
      <c r="BA12" s="4141">
        <v>135</v>
      </c>
      <c r="BB12" s="4141">
        <v>135</v>
      </c>
      <c r="BC12" s="4141">
        <v>135</v>
      </c>
      <c r="BD12" s="4141">
        <v>135</v>
      </c>
      <c r="BE12" s="4141">
        <v>135</v>
      </c>
      <c r="BF12" s="4141">
        <v>135</v>
      </c>
      <c r="BG12" s="4141">
        <v>135</v>
      </c>
      <c r="BH12" s="4141">
        <v>135</v>
      </c>
      <c r="BI12" s="4141">
        <v>135</v>
      </c>
      <c r="BJ12" s="4141">
        <v>135</v>
      </c>
      <c r="BK12" s="4141">
        <v>135</v>
      </c>
      <c r="BL12" s="4141">
        <v>135</v>
      </c>
      <c r="BM12" s="4145">
        <v>2025</v>
      </c>
      <c r="BN12" s="4146"/>
      <c r="BO12" s="4146"/>
      <c r="BP12" s="4147"/>
      <c r="BQ12" s="4148"/>
      <c r="BR12" s="4146">
        <v>177</v>
      </c>
      <c r="BS12" s="4146">
        <v>177</v>
      </c>
      <c r="BT12" s="4149" t="s">
        <v>287</v>
      </c>
      <c r="BU12" s="4150">
        <v>7692</v>
      </c>
      <c r="BV12" s="4146">
        <v>191</v>
      </c>
      <c r="BW12" s="4141"/>
      <c r="BX12" s="4149" t="s">
        <v>287</v>
      </c>
      <c r="BY12" s="4141"/>
      <c r="BZ12" s="4146">
        <v>207</v>
      </c>
      <c r="CA12" s="4141"/>
      <c r="CB12" s="4149" t="s">
        <v>287</v>
      </c>
      <c r="CC12" s="4141"/>
      <c r="CD12" s="4146">
        <v>224</v>
      </c>
      <c r="CE12" s="4141"/>
      <c r="CF12" s="4149" t="s">
        <v>287</v>
      </c>
      <c r="CG12" s="4141"/>
      <c r="CH12" s="4146">
        <v>244</v>
      </c>
      <c r="CI12" s="4141"/>
      <c r="CJ12" s="4149" t="s">
        <v>287</v>
      </c>
      <c r="CK12" s="4141"/>
      <c r="CL12" s="4146">
        <v>265</v>
      </c>
      <c r="CM12" s="4141"/>
      <c r="CN12" s="4149" t="s">
        <v>287</v>
      </c>
      <c r="CO12" s="4141"/>
      <c r="CP12" s="4146">
        <v>288</v>
      </c>
      <c r="CQ12" s="4141"/>
      <c r="CR12" s="4149" t="s">
        <v>287</v>
      </c>
      <c r="CS12" s="4141"/>
      <c r="CT12" s="4146">
        <v>314</v>
      </c>
      <c r="CU12" s="4141"/>
      <c r="CV12" s="4149" t="s">
        <v>287</v>
      </c>
      <c r="CW12" s="4141"/>
      <c r="CX12" s="4146">
        <v>343</v>
      </c>
      <c r="CY12" s="4141"/>
      <c r="CZ12" s="4149" t="s">
        <v>287</v>
      </c>
      <c r="DA12" s="4141"/>
      <c r="DB12" s="4146">
        <v>375</v>
      </c>
      <c r="DC12" s="4141"/>
      <c r="DD12" s="4149" t="s">
        <v>287</v>
      </c>
      <c r="DE12" s="4141"/>
      <c r="DF12" s="4146">
        <v>411</v>
      </c>
      <c r="DG12" s="4141"/>
      <c r="DH12" s="4149" t="s">
        <v>287</v>
      </c>
      <c r="DI12" s="4141"/>
      <c r="DJ12" s="4146">
        <v>451</v>
      </c>
      <c r="DK12" s="4141"/>
      <c r="DL12" s="4149" t="s">
        <v>287</v>
      </c>
      <c r="DM12" s="4141"/>
      <c r="DN12" s="4146">
        <v>497</v>
      </c>
      <c r="DO12" s="4141"/>
      <c r="DP12" s="4149" t="s">
        <v>287</v>
      </c>
      <c r="DQ12" s="4141"/>
      <c r="DR12" s="4146">
        <v>547</v>
      </c>
      <c r="DS12" s="4141"/>
      <c r="DT12" s="4149" t="s">
        <v>287</v>
      </c>
      <c r="DU12" s="4141"/>
      <c r="DV12" s="4146">
        <v>695</v>
      </c>
      <c r="DW12" s="4141"/>
      <c r="DX12" s="4149" t="s">
        <v>287</v>
      </c>
      <c r="DY12" s="4141"/>
      <c r="DZ12" s="4151">
        <f t="shared" ref="DZ12:DZ18" si="1">BN12+BR12+BV12+BZ12+CD12+CH12+CL12+CP12+CT12+CX12+DB12+DF12+DJ12+DN12+DR12+DV12</f>
        <v>5229</v>
      </c>
      <c r="EA12" s="4141" t="s">
        <v>288</v>
      </c>
      <c r="EB12" s="4141" t="s">
        <v>289</v>
      </c>
      <c r="EC12" s="4141" t="s">
        <v>1312</v>
      </c>
      <c r="ED12" s="4141" t="s">
        <v>1313</v>
      </c>
      <c r="EE12" s="4141">
        <v>3779595</v>
      </c>
      <c r="EF12" s="4141" t="s">
        <v>1314</v>
      </c>
      <c r="EG12" s="4141" t="s">
        <v>1055</v>
      </c>
      <c r="EH12" s="4141"/>
      <c r="EI12" s="4141"/>
      <c r="EJ12" s="4141"/>
      <c r="EK12" s="4141"/>
      <c r="EL12" s="4152"/>
      <c r="EM12" s="3965"/>
      <c r="EN12" s="3965"/>
      <c r="EO12" s="3965"/>
      <c r="EP12" s="4153"/>
    </row>
    <row r="13" spans="1:146" ht="168.75" customHeight="1">
      <c r="A13" s="4154" t="s">
        <v>1303</v>
      </c>
      <c r="B13" s="4137">
        <v>0.31</v>
      </c>
      <c r="C13" s="4134" t="s">
        <v>1886</v>
      </c>
      <c r="D13" s="4138">
        <v>3.8699999999999998E-2</v>
      </c>
      <c r="E13" s="4134" t="s">
        <v>1305</v>
      </c>
      <c r="F13" s="4139" t="s">
        <v>1306</v>
      </c>
      <c r="G13" s="4140" t="s">
        <v>1887</v>
      </c>
      <c r="H13" s="4138">
        <v>3.8699999999999998E-2</v>
      </c>
      <c r="I13" s="4139" t="s">
        <v>1888</v>
      </c>
      <c r="J13" s="4140" t="s">
        <v>1889</v>
      </c>
      <c r="K13" s="3829" t="s">
        <v>299</v>
      </c>
      <c r="L13" s="4155" t="s">
        <v>26</v>
      </c>
      <c r="M13" s="4155" t="s">
        <v>437</v>
      </c>
      <c r="N13" s="4155"/>
      <c r="O13" s="4156"/>
      <c r="P13" s="4156">
        <v>50770</v>
      </c>
      <c r="Q13" s="4157">
        <v>0.15</v>
      </c>
      <c r="R13" s="4157">
        <v>0.25</v>
      </c>
      <c r="S13" s="4157">
        <v>0.35</v>
      </c>
      <c r="T13" s="4157">
        <v>0.43</v>
      </c>
      <c r="U13" s="4157">
        <v>0.49</v>
      </c>
      <c r="V13" s="4157">
        <v>0.55000000000000004</v>
      </c>
      <c r="W13" s="4157">
        <v>0.61</v>
      </c>
      <c r="X13" s="4157">
        <v>0.67</v>
      </c>
      <c r="Y13" s="4157">
        <v>0.73</v>
      </c>
      <c r="Z13" s="4157">
        <v>0.79</v>
      </c>
      <c r="AA13" s="4157">
        <v>0.84</v>
      </c>
      <c r="AB13" s="4157">
        <v>0.89</v>
      </c>
      <c r="AC13" s="4157">
        <v>0.94</v>
      </c>
      <c r="AD13" s="4157">
        <v>0.96</v>
      </c>
      <c r="AE13" s="4157">
        <v>0.98</v>
      </c>
      <c r="AF13" s="4157">
        <v>1</v>
      </c>
      <c r="AG13" s="4157">
        <v>1</v>
      </c>
      <c r="AH13" s="3829" t="s">
        <v>279</v>
      </c>
      <c r="AI13" s="4155" t="s">
        <v>1893</v>
      </c>
      <c r="AJ13" s="4144">
        <v>4.7999999999999996E-3</v>
      </c>
      <c r="AK13" s="4155" t="s">
        <v>296</v>
      </c>
      <c r="AL13" s="4155" t="s">
        <v>297</v>
      </c>
      <c r="AM13" s="3829" t="s">
        <v>1310</v>
      </c>
      <c r="AN13" s="4155" t="s">
        <v>1320</v>
      </c>
      <c r="AO13" s="3829" t="s">
        <v>299</v>
      </c>
      <c r="AP13" s="3829" t="s">
        <v>20</v>
      </c>
      <c r="AQ13" s="3837" t="str">
        <f t="shared" si="0"/>
        <v>SI</v>
      </c>
      <c r="AR13" s="3829">
        <v>364</v>
      </c>
      <c r="AS13" s="3829">
        <v>1</v>
      </c>
      <c r="AT13" s="3829">
        <v>2022</v>
      </c>
      <c r="AU13" s="3839"/>
      <c r="AV13" s="3840">
        <v>50740</v>
      </c>
      <c r="AW13" s="4155">
        <v>2</v>
      </c>
      <c r="AX13" s="4155">
        <v>2</v>
      </c>
      <c r="AY13" s="4155">
        <v>2</v>
      </c>
      <c r="AZ13" s="4155">
        <v>2</v>
      </c>
      <c r="BA13" s="4155">
        <v>2</v>
      </c>
      <c r="BB13" s="4155">
        <v>2</v>
      </c>
      <c r="BC13" s="4155">
        <v>2</v>
      </c>
      <c r="BD13" s="4155">
        <v>2</v>
      </c>
      <c r="BE13" s="4155">
        <v>2</v>
      </c>
      <c r="BF13" s="4155">
        <v>2</v>
      </c>
      <c r="BG13" s="4155">
        <v>2</v>
      </c>
      <c r="BH13" s="4155">
        <v>2</v>
      </c>
      <c r="BI13" s="4155">
        <v>2</v>
      </c>
      <c r="BJ13" s="4155">
        <v>2</v>
      </c>
      <c r="BK13" s="4155">
        <v>2</v>
      </c>
      <c r="BL13" s="4155">
        <v>2</v>
      </c>
      <c r="BM13" s="4158">
        <v>32</v>
      </c>
      <c r="BN13" s="4159">
        <v>1105</v>
      </c>
      <c r="BO13" s="4159">
        <v>1105</v>
      </c>
      <c r="BP13" s="3841" t="s">
        <v>574</v>
      </c>
      <c r="BQ13" s="3842">
        <v>7564</v>
      </c>
      <c r="BR13" s="3843">
        <v>1238</v>
      </c>
      <c r="BS13" s="3843">
        <v>1238</v>
      </c>
      <c r="BT13" s="3844" t="s">
        <v>574</v>
      </c>
      <c r="BU13" s="3845">
        <v>7564</v>
      </c>
      <c r="BV13" s="3843">
        <v>1386</v>
      </c>
      <c r="BW13" s="3829"/>
      <c r="BX13" s="3844" t="s">
        <v>574</v>
      </c>
      <c r="BY13" s="3829"/>
      <c r="BZ13" s="3843">
        <v>1552</v>
      </c>
      <c r="CA13" s="3829"/>
      <c r="CB13" s="3844" t="s">
        <v>574</v>
      </c>
      <c r="CC13" s="3829"/>
      <c r="CD13" s="3843">
        <v>1739</v>
      </c>
      <c r="CE13" s="3829"/>
      <c r="CF13" s="3844" t="s">
        <v>574</v>
      </c>
      <c r="CG13" s="3829"/>
      <c r="CH13" s="3843">
        <v>1947</v>
      </c>
      <c r="CI13" s="3829"/>
      <c r="CJ13" s="3844" t="s">
        <v>574</v>
      </c>
      <c r="CK13" s="3829"/>
      <c r="CL13" s="4159">
        <v>2181</v>
      </c>
      <c r="CM13" s="3829"/>
      <c r="CN13" s="3844" t="s">
        <v>574</v>
      </c>
      <c r="CO13" s="3829"/>
      <c r="CP13" s="4160">
        <v>2443</v>
      </c>
      <c r="CQ13" s="3829"/>
      <c r="CR13" s="3844" t="s">
        <v>574</v>
      </c>
      <c r="CS13" s="3829"/>
      <c r="CT13" s="4159">
        <v>2736</v>
      </c>
      <c r="CU13" s="3829"/>
      <c r="CV13" s="3844" t="s">
        <v>574</v>
      </c>
      <c r="CW13" s="3829"/>
      <c r="CX13" s="4159">
        <v>3064</v>
      </c>
      <c r="CY13" s="3829"/>
      <c r="CZ13" s="3844" t="s">
        <v>574</v>
      </c>
      <c r="DA13" s="3829"/>
      <c r="DB13" s="3843">
        <v>3432</v>
      </c>
      <c r="DC13" s="3829"/>
      <c r="DD13" s="3844" t="s">
        <v>574</v>
      </c>
      <c r="DE13" s="3829"/>
      <c r="DF13" s="3843">
        <v>3844</v>
      </c>
      <c r="DG13" s="3829"/>
      <c r="DH13" s="3844" t="s">
        <v>574</v>
      </c>
      <c r="DI13" s="3829"/>
      <c r="DJ13" s="3843">
        <v>4305</v>
      </c>
      <c r="DK13" s="3829"/>
      <c r="DL13" s="3844" t="s">
        <v>574</v>
      </c>
      <c r="DM13" s="3829"/>
      <c r="DN13" s="3843">
        <v>4822</v>
      </c>
      <c r="DO13" s="3829"/>
      <c r="DP13" s="3844" t="s">
        <v>574</v>
      </c>
      <c r="DQ13" s="3829"/>
      <c r="DR13" s="3843">
        <v>5400</v>
      </c>
      <c r="DS13" s="3829"/>
      <c r="DT13" s="3844" t="s">
        <v>574</v>
      </c>
      <c r="DU13" s="3829"/>
      <c r="DV13" s="3843">
        <v>6048</v>
      </c>
      <c r="DW13" s="3829"/>
      <c r="DX13" s="3844" t="s">
        <v>574</v>
      </c>
      <c r="DY13" s="3829"/>
      <c r="DZ13" s="4161">
        <f t="shared" si="1"/>
        <v>47242</v>
      </c>
      <c r="EA13" s="4162" t="s">
        <v>300</v>
      </c>
      <c r="EB13" s="4162" t="s">
        <v>301</v>
      </c>
      <c r="EC13" s="4162" t="s">
        <v>1894</v>
      </c>
      <c r="ED13" s="4162" t="s">
        <v>303</v>
      </c>
      <c r="EE13" s="4162">
        <v>3279797</v>
      </c>
      <c r="EF13" s="3846" t="s">
        <v>304</v>
      </c>
      <c r="EG13" s="4155"/>
      <c r="EH13" s="4155"/>
      <c r="EI13" s="4155"/>
      <c r="EJ13" s="4155"/>
      <c r="EK13" s="4155"/>
      <c r="EL13" s="4163"/>
      <c r="EM13" s="3965"/>
      <c r="EN13" s="3965"/>
      <c r="EO13" s="3965"/>
      <c r="EP13" s="4153"/>
    </row>
    <row r="14" spans="1:146" ht="134.25" customHeight="1">
      <c r="A14" s="4154" t="s">
        <v>1303</v>
      </c>
      <c r="B14" s="4137">
        <v>0.31</v>
      </c>
      <c r="C14" s="4134" t="s">
        <v>1886</v>
      </c>
      <c r="D14" s="4138">
        <v>3.8699999999999998E-2</v>
      </c>
      <c r="E14" s="4134" t="s">
        <v>1305</v>
      </c>
      <c r="F14" s="4139" t="s">
        <v>1306</v>
      </c>
      <c r="G14" s="4140" t="s">
        <v>1887</v>
      </c>
      <c r="H14" s="4138">
        <v>3.8699999999999998E-2</v>
      </c>
      <c r="I14" s="4139" t="s">
        <v>1888</v>
      </c>
      <c r="J14" s="4140" t="s">
        <v>1889</v>
      </c>
      <c r="K14" s="3829" t="s">
        <v>299</v>
      </c>
      <c r="L14" s="4155" t="s">
        <v>26</v>
      </c>
      <c r="M14" s="4155" t="s">
        <v>437</v>
      </c>
      <c r="N14" s="4155"/>
      <c r="O14" s="4156"/>
      <c r="P14" s="4156">
        <v>50770</v>
      </c>
      <c r="Q14" s="4157">
        <v>0.15</v>
      </c>
      <c r="R14" s="4157">
        <v>0.25</v>
      </c>
      <c r="S14" s="4157">
        <v>0.35</v>
      </c>
      <c r="T14" s="4157">
        <v>0.43</v>
      </c>
      <c r="U14" s="4157">
        <v>0.49</v>
      </c>
      <c r="V14" s="4157">
        <v>0.55000000000000004</v>
      </c>
      <c r="W14" s="4157">
        <v>0.61</v>
      </c>
      <c r="X14" s="4157">
        <v>0.67</v>
      </c>
      <c r="Y14" s="4157">
        <v>0.73</v>
      </c>
      <c r="Z14" s="4157">
        <v>0.79</v>
      </c>
      <c r="AA14" s="4157">
        <v>0.84</v>
      </c>
      <c r="AB14" s="4157">
        <v>0.89</v>
      </c>
      <c r="AC14" s="4157">
        <v>0.94</v>
      </c>
      <c r="AD14" s="4157">
        <v>0.96</v>
      </c>
      <c r="AE14" s="4157">
        <v>0.98</v>
      </c>
      <c r="AF14" s="4157">
        <v>1</v>
      </c>
      <c r="AG14" s="4157">
        <v>1</v>
      </c>
      <c r="AH14" s="3829"/>
      <c r="AI14" s="4155" t="s">
        <v>1895</v>
      </c>
      <c r="AJ14" s="4144">
        <v>4.7999999999999996E-3</v>
      </c>
      <c r="AK14" s="4155" t="s">
        <v>433</v>
      </c>
      <c r="AL14" s="4155" t="s">
        <v>434</v>
      </c>
      <c r="AM14" s="4155" t="s">
        <v>1322</v>
      </c>
      <c r="AN14" s="4155" t="s">
        <v>1323</v>
      </c>
      <c r="AO14" s="4155" t="s">
        <v>1324</v>
      </c>
      <c r="AP14" s="4155" t="s">
        <v>20</v>
      </c>
      <c r="AQ14" s="3837" t="str">
        <f t="shared" si="0"/>
        <v>NO</v>
      </c>
      <c r="AR14" s="4155" t="s">
        <v>437</v>
      </c>
      <c r="AS14" s="4155">
        <v>4</v>
      </c>
      <c r="AT14" s="4155">
        <v>2022</v>
      </c>
      <c r="AU14" s="3839">
        <v>45078</v>
      </c>
      <c r="AV14" s="3840">
        <v>50769</v>
      </c>
      <c r="AW14" s="4155">
        <v>6</v>
      </c>
      <c r="AX14" s="4155">
        <v>6</v>
      </c>
      <c r="AY14" s="4155">
        <v>6</v>
      </c>
      <c r="AZ14" s="4155">
        <v>6</v>
      </c>
      <c r="BA14" s="4155">
        <v>6</v>
      </c>
      <c r="BB14" s="4155">
        <v>6</v>
      </c>
      <c r="BC14" s="4155">
        <v>6</v>
      </c>
      <c r="BD14" s="4155">
        <v>6</v>
      </c>
      <c r="BE14" s="4155">
        <v>6</v>
      </c>
      <c r="BF14" s="4155">
        <v>6</v>
      </c>
      <c r="BG14" s="4155">
        <v>6</v>
      </c>
      <c r="BH14" s="4155">
        <v>6</v>
      </c>
      <c r="BI14" s="4155">
        <v>6</v>
      </c>
      <c r="BJ14" s="4155">
        <v>6</v>
      </c>
      <c r="BK14" s="4155">
        <v>6</v>
      </c>
      <c r="BL14" s="4155">
        <v>6</v>
      </c>
      <c r="BM14" s="4158">
        <v>96</v>
      </c>
      <c r="BN14" s="4159">
        <v>277</v>
      </c>
      <c r="BO14" s="4159">
        <v>277</v>
      </c>
      <c r="BP14" s="3841" t="s">
        <v>574</v>
      </c>
      <c r="BQ14" s="3842">
        <v>7738</v>
      </c>
      <c r="BR14" s="4159">
        <v>295</v>
      </c>
      <c r="BS14" s="4159">
        <v>295</v>
      </c>
      <c r="BT14" s="3844" t="s">
        <v>574</v>
      </c>
      <c r="BU14" s="3845">
        <v>7738</v>
      </c>
      <c r="BV14" s="4159">
        <v>294</v>
      </c>
      <c r="BW14" s="4164"/>
      <c r="BX14" s="3844" t="s">
        <v>574</v>
      </c>
      <c r="BY14" s="4164"/>
      <c r="BZ14" s="4159">
        <v>303</v>
      </c>
      <c r="CA14" s="4164"/>
      <c r="CB14" s="3844" t="s">
        <v>574</v>
      </c>
      <c r="CC14" s="4164"/>
      <c r="CD14" s="4159">
        <v>312</v>
      </c>
      <c r="CE14" s="4164"/>
      <c r="CF14" s="3844" t="s">
        <v>574</v>
      </c>
      <c r="CG14" s="4164"/>
      <c r="CH14" s="4159">
        <v>321</v>
      </c>
      <c r="CI14" s="4164"/>
      <c r="CJ14" s="3844" t="s">
        <v>574</v>
      </c>
      <c r="CK14" s="4164"/>
      <c r="CL14" s="4159">
        <v>331</v>
      </c>
      <c r="CM14" s="4164"/>
      <c r="CN14" s="3844" t="s">
        <v>574</v>
      </c>
      <c r="CO14" s="4164"/>
      <c r="CP14" s="4159">
        <v>341</v>
      </c>
      <c r="CQ14" s="4164"/>
      <c r="CR14" s="3844" t="s">
        <v>574</v>
      </c>
      <c r="CS14" s="4164"/>
      <c r="CT14" s="4159">
        <v>351</v>
      </c>
      <c r="CU14" s="4164"/>
      <c r="CV14" s="3844" t="s">
        <v>574</v>
      </c>
      <c r="CW14" s="4164"/>
      <c r="CX14" s="4159">
        <v>361</v>
      </c>
      <c r="CY14" s="4164"/>
      <c r="CZ14" s="3844" t="s">
        <v>574</v>
      </c>
      <c r="DA14" s="4164"/>
      <c r="DB14" s="4159">
        <v>372</v>
      </c>
      <c r="DC14" s="4164"/>
      <c r="DD14" s="3844" t="s">
        <v>574</v>
      </c>
      <c r="DE14" s="4164"/>
      <c r="DF14" s="4159">
        <v>383</v>
      </c>
      <c r="DG14" s="4164"/>
      <c r="DH14" s="3844" t="s">
        <v>574</v>
      </c>
      <c r="DI14" s="4164"/>
      <c r="DJ14" s="4159">
        <v>395</v>
      </c>
      <c r="DK14" s="4164"/>
      <c r="DL14" s="3844" t="s">
        <v>574</v>
      </c>
      <c r="DM14" s="4164"/>
      <c r="DN14" s="4159">
        <v>407</v>
      </c>
      <c r="DO14" s="4164"/>
      <c r="DP14" s="3844" t="s">
        <v>574</v>
      </c>
      <c r="DQ14" s="4164"/>
      <c r="DR14" s="4159">
        <v>419</v>
      </c>
      <c r="DS14" s="4164"/>
      <c r="DT14" s="3844" t="s">
        <v>574</v>
      </c>
      <c r="DU14" s="4164"/>
      <c r="DV14" s="4159">
        <v>431</v>
      </c>
      <c r="DW14" s="4164"/>
      <c r="DX14" s="3844" t="s">
        <v>574</v>
      </c>
      <c r="DY14" s="4164"/>
      <c r="DZ14" s="4161">
        <f t="shared" si="1"/>
        <v>5593</v>
      </c>
      <c r="EA14" s="4162" t="s">
        <v>1896</v>
      </c>
      <c r="EB14" s="4162" t="s">
        <v>107</v>
      </c>
      <c r="EC14" s="4162" t="s">
        <v>451</v>
      </c>
      <c r="ED14" s="4162" t="s">
        <v>452</v>
      </c>
      <c r="EE14" s="4162">
        <v>3169001</v>
      </c>
      <c r="EF14" s="3846" t="s">
        <v>453</v>
      </c>
      <c r="EG14" s="4155"/>
      <c r="EH14" s="4155"/>
      <c r="EI14" s="4155"/>
      <c r="EJ14" s="4155"/>
      <c r="EK14" s="4155"/>
      <c r="EL14" s="4163"/>
      <c r="EM14" s="3965"/>
      <c r="EN14" s="3965"/>
      <c r="EO14" s="3965"/>
      <c r="EP14" s="4153"/>
    </row>
    <row r="15" spans="1:146" ht="168.75" customHeight="1">
      <c r="A15" s="4154" t="s">
        <v>1303</v>
      </c>
      <c r="B15" s="4137">
        <v>0.31</v>
      </c>
      <c r="C15" s="4134" t="s">
        <v>1886</v>
      </c>
      <c r="D15" s="4138">
        <v>3.8699999999999998E-2</v>
      </c>
      <c r="E15" s="4134" t="s">
        <v>1305</v>
      </c>
      <c r="F15" s="4139" t="s">
        <v>1306</v>
      </c>
      <c r="G15" s="4140" t="s">
        <v>1887</v>
      </c>
      <c r="H15" s="4138">
        <v>3.8699999999999998E-2</v>
      </c>
      <c r="I15" s="4139" t="s">
        <v>1888</v>
      </c>
      <c r="J15" s="4140" t="s">
        <v>1889</v>
      </c>
      <c r="K15" s="3829" t="s">
        <v>299</v>
      </c>
      <c r="L15" s="4155" t="s">
        <v>26</v>
      </c>
      <c r="M15" s="4155" t="s">
        <v>437</v>
      </c>
      <c r="N15" s="4155"/>
      <c r="O15" s="4156"/>
      <c r="P15" s="4156">
        <v>50770</v>
      </c>
      <c r="Q15" s="4157">
        <v>0.15</v>
      </c>
      <c r="R15" s="4157">
        <v>0.25</v>
      </c>
      <c r="S15" s="4157">
        <v>0.35</v>
      </c>
      <c r="T15" s="4157">
        <v>0.43</v>
      </c>
      <c r="U15" s="4157">
        <v>0.49</v>
      </c>
      <c r="V15" s="4157">
        <v>0.55000000000000004</v>
      </c>
      <c r="W15" s="4157">
        <v>0.61</v>
      </c>
      <c r="X15" s="4157">
        <v>0.67</v>
      </c>
      <c r="Y15" s="4157">
        <v>0.73</v>
      </c>
      <c r="Z15" s="4157">
        <v>0.79</v>
      </c>
      <c r="AA15" s="4157">
        <v>0.84</v>
      </c>
      <c r="AB15" s="4157">
        <v>0.89</v>
      </c>
      <c r="AC15" s="4157">
        <v>0.94</v>
      </c>
      <c r="AD15" s="4157">
        <v>0.96</v>
      </c>
      <c r="AE15" s="4157">
        <v>0.98</v>
      </c>
      <c r="AF15" s="4157">
        <v>1</v>
      </c>
      <c r="AG15" s="4157">
        <v>1</v>
      </c>
      <c r="AH15" s="3829" t="s">
        <v>308</v>
      </c>
      <c r="AI15" s="4155" t="s">
        <v>1897</v>
      </c>
      <c r="AJ15" s="4144">
        <v>4.7999999999999996E-3</v>
      </c>
      <c r="AK15" s="4155" t="s">
        <v>1898</v>
      </c>
      <c r="AL15" s="4155" t="s">
        <v>1899</v>
      </c>
      <c r="AM15" s="3829" t="s">
        <v>1310</v>
      </c>
      <c r="AN15" s="4155" t="s">
        <v>1328</v>
      </c>
      <c r="AO15" s="4155" t="s">
        <v>1329</v>
      </c>
      <c r="AP15" s="4155" t="s">
        <v>20</v>
      </c>
      <c r="AQ15" s="3837" t="str">
        <f t="shared" si="0"/>
        <v>SI</v>
      </c>
      <c r="AR15" s="4155">
        <v>315</v>
      </c>
      <c r="AS15" s="4155">
        <v>80</v>
      </c>
      <c r="AT15" s="4155">
        <v>2022</v>
      </c>
      <c r="AU15" s="3839">
        <v>45078</v>
      </c>
      <c r="AV15" s="4156">
        <v>50769</v>
      </c>
      <c r="AW15" s="4155">
        <v>80</v>
      </c>
      <c r="AX15" s="4155">
        <v>80</v>
      </c>
      <c r="AY15" s="4155">
        <v>80</v>
      </c>
      <c r="AZ15" s="4155">
        <v>80</v>
      </c>
      <c r="BA15" s="4155">
        <v>80</v>
      </c>
      <c r="BB15" s="4155">
        <v>80</v>
      </c>
      <c r="BC15" s="4155">
        <v>80</v>
      </c>
      <c r="BD15" s="4155">
        <v>80</v>
      </c>
      <c r="BE15" s="4155">
        <v>80</v>
      </c>
      <c r="BF15" s="4155">
        <v>80</v>
      </c>
      <c r="BG15" s="4155">
        <v>80</v>
      </c>
      <c r="BH15" s="4155">
        <v>80</v>
      </c>
      <c r="BI15" s="4155">
        <v>80</v>
      </c>
      <c r="BJ15" s="4155">
        <v>80</v>
      </c>
      <c r="BK15" s="4155">
        <v>80</v>
      </c>
      <c r="BL15" s="4155">
        <v>80</v>
      </c>
      <c r="BM15" s="4158">
        <v>1280</v>
      </c>
      <c r="BN15" s="4159">
        <v>1066</v>
      </c>
      <c r="BO15" s="4159">
        <v>1066</v>
      </c>
      <c r="BP15" s="3841" t="s">
        <v>287</v>
      </c>
      <c r="BQ15" s="3842">
        <v>7692</v>
      </c>
      <c r="BR15" s="3843">
        <v>1151</v>
      </c>
      <c r="BS15" s="3843">
        <v>1151</v>
      </c>
      <c r="BT15" s="3844" t="s">
        <v>287</v>
      </c>
      <c r="BU15" s="3845">
        <v>7692</v>
      </c>
      <c r="BV15" s="3843">
        <v>1249</v>
      </c>
      <c r="BW15" s="3829"/>
      <c r="BX15" s="3844" t="s">
        <v>287</v>
      </c>
      <c r="BY15" s="3829"/>
      <c r="BZ15" s="3843">
        <v>1362</v>
      </c>
      <c r="CA15" s="3829"/>
      <c r="CB15" s="3844" t="s">
        <v>287</v>
      </c>
      <c r="CC15" s="3829"/>
      <c r="CD15" s="3843">
        <v>1490</v>
      </c>
      <c r="CE15" s="3829"/>
      <c r="CF15" s="3844" t="s">
        <v>287</v>
      </c>
      <c r="CG15" s="3829"/>
      <c r="CH15" s="3843">
        <v>1640</v>
      </c>
      <c r="CI15" s="3829"/>
      <c r="CJ15" s="3844" t="s">
        <v>287</v>
      </c>
      <c r="CK15" s="3829"/>
      <c r="CL15" s="4159">
        <v>1811</v>
      </c>
      <c r="CM15" s="3829"/>
      <c r="CN15" s="3844" t="s">
        <v>287</v>
      </c>
      <c r="CO15" s="3829"/>
      <c r="CP15" s="4160">
        <v>2011</v>
      </c>
      <c r="CQ15" s="3829"/>
      <c r="CR15" s="3844" t="s">
        <v>287</v>
      </c>
      <c r="CS15" s="3829"/>
      <c r="CT15" s="4159">
        <v>2243</v>
      </c>
      <c r="CU15" s="3829"/>
      <c r="CV15" s="3844" t="s">
        <v>287</v>
      </c>
      <c r="CW15" s="3829"/>
      <c r="CX15" s="4159">
        <v>2512</v>
      </c>
      <c r="CY15" s="3829"/>
      <c r="CZ15" s="3844" t="s">
        <v>287</v>
      </c>
      <c r="DA15" s="3829"/>
      <c r="DB15" s="3843">
        <v>2826</v>
      </c>
      <c r="DC15" s="3829"/>
      <c r="DD15" s="3844" t="s">
        <v>287</v>
      </c>
      <c r="DE15" s="3829"/>
      <c r="DF15" s="3843">
        <v>3192</v>
      </c>
      <c r="DG15" s="3829"/>
      <c r="DH15" s="3844" t="s">
        <v>287</v>
      </c>
      <c r="DI15" s="3829"/>
      <c r="DJ15" s="3843">
        <v>3624</v>
      </c>
      <c r="DK15" s="3829"/>
      <c r="DL15" s="3844" t="s">
        <v>287</v>
      </c>
      <c r="DM15" s="3829"/>
      <c r="DN15" s="3843">
        <v>4131</v>
      </c>
      <c r="DO15" s="3829"/>
      <c r="DP15" s="3844" t="s">
        <v>287</v>
      </c>
      <c r="DQ15" s="3829"/>
      <c r="DR15" s="3843">
        <v>4730</v>
      </c>
      <c r="DS15" s="3829"/>
      <c r="DT15" s="3844" t="s">
        <v>287</v>
      </c>
      <c r="DU15" s="3829"/>
      <c r="DV15" s="3843">
        <v>5440</v>
      </c>
      <c r="DW15" s="3829"/>
      <c r="DX15" s="3844" t="s">
        <v>287</v>
      </c>
      <c r="DY15" s="3829"/>
      <c r="DZ15" s="4161">
        <f t="shared" si="1"/>
        <v>40478</v>
      </c>
      <c r="EA15" s="4155" t="s">
        <v>288</v>
      </c>
      <c r="EB15" s="4155" t="s">
        <v>289</v>
      </c>
      <c r="EC15" s="4155" t="s">
        <v>1312</v>
      </c>
      <c r="ED15" s="4155" t="s">
        <v>1313</v>
      </c>
      <c r="EE15" s="4155">
        <v>3779595</v>
      </c>
      <c r="EF15" s="4155" t="s">
        <v>1314</v>
      </c>
      <c r="EG15" s="4155" t="s">
        <v>1900</v>
      </c>
      <c r="EH15" s="4155" t="s">
        <v>1901</v>
      </c>
      <c r="EI15" s="4155"/>
      <c r="EJ15" s="4155"/>
      <c r="EK15" s="4155"/>
      <c r="EL15" s="4163"/>
      <c r="EM15" s="3965"/>
      <c r="EN15" s="3965"/>
      <c r="EO15" s="3965"/>
      <c r="EP15" s="4153"/>
    </row>
    <row r="16" spans="1:146" ht="168.75" customHeight="1">
      <c r="A16" s="4154" t="s">
        <v>1303</v>
      </c>
      <c r="B16" s="4137">
        <v>0.31</v>
      </c>
      <c r="C16" s="4134" t="s">
        <v>1886</v>
      </c>
      <c r="D16" s="4138">
        <v>3.8699999999999998E-2</v>
      </c>
      <c r="E16" s="4134" t="s">
        <v>1305</v>
      </c>
      <c r="F16" s="4139" t="s">
        <v>1306</v>
      </c>
      <c r="G16" s="4140" t="s">
        <v>1887</v>
      </c>
      <c r="H16" s="4138">
        <v>3.8699999999999998E-2</v>
      </c>
      <c r="I16" s="4139" t="s">
        <v>1888</v>
      </c>
      <c r="J16" s="4140" t="s">
        <v>1889</v>
      </c>
      <c r="K16" s="3829" t="s">
        <v>299</v>
      </c>
      <c r="L16" s="4155" t="s">
        <v>26</v>
      </c>
      <c r="M16" s="4155" t="s">
        <v>437</v>
      </c>
      <c r="N16" s="4155"/>
      <c r="O16" s="4156"/>
      <c r="P16" s="4156">
        <v>50770</v>
      </c>
      <c r="Q16" s="4157">
        <v>0.15</v>
      </c>
      <c r="R16" s="4157">
        <v>0.25</v>
      </c>
      <c r="S16" s="4157">
        <v>0.35</v>
      </c>
      <c r="T16" s="4157">
        <v>0.43</v>
      </c>
      <c r="U16" s="4157">
        <v>0.49</v>
      </c>
      <c r="V16" s="4157">
        <v>0.55000000000000004</v>
      </c>
      <c r="W16" s="4157">
        <v>0.61</v>
      </c>
      <c r="X16" s="4157">
        <v>0.67</v>
      </c>
      <c r="Y16" s="4157">
        <v>0.73</v>
      </c>
      <c r="Z16" s="4157">
        <v>0.79</v>
      </c>
      <c r="AA16" s="4157">
        <v>0.84</v>
      </c>
      <c r="AB16" s="4157">
        <v>0.89</v>
      </c>
      <c r="AC16" s="4157">
        <v>0.94</v>
      </c>
      <c r="AD16" s="4157">
        <v>0.96</v>
      </c>
      <c r="AE16" s="4157">
        <v>0.98</v>
      </c>
      <c r="AF16" s="4157">
        <v>1</v>
      </c>
      <c r="AG16" s="4157">
        <v>1</v>
      </c>
      <c r="AH16" s="3829"/>
      <c r="AI16" s="4155" t="s">
        <v>1902</v>
      </c>
      <c r="AJ16" s="4144">
        <v>4.7999999999999996E-3</v>
      </c>
      <c r="AK16" s="4155" t="s">
        <v>1903</v>
      </c>
      <c r="AL16" s="4155" t="s">
        <v>1904</v>
      </c>
      <c r="AM16" s="4155" t="s">
        <v>1335</v>
      </c>
      <c r="AN16" s="4155" t="s">
        <v>1336</v>
      </c>
      <c r="AO16" s="4155" t="s">
        <v>1329</v>
      </c>
      <c r="AP16" s="4155" t="s">
        <v>20</v>
      </c>
      <c r="AQ16" s="3837" t="str">
        <f t="shared" si="0"/>
        <v>SI</v>
      </c>
      <c r="AR16" s="4155">
        <v>315</v>
      </c>
      <c r="AS16" s="4155" t="s">
        <v>437</v>
      </c>
      <c r="AT16" s="4155" t="s">
        <v>437</v>
      </c>
      <c r="AU16" s="4156">
        <v>45444</v>
      </c>
      <c r="AV16" s="4156">
        <v>50769</v>
      </c>
      <c r="AW16" s="4155">
        <v>0</v>
      </c>
      <c r="AX16" s="4155">
        <v>145</v>
      </c>
      <c r="AY16" s="4155">
        <v>145</v>
      </c>
      <c r="AZ16" s="4155">
        <v>145</v>
      </c>
      <c r="BA16" s="4155">
        <v>145</v>
      </c>
      <c r="BB16" s="4155">
        <v>145</v>
      </c>
      <c r="BC16" s="4155">
        <v>145</v>
      </c>
      <c r="BD16" s="4155">
        <v>145</v>
      </c>
      <c r="BE16" s="4155">
        <v>145</v>
      </c>
      <c r="BF16" s="4155">
        <v>145</v>
      </c>
      <c r="BG16" s="4155">
        <v>145</v>
      </c>
      <c r="BH16" s="4155">
        <v>145</v>
      </c>
      <c r="BI16" s="4155">
        <v>145</v>
      </c>
      <c r="BJ16" s="4155">
        <v>145</v>
      </c>
      <c r="BK16" s="4155">
        <v>145</v>
      </c>
      <c r="BL16" s="4155">
        <v>145</v>
      </c>
      <c r="BM16" s="4158">
        <v>2175</v>
      </c>
      <c r="BN16" s="4159"/>
      <c r="BO16" s="4159"/>
      <c r="BP16" s="3841" t="s">
        <v>287</v>
      </c>
      <c r="BQ16" s="3842">
        <v>7692</v>
      </c>
      <c r="BR16" s="3843">
        <v>1152</v>
      </c>
      <c r="BS16" s="3843">
        <v>1152</v>
      </c>
      <c r="BT16" s="3844" t="s">
        <v>287</v>
      </c>
      <c r="BU16" s="3845">
        <v>7692</v>
      </c>
      <c r="BV16" s="3843">
        <v>1250</v>
      </c>
      <c r="BW16" s="3829"/>
      <c r="BX16" s="3844" t="s">
        <v>287</v>
      </c>
      <c r="BY16" s="3829"/>
      <c r="BZ16" s="3843">
        <v>1363</v>
      </c>
      <c r="CA16" s="3829"/>
      <c r="CB16" s="3844" t="s">
        <v>287</v>
      </c>
      <c r="CC16" s="3829"/>
      <c r="CD16" s="3843">
        <v>1491</v>
      </c>
      <c r="CE16" s="3829"/>
      <c r="CF16" s="3844" t="s">
        <v>287</v>
      </c>
      <c r="CG16" s="3829"/>
      <c r="CH16" s="3843">
        <v>1641</v>
      </c>
      <c r="CI16" s="3829"/>
      <c r="CJ16" s="3844" t="s">
        <v>287</v>
      </c>
      <c r="CK16" s="3829"/>
      <c r="CL16" s="4159">
        <v>1812</v>
      </c>
      <c r="CM16" s="3829"/>
      <c r="CN16" s="3844" t="s">
        <v>287</v>
      </c>
      <c r="CO16" s="3829"/>
      <c r="CP16" s="4160">
        <v>2012</v>
      </c>
      <c r="CQ16" s="3829"/>
      <c r="CR16" s="3844" t="s">
        <v>287</v>
      </c>
      <c r="CS16" s="3829"/>
      <c r="CT16" s="4159">
        <v>2244</v>
      </c>
      <c r="CU16" s="3829"/>
      <c r="CV16" s="3844" t="s">
        <v>287</v>
      </c>
      <c r="CW16" s="3829"/>
      <c r="CX16" s="4159">
        <v>2513</v>
      </c>
      <c r="CY16" s="3829"/>
      <c r="CZ16" s="3844" t="s">
        <v>287</v>
      </c>
      <c r="DA16" s="3829"/>
      <c r="DB16" s="3843">
        <v>2827</v>
      </c>
      <c r="DC16" s="3829"/>
      <c r="DD16" s="3844" t="s">
        <v>287</v>
      </c>
      <c r="DE16" s="3829"/>
      <c r="DF16" s="3843">
        <v>3193</v>
      </c>
      <c r="DG16" s="3829"/>
      <c r="DH16" s="3844" t="s">
        <v>287</v>
      </c>
      <c r="DI16" s="3829"/>
      <c r="DJ16" s="3843">
        <v>3625</v>
      </c>
      <c r="DK16" s="3829"/>
      <c r="DL16" s="3844" t="s">
        <v>287</v>
      </c>
      <c r="DM16" s="3829"/>
      <c r="DN16" s="3843">
        <v>4132</v>
      </c>
      <c r="DO16" s="3829"/>
      <c r="DP16" s="3844" t="s">
        <v>287</v>
      </c>
      <c r="DQ16" s="3829"/>
      <c r="DR16" s="3843">
        <v>4731</v>
      </c>
      <c r="DS16" s="3829"/>
      <c r="DT16" s="3844" t="s">
        <v>287</v>
      </c>
      <c r="DU16" s="3829"/>
      <c r="DV16" s="3843">
        <v>5441</v>
      </c>
      <c r="DW16" s="3829"/>
      <c r="DX16" s="3844" t="s">
        <v>287</v>
      </c>
      <c r="DY16" s="3829"/>
      <c r="DZ16" s="4161">
        <f t="shared" si="1"/>
        <v>39427</v>
      </c>
      <c r="EA16" s="4155" t="s">
        <v>288</v>
      </c>
      <c r="EB16" s="4155" t="s">
        <v>289</v>
      </c>
      <c r="EC16" s="4155" t="s">
        <v>1312</v>
      </c>
      <c r="ED16" s="4155" t="s">
        <v>1313</v>
      </c>
      <c r="EE16" s="4155">
        <v>3779595</v>
      </c>
      <c r="EF16" s="4155" t="s">
        <v>1314</v>
      </c>
      <c r="EG16" s="4155" t="s">
        <v>1055</v>
      </c>
      <c r="EH16" s="4155"/>
      <c r="EI16" s="4155"/>
      <c r="EJ16" s="4155"/>
      <c r="EK16" s="4155"/>
      <c r="EL16" s="4163"/>
      <c r="EM16" s="3965"/>
      <c r="EN16" s="3965"/>
      <c r="EO16" s="3965"/>
      <c r="EP16" s="4153"/>
    </row>
    <row r="17" spans="1:146" ht="168.75" customHeight="1">
      <c r="A17" s="4154" t="s">
        <v>1303</v>
      </c>
      <c r="B17" s="4137">
        <v>0.31</v>
      </c>
      <c r="C17" s="4134" t="s">
        <v>1886</v>
      </c>
      <c r="D17" s="4138">
        <v>3.8699999999999998E-2</v>
      </c>
      <c r="E17" s="4134" t="s">
        <v>1305</v>
      </c>
      <c r="F17" s="4139" t="s">
        <v>1306</v>
      </c>
      <c r="G17" s="4140" t="s">
        <v>1887</v>
      </c>
      <c r="H17" s="4138">
        <v>3.8699999999999998E-2</v>
      </c>
      <c r="I17" s="4139" t="s">
        <v>1888</v>
      </c>
      <c r="J17" s="4140" t="s">
        <v>1889</v>
      </c>
      <c r="K17" s="3829" t="s">
        <v>299</v>
      </c>
      <c r="L17" s="4155" t="s">
        <v>26</v>
      </c>
      <c r="M17" s="4155" t="s">
        <v>437</v>
      </c>
      <c r="N17" s="4155"/>
      <c r="O17" s="4156"/>
      <c r="P17" s="4156">
        <v>50770</v>
      </c>
      <c r="Q17" s="4157">
        <v>0.15</v>
      </c>
      <c r="R17" s="4157">
        <v>0.25</v>
      </c>
      <c r="S17" s="4157">
        <v>0.35</v>
      </c>
      <c r="T17" s="4157">
        <v>0.43</v>
      </c>
      <c r="U17" s="4157">
        <v>0.49</v>
      </c>
      <c r="V17" s="4157">
        <v>0.55000000000000004</v>
      </c>
      <c r="W17" s="4157">
        <v>0.61</v>
      </c>
      <c r="X17" s="4157">
        <v>0.67</v>
      </c>
      <c r="Y17" s="4157">
        <v>0.73</v>
      </c>
      <c r="Z17" s="4157">
        <v>0.79</v>
      </c>
      <c r="AA17" s="4157">
        <v>0.84</v>
      </c>
      <c r="AB17" s="4157">
        <v>0.89</v>
      </c>
      <c r="AC17" s="4157">
        <v>0.94</v>
      </c>
      <c r="AD17" s="4157">
        <v>0.96</v>
      </c>
      <c r="AE17" s="4157">
        <v>0.98</v>
      </c>
      <c r="AF17" s="4157">
        <v>1</v>
      </c>
      <c r="AG17" s="4157">
        <v>1</v>
      </c>
      <c r="AH17" s="3829"/>
      <c r="AI17" s="4155" t="s">
        <v>1337</v>
      </c>
      <c r="AJ17" s="4144">
        <v>4.7999999999999996E-3</v>
      </c>
      <c r="AK17" s="4155" t="s">
        <v>1905</v>
      </c>
      <c r="AL17" s="4155" t="s">
        <v>1906</v>
      </c>
      <c r="AM17" s="4155" t="s">
        <v>1340</v>
      </c>
      <c r="AN17" s="4155" t="s">
        <v>1341</v>
      </c>
      <c r="AO17" s="4155" t="s">
        <v>1907</v>
      </c>
      <c r="AP17" s="4155" t="s">
        <v>20</v>
      </c>
      <c r="AQ17" s="3837" t="str">
        <f t="shared" si="0"/>
        <v>SI</v>
      </c>
      <c r="AR17" s="4155">
        <v>317</v>
      </c>
      <c r="AS17" s="4155" t="s">
        <v>437</v>
      </c>
      <c r="AT17" s="4155" t="s">
        <v>437</v>
      </c>
      <c r="AU17" s="4156">
        <v>45292</v>
      </c>
      <c r="AV17" s="4156">
        <v>50769</v>
      </c>
      <c r="AW17" s="4155">
        <v>0</v>
      </c>
      <c r="AX17" s="4155">
        <v>20</v>
      </c>
      <c r="AY17" s="4155">
        <v>20</v>
      </c>
      <c r="AZ17" s="4155">
        <v>20</v>
      </c>
      <c r="BA17" s="4155">
        <v>20</v>
      </c>
      <c r="BB17" s="4155">
        <v>20</v>
      </c>
      <c r="BC17" s="4155">
        <v>20</v>
      </c>
      <c r="BD17" s="4155">
        <v>20</v>
      </c>
      <c r="BE17" s="4155">
        <v>20</v>
      </c>
      <c r="BF17" s="4155">
        <v>20</v>
      </c>
      <c r="BG17" s="4155">
        <v>20</v>
      </c>
      <c r="BH17" s="4155">
        <v>20</v>
      </c>
      <c r="BI17" s="4155">
        <v>20</v>
      </c>
      <c r="BJ17" s="4155">
        <v>20</v>
      </c>
      <c r="BK17" s="4155">
        <v>20</v>
      </c>
      <c r="BL17" s="4155">
        <v>20</v>
      </c>
      <c r="BM17" s="4158">
        <v>300</v>
      </c>
      <c r="BN17" s="4159"/>
      <c r="BO17" s="4159"/>
      <c r="BP17" s="3841" t="s">
        <v>287</v>
      </c>
      <c r="BQ17" s="3842">
        <v>7692</v>
      </c>
      <c r="BR17" s="3843">
        <v>141</v>
      </c>
      <c r="BS17" s="3843">
        <v>141</v>
      </c>
      <c r="BT17" s="3844" t="s">
        <v>287</v>
      </c>
      <c r="BU17" s="3845">
        <v>7692</v>
      </c>
      <c r="BV17" s="3843">
        <v>158</v>
      </c>
      <c r="BW17" s="3829"/>
      <c r="BX17" s="3844" t="s">
        <v>287</v>
      </c>
      <c r="BY17" s="3829"/>
      <c r="BZ17" s="3843">
        <v>177</v>
      </c>
      <c r="CA17" s="3829"/>
      <c r="CB17" s="3844" t="s">
        <v>287</v>
      </c>
      <c r="CC17" s="3829"/>
      <c r="CD17" s="3843">
        <v>198</v>
      </c>
      <c r="CE17" s="3829"/>
      <c r="CF17" s="3844" t="s">
        <v>287</v>
      </c>
      <c r="CG17" s="3829"/>
      <c r="CH17" s="3843">
        <v>221</v>
      </c>
      <c r="CI17" s="3829"/>
      <c r="CJ17" s="3844" t="s">
        <v>287</v>
      </c>
      <c r="CK17" s="3829"/>
      <c r="CL17" s="4159">
        <v>248</v>
      </c>
      <c r="CM17" s="3829"/>
      <c r="CN17" s="3844" t="s">
        <v>287</v>
      </c>
      <c r="CO17" s="3829"/>
      <c r="CP17" s="4160">
        <v>278</v>
      </c>
      <c r="CQ17" s="3829"/>
      <c r="CR17" s="3844" t="s">
        <v>287</v>
      </c>
      <c r="CS17" s="3829"/>
      <c r="CT17" s="4159">
        <v>311</v>
      </c>
      <c r="CU17" s="3829"/>
      <c r="CV17" s="3844" t="s">
        <v>287</v>
      </c>
      <c r="CW17" s="3829"/>
      <c r="CX17" s="4159">
        <v>348</v>
      </c>
      <c r="CY17" s="3829"/>
      <c r="CZ17" s="3844" t="s">
        <v>287</v>
      </c>
      <c r="DA17" s="3829"/>
      <c r="DB17" s="3843">
        <v>390</v>
      </c>
      <c r="DC17" s="3829"/>
      <c r="DD17" s="3844" t="s">
        <v>287</v>
      </c>
      <c r="DE17" s="3829"/>
      <c r="DF17" s="3843">
        <v>437</v>
      </c>
      <c r="DG17" s="3829"/>
      <c r="DH17" s="3844" t="s">
        <v>287</v>
      </c>
      <c r="DI17" s="3829"/>
      <c r="DJ17" s="3843">
        <v>490</v>
      </c>
      <c r="DK17" s="3829"/>
      <c r="DL17" s="3844" t="s">
        <v>287</v>
      </c>
      <c r="DM17" s="3829"/>
      <c r="DN17" s="3843">
        <v>548</v>
      </c>
      <c r="DO17" s="3829"/>
      <c r="DP17" s="3844" t="s">
        <v>287</v>
      </c>
      <c r="DQ17" s="3829"/>
      <c r="DR17" s="3843">
        <v>614</v>
      </c>
      <c r="DS17" s="3829"/>
      <c r="DT17" s="3844" t="s">
        <v>287</v>
      </c>
      <c r="DU17" s="3829"/>
      <c r="DV17" s="3843">
        <v>688</v>
      </c>
      <c r="DW17" s="3829"/>
      <c r="DX17" s="3844" t="s">
        <v>287</v>
      </c>
      <c r="DY17" s="3829"/>
      <c r="DZ17" s="4161">
        <f t="shared" si="1"/>
        <v>5247</v>
      </c>
      <c r="EA17" s="4155" t="s">
        <v>288</v>
      </c>
      <c r="EB17" s="4155" t="s">
        <v>289</v>
      </c>
      <c r="EC17" s="4155" t="s">
        <v>1312</v>
      </c>
      <c r="ED17" s="4155" t="s">
        <v>1313</v>
      </c>
      <c r="EE17" s="4155">
        <v>3779595</v>
      </c>
      <c r="EF17" s="4155" t="s">
        <v>1314</v>
      </c>
      <c r="EG17" s="4155" t="s">
        <v>1148</v>
      </c>
      <c r="EH17" s="4155" t="s">
        <v>1343</v>
      </c>
      <c r="EI17" s="4155" t="s">
        <v>1908</v>
      </c>
      <c r="EJ17" s="4165"/>
      <c r="EK17" s="4165"/>
      <c r="EL17" s="4166"/>
      <c r="EM17" s="3965"/>
      <c r="EN17" s="3965"/>
      <c r="EO17" s="3965"/>
      <c r="EP17" s="4153"/>
    </row>
    <row r="18" spans="1:146" ht="168.75" customHeight="1">
      <c r="A18" s="4154" t="s">
        <v>1303</v>
      </c>
      <c r="B18" s="4137">
        <v>0.31</v>
      </c>
      <c r="C18" s="4134" t="s">
        <v>1886</v>
      </c>
      <c r="D18" s="4138">
        <v>3.8699999999999998E-2</v>
      </c>
      <c r="E18" s="4134" t="s">
        <v>1305</v>
      </c>
      <c r="F18" s="4139" t="s">
        <v>1306</v>
      </c>
      <c r="G18" s="4140" t="s">
        <v>1887</v>
      </c>
      <c r="H18" s="4138">
        <v>3.8699999999999998E-2</v>
      </c>
      <c r="I18" s="4139" t="s">
        <v>1888</v>
      </c>
      <c r="J18" s="4140" t="s">
        <v>1889</v>
      </c>
      <c r="K18" s="3829" t="s">
        <v>299</v>
      </c>
      <c r="L18" s="4155" t="s">
        <v>26</v>
      </c>
      <c r="M18" s="4155" t="s">
        <v>437</v>
      </c>
      <c r="N18" s="4155"/>
      <c r="O18" s="4156"/>
      <c r="P18" s="4156">
        <v>50770</v>
      </c>
      <c r="Q18" s="4157">
        <v>0.15</v>
      </c>
      <c r="R18" s="4157">
        <v>0.25</v>
      </c>
      <c r="S18" s="4157">
        <v>0.35</v>
      </c>
      <c r="T18" s="4157">
        <v>0.43</v>
      </c>
      <c r="U18" s="4157">
        <v>0.49</v>
      </c>
      <c r="V18" s="4157">
        <v>0.55000000000000004</v>
      </c>
      <c r="W18" s="4157">
        <v>0.61</v>
      </c>
      <c r="X18" s="4157">
        <v>0.67</v>
      </c>
      <c r="Y18" s="4157">
        <v>0.73</v>
      </c>
      <c r="Z18" s="4157">
        <v>0.79</v>
      </c>
      <c r="AA18" s="4157">
        <v>0.84</v>
      </c>
      <c r="AB18" s="4157">
        <v>0.89</v>
      </c>
      <c r="AC18" s="4157">
        <v>0.94</v>
      </c>
      <c r="AD18" s="4157">
        <v>0.96</v>
      </c>
      <c r="AE18" s="4157">
        <v>0.98</v>
      </c>
      <c r="AF18" s="4157">
        <v>1</v>
      </c>
      <c r="AG18" s="4157">
        <v>1</v>
      </c>
      <c r="AH18" s="3829"/>
      <c r="AI18" s="4155" t="s">
        <v>1909</v>
      </c>
      <c r="AJ18" s="4144">
        <v>4.7999999999999996E-3</v>
      </c>
      <c r="AK18" s="4155" t="s">
        <v>1910</v>
      </c>
      <c r="AL18" s="4155" t="s">
        <v>1911</v>
      </c>
      <c r="AM18" s="3829" t="s">
        <v>1310</v>
      </c>
      <c r="AN18" s="4155" t="s">
        <v>1347</v>
      </c>
      <c r="AO18" s="4155" t="s">
        <v>334</v>
      </c>
      <c r="AP18" s="3829" t="s">
        <v>20</v>
      </c>
      <c r="AQ18" s="3837" t="str">
        <f t="shared" si="0"/>
        <v>SI</v>
      </c>
      <c r="AR18" s="3829">
        <v>114</v>
      </c>
      <c r="AS18" s="3829">
        <v>400</v>
      </c>
      <c r="AT18" s="3829">
        <v>2022</v>
      </c>
      <c r="AU18" s="3839">
        <v>45078</v>
      </c>
      <c r="AV18" s="3840">
        <v>50769</v>
      </c>
      <c r="AW18" s="4155">
        <v>400</v>
      </c>
      <c r="AX18" s="4155">
        <v>420</v>
      </c>
      <c r="AY18" s="4155">
        <v>440</v>
      </c>
      <c r="AZ18" s="4155">
        <v>460</v>
      </c>
      <c r="BA18" s="4155">
        <v>480</v>
      </c>
      <c r="BB18" s="4155">
        <v>500</v>
      </c>
      <c r="BC18" s="4155">
        <v>520</v>
      </c>
      <c r="BD18" s="4155">
        <v>540</v>
      </c>
      <c r="BE18" s="4155">
        <v>560</v>
      </c>
      <c r="BF18" s="4155">
        <v>580</v>
      </c>
      <c r="BG18" s="4155">
        <v>600</v>
      </c>
      <c r="BH18" s="4155">
        <v>620</v>
      </c>
      <c r="BI18" s="4155">
        <v>640</v>
      </c>
      <c r="BJ18" s="4155">
        <v>660</v>
      </c>
      <c r="BK18" s="4155">
        <v>680</v>
      </c>
      <c r="BL18" s="4155">
        <v>700</v>
      </c>
      <c r="BM18" s="4167">
        <v>8800</v>
      </c>
      <c r="BN18" s="4159">
        <v>151</v>
      </c>
      <c r="BO18" s="4159">
        <v>151</v>
      </c>
      <c r="BP18" s="3841" t="s">
        <v>574</v>
      </c>
      <c r="BQ18" s="3842">
        <v>7740</v>
      </c>
      <c r="BR18" s="3843">
        <v>156</v>
      </c>
      <c r="BS18" s="3843">
        <v>156</v>
      </c>
      <c r="BT18" s="3844" t="s">
        <v>574</v>
      </c>
      <c r="BU18" s="3845">
        <v>7740</v>
      </c>
      <c r="BV18" s="3843">
        <v>161</v>
      </c>
      <c r="BW18" s="3829"/>
      <c r="BX18" s="3844" t="s">
        <v>574</v>
      </c>
      <c r="BY18" s="3829"/>
      <c r="BZ18" s="3843">
        <v>166</v>
      </c>
      <c r="CA18" s="3829"/>
      <c r="CB18" s="3844" t="s">
        <v>574</v>
      </c>
      <c r="CC18" s="3829"/>
      <c r="CD18" s="3843">
        <v>171</v>
      </c>
      <c r="CE18" s="3829"/>
      <c r="CF18" s="3844" t="s">
        <v>574</v>
      </c>
      <c r="CG18" s="3829"/>
      <c r="CH18" s="3843">
        <v>176</v>
      </c>
      <c r="CI18" s="3829"/>
      <c r="CJ18" s="3844" t="s">
        <v>574</v>
      </c>
      <c r="CK18" s="3829"/>
      <c r="CL18" s="4159">
        <v>181</v>
      </c>
      <c r="CM18" s="3829"/>
      <c r="CN18" s="3844" t="s">
        <v>574</v>
      </c>
      <c r="CO18" s="3829"/>
      <c r="CP18" s="4160">
        <v>186</v>
      </c>
      <c r="CQ18" s="3829"/>
      <c r="CR18" s="3844" t="s">
        <v>574</v>
      </c>
      <c r="CS18" s="3829"/>
      <c r="CT18" s="4159">
        <v>192</v>
      </c>
      <c r="CU18" s="3829"/>
      <c r="CV18" s="3844" t="s">
        <v>574</v>
      </c>
      <c r="CW18" s="3829"/>
      <c r="CX18" s="4159">
        <v>198</v>
      </c>
      <c r="CY18" s="3829"/>
      <c r="CZ18" s="3844" t="s">
        <v>574</v>
      </c>
      <c r="DA18" s="3829"/>
      <c r="DB18" s="3843">
        <v>204</v>
      </c>
      <c r="DC18" s="3829"/>
      <c r="DD18" s="3844" t="s">
        <v>574</v>
      </c>
      <c r="DE18" s="3829"/>
      <c r="DF18" s="3843">
        <v>210</v>
      </c>
      <c r="DG18" s="3829"/>
      <c r="DH18" s="3844" t="s">
        <v>574</v>
      </c>
      <c r="DI18" s="3829"/>
      <c r="DJ18" s="3843">
        <v>216</v>
      </c>
      <c r="DK18" s="3829"/>
      <c r="DL18" s="3844" t="s">
        <v>574</v>
      </c>
      <c r="DM18" s="3829"/>
      <c r="DN18" s="3843">
        <v>222</v>
      </c>
      <c r="DO18" s="3829"/>
      <c r="DP18" s="3844" t="s">
        <v>574</v>
      </c>
      <c r="DQ18" s="3829"/>
      <c r="DR18" s="3843">
        <v>229</v>
      </c>
      <c r="DS18" s="3829"/>
      <c r="DT18" s="3844" t="s">
        <v>574</v>
      </c>
      <c r="DU18" s="3829"/>
      <c r="DV18" s="3843">
        <v>236</v>
      </c>
      <c r="DW18" s="3829"/>
      <c r="DX18" s="3844" t="s">
        <v>574</v>
      </c>
      <c r="DY18" s="3829"/>
      <c r="DZ18" s="4161">
        <f t="shared" si="1"/>
        <v>3055</v>
      </c>
      <c r="EA18" s="4162" t="s">
        <v>300</v>
      </c>
      <c r="EB18" s="4162" t="s">
        <v>56</v>
      </c>
      <c r="EC18" s="4162" t="s">
        <v>339</v>
      </c>
      <c r="ED18" s="4162" t="s">
        <v>340</v>
      </c>
      <c r="EE18" s="4162" t="s">
        <v>341</v>
      </c>
      <c r="EF18" s="3846" t="s">
        <v>342</v>
      </c>
      <c r="EG18" s="4155"/>
      <c r="EH18" s="4155"/>
      <c r="EI18" s="4155"/>
      <c r="EJ18" s="4155"/>
      <c r="EK18" s="4155"/>
      <c r="EL18" s="4163"/>
      <c r="EM18" s="3965"/>
      <c r="EN18" s="3965"/>
      <c r="EO18" s="3965"/>
      <c r="EP18" s="3965"/>
    </row>
    <row r="19" spans="1:146" ht="168.75" customHeight="1">
      <c r="A19" s="4154" t="s">
        <v>1303</v>
      </c>
      <c r="B19" s="4137">
        <v>0.31</v>
      </c>
      <c r="C19" s="4134" t="s">
        <v>1886</v>
      </c>
      <c r="D19" s="4138">
        <v>3.8699999999999998E-2</v>
      </c>
      <c r="E19" s="4134" t="s">
        <v>1305</v>
      </c>
      <c r="F19" s="4139" t="s">
        <v>1306</v>
      </c>
      <c r="G19" s="4140" t="s">
        <v>1887</v>
      </c>
      <c r="H19" s="4138">
        <v>3.8699999999999998E-2</v>
      </c>
      <c r="I19" s="4139" t="s">
        <v>1888</v>
      </c>
      <c r="J19" s="4140" t="s">
        <v>1889</v>
      </c>
      <c r="K19" s="3829" t="s">
        <v>299</v>
      </c>
      <c r="L19" s="4155" t="s">
        <v>26</v>
      </c>
      <c r="M19" s="4155" t="s">
        <v>437</v>
      </c>
      <c r="N19" s="4155"/>
      <c r="O19" s="4156"/>
      <c r="P19" s="4156">
        <v>50770</v>
      </c>
      <c r="Q19" s="4157">
        <v>0.15</v>
      </c>
      <c r="R19" s="4157">
        <v>0.25</v>
      </c>
      <c r="S19" s="4157">
        <v>0.35</v>
      </c>
      <c r="T19" s="4157">
        <v>0.43</v>
      </c>
      <c r="U19" s="4157">
        <v>0.49</v>
      </c>
      <c r="V19" s="4157">
        <v>0.55000000000000004</v>
      </c>
      <c r="W19" s="4157">
        <v>0.61</v>
      </c>
      <c r="X19" s="4157">
        <v>0.67</v>
      </c>
      <c r="Y19" s="4157">
        <v>0.73</v>
      </c>
      <c r="Z19" s="4157">
        <v>0.79</v>
      </c>
      <c r="AA19" s="4157">
        <v>0.84</v>
      </c>
      <c r="AB19" s="4157">
        <v>0.89</v>
      </c>
      <c r="AC19" s="4157">
        <v>0.94</v>
      </c>
      <c r="AD19" s="4157">
        <v>0.96</v>
      </c>
      <c r="AE19" s="4157">
        <v>0.98</v>
      </c>
      <c r="AF19" s="4157">
        <v>1</v>
      </c>
      <c r="AG19" s="4157">
        <v>1</v>
      </c>
      <c r="AH19" s="3829"/>
      <c r="AI19" s="4155" t="s">
        <v>1912</v>
      </c>
      <c r="AJ19" s="4144">
        <v>4.7999999999999996E-3</v>
      </c>
      <c r="AK19" s="4155" t="s">
        <v>1913</v>
      </c>
      <c r="AL19" s="4155" t="s">
        <v>1350</v>
      </c>
      <c r="AM19" s="4155" t="s">
        <v>1322</v>
      </c>
      <c r="AN19" s="4155" t="s">
        <v>1351</v>
      </c>
      <c r="AO19" s="4155" t="s">
        <v>1403</v>
      </c>
      <c r="AP19" s="4165" t="s">
        <v>20</v>
      </c>
      <c r="AQ19" s="3837" t="str">
        <f t="shared" si="0"/>
        <v>SI</v>
      </c>
      <c r="AR19" s="4165">
        <v>475</v>
      </c>
      <c r="AS19" s="4165" t="s">
        <v>437</v>
      </c>
      <c r="AT19" s="4165" t="s">
        <v>437</v>
      </c>
      <c r="AU19" s="4168">
        <v>45108</v>
      </c>
      <c r="AV19" s="4168">
        <v>46386</v>
      </c>
      <c r="AW19" s="4169">
        <v>0.1</v>
      </c>
      <c r="AX19" s="4169">
        <v>0.3</v>
      </c>
      <c r="AY19" s="4169">
        <v>0.3</v>
      </c>
      <c r="AZ19" s="4169">
        <v>0.3</v>
      </c>
      <c r="BA19" s="4165"/>
      <c r="BB19" s="4165"/>
      <c r="BC19" s="4165"/>
      <c r="BD19" s="4165"/>
      <c r="BE19" s="4165"/>
      <c r="BF19" s="4165"/>
      <c r="BG19" s="4165"/>
      <c r="BH19" s="4165"/>
      <c r="BI19" s="4165"/>
      <c r="BJ19" s="4165"/>
      <c r="BK19" s="4165"/>
      <c r="BL19" s="4165"/>
      <c r="BM19" s="4170">
        <v>1</v>
      </c>
      <c r="BN19" s="4159">
        <v>513</v>
      </c>
      <c r="BO19" s="4159">
        <v>513</v>
      </c>
      <c r="BP19" s="3841" t="s">
        <v>574</v>
      </c>
      <c r="BQ19" s="3842">
        <v>7879</v>
      </c>
      <c r="BR19" s="3843">
        <v>2100</v>
      </c>
      <c r="BS19" s="3843">
        <v>2100</v>
      </c>
      <c r="BT19" s="3844" t="s">
        <v>574</v>
      </c>
      <c r="BU19" s="3845">
        <v>7879</v>
      </c>
      <c r="BV19" s="3843">
        <v>2100</v>
      </c>
      <c r="BW19" s="3829"/>
      <c r="BX19" s="3844" t="s">
        <v>574</v>
      </c>
      <c r="BY19" s="3829"/>
      <c r="BZ19" s="3843">
        <v>2100</v>
      </c>
      <c r="CA19" s="3829"/>
      <c r="CB19" s="3844" t="s">
        <v>574</v>
      </c>
      <c r="CC19" s="3829"/>
      <c r="CD19" s="3843"/>
      <c r="CE19" s="3829"/>
      <c r="CF19" s="3844" t="s">
        <v>574</v>
      </c>
      <c r="CG19" s="3829"/>
      <c r="CH19" s="3843"/>
      <c r="CI19" s="3829"/>
      <c r="CJ19" s="3844" t="s">
        <v>574</v>
      </c>
      <c r="CK19" s="3829"/>
      <c r="CL19" s="4159"/>
      <c r="CM19" s="3829"/>
      <c r="CN19" s="3844" t="s">
        <v>574</v>
      </c>
      <c r="CO19" s="3829"/>
      <c r="CP19" s="4160"/>
      <c r="CQ19" s="3829"/>
      <c r="CR19" s="3844" t="s">
        <v>574</v>
      </c>
      <c r="CS19" s="3829"/>
      <c r="CT19" s="4159"/>
      <c r="CU19" s="3829"/>
      <c r="CV19" s="3844" t="s">
        <v>574</v>
      </c>
      <c r="CW19" s="3829"/>
      <c r="CX19" s="4159"/>
      <c r="CY19" s="3829"/>
      <c r="CZ19" s="3844" t="s">
        <v>574</v>
      </c>
      <c r="DA19" s="3829"/>
      <c r="DB19" s="3843"/>
      <c r="DC19" s="3829"/>
      <c r="DD19" s="3844" t="s">
        <v>574</v>
      </c>
      <c r="DE19" s="3829"/>
      <c r="DF19" s="3843"/>
      <c r="DG19" s="3829"/>
      <c r="DH19" s="3844" t="s">
        <v>574</v>
      </c>
      <c r="DI19" s="3829"/>
      <c r="DJ19" s="3843"/>
      <c r="DK19" s="3829"/>
      <c r="DL19" s="3844" t="s">
        <v>574</v>
      </c>
      <c r="DM19" s="3829"/>
      <c r="DN19" s="3843"/>
      <c r="DO19" s="3829"/>
      <c r="DP19" s="3844" t="s">
        <v>574</v>
      </c>
      <c r="DQ19" s="3829"/>
      <c r="DR19" s="3843"/>
      <c r="DS19" s="3829"/>
      <c r="DT19" s="3844" t="s">
        <v>574</v>
      </c>
      <c r="DU19" s="3829"/>
      <c r="DV19" s="3843"/>
      <c r="DW19" s="3829"/>
      <c r="DX19" s="3844" t="s">
        <v>574</v>
      </c>
      <c r="DY19" s="3829"/>
      <c r="DZ19" s="4161">
        <v>6813</v>
      </c>
      <c r="EA19" s="4155" t="s">
        <v>1080</v>
      </c>
      <c r="EB19" s="4155" t="s">
        <v>1354</v>
      </c>
      <c r="EC19" s="4155" t="s">
        <v>1355</v>
      </c>
      <c r="ED19" s="4155" t="s">
        <v>1356</v>
      </c>
      <c r="EE19" s="4171">
        <v>3155642551</v>
      </c>
      <c r="EF19" s="3847" t="s">
        <v>1914</v>
      </c>
      <c r="EG19" s="4155" t="s">
        <v>1130</v>
      </c>
      <c r="EH19" s="4155" t="s">
        <v>1915</v>
      </c>
      <c r="EI19" s="4155" t="s">
        <v>1360</v>
      </c>
      <c r="EJ19" s="4155" t="s">
        <v>1916</v>
      </c>
      <c r="EK19" s="4155">
        <v>3779595</v>
      </c>
      <c r="EL19" s="3848" t="s">
        <v>647</v>
      </c>
      <c r="EM19" s="3965"/>
      <c r="EN19" s="3965"/>
      <c r="EO19" s="3965"/>
      <c r="EP19" s="3965"/>
    </row>
    <row r="20" spans="1:146" ht="168.75" customHeight="1">
      <c r="A20" s="4154" t="s">
        <v>1303</v>
      </c>
      <c r="B20" s="4137">
        <v>0.31</v>
      </c>
      <c r="C20" s="4172" t="s">
        <v>1917</v>
      </c>
      <c r="D20" s="4138">
        <v>3.8699999999999998E-2</v>
      </c>
      <c r="E20" s="4172" t="s">
        <v>1917</v>
      </c>
      <c r="F20" s="4155" t="s">
        <v>1364</v>
      </c>
      <c r="G20" s="3849" t="s">
        <v>1918</v>
      </c>
      <c r="H20" s="4138">
        <v>3.8699999999999998E-2</v>
      </c>
      <c r="I20" s="3849" t="s">
        <v>1919</v>
      </c>
      <c r="J20" s="4155" t="s">
        <v>1920</v>
      </c>
      <c r="K20" s="4155" t="s">
        <v>278</v>
      </c>
      <c r="L20" s="4155" t="s">
        <v>20</v>
      </c>
      <c r="M20" s="4155" t="s">
        <v>437</v>
      </c>
      <c r="N20" s="4155"/>
      <c r="O20" s="4156"/>
      <c r="P20" s="4156">
        <v>50770</v>
      </c>
      <c r="Q20" s="4173">
        <v>6.25E-2</v>
      </c>
      <c r="R20" s="4173">
        <v>6.25E-2</v>
      </c>
      <c r="S20" s="4173">
        <v>6.25E-2</v>
      </c>
      <c r="T20" s="4173">
        <v>6.25E-2</v>
      </c>
      <c r="U20" s="4173">
        <v>6.25E-2</v>
      </c>
      <c r="V20" s="4173">
        <v>6.25E-2</v>
      </c>
      <c r="W20" s="4173">
        <v>6.25E-2</v>
      </c>
      <c r="X20" s="4173">
        <v>6.25E-2</v>
      </c>
      <c r="Y20" s="4173">
        <v>6.25E-2</v>
      </c>
      <c r="Z20" s="4173">
        <v>6.25E-2</v>
      </c>
      <c r="AA20" s="4173">
        <v>6.25E-2</v>
      </c>
      <c r="AB20" s="4173">
        <v>6.25E-2</v>
      </c>
      <c r="AC20" s="4173">
        <v>6.25E-2</v>
      </c>
      <c r="AD20" s="4173">
        <v>6.25E-2</v>
      </c>
      <c r="AE20" s="4173">
        <v>6.25E-2</v>
      </c>
      <c r="AF20" s="4173">
        <v>6.25E-2</v>
      </c>
      <c r="AG20" s="4157">
        <f t="shared" ref="AG20:AG30" si="2">SUM(Q20:AF20)</f>
        <v>1</v>
      </c>
      <c r="AH20" s="4155" t="s">
        <v>1365</v>
      </c>
      <c r="AI20" s="4155" t="s">
        <v>1921</v>
      </c>
      <c r="AJ20" s="4173">
        <v>1.9300000000000001E-2</v>
      </c>
      <c r="AK20" s="4155" t="s">
        <v>1922</v>
      </c>
      <c r="AL20" s="4155" t="s">
        <v>367</v>
      </c>
      <c r="AM20" s="4155" t="s">
        <v>1367</v>
      </c>
      <c r="AN20" s="4155" t="s">
        <v>1368</v>
      </c>
      <c r="AO20" s="4155" t="s">
        <v>1369</v>
      </c>
      <c r="AP20" s="4165" t="s">
        <v>20</v>
      </c>
      <c r="AQ20" s="3837" t="str">
        <f t="shared" si="0"/>
        <v>SI</v>
      </c>
      <c r="AR20" s="4155">
        <v>354</v>
      </c>
      <c r="AS20" s="4155">
        <v>200</v>
      </c>
      <c r="AT20" s="4155">
        <v>2022</v>
      </c>
      <c r="AU20" s="4156">
        <v>45078</v>
      </c>
      <c r="AV20" s="4156">
        <v>50769</v>
      </c>
      <c r="AW20" s="4155">
        <v>200</v>
      </c>
      <c r="AX20" s="4155">
        <v>200</v>
      </c>
      <c r="AY20" s="4155">
        <v>200</v>
      </c>
      <c r="AZ20" s="4155">
        <v>200</v>
      </c>
      <c r="BA20" s="4155">
        <v>200</v>
      </c>
      <c r="BB20" s="4155">
        <v>200</v>
      </c>
      <c r="BC20" s="4155">
        <v>200</v>
      </c>
      <c r="BD20" s="4155">
        <v>200</v>
      </c>
      <c r="BE20" s="4155">
        <v>200</v>
      </c>
      <c r="BF20" s="4155">
        <v>200</v>
      </c>
      <c r="BG20" s="4155">
        <v>200</v>
      </c>
      <c r="BH20" s="4155">
        <v>200</v>
      </c>
      <c r="BI20" s="4155">
        <v>200</v>
      </c>
      <c r="BJ20" s="4155">
        <v>200</v>
      </c>
      <c r="BK20" s="4155">
        <v>200</v>
      </c>
      <c r="BL20" s="4155">
        <v>200</v>
      </c>
      <c r="BM20" s="4167">
        <f>SUM(AW20:BL20)</f>
        <v>3200</v>
      </c>
      <c r="BN20" s="4159">
        <v>396</v>
      </c>
      <c r="BO20" s="4159">
        <v>396</v>
      </c>
      <c r="BP20" s="3841" t="s">
        <v>574</v>
      </c>
      <c r="BQ20" s="3842">
        <v>7746</v>
      </c>
      <c r="BR20" s="3843">
        <v>424</v>
      </c>
      <c r="BS20" s="3843">
        <v>424</v>
      </c>
      <c r="BT20" s="3844" t="s">
        <v>574</v>
      </c>
      <c r="BU20" s="3845">
        <v>7746</v>
      </c>
      <c r="BV20" s="3843">
        <v>453</v>
      </c>
      <c r="BW20" s="3829"/>
      <c r="BX20" s="3844" t="s">
        <v>574</v>
      </c>
      <c r="BY20" s="3829"/>
      <c r="BZ20" s="3843">
        <v>485</v>
      </c>
      <c r="CA20" s="3829"/>
      <c r="CB20" s="3844" t="s">
        <v>574</v>
      </c>
      <c r="CC20" s="3829"/>
      <c r="CD20" s="3843">
        <v>519</v>
      </c>
      <c r="CE20" s="3829"/>
      <c r="CF20" s="3844" t="s">
        <v>574</v>
      </c>
      <c r="CG20" s="3829"/>
      <c r="CH20" s="3843">
        <v>555</v>
      </c>
      <c r="CI20" s="3829"/>
      <c r="CJ20" s="3844" t="s">
        <v>574</v>
      </c>
      <c r="CK20" s="3829"/>
      <c r="CL20" s="4159">
        <v>594</v>
      </c>
      <c r="CM20" s="3829"/>
      <c r="CN20" s="3844" t="s">
        <v>574</v>
      </c>
      <c r="CO20" s="3829"/>
      <c r="CP20" s="4160">
        <v>636</v>
      </c>
      <c r="CQ20" s="3829"/>
      <c r="CR20" s="3844" t="s">
        <v>574</v>
      </c>
      <c r="CS20" s="3829"/>
      <c r="CT20" s="4159">
        <v>681</v>
      </c>
      <c r="CU20" s="3829"/>
      <c r="CV20" s="3844" t="s">
        <v>574</v>
      </c>
      <c r="CW20" s="3829"/>
      <c r="CX20" s="4159">
        <v>728</v>
      </c>
      <c r="CY20" s="3829"/>
      <c r="CZ20" s="3844" t="s">
        <v>574</v>
      </c>
      <c r="DA20" s="3829"/>
      <c r="DB20" s="3843">
        <v>779</v>
      </c>
      <c r="DC20" s="3829"/>
      <c r="DD20" s="3844" t="s">
        <v>574</v>
      </c>
      <c r="DE20" s="3829"/>
      <c r="DF20" s="3843">
        <v>834</v>
      </c>
      <c r="DG20" s="3829"/>
      <c r="DH20" s="3844" t="s">
        <v>574</v>
      </c>
      <c r="DI20" s="3829"/>
      <c r="DJ20" s="3843">
        <v>892</v>
      </c>
      <c r="DK20" s="3829"/>
      <c r="DL20" s="3844" t="s">
        <v>574</v>
      </c>
      <c r="DM20" s="3829"/>
      <c r="DN20" s="3843">
        <v>955</v>
      </c>
      <c r="DO20" s="3829"/>
      <c r="DP20" s="3844" t="s">
        <v>574</v>
      </c>
      <c r="DQ20" s="3829"/>
      <c r="DR20" s="3843">
        <v>1022</v>
      </c>
      <c r="DS20" s="3829"/>
      <c r="DT20" s="3844" t="s">
        <v>574</v>
      </c>
      <c r="DU20" s="3829"/>
      <c r="DV20" s="3843">
        <v>1026</v>
      </c>
      <c r="DW20" s="3829"/>
      <c r="DX20" s="3844" t="s">
        <v>574</v>
      </c>
      <c r="DY20" s="3829"/>
      <c r="DZ20" s="4161">
        <f>BN20+BR20+BV20+BZ20+CD20+CH20+CL20+CP20+CT20+CX20+DB20+DF20+DJ20+DN20+DR20+DV20</f>
        <v>10979</v>
      </c>
      <c r="EA20" s="4162" t="s">
        <v>205</v>
      </c>
      <c r="EB20" s="4155" t="s">
        <v>360</v>
      </c>
      <c r="EC20" s="4155" t="s">
        <v>1370</v>
      </c>
      <c r="ED20" s="4155" t="s">
        <v>362</v>
      </c>
      <c r="EE20" s="4155" t="s">
        <v>363</v>
      </c>
      <c r="EF20" s="3850" t="s">
        <v>364</v>
      </c>
      <c r="EG20" s="3849" t="s">
        <v>1900</v>
      </c>
      <c r="EH20" s="4155" t="s">
        <v>1901</v>
      </c>
      <c r="EI20" s="4165"/>
      <c r="EJ20" s="4165"/>
      <c r="EK20" s="4165"/>
      <c r="EL20" s="4165"/>
      <c r="EM20" s="3965"/>
      <c r="EN20" s="3965"/>
      <c r="EO20" s="3965"/>
      <c r="EP20" s="3965"/>
    </row>
    <row r="21" spans="1:146" ht="168.75" customHeight="1">
      <c r="A21" s="4154" t="s">
        <v>1303</v>
      </c>
      <c r="B21" s="4137">
        <v>0.31</v>
      </c>
      <c r="C21" s="4172" t="s">
        <v>1923</v>
      </c>
      <c r="D21" s="4138">
        <v>3.8699999999999998E-2</v>
      </c>
      <c r="E21" s="4172" t="s">
        <v>1924</v>
      </c>
      <c r="F21" s="4155" t="s">
        <v>1925</v>
      </c>
      <c r="G21" s="4155" t="s">
        <v>1918</v>
      </c>
      <c r="H21" s="4138">
        <v>3.8699999999999998E-2</v>
      </c>
      <c r="I21" s="3849" t="s">
        <v>1919</v>
      </c>
      <c r="J21" s="4155" t="s">
        <v>1920</v>
      </c>
      <c r="K21" s="4155" t="s">
        <v>278</v>
      </c>
      <c r="L21" s="4155" t="s">
        <v>20</v>
      </c>
      <c r="M21" s="4155" t="s">
        <v>437</v>
      </c>
      <c r="N21" s="4155"/>
      <c r="O21" s="4156"/>
      <c r="P21" s="4156">
        <v>50770</v>
      </c>
      <c r="Q21" s="4173">
        <v>6.25E-2</v>
      </c>
      <c r="R21" s="4173">
        <v>6.25E-2</v>
      </c>
      <c r="S21" s="4173">
        <v>6.25E-2</v>
      </c>
      <c r="T21" s="4173">
        <v>6.25E-2</v>
      </c>
      <c r="U21" s="4173">
        <v>6.25E-2</v>
      </c>
      <c r="V21" s="4173">
        <v>6.25E-2</v>
      </c>
      <c r="W21" s="4173">
        <v>6.25E-2</v>
      </c>
      <c r="X21" s="4173">
        <v>6.25E-2</v>
      </c>
      <c r="Y21" s="4173">
        <v>6.25E-2</v>
      </c>
      <c r="Z21" s="4173">
        <v>6.25E-2</v>
      </c>
      <c r="AA21" s="4173">
        <v>6.25E-2</v>
      </c>
      <c r="AB21" s="4173">
        <v>6.25E-2</v>
      </c>
      <c r="AC21" s="4173">
        <v>6.25E-2</v>
      </c>
      <c r="AD21" s="4173">
        <v>6.25E-2</v>
      </c>
      <c r="AE21" s="4173">
        <v>6.25E-2</v>
      </c>
      <c r="AF21" s="4173">
        <v>6.25E-2</v>
      </c>
      <c r="AG21" s="4157">
        <f t="shared" si="2"/>
        <v>1</v>
      </c>
      <c r="AH21" s="4155" t="s">
        <v>1365</v>
      </c>
      <c r="AI21" s="4155" t="s">
        <v>1926</v>
      </c>
      <c r="AJ21" s="4173">
        <v>1.9300000000000001E-2</v>
      </c>
      <c r="AK21" s="4155" t="s">
        <v>1927</v>
      </c>
      <c r="AL21" s="4155" t="s">
        <v>1928</v>
      </c>
      <c r="AM21" s="4155" t="s">
        <v>1310</v>
      </c>
      <c r="AN21" s="4155" t="s">
        <v>1929</v>
      </c>
      <c r="AO21" s="4155" t="s">
        <v>1375</v>
      </c>
      <c r="AP21" s="4155" t="s">
        <v>20</v>
      </c>
      <c r="AQ21" s="3837" t="str">
        <f t="shared" si="0"/>
        <v>SI</v>
      </c>
      <c r="AR21" s="4155">
        <v>354</v>
      </c>
      <c r="AS21" s="4155" t="s">
        <v>437</v>
      </c>
      <c r="AT21" s="4155" t="s">
        <v>437</v>
      </c>
      <c r="AU21" s="4156">
        <v>45292</v>
      </c>
      <c r="AV21" s="4156">
        <v>50769</v>
      </c>
      <c r="AW21" s="4155">
        <v>0</v>
      </c>
      <c r="AX21" s="4155">
        <v>20</v>
      </c>
      <c r="AY21" s="4155">
        <v>20</v>
      </c>
      <c r="AZ21" s="4155">
        <v>20</v>
      </c>
      <c r="BA21" s="4155">
        <v>20</v>
      </c>
      <c r="BB21" s="4155">
        <v>20</v>
      </c>
      <c r="BC21" s="4155">
        <v>20</v>
      </c>
      <c r="BD21" s="4155">
        <v>20</v>
      </c>
      <c r="BE21" s="4155">
        <v>20</v>
      </c>
      <c r="BF21" s="4155">
        <v>20</v>
      </c>
      <c r="BG21" s="4155">
        <v>20</v>
      </c>
      <c r="BH21" s="4155">
        <v>20</v>
      </c>
      <c r="BI21" s="4155">
        <v>20</v>
      </c>
      <c r="BJ21" s="4155">
        <v>20</v>
      </c>
      <c r="BK21" s="4155">
        <v>20</v>
      </c>
      <c r="BL21" s="4155">
        <v>20</v>
      </c>
      <c r="BM21" s="4167">
        <f>SUM(AW21:BL21)</f>
        <v>300</v>
      </c>
      <c r="BN21" s="4159">
        <v>0</v>
      </c>
      <c r="BO21" s="4159">
        <v>0</v>
      </c>
      <c r="BP21" s="3841"/>
      <c r="BQ21" s="3842"/>
      <c r="BR21" s="3843">
        <v>328</v>
      </c>
      <c r="BS21" s="3843">
        <v>328</v>
      </c>
      <c r="BT21" s="3844"/>
      <c r="BU21" s="3845"/>
      <c r="BV21" s="3843">
        <v>424</v>
      </c>
      <c r="BW21" s="3829"/>
      <c r="BX21" s="3844"/>
      <c r="BY21" s="3829"/>
      <c r="BZ21" s="3843">
        <v>453</v>
      </c>
      <c r="CA21" s="3829"/>
      <c r="CB21" s="3844"/>
      <c r="CC21" s="3829"/>
      <c r="CD21" s="3843">
        <v>485</v>
      </c>
      <c r="CE21" s="3829"/>
      <c r="CF21" s="3844"/>
      <c r="CG21" s="3829"/>
      <c r="CH21" s="3843">
        <v>519</v>
      </c>
      <c r="CI21" s="3829"/>
      <c r="CJ21" s="3844"/>
      <c r="CK21" s="3829"/>
      <c r="CL21" s="4159">
        <v>555</v>
      </c>
      <c r="CM21" s="3829"/>
      <c r="CN21" s="3844"/>
      <c r="CO21" s="3829"/>
      <c r="CP21" s="4160">
        <v>594</v>
      </c>
      <c r="CQ21" s="3829"/>
      <c r="CR21" s="3844"/>
      <c r="CS21" s="3829"/>
      <c r="CT21" s="4159">
        <v>636</v>
      </c>
      <c r="CU21" s="3829"/>
      <c r="CV21" s="3844"/>
      <c r="CW21" s="3829"/>
      <c r="CX21" s="4159">
        <v>681</v>
      </c>
      <c r="CY21" s="3829"/>
      <c r="CZ21" s="3844"/>
      <c r="DA21" s="3829"/>
      <c r="DB21" s="3843">
        <v>728</v>
      </c>
      <c r="DC21" s="3829"/>
      <c r="DD21" s="3844"/>
      <c r="DE21" s="3829"/>
      <c r="DF21" s="3843">
        <v>779</v>
      </c>
      <c r="DG21" s="3829"/>
      <c r="DH21" s="3844"/>
      <c r="DI21" s="3829"/>
      <c r="DJ21" s="3843">
        <v>834</v>
      </c>
      <c r="DK21" s="3829"/>
      <c r="DL21" s="3844"/>
      <c r="DM21" s="3829"/>
      <c r="DN21" s="3843">
        <v>892</v>
      </c>
      <c r="DO21" s="3829"/>
      <c r="DP21" s="3844"/>
      <c r="DQ21" s="3829"/>
      <c r="DR21" s="3843">
        <v>955</v>
      </c>
      <c r="DS21" s="3829"/>
      <c r="DT21" s="3844"/>
      <c r="DU21" s="3829"/>
      <c r="DV21" s="3843">
        <v>1022</v>
      </c>
      <c r="DW21" s="3829"/>
      <c r="DX21" s="3844"/>
      <c r="DY21" s="3829"/>
      <c r="DZ21" s="4161">
        <f>BN21+BR21+BV21+BZ21+CD21+CH21+CL21+CP21+CT21+CX21+DB21+DF21+DJ21+DN21+DR21+DV21</f>
        <v>9885</v>
      </c>
      <c r="EA21" s="4162" t="s">
        <v>288</v>
      </c>
      <c r="EB21" s="4162" t="s">
        <v>289</v>
      </c>
      <c r="EC21" s="4155" t="s">
        <v>656</v>
      </c>
      <c r="ED21" s="4162" t="s">
        <v>1376</v>
      </c>
      <c r="EE21" s="4162">
        <v>3779595</v>
      </c>
      <c r="EF21" s="3846" t="s">
        <v>1377</v>
      </c>
      <c r="EG21" s="4155" t="s">
        <v>205</v>
      </c>
      <c r="EH21" s="4155" t="s">
        <v>360</v>
      </c>
      <c r="EI21" s="4155" t="s">
        <v>1378</v>
      </c>
      <c r="EJ21" s="4155" t="s">
        <v>362</v>
      </c>
      <c r="EK21" s="4155" t="s">
        <v>363</v>
      </c>
      <c r="EL21" s="3851" t="s">
        <v>364</v>
      </c>
      <c r="EM21" s="3965"/>
      <c r="EN21" s="3965"/>
      <c r="EO21" s="3965"/>
      <c r="EP21" s="3965"/>
    </row>
    <row r="22" spans="1:146" ht="168.75" customHeight="1">
      <c r="A22" s="4154" t="s">
        <v>1303</v>
      </c>
      <c r="B22" s="4137">
        <v>0.31</v>
      </c>
      <c r="C22" s="4155" t="s">
        <v>1930</v>
      </c>
      <c r="D22" s="4138">
        <v>3.8699999999999998E-2</v>
      </c>
      <c r="E22" s="4155" t="s">
        <v>1380</v>
      </c>
      <c r="F22" s="4155" t="s">
        <v>1381</v>
      </c>
      <c r="G22" s="3849" t="s">
        <v>1931</v>
      </c>
      <c r="H22" s="4138">
        <v>3.8699999999999998E-2</v>
      </c>
      <c r="I22" s="3849" t="s">
        <v>1932</v>
      </c>
      <c r="J22" s="4155" t="s">
        <v>1933</v>
      </c>
      <c r="K22" s="4155" t="s">
        <v>278</v>
      </c>
      <c r="L22" s="4155" t="s">
        <v>20</v>
      </c>
      <c r="M22" s="4155" t="s">
        <v>437</v>
      </c>
      <c r="N22" s="4155"/>
      <c r="O22" s="4156"/>
      <c r="P22" s="4156">
        <v>50770</v>
      </c>
      <c r="Q22" s="4173">
        <v>6.25E-2</v>
      </c>
      <c r="R22" s="4173">
        <v>6.25E-2</v>
      </c>
      <c r="S22" s="4173">
        <v>6.25E-2</v>
      </c>
      <c r="T22" s="4173">
        <v>6.25E-2</v>
      </c>
      <c r="U22" s="4173">
        <v>6.25E-2</v>
      </c>
      <c r="V22" s="4173">
        <v>6.25E-2</v>
      </c>
      <c r="W22" s="4173">
        <v>6.25E-2</v>
      </c>
      <c r="X22" s="4173">
        <v>6.25E-2</v>
      </c>
      <c r="Y22" s="4173">
        <v>6.25E-2</v>
      </c>
      <c r="Z22" s="4173">
        <v>6.25E-2</v>
      </c>
      <c r="AA22" s="4173">
        <v>6.25E-2</v>
      </c>
      <c r="AB22" s="4173">
        <v>6.25E-2</v>
      </c>
      <c r="AC22" s="4173">
        <v>6.25E-2</v>
      </c>
      <c r="AD22" s="4173">
        <v>6.25E-2</v>
      </c>
      <c r="AE22" s="4173">
        <v>6.25E-2</v>
      </c>
      <c r="AF22" s="4173">
        <v>6.25E-2</v>
      </c>
      <c r="AG22" s="4157">
        <f t="shared" si="2"/>
        <v>1</v>
      </c>
      <c r="AH22" s="4155"/>
      <c r="AI22" s="4155" t="s">
        <v>1934</v>
      </c>
      <c r="AJ22" s="4173">
        <v>4.3E-3</v>
      </c>
      <c r="AK22" s="4155" t="s">
        <v>1935</v>
      </c>
      <c r="AL22" s="4155" t="s">
        <v>1936</v>
      </c>
      <c r="AM22" s="4155" t="s">
        <v>1310</v>
      </c>
      <c r="AN22" s="4155" t="s">
        <v>284</v>
      </c>
      <c r="AO22" s="4155" t="s">
        <v>572</v>
      </c>
      <c r="AP22" s="4155" t="s">
        <v>23</v>
      </c>
      <c r="AQ22" s="3837" t="str">
        <f t="shared" si="0"/>
        <v>NO</v>
      </c>
      <c r="AR22" s="4155" t="s">
        <v>437</v>
      </c>
      <c r="AS22" s="4157" t="s">
        <v>437</v>
      </c>
      <c r="AT22" s="4155" t="s">
        <v>437</v>
      </c>
      <c r="AU22" s="4156"/>
      <c r="AV22" s="4156">
        <v>50769</v>
      </c>
      <c r="AW22" s="4157">
        <v>1</v>
      </c>
      <c r="AX22" s="4157">
        <v>1</v>
      </c>
      <c r="AY22" s="4157">
        <v>1</v>
      </c>
      <c r="AZ22" s="4157">
        <v>1</v>
      </c>
      <c r="BA22" s="4157">
        <v>1</v>
      </c>
      <c r="BB22" s="4157">
        <v>1</v>
      </c>
      <c r="BC22" s="4157">
        <v>1</v>
      </c>
      <c r="BD22" s="4157">
        <v>1</v>
      </c>
      <c r="BE22" s="4157">
        <v>1</v>
      </c>
      <c r="BF22" s="4157">
        <v>1</v>
      </c>
      <c r="BG22" s="4157">
        <v>1</v>
      </c>
      <c r="BH22" s="4157">
        <v>1</v>
      </c>
      <c r="BI22" s="4157">
        <v>1</v>
      </c>
      <c r="BJ22" s="4157">
        <v>1</v>
      </c>
      <c r="BK22" s="4157">
        <v>1</v>
      </c>
      <c r="BL22" s="4157">
        <v>1</v>
      </c>
      <c r="BM22" s="4157">
        <v>1</v>
      </c>
      <c r="BN22" s="4174">
        <v>35</v>
      </c>
      <c r="BO22" s="4174">
        <v>35</v>
      </c>
      <c r="BP22" s="3852" t="s">
        <v>574</v>
      </c>
      <c r="BQ22" s="4175">
        <v>7695</v>
      </c>
      <c r="BR22" s="3853">
        <v>38</v>
      </c>
      <c r="BS22" s="3853">
        <v>38</v>
      </c>
      <c r="BT22" s="3854" t="s">
        <v>574</v>
      </c>
      <c r="BU22" s="4176">
        <v>7695</v>
      </c>
      <c r="BV22" s="4177">
        <v>41</v>
      </c>
      <c r="BW22" s="3845"/>
      <c r="BX22" s="3854" t="s">
        <v>574</v>
      </c>
      <c r="BY22" s="3845"/>
      <c r="BZ22" s="3855">
        <v>45</v>
      </c>
      <c r="CA22" s="3845"/>
      <c r="CB22" s="3854" t="s">
        <v>574</v>
      </c>
      <c r="CC22" s="3845"/>
      <c r="CD22" s="3855">
        <v>49</v>
      </c>
      <c r="CE22" s="3845"/>
      <c r="CF22" s="3854" t="s">
        <v>574</v>
      </c>
      <c r="CG22" s="3845"/>
      <c r="CH22" s="3855">
        <v>54</v>
      </c>
      <c r="CI22" s="3845"/>
      <c r="CJ22" s="3854" t="s">
        <v>574</v>
      </c>
      <c r="CK22" s="3845"/>
      <c r="CL22" s="3855">
        <v>60</v>
      </c>
      <c r="CM22" s="3845"/>
      <c r="CN22" s="3854" t="s">
        <v>574</v>
      </c>
      <c r="CO22" s="3845"/>
      <c r="CP22" s="3843">
        <v>66</v>
      </c>
      <c r="CQ22" s="3845"/>
      <c r="CR22" s="3854" t="s">
        <v>574</v>
      </c>
      <c r="CS22" s="3845"/>
      <c r="CT22" s="4159">
        <v>74</v>
      </c>
      <c r="CU22" s="3845"/>
      <c r="CV22" s="3854" t="s">
        <v>574</v>
      </c>
      <c r="CW22" s="3845"/>
      <c r="CX22" s="4160">
        <v>83</v>
      </c>
      <c r="CY22" s="3845"/>
      <c r="CZ22" s="3854" t="s">
        <v>574</v>
      </c>
      <c r="DA22" s="3845"/>
      <c r="DB22" s="4159">
        <v>93</v>
      </c>
      <c r="DC22" s="3845"/>
      <c r="DD22" s="3854" t="s">
        <v>574</v>
      </c>
      <c r="DE22" s="3845"/>
      <c r="DF22" s="4159">
        <v>105</v>
      </c>
      <c r="DG22" s="3845"/>
      <c r="DH22" s="3854" t="s">
        <v>574</v>
      </c>
      <c r="DI22" s="3845"/>
      <c r="DJ22" s="3843">
        <v>120</v>
      </c>
      <c r="DK22" s="3845"/>
      <c r="DL22" s="3854" t="s">
        <v>574</v>
      </c>
      <c r="DM22" s="3845"/>
      <c r="DN22" s="3843">
        <v>137</v>
      </c>
      <c r="DO22" s="3845"/>
      <c r="DP22" s="3854" t="s">
        <v>574</v>
      </c>
      <c r="DQ22" s="3845"/>
      <c r="DR22" s="3843">
        <v>156</v>
      </c>
      <c r="DS22" s="3845"/>
      <c r="DT22" s="3854" t="s">
        <v>574</v>
      </c>
      <c r="DU22" s="3845"/>
      <c r="DV22" s="3843">
        <v>180</v>
      </c>
      <c r="DW22" s="3845"/>
      <c r="DX22" s="3854" t="s">
        <v>574</v>
      </c>
      <c r="DY22" s="3845"/>
      <c r="DZ22" s="4161">
        <f>BN22+BR22+BV22+BZ22+CD22+CH22+CL22+CP22+CT22+CX22+DB22+DF22+DJ22+DN22+DR22+DV22</f>
        <v>1336</v>
      </c>
      <c r="EA22" s="4162" t="s">
        <v>288</v>
      </c>
      <c r="EB22" s="4162" t="s">
        <v>289</v>
      </c>
      <c r="EC22" s="4155" t="s">
        <v>656</v>
      </c>
      <c r="ED22" s="4162" t="s">
        <v>1376</v>
      </c>
      <c r="EE22" s="4162">
        <v>3779595</v>
      </c>
      <c r="EF22" s="3846" t="s">
        <v>1377</v>
      </c>
      <c r="EG22" s="4155" t="s">
        <v>10</v>
      </c>
      <c r="EH22" s="4155" t="s">
        <v>200</v>
      </c>
      <c r="EI22" s="4155"/>
      <c r="EJ22" s="4155"/>
      <c r="EK22" s="4155"/>
      <c r="EL22" s="3851"/>
      <c r="EM22" s="3965"/>
      <c r="EN22" s="3965"/>
      <c r="EO22" s="3965"/>
      <c r="EP22" s="3965"/>
    </row>
    <row r="23" spans="1:146" ht="168.75" customHeight="1">
      <c r="A23" s="4154" t="s">
        <v>1303</v>
      </c>
      <c r="B23" s="4137">
        <v>0.31</v>
      </c>
      <c r="C23" s="4155" t="s">
        <v>1930</v>
      </c>
      <c r="D23" s="4138">
        <v>3.8699999999999998E-2</v>
      </c>
      <c r="E23" s="4155" t="s">
        <v>1380</v>
      </c>
      <c r="F23" s="4155" t="s">
        <v>1381</v>
      </c>
      <c r="G23" s="3849" t="s">
        <v>1931</v>
      </c>
      <c r="H23" s="4138">
        <v>3.8699999999999998E-2</v>
      </c>
      <c r="I23" s="3849" t="s">
        <v>1932</v>
      </c>
      <c r="J23" s="4155" t="s">
        <v>1933</v>
      </c>
      <c r="K23" s="4155" t="s">
        <v>278</v>
      </c>
      <c r="L23" s="4155" t="s">
        <v>20</v>
      </c>
      <c r="M23" s="4155" t="s">
        <v>437</v>
      </c>
      <c r="N23" s="4155"/>
      <c r="O23" s="4156"/>
      <c r="P23" s="4156">
        <v>50770</v>
      </c>
      <c r="Q23" s="4173">
        <v>6.25E-2</v>
      </c>
      <c r="R23" s="4173">
        <v>6.25E-2</v>
      </c>
      <c r="S23" s="4173">
        <v>6.25E-2</v>
      </c>
      <c r="T23" s="4173">
        <v>6.25E-2</v>
      </c>
      <c r="U23" s="4173">
        <v>6.25E-2</v>
      </c>
      <c r="V23" s="4173">
        <v>6.25E-2</v>
      </c>
      <c r="W23" s="4173">
        <v>6.25E-2</v>
      </c>
      <c r="X23" s="4173">
        <v>6.25E-2</v>
      </c>
      <c r="Y23" s="4173">
        <v>6.25E-2</v>
      </c>
      <c r="Z23" s="4173">
        <v>6.25E-2</v>
      </c>
      <c r="AA23" s="4173">
        <v>6.25E-2</v>
      </c>
      <c r="AB23" s="4173">
        <v>6.25E-2</v>
      </c>
      <c r="AC23" s="4173">
        <v>6.25E-2</v>
      </c>
      <c r="AD23" s="4173">
        <v>6.25E-2</v>
      </c>
      <c r="AE23" s="4173">
        <v>6.25E-2</v>
      </c>
      <c r="AF23" s="4173">
        <v>6.25E-2</v>
      </c>
      <c r="AG23" s="4157">
        <f t="shared" si="2"/>
        <v>1</v>
      </c>
      <c r="AH23" s="4155" t="s">
        <v>1382</v>
      </c>
      <c r="AI23" s="4155" t="s">
        <v>1937</v>
      </c>
      <c r="AJ23" s="4178">
        <v>4.3E-3</v>
      </c>
      <c r="AK23" s="4155" t="s">
        <v>1938</v>
      </c>
      <c r="AL23" s="4155" t="s">
        <v>1939</v>
      </c>
      <c r="AM23" s="4155" t="s">
        <v>1310</v>
      </c>
      <c r="AN23" s="4155" t="s">
        <v>1386</v>
      </c>
      <c r="AO23" s="4155" t="s">
        <v>1375</v>
      </c>
      <c r="AP23" s="4155" t="s">
        <v>20</v>
      </c>
      <c r="AQ23" s="3837" t="str">
        <f t="shared" si="0"/>
        <v>NO</v>
      </c>
      <c r="AR23" s="4155" t="s">
        <v>437</v>
      </c>
      <c r="AS23" s="4155" t="s">
        <v>437</v>
      </c>
      <c r="AT23" s="4155" t="s">
        <v>437</v>
      </c>
      <c r="AU23" s="4156">
        <v>45292</v>
      </c>
      <c r="AV23" s="4156">
        <v>50769</v>
      </c>
      <c r="AW23" s="4155">
        <v>0</v>
      </c>
      <c r="AX23" s="4155">
        <v>2</v>
      </c>
      <c r="AY23" s="4155">
        <v>2</v>
      </c>
      <c r="AZ23" s="4155">
        <v>2</v>
      </c>
      <c r="BA23" s="4155">
        <v>2</v>
      </c>
      <c r="BB23" s="4155">
        <v>2</v>
      </c>
      <c r="BC23" s="4155">
        <v>2</v>
      </c>
      <c r="BD23" s="4155">
        <v>2</v>
      </c>
      <c r="BE23" s="4155">
        <v>2</v>
      </c>
      <c r="BF23" s="4155">
        <v>2</v>
      </c>
      <c r="BG23" s="4155">
        <v>2</v>
      </c>
      <c r="BH23" s="4155">
        <v>2</v>
      </c>
      <c r="BI23" s="4155">
        <v>2</v>
      </c>
      <c r="BJ23" s="4155">
        <v>2</v>
      </c>
      <c r="BK23" s="4155">
        <v>2</v>
      </c>
      <c r="BL23" s="4155">
        <v>2</v>
      </c>
      <c r="BM23" s="4167">
        <f>SUM(AW23:BL23)</f>
        <v>30</v>
      </c>
      <c r="BN23" s="4159"/>
      <c r="BO23" s="4159"/>
      <c r="BP23" s="3852"/>
      <c r="BQ23" s="4175"/>
      <c r="BR23" s="3843">
        <v>28</v>
      </c>
      <c r="BS23" s="3843">
        <v>28</v>
      </c>
      <c r="BT23" s="3854" t="s">
        <v>574</v>
      </c>
      <c r="BU23" s="4176">
        <v>7692</v>
      </c>
      <c r="BV23" s="3843">
        <v>38</v>
      </c>
      <c r="BW23" s="3829"/>
      <c r="BX23" s="3854" t="s">
        <v>574</v>
      </c>
      <c r="BY23" s="3829"/>
      <c r="BZ23" s="3843">
        <v>44</v>
      </c>
      <c r="CA23" s="3829"/>
      <c r="CB23" s="3854" t="s">
        <v>574</v>
      </c>
      <c r="CC23" s="3829"/>
      <c r="CD23" s="3843">
        <v>60</v>
      </c>
      <c r="CE23" s="3829"/>
      <c r="CF23" s="3854" t="s">
        <v>574</v>
      </c>
      <c r="CG23" s="3829"/>
      <c r="CH23" s="3843">
        <v>69</v>
      </c>
      <c r="CI23" s="3829"/>
      <c r="CJ23" s="3854" t="s">
        <v>574</v>
      </c>
      <c r="CK23" s="3829"/>
      <c r="CL23" s="4159">
        <v>78</v>
      </c>
      <c r="CM23" s="3829"/>
      <c r="CN23" s="3854" t="s">
        <v>574</v>
      </c>
      <c r="CO23" s="3829"/>
      <c r="CP23" s="4160">
        <v>87</v>
      </c>
      <c r="CQ23" s="3829"/>
      <c r="CR23" s="3854" t="s">
        <v>574</v>
      </c>
      <c r="CS23" s="3829"/>
      <c r="CT23" s="4159">
        <v>102</v>
      </c>
      <c r="CU23" s="3829"/>
      <c r="CV23" s="3854" t="s">
        <v>574</v>
      </c>
      <c r="CW23" s="3829"/>
      <c r="CX23" s="4159">
        <v>109</v>
      </c>
      <c r="CY23" s="3829"/>
      <c r="CZ23" s="3854" t="s">
        <v>574</v>
      </c>
      <c r="DA23" s="3829"/>
      <c r="DB23" s="3843">
        <v>119</v>
      </c>
      <c r="DC23" s="3829"/>
      <c r="DD23" s="3854" t="s">
        <v>574</v>
      </c>
      <c r="DE23" s="3829"/>
      <c r="DF23" s="3843">
        <v>128</v>
      </c>
      <c r="DG23" s="3829"/>
      <c r="DH23" s="3854" t="s">
        <v>574</v>
      </c>
      <c r="DI23" s="3829"/>
      <c r="DJ23" s="3843">
        <v>142</v>
      </c>
      <c r="DK23" s="3829"/>
      <c r="DL23" s="3854" t="s">
        <v>574</v>
      </c>
      <c r="DM23" s="3829"/>
      <c r="DN23" s="3843">
        <v>159</v>
      </c>
      <c r="DO23" s="3829"/>
      <c r="DP23" s="3854" t="s">
        <v>574</v>
      </c>
      <c r="DQ23" s="3829"/>
      <c r="DR23" s="3843">
        <v>177</v>
      </c>
      <c r="DS23" s="3829"/>
      <c r="DT23" s="3854" t="s">
        <v>574</v>
      </c>
      <c r="DU23" s="3829"/>
      <c r="DV23" s="3843">
        <v>190</v>
      </c>
      <c r="DW23" s="3829"/>
      <c r="DX23" s="3854" t="s">
        <v>574</v>
      </c>
      <c r="DY23" s="3829"/>
      <c r="DZ23" s="4161">
        <f>BN23+BR23+BV23+BZ23+CD23+CH23+CL23+CP23+CT23+CX23+DB23+DF23+DJ23+DN23+DR23+DV23</f>
        <v>1530</v>
      </c>
      <c r="EA23" s="4162" t="s">
        <v>288</v>
      </c>
      <c r="EB23" s="4162" t="s">
        <v>289</v>
      </c>
      <c r="EC23" s="4155" t="s">
        <v>656</v>
      </c>
      <c r="ED23" s="4162" t="s">
        <v>1376</v>
      </c>
      <c r="EE23" s="4162">
        <v>3779595</v>
      </c>
      <c r="EF23" s="3846" t="s">
        <v>1377</v>
      </c>
      <c r="EG23" s="4155"/>
      <c r="EH23" s="4155"/>
      <c r="EI23" s="4155"/>
      <c r="EJ23" s="4155"/>
      <c r="EK23" s="4155"/>
      <c r="EL23" s="4163"/>
      <c r="EM23" s="3965"/>
      <c r="EN23" s="3965"/>
      <c r="EO23" s="3965"/>
      <c r="EP23" s="3965"/>
    </row>
    <row r="24" spans="1:146" ht="168.75" customHeight="1">
      <c r="A24" s="4154" t="s">
        <v>1303</v>
      </c>
      <c r="B24" s="4137">
        <v>0.31</v>
      </c>
      <c r="C24" s="4155" t="s">
        <v>1930</v>
      </c>
      <c r="D24" s="4138">
        <v>3.8699999999999998E-2</v>
      </c>
      <c r="E24" s="4155" t="s">
        <v>1380</v>
      </c>
      <c r="F24" s="4155" t="s">
        <v>1381</v>
      </c>
      <c r="G24" s="3849" t="s">
        <v>1931</v>
      </c>
      <c r="H24" s="4138">
        <v>3.8699999999999998E-2</v>
      </c>
      <c r="I24" s="3849" t="s">
        <v>1932</v>
      </c>
      <c r="J24" s="4155" t="s">
        <v>1933</v>
      </c>
      <c r="K24" s="4155" t="s">
        <v>278</v>
      </c>
      <c r="L24" s="4155" t="s">
        <v>20</v>
      </c>
      <c r="M24" s="4155" t="s">
        <v>437</v>
      </c>
      <c r="N24" s="4155"/>
      <c r="O24" s="4156"/>
      <c r="P24" s="4156">
        <v>50770</v>
      </c>
      <c r="Q24" s="4173">
        <v>6.25E-2</v>
      </c>
      <c r="R24" s="4173">
        <v>6.25E-2</v>
      </c>
      <c r="S24" s="4173">
        <v>6.25E-2</v>
      </c>
      <c r="T24" s="4173">
        <v>6.25E-2</v>
      </c>
      <c r="U24" s="4173">
        <v>6.25E-2</v>
      </c>
      <c r="V24" s="4173">
        <v>6.25E-2</v>
      </c>
      <c r="W24" s="4173">
        <v>6.25E-2</v>
      </c>
      <c r="X24" s="4173">
        <v>6.25E-2</v>
      </c>
      <c r="Y24" s="4173">
        <v>6.25E-2</v>
      </c>
      <c r="Z24" s="4173">
        <v>6.25E-2</v>
      </c>
      <c r="AA24" s="4173">
        <v>6.25E-2</v>
      </c>
      <c r="AB24" s="4173">
        <v>6.25E-2</v>
      </c>
      <c r="AC24" s="4173">
        <v>6.25E-2</v>
      </c>
      <c r="AD24" s="4173">
        <v>6.25E-2</v>
      </c>
      <c r="AE24" s="4173">
        <v>6.25E-2</v>
      </c>
      <c r="AF24" s="4173">
        <v>6.25E-2</v>
      </c>
      <c r="AG24" s="4157">
        <f t="shared" si="2"/>
        <v>1</v>
      </c>
      <c r="AH24" s="4155"/>
      <c r="AI24" s="4155" t="s">
        <v>1940</v>
      </c>
      <c r="AJ24" s="4173">
        <v>4.3E-3</v>
      </c>
      <c r="AK24" s="4155" t="s">
        <v>1941</v>
      </c>
      <c r="AL24" s="4155" t="s">
        <v>1942</v>
      </c>
      <c r="AM24" s="4155" t="s">
        <v>1310</v>
      </c>
      <c r="AN24" s="4155" t="s">
        <v>1386</v>
      </c>
      <c r="AO24" s="4155" t="s">
        <v>1375</v>
      </c>
      <c r="AP24" s="4155" t="s">
        <v>20</v>
      </c>
      <c r="AQ24" s="3837" t="str">
        <f t="shared" si="0"/>
        <v>NO</v>
      </c>
      <c r="AR24" s="4155" t="s">
        <v>437</v>
      </c>
      <c r="AS24" s="4155" t="s">
        <v>437</v>
      </c>
      <c r="AT24" s="4155" t="s">
        <v>437</v>
      </c>
      <c r="AU24" s="4156">
        <v>45292</v>
      </c>
      <c r="AV24" s="4156">
        <v>50769</v>
      </c>
      <c r="AW24" s="4155">
        <v>0</v>
      </c>
      <c r="AX24" s="4155">
        <v>1</v>
      </c>
      <c r="AY24" s="4155">
        <v>1</v>
      </c>
      <c r="AZ24" s="4155">
        <v>1</v>
      </c>
      <c r="BA24" s="4155">
        <v>1</v>
      </c>
      <c r="BB24" s="4155">
        <v>1</v>
      </c>
      <c r="BC24" s="4155">
        <v>1</v>
      </c>
      <c r="BD24" s="4155">
        <v>1</v>
      </c>
      <c r="BE24" s="4155">
        <v>1</v>
      </c>
      <c r="BF24" s="4155">
        <v>1</v>
      </c>
      <c r="BG24" s="4155">
        <v>1</v>
      </c>
      <c r="BH24" s="4155">
        <v>1</v>
      </c>
      <c r="BI24" s="4155">
        <v>1</v>
      </c>
      <c r="BJ24" s="4155">
        <v>1</v>
      </c>
      <c r="BK24" s="4155">
        <v>1</v>
      </c>
      <c r="BL24" s="4155">
        <v>1</v>
      </c>
      <c r="BM24" s="4167">
        <v>15</v>
      </c>
      <c r="BN24" s="4159"/>
      <c r="BO24" s="4159"/>
      <c r="BP24" s="3852"/>
      <c r="BQ24" s="4179"/>
      <c r="BR24" s="3843">
        <v>14</v>
      </c>
      <c r="BS24" s="3843">
        <v>14</v>
      </c>
      <c r="BT24" s="3854" t="s">
        <v>574</v>
      </c>
      <c r="BU24" s="3965">
        <v>7692</v>
      </c>
      <c r="BV24" s="3843">
        <v>17</v>
      </c>
      <c r="BW24" s="3844"/>
      <c r="BX24" s="3854" t="s">
        <v>574</v>
      </c>
      <c r="BY24" s="3844"/>
      <c r="BZ24" s="3843">
        <v>20</v>
      </c>
      <c r="CA24" s="3844"/>
      <c r="CB24" s="3854" t="s">
        <v>574</v>
      </c>
      <c r="CC24" s="3844"/>
      <c r="CD24" s="3843">
        <v>23</v>
      </c>
      <c r="CE24" s="3844"/>
      <c r="CF24" s="3854" t="s">
        <v>574</v>
      </c>
      <c r="CG24" s="3844"/>
      <c r="CH24" s="3843">
        <v>28</v>
      </c>
      <c r="CI24" s="3844"/>
      <c r="CJ24" s="3854" t="s">
        <v>1547</v>
      </c>
      <c r="CK24" s="3844"/>
      <c r="CL24" s="4159">
        <v>34</v>
      </c>
      <c r="CM24" s="3844"/>
      <c r="CN24" s="3854" t="s">
        <v>1547</v>
      </c>
      <c r="CO24" s="3844"/>
      <c r="CP24" s="4160">
        <v>37</v>
      </c>
      <c r="CQ24" s="3844"/>
      <c r="CR24" s="3854" t="s">
        <v>1547</v>
      </c>
      <c r="CS24" s="3844"/>
      <c r="CT24" s="4159">
        <v>41</v>
      </c>
      <c r="CU24" s="3844"/>
      <c r="CV24" s="3854" t="s">
        <v>1547</v>
      </c>
      <c r="CW24" s="3844"/>
      <c r="CX24" s="4159">
        <v>45</v>
      </c>
      <c r="CY24" s="3844"/>
      <c r="CZ24" s="3854" t="s">
        <v>1547</v>
      </c>
      <c r="DA24" s="3844"/>
      <c r="DB24" s="3843">
        <v>48</v>
      </c>
      <c r="DC24" s="3844"/>
      <c r="DD24" s="3854" t="s">
        <v>1547</v>
      </c>
      <c r="DE24" s="3844"/>
      <c r="DF24" s="3843">
        <v>51</v>
      </c>
      <c r="DG24" s="3844"/>
      <c r="DH24" s="3854" t="s">
        <v>1547</v>
      </c>
      <c r="DI24" s="3844"/>
      <c r="DJ24" s="3843">
        <v>56</v>
      </c>
      <c r="DK24" s="3844"/>
      <c r="DL24" s="3854" t="s">
        <v>1547</v>
      </c>
      <c r="DM24" s="3844"/>
      <c r="DN24" s="3843">
        <v>60</v>
      </c>
      <c r="DO24" s="3844"/>
      <c r="DP24" s="3854" t="s">
        <v>1547</v>
      </c>
      <c r="DQ24" s="3844"/>
      <c r="DR24" s="3843">
        <v>63</v>
      </c>
      <c r="DS24" s="3844"/>
      <c r="DT24" s="3854" t="s">
        <v>1547</v>
      </c>
      <c r="DU24" s="3844"/>
      <c r="DV24" s="3843">
        <v>69</v>
      </c>
      <c r="DW24" s="3844"/>
      <c r="DX24" s="3854" t="s">
        <v>1547</v>
      </c>
      <c r="DY24" s="3844"/>
      <c r="DZ24" s="3844">
        <v>606</v>
      </c>
      <c r="EA24" s="4162" t="s">
        <v>288</v>
      </c>
      <c r="EB24" s="4162" t="s">
        <v>289</v>
      </c>
      <c r="EC24" s="4155" t="s">
        <v>656</v>
      </c>
      <c r="ED24" s="4162" t="s">
        <v>1376</v>
      </c>
      <c r="EE24" s="4162">
        <v>3779595</v>
      </c>
      <c r="EF24" s="3846" t="s">
        <v>1377</v>
      </c>
      <c r="EG24" s="4155"/>
      <c r="EH24" s="4155" t="s">
        <v>1943</v>
      </c>
      <c r="EI24" s="4155" t="s">
        <v>1944</v>
      </c>
      <c r="EJ24" s="4155"/>
      <c r="EK24" s="4155"/>
      <c r="EL24" s="4163"/>
      <c r="EM24" s="3965"/>
      <c r="EN24" s="3965"/>
      <c r="EO24" s="3965"/>
      <c r="EP24" s="3965"/>
    </row>
    <row r="25" spans="1:146" ht="168.75" customHeight="1">
      <c r="A25" s="4154" t="s">
        <v>1303</v>
      </c>
      <c r="B25" s="4137">
        <v>0.31</v>
      </c>
      <c r="C25" s="4155" t="s">
        <v>1930</v>
      </c>
      <c r="D25" s="4138">
        <v>3.8699999999999998E-2</v>
      </c>
      <c r="E25" s="4155" t="s">
        <v>1387</v>
      </c>
      <c r="F25" s="3856" t="s">
        <v>1381</v>
      </c>
      <c r="G25" s="3849" t="s">
        <v>1931</v>
      </c>
      <c r="H25" s="4138">
        <v>3.8699999999999998E-2</v>
      </c>
      <c r="I25" s="3849" t="s">
        <v>1932</v>
      </c>
      <c r="J25" s="4155" t="s">
        <v>1933</v>
      </c>
      <c r="K25" s="4155" t="s">
        <v>278</v>
      </c>
      <c r="L25" s="4155" t="s">
        <v>20</v>
      </c>
      <c r="M25" s="4155" t="s">
        <v>437</v>
      </c>
      <c r="N25" s="4155"/>
      <c r="O25" s="4156"/>
      <c r="P25" s="4156">
        <v>50770</v>
      </c>
      <c r="Q25" s="4173">
        <v>6.25E-2</v>
      </c>
      <c r="R25" s="4173">
        <v>6.25E-2</v>
      </c>
      <c r="S25" s="4173">
        <v>6.25E-2</v>
      </c>
      <c r="T25" s="4173">
        <v>6.25E-2</v>
      </c>
      <c r="U25" s="4173">
        <v>6.25E-2</v>
      </c>
      <c r="V25" s="4173">
        <v>6.25E-2</v>
      </c>
      <c r="W25" s="4173">
        <v>6.25E-2</v>
      </c>
      <c r="X25" s="4173">
        <v>6.25E-2</v>
      </c>
      <c r="Y25" s="4173">
        <v>6.25E-2</v>
      </c>
      <c r="Z25" s="4173">
        <v>6.25E-2</v>
      </c>
      <c r="AA25" s="4173">
        <v>6.25E-2</v>
      </c>
      <c r="AB25" s="4173">
        <v>6.25E-2</v>
      </c>
      <c r="AC25" s="4173">
        <v>6.25E-2</v>
      </c>
      <c r="AD25" s="4173">
        <v>6.25E-2</v>
      </c>
      <c r="AE25" s="4173">
        <v>6.25E-2</v>
      </c>
      <c r="AF25" s="4173">
        <v>6.25E-2</v>
      </c>
      <c r="AG25" s="4157">
        <f t="shared" si="2"/>
        <v>1</v>
      </c>
      <c r="AH25" s="4155" t="s">
        <v>1392</v>
      </c>
      <c r="AI25" s="4155" t="s">
        <v>1945</v>
      </c>
      <c r="AJ25" s="4173">
        <v>4.3E-3</v>
      </c>
      <c r="AK25" s="4155" t="s">
        <v>1946</v>
      </c>
      <c r="AL25" s="4155" t="s">
        <v>1947</v>
      </c>
      <c r="AM25" s="4155" t="s">
        <v>1310</v>
      </c>
      <c r="AN25" s="4155" t="s">
        <v>284</v>
      </c>
      <c r="AO25" s="4155" t="s">
        <v>1375</v>
      </c>
      <c r="AP25" s="4155" t="s">
        <v>20</v>
      </c>
      <c r="AQ25" s="3837" t="str">
        <f t="shared" si="0"/>
        <v>SI</v>
      </c>
      <c r="AR25" s="4155" t="s">
        <v>1948</v>
      </c>
      <c r="AS25" s="4155">
        <v>500</v>
      </c>
      <c r="AT25" s="4155">
        <v>2022</v>
      </c>
      <c r="AU25" s="4156">
        <v>44927</v>
      </c>
      <c r="AV25" s="4156">
        <v>50769</v>
      </c>
      <c r="AW25" s="4155">
        <v>500</v>
      </c>
      <c r="AX25" s="4155">
        <v>500</v>
      </c>
      <c r="AY25" s="4155">
        <v>500</v>
      </c>
      <c r="AZ25" s="4155">
        <v>500</v>
      </c>
      <c r="BA25" s="4155">
        <v>500</v>
      </c>
      <c r="BB25" s="4155">
        <v>500</v>
      </c>
      <c r="BC25" s="4155">
        <v>500</v>
      </c>
      <c r="BD25" s="4155">
        <v>500</v>
      </c>
      <c r="BE25" s="4155">
        <v>500</v>
      </c>
      <c r="BF25" s="4155">
        <v>500</v>
      </c>
      <c r="BG25" s="4155">
        <v>500</v>
      </c>
      <c r="BH25" s="4155">
        <v>500</v>
      </c>
      <c r="BI25" s="4155">
        <v>500</v>
      </c>
      <c r="BJ25" s="4155">
        <v>500</v>
      </c>
      <c r="BK25" s="4155">
        <v>500</v>
      </c>
      <c r="BL25" s="4155">
        <v>500</v>
      </c>
      <c r="BM25" s="4167">
        <f>SUM(AW25:BL25)</f>
        <v>8000</v>
      </c>
      <c r="BN25" s="4159">
        <v>328</v>
      </c>
      <c r="BO25" s="4159">
        <v>328</v>
      </c>
      <c r="BP25" s="3852" t="s">
        <v>574</v>
      </c>
      <c r="BQ25" s="3842">
        <v>7695</v>
      </c>
      <c r="BR25" s="3843">
        <v>354</v>
      </c>
      <c r="BS25" s="3843">
        <v>354</v>
      </c>
      <c r="BT25" s="3854" t="s">
        <v>574</v>
      </c>
      <c r="BU25" s="3845">
        <v>7695</v>
      </c>
      <c r="BV25" s="3843">
        <v>384</v>
      </c>
      <c r="BW25" s="3829"/>
      <c r="BX25" s="3854" t="s">
        <v>574</v>
      </c>
      <c r="BY25" s="3829"/>
      <c r="BZ25" s="3843">
        <v>419</v>
      </c>
      <c r="CA25" s="3829"/>
      <c r="CB25" s="3854" t="s">
        <v>574</v>
      </c>
      <c r="CC25" s="3829"/>
      <c r="CD25" s="3843">
        <v>459</v>
      </c>
      <c r="CE25" s="3829"/>
      <c r="CF25" s="3854" t="s">
        <v>574</v>
      </c>
      <c r="CG25" s="3829"/>
      <c r="CH25" s="3843">
        <v>504</v>
      </c>
      <c r="CI25" s="3829"/>
      <c r="CJ25" s="3854" t="s">
        <v>574</v>
      </c>
      <c r="CK25" s="3829"/>
      <c r="CL25" s="4159">
        <v>558</v>
      </c>
      <c r="CM25" s="3829"/>
      <c r="CN25" s="3854" t="s">
        <v>574</v>
      </c>
      <c r="CO25" s="3829"/>
      <c r="CP25" s="4160">
        <v>618</v>
      </c>
      <c r="CQ25" s="3829"/>
      <c r="CR25" s="3854" t="s">
        <v>574</v>
      </c>
      <c r="CS25" s="3829"/>
      <c r="CT25" s="4159">
        <v>690</v>
      </c>
      <c r="CU25" s="3829"/>
      <c r="CV25" s="3854" t="s">
        <v>574</v>
      </c>
      <c r="CW25" s="3829"/>
      <c r="CX25" s="4159">
        <v>773</v>
      </c>
      <c r="CY25" s="3829"/>
      <c r="CZ25" s="3854" t="s">
        <v>574</v>
      </c>
      <c r="DA25" s="3829"/>
      <c r="DB25" s="3843">
        <v>869</v>
      </c>
      <c r="DC25" s="3829"/>
      <c r="DD25" s="3854" t="s">
        <v>574</v>
      </c>
      <c r="DE25" s="3829"/>
      <c r="DF25" s="3843">
        <v>982</v>
      </c>
      <c r="DG25" s="3829"/>
      <c r="DH25" s="3854" t="s">
        <v>574</v>
      </c>
      <c r="DI25" s="3829"/>
      <c r="DJ25" s="3843">
        <v>1115</v>
      </c>
      <c r="DK25" s="3829"/>
      <c r="DL25" s="3854" t="s">
        <v>574</v>
      </c>
      <c r="DM25" s="3829"/>
      <c r="DN25" s="3843">
        <v>1271</v>
      </c>
      <c r="DO25" s="3829"/>
      <c r="DP25" s="3854" t="s">
        <v>574</v>
      </c>
      <c r="DQ25" s="3829"/>
      <c r="DR25" s="3843">
        <v>1455</v>
      </c>
      <c r="DS25" s="3829"/>
      <c r="DT25" s="3854" t="s">
        <v>574</v>
      </c>
      <c r="DU25" s="3829"/>
      <c r="DV25" s="3843">
        <v>1673</v>
      </c>
      <c r="DW25" s="3829"/>
      <c r="DX25" s="3854" t="s">
        <v>574</v>
      </c>
      <c r="DY25" s="3829"/>
      <c r="DZ25" s="4161">
        <f>BN25+BR25+BV25+BZ25+CD25+CH25+CL25+CP25+CT25+CX25+DB25+DF25+DJ25+DN25+DR25+DV25</f>
        <v>12452</v>
      </c>
      <c r="EA25" s="4162" t="s">
        <v>288</v>
      </c>
      <c r="EB25" s="4162" t="s">
        <v>289</v>
      </c>
      <c r="EC25" s="4155" t="s">
        <v>656</v>
      </c>
      <c r="ED25" s="4162" t="s">
        <v>1376</v>
      </c>
      <c r="EE25" s="4162">
        <v>3779595</v>
      </c>
      <c r="EF25" s="3846" t="s">
        <v>1377</v>
      </c>
      <c r="EG25" s="4155" t="s">
        <v>10</v>
      </c>
      <c r="EH25" s="4155" t="s">
        <v>200</v>
      </c>
      <c r="EI25" s="4155"/>
      <c r="EJ25" s="4155"/>
      <c r="EK25" s="4155"/>
      <c r="EL25" s="4163"/>
      <c r="EM25" s="3965"/>
      <c r="EN25" s="3965"/>
      <c r="EO25" s="3965"/>
      <c r="EP25" s="3965"/>
    </row>
    <row r="26" spans="1:146" ht="168.75" customHeight="1">
      <c r="A26" s="4154" t="s">
        <v>1303</v>
      </c>
      <c r="B26" s="4137">
        <v>0.31</v>
      </c>
      <c r="C26" s="4155" t="s">
        <v>1930</v>
      </c>
      <c r="D26" s="4138">
        <v>3.8699999999999998E-2</v>
      </c>
      <c r="E26" s="4155" t="s">
        <v>1387</v>
      </c>
      <c r="F26" s="3856" t="s">
        <v>1381</v>
      </c>
      <c r="G26" s="3849" t="s">
        <v>1931</v>
      </c>
      <c r="H26" s="4138">
        <v>3.8699999999999998E-2</v>
      </c>
      <c r="I26" s="3849" t="s">
        <v>1932</v>
      </c>
      <c r="J26" s="4155" t="s">
        <v>1933</v>
      </c>
      <c r="K26" s="4155" t="s">
        <v>278</v>
      </c>
      <c r="L26" s="4155" t="s">
        <v>20</v>
      </c>
      <c r="M26" s="4155" t="s">
        <v>437</v>
      </c>
      <c r="N26" s="4155"/>
      <c r="O26" s="4156"/>
      <c r="P26" s="4156">
        <v>50770</v>
      </c>
      <c r="Q26" s="4173">
        <v>6.25E-2</v>
      </c>
      <c r="R26" s="4173">
        <v>6.25E-2</v>
      </c>
      <c r="S26" s="4173">
        <v>6.25E-2</v>
      </c>
      <c r="T26" s="4173">
        <v>6.25E-2</v>
      </c>
      <c r="U26" s="4173">
        <v>6.25E-2</v>
      </c>
      <c r="V26" s="4173">
        <v>6.25E-2</v>
      </c>
      <c r="W26" s="4173">
        <v>6.25E-2</v>
      </c>
      <c r="X26" s="4173">
        <v>6.25E-2</v>
      </c>
      <c r="Y26" s="4173">
        <v>6.25E-2</v>
      </c>
      <c r="Z26" s="4173">
        <v>6.25E-2</v>
      </c>
      <c r="AA26" s="4173">
        <v>6.25E-2</v>
      </c>
      <c r="AB26" s="4173">
        <v>6.25E-2</v>
      </c>
      <c r="AC26" s="4173">
        <v>6.25E-2</v>
      </c>
      <c r="AD26" s="4173">
        <v>6.25E-2</v>
      </c>
      <c r="AE26" s="4173">
        <v>6.25E-2</v>
      </c>
      <c r="AF26" s="4173">
        <v>6.25E-2</v>
      </c>
      <c r="AG26" s="4157">
        <f t="shared" si="2"/>
        <v>1</v>
      </c>
      <c r="AH26" s="4155"/>
      <c r="AI26" s="3857" t="s">
        <v>1949</v>
      </c>
      <c r="AJ26" s="3858">
        <v>4.3E-3</v>
      </c>
      <c r="AK26" s="3857" t="s">
        <v>1950</v>
      </c>
      <c r="AL26" s="3859" t="s">
        <v>1951</v>
      </c>
      <c r="AM26" s="4155" t="s">
        <v>1257</v>
      </c>
      <c r="AN26" s="4155" t="s">
        <v>1952</v>
      </c>
      <c r="AO26" s="4155" t="s">
        <v>11</v>
      </c>
      <c r="AP26" s="4155" t="s">
        <v>20</v>
      </c>
      <c r="AQ26" s="3837" t="str">
        <f t="shared" si="0"/>
        <v>NO</v>
      </c>
      <c r="AR26" s="4155" t="s">
        <v>437</v>
      </c>
      <c r="AS26" s="3859">
        <v>59</v>
      </c>
      <c r="AT26" s="3859">
        <v>2022</v>
      </c>
      <c r="AU26" s="4156">
        <v>44927</v>
      </c>
      <c r="AV26" s="4156">
        <v>50769</v>
      </c>
      <c r="AW26" s="4155">
        <v>59</v>
      </c>
      <c r="AX26" s="4155">
        <v>59</v>
      </c>
      <c r="AY26" s="4155">
        <v>59</v>
      </c>
      <c r="AZ26" s="4155">
        <v>59</v>
      </c>
      <c r="BA26" s="4155">
        <v>59</v>
      </c>
      <c r="BB26" s="4155">
        <v>59</v>
      </c>
      <c r="BC26" s="4155">
        <v>59</v>
      </c>
      <c r="BD26" s="4155">
        <v>59</v>
      </c>
      <c r="BE26" s="4155">
        <v>59</v>
      </c>
      <c r="BF26" s="4155">
        <v>59</v>
      </c>
      <c r="BG26" s="4155">
        <v>59</v>
      </c>
      <c r="BH26" s="4155">
        <v>59</v>
      </c>
      <c r="BI26" s="4155">
        <v>59</v>
      </c>
      <c r="BJ26" s="4155">
        <v>59</v>
      </c>
      <c r="BK26" s="4155">
        <v>59</v>
      </c>
      <c r="BL26" s="4155">
        <v>59</v>
      </c>
      <c r="BM26" s="4155">
        <f>SUM(AW26:BL26)</f>
        <v>944</v>
      </c>
      <c r="BN26" s="3860">
        <v>162</v>
      </c>
      <c r="BO26" s="3860">
        <v>162</v>
      </c>
      <c r="BP26" s="4180" t="s">
        <v>574</v>
      </c>
      <c r="BQ26" s="4181">
        <v>7695</v>
      </c>
      <c r="BR26" s="3860">
        <v>177</v>
      </c>
      <c r="BS26" s="3860">
        <v>177</v>
      </c>
      <c r="BT26" s="4182" t="s">
        <v>574</v>
      </c>
      <c r="BU26" s="4165">
        <v>7695</v>
      </c>
      <c r="BV26" s="3860">
        <v>191</v>
      </c>
      <c r="BW26" s="3859"/>
      <c r="BX26" s="4182" t="s">
        <v>574</v>
      </c>
      <c r="BY26" s="3859"/>
      <c r="BZ26" s="3860">
        <v>207</v>
      </c>
      <c r="CA26" s="3859"/>
      <c r="CB26" s="4182" t="s">
        <v>574</v>
      </c>
      <c r="CC26" s="3859"/>
      <c r="CD26" s="3860">
        <v>224</v>
      </c>
      <c r="CE26" s="3859"/>
      <c r="CF26" s="4182" t="s">
        <v>574</v>
      </c>
      <c r="CG26" s="3859"/>
      <c r="CH26" s="3860">
        <v>243</v>
      </c>
      <c r="CI26" s="3859"/>
      <c r="CJ26" s="4182" t="s">
        <v>574</v>
      </c>
      <c r="CK26" s="3859"/>
      <c r="CL26" s="3860">
        <v>264</v>
      </c>
      <c r="CM26" s="3859"/>
      <c r="CN26" s="4182" t="s">
        <v>574</v>
      </c>
      <c r="CO26" s="3859"/>
      <c r="CP26" s="3860">
        <v>314</v>
      </c>
      <c r="CQ26" s="3859"/>
      <c r="CR26" s="4182" t="s">
        <v>574</v>
      </c>
      <c r="CS26" s="3859"/>
      <c r="CT26" s="3860">
        <v>342</v>
      </c>
      <c r="CU26" s="3859"/>
      <c r="CV26" s="4182" t="s">
        <v>574</v>
      </c>
      <c r="CW26" s="3859"/>
      <c r="CX26" s="3860">
        <v>375</v>
      </c>
      <c r="CY26" s="3859"/>
      <c r="CZ26" s="4182" t="s">
        <v>574</v>
      </c>
      <c r="DA26" s="3859"/>
      <c r="DB26" s="3860">
        <v>411</v>
      </c>
      <c r="DC26" s="3859"/>
      <c r="DD26" s="4182" t="s">
        <v>574</v>
      </c>
      <c r="DE26" s="3859"/>
      <c r="DF26" s="3860">
        <v>450</v>
      </c>
      <c r="DG26" s="3859"/>
      <c r="DH26" s="4182" t="s">
        <v>574</v>
      </c>
      <c r="DI26" s="3859"/>
      <c r="DJ26" s="3860">
        <v>496</v>
      </c>
      <c r="DK26" s="3859"/>
      <c r="DL26" s="4182" t="s">
        <v>574</v>
      </c>
      <c r="DM26" s="3859"/>
      <c r="DN26" s="3860">
        <v>546</v>
      </c>
      <c r="DO26" s="3859"/>
      <c r="DP26" s="4182" t="s">
        <v>574</v>
      </c>
      <c r="DQ26" s="3859"/>
      <c r="DR26" s="3860">
        <v>694</v>
      </c>
      <c r="DS26" s="3859"/>
      <c r="DT26" s="4182" t="s">
        <v>574</v>
      </c>
      <c r="DU26" s="3859"/>
      <c r="DV26" s="3860">
        <v>702</v>
      </c>
      <c r="DW26" s="3859"/>
      <c r="DX26" s="4182" t="s">
        <v>574</v>
      </c>
      <c r="DY26" s="3859"/>
      <c r="DZ26" s="3861">
        <f>SUM(BN26,BR26,BV26,BZ26,CD26,CH26,CL26,CP26,CT26,CX26,DB26,DF26,DJ26,DN26,DR26,DV26)</f>
        <v>5798</v>
      </c>
      <c r="EA26" s="4155" t="s">
        <v>288</v>
      </c>
      <c r="EB26" s="4155" t="s">
        <v>289</v>
      </c>
      <c r="EC26" s="4155" t="s">
        <v>656</v>
      </c>
      <c r="ED26" s="4155" t="s">
        <v>1376</v>
      </c>
      <c r="EE26" s="4155">
        <v>3779595</v>
      </c>
      <c r="EF26" s="3862" t="s">
        <v>1377</v>
      </c>
      <c r="EG26" s="4155" t="s">
        <v>1953</v>
      </c>
      <c r="EH26" s="4155" t="s">
        <v>1954</v>
      </c>
      <c r="EI26" s="3859"/>
      <c r="EJ26" s="3863"/>
      <c r="EK26" s="3863"/>
      <c r="EL26" s="3864"/>
      <c r="EM26" s="3965"/>
      <c r="EN26" s="3965"/>
      <c r="EO26" s="3965"/>
      <c r="EP26" s="3965"/>
    </row>
    <row r="27" spans="1:146" ht="168.75" customHeight="1">
      <c r="A27" s="4154" t="s">
        <v>1303</v>
      </c>
      <c r="B27" s="4137">
        <v>0.31</v>
      </c>
      <c r="C27" s="4155" t="s">
        <v>1930</v>
      </c>
      <c r="D27" s="4138">
        <v>3.8699999999999998E-2</v>
      </c>
      <c r="E27" s="4155" t="s">
        <v>1387</v>
      </c>
      <c r="F27" s="3856" t="s">
        <v>1381</v>
      </c>
      <c r="G27" s="3849" t="s">
        <v>1931</v>
      </c>
      <c r="H27" s="4138">
        <v>3.8699999999999998E-2</v>
      </c>
      <c r="I27" s="3849" t="s">
        <v>1932</v>
      </c>
      <c r="J27" s="4155" t="s">
        <v>1933</v>
      </c>
      <c r="K27" s="4155" t="s">
        <v>278</v>
      </c>
      <c r="L27" s="4155" t="s">
        <v>20</v>
      </c>
      <c r="M27" s="4155" t="s">
        <v>437</v>
      </c>
      <c r="N27" s="4155"/>
      <c r="O27" s="4156"/>
      <c r="P27" s="4156">
        <v>50770</v>
      </c>
      <c r="Q27" s="4173">
        <v>6.25E-2</v>
      </c>
      <c r="R27" s="4173">
        <v>6.25E-2</v>
      </c>
      <c r="S27" s="4173">
        <v>6.25E-2</v>
      </c>
      <c r="T27" s="4173">
        <v>6.25E-2</v>
      </c>
      <c r="U27" s="4173">
        <v>6.25E-2</v>
      </c>
      <c r="V27" s="4173">
        <v>6.25E-2</v>
      </c>
      <c r="W27" s="4173">
        <v>6.25E-2</v>
      </c>
      <c r="X27" s="4173">
        <v>6.25E-2</v>
      </c>
      <c r="Y27" s="4173">
        <v>6.25E-2</v>
      </c>
      <c r="Z27" s="4173">
        <v>6.25E-2</v>
      </c>
      <c r="AA27" s="4173">
        <v>6.25E-2</v>
      </c>
      <c r="AB27" s="4173">
        <v>6.25E-2</v>
      </c>
      <c r="AC27" s="4173">
        <v>6.25E-2</v>
      </c>
      <c r="AD27" s="4173">
        <v>6.25E-2</v>
      </c>
      <c r="AE27" s="4173">
        <v>6.25E-2</v>
      </c>
      <c r="AF27" s="4173">
        <v>6.25E-2</v>
      </c>
      <c r="AG27" s="4157">
        <f t="shared" si="2"/>
        <v>1</v>
      </c>
      <c r="AH27" s="4155"/>
      <c r="AI27" s="3829" t="s">
        <v>1955</v>
      </c>
      <c r="AJ27" s="4173">
        <v>4.3E-3</v>
      </c>
      <c r="AK27" s="3829" t="s">
        <v>1956</v>
      </c>
      <c r="AL27" s="3829" t="s">
        <v>1517</v>
      </c>
      <c r="AM27" s="4155" t="s">
        <v>1310</v>
      </c>
      <c r="AN27" s="4155" t="s">
        <v>375</v>
      </c>
      <c r="AO27" s="4155" t="s">
        <v>1518</v>
      </c>
      <c r="AP27" s="4155" t="s">
        <v>20</v>
      </c>
      <c r="AQ27" s="3837" t="str">
        <f t="shared" si="0"/>
        <v>NO</v>
      </c>
      <c r="AR27" s="4155" t="s">
        <v>437</v>
      </c>
      <c r="AS27" s="4155" t="s">
        <v>437</v>
      </c>
      <c r="AT27" s="4156" t="s">
        <v>437</v>
      </c>
      <c r="AU27" s="3839">
        <v>45078</v>
      </c>
      <c r="AV27" s="4156">
        <v>50769</v>
      </c>
      <c r="AW27" s="4157">
        <v>0.25</v>
      </c>
      <c r="AX27" s="4157">
        <v>0.25</v>
      </c>
      <c r="AY27" s="4157">
        <v>0.05</v>
      </c>
      <c r="AZ27" s="4173">
        <v>3.1E-2</v>
      </c>
      <c r="BA27" s="4173">
        <v>3.1E-2</v>
      </c>
      <c r="BB27" s="4173">
        <v>3.1E-2</v>
      </c>
      <c r="BC27" s="4173">
        <v>3.1E-2</v>
      </c>
      <c r="BD27" s="4173">
        <v>3.1E-2</v>
      </c>
      <c r="BE27" s="4173">
        <v>3.1E-2</v>
      </c>
      <c r="BF27" s="4173">
        <v>3.1E-2</v>
      </c>
      <c r="BG27" s="4173">
        <v>3.1E-2</v>
      </c>
      <c r="BH27" s="4173">
        <v>3.1E-2</v>
      </c>
      <c r="BI27" s="4173">
        <v>3.1E-2</v>
      </c>
      <c r="BJ27" s="4173">
        <v>3.9899999999999998E-2</v>
      </c>
      <c r="BK27" s="4173">
        <v>0.05</v>
      </c>
      <c r="BL27" s="4157">
        <v>0.05</v>
      </c>
      <c r="BM27" s="3865">
        <v>1</v>
      </c>
      <c r="BN27" s="4159">
        <v>6</v>
      </c>
      <c r="BO27" s="4159">
        <v>6</v>
      </c>
      <c r="BP27" s="3841" t="s">
        <v>1519</v>
      </c>
      <c r="BQ27" s="3842">
        <v>7692</v>
      </c>
      <c r="BR27" s="3843">
        <v>6</v>
      </c>
      <c r="BS27" s="3843">
        <v>6</v>
      </c>
      <c r="BT27" s="3844" t="s">
        <v>1519</v>
      </c>
      <c r="BU27" s="3845">
        <v>7692</v>
      </c>
      <c r="BV27" s="3843">
        <v>5</v>
      </c>
      <c r="BW27" s="3829" t="s">
        <v>359</v>
      </c>
      <c r="BX27" s="3844" t="s">
        <v>1519</v>
      </c>
      <c r="BY27" s="3829" t="s">
        <v>359</v>
      </c>
      <c r="BZ27" s="3843">
        <v>4</v>
      </c>
      <c r="CA27" s="3829" t="s">
        <v>359</v>
      </c>
      <c r="CB27" s="3844" t="s">
        <v>1519</v>
      </c>
      <c r="CC27" s="3829" t="s">
        <v>359</v>
      </c>
      <c r="CD27" s="3843">
        <v>4</v>
      </c>
      <c r="CE27" s="3829" t="s">
        <v>359</v>
      </c>
      <c r="CF27" s="3844" t="s">
        <v>1519</v>
      </c>
      <c r="CG27" s="3829" t="s">
        <v>359</v>
      </c>
      <c r="CH27" s="3843">
        <v>4</v>
      </c>
      <c r="CI27" s="3829" t="s">
        <v>359</v>
      </c>
      <c r="CJ27" s="3844" t="s">
        <v>1519</v>
      </c>
      <c r="CK27" s="3829" t="s">
        <v>359</v>
      </c>
      <c r="CL27" s="4159">
        <v>4</v>
      </c>
      <c r="CM27" s="3829" t="s">
        <v>359</v>
      </c>
      <c r="CN27" s="3844" t="s">
        <v>1519</v>
      </c>
      <c r="CO27" s="3829" t="s">
        <v>359</v>
      </c>
      <c r="CP27" s="4160">
        <v>4</v>
      </c>
      <c r="CQ27" s="3829" t="s">
        <v>359</v>
      </c>
      <c r="CR27" s="3844" t="s">
        <v>1519</v>
      </c>
      <c r="CS27" s="3829" t="s">
        <v>359</v>
      </c>
      <c r="CT27" s="4159">
        <v>4</v>
      </c>
      <c r="CU27" s="3829" t="s">
        <v>359</v>
      </c>
      <c r="CV27" s="3844" t="s">
        <v>1519</v>
      </c>
      <c r="CW27" s="3829" t="s">
        <v>359</v>
      </c>
      <c r="CX27" s="4159">
        <v>4</v>
      </c>
      <c r="CY27" s="3829" t="s">
        <v>359</v>
      </c>
      <c r="CZ27" s="3844" t="s">
        <v>1519</v>
      </c>
      <c r="DA27" s="3829" t="s">
        <v>359</v>
      </c>
      <c r="DB27" s="3843">
        <v>4</v>
      </c>
      <c r="DC27" s="3829" t="s">
        <v>359</v>
      </c>
      <c r="DD27" s="3844" t="s">
        <v>1519</v>
      </c>
      <c r="DE27" s="3829" t="s">
        <v>359</v>
      </c>
      <c r="DF27" s="3843">
        <v>4</v>
      </c>
      <c r="DG27" s="3829" t="s">
        <v>359</v>
      </c>
      <c r="DH27" s="3844" t="s">
        <v>1519</v>
      </c>
      <c r="DI27" s="3829" t="s">
        <v>359</v>
      </c>
      <c r="DJ27" s="3843">
        <v>4</v>
      </c>
      <c r="DK27" s="3829" t="s">
        <v>359</v>
      </c>
      <c r="DL27" s="3844" t="s">
        <v>1519</v>
      </c>
      <c r="DM27" s="3829" t="s">
        <v>359</v>
      </c>
      <c r="DN27" s="3843">
        <v>4</v>
      </c>
      <c r="DO27" s="3829" t="s">
        <v>359</v>
      </c>
      <c r="DP27" s="3844" t="s">
        <v>1519</v>
      </c>
      <c r="DQ27" s="3829" t="s">
        <v>359</v>
      </c>
      <c r="DR27" s="3843">
        <v>4</v>
      </c>
      <c r="DS27" s="3829" t="s">
        <v>359</v>
      </c>
      <c r="DT27" s="3844" t="s">
        <v>1519</v>
      </c>
      <c r="DU27" s="3829" t="s">
        <v>359</v>
      </c>
      <c r="DV27" s="3843">
        <v>4</v>
      </c>
      <c r="DW27" s="3829" t="s">
        <v>359</v>
      </c>
      <c r="DX27" s="3844" t="s">
        <v>1519</v>
      </c>
      <c r="DY27" s="3829" t="s">
        <v>359</v>
      </c>
      <c r="DZ27" s="4161">
        <f>BN27+BR27+BV27+BZ27+CD27+CH27+CL27+CP27+CT27+CX27+DB27+DF27+DJ27+DN27+DR27+DV27</f>
        <v>69</v>
      </c>
      <c r="EA27" s="4162" t="s">
        <v>288</v>
      </c>
      <c r="EB27" s="4162" t="s">
        <v>289</v>
      </c>
      <c r="EC27" s="4155" t="s">
        <v>656</v>
      </c>
      <c r="ED27" s="4162" t="s">
        <v>1376</v>
      </c>
      <c r="EE27" s="4162">
        <v>3779595</v>
      </c>
      <c r="EF27" s="3846" t="s">
        <v>1377</v>
      </c>
      <c r="EG27" s="4155" t="s">
        <v>10</v>
      </c>
      <c r="EH27" s="4155"/>
      <c r="EI27" s="4155"/>
      <c r="EJ27" s="4155"/>
      <c r="EK27" s="4155"/>
      <c r="EL27" s="4163"/>
      <c r="EM27" s="3965"/>
      <c r="EN27" s="3965"/>
      <c r="EO27" s="3965"/>
      <c r="EP27" s="3965"/>
    </row>
    <row r="28" spans="1:146" ht="168.75" customHeight="1">
      <c r="A28" s="4154" t="s">
        <v>1303</v>
      </c>
      <c r="B28" s="4137">
        <v>0.31</v>
      </c>
      <c r="C28" s="4155" t="s">
        <v>1930</v>
      </c>
      <c r="D28" s="4138">
        <v>3.8699999999999998E-2</v>
      </c>
      <c r="E28" s="4155" t="s">
        <v>1387</v>
      </c>
      <c r="F28" s="3856" t="s">
        <v>1381</v>
      </c>
      <c r="G28" s="3849" t="s">
        <v>1931</v>
      </c>
      <c r="H28" s="4138">
        <v>3.8699999999999998E-2</v>
      </c>
      <c r="I28" s="3849" t="s">
        <v>1932</v>
      </c>
      <c r="J28" s="4155" t="s">
        <v>1933</v>
      </c>
      <c r="K28" s="4155" t="s">
        <v>278</v>
      </c>
      <c r="L28" s="4155" t="s">
        <v>20</v>
      </c>
      <c r="M28" s="4155" t="s">
        <v>437</v>
      </c>
      <c r="N28" s="4155"/>
      <c r="O28" s="4156"/>
      <c r="P28" s="4156">
        <v>50770</v>
      </c>
      <c r="Q28" s="4173">
        <v>6.25E-2</v>
      </c>
      <c r="R28" s="4173">
        <v>6.25E-2</v>
      </c>
      <c r="S28" s="4173">
        <v>6.25E-2</v>
      </c>
      <c r="T28" s="4173">
        <v>6.25E-2</v>
      </c>
      <c r="U28" s="4173">
        <v>6.25E-2</v>
      </c>
      <c r="V28" s="4173">
        <v>6.25E-2</v>
      </c>
      <c r="W28" s="4173">
        <v>6.25E-2</v>
      </c>
      <c r="X28" s="4173">
        <v>6.25E-2</v>
      </c>
      <c r="Y28" s="4173">
        <v>6.25E-2</v>
      </c>
      <c r="Z28" s="4173">
        <v>6.25E-2</v>
      </c>
      <c r="AA28" s="4173">
        <v>6.25E-2</v>
      </c>
      <c r="AB28" s="4173">
        <v>6.25E-2</v>
      </c>
      <c r="AC28" s="4173">
        <v>6.25E-2</v>
      </c>
      <c r="AD28" s="4173">
        <v>6.25E-2</v>
      </c>
      <c r="AE28" s="4173">
        <v>6.25E-2</v>
      </c>
      <c r="AF28" s="4173">
        <v>6.25E-2</v>
      </c>
      <c r="AG28" s="4157">
        <f t="shared" si="2"/>
        <v>1</v>
      </c>
      <c r="AH28" s="4155"/>
      <c r="AI28" s="3866" t="s">
        <v>1957</v>
      </c>
      <c r="AJ28" s="4173">
        <v>4.3E-3</v>
      </c>
      <c r="AK28" s="3866" t="s">
        <v>1409</v>
      </c>
      <c r="AL28" s="3866" t="s">
        <v>1410</v>
      </c>
      <c r="AM28" s="3866" t="s">
        <v>1411</v>
      </c>
      <c r="AN28" s="3866" t="s">
        <v>375</v>
      </c>
      <c r="AO28" s="3866" t="s">
        <v>1</v>
      </c>
      <c r="AP28" s="3866" t="s">
        <v>26</v>
      </c>
      <c r="AQ28" s="3837" t="str">
        <f t="shared" si="0"/>
        <v>SI</v>
      </c>
      <c r="AR28" s="3866">
        <v>313</v>
      </c>
      <c r="AS28" s="4155" t="s">
        <v>437</v>
      </c>
      <c r="AT28" s="3866" t="s">
        <v>437</v>
      </c>
      <c r="AU28" s="3867">
        <v>45292</v>
      </c>
      <c r="AV28" s="3867">
        <v>50770</v>
      </c>
      <c r="AW28" s="3868">
        <v>0</v>
      </c>
      <c r="AX28" s="3868">
        <v>0.12</v>
      </c>
      <c r="AY28" s="3868">
        <v>0.2</v>
      </c>
      <c r="AZ28" s="3868">
        <v>0.28000000000000003</v>
      </c>
      <c r="BA28" s="3868">
        <v>0.34</v>
      </c>
      <c r="BB28" s="3868">
        <v>0.4</v>
      </c>
      <c r="BC28" s="3868">
        <v>0.46</v>
      </c>
      <c r="BD28" s="3868">
        <v>0.52</v>
      </c>
      <c r="BE28" s="3868">
        <v>0.57999999999999996</v>
      </c>
      <c r="BF28" s="3868">
        <v>0.64</v>
      </c>
      <c r="BG28" s="3868">
        <v>0.7</v>
      </c>
      <c r="BH28" s="3868">
        <v>0.76</v>
      </c>
      <c r="BI28" s="3868">
        <v>0.82</v>
      </c>
      <c r="BJ28" s="3868">
        <v>0.88</v>
      </c>
      <c r="BK28" s="3868">
        <v>0.94</v>
      </c>
      <c r="BL28" s="3868">
        <v>1</v>
      </c>
      <c r="BM28" s="3868">
        <v>1</v>
      </c>
      <c r="BN28" s="3869">
        <v>0</v>
      </c>
      <c r="BO28" s="3869">
        <v>0</v>
      </c>
      <c r="BP28" s="3870" t="s">
        <v>359</v>
      </c>
      <c r="BQ28" s="3870" t="s">
        <v>359</v>
      </c>
      <c r="BR28" s="3869">
        <v>750</v>
      </c>
      <c r="BS28" s="3869">
        <v>750</v>
      </c>
      <c r="BT28" s="3869" t="s">
        <v>359</v>
      </c>
      <c r="BU28" s="3869" t="s">
        <v>359</v>
      </c>
      <c r="BV28" s="3869">
        <v>773</v>
      </c>
      <c r="BW28" s="3869"/>
      <c r="BX28" s="3869" t="s">
        <v>359</v>
      </c>
      <c r="BY28" s="3869"/>
      <c r="BZ28" s="3869">
        <v>796</v>
      </c>
      <c r="CA28" s="3869"/>
      <c r="CB28" s="3869" t="s">
        <v>359</v>
      </c>
      <c r="CC28" s="3869"/>
      <c r="CD28" s="3869">
        <v>32600</v>
      </c>
      <c r="CE28" s="3869"/>
      <c r="CF28" s="3869" t="s">
        <v>359</v>
      </c>
      <c r="CG28" s="3869"/>
      <c r="CH28" s="3869">
        <v>33578</v>
      </c>
      <c r="CI28" s="3869"/>
      <c r="CJ28" s="3869" t="s">
        <v>359</v>
      </c>
      <c r="CK28" s="3869"/>
      <c r="CL28" s="3869">
        <v>34585</v>
      </c>
      <c r="CM28" s="3869"/>
      <c r="CN28" s="3869" t="s">
        <v>359</v>
      </c>
      <c r="CO28" s="3869"/>
      <c r="CP28" s="3869">
        <v>35623</v>
      </c>
      <c r="CQ28" s="3869"/>
      <c r="CR28" s="3869" t="s">
        <v>359</v>
      </c>
      <c r="CS28" s="3869"/>
      <c r="CT28" s="3869">
        <v>36692</v>
      </c>
      <c r="CU28" s="3869"/>
      <c r="CV28" s="3869" t="s">
        <v>359</v>
      </c>
      <c r="CW28" s="3869"/>
      <c r="CX28" s="3869">
        <v>37792</v>
      </c>
      <c r="CY28" s="3869"/>
      <c r="CZ28" s="3869" t="s">
        <v>359</v>
      </c>
      <c r="DA28" s="3869"/>
      <c r="DB28" s="3869">
        <v>38926</v>
      </c>
      <c r="DC28" s="3869"/>
      <c r="DD28" s="3869" t="s">
        <v>359</v>
      </c>
      <c r="DE28" s="3869"/>
      <c r="DF28" s="3869">
        <v>40094</v>
      </c>
      <c r="DG28" s="3869"/>
      <c r="DH28" s="3869" t="s">
        <v>359</v>
      </c>
      <c r="DI28" s="3869"/>
      <c r="DJ28" s="3869">
        <v>41297</v>
      </c>
      <c r="DK28" s="3869"/>
      <c r="DL28" s="3869" t="s">
        <v>359</v>
      </c>
      <c r="DM28" s="3869"/>
      <c r="DN28" s="3869">
        <v>42536</v>
      </c>
      <c r="DO28" s="3869"/>
      <c r="DP28" s="3869" t="s">
        <v>359</v>
      </c>
      <c r="DQ28" s="3869"/>
      <c r="DR28" s="3869">
        <v>43812</v>
      </c>
      <c r="DS28" s="3869"/>
      <c r="DT28" s="3869" t="s">
        <v>359</v>
      </c>
      <c r="DU28" s="3869"/>
      <c r="DV28" s="3869">
        <v>45126</v>
      </c>
      <c r="DW28" s="3869"/>
      <c r="DX28" s="3869" t="s">
        <v>359</v>
      </c>
      <c r="DY28" s="3869"/>
      <c r="DZ28" s="3861">
        <f>SUM(BN28,BR28,BV28,BZ28,CD28,CH28,CL28,CP28,CT28,CX28,DB28,DF28,DJ28,DN28,DR28,DV28)</f>
        <v>464980</v>
      </c>
      <c r="EA28" s="3866" t="s">
        <v>10</v>
      </c>
      <c r="EB28" s="3866" t="s">
        <v>200</v>
      </c>
      <c r="EC28" s="3866" t="s">
        <v>1412</v>
      </c>
      <c r="ED28" s="3866" t="s">
        <v>1413</v>
      </c>
      <c r="EE28" s="3866" t="s">
        <v>359</v>
      </c>
      <c r="EF28" s="3871" t="s">
        <v>1414</v>
      </c>
      <c r="EG28" s="3872" t="s">
        <v>359</v>
      </c>
      <c r="EH28" s="3872" t="s">
        <v>359</v>
      </c>
      <c r="EI28" s="3872" t="s">
        <v>359</v>
      </c>
      <c r="EJ28" s="3873" t="s">
        <v>359</v>
      </c>
      <c r="EK28" s="3873" t="s">
        <v>359</v>
      </c>
      <c r="EL28" s="3874" t="s">
        <v>359</v>
      </c>
      <c r="EM28" s="3965"/>
      <c r="EN28" s="3965"/>
      <c r="EO28" s="3965"/>
      <c r="EP28" s="3965"/>
    </row>
    <row r="29" spans="1:146" ht="168.75" customHeight="1">
      <c r="A29" s="4154" t="s">
        <v>1303</v>
      </c>
      <c r="B29" s="4137">
        <v>0.31</v>
      </c>
      <c r="C29" s="4155" t="s">
        <v>1930</v>
      </c>
      <c r="D29" s="4138">
        <v>3.8699999999999998E-2</v>
      </c>
      <c r="E29" s="4155" t="s">
        <v>1387</v>
      </c>
      <c r="F29" s="3856" t="s">
        <v>1381</v>
      </c>
      <c r="G29" s="3849" t="s">
        <v>1931</v>
      </c>
      <c r="H29" s="4138">
        <v>3.8699999999999998E-2</v>
      </c>
      <c r="I29" s="3849" t="s">
        <v>1932</v>
      </c>
      <c r="J29" s="4155" t="s">
        <v>1933</v>
      </c>
      <c r="K29" s="4155" t="s">
        <v>278</v>
      </c>
      <c r="L29" s="4155" t="s">
        <v>20</v>
      </c>
      <c r="M29" s="4155" t="s">
        <v>437</v>
      </c>
      <c r="N29" s="4155"/>
      <c r="O29" s="4156"/>
      <c r="P29" s="4156">
        <v>50770</v>
      </c>
      <c r="Q29" s="4173">
        <v>6.25E-2</v>
      </c>
      <c r="R29" s="4173">
        <v>6.25E-2</v>
      </c>
      <c r="S29" s="4173">
        <v>6.25E-2</v>
      </c>
      <c r="T29" s="4173">
        <v>6.25E-2</v>
      </c>
      <c r="U29" s="4173">
        <v>6.25E-2</v>
      </c>
      <c r="V29" s="4173">
        <v>6.25E-2</v>
      </c>
      <c r="W29" s="4173">
        <v>6.25E-2</v>
      </c>
      <c r="X29" s="4173">
        <v>6.25E-2</v>
      </c>
      <c r="Y29" s="4173">
        <v>6.25E-2</v>
      </c>
      <c r="Z29" s="4173">
        <v>6.25E-2</v>
      </c>
      <c r="AA29" s="4173">
        <v>6.25E-2</v>
      </c>
      <c r="AB29" s="4173">
        <v>6.25E-2</v>
      </c>
      <c r="AC29" s="4173">
        <v>6.25E-2</v>
      </c>
      <c r="AD29" s="4173">
        <v>6.25E-2</v>
      </c>
      <c r="AE29" s="4173">
        <v>6.25E-2</v>
      </c>
      <c r="AF29" s="4173">
        <v>6.25E-2</v>
      </c>
      <c r="AG29" s="4157">
        <f t="shared" si="2"/>
        <v>1</v>
      </c>
      <c r="AH29" s="4155"/>
      <c r="AI29" s="3866" t="s">
        <v>1958</v>
      </c>
      <c r="AJ29" s="4173">
        <v>4.3E-3</v>
      </c>
      <c r="AK29" s="3866" t="s">
        <v>1416</v>
      </c>
      <c r="AL29" s="3866" t="s">
        <v>1417</v>
      </c>
      <c r="AM29" s="3866" t="s">
        <v>1411</v>
      </c>
      <c r="AN29" s="3866" t="s">
        <v>375</v>
      </c>
      <c r="AO29" s="3866" t="s">
        <v>11</v>
      </c>
      <c r="AP29" s="3866" t="s">
        <v>20</v>
      </c>
      <c r="AQ29" s="3837" t="str">
        <f t="shared" si="0"/>
        <v>NO</v>
      </c>
      <c r="AR29" s="3866" t="s">
        <v>437</v>
      </c>
      <c r="AS29" s="4155" t="s">
        <v>437</v>
      </c>
      <c r="AT29" s="3866" t="s">
        <v>437</v>
      </c>
      <c r="AU29" s="3867">
        <v>45292</v>
      </c>
      <c r="AV29" s="3867">
        <v>50770</v>
      </c>
      <c r="AW29" s="3866">
        <v>0</v>
      </c>
      <c r="AX29" s="3866">
        <v>418</v>
      </c>
      <c r="AY29" s="3866">
        <v>431</v>
      </c>
      <c r="AZ29" s="3866">
        <v>439</v>
      </c>
      <c r="BA29" s="3866">
        <v>448</v>
      </c>
      <c r="BB29" s="3866">
        <v>457</v>
      </c>
      <c r="BC29" s="3866">
        <v>466</v>
      </c>
      <c r="BD29" s="3866">
        <v>475</v>
      </c>
      <c r="BE29" s="3866">
        <v>485</v>
      </c>
      <c r="BF29" s="3866">
        <v>495</v>
      </c>
      <c r="BG29" s="3866">
        <v>504</v>
      </c>
      <c r="BH29" s="3866">
        <v>515</v>
      </c>
      <c r="BI29" s="3866">
        <v>525</v>
      </c>
      <c r="BJ29" s="3866">
        <v>535</v>
      </c>
      <c r="BK29" s="3866">
        <v>546</v>
      </c>
      <c r="BL29" s="3866">
        <v>557</v>
      </c>
      <c r="BM29" s="3866">
        <v>7295</v>
      </c>
      <c r="BN29" s="3869">
        <v>0</v>
      </c>
      <c r="BO29" s="3869">
        <v>0</v>
      </c>
      <c r="BP29" s="3870" t="s">
        <v>359</v>
      </c>
      <c r="BQ29" s="3870" t="s">
        <v>359</v>
      </c>
      <c r="BR29" s="3869">
        <v>3040</v>
      </c>
      <c r="BS29" s="3869">
        <v>3040</v>
      </c>
      <c r="BT29" s="3869" t="s">
        <v>359</v>
      </c>
      <c r="BU29" s="3869" t="s">
        <v>359</v>
      </c>
      <c r="BV29" s="3869">
        <v>3131</v>
      </c>
      <c r="BW29" s="3869"/>
      <c r="BX29" s="3869" t="s">
        <v>359</v>
      </c>
      <c r="BY29" s="3869"/>
      <c r="BZ29" s="3869">
        <v>3225</v>
      </c>
      <c r="CA29" s="3869"/>
      <c r="CB29" s="3869" t="s">
        <v>359</v>
      </c>
      <c r="CC29" s="3869"/>
      <c r="CD29" s="3869">
        <v>3322</v>
      </c>
      <c r="CE29" s="3869"/>
      <c r="CF29" s="3869" t="s">
        <v>359</v>
      </c>
      <c r="CG29" s="3869"/>
      <c r="CH29" s="3869">
        <v>3422</v>
      </c>
      <c r="CI29" s="3869"/>
      <c r="CJ29" s="3869" t="s">
        <v>359</v>
      </c>
      <c r="CK29" s="3869"/>
      <c r="CL29" s="3869">
        <v>3524</v>
      </c>
      <c r="CM29" s="3869"/>
      <c r="CN29" s="3869" t="s">
        <v>359</v>
      </c>
      <c r="CO29" s="3869"/>
      <c r="CP29" s="3869">
        <v>3630</v>
      </c>
      <c r="CQ29" s="3869"/>
      <c r="CR29" s="3869" t="s">
        <v>359</v>
      </c>
      <c r="CS29" s="3869"/>
      <c r="CT29" s="3869">
        <v>3739</v>
      </c>
      <c r="CU29" s="3869"/>
      <c r="CV29" s="3869" t="s">
        <v>359</v>
      </c>
      <c r="CW29" s="3869"/>
      <c r="CX29" s="3869">
        <v>3851</v>
      </c>
      <c r="CY29" s="3869"/>
      <c r="CZ29" s="3869" t="s">
        <v>359</v>
      </c>
      <c r="DA29" s="3869"/>
      <c r="DB29" s="3869">
        <v>3967</v>
      </c>
      <c r="DC29" s="3869"/>
      <c r="DD29" s="3869" t="s">
        <v>359</v>
      </c>
      <c r="DE29" s="3869"/>
      <c r="DF29" s="3869">
        <v>4086</v>
      </c>
      <c r="DG29" s="3869"/>
      <c r="DH29" s="3869" t="s">
        <v>359</v>
      </c>
      <c r="DI29" s="3869"/>
      <c r="DJ29" s="3869">
        <v>4208</v>
      </c>
      <c r="DK29" s="3869"/>
      <c r="DL29" s="3869" t="s">
        <v>359</v>
      </c>
      <c r="DM29" s="3869"/>
      <c r="DN29" s="3869">
        <v>4334</v>
      </c>
      <c r="DO29" s="3869"/>
      <c r="DP29" s="3869" t="s">
        <v>359</v>
      </c>
      <c r="DQ29" s="3869"/>
      <c r="DR29" s="3869">
        <v>4464</v>
      </c>
      <c r="DS29" s="3869"/>
      <c r="DT29" s="3869" t="s">
        <v>359</v>
      </c>
      <c r="DU29" s="3869"/>
      <c r="DV29" s="3869">
        <v>4598</v>
      </c>
      <c r="DW29" s="3869"/>
      <c r="DX29" s="3869" t="s">
        <v>359</v>
      </c>
      <c r="DY29" s="3869"/>
      <c r="DZ29" s="3875">
        <f>SUM(BN29,BR29,BV29,BZ29,CD29,CH29,CL29,CP29,CT29,CX29,DB29,DF29,DJ29,DN29,DR29,DV29)</f>
        <v>56541</v>
      </c>
      <c r="EA29" s="3866" t="s">
        <v>10</v>
      </c>
      <c r="EB29" s="3866" t="s">
        <v>200</v>
      </c>
      <c r="EC29" s="3866" t="s">
        <v>1412</v>
      </c>
      <c r="ED29" s="3866" t="s">
        <v>1413</v>
      </c>
      <c r="EE29" s="3866" t="s">
        <v>359</v>
      </c>
      <c r="EF29" s="3871" t="s">
        <v>1414</v>
      </c>
      <c r="EG29" s="3872" t="s">
        <v>359</v>
      </c>
      <c r="EH29" s="3872" t="s">
        <v>359</v>
      </c>
      <c r="EI29" s="3872" t="s">
        <v>359</v>
      </c>
      <c r="EJ29" s="3873" t="s">
        <v>359</v>
      </c>
      <c r="EK29" s="3873" t="s">
        <v>359</v>
      </c>
      <c r="EL29" s="3874" t="s">
        <v>359</v>
      </c>
      <c r="EM29" s="3965"/>
      <c r="EN29" s="3965"/>
      <c r="EO29" s="3965"/>
      <c r="EP29" s="3965"/>
    </row>
    <row r="30" spans="1:146" ht="168.75" customHeight="1">
      <c r="A30" s="4154" t="s">
        <v>1303</v>
      </c>
      <c r="B30" s="4137">
        <v>0.31</v>
      </c>
      <c r="C30" s="4155" t="s">
        <v>1930</v>
      </c>
      <c r="D30" s="4138">
        <v>3.8699999999999998E-2</v>
      </c>
      <c r="E30" s="4155" t="s">
        <v>1387</v>
      </c>
      <c r="F30" s="3856" t="s">
        <v>1381</v>
      </c>
      <c r="G30" s="3849" t="s">
        <v>1931</v>
      </c>
      <c r="H30" s="4138">
        <v>3.8699999999999998E-2</v>
      </c>
      <c r="I30" s="3849" t="s">
        <v>1932</v>
      </c>
      <c r="J30" s="4155" t="s">
        <v>1933</v>
      </c>
      <c r="K30" s="4155" t="s">
        <v>278</v>
      </c>
      <c r="L30" s="4155" t="s">
        <v>20</v>
      </c>
      <c r="M30" s="4155" t="s">
        <v>437</v>
      </c>
      <c r="N30" s="4155"/>
      <c r="O30" s="4156"/>
      <c r="P30" s="4156">
        <v>50770</v>
      </c>
      <c r="Q30" s="4173">
        <v>6.25E-2</v>
      </c>
      <c r="R30" s="4173">
        <v>6.25E-2</v>
      </c>
      <c r="S30" s="4173">
        <v>6.25E-2</v>
      </c>
      <c r="T30" s="4173">
        <v>6.25E-2</v>
      </c>
      <c r="U30" s="4173">
        <v>6.25E-2</v>
      </c>
      <c r="V30" s="4173">
        <v>6.25E-2</v>
      </c>
      <c r="W30" s="4173">
        <v>6.25E-2</v>
      </c>
      <c r="X30" s="4173">
        <v>6.25E-2</v>
      </c>
      <c r="Y30" s="4173">
        <v>6.25E-2</v>
      </c>
      <c r="Z30" s="4173">
        <v>6.25E-2</v>
      </c>
      <c r="AA30" s="4173">
        <v>6.25E-2</v>
      </c>
      <c r="AB30" s="4173">
        <v>6.25E-2</v>
      </c>
      <c r="AC30" s="4173">
        <v>6.25E-2</v>
      </c>
      <c r="AD30" s="4173">
        <v>6.25E-2</v>
      </c>
      <c r="AE30" s="4173">
        <v>6.25E-2</v>
      </c>
      <c r="AF30" s="4173">
        <v>6.25E-2</v>
      </c>
      <c r="AG30" s="4157">
        <f t="shared" si="2"/>
        <v>1</v>
      </c>
      <c r="AH30" s="4155"/>
      <c r="AI30" s="4155" t="s">
        <v>1959</v>
      </c>
      <c r="AJ30" s="4173">
        <v>4.3E-3</v>
      </c>
      <c r="AK30" s="4155" t="s">
        <v>1960</v>
      </c>
      <c r="AL30" s="4155" t="s">
        <v>1961</v>
      </c>
      <c r="AM30" s="3829" t="s">
        <v>1310</v>
      </c>
      <c r="AN30" s="4155" t="s">
        <v>1422</v>
      </c>
      <c r="AO30" s="4155" t="s">
        <v>1423</v>
      </c>
      <c r="AP30" s="4155" t="s">
        <v>26</v>
      </c>
      <c r="AQ30" s="3837" t="str">
        <f t="shared" si="0"/>
        <v>NO</v>
      </c>
      <c r="AR30" s="4155" t="s">
        <v>437</v>
      </c>
      <c r="AS30" s="4155" t="s">
        <v>437</v>
      </c>
      <c r="AT30" s="4155" t="s">
        <v>437</v>
      </c>
      <c r="AU30" s="4156">
        <v>45078</v>
      </c>
      <c r="AV30" s="4156">
        <v>50769</v>
      </c>
      <c r="AW30" s="4183">
        <v>6.25E-2</v>
      </c>
      <c r="AX30" s="4183">
        <v>0.125</v>
      </c>
      <c r="AY30" s="4183">
        <v>0.1875</v>
      </c>
      <c r="AZ30" s="4183">
        <v>0.25</v>
      </c>
      <c r="BA30" s="4183">
        <v>0.3125</v>
      </c>
      <c r="BB30" s="4183">
        <v>0.375</v>
      </c>
      <c r="BC30" s="4183">
        <v>0.4375</v>
      </c>
      <c r="BD30" s="4183">
        <v>0.5</v>
      </c>
      <c r="BE30" s="4183">
        <v>0.5625</v>
      </c>
      <c r="BF30" s="4183">
        <v>0.625</v>
      </c>
      <c r="BG30" s="4183">
        <v>0.6875</v>
      </c>
      <c r="BH30" s="4183">
        <v>0.75</v>
      </c>
      <c r="BI30" s="4183">
        <v>0.8125</v>
      </c>
      <c r="BJ30" s="4183">
        <v>0.875</v>
      </c>
      <c r="BK30" s="4183">
        <v>0.9375</v>
      </c>
      <c r="BL30" s="4157">
        <v>1</v>
      </c>
      <c r="BM30" s="4157">
        <v>1</v>
      </c>
      <c r="BN30" s="4184">
        <v>0</v>
      </c>
      <c r="BO30" s="4184">
        <v>0</v>
      </c>
      <c r="BP30" s="4185"/>
      <c r="BQ30" s="4185"/>
      <c r="BR30" s="4184">
        <v>2221</v>
      </c>
      <c r="BS30" s="4186">
        <v>2221</v>
      </c>
      <c r="BT30" s="4187"/>
      <c r="BU30" s="4187"/>
      <c r="BV30" s="4184">
        <v>6503</v>
      </c>
      <c r="BW30" s="3876"/>
      <c r="BX30" s="4187"/>
      <c r="BY30" s="3876"/>
      <c r="BZ30" s="4184">
        <v>10625</v>
      </c>
      <c r="CA30" s="3876"/>
      <c r="CB30" s="4187"/>
      <c r="CC30" s="3876"/>
      <c r="CD30" s="4184">
        <v>19189</v>
      </c>
      <c r="CE30" s="3876"/>
      <c r="CF30" s="4187"/>
      <c r="CG30" s="3876"/>
      <c r="CH30" s="4184">
        <v>22991</v>
      </c>
      <c r="CI30" s="3876"/>
      <c r="CJ30" s="4187"/>
      <c r="CK30" s="3876"/>
      <c r="CL30" s="4184">
        <v>31555</v>
      </c>
      <c r="CM30" s="3876"/>
      <c r="CN30" s="4187"/>
      <c r="CO30" s="3876"/>
      <c r="CP30" s="4184">
        <v>42020</v>
      </c>
      <c r="CQ30" s="3876"/>
      <c r="CR30" s="4187"/>
      <c r="CS30" s="3876"/>
      <c r="CT30" s="4184">
        <v>53513</v>
      </c>
      <c r="CU30" s="3876"/>
      <c r="CV30" s="4187"/>
      <c r="CW30" s="3876"/>
      <c r="CX30" s="4184">
        <v>52761</v>
      </c>
      <c r="CY30" s="3876"/>
      <c r="CZ30" s="4187"/>
      <c r="DA30" s="3876"/>
      <c r="DB30" s="4184">
        <v>52761</v>
      </c>
      <c r="DC30" s="3876"/>
      <c r="DD30" s="4187"/>
      <c r="DE30" s="3876"/>
      <c r="DF30" s="4184">
        <v>52761</v>
      </c>
      <c r="DG30" s="3876"/>
      <c r="DH30" s="4187"/>
      <c r="DI30" s="3876"/>
      <c r="DJ30" s="4184">
        <v>52761</v>
      </c>
      <c r="DK30" s="3876"/>
      <c r="DL30" s="4187"/>
      <c r="DM30" s="3876"/>
      <c r="DN30" s="4184">
        <v>52761</v>
      </c>
      <c r="DO30" s="3876"/>
      <c r="DP30" s="4187"/>
      <c r="DQ30" s="3876"/>
      <c r="DR30" s="4184">
        <v>52761</v>
      </c>
      <c r="DS30" s="3876"/>
      <c r="DT30" s="4187"/>
      <c r="DU30" s="3876"/>
      <c r="DV30" s="4184">
        <v>52761</v>
      </c>
      <c r="DW30" s="3876"/>
      <c r="DX30" s="4187"/>
      <c r="DY30" s="3876"/>
      <c r="DZ30" s="4184">
        <f>SUM(DV30+DR30+DN30+DJ30+DF30+DB30+CX30+CT30+CP30+CL30+CH30+CD30+BZ30+BV30+BR30+BN30)</f>
        <v>557944</v>
      </c>
      <c r="EA30" s="4155" t="s">
        <v>644</v>
      </c>
      <c r="EB30" s="4155" t="s">
        <v>289</v>
      </c>
      <c r="EC30" s="4155" t="s">
        <v>656</v>
      </c>
      <c r="ED30" s="4155" t="s">
        <v>1376</v>
      </c>
      <c r="EE30" s="4155">
        <v>3779595</v>
      </c>
      <c r="EF30" s="3847" t="s">
        <v>1377</v>
      </c>
      <c r="EG30" s="4155"/>
      <c r="EH30" s="4155"/>
      <c r="EI30" s="4155"/>
      <c r="EJ30" s="4165"/>
      <c r="EK30" s="4165"/>
      <c r="EL30" s="3877"/>
      <c r="EM30" s="3965"/>
      <c r="EN30" s="3965"/>
      <c r="EO30" s="3965"/>
      <c r="EP30" s="3965"/>
    </row>
    <row r="31" spans="1:146" ht="168.75" customHeight="1">
      <c r="A31" s="4154" t="s">
        <v>1303</v>
      </c>
      <c r="B31" s="4137">
        <v>0.31</v>
      </c>
      <c r="C31" s="4155" t="s">
        <v>1962</v>
      </c>
      <c r="D31" s="4138">
        <v>3.8699999999999998E-2</v>
      </c>
      <c r="E31" s="4155" t="s">
        <v>1425</v>
      </c>
      <c r="F31" s="4155" t="s">
        <v>1426</v>
      </c>
      <c r="G31" s="3849" t="s">
        <v>1963</v>
      </c>
      <c r="H31" s="4138">
        <v>3.8699999999999998E-2</v>
      </c>
      <c r="I31" s="4155" t="s">
        <v>1425</v>
      </c>
      <c r="J31" s="4155" t="s">
        <v>1426</v>
      </c>
      <c r="K31" s="4155" t="s">
        <v>312</v>
      </c>
      <c r="L31" s="4155" t="s">
        <v>26</v>
      </c>
      <c r="M31" s="4157">
        <v>0.34</v>
      </c>
      <c r="N31" s="4155">
        <v>2022</v>
      </c>
      <c r="O31" s="4156"/>
      <c r="P31" s="3839">
        <v>50770</v>
      </c>
      <c r="Q31" s="4157">
        <v>0.42</v>
      </c>
      <c r="R31" s="4157">
        <v>0.44</v>
      </c>
      <c r="S31" s="4157">
        <v>0.46</v>
      </c>
      <c r="T31" s="4157">
        <v>0.48</v>
      </c>
      <c r="U31" s="4157">
        <v>0.5</v>
      </c>
      <c r="V31" s="4157">
        <v>0.52</v>
      </c>
      <c r="W31" s="4157">
        <v>0.54</v>
      </c>
      <c r="X31" s="4157">
        <v>0.56000000000000005</v>
      </c>
      <c r="Y31" s="4157">
        <v>0.57999999999999996</v>
      </c>
      <c r="Z31" s="4157">
        <v>0.6</v>
      </c>
      <c r="AA31" s="4157">
        <v>0.62</v>
      </c>
      <c r="AB31" s="4157">
        <v>0.64</v>
      </c>
      <c r="AC31" s="4157">
        <v>0.66</v>
      </c>
      <c r="AD31" s="4157">
        <v>0.68</v>
      </c>
      <c r="AE31" s="4157">
        <v>0.7</v>
      </c>
      <c r="AF31" s="4157">
        <v>0.72</v>
      </c>
      <c r="AG31" s="4157">
        <v>0.72</v>
      </c>
      <c r="AH31" s="4155" t="s">
        <v>359</v>
      </c>
      <c r="AI31" s="4155" t="s">
        <v>1427</v>
      </c>
      <c r="AJ31" s="4173">
        <v>1.29E-2</v>
      </c>
      <c r="AK31" s="4155" t="s">
        <v>373</v>
      </c>
      <c r="AL31" s="4155" t="s">
        <v>374</v>
      </c>
      <c r="AM31" s="4155" t="s">
        <v>1310</v>
      </c>
      <c r="AN31" s="4155" t="s">
        <v>1428</v>
      </c>
      <c r="AO31" s="4155" t="s">
        <v>1429</v>
      </c>
      <c r="AP31" s="4155" t="s">
        <v>26</v>
      </c>
      <c r="AQ31" s="3837" t="str">
        <f t="shared" si="0"/>
        <v>SI</v>
      </c>
      <c r="AR31" s="4155">
        <v>357</v>
      </c>
      <c r="AS31" s="4158">
        <v>20482</v>
      </c>
      <c r="AT31" s="4155">
        <v>2022</v>
      </c>
      <c r="AU31" s="3839">
        <v>45078</v>
      </c>
      <c r="AV31" s="3840">
        <v>50769</v>
      </c>
      <c r="AW31" s="4158">
        <v>30482</v>
      </c>
      <c r="AX31" s="4158">
        <v>40482</v>
      </c>
      <c r="AY31" s="4158">
        <v>50482</v>
      </c>
      <c r="AZ31" s="4158">
        <v>60482</v>
      </c>
      <c r="BA31" s="4158">
        <v>70482</v>
      </c>
      <c r="BB31" s="4158">
        <v>80482</v>
      </c>
      <c r="BC31" s="4158">
        <v>90482</v>
      </c>
      <c r="BD31" s="4158">
        <v>100482</v>
      </c>
      <c r="BE31" s="4158">
        <v>110482</v>
      </c>
      <c r="BF31" s="4158">
        <v>120482</v>
      </c>
      <c r="BG31" s="4158">
        <v>130482</v>
      </c>
      <c r="BH31" s="4158">
        <v>140482</v>
      </c>
      <c r="BI31" s="4158">
        <v>150482</v>
      </c>
      <c r="BJ31" s="4158">
        <v>160482</v>
      </c>
      <c r="BK31" s="4158">
        <v>170482</v>
      </c>
      <c r="BL31" s="4158">
        <v>180482</v>
      </c>
      <c r="BM31" s="4158">
        <v>180482</v>
      </c>
      <c r="BN31" s="4159">
        <v>3431</v>
      </c>
      <c r="BO31" s="4159">
        <v>3431</v>
      </c>
      <c r="BP31" s="3841" t="s">
        <v>1430</v>
      </c>
      <c r="BQ31" s="3842">
        <v>7767</v>
      </c>
      <c r="BR31" s="3843">
        <v>3534</v>
      </c>
      <c r="BS31" s="3843">
        <v>3534</v>
      </c>
      <c r="BT31" s="3844" t="s">
        <v>1430</v>
      </c>
      <c r="BU31" s="3845">
        <v>7767</v>
      </c>
      <c r="BV31" s="3843">
        <v>3640</v>
      </c>
      <c r="BW31" s="3829" t="s">
        <v>359</v>
      </c>
      <c r="BX31" s="3844" t="s">
        <v>1430</v>
      </c>
      <c r="BY31" s="3829" t="s">
        <v>359</v>
      </c>
      <c r="BZ31" s="3843">
        <v>3749</v>
      </c>
      <c r="CA31" s="3829" t="s">
        <v>359</v>
      </c>
      <c r="CB31" s="3844" t="s">
        <v>1430</v>
      </c>
      <c r="CC31" s="3829" t="s">
        <v>359</v>
      </c>
      <c r="CD31" s="3843">
        <v>3862</v>
      </c>
      <c r="CE31" s="3829" t="s">
        <v>359</v>
      </c>
      <c r="CF31" s="3844" t="s">
        <v>1430</v>
      </c>
      <c r="CG31" s="3829" t="s">
        <v>359</v>
      </c>
      <c r="CH31" s="3843">
        <v>3977</v>
      </c>
      <c r="CI31" s="3829" t="s">
        <v>359</v>
      </c>
      <c r="CJ31" s="3844" t="s">
        <v>1430</v>
      </c>
      <c r="CK31" s="3829" t="s">
        <v>359</v>
      </c>
      <c r="CL31" s="4159">
        <v>4097</v>
      </c>
      <c r="CM31" s="3829" t="s">
        <v>359</v>
      </c>
      <c r="CN31" s="3844" t="s">
        <v>1430</v>
      </c>
      <c r="CO31" s="3829" t="s">
        <v>359</v>
      </c>
      <c r="CP31" s="4160">
        <v>4220</v>
      </c>
      <c r="CQ31" s="3829" t="s">
        <v>359</v>
      </c>
      <c r="CR31" s="3844" t="s">
        <v>1430</v>
      </c>
      <c r="CS31" s="3829" t="s">
        <v>359</v>
      </c>
      <c r="CT31" s="4159">
        <v>4346</v>
      </c>
      <c r="CU31" s="3829" t="s">
        <v>359</v>
      </c>
      <c r="CV31" s="3844" t="s">
        <v>1430</v>
      </c>
      <c r="CW31" s="3829" t="s">
        <v>359</v>
      </c>
      <c r="CX31" s="4159">
        <v>4477</v>
      </c>
      <c r="CY31" s="3829" t="s">
        <v>359</v>
      </c>
      <c r="CZ31" s="3844" t="s">
        <v>1430</v>
      </c>
      <c r="DA31" s="3829" t="s">
        <v>359</v>
      </c>
      <c r="DB31" s="3843">
        <v>4611</v>
      </c>
      <c r="DC31" s="3829" t="s">
        <v>359</v>
      </c>
      <c r="DD31" s="3844" t="s">
        <v>1430</v>
      </c>
      <c r="DE31" s="3829" t="s">
        <v>359</v>
      </c>
      <c r="DF31" s="3843">
        <v>4749</v>
      </c>
      <c r="DG31" s="3829" t="s">
        <v>359</v>
      </c>
      <c r="DH31" s="3844" t="s">
        <v>1430</v>
      </c>
      <c r="DI31" s="3829" t="s">
        <v>359</v>
      </c>
      <c r="DJ31" s="3843">
        <v>4892</v>
      </c>
      <c r="DK31" s="3829" t="s">
        <v>359</v>
      </c>
      <c r="DL31" s="3844" t="s">
        <v>1430</v>
      </c>
      <c r="DM31" s="3829" t="s">
        <v>359</v>
      </c>
      <c r="DN31" s="3843">
        <v>5039</v>
      </c>
      <c r="DO31" s="3829" t="s">
        <v>359</v>
      </c>
      <c r="DP31" s="3844" t="s">
        <v>1430</v>
      </c>
      <c r="DQ31" s="3829" t="s">
        <v>359</v>
      </c>
      <c r="DR31" s="3843">
        <v>5190</v>
      </c>
      <c r="DS31" s="3829" t="s">
        <v>359</v>
      </c>
      <c r="DT31" s="3844" t="s">
        <v>1430</v>
      </c>
      <c r="DU31" s="3829" t="s">
        <v>359</v>
      </c>
      <c r="DV31" s="3843">
        <v>5345</v>
      </c>
      <c r="DW31" s="3829" t="s">
        <v>359</v>
      </c>
      <c r="DX31" s="3844" t="s">
        <v>1430</v>
      </c>
      <c r="DY31" s="3829" t="s">
        <v>359</v>
      </c>
      <c r="DZ31" s="4161">
        <f t="shared" ref="DZ31:DZ42" si="3">BN31+BR31+BV31+BZ31+CD31+CH31+CL31+CP31+CT31+CX31+DB31+DF31+DJ31+DN31+DR31+DV31</f>
        <v>69159</v>
      </c>
      <c r="EA31" s="4162" t="s">
        <v>288</v>
      </c>
      <c r="EB31" s="4162" t="s">
        <v>21</v>
      </c>
      <c r="EC31" s="4162" t="s">
        <v>1431</v>
      </c>
      <c r="ED31" s="4162" t="s">
        <v>378</v>
      </c>
      <c r="EE31" s="4162">
        <v>3779595</v>
      </c>
      <c r="EF31" s="3846" t="s">
        <v>379</v>
      </c>
      <c r="EG31" s="4155" t="s">
        <v>359</v>
      </c>
      <c r="EH31" s="4155" t="s">
        <v>359</v>
      </c>
      <c r="EI31" s="4155" t="s">
        <v>359</v>
      </c>
      <c r="EJ31" s="4155" t="s">
        <v>359</v>
      </c>
      <c r="EK31" s="4155" t="s">
        <v>359</v>
      </c>
      <c r="EL31" s="4163" t="s">
        <v>359</v>
      </c>
      <c r="EM31" s="3965"/>
      <c r="EN31" s="3965"/>
      <c r="EO31" s="3965"/>
      <c r="EP31" s="3965"/>
    </row>
    <row r="32" spans="1:146" ht="168.75" customHeight="1">
      <c r="A32" s="4154" t="s">
        <v>1303</v>
      </c>
      <c r="B32" s="4137">
        <v>0.31</v>
      </c>
      <c r="C32" s="4155" t="s">
        <v>1962</v>
      </c>
      <c r="D32" s="4138">
        <v>3.8699999999999998E-2</v>
      </c>
      <c r="E32" s="4155" t="s">
        <v>1425</v>
      </c>
      <c r="F32" s="4155" t="s">
        <v>1432</v>
      </c>
      <c r="G32" s="4155" t="s">
        <v>1963</v>
      </c>
      <c r="H32" s="4138">
        <v>3.8699999999999998E-2</v>
      </c>
      <c r="I32" s="4155" t="s">
        <v>1425</v>
      </c>
      <c r="J32" s="4155" t="s">
        <v>1426</v>
      </c>
      <c r="K32" s="4155" t="s">
        <v>312</v>
      </c>
      <c r="L32" s="4155" t="s">
        <v>26</v>
      </c>
      <c r="M32" s="4157">
        <v>0.34</v>
      </c>
      <c r="N32" s="4155">
        <v>2022</v>
      </c>
      <c r="O32" s="4156"/>
      <c r="P32" s="3839">
        <v>50770</v>
      </c>
      <c r="Q32" s="4157">
        <v>0.42</v>
      </c>
      <c r="R32" s="4157">
        <v>0.44</v>
      </c>
      <c r="S32" s="4157">
        <v>0.46</v>
      </c>
      <c r="T32" s="4157">
        <v>0.48</v>
      </c>
      <c r="U32" s="4157">
        <v>0.5</v>
      </c>
      <c r="V32" s="4157">
        <v>0.52</v>
      </c>
      <c r="W32" s="4157">
        <v>0.54</v>
      </c>
      <c r="X32" s="4157">
        <v>0.56000000000000005</v>
      </c>
      <c r="Y32" s="4157">
        <v>0.57999999999999996</v>
      </c>
      <c r="Z32" s="4157">
        <v>0.6</v>
      </c>
      <c r="AA32" s="4157">
        <v>0.62</v>
      </c>
      <c r="AB32" s="4157">
        <v>0.64</v>
      </c>
      <c r="AC32" s="4157">
        <v>0.66</v>
      </c>
      <c r="AD32" s="4157">
        <v>0.68</v>
      </c>
      <c r="AE32" s="4157">
        <v>0.7</v>
      </c>
      <c r="AF32" s="4157">
        <v>0.72</v>
      </c>
      <c r="AG32" s="4157">
        <v>0.72</v>
      </c>
      <c r="AH32" s="4155" t="s">
        <v>359</v>
      </c>
      <c r="AI32" s="4155" t="s">
        <v>1433</v>
      </c>
      <c r="AJ32" s="4173">
        <v>1.29E-2</v>
      </c>
      <c r="AK32" s="4155" t="s">
        <v>1434</v>
      </c>
      <c r="AL32" s="4155" t="s">
        <v>383</v>
      </c>
      <c r="AM32" s="4155" t="s">
        <v>1310</v>
      </c>
      <c r="AN32" s="4155" t="s">
        <v>1435</v>
      </c>
      <c r="AO32" s="4155" t="s">
        <v>312</v>
      </c>
      <c r="AP32" s="4155" t="s">
        <v>26</v>
      </c>
      <c r="AQ32" s="3837" t="str">
        <f t="shared" si="0"/>
        <v>SI</v>
      </c>
      <c r="AR32" s="4155">
        <v>368</v>
      </c>
      <c r="AS32" s="4155">
        <v>750</v>
      </c>
      <c r="AT32" s="4155">
        <v>2022</v>
      </c>
      <c r="AU32" s="3839">
        <v>45078</v>
      </c>
      <c r="AV32" s="3840">
        <v>50769</v>
      </c>
      <c r="AW32" s="4155">
        <v>1150</v>
      </c>
      <c r="AX32" s="4155">
        <v>1550</v>
      </c>
      <c r="AY32" s="4155">
        <v>1950</v>
      </c>
      <c r="AZ32" s="4155">
        <v>2350</v>
      </c>
      <c r="BA32" s="4155">
        <v>2750</v>
      </c>
      <c r="BB32" s="4155">
        <v>3150</v>
      </c>
      <c r="BC32" s="4155">
        <v>3550</v>
      </c>
      <c r="BD32" s="4155">
        <v>3950</v>
      </c>
      <c r="BE32" s="4155">
        <v>4350</v>
      </c>
      <c r="BF32" s="4155">
        <v>4750</v>
      </c>
      <c r="BG32" s="4155">
        <v>5150</v>
      </c>
      <c r="BH32" s="4155">
        <v>5550</v>
      </c>
      <c r="BI32" s="4155">
        <v>5950</v>
      </c>
      <c r="BJ32" s="4155">
        <v>6350</v>
      </c>
      <c r="BK32" s="4155">
        <v>6750</v>
      </c>
      <c r="BL32" s="4155">
        <v>7150</v>
      </c>
      <c r="BM32" s="4155">
        <v>7150</v>
      </c>
      <c r="BN32" s="4159">
        <v>600</v>
      </c>
      <c r="BO32" s="4159">
        <v>600</v>
      </c>
      <c r="BP32" s="3841" t="s">
        <v>1430</v>
      </c>
      <c r="BQ32" s="3842">
        <v>7767</v>
      </c>
      <c r="BR32" s="3843">
        <v>618</v>
      </c>
      <c r="BS32" s="3843">
        <v>618</v>
      </c>
      <c r="BT32" s="3844" t="s">
        <v>1430</v>
      </c>
      <c r="BU32" s="3845">
        <v>7767</v>
      </c>
      <c r="BV32" s="3843">
        <v>637</v>
      </c>
      <c r="BW32" s="3829" t="s">
        <v>359</v>
      </c>
      <c r="BX32" s="3844" t="s">
        <v>1430</v>
      </c>
      <c r="BY32" s="3829" t="s">
        <v>359</v>
      </c>
      <c r="BZ32" s="3843">
        <v>656</v>
      </c>
      <c r="CA32" s="3829" t="s">
        <v>359</v>
      </c>
      <c r="CB32" s="3844" t="s">
        <v>1430</v>
      </c>
      <c r="CC32" s="3829" t="s">
        <v>359</v>
      </c>
      <c r="CD32" s="3843">
        <v>675</v>
      </c>
      <c r="CE32" s="3829" t="s">
        <v>359</v>
      </c>
      <c r="CF32" s="3844" t="s">
        <v>1430</v>
      </c>
      <c r="CG32" s="3829" t="s">
        <v>359</v>
      </c>
      <c r="CH32" s="3843">
        <v>696</v>
      </c>
      <c r="CI32" s="3829" t="s">
        <v>359</v>
      </c>
      <c r="CJ32" s="3844" t="s">
        <v>1430</v>
      </c>
      <c r="CK32" s="3829" t="s">
        <v>359</v>
      </c>
      <c r="CL32" s="4159">
        <v>716</v>
      </c>
      <c r="CM32" s="3829" t="s">
        <v>359</v>
      </c>
      <c r="CN32" s="3844" t="s">
        <v>1430</v>
      </c>
      <c r="CO32" s="3829" t="s">
        <v>359</v>
      </c>
      <c r="CP32" s="4160">
        <v>738</v>
      </c>
      <c r="CQ32" s="3829" t="s">
        <v>359</v>
      </c>
      <c r="CR32" s="3844" t="s">
        <v>1430</v>
      </c>
      <c r="CS32" s="3829" t="s">
        <v>359</v>
      </c>
      <c r="CT32" s="4159">
        <v>760</v>
      </c>
      <c r="CU32" s="3829" t="s">
        <v>359</v>
      </c>
      <c r="CV32" s="3844" t="s">
        <v>1430</v>
      </c>
      <c r="CW32" s="3829" t="s">
        <v>359</v>
      </c>
      <c r="CX32" s="4159">
        <v>783</v>
      </c>
      <c r="CY32" s="3829" t="s">
        <v>359</v>
      </c>
      <c r="CZ32" s="3844" t="s">
        <v>1430</v>
      </c>
      <c r="DA32" s="3829" t="s">
        <v>359</v>
      </c>
      <c r="DB32" s="3843">
        <v>806</v>
      </c>
      <c r="DC32" s="3829" t="s">
        <v>359</v>
      </c>
      <c r="DD32" s="3844" t="s">
        <v>1430</v>
      </c>
      <c r="DE32" s="3829" t="s">
        <v>359</v>
      </c>
      <c r="DF32" s="3843">
        <v>831</v>
      </c>
      <c r="DG32" s="3829" t="s">
        <v>359</v>
      </c>
      <c r="DH32" s="3844" t="s">
        <v>1430</v>
      </c>
      <c r="DI32" s="3829" t="s">
        <v>359</v>
      </c>
      <c r="DJ32" s="3843">
        <v>855</v>
      </c>
      <c r="DK32" s="3829" t="s">
        <v>359</v>
      </c>
      <c r="DL32" s="3844" t="s">
        <v>1430</v>
      </c>
      <c r="DM32" s="3829" t="s">
        <v>359</v>
      </c>
      <c r="DN32" s="3843">
        <v>881</v>
      </c>
      <c r="DO32" s="3829" t="s">
        <v>359</v>
      </c>
      <c r="DP32" s="3844" t="s">
        <v>1430</v>
      </c>
      <c r="DQ32" s="3829" t="s">
        <v>359</v>
      </c>
      <c r="DR32" s="3843">
        <v>908</v>
      </c>
      <c r="DS32" s="3829" t="s">
        <v>359</v>
      </c>
      <c r="DT32" s="3844" t="s">
        <v>1430</v>
      </c>
      <c r="DU32" s="3829" t="s">
        <v>359</v>
      </c>
      <c r="DV32" s="3843">
        <v>935</v>
      </c>
      <c r="DW32" s="3829" t="s">
        <v>359</v>
      </c>
      <c r="DX32" s="3844" t="s">
        <v>1430</v>
      </c>
      <c r="DY32" s="3829" t="s">
        <v>359</v>
      </c>
      <c r="DZ32" s="4161">
        <f t="shared" si="3"/>
        <v>12095</v>
      </c>
      <c r="EA32" s="4162" t="s">
        <v>288</v>
      </c>
      <c r="EB32" s="4162" t="s">
        <v>21</v>
      </c>
      <c r="EC32" s="4162" t="s">
        <v>1431</v>
      </c>
      <c r="ED32" s="4162" t="s">
        <v>378</v>
      </c>
      <c r="EE32" s="4162">
        <v>3779595</v>
      </c>
      <c r="EF32" s="3846" t="s">
        <v>379</v>
      </c>
      <c r="EG32" s="4155" t="s">
        <v>359</v>
      </c>
      <c r="EH32" s="4155" t="s">
        <v>359</v>
      </c>
      <c r="EI32" s="4155" t="s">
        <v>359</v>
      </c>
      <c r="EJ32" s="4155" t="s">
        <v>359</v>
      </c>
      <c r="EK32" s="4155" t="s">
        <v>359</v>
      </c>
      <c r="EL32" s="4163" t="s">
        <v>359</v>
      </c>
      <c r="EM32" s="3965"/>
      <c r="EN32" s="3965"/>
      <c r="EO32" s="3965"/>
      <c r="EP32" s="3965"/>
    </row>
    <row r="33" spans="1:142" ht="168.75" customHeight="1">
      <c r="A33" s="4154" t="s">
        <v>1303</v>
      </c>
      <c r="B33" s="4137">
        <v>0.31</v>
      </c>
      <c r="C33" s="4155" t="s">
        <v>1962</v>
      </c>
      <c r="D33" s="4138">
        <v>3.8699999999999998E-2</v>
      </c>
      <c r="E33" s="4155" t="s">
        <v>1425</v>
      </c>
      <c r="F33" s="4155" t="s">
        <v>1432</v>
      </c>
      <c r="G33" s="4155" t="s">
        <v>1963</v>
      </c>
      <c r="H33" s="4138">
        <v>3.8699999999999998E-2</v>
      </c>
      <c r="I33" s="4155" t="s">
        <v>1425</v>
      </c>
      <c r="J33" s="4155" t="s">
        <v>1426</v>
      </c>
      <c r="K33" s="4155" t="s">
        <v>312</v>
      </c>
      <c r="L33" s="4155" t="s">
        <v>26</v>
      </c>
      <c r="M33" s="4157">
        <v>0.34</v>
      </c>
      <c r="N33" s="4155">
        <v>2022</v>
      </c>
      <c r="O33" s="4156"/>
      <c r="P33" s="3839">
        <v>50770</v>
      </c>
      <c r="Q33" s="4157">
        <v>0.42</v>
      </c>
      <c r="R33" s="4157">
        <v>0.44</v>
      </c>
      <c r="S33" s="4157">
        <v>0.46</v>
      </c>
      <c r="T33" s="4157">
        <v>0.48</v>
      </c>
      <c r="U33" s="4157">
        <v>0.5</v>
      </c>
      <c r="V33" s="4157">
        <v>0.52</v>
      </c>
      <c r="W33" s="4157">
        <v>0.54</v>
      </c>
      <c r="X33" s="4157">
        <v>0.56000000000000005</v>
      </c>
      <c r="Y33" s="4157">
        <v>0.57999999999999996</v>
      </c>
      <c r="Z33" s="4157">
        <v>0.6</v>
      </c>
      <c r="AA33" s="4157">
        <v>0.62</v>
      </c>
      <c r="AB33" s="4157">
        <v>0.64</v>
      </c>
      <c r="AC33" s="4157">
        <v>0.66</v>
      </c>
      <c r="AD33" s="4157">
        <v>0.68</v>
      </c>
      <c r="AE33" s="4157">
        <v>0.7</v>
      </c>
      <c r="AF33" s="4157">
        <v>0.72</v>
      </c>
      <c r="AG33" s="4157">
        <v>0.72</v>
      </c>
      <c r="AH33" s="4155" t="s">
        <v>359</v>
      </c>
      <c r="AI33" s="4155" t="s">
        <v>1964</v>
      </c>
      <c r="AJ33" s="4173">
        <v>1.29E-2</v>
      </c>
      <c r="AK33" s="4155" t="s">
        <v>1965</v>
      </c>
      <c r="AL33" s="4155" t="s">
        <v>1966</v>
      </c>
      <c r="AM33" s="4155" t="s">
        <v>1310</v>
      </c>
      <c r="AN33" s="4155" t="s">
        <v>1439</v>
      </c>
      <c r="AO33" s="4155" t="s">
        <v>1440</v>
      </c>
      <c r="AP33" s="4155" t="s">
        <v>26</v>
      </c>
      <c r="AQ33" s="3837" t="str">
        <f t="shared" si="0"/>
        <v>SI</v>
      </c>
      <c r="AR33" s="4155">
        <v>357</v>
      </c>
      <c r="AS33" s="4155">
        <v>25</v>
      </c>
      <c r="AT33" s="4155">
        <v>2022</v>
      </c>
      <c r="AU33" s="3839">
        <v>45078</v>
      </c>
      <c r="AV33" s="3840">
        <v>50769</v>
      </c>
      <c r="AW33" s="4155">
        <v>35</v>
      </c>
      <c r="AX33" s="4155">
        <v>45</v>
      </c>
      <c r="AY33" s="4155">
        <v>55</v>
      </c>
      <c r="AZ33" s="4155">
        <v>65</v>
      </c>
      <c r="BA33" s="4155">
        <v>75</v>
      </c>
      <c r="BB33" s="4155">
        <v>85</v>
      </c>
      <c r="BC33" s="4155">
        <v>95</v>
      </c>
      <c r="BD33" s="4155">
        <v>105</v>
      </c>
      <c r="BE33" s="4155">
        <v>115</v>
      </c>
      <c r="BF33" s="4155">
        <v>125</v>
      </c>
      <c r="BG33" s="4155">
        <v>135</v>
      </c>
      <c r="BH33" s="4155">
        <v>145</v>
      </c>
      <c r="BI33" s="4155">
        <v>155</v>
      </c>
      <c r="BJ33" s="4155">
        <v>165</v>
      </c>
      <c r="BK33" s="4155">
        <v>175</v>
      </c>
      <c r="BL33" s="4155">
        <v>185</v>
      </c>
      <c r="BM33" s="4155">
        <v>185</v>
      </c>
      <c r="BN33" s="4159">
        <v>432</v>
      </c>
      <c r="BO33" s="4159">
        <v>432</v>
      </c>
      <c r="BP33" s="3841" t="s">
        <v>1430</v>
      </c>
      <c r="BQ33" s="3842">
        <v>7767</v>
      </c>
      <c r="BR33" s="3843">
        <v>445</v>
      </c>
      <c r="BS33" s="3843">
        <v>445</v>
      </c>
      <c r="BT33" s="3844" t="s">
        <v>1430</v>
      </c>
      <c r="BU33" s="3845">
        <v>7767</v>
      </c>
      <c r="BV33" s="3843">
        <v>458</v>
      </c>
      <c r="BW33" s="3829" t="s">
        <v>359</v>
      </c>
      <c r="BX33" s="3844" t="s">
        <v>1430</v>
      </c>
      <c r="BY33" s="3829" t="s">
        <v>359</v>
      </c>
      <c r="BZ33" s="3843">
        <v>472</v>
      </c>
      <c r="CA33" s="3829" t="s">
        <v>359</v>
      </c>
      <c r="CB33" s="3844" t="s">
        <v>1430</v>
      </c>
      <c r="CC33" s="3829" t="s">
        <v>359</v>
      </c>
      <c r="CD33" s="3843">
        <v>486</v>
      </c>
      <c r="CE33" s="3829" t="s">
        <v>359</v>
      </c>
      <c r="CF33" s="3844" t="s">
        <v>1430</v>
      </c>
      <c r="CG33" s="3829" t="s">
        <v>359</v>
      </c>
      <c r="CH33" s="3843">
        <v>501</v>
      </c>
      <c r="CI33" s="3829" t="s">
        <v>359</v>
      </c>
      <c r="CJ33" s="3844" t="s">
        <v>1430</v>
      </c>
      <c r="CK33" s="3829" t="s">
        <v>359</v>
      </c>
      <c r="CL33" s="4159">
        <v>516</v>
      </c>
      <c r="CM33" s="3829" t="s">
        <v>359</v>
      </c>
      <c r="CN33" s="3844" t="s">
        <v>1430</v>
      </c>
      <c r="CO33" s="3829" t="s">
        <v>359</v>
      </c>
      <c r="CP33" s="4160">
        <v>531</v>
      </c>
      <c r="CQ33" s="3829" t="s">
        <v>359</v>
      </c>
      <c r="CR33" s="3844" t="s">
        <v>1430</v>
      </c>
      <c r="CS33" s="3829" t="s">
        <v>359</v>
      </c>
      <c r="CT33" s="4159">
        <v>547</v>
      </c>
      <c r="CU33" s="3829" t="s">
        <v>359</v>
      </c>
      <c r="CV33" s="3844" t="s">
        <v>1430</v>
      </c>
      <c r="CW33" s="3829" t="s">
        <v>359</v>
      </c>
      <c r="CX33" s="4159">
        <v>564</v>
      </c>
      <c r="CY33" s="3829" t="s">
        <v>359</v>
      </c>
      <c r="CZ33" s="3844" t="s">
        <v>1430</v>
      </c>
      <c r="DA33" s="3829" t="s">
        <v>359</v>
      </c>
      <c r="DB33" s="3843">
        <v>581</v>
      </c>
      <c r="DC33" s="3829" t="s">
        <v>359</v>
      </c>
      <c r="DD33" s="3844" t="s">
        <v>1430</v>
      </c>
      <c r="DE33" s="3829" t="s">
        <v>359</v>
      </c>
      <c r="DF33" s="3843">
        <v>598</v>
      </c>
      <c r="DG33" s="3829" t="s">
        <v>359</v>
      </c>
      <c r="DH33" s="3844" t="s">
        <v>1430</v>
      </c>
      <c r="DI33" s="3829" t="s">
        <v>359</v>
      </c>
      <c r="DJ33" s="3843">
        <v>616</v>
      </c>
      <c r="DK33" s="3829" t="s">
        <v>359</v>
      </c>
      <c r="DL33" s="3844" t="s">
        <v>1430</v>
      </c>
      <c r="DM33" s="3829" t="s">
        <v>359</v>
      </c>
      <c r="DN33" s="3843">
        <v>634</v>
      </c>
      <c r="DO33" s="3829" t="s">
        <v>359</v>
      </c>
      <c r="DP33" s="3844" t="s">
        <v>1430</v>
      </c>
      <c r="DQ33" s="3829" t="s">
        <v>359</v>
      </c>
      <c r="DR33" s="3843">
        <v>653</v>
      </c>
      <c r="DS33" s="3829" t="s">
        <v>359</v>
      </c>
      <c r="DT33" s="3844" t="s">
        <v>1430</v>
      </c>
      <c r="DU33" s="3829" t="s">
        <v>359</v>
      </c>
      <c r="DV33" s="3843">
        <v>673</v>
      </c>
      <c r="DW33" s="3829" t="s">
        <v>359</v>
      </c>
      <c r="DX33" s="3844" t="s">
        <v>1430</v>
      </c>
      <c r="DY33" s="3829" t="s">
        <v>359</v>
      </c>
      <c r="DZ33" s="4161">
        <f t="shared" si="3"/>
        <v>8707</v>
      </c>
      <c r="EA33" s="4162" t="s">
        <v>288</v>
      </c>
      <c r="EB33" s="4162" t="s">
        <v>21</v>
      </c>
      <c r="EC33" s="4162" t="s">
        <v>1431</v>
      </c>
      <c r="ED33" s="4162" t="s">
        <v>378</v>
      </c>
      <c r="EE33" s="4162">
        <v>3779595</v>
      </c>
      <c r="EF33" s="3846" t="s">
        <v>379</v>
      </c>
      <c r="EG33" s="4155" t="s">
        <v>1967</v>
      </c>
      <c r="EH33" s="4155" t="s">
        <v>1968</v>
      </c>
      <c r="EI33" s="4155" t="s">
        <v>1969</v>
      </c>
      <c r="EJ33" s="4155" t="s">
        <v>359</v>
      </c>
      <c r="EK33" s="4155" t="s">
        <v>359</v>
      </c>
      <c r="EL33" s="4163" t="s">
        <v>359</v>
      </c>
    </row>
    <row r="34" spans="1:142" ht="168.75" customHeight="1">
      <c r="A34" s="4154" t="s">
        <v>1303</v>
      </c>
      <c r="B34" s="4137">
        <v>0.31</v>
      </c>
      <c r="C34" s="4155" t="s">
        <v>1442</v>
      </c>
      <c r="D34" s="4138">
        <v>3.8699999999999998E-2</v>
      </c>
      <c r="E34" s="4155" t="s">
        <v>1443</v>
      </c>
      <c r="F34" s="4155" t="s">
        <v>1444</v>
      </c>
      <c r="G34" s="3849" t="s">
        <v>1970</v>
      </c>
      <c r="H34" s="4138">
        <v>3.8699999999999998E-2</v>
      </c>
      <c r="I34" s="4155" t="s">
        <v>1443</v>
      </c>
      <c r="J34" s="4155" t="s">
        <v>1444</v>
      </c>
      <c r="K34" s="4155" t="s">
        <v>312</v>
      </c>
      <c r="L34" s="4155" t="s">
        <v>23</v>
      </c>
      <c r="M34" s="4157" t="s">
        <v>437</v>
      </c>
      <c r="N34" s="4155"/>
      <c r="O34" s="4156"/>
      <c r="P34" s="3839">
        <v>50770</v>
      </c>
      <c r="Q34" s="4157">
        <v>1</v>
      </c>
      <c r="R34" s="4157">
        <v>1</v>
      </c>
      <c r="S34" s="4157">
        <v>1</v>
      </c>
      <c r="T34" s="4157">
        <v>1</v>
      </c>
      <c r="U34" s="4157">
        <v>1</v>
      </c>
      <c r="V34" s="4157">
        <v>1</v>
      </c>
      <c r="W34" s="4157">
        <v>1</v>
      </c>
      <c r="X34" s="4157">
        <v>1</v>
      </c>
      <c r="Y34" s="4157">
        <v>1</v>
      </c>
      <c r="Z34" s="4157">
        <v>1</v>
      </c>
      <c r="AA34" s="4157">
        <v>1</v>
      </c>
      <c r="AB34" s="4157">
        <v>1</v>
      </c>
      <c r="AC34" s="4157">
        <v>1</v>
      </c>
      <c r="AD34" s="4157">
        <v>1</v>
      </c>
      <c r="AE34" s="4157">
        <v>1</v>
      </c>
      <c r="AF34" s="4157">
        <v>1</v>
      </c>
      <c r="AG34" s="4157">
        <v>1</v>
      </c>
      <c r="AH34" s="4155" t="s">
        <v>359</v>
      </c>
      <c r="AI34" s="4155" t="s">
        <v>1971</v>
      </c>
      <c r="AJ34" s="4173">
        <v>1.9300000000000001E-2</v>
      </c>
      <c r="AK34" s="4155" t="s">
        <v>1972</v>
      </c>
      <c r="AL34" s="4155" t="s">
        <v>1446</v>
      </c>
      <c r="AM34" s="4155" t="s">
        <v>1310</v>
      </c>
      <c r="AN34" s="4155" t="s">
        <v>1435</v>
      </c>
      <c r="AO34" s="4155" t="s">
        <v>312</v>
      </c>
      <c r="AP34" s="4155" t="s">
        <v>23</v>
      </c>
      <c r="AQ34" s="3837" t="str">
        <f t="shared" si="0"/>
        <v>SI</v>
      </c>
      <c r="AR34" s="4155">
        <v>363</v>
      </c>
      <c r="AS34" s="4155">
        <v>11</v>
      </c>
      <c r="AT34" s="4155">
        <v>2022</v>
      </c>
      <c r="AU34" s="3839"/>
      <c r="AV34" s="3840">
        <v>50769</v>
      </c>
      <c r="AW34" s="4155">
        <v>11</v>
      </c>
      <c r="AX34" s="4155">
        <v>11</v>
      </c>
      <c r="AY34" s="4155">
        <v>11</v>
      </c>
      <c r="AZ34" s="4155">
        <v>11</v>
      </c>
      <c r="BA34" s="4155">
        <v>11</v>
      </c>
      <c r="BB34" s="4155">
        <v>11</v>
      </c>
      <c r="BC34" s="4155">
        <v>11</v>
      </c>
      <c r="BD34" s="4155">
        <v>11</v>
      </c>
      <c r="BE34" s="4155">
        <v>11</v>
      </c>
      <c r="BF34" s="4155">
        <v>11</v>
      </c>
      <c r="BG34" s="4155">
        <v>11</v>
      </c>
      <c r="BH34" s="4155">
        <v>11</v>
      </c>
      <c r="BI34" s="4155">
        <v>11</v>
      </c>
      <c r="BJ34" s="4155">
        <v>11</v>
      </c>
      <c r="BK34" s="4155">
        <v>11</v>
      </c>
      <c r="BL34" s="4155">
        <v>11</v>
      </c>
      <c r="BM34" s="4155">
        <v>11</v>
      </c>
      <c r="BN34" s="4159">
        <v>2368</v>
      </c>
      <c r="BO34" s="4159">
        <v>2368</v>
      </c>
      <c r="BP34" s="3841" t="s">
        <v>574</v>
      </c>
      <c r="BQ34" s="3842">
        <v>7767</v>
      </c>
      <c r="BR34" s="3843">
        <v>2368</v>
      </c>
      <c r="BS34" s="3843">
        <v>2368</v>
      </c>
      <c r="BT34" s="3844" t="s">
        <v>574</v>
      </c>
      <c r="BU34" s="3845">
        <v>7767</v>
      </c>
      <c r="BV34" s="3843">
        <v>2468</v>
      </c>
      <c r="BW34" s="3829" t="s">
        <v>359</v>
      </c>
      <c r="BX34" s="3844" t="s">
        <v>574</v>
      </c>
      <c r="BY34" s="3829" t="s">
        <v>359</v>
      </c>
      <c r="BZ34" s="3843">
        <v>2568</v>
      </c>
      <c r="CA34" s="3829" t="s">
        <v>359</v>
      </c>
      <c r="CB34" s="3844" t="s">
        <v>574</v>
      </c>
      <c r="CC34" s="3829" t="s">
        <v>359</v>
      </c>
      <c r="CD34" s="3843">
        <v>2668</v>
      </c>
      <c r="CE34" s="3829" t="s">
        <v>359</v>
      </c>
      <c r="CF34" s="3844" t="s">
        <v>574</v>
      </c>
      <c r="CG34" s="3829" t="s">
        <v>359</v>
      </c>
      <c r="CH34" s="3843">
        <v>2768</v>
      </c>
      <c r="CI34" s="3829" t="s">
        <v>359</v>
      </c>
      <c r="CJ34" s="3844" t="s">
        <v>574</v>
      </c>
      <c r="CK34" s="3829" t="s">
        <v>359</v>
      </c>
      <c r="CL34" s="4159">
        <v>2868</v>
      </c>
      <c r="CM34" s="3829" t="s">
        <v>359</v>
      </c>
      <c r="CN34" s="3844" t="s">
        <v>574</v>
      </c>
      <c r="CO34" s="3829" t="s">
        <v>359</v>
      </c>
      <c r="CP34" s="4160">
        <v>2968</v>
      </c>
      <c r="CQ34" s="3829" t="s">
        <v>359</v>
      </c>
      <c r="CR34" s="3844" t="s">
        <v>574</v>
      </c>
      <c r="CS34" s="3829" t="s">
        <v>359</v>
      </c>
      <c r="CT34" s="4159">
        <v>3068</v>
      </c>
      <c r="CU34" s="3829" t="s">
        <v>359</v>
      </c>
      <c r="CV34" s="3844" t="s">
        <v>574</v>
      </c>
      <c r="CW34" s="3829" t="s">
        <v>359</v>
      </c>
      <c r="CX34" s="4159">
        <v>3168</v>
      </c>
      <c r="CY34" s="3829" t="s">
        <v>359</v>
      </c>
      <c r="CZ34" s="3844" t="s">
        <v>574</v>
      </c>
      <c r="DA34" s="3829" t="s">
        <v>359</v>
      </c>
      <c r="DB34" s="3843">
        <v>3268</v>
      </c>
      <c r="DC34" s="3829" t="s">
        <v>359</v>
      </c>
      <c r="DD34" s="3844" t="s">
        <v>574</v>
      </c>
      <c r="DE34" s="3829" t="s">
        <v>359</v>
      </c>
      <c r="DF34" s="3843">
        <v>3368</v>
      </c>
      <c r="DG34" s="3829" t="s">
        <v>359</v>
      </c>
      <c r="DH34" s="3844" t="s">
        <v>574</v>
      </c>
      <c r="DI34" s="3829" t="s">
        <v>359</v>
      </c>
      <c r="DJ34" s="3843">
        <v>3468</v>
      </c>
      <c r="DK34" s="3829" t="s">
        <v>359</v>
      </c>
      <c r="DL34" s="3844" t="s">
        <v>574</v>
      </c>
      <c r="DM34" s="3829" t="s">
        <v>359</v>
      </c>
      <c r="DN34" s="3843">
        <v>3568</v>
      </c>
      <c r="DO34" s="3829" t="s">
        <v>359</v>
      </c>
      <c r="DP34" s="3844" t="s">
        <v>574</v>
      </c>
      <c r="DQ34" s="3829" t="s">
        <v>359</v>
      </c>
      <c r="DR34" s="3843">
        <v>3668</v>
      </c>
      <c r="DS34" s="3829" t="s">
        <v>359</v>
      </c>
      <c r="DT34" s="3844" t="s">
        <v>574</v>
      </c>
      <c r="DU34" s="3829" t="s">
        <v>359</v>
      </c>
      <c r="DV34" s="3843">
        <v>3768</v>
      </c>
      <c r="DW34" s="3829" t="s">
        <v>359</v>
      </c>
      <c r="DX34" s="3844" t="s">
        <v>574</v>
      </c>
      <c r="DY34" s="3829" t="s">
        <v>359</v>
      </c>
      <c r="DZ34" s="4161">
        <f t="shared" si="3"/>
        <v>48388</v>
      </c>
      <c r="EA34" s="4162" t="s">
        <v>288</v>
      </c>
      <c r="EB34" s="4162" t="s">
        <v>21</v>
      </c>
      <c r="EC34" s="4162" t="s">
        <v>1431</v>
      </c>
      <c r="ED34" s="4162" t="s">
        <v>378</v>
      </c>
      <c r="EE34" s="4162">
        <v>3779595</v>
      </c>
      <c r="EF34" s="3846" t="s">
        <v>379</v>
      </c>
      <c r="EG34" s="4155" t="s">
        <v>1148</v>
      </c>
      <c r="EH34" s="4155" t="s">
        <v>1343</v>
      </c>
      <c r="EI34" s="4155" t="s">
        <v>1908</v>
      </c>
      <c r="EJ34" s="4155" t="s">
        <v>359</v>
      </c>
      <c r="EK34" s="4155" t="s">
        <v>359</v>
      </c>
      <c r="EL34" s="4163" t="s">
        <v>359</v>
      </c>
    </row>
    <row r="35" spans="1:142" ht="168.75" customHeight="1">
      <c r="A35" s="4154" t="s">
        <v>1303</v>
      </c>
      <c r="B35" s="4137">
        <v>0.31</v>
      </c>
      <c r="C35" s="4155" t="s">
        <v>1442</v>
      </c>
      <c r="D35" s="4138">
        <v>3.8699999999999998E-2</v>
      </c>
      <c r="E35" s="4155" t="s">
        <v>1443</v>
      </c>
      <c r="F35" s="4155" t="s">
        <v>1444</v>
      </c>
      <c r="G35" s="4155" t="s">
        <v>1970</v>
      </c>
      <c r="H35" s="4138">
        <v>3.8699999999999998E-2</v>
      </c>
      <c r="I35" s="4155" t="s">
        <v>1443</v>
      </c>
      <c r="J35" s="4155" t="s">
        <v>1444</v>
      </c>
      <c r="K35" s="4155" t="s">
        <v>312</v>
      </c>
      <c r="L35" s="4155" t="s">
        <v>23</v>
      </c>
      <c r="M35" s="4157" t="s">
        <v>437</v>
      </c>
      <c r="N35" s="4155"/>
      <c r="O35" s="4156"/>
      <c r="P35" s="3839">
        <v>50770</v>
      </c>
      <c r="Q35" s="4157">
        <v>1</v>
      </c>
      <c r="R35" s="4157">
        <v>1</v>
      </c>
      <c r="S35" s="4157">
        <v>1</v>
      </c>
      <c r="T35" s="4157">
        <v>1</v>
      </c>
      <c r="U35" s="4157">
        <v>1</v>
      </c>
      <c r="V35" s="4157">
        <v>1</v>
      </c>
      <c r="W35" s="4157">
        <v>1</v>
      </c>
      <c r="X35" s="4157">
        <v>1</v>
      </c>
      <c r="Y35" s="4157">
        <v>1</v>
      </c>
      <c r="Z35" s="4157">
        <v>1</v>
      </c>
      <c r="AA35" s="4157">
        <v>1</v>
      </c>
      <c r="AB35" s="4157">
        <v>1</v>
      </c>
      <c r="AC35" s="4157">
        <v>1</v>
      </c>
      <c r="AD35" s="4157">
        <v>1</v>
      </c>
      <c r="AE35" s="4157">
        <v>1</v>
      </c>
      <c r="AF35" s="4157">
        <v>1</v>
      </c>
      <c r="AG35" s="4157">
        <v>1</v>
      </c>
      <c r="AH35" s="4155" t="s">
        <v>359</v>
      </c>
      <c r="AI35" s="4155" t="s">
        <v>1973</v>
      </c>
      <c r="AJ35" s="4173">
        <v>1.9300000000000001E-2</v>
      </c>
      <c r="AK35" s="4155" t="s">
        <v>1974</v>
      </c>
      <c r="AL35" s="4155" t="s">
        <v>1975</v>
      </c>
      <c r="AM35" s="4155" t="s">
        <v>1310</v>
      </c>
      <c r="AN35" s="4155" t="s">
        <v>1435</v>
      </c>
      <c r="AO35" s="4155" t="s">
        <v>312</v>
      </c>
      <c r="AP35" s="4155" t="s">
        <v>23</v>
      </c>
      <c r="AQ35" s="3837" t="str">
        <f t="shared" si="0"/>
        <v>SI</v>
      </c>
      <c r="AR35" s="4155">
        <v>363</v>
      </c>
      <c r="AS35" s="4155">
        <v>60</v>
      </c>
      <c r="AT35" s="4155">
        <v>2022</v>
      </c>
      <c r="AU35" s="3839">
        <v>45078</v>
      </c>
      <c r="AV35" s="3840">
        <v>50769</v>
      </c>
      <c r="AW35" s="4155">
        <v>70</v>
      </c>
      <c r="AX35" s="4155">
        <v>70</v>
      </c>
      <c r="AY35" s="4155">
        <v>70</v>
      </c>
      <c r="AZ35" s="4155">
        <v>70</v>
      </c>
      <c r="BA35" s="4155">
        <v>70</v>
      </c>
      <c r="BB35" s="4155">
        <v>70</v>
      </c>
      <c r="BC35" s="4155">
        <v>70</v>
      </c>
      <c r="BD35" s="4155">
        <v>70</v>
      </c>
      <c r="BE35" s="4155">
        <v>70</v>
      </c>
      <c r="BF35" s="4155">
        <v>70</v>
      </c>
      <c r="BG35" s="4155">
        <v>70</v>
      </c>
      <c r="BH35" s="4155">
        <v>70</v>
      </c>
      <c r="BI35" s="4155">
        <v>70</v>
      </c>
      <c r="BJ35" s="4155">
        <v>70</v>
      </c>
      <c r="BK35" s="4155">
        <v>70</v>
      </c>
      <c r="BL35" s="4155">
        <v>70</v>
      </c>
      <c r="BM35" s="4155">
        <v>70</v>
      </c>
      <c r="BN35" s="4159">
        <v>30</v>
      </c>
      <c r="BO35" s="4159">
        <v>30</v>
      </c>
      <c r="BP35" s="3841" t="s">
        <v>574</v>
      </c>
      <c r="BQ35" s="3842">
        <v>7767</v>
      </c>
      <c r="BR35" s="3843">
        <v>30</v>
      </c>
      <c r="BS35" s="3843">
        <v>30</v>
      </c>
      <c r="BT35" s="3844" t="s">
        <v>574</v>
      </c>
      <c r="BU35" s="3845">
        <v>7767</v>
      </c>
      <c r="BV35" s="3843">
        <v>31</v>
      </c>
      <c r="BW35" s="3829" t="s">
        <v>359</v>
      </c>
      <c r="BX35" s="3844" t="s">
        <v>574</v>
      </c>
      <c r="BY35" s="3829" t="s">
        <v>359</v>
      </c>
      <c r="BZ35" s="3843">
        <v>32</v>
      </c>
      <c r="CA35" s="3829" t="s">
        <v>359</v>
      </c>
      <c r="CB35" s="3844" t="s">
        <v>574</v>
      </c>
      <c r="CC35" s="3829" t="s">
        <v>359</v>
      </c>
      <c r="CD35" s="3843">
        <v>33</v>
      </c>
      <c r="CE35" s="3829" t="s">
        <v>359</v>
      </c>
      <c r="CF35" s="3844" t="s">
        <v>574</v>
      </c>
      <c r="CG35" s="3829" t="s">
        <v>359</v>
      </c>
      <c r="CH35" s="3843">
        <v>34</v>
      </c>
      <c r="CI35" s="3829" t="s">
        <v>359</v>
      </c>
      <c r="CJ35" s="3844" t="s">
        <v>574</v>
      </c>
      <c r="CK35" s="3829" t="s">
        <v>359</v>
      </c>
      <c r="CL35" s="4159">
        <v>35</v>
      </c>
      <c r="CM35" s="3829" t="s">
        <v>359</v>
      </c>
      <c r="CN35" s="3844" t="s">
        <v>574</v>
      </c>
      <c r="CO35" s="3829" t="s">
        <v>359</v>
      </c>
      <c r="CP35" s="4160">
        <v>36</v>
      </c>
      <c r="CQ35" s="3829" t="s">
        <v>359</v>
      </c>
      <c r="CR35" s="3844" t="s">
        <v>574</v>
      </c>
      <c r="CS35" s="3829" t="s">
        <v>359</v>
      </c>
      <c r="CT35" s="4159">
        <v>37</v>
      </c>
      <c r="CU35" s="3829" t="s">
        <v>359</v>
      </c>
      <c r="CV35" s="3844" t="s">
        <v>574</v>
      </c>
      <c r="CW35" s="3829" t="s">
        <v>359</v>
      </c>
      <c r="CX35" s="4159">
        <v>38</v>
      </c>
      <c r="CY35" s="3829" t="s">
        <v>359</v>
      </c>
      <c r="CZ35" s="3844" t="s">
        <v>574</v>
      </c>
      <c r="DA35" s="3829" t="s">
        <v>359</v>
      </c>
      <c r="DB35" s="3843">
        <v>39</v>
      </c>
      <c r="DC35" s="3829" t="s">
        <v>359</v>
      </c>
      <c r="DD35" s="3844" t="s">
        <v>574</v>
      </c>
      <c r="DE35" s="3829" t="s">
        <v>359</v>
      </c>
      <c r="DF35" s="3843">
        <v>40</v>
      </c>
      <c r="DG35" s="3829" t="s">
        <v>359</v>
      </c>
      <c r="DH35" s="3844" t="s">
        <v>574</v>
      </c>
      <c r="DI35" s="3829" t="s">
        <v>359</v>
      </c>
      <c r="DJ35" s="3843">
        <v>41</v>
      </c>
      <c r="DK35" s="3829" t="s">
        <v>359</v>
      </c>
      <c r="DL35" s="3844" t="s">
        <v>574</v>
      </c>
      <c r="DM35" s="3829" t="s">
        <v>359</v>
      </c>
      <c r="DN35" s="3843">
        <v>42</v>
      </c>
      <c r="DO35" s="3829" t="s">
        <v>359</v>
      </c>
      <c r="DP35" s="3844" t="s">
        <v>574</v>
      </c>
      <c r="DQ35" s="3829" t="s">
        <v>359</v>
      </c>
      <c r="DR35" s="3843">
        <v>43</v>
      </c>
      <c r="DS35" s="3829" t="s">
        <v>359</v>
      </c>
      <c r="DT35" s="3844" t="s">
        <v>574</v>
      </c>
      <c r="DU35" s="3829" t="s">
        <v>359</v>
      </c>
      <c r="DV35" s="3843">
        <v>44</v>
      </c>
      <c r="DW35" s="3829" t="s">
        <v>359</v>
      </c>
      <c r="DX35" s="3844" t="s">
        <v>574</v>
      </c>
      <c r="DY35" s="3829" t="s">
        <v>359</v>
      </c>
      <c r="DZ35" s="4161">
        <f t="shared" si="3"/>
        <v>585</v>
      </c>
      <c r="EA35" s="4162" t="s">
        <v>288</v>
      </c>
      <c r="EB35" s="4162" t="s">
        <v>21</v>
      </c>
      <c r="EC35" s="4162" t="s">
        <v>1431</v>
      </c>
      <c r="ED35" s="4162" t="s">
        <v>378</v>
      </c>
      <c r="EE35" s="4162">
        <v>3779595</v>
      </c>
      <c r="EF35" s="3846" t="s">
        <v>379</v>
      </c>
      <c r="EG35" s="4155"/>
      <c r="EH35" s="4155" t="s">
        <v>359</v>
      </c>
      <c r="EI35" s="4155" t="s">
        <v>359</v>
      </c>
      <c r="EJ35" s="4155" t="s">
        <v>359</v>
      </c>
      <c r="EK35" s="4155" t="s">
        <v>359</v>
      </c>
      <c r="EL35" s="4163" t="s">
        <v>359</v>
      </c>
    </row>
    <row r="36" spans="1:142" ht="168.75" customHeight="1">
      <c r="A36" s="4154" t="s">
        <v>1303</v>
      </c>
      <c r="B36" s="4137">
        <v>0.31</v>
      </c>
      <c r="C36" s="4155" t="s">
        <v>1976</v>
      </c>
      <c r="D36" s="4138">
        <v>3.8699999999999998E-2</v>
      </c>
      <c r="E36" s="4155" t="s">
        <v>1451</v>
      </c>
      <c r="F36" s="4155" t="s">
        <v>1452</v>
      </c>
      <c r="G36" s="4155" t="s">
        <v>1977</v>
      </c>
      <c r="H36" s="4138">
        <v>3.8699999999999998E-2</v>
      </c>
      <c r="I36" s="4155" t="s">
        <v>1451</v>
      </c>
      <c r="J36" s="4155" t="s">
        <v>1452</v>
      </c>
      <c r="K36" s="3829" t="s">
        <v>1453</v>
      </c>
      <c r="L36" s="4155" t="s">
        <v>26</v>
      </c>
      <c r="M36" s="3878">
        <v>6.5000000000000002E-2</v>
      </c>
      <c r="N36" s="3829">
        <v>2021</v>
      </c>
      <c r="O36" s="3839"/>
      <c r="P36" s="3839">
        <v>50770</v>
      </c>
      <c r="Q36" s="3829"/>
      <c r="R36" s="3878">
        <v>6.9000000000000006E-2</v>
      </c>
      <c r="S36" s="3829"/>
      <c r="T36" s="3829"/>
      <c r="U36" s="3878">
        <v>7.2999999999999995E-2</v>
      </c>
      <c r="V36" s="3829"/>
      <c r="W36" s="3829"/>
      <c r="X36" s="3878">
        <v>7.6999999999999999E-2</v>
      </c>
      <c r="Y36" s="3829"/>
      <c r="Z36" s="3829"/>
      <c r="AA36" s="3878">
        <v>7.9000000000000001E-2</v>
      </c>
      <c r="AB36" s="3829"/>
      <c r="AC36" s="3829"/>
      <c r="AD36" s="3878">
        <v>8.2000000000000003E-2</v>
      </c>
      <c r="AE36" s="3829"/>
      <c r="AF36" s="3829"/>
      <c r="AG36" s="3878">
        <v>8.4000000000000005E-2</v>
      </c>
      <c r="AH36" s="3829"/>
      <c r="AI36" s="3829" t="s">
        <v>1978</v>
      </c>
      <c r="AJ36" s="4173">
        <v>9.5999999999999992E-3</v>
      </c>
      <c r="AK36" s="3829" t="s">
        <v>425</v>
      </c>
      <c r="AL36" s="3829" t="s">
        <v>426</v>
      </c>
      <c r="AM36" s="3829" t="s">
        <v>1310</v>
      </c>
      <c r="AN36" s="4155" t="s">
        <v>1455</v>
      </c>
      <c r="AO36" s="3829" t="s">
        <v>1979</v>
      </c>
      <c r="AP36" s="3829" t="s">
        <v>20</v>
      </c>
      <c r="AQ36" s="3837" t="str">
        <f t="shared" si="0"/>
        <v>SI</v>
      </c>
      <c r="AR36" s="3829">
        <v>319</v>
      </c>
      <c r="AS36" s="3829">
        <v>800</v>
      </c>
      <c r="AT36" s="3829">
        <v>2022</v>
      </c>
      <c r="AU36" s="3839"/>
      <c r="AV36" s="3840">
        <v>50769</v>
      </c>
      <c r="AW36" s="3829">
        <v>300</v>
      </c>
      <c r="AX36" s="3829">
        <v>300</v>
      </c>
      <c r="AY36" s="3829">
        <v>300</v>
      </c>
      <c r="AZ36" s="3829">
        <v>300</v>
      </c>
      <c r="BA36" s="3829">
        <v>300</v>
      </c>
      <c r="BB36" s="3829">
        <v>300</v>
      </c>
      <c r="BC36" s="3829">
        <v>300</v>
      </c>
      <c r="BD36" s="3829">
        <v>300</v>
      </c>
      <c r="BE36" s="3829">
        <v>300</v>
      </c>
      <c r="BF36" s="3829">
        <v>300</v>
      </c>
      <c r="BG36" s="3829">
        <v>300</v>
      </c>
      <c r="BH36" s="3829">
        <v>300</v>
      </c>
      <c r="BI36" s="3829">
        <v>300</v>
      </c>
      <c r="BJ36" s="3829">
        <v>300</v>
      </c>
      <c r="BK36" s="3829">
        <v>300</v>
      </c>
      <c r="BL36" s="4155">
        <v>300</v>
      </c>
      <c r="BM36" s="3829">
        <f>SUM(AW36:BL36)</f>
        <v>4800</v>
      </c>
      <c r="BN36" s="4159">
        <v>797</v>
      </c>
      <c r="BO36" s="4159">
        <v>797</v>
      </c>
      <c r="BP36" s="3841" t="s">
        <v>287</v>
      </c>
      <c r="BQ36" s="3842">
        <v>7692</v>
      </c>
      <c r="BR36" s="3843">
        <v>861</v>
      </c>
      <c r="BS36" s="3843">
        <v>861</v>
      </c>
      <c r="BT36" s="3844" t="s">
        <v>287</v>
      </c>
      <c r="BU36" s="3845">
        <v>7692</v>
      </c>
      <c r="BV36" s="3843">
        <v>934</v>
      </c>
      <c r="BW36" s="3829"/>
      <c r="BX36" s="3844" t="s">
        <v>287</v>
      </c>
      <c r="BY36" s="3829"/>
      <c r="BZ36" s="3843">
        <v>1018</v>
      </c>
      <c r="CA36" s="3829"/>
      <c r="CB36" s="3844" t="s">
        <v>287</v>
      </c>
      <c r="CC36" s="3829"/>
      <c r="CD36" s="3843">
        <v>1114</v>
      </c>
      <c r="CE36" s="3829"/>
      <c r="CF36" s="3844" t="s">
        <v>287</v>
      </c>
      <c r="CG36" s="3829"/>
      <c r="CH36" s="3843">
        <v>1226</v>
      </c>
      <c r="CI36" s="3829"/>
      <c r="CJ36" s="3844" t="s">
        <v>287</v>
      </c>
      <c r="CK36" s="3829"/>
      <c r="CL36" s="4159">
        <v>1355</v>
      </c>
      <c r="CM36" s="3829"/>
      <c r="CN36" s="3844" t="s">
        <v>287</v>
      </c>
      <c r="CO36" s="3829"/>
      <c r="CP36" s="4160">
        <v>1504</v>
      </c>
      <c r="CQ36" s="3829"/>
      <c r="CR36" s="3844" t="s">
        <v>287</v>
      </c>
      <c r="CS36" s="3829"/>
      <c r="CT36" s="4159">
        <v>1677</v>
      </c>
      <c r="CU36" s="3829"/>
      <c r="CV36" s="3844" t="s">
        <v>287</v>
      </c>
      <c r="CW36" s="3829"/>
      <c r="CX36" s="4159">
        <v>1878</v>
      </c>
      <c r="CY36" s="3829"/>
      <c r="CZ36" s="3844" t="s">
        <v>287</v>
      </c>
      <c r="DA36" s="3829"/>
      <c r="DB36" s="3843">
        <v>2113</v>
      </c>
      <c r="DC36" s="3829"/>
      <c r="DD36" s="3844" t="s">
        <v>287</v>
      </c>
      <c r="DE36" s="3829"/>
      <c r="DF36" s="3843">
        <v>2387</v>
      </c>
      <c r="DG36" s="3829"/>
      <c r="DH36" s="3844" t="s">
        <v>287</v>
      </c>
      <c r="DI36" s="3829"/>
      <c r="DJ36" s="3843">
        <v>2711</v>
      </c>
      <c r="DK36" s="3829"/>
      <c r="DL36" s="3844" t="s">
        <v>287</v>
      </c>
      <c r="DM36" s="3829"/>
      <c r="DN36" s="3843">
        <v>3090</v>
      </c>
      <c r="DO36" s="3829"/>
      <c r="DP36" s="3844" t="s">
        <v>287</v>
      </c>
      <c r="DQ36" s="3829"/>
      <c r="DR36" s="3843">
        <v>3537</v>
      </c>
      <c r="DS36" s="3829"/>
      <c r="DT36" s="3844" t="s">
        <v>287</v>
      </c>
      <c r="DU36" s="3829"/>
      <c r="DV36" s="3843">
        <v>4069</v>
      </c>
      <c r="DW36" s="3829"/>
      <c r="DX36" s="3844" t="s">
        <v>287</v>
      </c>
      <c r="DY36" s="3829"/>
      <c r="DZ36" s="4161">
        <f t="shared" si="3"/>
        <v>30271</v>
      </c>
      <c r="EA36" s="4162" t="s">
        <v>288</v>
      </c>
      <c r="EB36" s="4162" t="s">
        <v>289</v>
      </c>
      <c r="EC36" s="4155" t="s">
        <v>1312</v>
      </c>
      <c r="ED36" s="4162" t="s">
        <v>1313</v>
      </c>
      <c r="EE36" s="4162">
        <v>3779595</v>
      </c>
      <c r="EF36" s="3879" t="s">
        <v>1314</v>
      </c>
      <c r="EG36" s="4155" t="s">
        <v>10</v>
      </c>
      <c r="EH36" s="4155" t="s">
        <v>428</v>
      </c>
      <c r="EI36" s="4155"/>
      <c r="EJ36" s="4155"/>
      <c r="EK36" s="4155"/>
      <c r="EL36" s="4163"/>
    </row>
    <row r="37" spans="1:142" ht="168.75" customHeight="1">
      <c r="A37" s="4154" t="s">
        <v>1303</v>
      </c>
      <c r="B37" s="4137">
        <v>0.31</v>
      </c>
      <c r="C37" s="4155" t="s">
        <v>1976</v>
      </c>
      <c r="D37" s="4138">
        <v>3.8699999999999998E-2</v>
      </c>
      <c r="E37" s="4155" t="s">
        <v>1451</v>
      </c>
      <c r="F37" s="4155" t="s">
        <v>1456</v>
      </c>
      <c r="G37" s="4155" t="s">
        <v>1977</v>
      </c>
      <c r="H37" s="4138">
        <v>3.8699999999999998E-2</v>
      </c>
      <c r="I37" s="4155" t="s">
        <v>1451</v>
      </c>
      <c r="J37" s="4155" t="s">
        <v>1452</v>
      </c>
      <c r="K37" s="3829" t="s">
        <v>1453</v>
      </c>
      <c r="L37" s="4155" t="s">
        <v>26</v>
      </c>
      <c r="M37" s="3878">
        <v>6.5000000000000002E-2</v>
      </c>
      <c r="N37" s="3829">
        <v>2021</v>
      </c>
      <c r="O37" s="3839"/>
      <c r="P37" s="3839">
        <v>50770</v>
      </c>
      <c r="Q37" s="3829"/>
      <c r="R37" s="3878">
        <v>6.9000000000000006E-2</v>
      </c>
      <c r="S37" s="3829"/>
      <c r="T37" s="3829"/>
      <c r="U37" s="3878">
        <v>7.2999999999999995E-2</v>
      </c>
      <c r="V37" s="3829"/>
      <c r="W37" s="3829"/>
      <c r="X37" s="3878">
        <v>7.6999999999999999E-2</v>
      </c>
      <c r="Y37" s="3829"/>
      <c r="Z37" s="3829"/>
      <c r="AA37" s="3878">
        <v>7.9000000000000001E-2</v>
      </c>
      <c r="AB37" s="3829"/>
      <c r="AC37" s="3829"/>
      <c r="AD37" s="3878">
        <v>8.2000000000000003E-2</v>
      </c>
      <c r="AE37" s="3829"/>
      <c r="AF37" s="3829"/>
      <c r="AG37" s="3878">
        <v>8.4000000000000005E-2</v>
      </c>
      <c r="AH37" s="3857"/>
      <c r="AI37" s="4155" t="s">
        <v>1980</v>
      </c>
      <c r="AJ37" s="4173">
        <v>9.5999999999999992E-3</v>
      </c>
      <c r="AK37" s="4155" t="s">
        <v>1981</v>
      </c>
      <c r="AL37" s="4155" t="s">
        <v>1459</v>
      </c>
      <c r="AM37" s="3829" t="s">
        <v>1310</v>
      </c>
      <c r="AN37" s="4155" t="s">
        <v>1460</v>
      </c>
      <c r="AO37" s="4155" t="s">
        <v>457</v>
      </c>
      <c r="AP37" s="4155" t="s">
        <v>23</v>
      </c>
      <c r="AQ37" s="3837" t="str">
        <f t="shared" si="0"/>
        <v>NO</v>
      </c>
      <c r="AR37" s="4155" t="s">
        <v>437</v>
      </c>
      <c r="AS37" s="4188">
        <v>1</v>
      </c>
      <c r="AT37" s="4155">
        <v>2022</v>
      </c>
      <c r="AU37" s="3839"/>
      <c r="AV37" s="3840">
        <v>50769</v>
      </c>
      <c r="AW37" s="4157">
        <v>1</v>
      </c>
      <c r="AX37" s="4157">
        <v>1</v>
      </c>
      <c r="AY37" s="4157">
        <v>1</v>
      </c>
      <c r="AZ37" s="4157">
        <v>1</v>
      </c>
      <c r="BA37" s="4157">
        <v>1</v>
      </c>
      <c r="BB37" s="4157">
        <v>1</v>
      </c>
      <c r="BC37" s="4157">
        <v>1</v>
      </c>
      <c r="BD37" s="4157">
        <v>1</v>
      </c>
      <c r="BE37" s="4157">
        <v>1</v>
      </c>
      <c r="BF37" s="4157">
        <v>1</v>
      </c>
      <c r="BG37" s="4157">
        <v>1</v>
      </c>
      <c r="BH37" s="4157">
        <v>1</v>
      </c>
      <c r="BI37" s="4157">
        <v>1</v>
      </c>
      <c r="BJ37" s="4157">
        <v>1</v>
      </c>
      <c r="BK37" s="4157">
        <v>1</v>
      </c>
      <c r="BL37" s="4157">
        <v>1</v>
      </c>
      <c r="BM37" s="4157">
        <v>1</v>
      </c>
      <c r="BN37" s="4159">
        <v>135</v>
      </c>
      <c r="BO37" s="4159">
        <v>135</v>
      </c>
      <c r="BP37" s="3841" t="s">
        <v>574</v>
      </c>
      <c r="BQ37" s="3842">
        <v>7787</v>
      </c>
      <c r="BR37" s="3843">
        <v>141</v>
      </c>
      <c r="BS37" s="3843">
        <v>141</v>
      </c>
      <c r="BT37" s="3844" t="s">
        <v>574</v>
      </c>
      <c r="BU37" s="3845">
        <v>7787</v>
      </c>
      <c r="BV37" s="3843">
        <v>146</v>
      </c>
      <c r="BW37" s="3829" t="s">
        <v>359</v>
      </c>
      <c r="BX37" s="3844" t="s">
        <v>574</v>
      </c>
      <c r="BY37" s="3829" t="s">
        <v>359</v>
      </c>
      <c r="BZ37" s="3843">
        <v>152</v>
      </c>
      <c r="CA37" s="3829" t="s">
        <v>359</v>
      </c>
      <c r="CB37" s="3844" t="s">
        <v>574</v>
      </c>
      <c r="CC37" s="3829" t="s">
        <v>359</v>
      </c>
      <c r="CD37" s="3843">
        <v>158</v>
      </c>
      <c r="CE37" s="3829" t="s">
        <v>359</v>
      </c>
      <c r="CF37" s="3844" t="s">
        <v>574</v>
      </c>
      <c r="CG37" s="3829" t="s">
        <v>359</v>
      </c>
      <c r="CH37" s="3843">
        <v>165</v>
      </c>
      <c r="CI37" s="3829" t="s">
        <v>359</v>
      </c>
      <c r="CJ37" s="3844" t="s">
        <v>574</v>
      </c>
      <c r="CK37" s="3829" t="s">
        <v>359</v>
      </c>
      <c r="CL37" s="4159">
        <v>171</v>
      </c>
      <c r="CM37" s="3829" t="s">
        <v>359</v>
      </c>
      <c r="CN37" s="3844" t="s">
        <v>574</v>
      </c>
      <c r="CO37" s="3829" t="s">
        <v>359</v>
      </c>
      <c r="CP37" s="4160">
        <v>178</v>
      </c>
      <c r="CQ37" s="3829" t="s">
        <v>359</v>
      </c>
      <c r="CR37" s="3844" t="s">
        <v>574</v>
      </c>
      <c r="CS37" s="3829" t="s">
        <v>359</v>
      </c>
      <c r="CT37" s="4159">
        <v>185</v>
      </c>
      <c r="CU37" s="3829" t="s">
        <v>359</v>
      </c>
      <c r="CV37" s="3844" t="s">
        <v>574</v>
      </c>
      <c r="CW37" s="3829" t="s">
        <v>359</v>
      </c>
      <c r="CX37" s="4159">
        <v>192</v>
      </c>
      <c r="CY37" s="3829" t="s">
        <v>359</v>
      </c>
      <c r="CZ37" s="3844" t="s">
        <v>574</v>
      </c>
      <c r="DA37" s="3829" t="s">
        <v>359</v>
      </c>
      <c r="DB37" s="3843">
        <v>200</v>
      </c>
      <c r="DC37" s="3829" t="s">
        <v>359</v>
      </c>
      <c r="DD37" s="3844" t="s">
        <v>574</v>
      </c>
      <c r="DE37" s="3829" t="s">
        <v>359</v>
      </c>
      <c r="DF37" s="3843">
        <v>208</v>
      </c>
      <c r="DG37" s="3829" t="s">
        <v>359</v>
      </c>
      <c r="DH37" s="3844" t="s">
        <v>574</v>
      </c>
      <c r="DI37" s="3829" t="s">
        <v>359</v>
      </c>
      <c r="DJ37" s="3843">
        <v>217</v>
      </c>
      <c r="DK37" s="3829" t="s">
        <v>359</v>
      </c>
      <c r="DL37" s="3844" t="s">
        <v>574</v>
      </c>
      <c r="DM37" s="3829" t="s">
        <v>359</v>
      </c>
      <c r="DN37" s="3843">
        <v>225</v>
      </c>
      <c r="DO37" s="3829" t="s">
        <v>359</v>
      </c>
      <c r="DP37" s="3844" t="s">
        <v>574</v>
      </c>
      <c r="DQ37" s="3829" t="s">
        <v>359</v>
      </c>
      <c r="DR37" s="3843">
        <v>234</v>
      </c>
      <c r="DS37" s="3829" t="s">
        <v>359</v>
      </c>
      <c r="DT37" s="3844" t="s">
        <v>574</v>
      </c>
      <c r="DU37" s="3829" t="s">
        <v>359</v>
      </c>
      <c r="DV37" s="3843">
        <v>244</v>
      </c>
      <c r="DW37" s="3829" t="s">
        <v>359</v>
      </c>
      <c r="DX37" s="3844" t="s">
        <v>574</v>
      </c>
      <c r="DY37" s="3829" t="s">
        <v>359</v>
      </c>
      <c r="DZ37" s="4161">
        <f t="shared" si="3"/>
        <v>2951</v>
      </c>
      <c r="EA37" s="4162" t="s">
        <v>10</v>
      </c>
      <c r="EB37" s="4162" t="s">
        <v>459</v>
      </c>
      <c r="EC37" s="4162" t="s">
        <v>460</v>
      </c>
      <c r="ED37" s="4162" t="s">
        <v>461</v>
      </c>
      <c r="EE37" s="4162" t="s">
        <v>462</v>
      </c>
      <c r="EF37" s="3846" t="s">
        <v>463</v>
      </c>
      <c r="EG37" s="4155"/>
      <c r="EH37" s="4155"/>
      <c r="EI37" s="4155"/>
      <c r="EJ37" s="4155"/>
      <c r="EK37" s="4155"/>
      <c r="EL37" s="4163"/>
    </row>
    <row r="38" spans="1:142" ht="168.75" customHeight="1">
      <c r="A38" s="4154" t="s">
        <v>1303</v>
      </c>
      <c r="B38" s="4137">
        <v>0.31</v>
      </c>
      <c r="C38" s="4155" t="s">
        <v>1976</v>
      </c>
      <c r="D38" s="4138">
        <v>3.8699999999999998E-2</v>
      </c>
      <c r="E38" s="4155" t="s">
        <v>1451</v>
      </c>
      <c r="F38" s="4155" t="s">
        <v>1461</v>
      </c>
      <c r="G38" s="4155" t="s">
        <v>1977</v>
      </c>
      <c r="H38" s="4138">
        <v>3.8699999999999998E-2</v>
      </c>
      <c r="I38" s="4155" t="s">
        <v>1451</v>
      </c>
      <c r="J38" s="4155" t="s">
        <v>1452</v>
      </c>
      <c r="K38" s="3829" t="s">
        <v>1453</v>
      </c>
      <c r="L38" s="4155" t="s">
        <v>26</v>
      </c>
      <c r="M38" s="3878">
        <v>6.5000000000000002E-2</v>
      </c>
      <c r="N38" s="3829">
        <v>2021</v>
      </c>
      <c r="O38" s="3839"/>
      <c r="P38" s="3839">
        <v>50770</v>
      </c>
      <c r="Q38" s="3829"/>
      <c r="R38" s="3878">
        <v>6.9000000000000006E-2</v>
      </c>
      <c r="S38" s="3829"/>
      <c r="T38" s="3829"/>
      <c r="U38" s="3878">
        <v>7.2999999999999995E-2</v>
      </c>
      <c r="V38" s="3829"/>
      <c r="W38" s="3829"/>
      <c r="X38" s="3878">
        <v>7.6999999999999999E-2</v>
      </c>
      <c r="Y38" s="3829"/>
      <c r="Z38" s="3829"/>
      <c r="AA38" s="3878">
        <v>7.9000000000000001E-2</v>
      </c>
      <c r="AB38" s="3829"/>
      <c r="AC38" s="3829"/>
      <c r="AD38" s="3878">
        <v>8.2000000000000003E-2</v>
      </c>
      <c r="AE38" s="3829"/>
      <c r="AF38" s="3829"/>
      <c r="AG38" s="3878">
        <v>8.4000000000000005E-2</v>
      </c>
      <c r="AH38" s="3857"/>
      <c r="AI38" s="4155" t="s">
        <v>1982</v>
      </c>
      <c r="AJ38" s="4173">
        <v>9.5999999999999992E-3</v>
      </c>
      <c r="AK38" s="4155" t="s">
        <v>1983</v>
      </c>
      <c r="AL38" s="4155" t="s">
        <v>1464</v>
      </c>
      <c r="AM38" s="3829" t="s">
        <v>1310</v>
      </c>
      <c r="AN38" s="4155" t="s">
        <v>1435</v>
      </c>
      <c r="AO38" s="4155" t="s">
        <v>468</v>
      </c>
      <c r="AP38" s="4155" t="s">
        <v>20</v>
      </c>
      <c r="AQ38" s="3837" t="str">
        <f t="shared" si="0"/>
        <v>SI</v>
      </c>
      <c r="AR38" s="4155">
        <v>326</v>
      </c>
      <c r="AS38" s="4173">
        <v>6.25E-2</v>
      </c>
      <c r="AT38" s="4155">
        <v>2022</v>
      </c>
      <c r="AU38" s="3839"/>
      <c r="AV38" s="3840">
        <v>50769</v>
      </c>
      <c r="AW38" s="4157">
        <v>1</v>
      </c>
      <c r="AX38" s="4157">
        <v>1</v>
      </c>
      <c r="AY38" s="4157">
        <v>1</v>
      </c>
      <c r="AZ38" s="4157">
        <v>1</v>
      </c>
      <c r="BA38" s="4157">
        <v>1</v>
      </c>
      <c r="BB38" s="4157">
        <v>1</v>
      </c>
      <c r="BC38" s="4157">
        <v>1</v>
      </c>
      <c r="BD38" s="4157">
        <v>1</v>
      </c>
      <c r="BE38" s="4157">
        <v>1</v>
      </c>
      <c r="BF38" s="4157">
        <v>1</v>
      </c>
      <c r="BG38" s="4157">
        <v>1</v>
      </c>
      <c r="BH38" s="4157">
        <v>1</v>
      </c>
      <c r="BI38" s="4157">
        <v>1</v>
      </c>
      <c r="BJ38" s="4157">
        <v>1</v>
      </c>
      <c r="BK38" s="4157">
        <v>1</v>
      </c>
      <c r="BL38" s="4157">
        <v>1</v>
      </c>
      <c r="BM38" s="4157">
        <v>1</v>
      </c>
      <c r="BN38" s="4159">
        <v>762</v>
      </c>
      <c r="BO38" s="4159">
        <v>762</v>
      </c>
      <c r="BP38" s="3841" t="s">
        <v>574</v>
      </c>
      <c r="BQ38" s="3842">
        <v>7793</v>
      </c>
      <c r="BR38" s="3843">
        <v>488</v>
      </c>
      <c r="BS38" s="3843">
        <v>488</v>
      </c>
      <c r="BT38" s="3844" t="s">
        <v>574</v>
      </c>
      <c r="BU38" s="3845">
        <v>7793</v>
      </c>
      <c r="BV38" s="3843">
        <v>500</v>
      </c>
      <c r="BW38" s="3829" t="s">
        <v>359</v>
      </c>
      <c r="BX38" s="3844" t="s">
        <v>574</v>
      </c>
      <c r="BY38" s="3829" t="s">
        <v>359</v>
      </c>
      <c r="BZ38" s="3843">
        <v>520</v>
      </c>
      <c r="CA38" s="3829" t="s">
        <v>359</v>
      </c>
      <c r="CB38" s="3844" t="s">
        <v>574</v>
      </c>
      <c r="CC38" s="3829" t="s">
        <v>359</v>
      </c>
      <c r="CD38" s="3843">
        <v>541</v>
      </c>
      <c r="CE38" s="3829" t="s">
        <v>359</v>
      </c>
      <c r="CF38" s="3844" t="s">
        <v>574</v>
      </c>
      <c r="CG38" s="3829" t="s">
        <v>359</v>
      </c>
      <c r="CH38" s="3843">
        <v>562</v>
      </c>
      <c r="CI38" s="3829" t="s">
        <v>359</v>
      </c>
      <c r="CJ38" s="3844" t="s">
        <v>574</v>
      </c>
      <c r="CK38" s="3829" t="s">
        <v>359</v>
      </c>
      <c r="CL38" s="4159">
        <v>584</v>
      </c>
      <c r="CM38" s="3829" t="s">
        <v>359</v>
      </c>
      <c r="CN38" s="3844" t="s">
        <v>574</v>
      </c>
      <c r="CO38" s="3829" t="s">
        <v>359</v>
      </c>
      <c r="CP38" s="4160">
        <v>608</v>
      </c>
      <c r="CQ38" s="3829" t="s">
        <v>359</v>
      </c>
      <c r="CR38" s="3844" t="s">
        <v>574</v>
      </c>
      <c r="CS38" s="3829" t="s">
        <v>359</v>
      </c>
      <c r="CT38" s="4159">
        <v>633</v>
      </c>
      <c r="CU38" s="3829" t="s">
        <v>359</v>
      </c>
      <c r="CV38" s="3844" t="s">
        <v>574</v>
      </c>
      <c r="CW38" s="3829" t="s">
        <v>359</v>
      </c>
      <c r="CX38" s="4159">
        <v>658</v>
      </c>
      <c r="CY38" s="3829" t="s">
        <v>359</v>
      </c>
      <c r="CZ38" s="3844" t="s">
        <v>574</v>
      </c>
      <c r="DA38" s="3829" t="s">
        <v>359</v>
      </c>
      <c r="DB38" s="3843">
        <v>684</v>
      </c>
      <c r="DC38" s="3829" t="s">
        <v>359</v>
      </c>
      <c r="DD38" s="3844" t="s">
        <v>574</v>
      </c>
      <c r="DE38" s="3829" t="s">
        <v>359</v>
      </c>
      <c r="DF38" s="3843">
        <v>712</v>
      </c>
      <c r="DG38" s="3829" t="s">
        <v>359</v>
      </c>
      <c r="DH38" s="3844" t="s">
        <v>574</v>
      </c>
      <c r="DI38" s="3829" t="s">
        <v>359</v>
      </c>
      <c r="DJ38" s="3843">
        <v>740</v>
      </c>
      <c r="DK38" s="3829" t="s">
        <v>359</v>
      </c>
      <c r="DL38" s="3844" t="s">
        <v>574</v>
      </c>
      <c r="DM38" s="3829" t="s">
        <v>359</v>
      </c>
      <c r="DN38" s="3843">
        <v>770</v>
      </c>
      <c r="DO38" s="3829" t="s">
        <v>359</v>
      </c>
      <c r="DP38" s="3844" t="s">
        <v>574</v>
      </c>
      <c r="DQ38" s="3829" t="s">
        <v>359</v>
      </c>
      <c r="DR38" s="3843">
        <v>801</v>
      </c>
      <c r="DS38" s="3829" t="s">
        <v>359</v>
      </c>
      <c r="DT38" s="3844" t="s">
        <v>574</v>
      </c>
      <c r="DU38" s="3829" t="s">
        <v>359</v>
      </c>
      <c r="DV38" s="3843">
        <v>833</v>
      </c>
      <c r="DW38" s="3829" t="s">
        <v>359</v>
      </c>
      <c r="DX38" s="3844" t="s">
        <v>574</v>
      </c>
      <c r="DY38" s="3829" t="s">
        <v>359</v>
      </c>
      <c r="DZ38" s="4161">
        <f t="shared" si="3"/>
        <v>10396</v>
      </c>
      <c r="EA38" s="4162" t="s">
        <v>10</v>
      </c>
      <c r="EB38" s="4162" t="s">
        <v>459</v>
      </c>
      <c r="EC38" s="4162" t="s">
        <v>470</v>
      </c>
      <c r="ED38" s="4162" t="s">
        <v>471</v>
      </c>
      <c r="EE38" s="4162">
        <v>3502524472</v>
      </c>
      <c r="EF38" s="3846" t="s">
        <v>472</v>
      </c>
      <c r="EG38" s="4155" t="s">
        <v>10</v>
      </c>
      <c r="EH38" s="4155" t="s">
        <v>473</v>
      </c>
      <c r="EI38" s="4155"/>
      <c r="EJ38" s="4155"/>
      <c r="EK38" s="4155"/>
      <c r="EL38" s="4163"/>
    </row>
    <row r="39" spans="1:142" ht="168.75" customHeight="1">
      <c r="A39" s="4154" t="s">
        <v>1303</v>
      </c>
      <c r="B39" s="4137">
        <v>0.31</v>
      </c>
      <c r="C39" s="4155" t="s">
        <v>1976</v>
      </c>
      <c r="D39" s="4138">
        <v>3.8699999999999998E-2</v>
      </c>
      <c r="E39" s="4155" t="s">
        <v>1451</v>
      </c>
      <c r="F39" s="4155" t="s">
        <v>1465</v>
      </c>
      <c r="G39" s="3849" t="s">
        <v>1977</v>
      </c>
      <c r="H39" s="4138">
        <v>3.8699999999999998E-2</v>
      </c>
      <c r="I39" s="4155" t="s">
        <v>1451</v>
      </c>
      <c r="J39" s="4155" t="s">
        <v>1452</v>
      </c>
      <c r="K39" s="3829" t="s">
        <v>1453</v>
      </c>
      <c r="L39" s="4155" t="s">
        <v>26</v>
      </c>
      <c r="M39" s="3878">
        <v>6.5000000000000002E-2</v>
      </c>
      <c r="N39" s="3829">
        <v>2021</v>
      </c>
      <c r="O39" s="3839"/>
      <c r="P39" s="3839">
        <v>50770</v>
      </c>
      <c r="Q39" s="3829"/>
      <c r="R39" s="3878">
        <v>6.9000000000000006E-2</v>
      </c>
      <c r="S39" s="3829"/>
      <c r="T39" s="3829"/>
      <c r="U39" s="3878">
        <v>7.2999999999999995E-2</v>
      </c>
      <c r="V39" s="3829"/>
      <c r="W39" s="3829"/>
      <c r="X39" s="3878">
        <v>7.6999999999999999E-2</v>
      </c>
      <c r="Y39" s="3829"/>
      <c r="Z39" s="3829"/>
      <c r="AA39" s="3878">
        <v>7.9000000000000001E-2</v>
      </c>
      <c r="AB39" s="3829"/>
      <c r="AC39" s="3829"/>
      <c r="AD39" s="3878">
        <v>8.2000000000000003E-2</v>
      </c>
      <c r="AE39" s="3829"/>
      <c r="AF39" s="3829"/>
      <c r="AG39" s="3878">
        <v>8.4000000000000005E-2</v>
      </c>
      <c r="AH39" s="3857"/>
      <c r="AI39" s="4155" t="s">
        <v>1984</v>
      </c>
      <c r="AJ39" s="4173">
        <v>9.5999999999999992E-3</v>
      </c>
      <c r="AK39" s="4155" t="s">
        <v>1985</v>
      </c>
      <c r="AL39" s="4155" t="s">
        <v>1468</v>
      </c>
      <c r="AM39" s="3829" t="s">
        <v>1469</v>
      </c>
      <c r="AN39" s="4155" t="s">
        <v>1470</v>
      </c>
      <c r="AO39" s="4155" t="s">
        <v>1471</v>
      </c>
      <c r="AP39" s="4155" t="s">
        <v>23</v>
      </c>
      <c r="AQ39" s="3837" t="str">
        <f t="shared" si="0"/>
        <v>SI</v>
      </c>
      <c r="AR39" s="4155">
        <v>323</v>
      </c>
      <c r="AS39" s="4157">
        <v>1</v>
      </c>
      <c r="AT39" s="4155">
        <v>2022</v>
      </c>
      <c r="AU39" s="3839"/>
      <c r="AV39" s="3840">
        <v>50769</v>
      </c>
      <c r="AW39" s="4157">
        <v>1</v>
      </c>
      <c r="AX39" s="4157">
        <v>1</v>
      </c>
      <c r="AY39" s="4157">
        <v>1</v>
      </c>
      <c r="AZ39" s="4157">
        <v>1</v>
      </c>
      <c r="BA39" s="4157">
        <v>1</v>
      </c>
      <c r="BB39" s="4157">
        <v>1</v>
      </c>
      <c r="BC39" s="4157">
        <v>1</v>
      </c>
      <c r="BD39" s="4157">
        <v>1</v>
      </c>
      <c r="BE39" s="4157">
        <v>1</v>
      </c>
      <c r="BF39" s="4157">
        <v>1</v>
      </c>
      <c r="BG39" s="4157">
        <v>1</v>
      </c>
      <c r="BH39" s="4157">
        <v>1</v>
      </c>
      <c r="BI39" s="4157">
        <v>1</v>
      </c>
      <c r="BJ39" s="4157">
        <v>1</v>
      </c>
      <c r="BK39" s="4157">
        <v>1</v>
      </c>
      <c r="BL39" s="4157">
        <v>1</v>
      </c>
      <c r="BM39" s="4157">
        <v>1</v>
      </c>
      <c r="BN39" s="4159">
        <v>1</v>
      </c>
      <c r="BO39" s="4159">
        <v>1</v>
      </c>
      <c r="BP39" s="3841" t="s">
        <v>574</v>
      </c>
      <c r="BQ39" s="3842">
        <v>7793</v>
      </c>
      <c r="BR39" s="3843">
        <v>1000</v>
      </c>
      <c r="BS39" s="3843">
        <v>1000</v>
      </c>
      <c r="BT39" s="3844" t="s">
        <v>574</v>
      </c>
      <c r="BU39" s="3845">
        <v>7793</v>
      </c>
      <c r="BV39" s="3843">
        <v>1000</v>
      </c>
      <c r="BW39" s="3829" t="s">
        <v>359</v>
      </c>
      <c r="BX39" s="3844" t="s">
        <v>574</v>
      </c>
      <c r="BY39" s="3829" t="s">
        <v>359</v>
      </c>
      <c r="BZ39" s="3843">
        <v>1040</v>
      </c>
      <c r="CA39" s="3829" t="s">
        <v>359</v>
      </c>
      <c r="CB39" s="3844" t="s">
        <v>574</v>
      </c>
      <c r="CC39" s="3829" t="s">
        <v>359</v>
      </c>
      <c r="CD39" s="3843">
        <v>1082</v>
      </c>
      <c r="CE39" s="3829" t="s">
        <v>359</v>
      </c>
      <c r="CF39" s="3844" t="s">
        <v>574</v>
      </c>
      <c r="CG39" s="3829" t="s">
        <v>359</v>
      </c>
      <c r="CH39" s="3843"/>
      <c r="CI39" s="3829" t="s">
        <v>359</v>
      </c>
      <c r="CJ39" s="3844" t="s">
        <v>574</v>
      </c>
      <c r="CK39" s="3829" t="s">
        <v>359</v>
      </c>
      <c r="CL39" s="4159">
        <v>1170</v>
      </c>
      <c r="CM39" s="3829" t="s">
        <v>359</v>
      </c>
      <c r="CN39" s="3844" t="s">
        <v>574</v>
      </c>
      <c r="CO39" s="3829" t="s">
        <v>359</v>
      </c>
      <c r="CP39" s="4160">
        <v>1217</v>
      </c>
      <c r="CQ39" s="3829" t="s">
        <v>359</v>
      </c>
      <c r="CR39" s="3844" t="s">
        <v>574</v>
      </c>
      <c r="CS39" s="3829" t="s">
        <v>359</v>
      </c>
      <c r="CT39" s="4159">
        <v>1265</v>
      </c>
      <c r="CU39" s="3829" t="s">
        <v>359</v>
      </c>
      <c r="CV39" s="3844" t="s">
        <v>574</v>
      </c>
      <c r="CW39" s="3829" t="s">
        <v>359</v>
      </c>
      <c r="CX39" s="4159"/>
      <c r="CY39" s="3829" t="s">
        <v>359</v>
      </c>
      <c r="CZ39" s="3844" t="s">
        <v>574</v>
      </c>
      <c r="DA39" s="3829" t="s">
        <v>359</v>
      </c>
      <c r="DB39" s="3843"/>
      <c r="DC39" s="3829" t="s">
        <v>359</v>
      </c>
      <c r="DD39" s="3844" t="s">
        <v>574</v>
      </c>
      <c r="DE39" s="3829" t="s">
        <v>359</v>
      </c>
      <c r="DF39" s="3843"/>
      <c r="DG39" s="3829" t="s">
        <v>359</v>
      </c>
      <c r="DH39" s="3844" t="s">
        <v>574</v>
      </c>
      <c r="DI39" s="3829" t="s">
        <v>359</v>
      </c>
      <c r="DJ39" s="3843">
        <v>1480</v>
      </c>
      <c r="DK39" s="3829" t="s">
        <v>359</v>
      </c>
      <c r="DL39" s="3844" t="s">
        <v>574</v>
      </c>
      <c r="DM39" s="3829" t="s">
        <v>359</v>
      </c>
      <c r="DN39" s="3843">
        <v>1539</v>
      </c>
      <c r="DO39" s="3829" t="s">
        <v>359</v>
      </c>
      <c r="DP39" s="3844" t="s">
        <v>574</v>
      </c>
      <c r="DQ39" s="3829" t="s">
        <v>359</v>
      </c>
      <c r="DR39" s="3843">
        <v>1601</v>
      </c>
      <c r="DS39" s="3829" t="s">
        <v>359</v>
      </c>
      <c r="DT39" s="3844" t="s">
        <v>574</v>
      </c>
      <c r="DU39" s="3829" t="s">
        <v>359</v>
      </c>
      <c r="DV39" s="3843">
        <v>1665</v>
      </c>
      <c r="DW39" s="3829" t="s">
        <v>359</v>
      </c>
      <c r="DX39" s="3844" t="s">
        <v>574</v>
      </c>
      <c r="DY39" s="3829" t="s">
        <v>359</v>
      </c>
      <c r="DZ39" s="4161">
        <f t="shared" si="3"/>
        <v>14060</v>
      </c>
      <c r="EA39" s="4162" t="s">
        <v>10</v>
      </c>
      <c r="EB39" s="4162" t="s">
        <v>459</v>
      </c>
      <c r="EC39" s="4162" t="s">
        <v>470</v>
      </c>
      <c r="ED39" s="4162" t="s">
        <v>471</v>
      </c>
      <c r="EE39" s="4162">
        <v>3502524472</v>
      </c>
      <c r="EF39" s="3846" t="s">
        <v>472</v>
      </c>
      <c r="EG39" s="4155" t="s">
        <v>1130</v>
      </c>
      <c r="EH39" s="4155" t="s">
        <v>1986</v>
      </c>
      <c r="EI39" s="4155"/>
      <c r="EJ39" s="4155"/>
      <c r="EK39" s="4155"/>
      <c r="EL39" s="4163"/>
    </row>
    <row r="40" spans="1:142" ht="168.75" customHeight="1">
      <c r="A40" s="4154" t="s">
        <v>1303</v>
      </c>
      <c r="B40" s="4137">
        <v>0.31</v>
      </c>
      <c r="C40" s="4155" t="s">
        <v>1987</v>
      </c>
      <c r="D40" s="4138">
        <v>3.8699999999999998E-2</v>
      </c>
      <c r="E40" s="4155" t="s">
        <v>1473</v>
      </c>
      <c r="F40" s="4155" t="s">
        <v>1489</v>
      </c>
      <c r="G40" s="3849" t="s">
        <v>1988</v>
      </c>
      <c r="H40" s="4138">
        <v>3.8699999999999998E-2</v>
      </c>
      <c r="I40" s="3849" t="s">
        <v>1989</v>
      </c>
      <c r="J40" s="4155" t="s">
        <v>1990</v>
      </c>
      <c r="K40" s="4155" t="s">
        <v>491</v>
      </c>
      <c r="L40" s="4155" t="s">
        <v>29</v>
      </c>
      <c r="M40" s="4157">
        <v>0.77</v>
      </c>
      <c r="N40" s="4155">
        <v>2022</v>
      </c>
      <c r="O40" s="3839"/>
      <c r="P40" s="3839">
        <v>50770</v>
      </c>
      <c r="Q40" s="4189">
        <v>0.75</v>
      </c>
      <c r="R40" s="4189">
        <v>0.73950800000000005</v>
      </c>
      <c r="S40" s="4189">
        <v>0.72</v>
      </c>
      <c r="T40" s="4189">
        <v>0.71022348320000006</v>
      </c>
      <c r="U40" s="4189">
        <v>0.7</v>
      </c>
      <c r="V40" s="4189">
        <v>0.68</v>
      </c>
      <c r="W40" s="4189">
        <v>0.67</v>
      </c>
      <c r="X40" s="4189">
        <v>0.66</v>
      </c>
      <c r="Y40" s="4189">
        <v>0.64</v>
      </c>
      <c r="Z40" s="4189">
        <v>0.63</v>
      </c>
      <c r="AA40" s="4189">
        <v>0.62</v>
      </c>
      <c r="AB40" s="4189">
        <v>0.6</v>
      </c>
      <c r="AC40" s="4189">
        <v>0.59</v>
      </c>
      <c r="AD40" s="4189">
        <v>0.57999999999999996</v>
      </c>
      <c r="AE40" s="4189">
        <v>0.56999999999999995</v>
      </c>
      <c r="AF40" s="4189">
        <v>0.56000000000000005</v>
      </c>
      <c r="AG40" s="4189">
        <v>0.55000000000000004</v>
      </c>
      <c r="AH40" s="4155" t="s">
        <v>359</v>
      </c>
      <c r="AI40" s="4155" t="s">
        <v>1991</v>
      </c>
      <c r="AJ40" s="4173">
        <v>1.29E-2</v>
      </c>
      <c r="AK40" s="4155" t="s">
        <v>1491</v>
      </c>
      <c r="AL40" s="4155" t="s">
        <v>1492</v>
      </c>
      <c r="AM40" s="4155" t="s">
        <v>1488</v>
      </c>
      <c r="AN40" s="4155" t="s">
        <v>1498</v>
      </c>
      <c r="AO40" s="4155" t="s">
        <v>11</v>
      </c>
      <c r="AP40" s="4155" t="s">
        <v>23</v>
      </c>
      <c r="AQ40" s="3837" t="str">
        <f t="shared" si="0"/>
        <v>SI</v>
      </c>
      <c r="AR40" s="4155">
        <v>390</v>
      </c>
      <c r="AS40" s="4155" t="s">
        <v>437</v>
      </c>
      <c r="AT40" s="4155" t="s">
        <v>437</v>
      </c>
      <c r="AU40" s="3839"/>
      <c r="AV40" s="4156">
        <v>50769</v>
      </c>
      <c r="AW40" s="4157">
        <v>1</v>
      </c>
      <c r="AX40" s="4157">
        <v>1</v>
      </c>
      <c r="AY40" s="4157">
        <v>1</v>
      </c>
      <c r="AZ40" s="4157">
        <v>1</v>
      </c>
      <c r="BA40" s="4157">
        <v>1</v>
      </c>
      <c r="BB40" s="4157">
        <v>1</v>
      </c>
      <c r="BC40" s="4157">
        <v>1</v>
      </c>
      <c r="BD40" s="4157">
        <v>1</v>
      </c>
      <c r="BE40" s="4157">
        <v>1</v>
      </c>
      <c r="BF40" s="4157">
        <v>1</v>
      </c>
      <c r="BG40" s="4157">
        <v>1</v>
      </c>
      <c r="BH40" s="4157">
        <v>1</v>
      </c>
      <c r="BI40" s="4157">
        <v>1</v>
      </c>
      <c r="BJ40" s="4157">
        <v>1</v>
      </c>
      <c r="BK40" s="4157">
        <v>1</v>
      </c>
      <c r="BL40" s="4157">
        <v>1</v>
      </c>
      <c r="BM40" s="4157">
        <v>1</v>
      </c>
      <c r="BN40" s="4159">
        <v>1937</v>
      </c>
      <c r="BO40" s="4159">
        <v>1937</v>
      </c>
      <c r="BP40" s="3841" t="s">
        <v>574</v>
      </c>
      <c r="BQ40" s="3842">
        <v>7573</v>
      </c>
      <c r="BR40" s="3843">
        <v>1996</v>
      </c>
      <c r="BS40" s="3843">
        <v>1996</v>
      </c>
      <c r="BT40" s="3844" t="s">
        <v>574</v>
      </c>
      <c r="BU40" s="3845">
        <v>7573</v>
      </c>
      <c r="BV40" s="3843">
        <v>2056</v>
      </c>
      <c r="BW40" s="3829" t="s">
        <v>359</v>
      </c>
      <c r="BX40" s="3844" t="s">
        <v>574</v>
      </c>
      <c r="BY40" s="3829" t="s">
        <v>359</v>
      </c>
      <c r="BZ40" s="3843">
        <v>2118</v>
      </c>
      <c r="CA40" s="3829" t="s">
        <v>359</v>
      </c>
      <c r="CB40" s="3844" t="s">
        <v>574</v>
      </c>
      <c r="CC40" s="3829" t="s">
        <v>359</v>
      </c>
      <c r="CD40" s="3843">
        <v>2180</v>
      </c>
      <c r="CE40" s="3829" t="s">
        <v>359</v>
      </c>
      <c r="CF40" s="3844" t="s">
        <v>574</v>
      </c>
      <c r="CG40" s="3829" t="s">
        <v>359</v>
      </c>
      <c r="CH40" s="3843">
        <v>2247</v>
      </c>
      <c r="CI40" s="3829" t="s">
        <v>359</v>
      </c>
      <c r="CJ40" s="3844" t="s">
        <v>574</v>
      </c>
      <c r="CK40" s="3829" t="s">
        <v>359</v>
      </c>
      <c r="CL40" s="4159">
        <v>2313</v>
      </c>
      <c r="CM40" s="3829" t="s">
        <v>359</v>
      </c>
      <c r="CN40" s="3844" t="s">
        <v>574</v>
      </c>
      <c r="CO40" s="3829" t="s">
        <v>359</v>
      </c>
      <c r="CP40" s="4160">
        <v>2383</v>
      </c>
      <c r="CQ40" s="3829" t="s">
        <v>359</v>
      </c>
      <c r="CR40" s="3844" t="s">
        <v>574</v>
      </c>
      <c r="CS40" s="3829" t="s">
        <v>359</v>
      </c>
      <c r="CT40" s="4159">
        <v>2454</v>
      </c>
      <c r="CU40" s="3829" t="s">
        <v>359</v>
      </c>
      <c r="CV40" s="3844" t="s">
        <v>574</v>
      </c>
      <c r="CW40" s="3829" t="s">
        <v>359</v>
      </c>
      <c r="CX40" s="4159">
        <v>2529</v>
      </c>
      <c r="CY40" s="3829" t="s">
        <v>359</v>
      </c>
      <c r="CZ40" s="3844" t="s">
        <v>574</v>
      </c>
      <c r="DA40" s="3829" t="s">
        <v>359</v>
      </c>
      <c r="DB40" s="3843">
        <v>2604</v>
      </c>
      <c r="DC40" s="3829" t="s">
        <v>359</v>
      </c>
      <c r="DD40" s="3844" t="s">
        <v>574</v>
      </c>
      <c r="DE40" s="3829" t="s">
        <v>359</v>
      </c>
      <c r="DF40" s="3843">
        <v>2682</v>
      </c>
      <c r="DG40" s="3829" t="s">
        <v>359</v>
      </c>
      <c r="DH40" s="3844" t="s">
        <v>574</v>
      </c>
      <c r="DI40" s="3829" t="s">
        <v>359</v>
      </c>
      <c r="DJ40" s="3843">
        <v>2762</v>
      </c>
      <c r="DK40" s="3829" t="s">
        <v>359</v>
      </c>
      <c r="DL40" s="3844" t="s">
        <v>574</v>
      </c>
      <c r="DM40" s="3829" t="s">
        <v>359</v>
      </c>
      <c r="DN40" s="3843">
        <v>2845</v>
      </c>
      <c r="DO40" s="3829" t="s">
        <v>359</v>
      </c>
      <c r="DP40" s="3844" t="s">
        <v>574</v>
      </c>
      <c r="DQ40" s="3829" t="s">
        <v>359</v>
      </c>
      <c r="DR40" s="3843">
        <v>2931</v>
      </c>
      <c r="DS40" s="3829" t="s">
        <v>359</v>
      </c>
      <c r="DT40" s="3844" t="s">
        <v>574</v>
      </c>
      <c r="DU40" s="3829" t="s">
        <v>359</v>
      </c>
      <c r="DV40" s="3843">
        <v>3018</v>
      </c>
      <c r="DW40" s="3829" t="s">
        <v>359</v>
      </c>
      <c r="DX40" s="3844" t="s">
        <v>574</v>
      </c>
      <c r="DY40" s="3829" t="s">
        <v>359</v>
      </c>
      <c r="DZ40" s="4161">
        <f t="shared" si="3"/>
        <v>39055</v>
      </c>
      <c r="EA40" s="4155" t="s">
        <v>39</v>
      </c>
      <c r="EB40" s="4155" t="s">
        <v>87</v>
      </c>
      <c r="EC40" s="4155" t="s">
        <v>528</v>
      </c>
      <c r="ED40" s="4155" t="s">
        <v>529</v>
      </c>
      <c r="EE40" s="4155" t="s">
        <v>530</v>
      </c>
      <c r="EF40" s="3847" t="s">
        <v>531</v>
      </c>
      <c r="EG40" s="4155"/>
      <c r="EH40" s="4155" t="s">
        <v>359</v>
      </c>
      <c r="EI40" s="4155" t="s">
        <v>359</v>
      </c>
      <c r="EJ40" s="4155" t="s">
        <v>359</v>
      </c>
      <c r="EK40" s="4155" t="s">
        <v>359</v>
      </c>
      <c r="EL40" s="4163" t="s">
        <v>359</v>
      </c>
    </row>
    <row r="41" spans="1:142" ht="168.75" customHeight="1">
      <c r="A41" s="4154" t="s">
        <v>1303</v>
      </c>
      <c r="B41" s="4137">
        <v>0.31</v>
      </c>
      <c r="C41" s="4155" t="s">
        <v>1992</v>
      </c>
      <c r="D41" s="4138">
        <v>3.8699999999999998E-2</v>
      </c>
      <c r="E41" s="4155" t="s">
        <v>1473</v>
      </c>
      <c r="F41" s="4155" t="s">
        <v>1494</v>
      </c>
      <c r="G41" s="3849" t="s">
        <v>1988</v>
      </c>
      <c r="H41" s="4138">
        <v>3.8699999999999998E-2</v>
      </c>
      <c r="I41" s="4155" t="s">
        <v>1989</v>
      </c>
      <c r="J41" s="4155" t="s">
        <v>1990</v>
      </c>
      <c r="K41" s="4155" t="s">
        <v>491</v>
      </c>
      <c r="L41" s="4155" t="s">
        <v>29</v>
      </c>
      <c r="M41" s="4157">
        <v>0.77</v>
      </c>
      <c r="N41" s="4155">
        <v>2022</v>
      </c>
      <c r="O41" s="3839"/>
      <c r="P41" s="3839">
        <v>50770</v>
      </c>
      <c r="Q41" s="4189">
        <v>0.75</v>
      </c>
      <c r="R41" s="4189">
        <v>0.73950800000000005</v>
      </c>
      <c r="S41" s="4189">
        <v>0.72</v>
      </c>
      <c r="T41" s="4189">
        <v>0.71022348320000006</v>
      </c>
      <c r="U41" s="4189">
        <v>0.7</v>
      </c>
      <c r="V41" s="4189">
        <v>0.68</v>
      </c>
      <c r="W41" s="4189">
        <v>0.67</v>
      </c>
      <c r="X41" s="4189">
        <v>0.66</v>
      </c>
      <c r="Y41" s="4189">
        <v>0.64</v>
      </c>
      <c r="Z41" s="4189">
        <v>0.63</v>
      </c>
      <c r="AA41" s="4189">
        <v>0.62</v>
      </c>
      <c r="AB41" s="4189">
        <v>0.6</v>
      </c>
      <c r="AC41" s="4189">
        <v>0.59</v>
      </c>
      <c r="AD41" s="4189">
        <v>0.57999999999999996</v>
      </c>
      <c r="AE41" s="4189">
        <v>0.56999999999999995</v>
      </c>
      <c r="AF41" s="4189">
        <v>0.56000000000000005</v>
      </c>
      <c r="AG41" s="4189">
        <v>0.55000000000000004</v>
      </c>
      <c r="AH41" s="4155" t="s">
        <v>359</v>
      </c>
      <c r="AI41" s="4155" t="s">
        <v>1993</v>
      </c>
      <c r="AJ41" s="4173">
        <v>1.29E-2</v>
      </c>
      <c r="AK41" s="4155" t="s">
        <v>1994</v>
      </c>
      <c r="AL41" s="4155" t="s">
        <v>1497</v>
      </c>
      <c r="AM41" s="4155" t="s">
        <v>1488</v>
      </c>
      <c r="AN41" s="4155" t="s">
        <v>1498</v>
      </c>
      <c r="AO41" s="4155" t="s">
        <v>1499</v>
      </c>
      <c r="AP41" s="4155" t="s">
        <v>23</v>
      </c>
      <c r="AQ41" s="3837" t="str">
        <f t="shared" si="0"/>
        <v>SI</v>
      </c>
      <c r="AR41" s="4155">
        <v>353</v>
      </c>
      <c r="AS41" s="4157">
        <v>1</v>
      </c>
      <c r="AT41" s="4190">
        <v>2022</v>
      </c>
      <c r="AU41" s="3839"/>
      <c r="AV41" s="4156">
        <v>50770</v>
      </c>
      <c r="AW41" s="4157">
        <v>1</v>
      </c>
      <c r="AX41" s="4157">
        <v>1</v>
      </c>
      <c r="AY41" s="4157">
        <v>1</v>
      </c>
      <c r="AZ41" s="4157">
        <v>1</v>
      </c>
      <c r="BA41" s="4157">
        <v>1</v>
      </c>
      <c r="BB41" s="4157">
        <v>1</v>
      </c>
      <c r="BC41" s="4157">
        <v>1</v>
      </c>
      <c r="BD41" s="4157">
        <v>1</v>
      </c>
      <c r="BE41" s="4157">
        <v>1</v>
      </c>
      <c r="BF41" s="4157">
        <v>1</v>
      </c>
      <c r="BG41" s="4157">
        <v>1</v>
      </c>
      <c r="BH41" s="4157">
        <v>1</v>
      </c>
      <c r="BI41" s="4157">
        <v>1</v>
      </c>
      <c r="BJ41" s="4157">
        <v>1</v>
      </c>
      <c r="BK41" s="4157">
        <v>1</v>
      </c>
      <c r="BL41" s="4157">
        <v>1</v>
      </c>
      <c r="BM41" s="4157">
        <v>1</v>
      </c>
      <c r="BN41" s="4159">
        <v>61</v>
      </c>
      <c r="BO41" s="4159">
        <v>61</v>
      </c>
      <c r="BP41" s="3841" t="s">
        <v>287</v>
      </c>
      <c r="BQ41" s="3842">
        <v>7515</v>
      </c>
      <c r="BR41" s="3843">
        <v>63</v>
      </c>
      <c r="BS41" s="3843">
        <v>63</v>
      </c>
      <c r="BT41" s="3844" t="s">
        <v>287</v>
      </c>
      <c r="BU41" s="3845">
        <v>7515</v>
      </c>
      <c r="BV41" s="3843">
        <v>65</v>
      </c>
      <c r="BW41" s="3829" t="s">
        <v>359</v>
      </c>
      <c r="BX41" s="3844" t="s">
        <v>287</v>
      </c>
      <c r="BY41" s="3829" t="s">
        <v>359</v>
      </c>
      <c r="BZ41" s="3843">
        <v>67</v>
      </c>
      <c r="CA41" s="3829" t="s">
        <v>359</v>
      </c>
      <c r="CB41" s="3844" t="s">
        <v>287</v>
      </c>
      <c r="CC41" s="3829" t="s">
        <v>359</v>
      </c>
      <c r="CD41" s="3843">
        <v>69</v>
      </c>
      <c r="CE41" s="3829" t="s">
        <v>359</v>
      </c>
      <c r="CF41" s="3844" t="s">
        <v>287</v>
      </c>
      <c r="CG41" s="3829" t="s">
        <v>359</v>
      </c>
      <c r="CH41" s="3843">
        <v>71</v>
      </c>
      <c r="CI41" s="3829" t="s">
        <v>359</v>
      </c>
      <c r="CJ41" s="3844" t="s">
        <v>287</v>
      </c>
      <c r="CK41" s="3829" t="s">
        <v>359</v>
      </c>
      <c r="CL41" s="4159">
        <v>73</v>
      </c>
      <c r="CM41" s="3829" t="s">
        <v>359</v>
      </c>
      <c r="CN41" s="3844" t="s">
        <v>287</v>
      </c>
      <c r="CO41" s="3829" t="s">
        <v>359</v>
      </c>
      <c r="CP41" s="4160">
        <v>76</v>
      </c>
      <c r="CQ41" s="3829" t="s">
        <v>359</v>
      </c>
      <c r="CR41" s="3844" t="s">
        <v>287</v>
      </c>
      <c r="CS41" s="3829" t="s">
        <v>359</v>
      </c>
      <c r="CT41" s="4159">
        <v>78</v>
      </c>
      <c r="CU41" s="3829" t="s">
        <v>359</v>
      </c>
      <c r="CV41" s="3844" t="s">
        <v>287</v>
      </c>
      <c r="CW41" s="3829" t="s">
        <v>359</v>
      </c>
      <c r="CX41" s="4159">
        <v>80</v>
      </c>
      <c r="CY41" s="3829" t="s">
        <v>359</v>
      </c>
      <c r="CZ41" s="3844" t="s">
        <v>287</v>
      </c>
      <c r="DA41" s="3829" t="s">
        <v>359</v>
      </c>
      <c r="DB41" s="3843">
        <v>83</v>
      </c>
      <c r="DC41" s="3829" t="s">
        <v>359</v>
      </c>
      <c r="DD41" s="3844" t="s">
        <v>287</v>
      </c>
      <c r="DE41" s="3829" t="s">
        <v>359</v>
      </c>
      <c r="DF41" s="3843">
        <v>85</v>
      </c>
      <c r="DG41" s="3829" t="s">
        <v>359</v>
      </c>
      <c r="DH41" s="3844" t="s">
        <v>287</v>
      </c>
      <c r="DI41" s="3829" t="s">
        <v>359</v>
      </c>
      <c r="DJ41" s="3843">
        <v>88</v>
      </c>
      <c r="DK41" s="3829" t="s">
        <v>359</v>
      </c>
      <c r="DL41" s="3844" t="s">
        <v>287</v>
      </c>
      <c r="DM41" s="3829" t="s">
        <v>359</v>
      </c>
      <c r="DN41" s="3843">
        <v>90</v>
      </c>
      <c r="DO41" s="3829" t="s">
        <v>359</v>
      </c>
      <c r="DP41" s="3844" t="s">
        <v>287</v>
      </c>
      <c r="DQ41" s="3829" t="s">
        <v>359</v>
      </c>
      <c r="DR41" s="3843">
        <v>93</v>
      </c>
      <c r="DS41" s="3829" t="s">
        <v>359</v>
      </c>
      <c r="DT41" s="3844" t="s">
        <v>287</v>
      </c>
      <c r="DU41" s="3829" t="s">
        <v>359</v>
      </c>
      <c r="DV41" s="3843">
        <v>96</v>
      </c>
      <c r="DW41" s="3829" t="s">
        <v>359</v>
      </c>
      <c r="DX41" s="3844" t="s">
        <v>287</v>
      </c>
      <c r="DY41" s="3829" t="s">
        <v>359</v>
      </c>
      <c r="DZ41" s="4161">
        <f t="shared" si="3"/>
        <v>1238</v>
      </c>
      <c r="EA41" s="4155" t="s">
        <v>39</v>
      </c>
      <c r="EB41" s="4155" t="s">
        <v>535</v>
      </c>
      <c r="EC41" s="4155" t="s">
        <v>536</v>
      </c>
      <c r="ED41" s="4155" t="s">
        <v>1995</v>
      </c>
      <c r="EE41" s="4155" t="s">
        <v>538</v>
      </c>
      <c r="EF41" s="3871" t="s">
        <v>1996</v>
      </c>
      <c r="EG41" s="4155" t="s">
        <v>1997</v>
      </c>
      <c r="EH41" s="4155" t="s">
        <v>1998</v>
      </c>
      <c r="EI41" s="4155" t="s">
        <v>359</v>
      </c>
      <c r="EJ41" s="4155" t="s">
        <v>359</v>
      </c>
      <c r="EK41" s="4155" t="s">
        <v>359</v>
      </c>
      <c r="EL41" s="3851" t="s">
        <v>359</v>
      </c>
    </row>
    <row r="42" spans="1:142" ht="168.75" customHeight="1">
      <c r="A42" s="4154" t="s">
        <v>1303</v>
      </c>
      <c r="B42" s="4137">
        <v>0.31</v>
      </c>
      <c r="C42" s="4155" t="s">
        <v>1987</v>
      </c>
      <c r="D42" s="4138">
        <v>3.8699999999999998E-2</v>
      </c>
      <c r="E42" s="4155" t="s">
        <v>1473</v>
      </c>
      <c r="F42" s="4155" t="s">
        <v>1484</v>
      </c>
      <c r="G42" s="3849" t="s">
        <v>1988</v>
      </c>
      <c r="H42" s="4138">
        <v>3.8699999999999998E-2</v>
      </c>
      <c r="I42" s="4155" t="s">
        <v>1989</v>
      </c>
      <c r="J42" s="4155" t="s">
        <v>1990</v>
      </c>
      <c r="K42" s="4155" t="s">
        <v>491</v>
      </c>
      <c r="L42" s="4155" t="s">
        <v>29</v>
      </c>
      <c r="M42" s="4157">
        <v>0.77</v>
      </c>
      <c r="N42" s="4155">
        <v>2022</v>
      </c>
      <c r="O42" s="3839"/>
      <c r="P42" s="3839">
        <v>50770</v>
      </c>
      <c r="Q42" s="4189">
        <v>0.75</v>
      </c>
      <c r="R42" s="4189">
        <v>0.73950800000000005</v>
      </c>
      <c r="S42" s="4189">
        <v>0.72</v>
      </c>
      <c r="T42" s="4189">
        <v>0.71022348320000006</v>
      </c>
      <c r="U42" s="4189">
        <v>0.7</v>
      </c>
      <c r="V42" s="4189">
        <v>0.68</v>
      </c>
      <c r="W42" s="4189">
        <v>0.67</v>
      </c>
      <c r="X42" s="4189">
        <v>0.66</v>
      </c>
      <c r="Y42" s="4189">
        <v>0.64</v>
      </c>
      <c r="Z42" s="4189">
        <v>0.63</v>
      </c>
      <c r="AA42" s="4189">
        <v>0.62</v>
      </c>
      <c r="AB42" s="4189">
        <v>0.6</v>
      </c>
      <c r="AC42" s="4189">
        <v>0.59</v>
      </c>
      <c r="AD42" s="4189">
        <v>0.57999999999999996</v>
      </c>
      <c r="AE42" s="4189">
        <v>0.56999999999999995</v>
      </c>
      <c r="AF42" s="4189">
        <v>0.56000000000000005</v>
      </c>
      <c r="AG42" s="4189">
        <v>0.55000000000000004</v>
      </c>
      <c r="AH42" s="4155" t="s">
        <v>359</v>
      </c>
      <c r="AI42" s="4155" t="s">
        <v>1999</v>
      </c>
      <c r="AJ42" s="4173">
        <v>1.29E-2</v>
      </c>
      <c r="AK42" s="4155" t="s">
        <v>2000</v>
      </c>
      <c r="AL42" s="4155" t="s">
        <v>2001</v>
      </c>
      <c r="AM42" s="4155" t="s">
        <v>1310</v>
      </c>
      <c r="AN42" s="4155" t="s">
        <v>375</v>
      </c>
      <c r="AO42" s="4155" t="s">
        <v>1505</v>
      </c>
      <c r="AP42" s="4155" t="s">
        <v>20</v>
      </c>
      <c r="AQ42" s="3837" t="str">
        <f t="shared" si="0"/>
        <v>SI</v>
      </c>
      <c r="AR42" s="4155">
        <v>383</v>
      </c>
      <c r="AS42" s="4155" t="s">
        <v>437</v>
      </c>
      <c r="AT42" s="4155" t="s">
        <v>437</v>
      </c>
      <c r="AU42" s="3839"/>
      <c r="AV42" s="4156">
        <v>50770</v>
      </c>
      <c r="AW42" s="4158">
        <v>20000</v>
      </c>
      <c r="AX42" s="4158">
        <v>20400</v>
      </c>
      <c r="AY42" s="4158">
        <v>20808</v>
      </c>
      <c r="AZ42" s="4158">
        <v>21224</v>
      </c>
      <c r="BA42" s="4158">
        <v>21649</v>
      </c>
      <c r="BB42" s="4158">
        <v>22082</v>
      </c>
      <c r="BC42" s="4158">
        <v>22523</v>
      </c>
      <c r="BD42" s="4155">
        <v>22974</v>
      </c>
      <c r="BE42" s="4158">
        <v>23433</v>
      </c>
      <c r="BF42" s="4158">
        <v>23902</v>
      </c>
      <c r="BG42" s="4158">
        <v>24380</v>
      </c>
      <c r="BH42" s="4158">
        <v>24867</v>
      </c>
      <c r="BI42" s="4158">
        <v>25365</v>
      </c>
      <c r="BJ42" s="4158">
        <v>25872</v>
      </c>
      <c r="BK42" s="4158">
        <v>26390</v>
      </c>
      <c r="BL42" s="4158">
        <v>26917</v>
      </c>
      <c r="BM42" s="4158">
        <f>SUM(AW42:BL42)</f>
        <v>372786</v>
      </c>
      <c r="BN42" s="4159">
        <v>717</v>
      </c>
      <c r="BO42" s="4159">
        <v>717</v>
      </c>
      <c r="BP42" s="3841" t="s">
        <v>1506</v>
      </c>
      <c r="BQ42" s="3842">
        <v>7521</v>
      </c>
      <c r="BR42" s="3843">
        <v>3000</v>
      </c>
      <c r="BS42" s="3843">
        <v>3000</v>
      </c>
      <c r="BT42" s="3844" t="s">
        <v>1506</v>
      </c>
      <c r="BU42" s="3845">
        <v>7521</v>
      </c>
      <c r="BV42" s="3843">
        <v>3000</v>
      </c>
      <c r="BW42" s="3829"/>
      <c r="BX42" s="3844" t="s">
        <v>1506</v>
      </c>
      <c r="BY42" s="3829"/>
      <c r="BZ42" s="3843">
        <v>3000</v>
      </c>
      <c r="CA42" s="3829"/>
      <c r="CB42" s="3844" t="s">
        <v>1506</v>
      </c>
      <c r="CC42" s="3829"/>
      <c r="CD42" s="3843">
        <v>3000</v>
      </c>
      <c r="CE42" s="3829"/>
      <c r="CF42" s="3844" t="s">
        <v>1506</v>
      </c>
      <c r="CG42" s="3829"/>
      <c r="CH42" s="3843">
        <v>3000</v>
      </c>
      <c r="CI42" s="3829"/>
      <c r="CJ42" s="3844" t="s">
        <v>1506</v>
      </c>
      <c r="CK42" s="3829"/>
      <c r="CL42" s="4159">
        <v>3000</v>
      </c>
      <c r="CM42" s="3829"/>
      <c r="CN42" s="3844" t="s">
        <v>1506</v>
      </c>
      <c r="CO42" s="3829"/>
      <c r="CP42" s="4160">
        <v>3000</v>
      </c>
      <c r="CQ42" s="3829"/>
      <c r="CR42" s="3844" t="s">
        <v>1506</v>
      </c>
      <c r="CS42" s="3829"/>
      <c r="CT42" s="4159">
        <v>3000</v>
      </c>
      <c r="CU42" s="3829"/>
      <c r="CV42" s="3844" t="s">
        <v>1506</v>
      </c>
      <c r="CW42" s="3829"/>
      <c r="CX42" s="4159">
        <v>3000</v>
      </c>
      <c r="CY42" s="3829"/>
      <c r="CZ42" s="3844" t="s">
        <v>1506</v>
      </c>
      <c r="DA42" s="3829"/>
      <c r="DB42" s="3843">
        <v>3000</v>
      </c>
      <c r="DC42" s="3829"/>
      <c r="DD42" s="3844" t="s">
        <v>1506</v>
      </c>
      <c r="DE42" s="3829"/>
      <c r="DF42" s="3843">
        <v>3000</v>
      </c>
      <c r="DG42" s="3829"/>
      <c r="DH42" s="3844" t="s">
        <v>1506</v>
      </c>
      <c r="DI42" s="3829"/>
      <c r="DJ42" s="3843">
        <v>3000</v>
      </c>
      <c r="DK42" s="3829"/>
      <c r="DL42" s="3844" t="s">
        <v>1506</v>
      </c>
      <c r="DM42" s="3829"/>
      <c r="DN42" s="3843">
        <v>3000</v>
      </c>
      <c r="DO42" s="3829"/>
      <c r="DP42" s="3844" t="s">
        <v>1506</v>
      </c>
      <c r="DQ42" s="3829"/>
      <c r="DR42" s="3843">
        <v>3000</v>
      </c>
      <c r="DS42" s="3829"/>
      <c r="DT42" s="3844" t="s">
        <v>1506</v>
      </c>
      <c r="DU42" s="3829"/>
      <c r="DV42" s="3843">
        <v>3000</v>
      </c>
      <c r="DW42" s="3829"/>
      <c r="DX42" s="3844" t="s">
        <v>1506</v>
      </c>
      <c r="DY42" s="3829"/>
      <c r="DZ42" s="4161">
        <f t="shared" si="3"/>
        <v>45717</v>
      </c>
      <c r="EA42" s="4155" t="s">
        <v>39</v>
      </c>
      <c r="EB42" s="4155" t="s">
        <v>89</v>
      </c>
      <c r="EC42" s="4155" t="s">
        <v>548</v>
      </c>
      <c r="ED42" s="4155" t="s">
        <v>549</v>
      </c>
      <c r="EE42" s="4190">
        <v>3002666728</v>
      </c>
      <c r="EF42" s="3847" t="s">
        <v>550</v>
      </c>
      <c r="EG42" s="4155" t="s">
        <v>1148</v>
      </c>
      <c r="EH42" s="4155" t="s">
        <v>1343</v>
      </c>
      <c r="EI42" s="4155" t="s">
        <v>2002</v>
      </c>
      <c r="EJ42" s="4155"/>
      <c r="EK42" s="4155"/>
      <c r="EL42" s="4163"/>
    </row>
    <row r="43" spans="1:142" ht="168.75" customHeight="1">
      <c r="A43" s="4154" t="s">
        <v>1303</v>
      </c>
      <c r="B43" s="4137">
        <v>0.31</v>
      </c>
      <c r="C43" s="4155" t="s">
        <v>1520</v>
      </c>
      <c r="D43" s="4138">
        <v>3.8699999999999998E-2</v>
      </c>
      <c r="E43" s="4155" t="s">
        <v>1521</v>
      </c>
      <c r="F43" s="4155" t="s">
        <v>1522</v>
      </c>
      <c r="G43" s="4155" t="s">
        <v>2003</v>
      </c>
      <c r="H43" s="4138">
        <v>3.8699999999999998E-2</v>
      </c>
      <c r="I43" s="4155" t="s">
        <v>2004</v>
      </c>
      <c r="J43" s="4155" t="s">
        <v>1990</v>
      </c>
      <c r="K43" s="4155" t="s">
        <v>11</v>
      </c>
      <c r="L43" s="4155" t="s">
        <v>20</v>
      </c>
      <c r="M43" s="4173">
        <v>7.6999999999999999E-2</v>
      </c>
      <c r="N43" s="4155">
        <v>2022</v>
      </c>
      <c r="O43" s="4156"/>
      <c r="P43" s="4156">
        <v>50770</v>
      </c>
      <c r="Q43" s="4173">
        <f>5.76%+M43</f>
        <v>0.1346</v>
      </c>
      <c r="R43" s="4173">
        <f t="shared" ref="R43:AE43" si="4">5.76%+Q43</f>
        <v>0.19219999999999998</v>
      </c>
      <c r="S43" s="4173">
        <f t="shared" si="4"/>
        <v>0.24979999999999997</v>
      </c>
      <c r="T43" s="4173">
        <f t="shared" si="4"/>
        <v>0.30739999999999995</v>
      </c>
      <c r="U43" s="4173">
        <f t="shared" si="4"/>
        <v>0.36499999999999994</v>
      </c>
      <c r="V43" s="4173">
        <f t="shared" si="4"/>
        <v>0.42259999999999992</v>
      </c>
      <c r="W43" s="4173">
        <f t="shared" si="4"/>
        <v>0.4801999999999999</v>
      </c>
      <c r="X43" s="4173">
        <f t="shared" si="4"/>
        <v>0.53779999999999994</v>
      </c>
      <c r="Y43" s="4173">
        <f t="shared" si="4"/>
        <v>0.59539999999999993</v>
      </c>
      <c r="Z43" s="4173">
        <f t="shared" si="4"/>
        <v>0.65299999999999991</v>
      </c>
      <c r="AA43" s="4173">
        <f t="shared" si="4"/>
        <v>0.7105999999999999</v>
      </c>
      <c r="AB43" s="4173">
        <f t="shared" si="4"/>
        <v>0.76819999999999988</v>
      </c>
      <c r="AC43" s="4173">
        <f t="shared" si="4"/>
        <v>0.82579999999999987</v>
      </c>
      <c r="AD43" s="4173">
        <f t="shared" si="4"/>
        <v>0.88339999999999985</v>
      </c>
      <c r="AE43" s="4173">
        <f t="shared" si="4"/>
        <v>0.94099999999999984</v>
      </c>
      <c r="AF43" s="4183">
        <v>1</v>
      </c>
      <c r="AG43" s="4183">
        <v>1</v>
      </c>
      <c r="AH43" s="4155"/>
      <c r="AI43" s="3880" t="s">
        <v>2005</v>
      </c>
      <c r="AJ43" s="3881">
        <v>1.29E-2</v>
      </c>
      <c r="AK43" s="3882" t="s">
        <v>2006</v>
      </c>
      <c r="AL43" s="4155" t="s">
        <v>1535</v>
      </c>
      <c r="AM43" s="4155" t="s">
        <v>1310</v>
      </c>
      <c r="AN43" s="4155" t="s">
        <v>1527</v>
      </c>
      <c r="AO43" s="4155" t="s">
        <v>11</v>
      </c>
      <c r="AP43" s="4155" t="s">
        <v>23</v>
      </c>
      <c r="AQ43" s="3837" t="str">
        <f t="shared" si="0"/>
        <v>SI</v>
      </c>
      <c r="AR43" s="4155" t="s">
        <v>1513</v>
      </c>
      <c r="AS43" s="4173">
        <v>0.1875</v>
      </c>
      <c r="AT43" s="4155">
        <v>2023</v>
      </c>
      <c r="AU43" s="4156"/>
      <c r="AV43" s="4156">
        <v>50039</v>
      </c>
      <c r="AW43" s="4173">
        <v>0.1875</v>
      </c>
      <c r="AX43" s="4157">
        <v>0.25</v>
      </c>
      <c r="AY43" s="4173">
        <v>0.3125</v>
      </c>
      <c r="AZ43" s="4173">
        <v>0.375</v>
      </c>
      <c r="BA43" s="4173">
        <v>0.4375</v>
      </c>
      <c r="BB43" s="4157">
        <v>0.5</v>
      </c>
      <c r="BC43" s="4173">
        <v>0.5625</v>
      </c>
      <c r="BD43" s="4173">
        <v>0.625</v>
      </c>
      <c r="BE43" s="4173">
        <v>0.6875</v>
      </c>
      <c r="BF43" s="4157">
        <v>0.75</v>
      </c>
      <c r="BG43" s="4173">
        <v>0.8125</v>
      </c>
      <c r="BH43" s="4173">
        <v>0.875</v>
      </c>
      <c r="BI43" s="4173">
        <v>0.9375</v>
      </c>
      <c r="BJ43" s="4157">
        <v>1</v>
      </c>
      <c r="BK43" s="4155"/>
      <c r="BL43" s="4155"/>
      <c r="BM43" s="4157">
        <v>1</v>
      </c>
      <c r="BN43" s="4159">
        <v>13</v>
      </c>
      <c r="BO43" s="4159">
        <v>13</v>
      </c>
      <c r="BP43" s="3841" t="s">
        <v>574</v>
      </c>
      <c r="BQ43" s="3842">
        <v>7692</v>
      </c>
      <c r="BR43" s="3843">
        <v>14</v>
      </c>
      <c r="BS43" s="3843">
        <v>14</v>
      </c>
      <c r="BT43" s="3844" t="s">
        <v>574</v>
      </c>
      <c r="BU43" s="3845">
        <v>7692</v>
      </c>
      <c r="BV43" s="3843">
        <v>16</v>
      </c>
      <c r="BW43" s="3829"/>
      <c r="BX43" s="3844" t="s">
        <v>574</v>
      </c>
      <c r="BY43" s="3829"/>
      <c r="BZ43" s="3843">
        <v>17</v>
      </c>
      <c r="CA43" s="3829"/>
      <c r="CB43" s="3844" t="s">
        <v>574</v>
      </c>
      <c r="CC43" s="3829"/>
      <c r="CD43" s="3843">
        <v>18</v>
      </c>
      <c r="CE43" s="3829"/>
      <c r="CF43" s="3844" t="s">
        <v>574</v>
      </c>
      <c r="CG43" s="3829"/>
      <c r="CH43" s="3843">
        <v>20</v>
      </c>
      <c r="CI43" s="3829"/>
      <c r="CJ43" s="3844" t="s">
        <v>574</v>
      </c>
      <c r="CK43" s="3829"/>
      <c r="CL43" s="4159">
        <v>22</v>
      </c>
      <c r="CM43" s="3829"/>
      <c r="CN43" s="3844" t="s">
        <v>574</v>
      </c>
      <c r="CO43" s="3829"/>
      <c r="CP43" s="4160">
        <v>25</v>
      </c>
      <c r="CQ43" s="3829"/>
      <c r="CR43" s="3844" t="s">
        <v>574</v>
      </c>
      <c r="CS43" s="3829"/>
      <c r="CT43" s="4159">
        <v>27</v>
      </c>
      <c r="CU43" s="3829"/>
      <c r="CV43" s="3844" t="s">
        <v>574</v>
      </c>
      <c r="CW43" s="3829"/>
      <c r="CX43" s="4159">
        <v>30</v>
      </c>
      <c r="CY43" s="3829"/>
      <c r="CZ43" s="3844" t="s">
        <v>574</v>
      </c>
      <c r="DA43" s="3829"/>
      <c r="DB43" s="3843">
        <v>35</v>
      </c>
      <c r="DC43" s="3829"/>
      <c r="DD43" s="3844" t="s">
        <v>574</v>
      </c>
      <c r="DE43" s="3829"/>
      <c r="DF43" s="3843">
        <v>39</v>
      </c>
      <c r="DG43" s="3829"/>
      <c r="DH43" s="3844" t="s">
        <v>574</v>
      </c>
      <c r="DI43" s="3829"/>
      <c r="DJ43" s="3843">
        <v>44</v>
      </c>
      <c r="DK43" s="3829"/>
      <c r="DL43" s="3844" t="s">
        <v>574</v>
      </c>
      <c r="DM43" s="3829"/>
      <c r="DN43" s="3843">
        <v>50</v>
      </c>
      <c r="DO43" s="3829"/>
      <c r="DP43" s="3844" t="s">
        <v>574</v>
      </c>
      <c r="DQ43" s="3829"/>
      <c r="DR43" s="3843"/>
      <c r="DS43" s="3829"/>
      <c r="DT43" s="3844" t="s">
        <v>574</v>
      </c>
      <c r="DU43" s="3829"/>
      <c r="DV43" s="3843"/>
      <c r="DW43" s="3829"/>
      <c r="DX43" s="3844" t="s">
        <v>574</v>
      </c>
      <c r="DY43" s="3829"/>
      <c r="DZ43" s="4161">
        <v>550</v>
      </c>
      <c r="EA43" s="4155" t="s">
        <v>288</v>
      </c>
      <c r="EB43" s="4155" t="s">
        <v>289</v>
      </c>
      <c r="EC43" s="4155" t="s">
        <v>290</v>
      </c>
      <c r="ED43" s="4155" t="s">
        <v>1376</v>
      </c>
      <c r="EE43" s="4155">
        <v>3779595</v>
      </c>
      <c r="EF43" s="3847" t="s">
        <v>1377</v>
      </c>
      <c r="EG43" s="4155"/>
      <c r="EH43" s="4155"/>
      <c r="EI43" s="4155"/>
      <c r="EJ43" s="4155"/>
      <c r="EK43" s="4155"/>
      <c r="EL43" s="4191"/>
    </row>
    <row r="44" spans="1:142" ht="168.75" customHeight="1">
      <c r="A44" s="4154" t="s">
        <v>1303</v>
      </c>
      <c r="B44" s="4137">
        <v>0.31</v>
      </c>
      <c r="C44" s="4155" t="s">
        <v>1520</v>
      </c>
      <c r="D44" s="4138">
        <v>3.8699999999999998E-2</v>
      </c>
      <c r="E44" s="4155" t="s">
        <v>1521</v>
      </c>
      <c r="F44" s="4155" t="s">
        <v>1522</v>
      </c>
      <c r="G44" s="3849" t="s">
        <v>2003</v>
      </c>
      <c r="H44" s="4138">
        <v>3.8699999999999998E-2</v>
      </c>
      <c r="I44" s="3849" t="s">
        <v>2004</v>
      </c>
      <c r="J44" s="4155" t="s">
        <v>1990</v>
      </c>
      <c r="K44" s="4155" t="s">
        <v>11</v>
      </c>
      <c r="L44" s="4155" t="s">
        <v>20</v>
      </c>
      <c r="M44" s="4173">
        <v>7.6999999999999999E-2</v>
      </c>
      <c r="N44" s="4155">
        <v>2022</v>
      </c>
      <c r="O44" s="4156"/>
      <c r="P44" s="4156">
        <v>50770</v>
      </c>
      <c r="Q44" s="4173">
        <f>5.76%+M44</f>
        <v>0.1346</v>
      </c>
      <c r="R44" s="4173">
        <f t="shared" ref="R44:AE44" si="5">5.76%+Q44</f>
        <v>0.19219999999999998</v>
      </c>
      <c r="S44" s="4173">
        <f t="shared" si="5"/>
        <v>0.24979999999999997</v>
      </c>
      <c r="T44" s="4173">
        <f t="shared" si="5"/>
        <v>0.30739999999999995</v>
      </c>
      <c r="U44" s="4173">
        <f t="shared" si="5"/>
        <v>0.36499999999999994</v>
      </c>
      <c r="V44" s="4173">
        <f t="shared" si="5"/>
        <v>0.42259999999999992</v>
      </c>
      <c r="W44" s="4173">
        <f t="shared" si="5"/>
        <v>0.4801999999999999</v>
      </c>
      <c r="X44" s="4173">
        <f t="shared" si="5"/>
        <v>0.53779999999999994</v>
      </c>
      <c r="Y44" s="4173">
        <f t="shared" si="5"/>
        <v>0.59539999999999993</v>
      </c>
      <c r="Z44" s="4173">
        <f t="shared" si="5"/>
        <v>0.65299999999999991</v>
      </c>
      <c r="AA44" s="4173">
        <f t="shared" si="5"/>
        <v>0.7105999999999999</v>
      </c>
      <c r="AB44" s="4173">
        <f t="shared" si="5"/>
        <v>0.76819999999999988</v>
      </c>
      <c r="AC44" s="4173">
        <f t="shared" si="5"/>
        <v>0.82579999999999987</v>
      </c>
      <c r="AD44" s="4173">
        <f t="shared" si="5"/>
        <v>0.88339999999999985</v>
      </c>
      <c r="AE44" s="4173">
        <f t="shared" si="5"/>
        <v>0.94099999999999984</v>
      </c>
      <c r="AF44" s="4183">
        <v>1</v>
      </c>
      <c r="AG44" s="4183">
        <v>1</v>
      </c>
      <c r="AH44" s="4155" t="s">
        <v>1523</v>
      </c>
      <c r="AI44" s="3849" t="s">
        <v>2007</v>
      </c>
      <c r="AJ44" s="4173">
        <v>1.29E-2</v>
      </c>
      <c r="AK44" s="4155" t="s">
        <v>2008</v>
      </c>
      <c r="AL44" s="4155" t="s">
        <v>2009</v>
      </c>
      <c r="AM44" s="4155" t="s">
        <v>1310</v>
      </c>
      <c r="AN44" s="4155" t="s">
        <v>1527</v>
      </c>
      <c r="AO44" s="4155" t="s">
        <v>635</v>
      </c>
      <c r="AP44" s="4155" t="s">
        <v>20</v>
      </c>
      <c r="AQ44" s="3837" t="str">
        <f t="shared" ref="AQ44:AQ75" si="6">IF(ISNUMBER(SEARCH("ND",AR44)),"NO","SI")</f>
        <v>NO</v>
      </c>
      <c r="AR44" s="4155" t="s">
        <v>437</v>
      </c>
      <c r="AS44" s="4157" t="s">
        <v>437</v>
      </c>
      <c r="AT44" s="4155" t="s">
        <v>437</v>
      </c>
      <c r="AU44" s="4156"/>
      <c r="AV44" s="4156">
        <v>50769</v>
      </c>
      <c r="AW44" s="4155">
        <v>0</v>
      </c>
      <c r="AX44" s="4155">
        <v>100</v>
      </c>
      <c r="AY44" s="4155">
        <v>100</v>
      </c>
      <c r="AZ44" s="4155">
        <v>100</v>
      </c>
      <c r="BA44" s="4155">
        <v>100</v>
      </c>
      <c r="BB44" s="4155">
        <v>100</v>
      </c>
      <c r="BC44" s="4155">
        <v>100</v>
      </c>
      <c r="BD44" s="4155">
        <v>100</v>
      </c>
      <c r="BE44" s="4155">
        <v>100</v>
      </c>
      <c r="BF44" s="4155">
        <v>100</v>
      </c>
      <c r="BG44" s="4155">
        <v>100</v>
      </c>
      <c r="BH44" s="4155">
        <v>100</v>
      </c>
      <c r="BI44" s="4155">
        <v>100</v>
      </c>
      <c r="BJ44" s="4155">
        <v>100</v>
      </c>
      <c r="BK44" s="4155">
        <v>100</v>
      </c>
      <c r="BL44" s="4155">
        <v>100</v>
      </c>
      <c r="BM44" s="4190">
        <f>SUM(AW44:BL44)</f>
        <v>1500</v>
      </c>
      <c r="BN44" s="4159">
        <v>0</v>
      </c>
      <c r="BO44" s="4159">
        <v>0</v>
      </c>
      <c r="BP44" s="3841" t="s">
        <v>574</v>
      </c>
      <c r="BQ44" s="3842"/>
      <c r="BR44" s="3843">
        <v>49</v>
      </c>
      <c r="BS44" s="3843">
        <v>49</v>
      </c>
      <c r="BT44" s="3844" t="s">
        <v>574</v>
      </c>
      <c r="BU44" s="3845"/>
      <c r="BV44" s="3843">
        <v>54</v>
      </c>
      <c r="BW44" s="3829" t="s">
        <v>359</v>
      </c>
      <c r="BX44" s="3844" t="s">
        <v>574</v>
      </c>
      <c r="BY44" s="3829" t="s">
        <v>359</v>
      </c>
      <c r="BZ44" s="3843">
        <v>59</v>
      </c>
      <c r="CA44" s="3829" t="s">
        <v>359</v>
      </c>
      <c r="CB44" s="3844" t="s">
        <v>574</v>
      </c>
      <c r="CC44" s="3829" t="s">
        <v>359</v>
      </c>
      <c r="CD44" s="3843">
        <v>64</v>
      </c>
      <c r="CE44" s="3829" t="s">
        <v>359</v>
      </c>
      <c r="CF44" s="3844" t="s">
        <v>574</v>
      </c>
      <c r="CG44" s="3829" t="s">
        <v>359</v>
      </c>
      <c r="CH44" s="3843">
        <v>70</v>
      </c>
      <c r="CI44" s="3829" t="s">
        <v>359</v>
      </c>
      <c r="CJ44" s="3844" t="s">
        <v>574</v>
      </c>
      <c r="CK44" s="3829" t="s">
        <v>359</v>
      </c>
      <c r="CL44" s="4159">
        <v>78</v>
      </c>
      <c r="CM44" s="3829" t="s">
        <v>359</v>
      </c>
      <c r="CN44" s="3844" t="s">
        <v>574</v>
      </c>
      <c r="CO44" s="3829" t="s">
        <v>359</v>
      </c>
      <c r="CP44" s="4160">
        <v>86</v>
      </c>
      <c r="CQ44" s="3829" t="s">
        <v>359</v>
      </c>
      <c r="CR44" s="3844" t="s">
        <v>574</v>
      </c>
      <c r="CS44" s="3829" t="s">
        <v>359</v>
      </c>
      <c r="CT44" s="4159">
        <v>96</v>
      </c>
      <c r="CU44" s="3829" t="s">
        <v>359</v>
      </c>
      <c r="CV44" s="3844" t="s">
        <v>574</v>
      </c>
      <c r="CW44" s="3829" t="s">
        <v>359</v>
      </c>
      <c r="CX44" s="4159">
        <v>107</v>
      </c>
      <c r="CY44" s="3829" t="s">
        <v>359</v>
      </c>
      <c r="CZ44" s="3844" t="s">
        <v>574</v>
      </c>
      <c r="DA44" s="3829" t="s">
        <v>359</v>
      </c>
      <c r="DB44" s="3843">
        <v>121</v>
      </c>
      <c r="DC44" s="3829" t="s">
        <v>359</v>
      </c>
      <c r="DD44" s="3844" t="s">
        <v>574</v>
      </c>
      <c r="DE44" s="3829" t="s">
        <v>359</v>
      </c>
      <c r="DF44" s="3843">
        <v>155</v>
      </c>
      <c r="DG44" s="3829" t="s">
        <v>359</v>
      </c>
      <c r="DH44" s="3844" t="s">
        <v>574</v>
      </c>
      <c r="DI44" s="3829" t="s">
        <v>359</v>
      </c>
      <c r="DJ44" s="3843">
        <v>176</v>
      </c>
      <c r="DK44" s="3829" t="s">
        <v>359</v>
      </c>
      <c r="DL44" s="3844" t="s">
        <v>574</v>
      </c>
      <c r="DM44" s="3829" t="s">
        <v>359</v>
      </c>
      <c r="DN44" s="3843">
        <v>197</v>
      </c>
      <c r="DO44" s="3829" t="s">
        <v>359</v>
      </c>
      <c r="DP44" s="3844" t="s">
        <v>574</v>
      </c>
      <c r="DQ44" s="3829" t="s">
        <v>359</v>
      </c>
      <c r="DR44" s="3843">
        <v>203</v>
      </c>
      <c r="DS44" s="3829" t="s">
        <v>359</v>
      </c>
      <c r="DT44" s="3844" t="s">
        <v>574</v>
      </c>
      <c r="DU44" s="3829" t="s">
        <v>359</v>
      </c>
      <c r="DV44" s="3843">
        <v>233</v>
      </c>
      <c r="DW44" s="3829" t="s">
        <v>359</v>
      </c>
      <c r="DX44" s="3844" t="s">
        <v>574</v>
      </c>
      <c r="DY44" s="3829" t="s">
        <v>359</v>
      </c>
      <c r="DZ44" s="4161">
        <f>BN44+BR44+BV44+BZ44+CD44+CH44+CL44+CP44+CT44+CX44+DB44+DF44+DJ44+DN44+DR44+DV44</f>
        <v>1748</v>
      </c>
      <c r="EA44" s="4155" t="s">
        <v>288</v>
      </c>
      <c r="EB44" s="4155" t="s">
        <v>289</v>
      </c>
      <c r="EC44" s="4155" t="s">
        <v>290</v>
      </c>
      <c r="ED44" s="4155" t="s">
        <v>1376</v>
      </c>
      <c r="EE44" s="4155">
        <v>3779595</v>
      </c>
      <c r="EF44" s="3847" t="s">
        <v>1377</v>
      </c>
      <c r="EG44" s="4155" t="s">
        <v>359</v>
      </c>
      <c r="EH44" s="4155" t="s">
        <v>359</v>
      </c>
      <c r="EI44" s="4155" t="s">
        <v>359</v>
      </c>
      <c r="EJ44" s="4155" t="s">
        <v>359</v>
      </c>
      <c r="EK44" s="4155" t="s">
        <v>359</v>
      </c>
      <c r="EL44" s="4191"/>
    </row>
    <row r="45" spans="1:142" ht="142.5" customHeight="1">
      <c r="A45" s="4154" t="s">
        <v>1303</v>
      </c>
      <c r="B45" s="4137">
        <v>0.31</v>
      </c>
      <c r="C45" s="4155" t="s">
        <v>1520</v>
      </c>
      <c r="D45" s="4138">
        <v>3.8699999999999998E-2</v>
      </c>
      <c r="E45" s="4155" t="s">
        <v>1521</v>
      </c>
      <c r="F45" s="4155" t="s">
        <v>1522</v>
      </c>
      <c r="G45" s="4155" t="s">
        <v>2003</v>
      </c>
      <c r="H45" s="4138">
        <v>3.8699999999999998E-2</v>
      </c>
      <c r="I45" s="4155" t="s">
        <v>2004</v>
      </c>
      <c r="J45" s="4155" t="s">
        <v>1990</v>
      </c>
      <c r="K45" s="4155" t="s">
        <v>11</v>
      </c>
      <c r="L45" s="4155" t="s">
        <v>20</v>
      </c>
      <c r="M45" s="4173">
        <v>7.6999999999999999E-2</v>
      </c>
      <c r="N45" s="4155">
        <v>2022</v>
      </c>
      <c r="O45" s="4156"/>
      <c r="P45" s="4156">
        <v>50770</v>
      </c>
      <c r="Q45" s="4173">
        <f>5.76%+M45</f>
        <v>0.1346</v>
      </c>
      <c r="R45" s="4173">
        <f t="shared" ref="R45:AE45" si="7">5.76%+Q45</f>
        <v>0.19219999999999998</v>
      </c>
      <c r="S45" s="4173">
        <f t="shared" si="7"/>
        <v>0.24979999999999997</v>
      </c>
      <c r="T45" s="4173">
        <f t="shared" si="7"/>
        <v>0.30739999999999995</v>
      </c>
      <c r="U45" s="4173">
        <f t="shared" si="7"/>
        <v>0.36499999999999994</v>
      </c>
      <c r="V45" s="4173">
        <f t="shared" si="7"/>
        <v>0.42259999999999992</v>
      </c>
      <c r="W45" s="4173">
        <f t="shared" si="7"/>
        <v>0.4801999999999999</v>
      </c>
      <c r="X45" s="4173">
        <f t="shared" si="7"/>
        <v>0.53779999999999994</v>
      </c>
      <c r="Y45" s="4173">
        <f t="shared" si="7"/>
        <v>0.59539999999999993</v>
      </c>
      <c r="Z45" s="4173">
        <f t="shared" si="7"/>
        <v>0.65299999999999991</v>
      </c>
      <c r="AA45" s="4173">
        <f t="shared" si="7"/>
        <v>0.7105999999999999</v>
      </c>
      <c r="AB45" s="4173">
        <f t="shared" si="7"/>
        <v>0.76819999999999988</v>
      </c>
      <c r="AC45" s="4173">
        <f t="shared" si="7"/>
        <v>0.82579999999999987</v>
      </c>
      <c r="AD45" s="4173">
        <f t="shared" si="7"/>
        <v>0.88339999999999985</v>
      </c>
      <c r="AE45" s="4173">
        <f t="shared" si="7"/>
        <v>0.94099999999999984</v>
      </c>
      <c r="AF45" s="4183">
        <v>1</v>
      </c>
      <c r="AG45" s="4183">
        <v>1</v>
      </c>
      <c r="AH45" s="4155"/>
      <c r="AI45" s="4155" t="s">
        <v>2010</v>
      </c>
      <c r="AJ45" s="4173">
        <v>1.29E-2</v>
      </c>
      <c r="AK45" s="4155" t="s">
        <v>2011</v>
      </c>
      <c r="AL45" s="4155" t="s">
        <v>2012</v>
      </c>
      <c r="AM45" s="4155" t="s">
        <v>1310</v>
      </c>
      <c r="AN45" s="4155" t="s">
        <v>2013</v>
      </c>
      <c r="AO45" s="4155" t="s">
        <v>14</v>
      </c>
      <c r="AP45" s="4155" t="s">
        <v>26</v>
      </c>
      <c r="AQ45" s="3837" t="str">
        <f t="shared" si="6"/>
        <v>SI</v>
      </c>
      <c r="AR45" s="4155" t="s">
        <v>1513</v>
      </c>
      <c r="AS45" s="4173">
        <v>5.8799999999999998E-2</v>
      </c>
      <c r="AT45" s="4155">
        <v>2022</v>
      </c>
      <c r="AU45" s="4156"/>
      <c r="AV45" s="4156">
        <v>50039</v>
      </c>
      <c r="AW45" s="4173">
        <v>0.1176</v>
      </c>
      <c r="AX45" s="4173">
        <v>0.1764</v>
      </c>
      <c r="AY45" s="4173">
        <v>0.23519999999999999</v>
      </c>
      <c r="AZ45" s="4173">
        <v>0.29399999999999998</v>
      </c>
      <c r="BA45" s="4173">
        <v>0.3528</v>
      </c>
      <c r="BB45" s="4173">
        <v>0.41160000000000002</v>
      </c>
      <c r="BC45" s="4173">
        <v>0.47039999999999998</v>
      </c>
      <c r="BD45" s="4173">
        <v>0.5292</v>
      </c>
      <c r="BE45" s="4173">
        <v>0.58079999999999998</v>
      </c>
      <c r="BF45" s="4173">
        <v>0.64680000000000004</v>
      </c>
      <c r="BG45" s="4173">
        <v>0.7056</v>
      </c>
      <c r="BH45" s="4173">
        <v>0.76439999999999997</v>
      </c>
      <c r="BI45" s="4173">
        <v>0.82320000000000004</v>
      </c>
      <c r="BJ45" s="4173">
        <v>0.88200000000000001</v>
      </c>
      <c r="BK45" s="4157">
        <v>0.94</v>
      </c>
      <c r="BL45" s="4157">
        <v>1</v>
      </c>
      <c r="BM45" s="4157">
        <v>1</v>
      </c>
      <c r="BN45" s="4159">
        <v>14</v>
      </c>
      <c r="BO45" s="4159">
        <v>14</v>
      </c>
      <c r="BP45" s="3841" t="s">
        <v>574</v>
      </c>
      <c r="BQ45" s="3842"/>
      <c r="BR45" s="3843">
        <v>49</v>
      </c>
      <c r="BS45" s="3843">
        <v>49</v>
      </c>
      <c r="BT45" s="3844" t="s">
        <v>574</v>
      </c>
      <c r="BU45" s="3845"/>
      <c r="BV45" s="3843">
        <v>54</v>
      </c>
      <c r="BW45" s="3829" t="s">
        <v>359</v>
      </c>
      <c r="BX45" s="3844" t="s">
        <v>574</v>
      </c>
      <c r="BY45" s="3829" t="s">
        <v>359</v>
      </c>
      <c r="BZ45" s="3843">
        <v>59</v>
      </c>
      <c r="CA45" s="3829" t="s">
        <v>359</v>
      </c>
      <c r="CB45" s="3844" t="s">
        <v>574</v>
      </c>
      <c r="CC45" s="3829" t="s">
        <v>359</v>
      </c>
      <c r="CD45" s="3843">
        <v>64</v>
      </c>
      <c r="CE45" s="3829" t="s">
        <v>359</v>
      </c>
      <c r="CF45" s="3844" t="s">
        <v>574</v>
      </c>
      <c r="CG45" s="3829" t="s">
        <v>359</v>
      </c>
      <c r="CH45" s="3843">
        <v>70</v>
      </c>
      <c r="CI45" s="3829" t="s">
        <v>359</v>
      </c>
      <c r="CJ45" s="3844" t="s">
        <v>574</v>
      </c>
      <c r="CK45" s="3829" t="s">
        <v>359</v>
      </c>
      <c r="CL45" s="4159">
        <v>78</v>
      </c>
      <c r="CM45" s="3829" t="s">
        <v>359</v>
      </c>
      <c r="CN45" s="3844" t="s">
        <v>574</v>
      </c>
      <c r="CO45" s="3829" t="s">
        <v>359</v>
      </c>
      <c r="CP45" s="4160">
        <v>86</v>
      </c>
      <c r="CQ45" s="3829" t="s">
        <v>359</v>
      </c>
      <c r="CR45" s="3844" t="s">
        <v>574</v>
      </c>
      <c r="CS45" s="3829" t="s">
        <v>359</v>
      </c>
      <c r="CT45" s="4159">
        <v>96</v>
      </c>
      <c r="CU45" s="3829" t="s">
        <v>359</v>
      </c>
      <c r="CV45" s="3844" t="s">
        <v>574</v>
      </c>
      <c r="CW45" s="3829" t="s">
        <v>359</v>
      </c>
      <c r="CX45" s="4159">
        <v>107</v>
      </c>
      <c r="CY45" s="3829" t="s">
        <v>359</v>
      </c>
      <c r="CZ45" s="3844" t="s">
        <v>574</v>
      </c>
      <c r="DA45" s="3829" t="s">
        <v>359</v>
      </c>
      <c r="DB45" s="3843">
        <v>121</v>
      </c>
      <c r="DC45" s="3829" t="s">
        <v>359</v>
      </c>
      <c r="DD45" s="3844" t="s">
        <v>574</v>
      </c>
      <c r="DE45" s="3829" t="s">
        <v>359</v>
      </c>
      <c r="DF45" s="3843">
        <v>155</v>
      </c>
      <c r="DG45" s="3829" t="s">
        <v>359</v>
      </c>
      <c r="DH45" s="3844" t="s">
        <v>574</v>
      </c>
      <c r="DI45" s="3829" t="s">
        <v>359</v>
      </c>
      <c r="DJ45" s="3843">
        <v>176</v>
      </c>
      <c r="DK45" s="3829" t="s">
        <v>359</v>
      </c>
      <c r="DL45" s="3844" t="s">
        <v>574</v>
      </c>
      <c r="DM45" s="3829" t="s">
        <v>359</v>
      </c>
      <c r="DN45" s="3843">
        <v>197</v>
      </c>
      <c r="DO45" s="3829" t="s">
        <v>359</v>
      </c>
      <c r="DP45" s="3844" t="s">
        <v>574</v>
      </c>
      <c r="DQ45" s="3829" t="s">
        <v>359</v>
      </c>
      <c r="DR45" s="3843">
        <v>203</v>
      </c>
      <c r="DS45" s="3829" t="s">
        <v>359</v>
      </c>
      <c r="DT45" s="3844" t="s">
        <v>574</v>
      </c>
      <c r="DU45" s="3829" t="s">
        <v>359</v>
      </c>
      <c r="DV45" s="3843">
        <v>233</v>
      </c>
      <c r="DW45" s="3829" t="s">
        <v>359</v>
      </c>
      <c r="DX45" s="3844" t="s">
        <v>574</v>
      </c>
      <c r="DY45" s="3829" t="s">
        <v>359</v>
      </c>
      <c r="DZ45" s="4161">
        <f>BN45+BR45+BV45+BZ45+CD45+CH45+CL45+CP45+CT45+CX45+DB45+DF45+DJ45+DN45+DR45+DV45</f>
        <v>1762</v>
      </c>
      <c r="EA45" s="4155" t="s">
        <v>288</v>
      </c>
      <c r="EB45" s="4155" t="s">
        <v>289</v>
      </c>
      <c r="EC45" s="4155" t="s">
        <v>290</v>
      </c>
      <c r="ED45" s="4155" t="s">
        <v>1376</v>
      </c>
      <c r="EE45" s="4155">
        <v>3779595</v>
      </c>
      <c r="EF45" s="3847" t="s">
        <v>1377</v>
      </c>
      <c r="EG45" s="4155"/>
      <c r="EH45" s="4155"/>
      <c r="EI45" s="4155"/>
      <c r="EJ45" s="4155"/>
      <c r="EK45" s="4155"/>
      <c r="EL45" s="4191"/>
    </row>
    <row r="46" spans="1:142" ht="168.75" customHeight="1">
      <c r="A46" s="3883" t="s">
        <v>1536</v>
      </c>
      <c r="B46" s="3884">
        <v>0.11</v>
      </c>
      <c r="C46" s="3856" t="s">
        <v>2014</v>
      </c>
      <c r="D46" s="3885">
        <v>2.75E-2</v>
      </c>
      <c r="E46" s="3856" t="s">
        <v>2015</v>
      </c>
      <c r="F46" s="3886" t="s">
        <v>2016</v>
      </c>
      <c r="G46" s="3856" t="s">
        <v>2017</v>
      </c>
      <c r="H46" s="3885">
        <v>2.75E-2</v>
      </c>
      <c r="I46" s="3856" t="s">
        <v>2015</v>
      </c>
      <c r="J46" s="3886" t="s">
        <v>2016</v>
      </c>
      <c r="K46" s="3856" t="s">
        <v>572</v>
      </c>
      <c r="L46" s="3856" t="s">
        <v>26</v>
      </c>
      <c r="M46" s="3887">
        <v>0.1</v>
      </c>
      <c r="N46" s="3888">
        <v>2023</v>
      </c>
      <c r="O46" s="3888"/>
      <c r="P46" s="3889">
        <v>50770</v>
      </c>
      <c r="Q46" s="3887">
        <v>0.1</v>
      </c>
      <c r="R46" s="3887">
        <v>0.15</v>
      </c>
      <c r="S46" s="3887">
        <v>0.3</v>
      </c>
      <c r="T46" s="3887">
        <v>0.4</v>
      </c>
      <c r="U46" s="3887">
        <v>0.45</v>
      </c>
      <c r="V46" s="3887">
        <v>0.5</v>
      </c>
      <c r="W46" s="3887">
        <v>0.55000000000000004</v>
      </c>
      <c r="X46" s="3887">
        <v>0.6</v>
      </c>
      <c r="Y46" s="3887">
        <v>0.65</v>
      </c>
      <c r="Z46" s="3887">
        <v>0.7</v>
      </c>
      <c r="AA46" s="3887">
        <v>0.75</v>
      </c>
      <c r="AB46" s="3887">
        <v>0.8</v>
      </c>
      <c r="AC46" s="3887">
        <v>0.85</v>
      </c>
      <c r="AD46" s="3887">
        <v>0.9</v>
      </c>
      <c r="AE46" s="3887">
        <v>0.95</v>
      </c>
      <c r="AF46" s="3887">
        <v>1</v>
      </c>
      <c r="AG46" s="3887">
        <v>1</v>
      </c>
      <c r="AH46" s="3856" t="s">
        <v>1540</v>
      </c>
      <c r="AI46" s="3856" t="s">
        <v>2018</v>
      </c>
      <c r="AJ46" s="3885">
        <v>9.1000000000000004E-3</v>
      </c>
      <c r="AK46" s="3834" t="s">
        <v>2019</v>
      </c>
      <c r="AL46" s="3856" t="s">
        <v>2020</v>
      </c>
      <c r="AM46" s="3856" t="s">
        <v>1310</v>
      </c>
      <c r="AN46" s="3856" t="s">
        <v>2021</v>
      </c>
      <c r="AO46" s="3856" t="s">
        <v>1545</v>
      </c>
      <c r="AP46" s="3856" t="s">
        <v>23</v>
      </c>
      <c r="AQ46" s="3837" t="str">
        <f t="shared" si="6"/>
        <v>SI</v>
      </c>
      <c r="AR46" s="3856">
        <v>355</v>
      </c>
      <c r="AS46" s="3884">
        <v>1</v>
      </c>
      <c r="AT46" s="3856">
        <v>2022</v>
      </c>
      <c r="AU46" s="3890"/>
      <c r="AV46" s="3890">
        <v>50769</v>
      </c>
      <c r="AW46" s="3884">
        <v>1</v>
      </c>
      <c r="AX46" s="3884">
        <v>1</v>
      </c>
      <c r="AY46" s="3884">
        <v>1</v>
      </c>
      <c r="AZ46" s="3884">
        <v>1</v>
      </c>
      <c r="BA46" s="3884">
        <v>1</v>
      </c>
      <c r="BB46" s="3884">
        <v>1</v>
      </c>
      <c r="BC46" s="3884">
        <v>1</v>
      </c>
      <c r="BD46" s="3884">
        <v>1</v>
      </c>
      <c r="BE46" s="3884">
        <v>1</v>
      </c>
      <c r="BF46" s="3884">
        <v>1</v>
      </c>
      <c r="BG46" s="3884">
        <v>1</v>
      </c>
      <c r="BH46" s="3884">
        <v>1</v>
      </c>
      <c r="BI46" s="3884">
        <v>1</v>
      </c>
      <c r="BJ46" s="3884">
        <v>1</v>
      </c>
      <c r="BK46" s="3884">
        <v>1</v>
      </c>
      <c r="BL46" s="3884">
        <v>1</v>
      </c>
      <c r="BM46" s="3884">
        <v>1</v>
      </c>
      <c r="BN46" s="3891">
        <v>68</v>
      </c>
      <c r="BO46" s="3891">
        <v>68</v>
      </c>
      <c r="BP46" s="3841" t="s">
        <v>574</v>
      </c>
      <c r="BQ46" s="3892">
        <v>7695</v>
      </c>
      <c r="BR46" s="3891">
        <v>73</v>
      </c>
      <c r="BS46" s="3891">
        <v>73</v>
      </c>
      <c r="BT46" s="3844" t="s">
        <v>574</v>
      </c>
      <c r="BU46" s="3888">
        <v>7695</v>
      </c>
      <c r="BV46" s="3891">
        <v>79</v>
      </c>
      <c r="BW46" s="3856"/>
      <c r="BX46" s="3844" t="s">
        <v>574</v>
      </c>
      <c r="BY46" s="3856"/>
      <c r="BZ46" s="3891">
        <v>86</v>
      </c>
      <c r="CA46" s="3856"/>
      <c r="CB46" s="3844" t="s">
        <v>574</v>
      </c>
      <c r="CC46" s="3856"/>
      <c r="CD46" s="3891">
        <v>94</v>
      </c>
      <c r="CE46" s="3856"/>
      <c r="CF46" s="3844" t="s">
        <v>574</v>
      </c>
      <c r="CG46" s="3856"/>
      <c r="CH46" s="3891">
        <v>104</v>
      </c>
      <c r="CI46" s="3856"/>
      <c r="CJ46" s="3844" t="s">
        <v>574</v>
      </c>
      <c r="CK46" s="3856"/>
      <c r="CL46" s="3891">
        <v>115</v>
      </c>
      <c r="CM46" s="3856"/>
      <c r="CN46" s="3844" t="s">
        <v>574</v>
      </c>
      <c r="CO46" s="3856"/>
      <c r="CP46" s="3893">
        <v>127</v>
      </c>
      <c r="CQ46" s="3856"/>
      <c r="CR46" s="3844" t="s">
        <v>574</v>
      </c>
      <c r="CS46" s="3856"/>
      <c r="CT46" s="3891">
        <v>143</v>
      </c>
      <c r="CU46" s="3856"/>
      <c r="CV46" s="3844" t="s">
        <v>574</v>
      </c>
      <c r="CW46" s="3856"/>
      <c r="CX46" s="3891">
        <v>159</v>
      </c>
      <c r="CY46" s="3856"/>
      <c r="CZ46" s="3844" t="s">
        <v>574</v>
      </c>
      <c r="DA46" s="3856"/>
      <c r="DB46" s="3891">
        <v>179</v>
      </c>
      <c r="DC46" s="3856"/>
      <c r="DD46" s="3844" t="s">
        <v>574</v>
      </c>
      <c r="DE46" s="3856"/>
      <c r="DF46" s="3891">
        <v>203</v>
      </c>
      <c r="DG46" s="3856"/>
      <c r="DH46" s="3844" t="s">
        <v>574</v>
      </c>
      <c r="DI46" s="3856"/>
      <c r="DJ46" s="3891">
        <v>229</v>
      </c>
      <c r="DK46" s="3856"/>
      <c r="DL46" s="3844" t="s">
        <v>574</v>
      </c>
      <c r="DM46" s="3856"/>
      <c r="DN46" s="3891">
        <v>261</v>
      </c>
      <c r="DO46" s="3856"/>
      <c r="DP46" s="3844" t="s">
        <v>574</v>
      </c>
      <c r="DQ46" s="3856"/>
      <c r="DR46" s="3891">
        <v>300</v>
      </c>
      <c r="DS46" s="3856"/>
      <c r="DT46" s="3844" t="s">
        <v>574</v>
      </c>
      <c r="DU46" s="3856"/>
      <c r="DV46" s="3891">
        <v>345</v>
      </c>
      <c r="DW46" s="3856"/>
      <c r="DX46" s="3844" t="s">
        <v>574</v>
      </c>
      <c r="DY46" s="3856"/>
      <c r="DZ46" s="4161">
        <f>BN46+BR46+BV46+BZ46+CD46+CH46+CL46+CP46+CT46+CX46+DB46+DF46+DJ46+DN46+DR46+DV46</f>
        <v>2565</v>
      </c>
      <c r="EA46" s="3856" t="s">
        <v>644</v>
      </c>
      <c r="EB46" s="3856" t="s">
        <v>289</v>
      </c>
      <c r="EC46" s="4155" t="s">
        <v>656</v>
      </c>
      <c r="ED46" s="4155" t="s">
        <v>1376</v>
      </c>
      <c r="EE46" s="4155">
        <v>3779595</v>
      </c>
      <c r="EF46" s="3847" t="s">
        <v>1377</v>
      </c>
      <c r="EG46" s="3856" t="s">
        <v>359</v>
      </c>
      <c r="EH46" s="3856" t="s">
        <v>359</v>
      </c>
      <c r="EI46" s="3856" t="s">
        <v>359</v>
      </c>
      <c r="EJ46" s="3856" t="s">
        <v>359</v>
      </c>
      <c r="EK46" s="3856" t="s">
        <v>359</v>
      </c>
      <c r="EL46" s="3894" t="s">
        <v>359</v>
      </c>
    </row>
    <row r="47" spans="1:142" ht="168.75" customHeight="1">
      <c r="A47" s="3883" t="s">
        <v>1536</v>
      </c>
      <c r="B47" s="3884">
        <v>0.11</v>
      </c>
      <c r="C47" s="3856" t="s">
        <v>2014</v>
      </c>
      <c r="D47" s="3885">
        <v>2.75E-2</v>
      </c>
      <c r="E47" s="3856" t="s">
        <v>2015</v>
      </c>
      <c r="F47" s="3886" t="s">
        <v>2016</v>
      </c>
      <c r="G47" s="3856" t="s">
        <v>2017</v>
      </c>
      <c r="H47" s="3885">
        <v>2.75E-2</v>
      </c>
      <c r="I47" s="3856" t="s">
        <v>2015</v>
      </c>
      <c r="J47" s="3886" t="s">
        <v>2016</v>
      </c>
      <c r="K47" s="3856" t="s">
        <v>572</v>
      </c>
      <c r="L47" s="3856" t="s">
        <v>26</v>
      </c>
      <c r="M47" s="3887">
        <v>0.1</v>
      </c>
      <c r="N47" s="3888">
        <v>2023</v>
      </c>
      <c r="O47" s="3888"/>
      <c r="P47" s="3889">
        <v>50770</v>
      </c>
      <c r="Q47" s="3887">
        <v>0.1</v>
      </c>
      <c r="R47" s="3887">
        <v>0.15</v>
      </c>
      <c r="S47" s="3887">
        <v>0.3</v>
      </c>
      <c r="T47" s="3887">
        <v>0.4</v>
      </c>
      <c r="U47" s="3887">
        <v>0.45</v>
      </c>
      <c r="V47" s="3887">
        <v>0.5</v>
      </c>
      <c r="W47" s="3887">
        <v>0.55000000000000004</v>
      </c>
      <c r="X47" s="3887">
        <v>0.6</v>
      </c>
      <c r="Y47" s="3887">
        <v>0.65</v>
      </c>
      <c r="Z47" s="3887">
        <v>0.7</v>
      </c>
      <c r="AA47" s="3887">
        <v>0.75</v>
      </c>
      <c r="AB47" s="3887">
        <v>0.8</v>
      </c>
      <c r="AC47" s="3887">
        <v>0.85</v>
      </c>
      <c r="AD47" s="3887">
        <v>0.9</v>
      </c>
      <c r="AE47" s="3887">
        <v>0.95</v>
      </c>
      <c r="AF47" s="3887">
        <v>1</v>
      </c>
      <c r="AG47" s="3887">
        <v>1</v>
      </c>
      <c r="AH47" s="3856" t="s">
        <v>639</v>
      </c>
      <c r="AI47" s="3856" t="s">
        <v>2022</v>
      </c>
      <c r="AJ47" s="3885">
        <v>9.1000000000000004E-3</v>
      </c>
      <c r="AK47" s="3856" t="s">
        <v>2023</v>
      </c>
      <c r="AL47" s="3856" t="s">
        <v>2024</v>
      </c>
      <c r="AM47" s="3856" t="s">
        <v>1310</v>
      </c>
      <c r="AN47" s="3856" t="s">
        <v>1435</v>
      </c>
      <c r="AO47" s="3856" t="s">
        <v>1</v>
      </c>
      <c r="AP47" s="3856" t="s">
        <v>20</v>
      </c>
      <c r="AQ47" s="3837" t="str">
        <f t="shared" si="6"/>
        <v>SI</v>
      </c>
      <c r="AR47" s="3856">
        <v>355</v>
      </c>
      <c r="AS47" s="3856" t="s">
        <v>437</v>
      </c>
      <c r="AT47" s="3856" t="s">
        <v>437</v>
      </c>
      <c r="AU47" s="3890"/>
      <c r="AV47" s="3890">
        <v>50769</v>
      </c>
      <c r="AW47" s="3856">
        <v>1</v>
      </c>
      <c r="AX47" s="3856">
        <v>1</v>
      </c>
      <c r="AY47" s="3856">
        <v>1</v>
      </c>
      <c r="AZ47" s="3856">
        <v>1</v>
      </c>
      <c r="BA47" s="3856">
        <v>1</v>
      </c>
      <c r="BB47" s="3856">
        <v>1</v>
      </c>
      <c r="BC47" s="3856">
        <v>1</v>
      </c>
      <c r="BD47" s="3856">
        <v>1</v>
      </c>
      <c r="BE47" s="3856">
        <v>1</v>
      </c>
      <c r="BF47" s="3856">
        <v>1</v>
      </c>
      <c r="BG47" s="3856">
        <v>1</v>
      </c>
      <c r="BH47" s="3856">
        <v>1</v>
      </c>
      <c r="BI47" s="3856">
        <v>1</v>
      </c>
      <c r="BJ47" s="3856">
        <v>1</v>
      </c>
      <c r="BK47" s="3856">
        <v>1</v>
      </c>
      <c r="BL47" s="3856">
        <v>1</v>
      </c>
      <c r="BM47" s="3856">
        <v>16</v>
      </c>
      <c r="BN47" s="3891">
        <v>16</v>
      </c>
      <c r="BO47" s="3891">
        <v>16</v>
      </c>
      <c r="BP47" s="3841" t="s">
        <v>574</v>
      </c>
      <c r="BQ47" s="3892">
        <v>7695</v>
      </c>
      <c r="BR47" s="3891">
        <v>18</v>
      </c>
      <c r="BS47" s="3891">
        <v>18</v>
      </c>
      <c r="BT47" s="3844" t="s">
        <v>574</v>
      </c>
      <c r="BU47" s="3888">
        <v>7695</v>
      </c>
      <c r="BV47" s="3891">
        <v>22</v>
      </c>
      <c r="BW47" s="3895"/>
      <c r="BX47" s="3844" t="s">
        <v>574</v>
      </c>
      <c r="BY47" s="3895"/>
      <c r="BZ47" s="3891">
        <v>25</v>
      </c>
      <c r="CA47" s="3895"/>
      <c r="CB47" s="3844" t="s">
        <v>574</v>
      </c>
      <c r="CC47" s="3895"/>
      <c r="CD47" s="3891">
        <v>28</v>
      </c>
      <c r="CE47" s="3895"/>
      <c r="CF47" s="3844" t="s">
        <v>574</v>
      </c>
      <c r="CG47" s="3895"/>
      <c r="CH47" s="3891">
        <v>30</v>
      </c>
      <c r="CI47" s="3895"/>
      <c r="CJ47" s="3844" t="s">
        <v>574</v>
      </c>
      <c r="CK47" s="3895"/>
      <c r="CL47" s="3891">
        <v>32</v>
      </c>
      <c r="CM47" s="3895"/>
      <c r="CN47" s="3844" t="s">
        <v>574</v>
      </c>
      <c r="CO47" s="3895"/>
      <c r="CP47" s="3893">
        <v>35</v>
      </c>
      <c r="CQ47" s="3895"/>
      <c r="CR47" s="3844" t="s">
        <v>574</v>
      </c>
      <c r="CS47" s="3895"/>
      <c r="CT47" s="3891">
        <v>38</v>
      </c>
      <c r="CU47" s="3895"/>
      <c r="CV47" s="3844" t="s">
        <v>574</v>
      </c>
      <c r="CW47" s="3895"/>
      <c r="CX47" s="3891">
        <v>40</v>
      </c>
      <c r="CY47" s="3895"/>
      <c r="CZ47" s="3844" t="s">
        <v>574</v>
      </c>
      <c r="DA47" s="3895"/>
      <c r="DB47" s="3891">
        <v>42</v>
      </c>
      <c r="DC47" s="3895"/>
      <c r="DD47" s="3844" t="s">
        <v>574</v>
      </c>
      <c r="DE47" s="3895"/>
      <c r="DF47" s="3891">
        <v>45</v>
      </c>
      <c r="DG47" s="3895"/>
      <c r="DH47" s="3844" t="s">
        <v>574</v>
      </c>
      <c r="DI47" s="3895"/>
      <c r="DJ47" s="3891">
        <v>48</v>
      </c>
      <c r="DK47" s="3895"/>
      <c r="DL47" s="3844" t="s">
        <v>574</v>
      </c>
      <c r="DM47" s="3895"/>
      <c r="DN47" s="3891">
        <v>51</v>
      </c>
      <c r="DO47" s="3895"/>
      <c r="DP47" s="3844" t="s">
        <v>574</v>
      </c>
      <c r="DQ47" s="3895"/>
      <c r="DR47" s="3891">
        <v>55</v>
      </c>
      <c r="DS47" s="3895"/>
      <c r="DT47" s="3844" t="s">
        <v>574</v>
      </c>
      <c r="DU47" s="3895"/>
      <c r="DV47" s="3891">
        <v>57</v>
      </c>
      <c r="DW47" s="3895"/>
      <c r="DX47" s="3844" t="s">
        <v>574</v>
      </c>
      <c r="DY47" s="3895"/>
      <c r="DZ47" s="4161">
        <f>SUM(DZ48,BO47,BR47,BV47,BZ47,CD47,CH47,CL47,CP47,CT47,CX47,DB47,DF47,DJ47,DN47,DR47,DV47)</f>
        <v>5064</v>
      </c>
      <c r="EA47" s="3856" t="s">
        <v>644</v>
      </c>
      <c r="EB47" s="3856" t="s">
        <v>289</v>
      </c>
      <c r="EC47" s="3856" t="s">
        <v>656</v>
      </c>
      <c r="ED47" s="4155" t="s">
        <v>1376</v>
      </c>
      <c r="EE47" s="4155">
        <v>3779595</v>
      </c>
      <c r="EF47" s="3847" t="s">
        <v>1377</v>
      </c>
      <c r="EG47" s="3856" t="s">
        <v>359</v>
      </c>
      <c r="EH47" s="3856" t="s">
        <v>359</v>
      </c>
      <c r="EI47" s="3856" t="s">
        <v>359</v>
      </c>
      <c r="EJ47" s="3856" t="s">
        <v>359</v>
      </c>
      <c r="EK47" s="3856" t="s">
        <v>359</v>
      </c>
      <c r="EL47" s="3894" t="s">
        <v>359</v>
      </c>
    </row>
    <row r="48" spans="1:142" ht="168.75" customHeight="1">
      <c r="A48" s="3896" t="s">
        <v>1536</v>
      </c>
      <c r="B48" s="3884">
        <v>0.11</v>
      </c>
      <c r="C48" s="3856" t="s">
        <v>2014</v>
      </c>
      <c r="D48" s="3885">
        <v>2.75E-2</v>
      </c>
      <c r="E48" s="3856" t="s">
        <v>2015</v>
      </c>
      <c r="F48" s="3886" t="s">
        <v>2016</v>
      </c>
      <c r="G48" s="3856" t="s">
        <v>2017</v>
      </c>
      <c r="H48" s="3885">
        <v>2.75E-2</v>
      </c>
      <c r="I48" s="3856" t="s">
        <v>2015</v>
      </c>
      <c r="J48" s="3886" t="s">
        <v>2016</v>
      </c>
      <c r="K48" s="3856" t="s">
        <v>572</v>
      </c>
      <c r="L48" s="3856" t="s">
        <v>26</v>
      </c>
      <c r="M48" s="3887">
        <v>0.1</v>
      </c>
      <c r="N48" s="3888">
        <v>2023</v>
      </c>
      <c r="O48" s="3888"/>
      <c r="P48" s="3889">
        <v>50770</v>
      </c>
      <c r="Q48" s="3887">
        <v>0.1</v>
      </c>
      <c r="R48" s="3887">
        <v>0.15</v>
      </c>
      <c r="S48" s="3887">
        <v>0.3</v>
      </c>
      <c r="T48" s="3887">
        <v>0.4</v>
      </c>
      <c r="U48" s="3887">
        <v>0.45</v>
      </c>
      <c r="V48" s="3887">
        <v>0.5</v>
      </c>
      <c r="W48" s="3887">
        <v>0.55000000000000004</v>
      </c>
      <c r="X48" s="3887">
        <v>0.6</v>
      </c>
      <c r="Y48" s="3887">
        <v>0.65</v>
      </c>
      <c r="Z48" s="3887">
        <v>0.7</v>
      </c>
      <c r="AA48" s="3887">
        <v>0.75</v>
      </c>
      <c r="AB48" s="3887">
        <v>0.8</v>
      </c>
      <c r="AC48" s="3887">
        <v>0.85</v>
      </c>
      <c r="AD48" s="3887">
        <v>0.9</v>
      </c>
      <c r="AE48" s="3887">
        <v>0.95</v>
      </c>
      <c r="AF48" s="3887">
        <v>1</v>
      </c>
      <c r="AG48" s="3887">
        <v>1</v>
      </c>
      <c r="AH48" s="3897" t="s">
        <v>639</v>
      </c>
      <c r="AI48" s="3897" t="s">
        <v>2025</v>
      </c>
      <c r="AJ48" s="3885">
        <v>9.1000000000000004E-3</v>
      </c>
      <c r="AK48" s="3897" t="s">
        <v>2026</v>
      </c>
      <c r="AL48" s="3897" t="s">
        <v>2027</v>
      </c>
      <c r="AM48" s="3897" t="s">
        <v>1310</v>
      </c>
      <c r="AN48" s="3897" t="s">
        <v>684</v>
      </c>
      <c r="AO48" s="3897" t="s">
        <v>1</v>
      </c>
      <c r="AP48" s="3897" t="s">
        <v>26</v>
      </c>
      <c r="AQ48" s="3837" t="str">
        <f t="shared" si="6"/>
        <v>SI</v>
      </c>
      <c r="AR48" s="3856">
        <v>355</v>
      </c>
      <c r="AS48" s="3897" t="s">
        <v>437</v>
      </c>
      <c r="AT48" s="3856" t="s">
        <v>437</v>
      </c>
      <c r="AU48" s="4156">
        <v>45292</v>
      </c>
      <c r="AV48" s="3898">
        <v>50769</v>
      </c>
      <c r="AW48" s="3897">
        <v>0</v>
      </c>
      <c r="AX48" s="3899">
        <v>0.1</v>
      </c>
      <c r="AY48" s="3899">
        <v>0.33</v>
      </c>
      <c r="AZ48" s="3899">
        <v>0.66</v>
      </c>
      <c r="BA48" s="3899">
        <v>1</v>
      </c>
      <c r="BB48" s="3899">
        <v>1</v>
      </c>
      <c r="BC48" s="3899">
        <v>1</v>
      </c>
      <c r="BD48" s="3899">
        <v>1</v>
      </c>
      <c r="BE48" s="3899">
        <v>1</v>
      </c>
      <c r="BF48" s="3899">
        <v>1</v>
      </c>
      <c r="BG48" s="3899">
        <v>1</v>
      </c>
      <c r="BH48" s="3899">
        <v>1</v>
      </c>
      <c r="BI48" s="3899">
        <v>1</v>
      </c>
      <c r="BJ48" s="3899">
        <v>1</v>
      </c>
      <c r="BK48" s="3899">
        <v>1</v>
      </c>
      <c r="BL48" s="3899">
        <v>1</v>
      </c>
      <c r="BM48" s="3899">
        <v>1</v>
      </c>
      <c r="BN48" s="3900"/>
      <c r="BO48" s="3900"/>
      <c r="BP48" s="3892"/>
      <c r="BQ48" s="3892"/>
      <c r="BR48" s="3891">
        <v>60</v>
      </c>
      <c r="BS48" s="3891">
        <v>60</v>
      </c>
      <c r="BT48" s="3844" t="s">
        <v>574</v>
      </c>
      <c r="BU48" s="3888">
        <v>7695</v>
      </c>
      <c r="BV48" s="3891">
        <v>80</v>
      </c>
      <c r="BW48" s="3901"/>
      <c r="BX48" s="3844" t="s">
        <v>1528</v>
      </c>
      <c r="BY48" s="3901"/>
      <c r="BZ48" s="3891">
        <v>201</v>
      </c>
      <c r="CA48" s="3901"/>
      <c r="CB48" s="3844" t="s">
        <v>1528</v>
      </c>
      <c r="CC48" s="3901"/>
      <c r="CD48" s="3891">
        <v>230</v>
      </c>
      <c r="CE48" s="3901"/>
      <c r="CF48" s="3844" t="s">
        <v>1528</v>
      </c>
      <c r="CG48" s="3901"/>
      <c r="CH48" s="3891">
        <v>233</v>
      </c>
      <c r="CI48" s="3901"/>
      <c r="CJ48" s="3844" t="s">
        <v>1528</v>
      </c>
      <c r="CK48" s="3901"/>
      <c r="CL48" s="3891">
        <v>236</v>
      </c>
      <c r="CM48" s="3901"/>
      <c r="CN48" s="3844" t="s">
        <v>1528</v>
      </c>
      <c r="CO48" s="3901"/>
      <c r="CP48" s="3893">
        <v>260</v>
      </c>
      <c r="CQ48" s="3901"/>
      <c r="CR48" s="3844" t="s">
        <v>1528</v>
      </c>
      <c r="CS48" s="3901"/>
      <c r="CT48" s="3891">
        <v>290</v>
      </c>
      <c r="CU48" s="3901"/>
      <c r="CV48" s="3844" t="s">
        <v>1528</v>
      </c>
      <c r="CW48" s="3901"/>
      <c r="CX48" s="3891">
        <v>320</v>
      </c>
      <c r="CY48" s="3901"/>
      <c r="CZ48" s="3844" t="s">
        <v>1528</v>
      </c>
      <c r="DA48" s="3901"/>
      <c r="DB48" s="3891">
        <v>360</v>
      </c>
      <c r="DC48" s="3901"/>
      <c r="DD48" s="3844" t="s">
        <v>1528</v>
      </c>
      <c r="DE48" s="3901"/>
      <c r="DF48" s="3891">
        <v>388</v>
      </c>
      <c r="DG48" s="3901"/>
      <c r="DH48" s="3844" t="s">
        <v>1528</v>
      </c>
      <c r="DI48" s="3901"/>
      <c r="DJ48" s="3891">
        <v>410</v>
      </c>
      <c r="DK48" s="3901"/>
      <c r="DL48" s="3844" t="s">
        <v>1528</v>
      </c>
      <c r="DM48" s="3901"/>
      <c r="DN48" s="3891">
        <v>433</v>
      </c>
      <c r="DO48" s="3901"/>
      <c r="DP48" s="3844" t="s">
        <v>1528</v>
      </c>
      <c r="DQ48" s="3901"/>
      <c r="DR48" s="3891">
        <v>474</v>
      </c>
      <c r="DS48" s="3901"/>
      <c r="DT48" s="3844" t="s">
        <v>1528</v>
      </c>
      <c r="DU48" s="3901"/>
      <c r="DV48" s="3891">
        <v>507</v>
      </c>
      <c r="DW48" s="3901"/>
      <c r="DX48" s="3844" t="s">
        <v>1528</v>
      </c>
      <c r="DY48" s="3901"/>
      <c r="DZ48" s="4161">
        <f>SUM(BR48,BV48,BZ48,CD48,CH48,CL48,CP48,CT48,CX48,DB48,DF48,DJ48,DN48,DR48,DV48)</f>
        <v>4482</v>
      </c>
      <c r="EA48" s="3856" t="s">
        <v>644</v>
      </c>
      <c r="EB48" s="3856" t="s">
        <v>289</v>
      </c>
      <c r="EC48" s="3856" t="s">
        <v>656</v>
      </c>
      <c r="ED48" s="4155" t="s">
        <v>1376</v>
      </c>
      <c r="EE48" s="4155">
        <v>3779595</v>
      </c>
      <c r="EF48" s="3847" t="s">
        <v>1377</v>
      </c>
      <c r="EG48" s="3897" t="s">
        <v>359</v>
      </c>
      <c r="EH48" s="3897" t="s">
        <v>359</v>
      </c>
      <c r="EI48" s="3897" t="s">
        <v>359</v>
      </c>
      <c r="EJ48" s="3897" t="s">
        <v>359</v>
      </c>
      <c r="EK48" s="3897" t="s">
        <v>359</v>
      </c>
      <c r="EL48" s="3902" t="s">
        <v>359</v>
      </c>
    </row>
    <row r="49" spans="1:142" ht="168.75" customHeight="1">
      <c r="A49" s="3903" t="s">
        <v>1536</v>
      </c>
      <c r="B49" s="3884">
        <v>0.11</v>
      </c>
      <c r="C49" s="4155" t="s">
        <v>1556</v>
      </c>
      <c r="D49" s="3885">
        <v>2.75E-2</v>
      </c>
      <c r="E49" s="4155" t="s">
        <v>2028</v>
      </c>
      <c r="F49" s="4155" t="s">
        <v>1558</v>
      </c>
      <c r="G49" s="4155" t="s">
        <v>2029</v>
      </c>
      <c r="H49" s="3885">
        <v>2.75E-2</v>
      </c>
      <c r="I49" s="4155" t="s">
        <v>2028</v>
      </c>
      <c r="J49" s="4155" t="s">
        <v>1558</v>
      </c>
      <c r="K49" s="4155" t="s">
        <v>11</v>
      </c>
      <c r="L49" s="4155" t="s">
        <v>29</v>
      </c>
      <c r="M49" s="4155">
        <v>12</v>
      </c>
      <c r="N49" s="4155">
        <v>2023</v>
      </c>
      <c r="O49" s="4156"/>
      <c r="P49" s="4156">
        <v>50770</v>
      </c>
      <c r="Q49" s="4155">
        <v>12</v>
      </c>
      <c r="R49" s="4155">
        <v>11.86</v>
      </c>
      <c r="S49" s="4155">
        <v>11.71</v>
      </c>
      <c r="T49" s="4155">
        <v>11.57</v>
      </c>
      <c r="U49" s="4155">
        <v>11.43</v>
      </c>
      <c r="V49" s="4155">
        <v>11.29</v>
      </c>
      <c r="W49" s="4155">
        <v>11.14</v>
      </c>
      <c r="X49" s="4155">
        <v>11</v>
      </c>
      <c r="Y49" s="4155">
        <v>10.86</v>
      </c>
      <c r="Z49" s="4155">
        <v>10.71</v>
      </c>
      <c r="AA49" s="4155">
        <v>10.57</v>
      </c>
      <c r="AB49" s="4155">
        <v>10.43</v>
      </c>
      <c r="AC49" s="4155">
        <v>10.29</v>
      </c>
      <c r="AD49" s="4155">
        <v>10.14</v>
      </c>
      <c r="AE49" s="4155">
        <v>10</v>
      </c>
      <c r="AF49" s="4155">
        <v>10</v>
      </c>
      <c r="AG49" s="4155">
        <v>10</v>
      </c>
      <c r="AH49" s="4155" t="s">
        <v>698</v>
      </c>
      <c r="AI49" s="4155" t="s">
        <v>2030</v>
      </c>
      <c r="AJ49" s="3885">
        <v>9.1000000000000004E-3</v>
      </c>
      <c r="AK49" s="4155" t="s">
        <v>1560</v>
      </c>
      <c r="AL49" s="4155" t="s">
        <v>1561</v>
      </c>
      <c r="AM49" s="3829" t="s">
        <v>1562</v>
      </c>
      <c r="AN49" s="4155" t="s">
        <v>1563</v>
      </c>
      <c r="AO49" s="4155" t="s">
        <v>11</v>
      </c>
      <c r="AP49" s="4155" t="s">
        <v>26</v>
      </c>
      <c r="AQ49" s="3837" t="str">
        <f t="shared" si="6"/>
        <v>SI</v>
      </c>
      <c r="AR49" s="4155">
        <v>371</v>
      </c>
      <c r="AS49" s="4155" t="s">
        <v>437</v>
      </c>
      <c r="AT49" s="4155" t="s">
        <v>437</v>
      </c>
      <c r="AU49" s="4156">
        <v>45292</v>
      </c>
      <c r="AV49" s="4156">
        <v>50769</v>
      </c>
      <c r="AW49" s="4157">
        <v>0</v>
      </c>
      <c r="AX49" s="4157">
        <v>0.25</v>
      </c>
      <c r="AY49" s="4157">
        <v>0.5</v>
      </c>
      <c r="AZ49" s="4157">
        <v>1</v>
      </c>
      <c r="BA49" s="4157">
        <v>1</v>
      </c>
      <c r="BB49" s="4157">
        <v>1</v>
      </c>
      <c r="BC49" s="4157">
        <v>1</v>
      </c>
      <c r="BD49" s="4157">
        <v>1</v>
      </c>
      <c r="BE49" s="4157">
        <v>1</v>
      </c>
      <c r="BF49" s="4157">
        <v>1</v>
      </c>
      <c r="BG49" s="4157">
        <v>1</v>
      </c>
      <c r="BH49" s="4157">
        <v>1</v>
      </c>
      <c r="BI49" s="4157">
        <v>1</v>
      </c>
      <c r="BJ49" s="4157">
        <v>1</v>
      </c>
      <c r="BK49" s="4157">
        <v>1</v>
      </c>
      <c r="BL49" s="4157">
        <v>1</v>
      </c>
      <c r="BM49" s="4157">
        <v>1</v>
      </c>
      <c r="BN49" s="4159"/>
      <c r="BO49" s="4159"/>
      <c r="BP49" s="3841"/>
      <c r="BQ49" s="3842"/>
      <c r="BR49" s="3843">
        <v>20000</v>
      </c>
      <c r="BS49" s="3843">
        <v>20000</v>
      </c>
      <c r="BT49" s="3844" t="s">
        <v>1528</v>
      </c>
      <c r="BU49" s="3845">
        <v>7797</v>
      </c>
      <c r="BV49" s="3843">
        <v>3000</v>
      </c>
      <c r="BW49" s="3829" t="s">
        <v>359</v>
      </c>
      <c r="BX49" s="3844" t="s">
        <v>1528</v>
      </c>
      <c r="BY49" s="3829" t="s">
        <v>359</v>
      </c>
      <c r="BZ49" s="3843">
        <v>3000</v>
      </c>
      <c r="CA49" s="3829" t="s">
        <v>359</v>
      </c>
      <c r="CB49" s="3844" t="s">
        <v>1528</v>
      </c>
      <c r="CC49" s="3829" t="s">
        <v>359</v>
      </c>
      <c r="CD49" s="3843">
        <v>3000</v>
      </c>
      <c r="CE49" s="3829" t="s">
        <v>359</v>
      </c>
      <c r="CF49" s="3844" t="s">
        <v>1528</v>
      </c>
      <c r="CG49" s="3829" t="s">
        <v>359</v>
      </c>
      <c r="CH49" s="3843">
        <v>3000</v>
      </c>
      <c r="CI49" s="3829" t="s">
        <v>359</v>
      </c>
      <c r="CJ49" s="3844" t="s">
        <v>1528</v>
      </c>
      <c r="CK49" s="3829" t="s">
        <v>359</v>
      </c>
      <c r="CL49" s="4159">
        <v>3000</v>
      </c>
      <c r="CM49" s="3829" t="s">
        <v>359</v>
      </c>
      <c r="CN49" s="3844" t="s">
        <v>1528</v>
      </c>
      <c r="CO49" s="3829" t="s">
        <v>359</v>
      </c>
      <c r="CP49" s="4160">
        <v>3000</v>
      </c>
      <c r="CQ49" s="3829" t="s">
        <v>359</v>
      </c>
      <c r="CR49" s="3844" t="s">
        <v>1528</v>
      </c>
      <c r="CS49" s="3829" t="s">
        <v>359</v>
      </c>
      <c r="CT49" s="4159">
        <v>3000</v>
      </c>
      <c r="CU49" s="3829" t="s">
        <v>359</v>
      </c>
      <c r="CV49" s="3844" t="s">
        <v>1528</v>
      </c>
      <c r="CW49" s="3829" t="s">
        <v>359</v>
      </c>
      <c r="CX49" s="4159">
        <v>3000</v>
      </c>
      <c r="CY49" s="3829" t="s">
        <v>359</v>
      </c>
      <c r="CZ49" s="3844" t="s">
        <v>1528</v>
      </c>
      <c r="DA49" s="3829" t="s">
        <v>359</v>
      </c>
      <c r="DB49" s="3843">
        <v>3000</v>
      </c>
      <c r="DC49" s="3829" t="s">
        <v>359</v>
      </c>
      <c r="DD49" s="3844" t="s">
        <v>1528</v>
      </c>
      <c r="DE49" s="3829" t="s">
        <v>359</v>
      </c>
      <c r="DF49" s="3843">
        <v>3000</v>
      </c>
      <c r="DG49" s="3829" t="s">
        <v>359</v>
      </c>
      <c r="DH49" s="3844" t="s">
        <v>1528</v>
      </c>
      <c r="DI49" s="3829" t="s">
        <v>359</v>
      </c>
      <c r="DJ49" s="3843">
        <v>3000</v>
      </c>
      <c r="DK49" s="3829" t="s">
        <v>359</v>
      </c>
      <c r="DL49" s="3844" t="s">
        <v>1528</v>
      </c>
      <c r="DM49" s="3829" t="s">
        <v>359</v>
      </c>
      <c r="DN49" s="3843">
        <v>3000</v>
      </c>
      <c r="DO49" s="3829" t="s">
        <v>359</v>
      </c>
      <c r="DP49" s="3844" t="s">
        <v>1528</v>
      </c>
      <c r="DQ49" s="3829" t="s">
        <v>359</v>
      </c>
      <c r="DR49" s="3843">
        <v>3000</v>
      </c>
      <c r="DS49" s="3829" t="s">
        <v>359</v>
      </c>
      <c r="DT49" s="3844" t="s">
        <v>1528</v>
      </c>
      <c r="DU49" s="3829" t="s">
        <v>359</v>
      </c>
      <c r="DV49" s="3843">
        <v>3000</v>
      </c>
      <c r="DW49" s="3829" t="s">
        <v>359</v>
      </c>
      <c r="DX49" s="3844" t="s">
        <v>1528</v>
      </c>
      <c r="DY49" s="3829" t="s">
        <v>359</v>
      </c>
      <c r="DZ49" s="4161">
        <f t="shared" ref="DZ49:DZ54" si="8">BN49+BR49+BV49+BZ49+CD49+CH49+CL49+CP49+CT49+CX49+DB49+DF49+DJ49+DN49+DR49+DV49</f>
        <v>62000</v>
      </c>
      <c r="EA49" s="4155" t="s">
        <v>644</v>
      </c>
      <c r="EB49" s="4155" t="s">
        <v>289</v>
      </c>
      <c r="EC49" s="4155" t="s">
        <v>645</v>
      </c>
      <c r="ED49" s="4155" t="s">
        <v>705</v>
      </c>
      <c r="EE49" s="4155">
        <v>3779595</v>
      </c>
      <c r="EF49" s="3846" t="s">
        <v>647</v>
      </c>
      <c r="EG49" s="4155"/>
      <c r="EH49" s="4155" t="s">
        <v>359</v>
      </c>
      <c r="EI49" s="4155" t="s">
        <v>359</v>
      </c>
      <c r="EJ49" s="4155" t="s">
        <v>359</v>
      </c>
      <c r="EK49" s="4155" t="s">
        <v>359</v>
      </c>
      <c r="EL49" s="4163" t="s">
        <v>359</v>
      </c>
    </row>
    <row r="50" spans="1:142" ht="168.75" customHeight="1">
      <c r="A50" s="3903" t="s">
        <v>1536</v>
      </c>
      <c r="B50" s="3884">
        <v>0.11</v>
      </c>
      <c r="C50" s="4155" t="s">
        <v>1556</v>
      </c>
      <c r="D50" s="3885">
        <v>2.75E-2</v>
      </c>
      <c r="E50" s="4155" t="s">
        <v>2028</v>
      </c>
      <c r="F50" s="4155" t="s">
        <v>1558</v>
      </c>
      <c r="G50" s="4155" t="s">
        <v>2029</v>
      </c>
      <c r="H50" s="3885">
        <v>2.75E-2</v>
      </c>
      <c r="I50" s="4155" t="s">
        <v>2028</v>
      </c>
      <c r="J50" s="4155" t="s">
        <v>1558</v>
      </c>
      <c r="K50" s="4155" t="s">
        <v>11</v>
      </c>
      <c r="L50" s="4155" t="s">
        <v>29</v>
      </c>
      <c r="M50" s="4155">
        <v>12</v>
      </c>
      <c r="N50" s="4155">
        <v>2023</v>
      </c>
      <c r="O50" s="4156"/>
      <c r="P50" s="4156">
        <v>50770</v>
      </c>
      <c r="Q50" s="4155">
        <v>12</v>
      </c>
      <c r="R50" s="4155">
        <v>11.86</v>
      </c>
      <c r="S50" s="4155">
        <v>11.71</v>
      </c>
      <c r="T50" s="4155">
        <v>11.57</v>
      </c>
      <c r="U50" s="4155">
        <v>11.43</v>
      </c>
      <c r="V50" s="4155">
        <v>11.29</v>
      </c>
      <c r="W50" s="4155">
        <v>11.14</v>
      </c>
      <c r="X50" s="4155">
        <v>11</v>
      </c>
      <c r="Y50" s="4155">
        <v>10.86</v>
      </c>
      <c r="Z50" s="4155">
        <v>10.71</v>
      </c>
      <c r="AA50" s="4155">
        <v>10.57</v>
      </c>
      <c r="AB50" s="4155">
        <v>10.43</v>
      </c>
      <c r="AC50" s="4155">
        <v>10.29</v>
      </c>
      <c r="AD50" s="4155">
        <v>10.14</v>
      </c>
      <c r="AE50" s="4155">
        <v>10</v>
      </c>
      <c r="AF50" s="4155">
        <v>10</v>
      </c>
      <c r="AG50" s="4155">
        <v>10</v>
      </c>
      <c r="AH50" s="4155" t="s">
        <v>698</v>
      </c>
      <c r="AI50" s="4155" t="s">
        <v>2031</v>
      </c>
      <c r="AJ50" s="3885">
        <v>9.1000000000000004E-3</v>
      </c>
      <c r="AK50" s="4162" t="s">
        <v>2032</v>
      </c>
      <c r="AL50" s="4155" t="s">
        <v>2033</v>
      </c>
      <c r="AM50" s="3829" t="s">
        <v>1568</v>
      </c>
      <c r="AN50" s="4155" t="s">
        <v>1569</v>
      </c>
      <c r="AO50" s="4155" t="s">
        <v>11</v>
      </c>
      <c r="AP50" s="4155" t="s">
        <v>26</v>
      </c>
      <c r="AQ50" s="3837" t="str">
        <f t="shared" si="6"/>
        <v>SI</v>
      </c>
      <c r="AR50" s="4155">
        <v>349</v>
      </c>
      <c r="AS50" s="4155">
        <v>7</v>
      </c>
      <c r="AT50" s="4155">
        <v>2022</v>
      </c>
      <c r="AU50" s="4156"/>
      <c r="AV50" s="4156">
        <v>50769</v>
      </c>
      <c r="AW50" s="4155">
        <v>14</v>
      </c>
      <c r="AX50" s="4155">
        <v>14</v>
      </c>
      <c r="AY50" s="4155">
        <v>16</v>
      </c>
      <c r="AZ50" s="4155">
        <v>17</v>
      </c>
      <c r="BA50" s="4155">
        <v>18</v>
      </c>
      <c r="BB50" s="4155">
        <v>18</v>
      </c>
      <c r="BC50" s="4155">
        <v>18</v>
      </c>
      <c r="BD50" s="4155">
        <v>18</v>
      </c>
      <c r="BE50" s="4155">
        <v>18</v>
      </c>
      <c r="BF50" s="4155">
        <v>18</v>
      </c>
      <c r="BG50" s="4155">
        <v>18</v>
      </c>
      <c r="BH50" s="4155">
        <v>18</v>
      </c>
      <c r="BI50" s="4155">
        <v>18</v>
      </c>
      <c r="BJ50" s="4155">
        <v>18</v>
      </c>
      <c r="BK50" s="4155">
        <v>18</v>
      </c>
      <c r="BL50" s="4155">
        <v>18</v>
      </c>
      <c r="BM50" s="4155">
        <v>18</v>
      </c>
      <c r="BN50" s="4159"/>
      <c r="BO50" s="4159"/>
      <c r="BP50" s="3841"/>
      <c r="BQ50" s="3842"/>
      <c r="BR50" s="3843">
        <v>1638</v>
      </c>
      <c r="BS50" s="3843">
        <v>1638</v>
      </c>
      <c r="BT50" s="3844" t="s">
        <v>1528</v>
      </c>
      <c r="BU50" s="3845">
        <v>7797</v>
      </c>
      <c r="BV50" s="3843">
        <v>5262</v>
      </c>
      <c r="BW50" s="3829" t="s">
        <v>359</v>
      </c>
      <c r="BX50" s="3844" t="s">
        <v>1528</v>
      </c>
      <c r="BY50" s="3829" t="s">
        <v>359</v>
      </c>
      <c r="BZ50" s="3843">
        <v>3768</v>
      </c>
      <c r="CA50" s="3829" t="s">
        <v>359</v>
      </c>
      <c r="CB50" s="3844" t="s">
        <v>1528</v>
      </c>
      <c r="CC50" s="3829" t="s">
        <v>359</v>
      </c>
      <c r="CD50" s="3843">
        <v>3735</v>
      </c>
      <c r="CE50" s="3829" t="s">
        <v>359</v>
      </c>
      <c r="CF50" s="3844" t="s">
        <v>1528</v>
      </c>
      <c r="CG50" s="3829" t="s">
        <v>359</v>
      </c>
      <c r="CH50" s="3843">
        <v>2274</v>
      </c>
      <c r="CI50" s="3829" t="s">
        <v>359</v>
      </c>
      <c r="CJ50" s="3844" t="s">
        <v>1528</v>
      </c>
      <c r="CK50" s="3829" t="s">
        <v>359</v>
      </c>
      <c r="CL50" s="4159">
        <v>2274</v>
      </c>
      <c r="CM50" s="3829" t="s">
        <v>359</v>
      </c>
      <c r="CN50" s="3844" t="s">
        <v>1528</v>
      </c>
      <c r="CO50" s="3829" t="s">
        <v>359</v>
      </c>
      <c r="CP50" s="4160">
        <v>2388</v>
      </c>
      <c r="CQ50" s="3829" t="s">
        <v>359</v>
      </c>
      <c r="CR50" s="3844" t="s">
        <v>1528</v>
      </c>
      <c r="CS50" s="3829" t="s">
        <v>359</v>
      </c>
      <c r="CT50" s="4159">
        <v>2508</v>
      </c>
      <c r="CU50" s="3829" t="s">
        <v>359</v>
      </c>
      <c r="CV50" s="3844" t="s">
        <v>1528</v>
      </c>
      <c r="CW50" s="3829" t="s">
        <v>359</v>
      </c>
      <c r="CX50" s="4159">
        <v>2633</v>
      </c>
      <c r="CY50" s="3829" t="s">
        <v>359</v>
      </c>
      <c r="CZ50" s="3844" t="s">
        <v>1528</v>
      </c>
      <c r="DA50" s="3829" t="s">
        <v>359</v>
      </c>
      <c r="DB50" s="3843">
        <v>2765</v>
      </c>
      <c r="DC50" s="3829" t="s">
        <v>359</v>
      </c>
      <c r="DD50" s="3844" t="s">
        <v>1528</v>
      </c>
      <c r="DE50" s="3829" t="s">
        <v>359</v>
      </c>
      <c r="DF50" s="3843">
        <v>2903</v>
      </c>
      <c r="DG50" s="3829" t="s">
        <v>359</v>
      </c>
      <c r="DH50" s="3844" t="s">
        <v>1528</v>
      </c>
      <c r="DI50" s="3829" t="s">
        <v>359</v>
      </c>
      <c r="DJ50" s="3843">
        <v>3048</v>
      </c>
      <c r="DK50" s="3829" t="s">
        <v>359</v>
      </c>
      <c r="DL50" s="3844" t="s">
        <v>1528</v>
      </c>
      <c r="DM50" s="3829" t="s">
        <v>359</v>
      </c>
      <c r="DN50" s="3843">
        <v>3200</v>
      </c>
      <c r="DO50" s="3829" t="s">
        <v>359</v>
      </c>
      <c r="DP50" s="3844" t="s">
        <v>1528</v>
      </c>
      <c r="DQ50" s="3829" t="s">
        <v>359</v>
      </c>
      <c r="DR50" s="3843">
        <v>3360</v>
      </c>
      <c r="DS50" s="3829" t="s">
        <v>359</v>
      </c>
      <c r="DT50" s="3844" t="s">
        <v>1528</v>
      </c>
      <c r="DU50" s="3829" t="s">
        <v>359</v>
      </c>
      <c r="DV50" s="3843">
        <v>3528</v>
      </c>
      <c r="DW50" s="3829" t="s">
        <v>359</v>
      </c>
      <c r="DX50" s="3844" t="s">
        <v>1528</v>
      </c>
      <c r="DY50" s="3829" t="s">
        <v>359</v>
      </c>
      <c r="DZ50" s="4161">
        <f t="shared" si="8"/>
        <v>45284</v>
      </c>
      <c r="EA50" s="4155" t="s">
        <v>644</v>
      </c>
      <c r="EB50" s="4155" t="s">
        <v>289</v>
      </c>
      <c r="EC50" s="4155" t="s">
        <v>645</v>
      </c>
      <c r="ED50" s="4155" t="s">
        <v>705</v>
      </c>
      <c r="EE50" s="4155">
        <v>3779595</v>
      </c>
      <c r="EF50" s="3846" t="s">
        <v>647</v>
      </c>
      <c r="EG50" s="4155"/>
      <c r="EH50" s="4155" t="s">
        <v>359</v>
      </c>
      <c r="EI50" s="4155" t="s">
        <v>359</v>
      </c>
      <c r="EJ50" s="4155" t="s">
        <v>359</v>
      </c>
      <c r="EK50" s="4155" t="s">
        <v>359</v>
      </c>
      <c r="EL50" s="4163" t="s">
        <v>359</v>
      </c>
    </row>
    <row r="51" spans="1:142" ht="168.75" customHeight="1">
      <c r="A51" s="3903" t="s">
        <v>1536</v>
      </c>
      <c r="B51" s="3884">
        <v>0.11</v>
      </c>
      <c r="C51" s="4155" t="s">
        <v>1556</v>
      </c>
      <c r="D51" s="3885">
        <v>2.75E-2</v>
      </c>
      <c r="E51" s="4155" t="s">
        <v>2028</v>
      </c>
      <c r="F51" s="4155" t="s">
        <v>1558</v>
      </c>
      <c r="G51" s="4155" t="s">
        <v>2029</v>
      </c>
      <c r="H51" s="3885">
        <v>2.75E-2</v>
      </c>
      <c r="I51" s="4155" t="s">
        <v>2028</v>
      </c>
      <c r="J51" s="4155" t="s">
        <v>1558</v>
      </c>
      <c r="K51" s="4155" t="s">
        <v>11</v>
      </c>
      <c r="L51" s="4155" t="s">
        <v>29</v>
      </c>
      <c r="M51" s="4155">
        <v>12</v>
      </c>
      <c r="N51" s="4155">
        <v>2023</v>
      </c>
      <c r="O51" s="4156"/>
      <c r="P51" s="4156">
        <v>50770</v>
      </c>
      <c r="Q51" s="4155">
        <v>12</v>
      </c>
      <c r="R51" s="4155">
        <v>11.86</v>
      </c>
      <c r="S51" s="4155">
        <v>11.71</v>
      </c>
      <c r="T51" s="4155">
        <v>11.57</v>
      </c>
      <c r="U51" s="4155">
        <v>11.43</v>
      </c>
      <c r="V51" s="4155">
        <v>11.29</v>
      </c>
      <c r="W51" s="4155">
        <v>11.14</v>
      </c>
      <c r="X51" s="4155">
        <v>11</v>
      </c>
      <c r="Y51" s="4155">
        <v>10.86</v>
      </c>
      <c r="Z51" s="4155">
        <v>10.71</v>
      </c>
      <c r="AA51" s="4155">
        <v>10.57</v>
      </c>
      <c r="AB51" s="4155">
        <v>10.43</v>
      </c>
      <c r="AC51" s="4155">
        <v>10.29</v>
      </c>
      <c r="AD51" s="4155">
        <v>10.14</v>
      </c>
      <c r="AE51" s="4155">
        <v>10</v>
      </c>
      <c r="AF51" s="4155">
        <v>10</v>
      </c>
      <c r="AG51" s="4155">
        <v>10</v>
      </c>
      <c r="AH51" s="4155" t="s">
        <v>698</v>
      </c>
      <c r="AI51" s="3882" t="s">
        <v>2034</v>
      </c>
      <c r="AJ51" s="3885">
        <v>9.1000000000000004E-3</v>
      </c>
      <c r="AK51" s="4162" t="s">
        <v>2035</v>
      </c>
      <c r="AL51" s="4162" t="s">
        <v>1572</v>
      </c>
      <c r="AM51" s="3829" t="s">
        <v>1568</v>
      </c>
      <c r="AN51" s="4155" t="s">
        <v>1569</v>
      </c>
      <c r="AO51" s="4155" t="s">
        <v>11</v>
      </c>
      <c r="AP51" s="4155" t="s">
        <v>20</v>
      </c>
      <c r="AQ51" s="3837" t="str">
        <f t="shared" si="6"/>
        <v>SI</v>
      </c>
      <c r="AR51" s="4155">
        <v>349</v>
      </c>
      <c r="AS51" s="4155">
        <v>3896</v>
      </c>
      <c r="AT51" s="4155">
        <v>2022</v>
      </c>
      <c r="AU51" s="4156"/>
      <c r="AV51" s="4156">
        <v>50769</v>
      </c>
      <c r="AW51" s="4155">
        <v>826</v>
      </c>
      <c r="AX51" s="4155">
        <v>0</v>
      </c>
      <c r="AY51" s="4155">
        <v>675</v>
      </c>
      <c r="AZ51" s="4155">
        <v>0</v>
      </c>
      <c r="BA51" s="4155">
        <v>0</v>
      </c>
      <c r="BB51" s="4155">
        <v>0</v>
      </c>
      <c r="BC51" s="4155">
        <v>0</v>
      </c>
      <c r="BD51" s="4155">
        <v>7800</v>
      </c>
      <c r="BE51" s="4155">
        <v>0</v>
      </c>
      <c r="BF51" s="4155">
        <v>0</v>
      </c>
      <c r="BG51" s="4155">
        <v>875</v>
      </c>
      <c r="BH51" s="4155">
        <v>0</v>
      </c>
      <c r="BI51" s="4155">
        <v>0</v>
      </c>
      <c r="BJ51" s="4155">
        <v>0</v>
      </c>
      <c r="BK51" s="4155">
        <v>0</v>
      </c>
      <c r="BL51" s="4155">
        <v>0</v>
      </c>
      <c r="BM51" s="4155">
        <f>SUM(AW51:BL51)</f>
        <v>10176</v>
      </c>
      <c r="BN51" s="4159">
        <v>39500</v>
      </c>
      <c r="BO51" s="4159">
        <v>39500</v>
      </c>
      <c r="BP51" s="3841" t="s">
        <v>574</v>
      </c>
      <c r="BQ51" s="3842">
        <v>7797</v>
      </c>
      <c r="BR51" s="3843"/>
      <c r="BS51" s="3843"/>
      <c r="BT51" s="3844"/>
      <c r="BU51" s="3845"/>
      <c r="BV51" s="3843">
        <v>20250</v>
      </c>
      <c r="BW51" s="3829" t="s">
        <v>359</v>
      </c>
      <c r="BX51" s="3844" t="s">
        <v>574</v>
      </c>
      <c r="BY51" s="3829" t="s">
        <v>359</v>
      </c>
      <c r="BZ51" s="3843"/>
      <c r="CA51" s="3829" t="s">
        <v>359</v>
      </c>
      <c r="CB51" s="3844"/>
      <c r="CC51" s="3829" t="s">
        <v>359</v>
      </c>
      <c r="CD51" s="3843"/>
      <c r="CE51" s="3829" t="s">
        <v>359</v>
      </c>
      <c r="CF51" s="3844"/>
      <c r="CG51" s="3829" t="s">
        <v>359</v>
      </c>
      <c r="CH51" s="3843"/>
      <c r="CI51" s="3829" t="s">
        <v>359</v>
      </c>
      <c r="CJ51" s="3844"/>
      <c r="CK51" s="3829" t="s">
        <v>359</v>
      </c>
      <c r="CL51" s="4159"/>
      <c r="CM51" s="3829" t="s">
        <v>359</v>
      </c>
      <c r="CN51" s="3844"/>
      <c r="CO51" s="3829" t="s">
        <v>359</v>
      </c>
      <c r="CP51" s="4160">
        <v>187</v>
      </c>
      <c r="CQ51" s="3829" t="s">
        <v>359</v>
      </c>
      <c r="CR51" s="3844" t="s">
        <v>574</v>
      </c>
      <c r="CS51" s="3829" t="s">
        <v>359</v>
      </c>
      <c r="CT51" s="4159"/>
      <c r="CU51" s="3829" t="s">
        <v>359</v>
      </c>
      <c r="CV51" s="3844"/>
      <c r="CW51" s="3829" t="s">
        <v>359</v>
      </c>
      <c r="CX51" s="4159"/>
      <c r="CY51" s="3829" t="s">
        <v>359</v>
      </c>
      <c r="CZ51" s="3844"/>
      <c r="DA51" s="3829" t="s">
        <v>359</v>
      </c>
      <c r="DB51" s="3843">
        <v>50800</v>
      </c>
      <c r="DC51" s="3829" t="s">
        <v>359</v>
      </c>
      <c r="DD51" s="3844" t="s">
        <v>574</v>
      </c>
      <c r="DE51" s="3829" t="s">
        <v>359</v>
      </c>
      <c r="DF51" s="3843"/>
      <c r="DG51" s="3829" t="s">
        <v>359</v>
      </c>
      <c r="DH51" s="3844"/>
      <c r="DI51" s="3829" t="s">
        <v>359</v>
      </c>
      <c r="DJ51" s="3843"/>
      <c r="DK51" s="3829" t="s">
        <v>359</v>
      </c>
      <c r="DL51" s="3844"/>
      <c r="DM51" s="3829" t="s">
        <v>359</v>
      </c>
      <c r="DN51" s="3843"/>
      <c r="DO51" s="3829" t="s">
        <v>359</v>
      </c>
      <c r="DP51" s="3844"/>
      <c r="DQ51" s="3829" t="s">
        <v>359</v>
      </c>
      <c r="DR51" s="3843"/>
      <c r="DS51" s="3829" t="s">
        <v>359</v>
      </c>
      <c r="DT51" s="3844"/>
      <c r="DU51" s="3829" t="s">
        <v>359</v>
      </c>
      <c r="DV51" s="3843"/>
      <c r="DW51" s="3829" t="s">
        <v>359</v>
      </c>
      <c r="DX51" s="3844"/>
      <c r="DY51" s="3829" t="s">
        <v>359</v>
      </c>
      <c r="DZ51" s="4161">
        <f t="shared" si="8"/>
        <v>110737</v>
      </c>
      <c r="EA51" s="4155" t="s">
        <v>644</v>
      </c>
      <c r="EB51" s="4155" t="s">
        <v>289</v>
      </c>
      <c r="EC51" s="4155" t="s">
        <v>645</v>
      </c>
      <c r="ED51" s="4155" t="s">
        <v>705</v>
      </c>
      <c r="EE51" s="4155">
        <v>3779595</v>
      </c>
      <c r="EF51" s="3846" t="s">
        <v>647</v>
      </c>
      <c r="EG51" s="4155"/>
      <c r="EH51" s="4155" t="s">
        <v>359</v>
      </c>
      <c r="EI51" s="4155" t="s">
        <v>359</v>
      </c>
      <c r="EJ51" s="4155" t="s">
        <v>359</v>
      </c>
      <c r="EK51" s="4155" t="s">
        <v>359</v>
      </c>
      <c r="EL51" s="4163" t="s">
        <v>359</v>
      </c>
    </row>
    <row r="52" spans="1:142" ht="168.75" customHeight="1">
      <c r="A52" s="3903" t="s">
        <v>1536</v>
      </c>
      <c r="B52" s="3884">
        <v>0.11</v>
      </c>
      <c r="C52" s="4155" t="s">
        <v>2036</v>
      </c>
      <c r="D52" s="3885">
        <v>2.75E-2</v>
      </c>
      <c r="E52" s="4155" t="s">
        <v>2037</v>
      </c>
      <c r="F52" s="4155" t="s">
        <v>1574</v>
      </c>
      <c r="G52" s="4155" t="s">
        <v>2038</v>
      </c>
      <c r="H52" s="3885">
        <v>2.75E-2</v>
      </c>
      <c r="I52" s="4155" t="s">
        <v>2037</v>
      </c>
      <c r="J52" s="4155" t="s">
        <v>1574</v>
      </c>
      <c r="K52" s="4155" t="s">
        <v>11</v>
      </c>
      <c r="L52" s="4155" t="s">
        <v>29</v>
      </c>
      <c r="M52" s="4173">
        <v>6.6199999999999995E-2</v>
      </c>
      <c r="N52" s="4155">
        <v>2022</v>
      </c>
      <c r="O52" s="4156"/>
      <c r="P52" s="4156">
        <v>50770</v>
      </c>
      <c r="Q52" s="4173">
        <v>5.8799999999999998E-2</v>
      </c>
      <c r="R52" s="4173">
        <v>5.7599999999999998E-2</v>
      </c>
      <c r="S52" s="4173">
        <v>5.6500000000000002E-2</v>
      </c>
      <c r="T52" s="4173">
        <v>5.5300000000000002E-2</v>
      </c>
      <c r="U52" s="4173">
        <v>5.4199999999999998E-2</v>
      </c>
      <c r="V52" s="4173">
        <v>5.3199999999999997E-2</v>
      </c>
      <c r="W52" s="4173">
        <v>5.21E-2</v>
      </c>
      <c r="X52" s="4173">
        <v>5.0999999999999997E-2</v>
      </c>
      <c r="Y52" s="4173">
        <v>0.05</v>
      </c>
      <c r="Z52" s="4173">
        <v>4.9000000000000002E-2</v>
      </c>
      <c r="AA52" s="4173">
        <v>4.8000000000000001E-2</v>
      </c>
      <c r="AB52" s="4173">
        <v>4.7100000000000003E-2</v>
      </c>
      <c r="AC52" s="4173">
        <v>4.6100000000000002E-2</v>
      </c>
      <c r="AD52" s="4173">
        <v>4.5199999999999997E-2</v>
      </c>
      <c r="AE52" s="4173">
        <v>4.4299999999999999E-2</v>
      </c>
      <c r="AF52" s="4173">
        <v>4.3400000000000001E-2</v>
      </c>
      <c r="AG52" s="4173">
        <v>4.3400000000000001E-2</v>
      </c>
      <c r="AH52" s="4155" t="s">
        <v>698</v>
      </c>
      <c r="AI52" s="4155" t="s">
        <v>2039</v>
      </c>
      <c r="AJ52" s="4173">
        <v>1.37E-2</v>
      </c>
      <c r="AK52" s="4155" t="s">
        <v>1576</v>
      </c>
      <c r="AL52" s="4155" t="s">
        <v>2040</v>
      </c>
      <c r="AM52" s="3829" t="s">
        <v>1568</v>
      </c>
      <c r="AN52" s="4155" t="s">
        <v>1569</v>
      </c>
      <c r="AO52" s="4155" t="s">
        <v>11</v>
      </c>
      <c r="AP52" s="4155" t="s">
        <v>26</v>
      </c>
      <c r="AQ52" s="3837" t="str">
        <f t="shared" si="6"/>
        <v>SI</v>
      </c>
      <c r="AR52" s="4155">
        <v>349</v>
      </c>
      <c r="AS52" s="4157">
        <v>0.05</v>
      </c>
      <c r="AT52" s="4155">
        <v>2022</v>
      </c>
      <c r="AU52" s="4156"/>
      <c r="AV52" s="4156">
        <v>46751</v>
      </c>
      <c r="AW52" s="4157">
        <v>0.05</v>
      </c>
      <c r="AX52" s="4157">
        <v>0.1</v>
      </c>
      <c r="AY52" s="4157">
        <v>0.2</v>
      </c>
      <c r="AZ52" s="4157">
        <v>0.4</v>
      </c>
      <c r="BA52" s="4157">
        <v>1</v>
      </c>
      <c r="BB52" s="4155" t="s">
        <v>359</v>
      </c>
      <c r="BC52" s="4155" t="s">
        <v>359</v>
      </c>
      <c r="BD52" s="4155" t="s">
        <v>359</v>
      </c>
      <c r="BE52" s="4155" t="s">
        <v>359</v>
      </c>
      <c r="BF52" s="4155" t="s">
        <v>359</v>
      </c>
      <c r="BG52" s="4155" t="s">
        <v>359</v>
      </c>
      <c r="BH52" s="4155" t="s">
        <v>359</v>
      </c>
      <c r="BI52" s="4155" t="s">
        <v>359</v>
      </c>
      <c r="BJ52" s="4155" t="s">
        <v>359</v>
      </c>
      <c r="BK52" s="4155" t="s">
        <v>359</v>
      </c>
      <c r="BL52" s="4155" t="s">
        <v>359</v>
      </c>
      <c r="BM52" s="4157">
        <v>1</v>
      </c>
      <c r="BN52" s="4159">
        <v>0</v>
      </c>
      <c r="BO52" s="4159">
        <v>0</v>
      </c>
      <c r="BP52" s="3841"/>
      <c r="BQ52" s="3842"/>
      <c r="BR52" s="3843">
        <v>45000</v>
      </c>
      <c r="BS52" s="3843">
        <v>45000</v>
      </c>
      <c r="BT52" s="3844" t="s">
        <v>574</v>
      </c>
      <c r="BU52" s="3845"/>
      <c r="BV52" s="3843">
        <v>75000</v>
      </c>
      <c r="BW52" s="3829"/>
      <c r="BX52" s="3904" t="s">
        <v>574</v>
      </c>
      <c r="BY52" s="3829"/>
      <c r="BZ52" s="3843">
        <v>48000</v>
      </c>
      <c r="CA52" s="3829"/>
      <c r="CB52" s="3904" t="s">
        <v>574</v>
      </c>
      <c r="CC52" s="3829"/>
      <c r="CD52" s="3843">
        <v>10000</v>
      </c>
      <c r="CE52" s="3829"/>
      <c r="CF52" s="3904" t="s">
        <v>574</v>
      </c>
      <c r="CG52" s="3829"/>
      <c r="CH52" s="3843"/>
      <c r="CI52" s="3829"/>
      <c r="CJ52" s="3844"/>
      <c r="CK52" s="3829"/>
      <c r="CL52" s="4159"/>
      <c r="CM52" s="3829"/>
      <c r="CN52" s="3844"/>
      <c r="CO52" s="3829"/>
      <c r="CP52" s="4160"/>
      <c r="CQ52" s="3829"/>
      <c r="CR52" s="3844"/>
      <c r="CS52" s="3829"/>
      <c r="CT52" s="4159"/>
      <c r="CU52" s="3829"/>
      <c r="CV52" s="3844"/>
      <c r="CW52" s="3829"/>
      <c r="CX52" s="4159"/>
      <c r="CY52" s="3829"/>
      <c r="CZ52" s="3844"/>
      <c r="DA52" s="3829"/>
      <c r="DB52" s="3843"/>
      <c r="DC52" s="3829"/>
      <c r="DD52" s="3844"/>
      <c r="DE52" s="3829"/>
      <c r="DF52" s="3843"/>
      <c r="DG52" s="3829"/>
      <c r="DH52" s="3844"/>
      <c r="DI52" s="3829"/>
      <c r="DJ52" s="3843"/>
      <c r="DK52" s="3829"/>
      <c r="DL52" s="3844"/>
      <c r="DM52" s="3829"/>
      <c r="DN52" s="3843"/>
      <c r="DO52" s="3829"/>
      <c r="DP52" s="3844"/>
      <c r="DQ52" s="3829"/>
      <c r="DR52" s="3843"/>
      <c r="DS52" s="3829"/>
      <c r="DT52" s="3844"/>
      <c r="DU52" s="3829"/>
      <c r="DV52" s="3843"/>
      <c r="DW52" s="3829"/>
      <c r="DX52" s="3844"/>
      <c r="DY52" s="3829"/>
      <c r="DZ52" s="4161">
        <f t="shared" si="8"/>
        <v>178000</v>
      </c>
      <c r="EA52" s="4155" t="s">
        <v>644</v>
      </c>
      <c r="EB52" s="4155" t="s">
        <v>289</v>
      </c>
      <c r="EC52" s="4155" t="s">
        <v>645</v>
      </c>
      <c r="ED52" s="4155" t="s">
        <v>705</v>
      </c>
      <c r="EE52" s="4155">
        <v>3779595</v>
      </c>
      <c r="EF52" s="3846" t="s">
        <v>647</v>
      </c>
      <c r="EG52" s="4155" t="s">
        <v>359</v>
      </c>
      <c r="EH52" s="4155" t="s">
        <v>359</v>
      </c>
      <c r="EI52" s="4155" t="s">
        <v>359</v>
      </c>
      <c r="EJ52" s="4155" t="s">
        <v>359</v>
      </c>
      <c r="EK52" s="4155" t="s">
        <v>359</v>
      </c>
      <c r="EL52" s="4163" t="s">
        <v>359</v>
      </c>
    </row>
    <row r="53" spans="1:142" ht="168.75" customHeight="1">
      <c r="A53" s="3903" t="s">
        <v>1536</v>
      </c>
      <c r="B53" s="3884">
        <v>0.11</v>
      </c>
      <c r="C53" s="4155" t="s">
        <v>2036</v>
      </c>
      <c r="D53" s="3885">
        <v>2.75E-2</v>
      </c>
      <c r="E53" s="4155" t="s">
        <v>2037</v>
      </c>
      <c r="F53" s="4155" t="s">
        <v>2041</v>
      </c>
      <c r="G53" s="4155" t="s">
        <v>2038</v>
      </c>
      <c r="H53" s="3885">
        <v>2.75E-2</v>
      </c>
      <c r="I53" s="4155" t="s">
        <v>2037</v>
      </c>
      <c r="J53" s="4155" t="s">
        <v>1574</v>
      </c>
      <c r="K53" s="4155" t="s">
        <v>11</v>
      </c>
      <c r="L53" s="4155" t="s">
        <v>29</v>
      </c>
      <c r="M53" s="4173">
        <v>6.6199999999999995E-2</v>
      </c>
      <c r="N53" s="4155">
        <v>2022</v>
      </c>
      <c r="O53" s="4156"/>
      <c r="P53" s="4156">
        <v>50770</v>
      </c>
      <c r="Q53" s="4173">
        <v>5.8799999999999998E-2</v>
      </c>
      <c r="R53" s="4173">
        <v>5.7599999999999998E-2</v>
      </c>
      <c r="S53" s="4173">
        <v>5.6500000000000002E-2</v>
      </c>
      <c r="T53" s="4173">
        <v>5.5300000000000002E-2</v>
      </c>
      <c r="U53" s="4173">
        <v>5.4199999999999998E-2</v>
      </c>
      <c r="V53" s="4173">
        <v>5.3199999999999997E-2</v>
      </c>
      <c r="W53" s="4173">
        <v>5.21E-2</v>
      </c>
      <c r="X53" s="4173">
        <v>5.0999999999999997E-2</v>
      </c>
      <c r="Y53" s="4173">
        <v>0.05</v>
      </c>
      <c r="Z53" s="4173">
        <v>4.9000000000000002E-2</v>
      </c>
      <c r="AA53" s="4173">
        <v>4.8000000000000001E-2</v>
      </c>
      <c r="AB53" s="4173">
        <v>4.7100000000000003E-2</v>
      </c>
      <c r="AC53" s="4173">
        <v>4.6100000000000002E-2</v>
      </c>
      <c r="AD53" s="4173">
        <v>4.5199999999999997E-2</v>
      </c>
      <c r="AE53" s="4173">
        <v>4.4299999999999999E-2</v>
      </c>
      <c r="AF53" s="4173">
        <v>4.3400000000000001E-2</v>
      </c>
      <c r="AG53" s="4173">
        <v>4.3400000000000001E-2</v>
      </c>
      <c r="AH53" s="4155" t="s">
        <v>698</v>
      </c>
      <c r="AI53" s="4155" t="s">
        <v>2042</v>
      </c>
      <c r="AJ53" s="4173">
        <v>1.37E-2</v>
      </c>
      <c r="AK53" s="4155" t="s">
        <v>2043</v>
      </c>
      <c r="AL53" s="4155" t="s">
        <v>2044</v>
      </c>
      <c r="AM53" s="3829" t="s">
        <v>1568</v>
      </c>
      <c r="AN53" s="4155" t="s">
        <v>1569</v>
      </c>
      <c r="AO53" s="4155" t="s">
        <v>11</v>
      </c>
      <c r="AP53" s="4155" t="s">
        <v>20</v>
      </c>
      <c r="AQ53" s="3837" t="str">
        <f t="shared" si="6"/>
        <v>SI</v>
      </c>
      <c r="AR53" s="4155">
        <v>349</v>
      </c>
      <c r="AS53" s="4155">
        <v>400</v>
      </c>
      <c r="AT53" s="4155">
        <v>2022</v>
      </c>
      <c r="AU53" s="4156">
        <v>45658</v>
      </c>
      <c r="AV53" s="4156">
        <v>50769</v>
      </c>
      <c r="AW53" s="4155"/>
      <c r="AX53" s="4155" t="s">
        <v>359</v>
      </c>
      <c r="AY53" s="4155">
        <v>400</v>
      </c>
      <c r="AZ53" s="4155" t="s">
        <v>359</v>
      </c>
      <c r="BA53" s="4155">
        <v>400</v>
      </c>
      <c r="BB53" s="4155" t="s">
        <v>359</v>
      </c>
      <c r="BC53" s="4155">
        <v>400</v>
      </c>
      <c r="BD53" s="4155" t="s">
        <v>359</v>
      </c>
      <c r="BE53" s="4155">
        <v>400</v>
      </c>
      <c r="BF53" s="4155" t="s">
        <v>359</v>
      </c>
      <c r="BG53" s="4155">
        <v>400</v>
      </c>
      <c r="BH53" s="4155" t="s">
        <v>359</v>
      </c>
      <c r="BI53" s="4155">
        <v>400</v>
      </c>
      <c r="BJ53" s="4155" t="s">
        <v>359</v>
      </c>
      <c r="BK53" s="4155">
        <v>400</v>
      </c>
      <c r="BL53" s="4155" t="s">
        <v>359</v>
      </c>
      <c r="BM53" s="4155">
        <f>SUM(AW53:BL53)</f>
        <v>2800</v>
      </c>
      <c r="BN53" s="4159"/>
      <c r="BO53" s="4159"/>
      <c r="BP53" s="3841"/>
      <c r="BQ53" s="3842"/>
      <c r="BR53" s="3843"/>
      <c r="BS53" s="3843"/>
      <c r="BT53" s="3844"/>
      <c r="BU53" s="3845"/>
      <c r="BV53" s="3843">
        <v>5445</v>
      </c>
      <c r="BW53" s="3829" t="s">
        <v>359</v>
      </c>
      <c r="BX53" s="3904" t="s">
        <v>574</v>
      </c>
      <c r="BY53" s="3829" t="s">
        <v>359</v>
      </c>
      <c r="BZ53" s="3843">
        <v>5989.5</v>
      </c>
      <c r="CA53" s="3829" t="s">
        <v>359</v>
      </c>
      <c r="CB53" s="3904" t="s">
        <v>574</v>
      </c>
      <c r="CC53" s="3829" t="s">
        <v>359</v>
      </c>
      <c r="CD53" s="3843">
        <v>6588</v>
      </c>
      <c r="CE53" s="3829" t="s">
        <v>359</v>
      </c>
      <c r="CF53" s="3904" t="s">
        <v>574</v>
      </c>
      <c r="CG53" s="3829" t="s">
        <v>359</v>
      </c>
      <c r="CH53" s="3843">
        <v>7247</v>
      </c>
      <c r="CI53" s="3829" t="s">
        <v>359</v>
      </c>
      <c r="CJ53" s="3904" t="s">
        <v>574</v>
      </c>
      <c r="CK53" s="3829" t="s">
        <v>359</v>
      </c>
      <c r="CL53" s="4159">
        <v>7972</v>
      </c>
      <c r="CM53" s="3829" t="s">
        <v>359</v>
      </c>
      <c r="CN53" s="3904" t="s">
        <v>574</v>
      </c>
      <c r="CO53" s="3829" t="s">
        <v>359</v>
      </c>
      <c r="CP53" s="4160">
        <v>8769</v>
      </c>
      <c r="CQ53" s="3829" t="s">
        <v>359</v>
      </c>
      <c r="CR53" s="3904" t="s">
        <v>574</v>
      </c>
      <c r="CS53" s="3829" t="s">
        <v>359</v>
      </c>
      <c r="CT53" s="4159">
        <v>9646</v>
      </c>
      <c r="CU53" s="3829" t="s">
        <v>359</v>
      </c>
      <c r="CV53" s="3904" t="s">
        <v>574</v>
      </c>
      <c r="CW53" s="3829" t="s">
        <v>359</v>
      </c>
      <c r="CX53" s="4159">
        <v>10610</v>
      </c>
      <c r="CY53" s="3829" t="s">
        <v>359</v>
      </c>
      <c r="CZ53" s="3904" t="s">
        <v>574</v>
      </c>
      <c r="DA53" s="3829" t="s">
        <v>359</v>
      </c>
      <c r="DB53" s="3843">
        <v>11671</v>
      </c>
      <c r="DC53" s="3829" t="s">
        <v>359</v>
      </c>
      <c r="DD53" s="3904" t="s">
        <v>574</v>
      </c>
      <c r="DE53" s="3829" t="s">
        <v>359</v>
      </c>
      <c r="DF53" s="3843">
        <v>12839</v>
      </c>
      <c r="DG53" s="3829" t="s">
        <v>359</v>
      </c>
      <c r="DH53" s="3904" t="s">
        <v>574</v>
      </c>
      <c r="DI53" s="3829" t="s">
        <v>359</v>
      </c>
      <c r="DJ53" s="3843">
        <v>14122</v>
      </c>
      <c r="DK53" s="3829" t="s">
        <v>359</v>
      </c>
      <c r="DL53" s="3904" t="s">
        <v>574</v>
      </c>
      <c r="DM53" s="3829" t="s">
        <v>359</v>
      </c>
      <c r="DN53" s="3843">
        <v>15535</v>
      </c>
      <c r="DO53" s="3829" t="s">
        <v>359</v>
      </c>
      <c r="DP53" s="3904" t="s">
        <v>574</v>
      </c>
      <c r="DQ53" s="3829" t="s">
        <v>359</v>
      </c>
      <c r="DR53" s="3843">
        <v>17088</v>
      </c>
      <c r="DS53" s="3829" t="s">
        <v>359</v>
      </c>
      <c r="DT53" s="3904" t="s">
        <v>574</v>
      </c>
      <c r="DU53" s="3829" t="s">
        <v>359</v>
      </c>
      <c r="DV53" s="3843">
        <v>18797</v>
      </c>
      <c r="DW53" s="3829" t="s">
        <v>359</v>
      </c>
      <c r="DX53" s="3904" t="s">
        <v>574</v>
      </c>
      <c r="DY53" s="3829" t="s">
        <v>359</v>
      </c>
      <c r="DZ53" s="4161">
        <f t="shared" si="8"/>
        <v>152318.5</v>
      </c>
      <c r="EA53" s="4155" t="s">
        <v>644</v>
      </c>
      <c r="EB53" s="4155" t="s">
        <v>289</v>
      </c>
      <c r="EC53" s="4155" t="s">
        <v>645</v>
      </c>
      <c r="ED53" s="4155" t="s">
        <v>705</v>
      </c>
      <c r="EE53" s="4155">
        <v>3779595</v>
      </c>
      <c r="EF53" s="3846" t="s">
        <v>647</v>
      </c>
      <c r="EG53" s="4165"/>
      <c r="EH53" s="4165"/>
      <c r="EI53" s="4165"/>
      <c r="EJ53" s="4165"/>
      <c r="EK53" s="4165"/>
      <c r="EL53" s="4166"/>
    </row>
    <row r="54" spans="1:142" s="3906" customFormat="1" ht="168.75" customHeight="1">
      <c r="A54" s="3903" t="s">
        <v>1536</v>
      </c>
      <c r="B54" s="3884">
        <v>0.11</v>
      </c>
      <c r="C54" s="3856" t="s">
        <v>2045</v>
      </c>
      <c r="D54" s="3885">
        <v>2.75E-2</v>
      </c>
      <c r="E54" s="3856" t="s">
        <v>2046</v>
      </c>
      <c r="F54" s="3856" t="s">
        <v>2047</v>
      </c>
      <c r="G54" s="3856" t="s">
        <v>2048</v>
      </c>
      <c r="H54" s="3885">
        <v>2.75E-2</v>
      </c>
      <c r="I54" s="3856" t="s">
        <v>2049</v>
      </c>
      <c r="J54" s="4155" t="s">
        <v>1990</v>
      </c>
      <c r="K54" s="4155" t="s">
        <v>572</v>
      </c>
      <c r="L54" s="4155" t="s">
        <v>23</v>
      </c>
      <c r="M54" s="4155" t="s">
        <v>437</v>
      </c>
      <c r="N54" s="4155"/>
      <c r="O54" s="4156"/>
      <c r="P54" s="4156">
        <v>50770</v>
      </c>
      <c r="Q54" s="4173">
        <v>6.25E-2</v>
      </c>
      <c r="R54" s="4173">
        <v>6.25E-2</v>
      </c>
      <c r="S54" s="4173">
        <v>6.25E-2</v>
      </c>
      <c r="T54" s="4173">
        <v>6.25E-2</v>
      </c>
      <c r="U54" s="4173">
        <v>6.25E-2</v>
      </c>
      <c r="V54" s="4173">
        <v>6.25E-2</v>
      </c>
      <c r="W54" s="4173">
        <v>6.25E-2</v>
      </c>
      <c r="X54" s="4173">
        <v>6.25E-2</v>
      </c>
      <c r="Y54" s="4173">
        <v>6.25E-2</v>
      </c>
      <c r="Z54" s="4173">
        <v>6.25E-2</v>
      </c>
      <c r="AA54" s="4173">
        <v>6.25E-2</v>
      </c>
      <c r="AB54" s="4173">
        <v>6.25E-2</v>
      </c>
      <c r="AC54" s="4173">
        <v>6.25E-2</v>
      </c>
      <c r="AD54" s="4173">
        <v>6.25E-2</v>
      </c>
      <c r="AE54" s="4173">
        <v>6.25E-2</v>
      </c>
      <c r="AF54" s="4173">
        <v>6.25E-2</v>
      </c>
      <c r="AG54" s="4157">
        <f>SUM(Q54:AF54)</f>
        <v>1</v>
      </c>
      <c r="AH54" s="4155"/>
      <c r="AI54" s="4155" t="s">
        <v>2050</v>
      </c>
      <c r="AJ54" s="4173">
        <v>9.1000000000000004E-3</v>
      </c>
      <c r="AK54" s="4155" t="s">
        <v>2051</v>
      </c>
      <c r="AL54" s="4155" t="s">
        <v>2052</v>
      </c>
      <c r="AM54" s="4155" t="s">
        <v>283</v>
      </c>
      <c r="AN54" s="4155" t="s">
        <v>1386</v>
      </c>
      <c r="AO54" s="4155" t="s">
        <v>278</v>
      </c>
      <c r="AP54" s="4155" t="s">
        <v>20</v>
      </c>
      <c r="AQ54" s="3837" t="str">
        <f t="shared" si="6"/>
        <v>SI</v>
      </c>
      <c r="AR54" s="4155">
        <v>315</v>
      </c>
      <c r="AS54" s="4155" t="s">
        <v>437</v>
      </c>
      <c r="AT54" s="4155" t="s">
        <v>437</v>
      </c>
      <c r="AU54" s="4156">
        <v>45292</v>
      </c>
      <c r="AV54" s="4156">
        <v>50769</v>
      </c>
      <c r="AW54" s="4155">
        <v>0</v>
      </c>
      <c r="AX54" s="4155">
        <v>2</v>
      </c>
      <c r="AY54" s="4155">
        <v>2</v>
      </c>
      <c r="AZ54" s="4155">
        <v>2</v>
      </c>
      <c r="BA54" s="4155">
        <v>2</v>
      </c>
      <c r="BB54" s="4155">
        <v>2</v>
      </c>
      <c r="BC54" s="4155">
        <v>2</v>
      </c>
      <c r="BD54" s="4155">
        <v>2</v>
      </c>
      <c r="BE54" s="4155">
        <v>2</v>
      </c>
      <c r="BF54" s="4155">
        <v>2</v>
      </c>
      <c r="BG54" s="4155">
        <v>2</v>
      </c>
      <c r="BH54" s="4155">
        <v>2</v>
      </c>
      <c r="BI54" s="4155">
        <v>2</v>
      </c>
      <c r="BJ54" s="4155">
        <v>2</v>
      </c>
      <c r="BK54" s="4155">
        <v>2</v>
      </c>
      <c r="BL54" s="4155">
        <v>2</v>
      </c>
      <c r="BM54" s="4167">
        <f>SUM(AW54:BL54)</f>
        <v>30</v>
      </c>
      <c r="BN54" s="4192"/>
      <c r="BO54" s="4192"/>
      <c r="BP54" s="3905"/>
      <c r="BQ54" s="4193"/>
      <c r="BR54" s="3843">
        <v>28</v>
      </c>
      <c r="BS54" s="3843">
        <v>28</v>
      </c>
      <c r="BT54" s="3904" t="s">
        <v>574</v>
      </c>
      <c r="BU54" s="4176">
        <v>7692</v>
      </c>
      <c r="BV54" s="3843">
        <v>38</v>
      </c>
      <c r="BW54" s="3829"/>
      <c r="BX54" s="3904" t="s">
        <v>574</v>
      </c>
      <c r="BY54" s="3829"/>
      <c r="BZ54" s="3843">
        <v>44</v>
      </c>
      <c r="CA54" s="3829"/>
      <c r="CB54" s="3904" t="s">
        <v>574</v>
      </c>
      <c r="CC54" s="3829"/>
      <c r="CD54" s="3843">
        <v>60</v>
      </c>
      <c r="CE54" s="3829"/>
      <c r="CF54" s="3904" t="s">
        <v>574</v>
      </c>
      <c r="CG54" s="3829"/>
      <c r="CH54" s="3843">
        <v>69</v>
      </c>
      <c r="CI54" s="3829"/>
      <c r="CJ54" s="3904" t="s">
        <v>574</v>
      </c>
      <c r="CK54" s="3829"/>
      <c r="CL54" s="4159">
        <v>78</v>
      </c>
      <c r="CM54" s="3829"/>
      <c r="CN54" s="3904" t="s">
        <v>574</v>
      </c>
      <c r="CO54" s="3829"/>
      <c r="CP54" s="4160">
        <v>87</v>
      </c>
      <c r="CQ54" s="3829"/>
      <c r="CR54" s="3904" t="s">
        <v>574</v>
      </c>
      <c r="CS54" s="3829"/>
      <c r="CT54" s="4159">
        <v>102</v>
      </c>
      <c r="CU54" s="3829"/>
      <c r="CV54" s="3904" t="s">
        <v>574</v>
      </c>
      <c r="CW54" s="3829"/>
      <c r="CX54" s="4159">
        <v>109</v>
      </c>
      <c r="CY54" s="3829"/>
      <c r="CZ54" s="3904" t="s">
        <v>574</v>
      </c>
      <c r="DA54" s="3829"/>
      <c r="DB54" s="3843">
        <v>119</v>
      </c>
      <c r="DC54" s="3829"/>
      <c r="DD54" s="3904" t="s">
        <v>574</v>
      </c>
      <c r="DE54" s="3829"/>
      <c r="DF54" s="3843">
        <v>128</v>
      </c>
      <c r="DG54" s="3829"/>
      <c r="DH54" s="3904" t="s">
        <v>574</v>
      </c>
      <c r="DI54" s="3829"/>
      <c r="DJ54" s="3843">
        <v>142</v>
      </c>
      <c r="DK54" s="3829"/>
      <c r="DL54" s="3904" t="s">
        <v>574</v>
      </c>
      <c r="DM54" s="3829"/>
      <c r="DN54" s="3843">
        <v>159</v>
      </c>
      <c r="DO54" s="3829"/>
      <c r="DP54" s="3904" t="s">
        <v>574</v>
      </c>
      <c r="DQ54" s="3829"/>
      <c r="DR54" s="3843">
        <v>177</v>
      </c>
      <c r="DS54" s="3829"/>
      <c r="DT54" s="3904" t="s">
        <v>574</v>
      </c>
      <c r="DU54" s="3829"/>
      <c r="DV54" s="3843">
        <v>190</v>
      </c>
      <c r="DW54" s="3829"/>
      <c r="DX54" s="3904" t="s">
        <v>574</v>
      </c>
      <c r="DY54" s="3829"/>
      <c r="DZ54" s="4161">
        <f t="shared" si="8"/>
        <v>1530</v>
      </c>
      <c r="EA54" s="4162" t="s">
        <v>288</v>
      </c>
      <c r="EB54" s="4162" t="s">
        <v>289</v>
      </c>
      <c r="EC54" s="4155" t="s">
        <v>656</v>
      </c>
      <c r="ED54" s="4162" t="s">
        <v>1376</v>
      </c>
      <c r="EE54" s="4162">
        <v>3779595</v>
      </c>
      <c r="EF54" s="3846" t="s">
        <v>1377</v>
      </c>
      <c r="EG54" s="4155"/>
      <c r="EH54" s="4155"/>
      <c r="EI54" s="4155"/>
      <c r="EJ54" s="4155"/>
      <c r="EK54" s="4155"/>
      <c r="EL54" s="4163"/>
    </row>
    <row r="55" spans="1:142" ht="168.75" customHeight="1">
      <c r="A55" s="3903" t="s">
        <v>1536</v>
      </c>
      <c r="B55" s="3884">
        <v>0.11</v>
      </c>
      <c r="C55" s="3856" t="s">
        <v>2045</v>
      </c>
      <c r="D55" s="3885">
        <v>2.75E-2</v>
      </c>
      <c r="E55" s="3856" t="s">
        <v>2046</v>
      </c>
      <c r="F55" s="3856" t="s">
        <v>2047</v>
      </c>
      <c r="G55" s="3856" t="s">
        <v>2048</v>
      </c>
      <c r="H55" s="3885">
        <v>2.75E-2</v>
      </c>
      <c r="I55" s="3856" t="s">
        <v>2049</v>
      </c>
      <c r="J55" s="4155" t="s">
        <v>1990</v>
      </c>
      <c r="K55" s="4155" t="s">
        <v>572</v>
      </c>
      <c r="L55" s="4155" t="s">
        <v>23</v>
      </c>
      <c r="M55" s="4155" t="s">
        <v>437</v>
      </c>
      <c r="N55" s="4155"/>
      <c r="O55" s="4156"/>
      <c r="P55" s="4156">
        <v>50770</v>
      </c>
      <c r="Q55" s="4173">
        <v>6.25E-2</v>
      </c>
      <c r="R55" s="4173">
        <v>6.25E-2</v>
      </c>
      <c r="S55" s="4173">
        <v>6.25E-2</v>
      </c>
      <c r="T55" s="4173">
        <v>6.25E-2</v>
      </c>
      <c r="U55" s="4173">
        <v>6.25E-2</v>
      </c>
      <c r="V55" s="4173">
        <v>6.25E-2</v>
      </c>
      <c r="W55" s="4173">
        <v>6.25E-2</v>
      </c>
      <c r="X55" s="4173">
        <v>6.25E-2</v>
      </c>
      <c r="Y55" s="4173">
        <v>6.25E-2</v>
      </c>
      <c r="Z55" s="4173">
        <v>6.25E-2</v>
      </c>
      <c r="AA55" s="4173">
        <v>6.25E-2</v>
      </c>
      <c r="AB55" s="4173">
        <v>6.25E-2</v>
      </c>
      <c r="AC55" s="4173">
        <v>6.25E-2</v>
      </c>
      <c r="AD55" s="4173">
        <v>6.25E-2</v>
      </c>
      <c r="AE55" s="4173">
        <v>6.25E-2</v>
      </c>
      <c r="AF55" s="4173">
        <v>6.25E-2</v>
      </c>
      <c r="AG55" s="4157">
        <f>SUM(Q55:AF55)</f>
        <v>1</v>
      </c>
      <c r="AH55" s="4155" t="s">
        <v>1588</v>
      </c>
      <c r="AI55" s="4155" t="s">
        <v>2053</v>
      </c>
      <c r="AJ55" s="4173">
        <v>9.1000000000000004E-3</v>
      </c>
      <c r="AK55" s="4155" t="s">
        <v>2054</v>
      </c>
      <c r="AL55" s="4155" t="s">
        <v>2055</v>
      </c>
      <c r="AM55" s="3829" t="s">
        <v>1310</v>
      </c>
      <c r="AN55" s="4155" t="s">
        <v>1386</v>
      </c>
      <c r="AO55" s="4155" t="s">
        <v>5</v>
      </c>
      <c r="AP55" s="4155" t="s">
        <v>20</v>
      </c>
      <c r="AQ55" s="3837" t="str">
        <f t="shared" si="6"/>
        <v>SI</v>
      </c>
      <c r="AR55" s="4155">
        <v>315</v>
      </c>
      <c r="AS55" s="4155" t="s">
        <v>437</v>
      </c>
      <c r="AT55" s="4155" t="s">
        <v>437</v>
      </c>
      <c r="AU55" s="4156">
        <v>45292</v>
      </c>
      <c r="AV55" s="4156">
        <v>50769</v>
      </c>
      <c r="AW55" s="4155">
        <v>0</v>
      </c>
      <c r="AX55" s="4155">
        <v>1</v>
      </c>
      <c r="AY55" s="4155">
        <v>1</v>
      </c>
      <c r="AZ55" s="4155">
        <v>1</v>
      </c>
      <c r="BA55" s="4155">
        <v>1</v>
      </c>
      <c r="BB55" s="4155">
        <v>1</v>
      </c>
      <c r="BC55" s="4155">
        <v>1</v>
      </c>
      <c r="BD55" s="4155">
        <v>1</v>
      </c>
      <c r="BE55" s="4155">
        <v>1</v>
      </c>
      <c r="BF55" s="4155">
        <v>1</v>
      </c>
      <c r="BG55" s="4155">
        <v>1</v>
      </c>
      <c r="BH55" s="4155">
        <v>1</v>
      </c>
      <c r="BI55" s="4155">
        <v>1</v>
      </c>
      <c r="BJ55" s="4155">
        <v>1</v>
      </c>
      <c r="BK55" s="4155">
        <v>1</v>
      </c>
      <c r="BL55" s="4155">
        <v>1</v>
      </c>
      <c r="BM55" s="4167">
        <f>SUM(AW55:BL55)</f>
        <v>15</v>
      </c>
      <c r="BN55" s="4165"/>
      <c r="BO55" s="4165"/>
      <c r="BP55" s="4181"/>
      <c r="BQ55" s="4181"/>
      <c r="BR55" s="4159">
        <v>35</v>
      </c>
      <c r="BS55" s="4159">
        <v>35</v>
      </c>
      <c r="BT55" s="3904" t="s">
        <v>574</v>
      </c>
      <c r="BU55" s="3845"/>
      <c r="BV55" s="3843">
        <v>37</v>
      </c>
      <c r="BW55" s="3829"/>
      <c r="BX55" s="3904" t="s">
        <v>574</v>
      </c>
      <c r="BY55" s="3829"/>
      <c r="BZ55" s="3843">
        <v>39</v>
      </c>
      <c r="CA55" s="3829"/>
      <c r="CB55" s="3904" t="s">
        <v>574</v>
      </c>
      <c r="CC55" s="3829"/>
      <c r="CD55" s="3843">
        <v>41</v>
      </c>
      <c r="CE55" s="3829"/>
      <c r="CF55" s="3904" t="s">
        <v>574</v>
      </c>
      <c r="CG55" s="3829"/>
      <c r="CH55" s="3843">
        <v>45</v>
      </c>
      <c r="CI55" s="3829"/>
      <c r="CJ55" s="3904" t="s">
        <v>574</v>
      </c>
      <c r="CK55" s="3829"/>
      <c r="CL55" s="3843">
        <v>49</v>
      </c>
      <c r="CM55" s="3829"/>
      <c r="CN55" s="3904" t="s">
        <v>574</v>
      </c>
      <c r="CO55" s="3829"/>
      <c r="CP55" s="4159">
        <v>54</v>
      </c>
      <c r="CQ55" s="3829"/>
      <c r="CR55" s="3904" t="s">
        <v>574</v>
      </c>
      <c r="CS55" s="3829"/>
      <c r="CT55" s="4160">
        <v>60</v>
      </c>
      <c r="CU55" s="3829"/>
      <c r="CV55" s="3904" t="s">
        <v>574</v>
      </c>
      <c r="CW55" s="3829"/>
      <c r="CX55" s="4159">
        <v>66</v>
      </c>
      <c r="CY55" s="3829"/>
      <c r="CZ55" s="3904" t="s">
        <v>574</v>
      </c>
      <c r="DA55" s="3829"/>
      <c r="DB55" s="4159">
        <v>74</v>
      </c>
      <c r="DC55" s="3829"/>
      <c r="DD55" s="3904" t="s">
        <v>574</v>
      </c>
      <c r="DE55" s="3829"/>
      <c r="DF55" s="3843">
        <v>83</v>
      </c>
      <c r="DG55" s="3829"/>
      <c r="DH55" s="3904" t="s">
        <v>574</v>
      </c>
      <c r="DI55" s="3829"/>
      <c r="DJ55" s="3843">
        <v>93</v>
      </c>
      <c r="DK55" s="3829"/>
      <c r="DL55" s="3904" t="s">
        <v>574</v>
      </c>
      <c r="DM55" s="3829"/>
      <c r="DN55" s="3843">
        <v>104</v>
      </c>
      <c r="DO55" s="3829"/>
      <c r="DP55" s="3904" t="s">
        <v>574</v>
      </c>
      <c r="DQ55" s="3829"/>
      <c r="DR55" s="3843">
        <v>108</v>
      </c>
      <c r="DS55" s="3829"/>
      <c r="DT55" s="3904" t="s">
        <v>574</v>
      </c>
      <c r="DU55" s="3829"/>
      <c r="DV55" s="3843">
        <v>116</v>
      </c>
      <c r="DW55" s="3829"/>
      <c r="DX55" s="3904" t="s">
        <v>574</v>
      </c>
      <c r="DY55" s="3829"/>
      <c r="DZ55" s="4161">
        <f>BR55+BV55+BZ55+CD55+CH55+CL55+CP55+CT55+CX55+DB55+DF55+DJ55+DN55+DR55+DV55</f>
        <v>1004</v>
      </c>
      <c r="EA55" s="4155" t="s">
        <v>288</v>
      </c>
      <c r="EB55" s="4155" t="s">
        <v>289</v>
      </c>
      <c r="EC55" s="4155" t="s">
        <v>656</v>
      </c>
      <c r="ED55" s="4155" t="s">
        <v>1376</v>
      </c>
      <c r="EE55" s="4155">
        <v>3779595</v>
      </c>
      <c r="EF55" s="3847" t="s">
        <v>1377</v>
      </c>
      <c r="EG55" s="4155"/>
      <c r="EH55" s="4155"/>
      <c r="EI55" s="4155" t="s">
        <v>359</v>
      </c>
      <c r="EJ55" s="4155" t="s">
        <v>359</v>
      </c>
      <c r="EK55" s="4155" t="s">
        <v>359</v>
      </c>
      <c r="EL55" s="4163" t="s">
        <v>359</v>
      </c>
    </row>
    <row r="56" spans="1:142" ht="168.75" customHeight="1">
      <c r="A56" s="3903" t="s">
        <v>1536</v>
      </c>
      <c r="B56" s="3884">
        <v>0.11</v>
      </c>
      <c r="C56" s="3856" t="s">
        <v>2045</v>
      </c>
      <c r="D56" s="3885">
        <v>2.75E-2</v>
      </c>
      <c r="E56" s="3856" t="s">
        <v>2046</v>
      </c>
      <c r="F56" s="3856" t="s">
        <v>2047</v>
      </c>
      <c r="G56" s="3856" t="s">
        <v>2048</v>
      </c>
      <c r="H56" s="3885">
        <v>2.75E-2</v>
      </c>
      <c r="I56" s="3856" t="s">
        <v>2049</v>
      </c>
      <c r="J56" s="4155" t="s">
        <v>1990</v>
      </c>
      <c r="K56" s="4155" t="s">
        <v>572</v>
      </c>
      <c r="L56" s="4155" t="s">
        <v>23</v>
      </c>
      <c r="M56" s="4155" t="s">
        <v>437</v>
      </c>
      <c r="N56" s="4155"/>
      <c r="O56" s="4156"/>
      <c r="P56" s="4156">
        <v>50770</v>
      </c>
      <c r="Q56" s="4173">
        <v>6.25E-2</v>
      </c>
      <c r="R56" s="4173">
        <v>6.25E-2</v>
      </c>
      <c r="S56" s="4173">
        <v>6.25E-2</v>
      </c>
      <c r="T56" s="4173">
        <v>6.25E-2</v>
      </c>
      <c r="U56" s="4173">
        <v>6.25E-2</v>
      </c>
      <c r="V56" s="4173">
        <v>6.25E-2</v>
      </c>
      <c r="W56" s="4173">
        <v>6.25E-2</v>
      </c>
      <c r="X56" s="4173">
        <v>6.25E-2</v>
      </c>
      <c r="Y56" s="4173">
        <v>6.25E-2</v>
      </c>
      <c r="Z56" s="4173">
        <v>6.25E-2</v>
      </c>
      <c r="AA56" s="4173">
        <v>6.25E-2</v>
      </c>
      <c r="AB56" s="4173">
        <v>6.25E-2</v>
      </c>
      <c r="AC56" s="4173">
        <v>6.25E-2</v>
      </c>
      <c r="AD56" s="4173">
        <v>6.25E-2</v>
      </c>
      <c r="AE56" s="4173">
        <v>6.25E-2</v>
      </c>
      <c r="AF56" s="4173">
        <v>6.25E-2</v>
      </c>
      <c r="AG56" s="4157">
        <f>SUM(Q56:AF56)</f>
        <v>1</v>
      </c>
      <c r="AH56" s="4155" t="s">
        <v>1588</v>
      </c>
      <c r="AI56" s="4155" t="s">
        <v>2056</v>
      </c>
      <c r="AJ56" s="4173">
        <v>9.1000000000000004E-3</v>
      </c>
      <c r="AK56" s="4155" t="s">
        <v>2057</v>
      </c>
      <c r="AL56" s="4155" t="s">
        <v>2058</v>
      </c>
      <c r="AM56" s="4155" t="s">
        <v>283</v>
      </c>
      <c r="AN56" s="4155" t="s">
        <v>1386</v>
      </c>
      <c r="AO56" s="4155" t="s">
        <v>278</v>
      </c>
      <c r="AP56" s="4155" t="s">
        <v>20</v>
      </c>
      <c r="AQ56" s="3837" t="str">
        <f t="shared" si="6"/>
        <v>SI</v>
      </c>
      <c r="AR56" s="4155">
        <v>315</v>
      </c>
      <c r="AS56" s="4155" t="s">
        <v>437</v>
      </c>
      <c r="AT56" s="4155" t="s">
        <v>437</v>
      </c>
      <c r="AU56" s="4156">
        <v>45292</v>
      </c>
      <c r="AV56" s="4156">
        <v>50769</v>
      </c>
      <c r="AW56" s="4155">
        <v>0</v>
      </c>
      <c r="AX56" s="4155">
        <v>1</v>
      </c>
      <c r="AY56" s="4155">
        <v>1</v>
      </c>
      <c r="AZ56" s="4155">
        <v>1</v>
      </c>
      <c r="BA56" s="4155">
        <v>1</v>
      </c>
      <c r="BB56" s="4155">
        <v>1</v>
      </c>
      <c r="BC56" s="4155">
        <v>1</v>
      </c>
      <c r="BD56" s="4155">
        <v>1</v>
      </c>
      <c r="BE56" s="4155">
        <v>1</v>
      </c>
      <c r="BF56" s="4155">
        <v>1</v>
      </c>
      <c r="BG56" s="4155">
        <v>1</v>
      </c>
      <c r="BH56" s="4155">
        <v>1</v>
      </c>
      <c r="BI56" s="4155">
        <v>1</v>
      </c>
      <c r="BJ56" s="4155">
        <v>1</v>
      </c>
      <c r="BK56" s="4155">
        <v>1</v>
      </c>
      <c r="BL56" s="4155">
        <v>1</v>
      </c>
      <c r="BM56" s="4167">
        <f>SUM(AW56:BL56)</f>
        <v>15</v>
      </c>
      <c r="BN56" s="4159"/>
      <c r="BO56" s="4159"/>
      <c r="BP56" s="3841"/>
      <c r="BQ56" s="3842"/>
      <c r="BR56" s="3843">
        <v>183</v>
      </c>
      <c r="BS56" s="3843">
        <v>183</v>
      </c>
      <c r="BT56" s="3904" t="s">
        <v>574</v>
      </c>
      <c r="BU56" s="3845"/>
      <c r="BV56" s="3843">
        <v>197</v>
      </c>
      <c r="BW56" s="3829"/>
      <c r="BX56" s="3904" t="s">
        <v>574</v>
      </c>
      <c r="BY56" s="3829"/>
      <c r="BZ56" s="3843">
        <v>214</v>
      </c>
      <c r="CA56" s="3829"/>
      <c r="CB56" s="3904" t="s">
        <v>574</v>
      </c>
      <c r="CC56" s="3829"/>
      <c r="CD56" s="3843">
        <v>234</v>
      </c>
      <c r="CE56" s="3829"/>
      <c r="CF56" s="3904" t="s">
        <v>574</v>
      </c>
      <c r="CG56" s="3829"/>
      <c r="CH56" s="3843">
        <v>256</v>
      </c>
      <c r="CI56" s="3829"/>
      <c r="CJ56" s="3904" t="s">
        <v>574</v>
      </c>
      <c r="CK56" s="3829"/>
      <c r="CL56" s="4159">
        <v>281</v>
      </c>
      <c r="CM56" s="3829"/>
      <c r="CN56" s="3904" t="s">
        <v>574</v>
      </c>
      <c r="CO56" s="3829"/>
      <c r="CP56" s="4160">
        <v>312</v>
      </c>
      <c r="CQ56" s="3829"/>
      <c r="CR56" s="3904" t="s">
        <v>574</v>
      </c>
      <c r="CS56" s="3829"/>
      <c r="CT56" s="4159">
        <v>345</v>
      </c>
      <c r="CU56" s="3829"/>
      <c r="CV56" s="3904" t="s">
        <v>574</v>
      </c>
      <c r="CW56" s="3829"/>
      <c r="CX56" s="4159">
        <v>385</v>
      </c>
      <c r="CY56" s="3829"/>
      <c r="CZ56" s="3904" t="s">
        <v>574</v>
      </c>
      <c r="DA56" s="3829"/>
      <c r="DB56" s="3843">
        <v>432</v>
      </c>
      <c r="DC56" s="3829"/>
      <c r="DD56" s="3904" t="s">
        <v>574</v>
      </c>
      <c r="DE56" s="3829"/>
      <c r="DF56" s="3843">
        <v>486</v>
      </c>
      <c r="DG56" s="3829"/>
      <c r="DH56" s="3904" t="s">
        <v>574</v>
      </c>
      <c r="DI56" s="3829"/>
      <c r="DJ56" s="3843">
        <v>549</v>
      </c>
      <c r="DK56" s="3829"/>
      <c r="DL56" s="3904" t="s">
        <v>574</v>
      </c>
      <c r="DM56" s="3829"/>
      <c r="DN56" s="3843">
        <v>623</v>
      </c>
      <c r="DO56" s="3829"/>
      <c r="DP56" s="3904" t="s">
        <v>574</v>
      </c>
      <c r="DQ56" s="3829"/>
      <c r="DR56" s="3843">
        <v>710</v>
      </c>
      <c r="DS56" s="3829"/>
      <c r="DT56" s="3904" t="s">
        <v>574</v>
      </c>
      <c r="DU56" s="3829"/>
      <c r="DV56" s="3843">
        <v>813</v>
      </c>
      <c r="DW56" s="3829"/>
      <c r="DX56" s="3904" t="s">
        <v>574</v>
      </c>
      <c r="DY56" s="3829"/>
      <c r="DZ56" s="4161">
        <f>BR56+BV56+BZ56+CD56+CH56+CL56+CP56+CT56+CX56+DB56+DF56+DJ56+DN56+DR56+DV56</f>
        <v>6020</v>
      </c>
      <c r="EA56" s="4155" t="s">
        <v>288</v>
      </c>
      <c r="EB56" s="4155" t="s">
        <v>289</v>
      </c>
      <c r="EC56" s="4155" t="s">
        <v>656</v>
      </c>
      <c r="ED56" s="4155" t="s">
        <v>1376</v>
      </c>
      <c r="EE56" s="4155">
        <v>3779595</v>
      </c>
      <c r="EF56" s="3847" t="s">
        <v>1377</v>
      </c>
      <c r="EG56" s="4155"/>
      <c r="EH56" s="4155"/>
      <c r="EI56" s="4155" t="s">
        <v>359</v>
      </c>
      <c r="EJ56" s="4155" t="s">
        <v>359</v>
      </c>
      <c r="EK56" s="4155" t="s">
        <v>359</v>
      </c>
      <c r="EL56" s="4163" t="s">
        <v>359</v>
      </c>
    </row>
    <row r="57" spans="1:142" ht="168.75" customHeight="1">
      <c r="A57" s="4154" t="s">
        <v>1618</v>
      </c>
      <c r="B57" s="4194">
        <v>0.25</v>
      </c>
      <c r="C57" s="4155" t="s">
        <v>2059</v>
      </c>
      <c r="D57" s="3885">
        <v>3.5700000000000003E-2</v>
      </c>
      <c r="E57" s="4155" t="s">
        <v>1620</v>
      </c>
      <c r="F57" s="4155" t="s">
        <v>2060</v>
      </c>
      <c r="G57" s="3849" t="s">
        <v>2061</v>
      </c>
      <c r="H57" s="3885">
        <v>3.5700000000000003E-2</v>
      </c>
      <c r="I57" s="3849" t="s">
        <v>2062</v>
      </c>
      <c r="J57" s="4155" t="s">
        <v>2063</v>
      </c>
      <c r="K57" s="4155" t="s">
        <v>1622</v>
      </c>
      <c r="L57" s="4155" t="s">
        <v>26</v>
      </c>
      <c r="M57" s="4157">
        <v>0.67</v>
      </c>
      <c r="N57" s="4155">
        <v>2022</v>
      </c>
      <c r="O57" s="4156"/>
      <c r="P57" s="4156">
        <v>50770</v>
      </c>
      <c r="Q57" s="4157">
        <v>0.67</v>
      </c>
      <c r="R57" s="4157">
        <v>0.83</v>
      </c>
      <c r="S57" s="4157">
        <v>1</v>
      </c>
      <c r="T57" s="4157">
        <v>1</v>
      </c>
      <c r="U57" s="4157">
        <v>1</v>
      </c>
      <c r="V57" s="4157">
        <v>1</v>
      </c>
      <c r="W57" s="4157">
        <v>1</v>
      </c>
      <c r="X57" s="4157">
        <v>1</v>
      </c>
      <c r="Y57" s="4157">
        <v>1</v>
      </c>
      <c r="Z57" s="4157">
        <v>1</v>
      </c>
      <c r="AA57" s="4157">
        <v>1</v>
      </c>
      <c r="AB57" s="4157">
        <v>1</v>
      </c>
      <c r="AC57" s="4157">
        <v>1</v>
      </c>
      <c r="AD57" s="4157">
        <v>1</v>
      </c>
      <c r="AE57" s="4157">
        <v>1</v>
      </c>
      <c r="AF57" s="4157">
        <v>1</v>
      </c>
      <c r="AG57" s="4157">
        <v>1</v>
      </c>
      <c r="AH57" s="4165"/>
      <c r="AI57" s="4155" t="s">
        <v>2064</v>
      </c>
      <c r="AJ57" s="4173">
        <v>7.1000000000000004E-3</v>
      </c>
      <c r="AK57" s="4155" t="s">
        <v>1624</v>
      </c>
      <c r="AL57" s="4155" t="s">
        <v>2065</v>
      </c>
      <c r="AM57" s="3829" t="s">
        <v>1310</v>
      </c>
      <c r="AN57" s="4155" t="s">
        <v>1626</v>
      </c>
      <c r="AO57" s="4165" t="s">
        <v>737</v>
      </c>
      <c r="AP57" s="4155" t="s">
        <v>26</v>
      </c>
      <c r="AQ57" s="3837" t="str">
        <f t="shared" si="6"/>
        <v>SI</v>
      </c>
      <c r="AR57" s="4155">
        <v>347</v>
      </c>
      <c r="AS57" s="4155">
        <v>3</v>
      </c>
      <c r="AT57" s="4155">
        <v>2022</v>
      </c>
      <c r="AU57" s="4156"/>
      <c r="AV57" s="4156">
        <v>50770</v>
      </c>
      <c r="AW57" s="4155">
        <v>3</v>
      </c>
      <c r="AX57" s="4155">
        <v>4</v>
      </c>
      <c r="AY57" s="4155">
        <v>4</v>
      </c>
      <c r="AZ57" s="4155">
        <v>5</v>
      </c>
      <c r="BA57" s="4155">
        <v>5</v>
      </c>
      <c r="BB57" s="4155">
        <v>5</v>
      </c>
      <c r="BC57" s="4155">
        <v>6</v>
      </c>
      <c r="BD57" s="4155">
        <v>6</v>
      </c>
      <c r="BE57" s="4155">
        <v>6</v>
      </c>
      <c r="BF57" s="4155">
        <v>6</v>
      </c>
      <c r="BG57" s="4155">
        <v>6</v>
      </c>
      <c r="BH57" s="4155">
        <v>7</v>
      </c>
      <c r="BI57" s="4155">
        <v>7</v>
      </c>
      <c r="BJ57" s="4155">
        <v>7</v>
      </c>
      <c r="BK57" s="4155">
        <v>7</v>
      </c>
      <c r="BL57" s="4155">
        <v>8</v>
      </c>
      <c r="BM57" s="3857">
        <v>8</v>
      </c>
      <c r="BN57" s="4159">
        <v>1175</v>
      </c>
      <c r="BO57" s="4159">
        <v>1175</v>
      </c>
      <c r="BP57" s="3841" t="s">
        <v>574</v>
      </c>
      <c r="BQ57" s="3842">
        <v>7783</v>
      </c>
      <c r="BR57" s="3843">
        <v>1722</v>
      </c>
      <c r="BS57" s="3843">
        <v>1722</v>
      </c>
      <c r="BT57" s="3844" t="s">
        <v>574</v>
      </c>
      <c r="BU57" s="3845">
        <v>7783</v>
      </c>
      <c r="BV57" s="3843">
        <v>1894</v>
      </c>
      <c r="BW57" s="3829"/>
      <c r="BX57" s="3844" t="s">
        <v>574</v>
      </c>
      <c r="BY57" s="3829"/>
      <c r="BZ57" s="3843">
        <v>2604</v>
      </c>
      <c r="CA57" s="3829"/>
      <c r="CB57" s="3844" t="s">
        <v>574</v>
      </c>
      <c r="CC57" s="3829"/>
      <c r="CD57" s="3843">
        <v>2864</v>
      </c>
      <c r="CE57" s="3829"/>
      <c r="CF57" s="3844" t="s">
        <v>574</v>
      </c>
      <c r="CG57" s="3829"/>
      <c r="CH57" s="3843">
        <v>3151</v>
      </c>
      <c r="CI57" s="3829"/>
      <c r="CJ57" s="3844" t="s">
        <v>574</v>
      </c>
      <c r="CK57" s="3829"/>
      <c r="CL57" s="4159">
        <v>3466</v>
      </c>
      <c r="CM57" s="3829"/>
      <c r="CN57" s="3844" t="s">
        <v>574</v>
      </c>
      <c r="CO57" s="3829"/>
      <c r="CP57" s="4160">
        <v>4560</v>
      </c>
      <c r="CQ57" s="3829"/>
      <c r="CR57" s="3844" t="s">
        <v>574</v>
      </c>
      <c r="CS57" s="3829"/>
      <c r="CT57" s="4159">
        <v>5033</v>
      </c>
      <c r="CU57" s="3829"/>
      <c r="CV57" s="3844" t="s">
        <v>574</v>
      </c>
      <c r="CW57" s="3829"/>
      <c r="CX57" s="4159">
        <v>5536</v>
      </c>
      <c r="CY57" s="3829"/>
      <c r="CZ57" s="3844" t="s">
        <v>574</v>
      </c>
      <c r="DA57" s="3829"/>
      <c r="DB57" s="3843">
        <v>6090</v>
      </c>
      <c r="DC57" s="3829"/>
      <c r="DD57" s="3844" t="s">
        <v>574</v>
      </c>
      <c r="DE57" s="3829"/>
      <c r="DF57" s="3843">
        <v>7815</v>
      </c>
      <c r="DG57" s="3829"/>
      <c r="DH57" s="3844" t="s">
        <v>574</v>
      </c>
      <c r="DI57" s="3829"/>
      <c r="DJ57" s="3843">
        <v>8597</v>
      </c>
      <c r="DK57" s="3829"/>
      <c r="DL57" s="3844" t="s">
        <v>574</v>
      </c>
      <c r="DM57" s="3829"/>
      <c r="DN57" s="3843">
        <v>9456</v>
      </c>
      <c r="DO57" s="3829"/>
      <c r="DP57" s="3844" t="s">
        <v>574</v>
      </c>
      <c r="DQ57" s="3829"/>
      <c r="DR57" s="3843">
        <v>10402</v>
      </c>
      <c r="DS57" s="3829"/>
      <c r="DT57" s="3844" t="s">
        <v>574</v>
      </c>
      <c r="DU57" s="3829"/>
      <c r="DV57" s="3843">
        <v>13077</v>
      </c>
      <c r="DW57" s="3829"/>
      <c r="DX57" s="3844" t="s">
        <v>574</v>
      </c>
      <c r="DY57" s="3829"/>
      <c r="DZ57" s="4161">
        <f t="shared" ref="DZ57:DZ78" si="9">BN57+BR57+BV57+BZ57+CD57+CH57+CL57+CP57+CT57+CX57+DB57+DF57+DJ57+DN57+DR57+DV57</f>
        <v>87442</v>
      </c>
      <c r="EA57" s="4155" t="s">
        <v>644</v>
      </c>
      <c r="EB57" s="4155" t="s">
        <v>289</v>
      </c>
      <c r="EC57" s="4155" t="s">
        <v>744</v>
      </c>
      <c r="ED57" s="4155" t="s">
        <v>791</v>
      </c>
      <c r="EE57" s="4155" t="s">
        <v>746</v>
      </c>
      <c r="EF57" s="3847" t="s">
        <v>747</v>
      </c>
      <c r="EG57" s="4155" t="s">
        <v>2066</v>
      </c>
      <c r="EH57" s="4155" t="s">
        <v>2067</v>
      </c>
      <c r="EI57" s="4155" t="s">
        <v>359</v>
      </c>
      <c r="EJ57" s="4155" t="s">
        <v>359</v>
      </c>
      <c r="EK57" s="4155" t="s">
        <v>359</v>
      </c>
      <c r="EL57" s="3851" t="s">
        <v>359</v>
      </c>
    </row>
    <row r="58" spans="1:142" ht="168.75" customHeight="1">
      <c r="A58" s="4154" t="s">
        <v>1618</v>
      </c>
      <c r="B58" s="4194">
        <v>0.25</v>
      </c>
      <c r="C58" s="4155" t="s">
        <v>2059</v>
      </c>
      <c r="D58" s="3885">
        <v>3.5700000000000003E-2</v>
      </c>
      <c r="E58" s="4155" t="s">
        <v>1620</v>
      </c>
      <c r="F58" s="4155" t="s">
        <v>2068</v>
      </c>
      <c r="G58" s="4155" t="s">
        <v>2061</v>
      </c>
      <c r="H58" s="3885">
        <v>3.5700000000000003E-2</v>
      </c>
      <c r="I58" s="4155" t="s">
        <v>2069</v>
      </c>
      <c r="J58" s="4155" t="s">
        <v>2063</v>
      </c>
      <c r="K58" s="4155" t="s">
        <v>1622</v>
      </c>
      <c r="L58" s="4155" t="s">
        <v>26</v>
      </c>
      <c r="M58" s="4157">
        <v>0.67</v>
      </c>
      <c r="N58" s="4155">
        <v>2022</v>
      </c>
      <c r="O58" s="4156"/>
      <c r="P58" s="4156">
        <v>50770</v>
      </c>
      <c r="Q58" s="4157">
        <v>0.67</v>
      </c>
      <c r="R58" s="4157">
        <v>0.83</v>
      </c>
      <c r="S58" s="4157">
        <v>1</v>
      </c>
      <c r="T58" s="4157">
        <v>1</v>
      </c>
      <c r="U58" s="4157">
        <v>1</v>
      </c>
      <c r="V58" s="4157">
        <v>1</v>
      </c>
      <c r="W58" s="4157">
        <v>1</v>
      </c>
      <c r="X58" s="4157">
        <v>1</v>
      </c>
      <c r="Y58" s="4157">
        <v>1</v>
      </c>
      <c r="Z58" s="4157">
        <v>1</v>
      </c>
      <c r="AA58" s="4157">
        <v>1</v>
      </c>
      <c r="AB58" s="4157">
        <v>1</v>
      </c>
      <c r="AC58" s="4157">
        <v>1</v>
      </c>
      <c r="AD58" s="4157">
        <v>1</v>
      </c>
      <c r="AE58" s="4157">
        <v>1</v>
      </c>
      <c r="AF58" s="4157">
        <v>1</v>
      </c>
      <c r="AG58" s="4157">
        <v>1</v>
      </c>
      <c r="AH58" s="4165"/>
      <c r="AI58" s="3849" t="s">
        <v>2070</v>
      </c>
      <c r="AJ58" s="4173">
        <v>7.1000000000000004E-3</v>
      </c>
      <c r="AK58" s="4155" t="s">
        <v>2071</v>
      </c>
      <c r="AL58" s="3849" t="s">
        <v>2072</v>
      </c>
      <c r="AM58" s="3829" t="s">
        <v>1631</v>
      </c>
      <c r="AN58" s="4155" t="s">
        <v>1632</v>
      </c>
      <c r="AO58" s="4165" t="s">
        <v>737</v>
      </c>
      <c r="AP58" s="4155" t="s">
        <v>26</v>
      </c>
      <c r="AQ58" s="3837" t="str">
        <f t="shared" si="6"/>
        <v>NO</v>
      </c>
      <c r="AR58" s="4155" t="s">
        <v>437</v>
      </c>
      <c r="AS58" s="4155" t="s">
        <v>437</v>
      </c>
      <c r="AT58" s="4155"/>
      <c r="AU58" s="4156"/>
      <c r="AV58" s="4156">
        <v>50770</v>
      </c>
      <c r="AW58" s="4157">
        <v>0.05</v>
      </c>
      <c r="AX58" s="4157">
        <v>0.24</v>
      </c>
      <c r="AY58" s="4157">
        <v>0.28999999999999998</v>
      </c>
      <c r="AZ58" s="4157">
        <v>0.34</v>
      </c>
      <c r="BA58" s="4157">
        <v>0.39</v>
      </c>
      <c r="BB58" s="4157">
        <v>0.44</v>
      </c>
      <c r="BC58" s="4157">
        <v>0.51</v>
      </c>
      <c r="BD58" s="4157">
        <v>0.56000000000000005</v>
      </c>
      <c r="BE58" s="4157">
        <v>0.61</v>
      </c>
      <c r="BF58" s="4157">
        <v>0.66</v>
      </c>
      <c r="BG58" s="4157">
        <v>0.71</v>
      </c>
      <c r="BH58" s="4157">
        <v>0.78</v>
      </c>
      <c r="BI58" s="4157">
        <v>0.83</v>
      </c>
      <c r="BJ58" s="4157">
        <v>0.88</v>
      </c>
      <c r="BK58" s="4157">
        <v>0.93</v>
      </c>
      <c r="BL58" s="4157">
        <v>1</v>
      </c>
      <c r="BM58" s="3907">
        <v>1</v>
      </c>
      <c r="BN58" s="4159">
        <v>835</v>
      </c>
      <c r="BO58" s="4159">
        <v>835</v>
      </c>
      <c r="BP58" s="3841" t="s">
        <v>574</v>
      </c>
      <c r="BQ58" s="3842">
        <v>7640</v>
      </c>
      <c r="BR58" s="3843">
        <v>919</v>
      </c>
      <c r="BS58" s="3843">
        <v>919</v>
      </c>
      <c r="BT58" s="3844" t="s">
        <v>574</v>
      </c>
      <c r="BU58" s="3845">
        <v>7640</v>
      </c>
      <c r="BV58" s="3843">
        <v>10106</v>
      </c>
      <c r="BW58" s="3829"/>
      <c r="BX58" s="3844" t="s">
        <v>574</v>
      </c>
      <c r="BY58" s="3829"/>
      <c r="BZ58" s="3843">
        <v>1111</v>
      </c>
      <c r="CA58" s="3829"/>
      <c r="CB58" s="3844" t="s">
        <v>574</v>
      </c>
      <c r="CC58" s="3829"/>
      <c r="CD58" s="3843">
        <v>123</v>
      </c>
      <c r="CE58" s="3829"/>
      <c r="CF58" s="3844" t="s">
        <v>574</v>
      </c>
      <c r="CG58" s="3829"/>
      <c r="CH58" s="3843">
        <v>1345</v>
      </c>
      <c r="CI58" s="3829"/>
      <c r="CJ58" s="3844" t="s">
        <v>574</v>
      </c>
      <c r="CK58" s="3829"/>
      <c r="CL58" s="4159">
        <v>1479</v>
      </c>
      <c r="CM58" s="3829"/>
      <c r="CN58" s="3844" t="s">
        <v>574</v>
      </c>
      <c r="CO58" s="3829"/>
      <c r="CP58" s="4160">
        <v>1627</v>
      </c>
      <c r="CQ58" s="3829"/>
      <c r="CR58" s="3844" t="s">
        <v>574</v>
      </c>
      <c r="CS58" s="3829"/>
      <c r="CT58" s="4159">
        <v>1794</v>
      </c>
      <c r="CU58" s="3829"/>
      <c r="CV58" s="3844" t="s">
        <v>574</v>
      </c>
      <c r="CW58" s="3829"/>
      <c r="CX58" s="4159">
        <v>1969</v>
      </c>
      <c r="CY58" s="3829"/>
      <c r="CZ58" s="3844" t="s">
        <v>574</v>
      </c>
      <c r="DA58" s="3829"/>
      <c r="DB58" s="3843">
        <v>2166</v>
      </c>
      <c r="DC58" s="3829"/>
      <c r="DD58" s="3844" t="s">
        <v>574</v>
      </c>
      <c r="DE58" s="3829"/>
      <c r="DF58" s="3843">
        <v>2383</v>
      </c>
      <c r="DG58" s="3829"/>
      <c r="DH58" s="3844" t="s">
        <v>574</v>
      </c>
      <c r="DI58" s="3829"/>
      <c r="DJ58" s="3843">
        <v>2621</v>
      </c>
      <c r="DK58" s="3829"/>
      <c r="DL58" s="3844" t="s">
        <v>574</v>
      </c>
      <c r="DM58" s="3829"/>
      <c r="DN58" s="3843">
        <v>2883</v>
      </c>
      <c r="DO58" s="3829"/>
      <c r="DP58" s="3844" t="s">
        <v>574</v>
      </c>
      <c r="DQ58" s="3829"/>
      <c r="DR58" s="3843">
        <v>3171</v>
      </c>
      <c r="DS58" s="3829"/>
      <c r="DT58" s="3844" t="s">
        <v>574</v>
      </c>
      <c r="DU58" s="3829"/>
      <c r="DV58" s="3843">
        <v>3489</v>
      </c>
      <c r="DW58" s="3829"/>
      <c r="DX58" s="3844" t="s">
        <v>574</v>
      </c>
      <c r="DY58" s="3829"/>
      <c r="DZ58" s="4161">
        <f t="shared" si="9"/>
        <v>38021</v>
      </c>
      <c r="EA58" s="4155" t="s">
        <v>644</v>
      </c>
      <c r="EB58" s="4155" t="s">
        <v>289</v>
      </c>
      <c r="EC58" s="4155" t="s">
        <v>744</v>
      </c>
      <c r="ED58" s="4155" t="s">
        <v>791</v>
      </c>
      <c r="EE58" s="4155" t="s">
        <v>746</v>
      </c>
      <c r="EF58" s="3847" t="s">
        <v>747</v>
      </c>
      <c r="EG58" s="4155" t="s">
        <v>2073</v>
      </c>
      <c r="EH58" s="4155"/>
      <c r="EI58" s="4155" t="s">
        <v>359</v>
      </c>
      <c r="EJ58" s="4155" t="s">
        <v>359</v>
      </c>
      <c r="EK58" s="4155" t="s">
        <v>359</v>
      </c>
      <c r="EL58" s="4163" t="s">
        <v>359</v>
      </c>
    </row>
    <row r="59" spans="1:142" ht="168.75" customHeight="1">
      <c r="A59" s="4154" t="s">
        <v>1618</v>
      </c>
      <c r="B59" s="4194">
        <v>0.25</v>
      </c>
      <c r="C59" s="4155" t="s">
        <v>2059</v>
      </c>
      <c r="D59" s="3885">
        <v>3.5700000000000003E-2</v>
      </c>
      <c r="E59" s="4155" t="s">
        <v>1620</v>
      </c>
      <c r="F59" s="4155" t="s">
        <v>2068</v>
      </c>
      <c r="G59" s="4155" t="s">
        <v>2061</v>
      </c>
      <c r="H59" s="3885">
        <v>3.5700000000000003E-2</v>
      </c>
      <c r="I59" s="4155" t="s">
        <v>2069</v>
      </c>
      <c r="J59" s="4155" t="s">
        <v>2063</v>
      </c>
      <c r="K59" s="4155" t="s">
        <v>1622</v>
      </c>
      <c r="L59" s="4155" t="s">
        <v>26</v>
      </c>
      <c r="M59" s="4157">
        <v>0.67</v>
      </c>
      <c r="N59" s="4155">
        <v>2022</v>
      </c>
      <c r="O59" s="4156"/>
      <c r="P59" s="4156">
        <v>50770</v>
      </c>
      <c r="Q59" s="4157">
        <v>0.67</v>
      </c>
      <c r="R59" s="4157">
        <v>0.83</v>
      </c>
      <c r="S59" s="4157">
        <v>1</v>
      </c>
      <c r="T59" s="4157">
        <v>1</v>
      </c>
      <c r="U59" s="4157">
        <v>1</v>
      </c>
      <c r="V59" s="4157">
        <v>1</v>
      </c>
      <c r="W59" s="4157">
        <v>1</v>
      </c>
      <c r="X59" s="4157">
        <v>1</v>
      </c>
      <c r="Y59" s="4157">
        <v>1</v>
      </c>
      <c r="Z59" s="4157">
        <v>1</v>
      </c>
      <c r="AA59" s="4157">
        <v>1</v>
      </c>
      <c r="AB59" s="4157">
        <v>1</v>
      </c>
      <c r="AC59" s="4157">
        <v>1</v>
      </c>
      <c r="AD59" s="4157">
        <v>1</v>
      </c>
      <c r="AE59" s="4157">
        <v>1</v>
      </c>
      <c r="AF59" s="4157">
        <v>1</v>
      </c>
      <c r="AG59" s="4157">
        <v>1</v>
      </c>
      <c r="AH59" s="4165"/>
      <c r="AI59" s="4155" t="s">
        <v>2074</v>
      </c>
      <c r="AJ59" s="4173">
        <v>7.1000000000000004E-3</v>
      </c>
      <c r="AK59" s="3908" t="s">
        <v>2075</v>
      </c>
      <c r="AL59" s="4155" t="s">
        <v>2076</v>
      </c>
      <c r="AM59" s="3829" t="s">
        <v>1637</v>
      </c>
      <c r="AN59" s="4155" t="s">
        <v>1638</v>
      </c>
      <c r="AO59" s="4155" t="s">
        <v>737</v>
      </c>
      <c r="AP59" s="4155" t="s">
        <v>26</v>
      </c>
      <c r="AQ59" s="3837" t="str">
        <f t="shared" si="6"/>
        <v>NO</v>
      </c>
      <c r="AR59" s="4155" t="s">
        <v>437</v>
      </c>
      <c r="AS59" s="4157" t="s">
        <v>437</v>
      </c>
      <c r="AT59" s="4155"/>
      <c r="AU59" s="4156">
        <v>45658</v>
      </c>
      <c r="AV59" s="4156">
        <v>50770</v>
      </c>
      <c r="AW59" s="4170">
        <v>0</v>
      </c>
      <c r="AX59" s="4170">
        <v>0</v>
      </c>
      <c r="AY59" s="4170">
        <v>0.25</v>
      </c>
      <c r="AZ59" s="4170">
        <v>0.5</v>
      </c>
      <c r="BA59" s="4170">
        <v>0.75</v>
      </c>
      <c r="BB59" s="4170">
        <v>0.75</v>
      </c>
      <c r="BC59" s="4170">
        <v>0.75</v>
      </c>
      <c r="BD59" s="4170">
        <v>1</v>
      </c>
      <c r="BE59" s="4170">
        <v>1</v>
      </c>
      <c r="BF59" s="4170">
        <v>1</v>
      </c>
      <c r="BG59" s="4170">
        <v>1</v>
      </c>
      <c r="BH59" s="4170">
        <v>1</v>
      </c>
      <c r="BI59" s="4170">
        <v>1</v>
      </c>
      <c r="BJ59" s="4170">
        <v>1</v>
      </c>
      <c r="BK59" s="4170">
        <v>1</v>
      </c>
      <c r="BL59" s="4170">
        <v>1</v>
      </c>
      <c r="BM59" s="4170">
        <v>1</v>
      </c>
      <c r="BN59" s="4159">
        <v>150</v>
      </c>
      <c r="BO59" s="4159">
        <v>150</v>
      </c>
      <c r="BP59" s="3841" t="s">
        <v>574</v>
      </c>
      <c r="BQ59" s="3842">
        <v>7640</v>
      </c>
      <c r="BR59" s="3843">
        <v>165</v>
      </c>
      <c r="BS59" s="3843">
        <v>165</v>
      </c>
      <c r="BT59" s="3844" t="s">
        <v>574</v>
      </c>
      <c r="BU59" s="3845">
        <v>7640</v>
      </c>
      <c r="BV59" s="3843">
        <v>181500</v>
      </c>
      <c r="BW59" s="3829"/>
      <c r="BX59" s="3844" t="s">
        <v>574</v>
      </c>
      <c r="BY59" s="3829"/>
      <c r="BZ59" s="3843">
        <v>350</v>
      </c>
      <c r="CA59" s="3829"/>
      <c r="CB59" s="3844" t="s">
        <v>574</v>
      </c>
      <c r="CC59" s="3829"/>
      <c r="CD59" s="3843">
        <v>385</v>
      </c>
      <c r="CE59" s="3829"/>
      <c r="CF59" s="3844" t="s">
        <v>574</v>
      </c>
      <c r="CG59" s="3829"/>
      <c r="CH59" s="3843">
        <v>423</v>
      </c>
      <c r="CI59" s="3829"/>
      <c r="CJ59" s="3844" t="s">
        <v>574</v>
      </c>
      <c r="CK59" s="3829"/>
      <c r="CL59" s="4159">
        <v>150</v>
      </c>
      <c r="CM59" s="3829"/>
      <c r="CN59" s="3844" t="s">
        <v>574</v>
      </c>
      <c r="CO59" s="3829"/>
      <c r="CP59" s="4160">
        <v>400</v>
      </c>
      <c r="CQ59" s="3829"/>
      <c r="CR59" s="3844" t="s">
        <v>574</v>
      </c>
      <c r="CS59" s="3829"/>
      <c r="CT59" s="4159">
        <v>1286</v>
      </c>
      <c r="CU59" s="3829"/>
      <c r="CV59" s="3844" t="s">
        <v>574</v>
      </c>
      <c r="CW59" s="3829"/>
      <c r="CX59" s="4159">
        <v>1414</v>
      </c>
      <c r="CY59" s="3829"/>
      <c r="CZ59" s="3844" t="s">
        <v>574</v>
      </c>
      <c r="DA59" s="3829"/>
      <c r="DB59" s="3843">
        <v>2166</v>
      </c>
      <c r="DC59" s="3829"/>
      <c r="DD59" s="3844" t="s">
        <v>574</v>
      </c>
      <c r="DE59" s="3829"/>
      <c r="DF59" s="3843"/>
      <c r="DG59" s="3829"/>
      <c r="DH59" s="3844"/>
      <c r="DI59" s="3829"/>
      <c r="DJ59" s="3843"/>
      <c r="DK59" s="3829"/>
      <c r="DL59" s="3844"/>
      <c r="DM59" s="3829"/>
      <c r="DN59" s="3843"/>
      <c r="DO59" s="3829"/>
      <c r="DP59" s="3844"/>
      <c r="DQ59" s="3829"/>
      <c r="DR59" s="3843"/>
      <c r="DS59" s="3829"/>
      <c r="DT59" s="3844"/>
      <c r="DU59" s="3829"/>
      <c r="DV59" s="3843"/>
      <c r="DW59" s="3829"/>
      <c r="DX59" s="3844"/>
      <c r="DY59" s="3829"/>
      <c r="DZ59" s="4161">
        <f t="shared" si="9"/>
        <v>188389</v>
      </c>
      <c r="EA59" s="4155" t="s">
        <v>644</v>
      </c>
      <c r="EB59" s="4155" t="s">
        <v>289</v>
      </c>
      <c r="EC59" s="4155" t="s">
        <v>744</v>
      </c>
      <c r="ED59" s="4155" t="s">
        <v>791</v>
      </c>
      <c r="EE59" s="4155" t="s">
        <v>746</v>
      </c>
      <c r="EF59" s="3850" t="s">
        <v>747</v>
      </c>
      <c r="EG59" s="4155" t="s">
        <v>31</v>
      </c>
      <c r="EH59" s="4155" t="s">
        <v>359</v>
      </c>
      <c r="EI59" s="4155" t="s">
        <v>359</v>
      </c>
      <c r="EJ59" s="4155" t="s">
        <v>359</v>
      </c>
      <c r="EK59" s="4155" t="s">
        <v>359</v>
      </c>
      <c r="EL59" s="3851" t="s">
        <v>359</v>
      </c>
    </row>
    <row r="60" spans="1:142" ht="204" customHeight="1">
      <c r="A60" s="4154" t="s">
        <v>1618</v>
      </c>
      <c r="B60" s="4194">
        <v>0.25</v>
      </c>
      <c r="C60" s="4155" t="s">
        <v>2059</v>
      </c>
      <c r="D60" s="3885">
        <v>3.5700000000000003E-2</v>
      </c>
      <c r="E60" s="4155" t="s">
        <v>2077</v>
      </c>
      <c r="F60" s="4155" t="s">
        <v>2068</v>
      </c>
      <c r="G60" s="4155" t="s">
        <v>2061</v>
      </c>
      <c r="H60" s="3885">
        <v>3.5700000000000003E-2</v>
      </c>
      <c r="I60" s="4155" t="s">
        <v>2069</v>
      </c>
      <c r="J60" s="4155" t="s">
        <v>2063</v>
      </c>
      <c r="K60" s="4155" t="s">
        <v>1622</v>
      </c>
      <c r="L60" s="4155" t="s">
        <v>26</v>
      </c>
      <c r="M60" s="4157">
        <v>0.67</v>
      </c>
      <c r="N60" s="4155">
        <v>2022</v>
      </c>
      <c r="O60" s="4156"/>
      <c r="P60" s="4156">
        <v>50770</v>
      </c>
      <c r="Q60" s="4157">
        <v>0.67</v>
      </c>
      <c r="R60" s="4157">
        <v>0.83</v>
      </c>
      <c r="S60" s="4157">
        <v>1</v>
      </c>
      <c r="T60" s="4157">
        <v>1</v>
      </c>
      <c r="U60" s="4157">
        <v>1</v>
      </c>
      <c r="V60" s="4157">
        <v>1</v>
      </c>
      <c r="W60" s="4157">
        <v>1</v>
      </c>
      <c r="X60" s="4157">
        <v>1</v>
      </c>
      <c r="Y60" s="4157">
        <v>1</v>
      </c>
      <c r="Z60" s="4157">
        <v>1</v>
      </c>
      <c r="AA60" s="4157">
        <v>1</v>
      </c>
      <c r="AB60" s="4157">
        <v>1</v>
      </c>
      <c r="AC60" s="4157">
        <v>1</v>
      </c>
      <c r="AD60" s="4157">
        <v>1</v>
      </c>
      <c r="AE60" s="4157">
        <v>1</v>
      </c>
      <c r="AF60" s="4157">
        <v>1</v>
      </c>
      <c r="AG60" s="4157">
        <v>1</v>
      </c>
      <c r="AH60" s="4165"/>
      <c r="AI60" s="4155" t="s">
        <v>2078</v>
      </c>
      <c r="AJ60" s="4173">
        <v>7.1000000000000004E-3</v>
      </c>
      <c r="AK60" s="4155" t="s">
        <v>2079</v>
      </c>
      <c r="AL60" s="4155" t="s">
        <v>1642</v>
      </c>
      <c r="AM60" s="3829" t="s">
        <v>1310</v>
      </c>
      <c r="AN60" s="4155" t="s">
        <v>1626</v>
      </c>
      <c r="AO60" s="4155" t="s">
        <v>737</v>
      </c>
      <c r="AP60" s="4155" t="s">
        <v>26</v>
      </c>
      <c r="AQ60" s="3837" t="str">
        <f t="shared" si="6"/>
        <v>NO</v>
      </c>
      <c r="AR60" s="4155" t="s">
        <v>437</v>
      </c>
      <c r="AS60" s="4155" t="s">
        <v>437</v>
      </c>
      <c r="AT60" s="4155"/>
      <c r="AU60" s="4156"/>
      <c r="AV60" s="4156">
        <v>50770</v>
      </c>
      <c r="AW60" s="4170">
        <v>0.1</v>
      </c>
      <c r="AX60" s="4170">
        <v>0.15</v>
      </c>
      <c r="AY60" s="4170">
        <v>0.23</v>
      </c>
      <c r="AZ60" s="4170">
        <v>0.28000000000000003</v>
      </c>
      <c r="BA60" s="4170">
        <v>0.33</v>
      </c>
      <c r="BB60" s="4170">
        <v>0.42</v>
      </c>
      <c r="BC60" s="4170">
        <v>0.47</v>
      </c>
      <c r="BD60" s="4170">
        <v>0.52</v>
      </c>
      <c r="BE60" s="4170">
        <v>0.56999999999999995</v>
      </c>
      <c r="BF60" s="4170">
        <v>0.66</v>
      </c>
      <c r="BG60" s="4170">
        <v>0.71</v>
      </c>
      <c r="BH60" s="4170">
        <v>0.76</v>
      </c>
      <c r="BI60" s="4170">
        <v>0.81</v>
      </c>
      <c r="BJ60" s="4170">
        <v>0.9</v>
      </c>
      <c r="BK60" s="4170">
        <v>0.95</v>
      </c>
      <c r="BL60" s="4170">
        <v>1</v>
      </c>
      <c r="BM60" s="3907">
        <v>1</v>
      </c>
      <c r="BN60" s="4159">
        <v>600</v>
      </c>
      <c r="BO60" s="4159">
        <v>600</v>
      </c>
      <c r="BP60" s="3841" t="s">
        <v>574</v>
      </c>
      <c r="BQ60" s="3842">
        <v>7640</v>
      </c>
      <c r="BR60" s="3843">
        <v>660</v>
      </c>
      <c r="BS60" s="3843">
        <v>660</v>
      </c>
      <c r="BT60" s="3844" t="s">
        <v>574</v>
      </c>
      <c r="BU60" s="3845">
        <v>7640</v>
      </c>
      <c r="BV60" s="3843">
        <v>726</v>
      </c>
      <c r="BW60" s="3829"/>
      <c r="BX60" s="3844" t="s">
        <v>574</v>
      </c>
      <c r="BY60" s="3829"/>
      <c r="BZ60" s="3843">
        <v>7896</v>
      </c>
      <c r="CA60" s="3829"/>
      <c r="CB60" s="3844" t="s">
        <v>574</v>
      </c>
      <c r="CC60" s="3829"/>
      <c r="CD60" s="3843">
        <v>878</v>
      </c>
      <c r="CE60" s="3829"/>
      <c r="CF60" s="3844" t="s">
        <v>574</v>
      </c>
      <c r="CG60" s="3829"/>
      <c r="CH60" s="3843">
        <v>966</v>
      </c>
      <c r="CI60" s="3829"/>
      <c r="CJ60" s="3844" t="s">
        <v>574</v>
      </c>
      <c r="CK60" s="3829"/>
      <c r="CL60" s="4159">
        <v>1062</v>
      </c>
      <c r="CM60" s="3829"/>
      <c r="CN60" s="3844" t="s">
        <v>574</v>
      </c>
      <c r="CO60" s="3829"/>
      <c r="CP60" s="4160">
        <v>1169</v>
      </c>
      <c r="CQ60" s="3829"/>
      <c r="CR60" s="3844" t="s">
        <v>574</v>
      </c>
      <c r="CS60" s="3829"/>
      <c r="CT60" s="4159">
        <v>1286</v>
      </c>
      <c r="CU60" s="3829"/>
      <c r="CV60" s="3844" t="s">
        <v>574</v>
      </c>
      <c r="CW60" s="3829"/>
      <c r="CX60" s="4159">
        <v>1414</v>
      </c>
      <c r="CY60" s="3829"/>
      <c r="CZ60" s="3844" t="s">
        <v>574</v>
      </c>
      <c r="DA60" s="3829"/>
      <c r="DB60" s="3843">
        <v>1556</v>
      </c>
      <c r="DC60" s="3829"/>
      <c r="DD60" s="3844" t="s">
        <v>574</v>
      </c>
      <c r="DE60" s="3829"/>
      <c r="DF60" s="3843">
        <v>1711</v>
      </c>
      <c r="DG60" s="3829"/>
      <c r="DH60" s="3844" t="s">
        <v>574</v>
      </c>
      <c r="DI60" s="3829"/>
      <c r="DJ60" s="3843">
        <v>1883</v>
      </c>
      <c r="DK60" s="3829"/>
      <c r="DL60" s="3844" t="s">
        <v>574</v>
      </c>
      <c r="DM60" s="3829"/>
      <c r="DN60" s="3843">
        <v>2071</v>
      </c>
      <c r="DO60" s="3829"/>
      <c r="DP60" s="3844" t="s">
        <v>574</v>
      </c>
      <c r="DQ60" s="3829"/>
      <c r="DR60" s="3843">
        <v>2278</v>
      </c>
      <c r="DS60" s="3829"/>
      <c r="DT60" s="3844" t="s">
        <v>574</v>
      </c>
      <c r="DU60" s="3829"/>
      <c r="DV60" s="3843">
        <v>2506</v>
      </c>
      <c r="DW60" s="3829"/>
      <c r="DX60" s="3844" t="s">
        <v>574</v>
      </c>
      <c r="DY60" s="3829"/>
      <c r="DZ60" s="4161">
        <f t="shared" si="9"/>
        <v>28662</v>
      </c>
      <c r="EA60" s="4155" t="s">
        <v>644</v>
      </c>
      <c r="EB60" s="4155" t="s">
        <v>289</v>
      </c>
      <c r="EC60" s="4155" t="s">
        <v>744</v>
      </c>
      <c r="ED60" s="4155" t="s">
        <v>791</v>
      </c>
      <c r="EE60" s="4155" t="s">
        <v>746</v>
      </c>
      <c r="EF60" s="3850" t="s">
        <v>747</v>
      </c>
      <c r="EG60" s="4155" t="s">
        <v>359</v>
      </c>
      <c r="EH60" s="4155"/>
      <c r="EI60" s="4155" t="s">
        <v>359</v>
      </c>
      <c r="EJ60" s="4155" t="s">
        <v>359</v>
      </c>
      <c r="EK60" s="4155" t="s">
        <v>359</v>
      </c>
      <c r="EL60" s="3851" t="s">
        <v>359</v>
      </c>
    </row>
    <row r="61" spans="1:142" ht="168.75" customHeight="1">
      <c r="A61" s="4154" t="s">
        <v>1618</v>
      </c>
      <c r="B61" s="4194">
        <v>0.25</v>
      </c>
      <c r="C61" s="4155" t="s">
        <v>2059</v>
      </c>
      <c r="D61" s="3885">
        <v>3.5700000000000003E-2</v>
      </c>
      <c r="E61" s="4155" t="s">
        <v>2077</v>
      </c>
      <c r="F61" s="4155" t="s">
        <v>2068</v>
      </c>
      <c r="G61" s="4155" t="s">
        <v>2061</v>
      </c>
      <c r="H61" s="3885">
        <v>3.5700000000000003E-2</v>
      </c>
      <c r="I61" s="4155" t="s">
        <v>2069</v>
      </c>
      <c r="J61" s="4155" t="s">
        <v>2063</v>
      </c>
      <c r="K61" s="4155" t="s">
        <v>1622</v>
      </c>
      <c r="L61" s="4155" t="s">
        <v>26</v>
      </c>
      <c r="M61" s="4157">
        <v>0.67</v>
      </c>
      <c r="N61" s="4155">
        <v>2022</v>
      </c>
      <c r="O61" s="4156"/>
      <c r="P61" s="4156">
        <v>50770</v>
      </c>
      <c r="Q61" s="4157">
        <v>0.67</v>
      </c>
      <c r="R61" s="4157">
        <v>0.83</v>
      </c>
      <c r="S61" s="4157">
        <v>1</v>
      </c>
      <c r="T61" s="4157">
        <v>1</v>
      </c>
      <c r="U61" s="4157">
        <v>1</v>
      </c>
      <c r="V61" s="4157">
        <v>1</v>
      </c>
      <c r="W61" s="4157">
        <v>1</v>
      </c>
      <c r="X61" s="4157">
        <v>1</v>
      </c>
      <c r="Y61" s="4157">
        <v>1</v>
      </c>
      <c r="Z61" s="4157">
        <v>1</v>
      </c>
      <c r="AA61" s="4157">
        <v>1</v>
      </c>
      <c r="AB61" s="4157">
        <v>1</v>
      </c>
      <c r="AC61" s="4157">
        <v>1</v>
      </c>
      <c r="AD61" s="4157">
        <v>1</v>
      </c>
      <c r="AE61" s="4157">
        <v>1</v>
      </c>
      <c r="AF61" s="4157">
        <v>1</v>
      </c>
      <c r="AG61" s="4157">
        <v>1</v>
      </c>
      <c r="AH61" s="4165"/>
      <c r="AI61" s="4155" t="s">
        <v>1643</v>
      </c>
      <c r="AJ61" s="4173">
        <v>7.1000000000000004E-3</v>
      </c>
      <c r="AK61" s="4155" t="s">
        <v>1644</v>
      </c>
      <c r="AL61" s="4155" t="s">
        <v>2080</v>
      </c>
      <c r="AM61" s="3829" t="s">
        <v>1310</v>
      </c>
      <c r="AN61" s="4155" t="s">
        <v>1626</v>
      </c>
      <c r="AO61" s="4155" t="s">
        <v>1645</v>
      </c>
      <c r="AP61" s="4155" t="s">
        <v>23</v>
      </c>
      <c r="AQ61" s="3837" t="str">
        <f t="shared" si="6"/>
        <v>SI</v>
      </c>
      <c r="AR61" s="4155">
        <v>110</v>
      </c>
      <c r="AS61" s="4155" t="s">
        <v>437</v>
      </c>
      <c r="AT61" s="4155"/>
      <c r="AU61" s="3839"/>
      <c r="AV61" s="4156">
        <v>50769</v>
      </c>
      <c r="AW61" s="4157">
        <v>1</v>
      </c>
      <c r="AX61" s="4157">
        <v>1</v>
      </c>
      <c r="AY61" s="4157">
        <v>1</v>
      </c>
      <c r="AZ61" s="4157">
        <v>1</v>
      </c>
      <c r="BA61" s="4157">
        <v>1</v>
      </c>
      <c r="BB61" s="4157">
        <v>1</v>
      </c>
      <c r="BC61" s="4157">
        <v>1</v>
      </c>
      <c r="BD61" s="4157">
        <v>1</v>
      </c>
      <c r="BE61" s="4157">
        <v>1</v>
      </c>
      <c r="BF61" s="4157">
        <v>1</v>
      </c>
      <c r="BG61" s="4157">
        <v>1</v>
      </c>
      <c r="BH61" s="4157">
        <v>1</v>
      </c>
      <c r="BI61" s="4157">
        <v>1</v>
      </c>
      <c r="BJ61" s="4157">
        <v>1</v>
      </c>
      <c r="BK61" s="4157">
        <v>1</v>
      </c>
      <c r="BL61" s="4157">
        <v>1</v>
      </c>
      <c r="BM61" s="4157">
        <v>1</v>
      </c>
      <c r="BN61" s="4159">
        <v>2135</v>
      </c>
      <c r="BO61" s="4159">
        <v>2135</v>
      </c>
      <c r="BP61" s="3841" t="s">
        <v>574</v>
      </c>
      <c r="BQ61" s="3842">
        <v>7740</v>
      </c>
      <c r="BR61" s="3843">
        <v>2199</v>
      </c>
      <c r="BS61" s="3843">
        <v>2199</v>
      </c>
      <c r="BT61" s="3844" t="s">
        <v>574</v>
      </c>
      <c r="BU61" s="3845">
        <v>7740</v>
      </c>
      <c r="BV61" s="3843">
        <v>2265</v>
      </c>
      <c r="BW61" s="3829"/>
      <c r="BX61" s="3844" t="s">
        <v>574</v>
      </c>
      <c r="BY61" s="3829"/>
      <c r="BZ61" s="3843">
        <v>2333</v>
      </c>
      <c r="CA61" s="3829"/>
      <c r="CB61" s="3844" t="s">
        <v>574</v>
      </c>
      <c r="CC61" s="3829"/>
      <c r="CD61" s="3843">
        <v>2403</v>
      </c>
      <c r="CE61" s="3829"/>
      <c r="CF61" s="3844" t="s">
        <v>574</v>
      </c>
      <c r="CG61" s="3829"/>
      <c r="CH61" s="3843">
        <v>2475</v>
      </c>
      <c r="CI61" s="3829"/>
      <c r="CJ61" s="3844" t="s">
        <v>574</v>
      </c>
      <c r="CK61" s="3829"/>
      <c r="CL61" s="4159">
        <v>2549</v>
      </c>
      <c r="CM61" s="3829"/>
      <c r="CN61" s="3844" t="s">
        <v>574</v>
      </c>
      <c r="CO61" s="3829"/>
      <c r="CP61" s="4160">
        <v>2625</v>
      </c>
      <c r="CQ61" s="3829"/>
      <c r="CR61" s="3844" t="s">
        <v>574</v>
      </c>
      <c r="CS61" s="3829"/>
      <c r="CT61" s="4159">
        <v>2704</v>
      </c>
      <c r="CU61" s="3829"/>
      <c r="CV61" s="3844" t="s">
        <v>574</v>
      </c>
      <c r="CW61" s="3829"/>
      <c r="CX61" s="4159">
        <v>2785</v>
      </c>
      <c r="CY61" s="3829"/>
      <c r="CZ61" s="3844" t="s">
        <v>574</v>
      </c>
      <c r="DA61" s="3829"/>
      <c r="DB61" s="3843">
        <v>2869</v>
      </c>
      <c r="DC61" s="3829"/>
      <c r="DD61" s="3844" t="s">
        <v>574</v>
      </c>
      <c r="DE61" s="3829"/>
      <c r="DF61" s="3843">
        <v>2955</v>
      </c>
      <c r="DG61" s="3829"/>
      <c r="DH61" s="3844" t="s">
        <v>574</v>
      </c>
      <c r="DI61" s="3829"/>
      <c r="DJ61" s="3843">
        <v>3044</v>
      </c>
      <c r="DK61" s="3829"/>
      <c r="DL61" s="3844" t="s">
        <v>574</v>
      </c>
      <c r="DM61" s="3829"/>
      <c r="DN61" s="3843">
        <v>3135</v>
      </c>
      <c r="DO61" s="3829"/>
      <c r="DP61" s="3844" t="s">
        <v>574</v>
      </c>
      <c r="DQ61" s="3829"/>
      <c r="DR61" s="3843">
        <v>3229</v>
      </c>
      <c r="DS61" s="3829"/>
      <c r="DT61" s="3844" t="s">
        <v>574</v>
      </c>
      <c r="DU61" s="3829"/>
      <c r="DV61" s="3843">
        <v>2319</v>
      </c>
      <c r="DW61" s="3829"/>
      <c r="DX61" s="3844" t="s">
        <v>574</v>
      </c>
      <c r="DY61" s="3829"/>
      <c r="DZ61" s="4161">
        <f t="shared" si="9"/>
        <v>42024</v>
      </c>
      <c r="EA61" s="4155" t="s">
        <v>300</v>
      </c>
      <c r="EB61" s="4155" t="s">
        <v>56</v>
      </c>
      <c r="EC61" s="4155" t="s">
        <v>339</v>
      </c>
      <c r="ED61" s="4155" t="s">
        <v>340</v>
      </c>
      <c r="EE61" s="4155" t="s">
        <v>341</v>
      </c>
      <c r="EF61" s="4155" t="s">
        <v>342</v>
      </c>
      <c r="EG61" s="4155"/>
      <c r="EH61" s="4155"/>
      <c r="EI61" s="4155"/>
      <c r="EJ61" s="4155"/>
      <c r="EK61" s="4155"/>
      <c r="EL61" s="3851"/>
    </row>
    <row r="62" spans="1:142" ht="168.75" customHeight="1">
      <c r="A62" s="4154" t="s">
        <v>1618</v>
      </c>
      <c r="B62" s="4194">
        <v>0.25</v>
      </c>
      <c r="C62" s="4155" t="s">
        <v>2081</v>
      </c>
      <c r="D62" s="3885">
        <v>3.5700000000000003E-2</v>
      </c>
      <c r="E62" s="4155" t="s">
        <v>821</v>
      </c>
      <c r="F62" s="4155" t="s">
        <v>1647</v>
      </c>
      <c r="G62" s="3849" t="s">
        <v>2082</v>
      </c>
      <c r="H62" s="3885">
        <v>3.5700000000000003E-2</v>
      </c>
      <c r="I62" s="3849" t="s">
        <v>2083</v>
      </c>
      <c r="J62" s="4155" t="s">
        <v>2084</v>
      </c>
      <c r="K62" s="4155" t="s">
        <v>1</v>
      </c>
      <c r="L62" s="4155" t="s">
        <v>26</v>
      </c>
      <c r="M62" s="4155">
        <v>2022</v>
      </c>
      <c r="N62" s="4157">
        <v>0.1</v>
      </c>
      <c r="O62" s="4156"/>
      <c r="P62" s="4156">
        <v>50770</v>
      </c>
      <c r="Q62" s="4157">
        <v>0.15</v>
      </c>
      <c r="R62" s="4157">
        <v>0.25</v>
      </c>
      <c r="S62" s="4157">
        <v>0.35</v>
      </c>
      <c r="T62" s="4157">
        <v>0.43</v>
      </c>
      <c r="U62" s="4157">
        <v>0.49</v>
      </c>
      <c r="V62" s="4157">
        <v>0.55000000000000004</v>
      </c>
      <c r="W62" s="4157">
        <v>0.61</v>
      </c>
      <c r="X62" s="4157">
        <v>0.67</v>
      </c>
      <c r="Y62" s="4157">
        <v>0.73</v>
      </c>
      <c r="Z62" s="4157">
        <v>0.79</v>
      </c>
      <c r="AA62" s="4157">
        <v>0.84</v>
      </c>
      <c r="AB62" s="4157">
        <v>0.89</v>
      </c>
      <c r="AC62" s="4157">
        <v>0.94</v>
      </c>
      <c r="AD62" s="4157">
        <v>0.96</v>
      </c>
      <c r="AE62" s="4157">
        <v>0.98</v>
      </c>
      <c r="AF62" s="4157">
        <v>1</v>
      </c>
      <c r="AG62" s="4157">
        <v>1</v>
      </c>
      <c r="AH62" s="4155" t="s">
        <v>359</v>
      </c>
      <c r="AI62" s="4155" t="s">
        <v>2085</v>
      </c>
      <c r="AJ62" s="4173">
        <v>3.2000000000000002E-3</v>
      </c>
      <c r="AK62" s="4155" t="s">
        <v>1649</v>
      </c>
      <c r="AL62" s="4155" t="s">
        <v>2086</v>
      </c>
      <c r="AM62" s="3829" t="s">
        <v>1310</v>
      </c>
      <c r="AN62" s="4155" t="s">
        <v>1626</v>
      </c>
      <c r="AO62" s="4155" t="s">
        <v>1</v>
      </c>
      <c r="AP62" s="4155" t="s">
        <v>26</v>
      </c>
      <c r="AQ62" s="3837" t="str">
        <f t="shared" si="6"/>
        <v>NO</v>
      </c>
      <c r="AR62" s="4155" t="s">
        <v>437</v>
      </c>
      <c r="AS62" s="4157">
        <v>0.2</v>
      </c>
      <c r="AT62" s="4155">
        <v>2022</v>
      </c>
      <c r="AU62" s="4156"/>
      <c r="AV62" s="4156">
        <v>50770</v>
      </c>
      <c r="AW62" s="4170">
        <v>0.2</v>
      </c>
      <c r="AX62" s="4170">
        <v>0.2</v>
      </c>
      <c r="AY62" s="4170">
        <v>0.4</v>
      </c>
      <c r="AZ62" s="4170">
        <v>0.4</v>
      </c>
      <c r="BA62" s="4170">
        <v>0.6</v>
      </c>
      <c r="BB62" s="4170">
        <v>0.6</v>
      </c>
      <c r="BC62" s="4170">
        <v>0.8</v>
      </c>
      <c r="BD62" s="4170">
        <v>0.8</v>
      </c>
      <c r="BE62" s="4170">
        <v>1</v>
      </c>
      <c r="BF62" s="4170">
        <v>1</v>
      </c>
      <c r="BG62" s="4170">
        <v>1</v>
      </c>
      <c r="BH62" s="4170">
        <v>1</v>
      </c>
      <c r="BI62" s="4170">
        <v>1</v>
      </c>
      <c r="BJ62" s="4170">
        <v>1</v>
      </c>
      <c r="BK62" s="4170">
        <v>1</v>
      </c>
      <c r="BL62" s="4170">
        <v>1</v>
      </c>
      <c r="BM62" s="4170">
        <v>1</v>
      </c>
      <c r="BN62" s="4159">
        <v>446</v>
      </c>
      <c r="BO62" s="4159">
        <v>446</v>
      </c>
      <c r="BP62" s="3841" t="s">
        <v>574</v>
      </c>
      <c r="BQ62" s="3842">
        <v>7765</v>
      </c>
      <c r="BR62" s="3843">
        <v>490</v>
      </c>
      <c r="BS62" s="3843">
        <v>490</v>
      </c>
      <c r="BT62" s="3844" t="s">
        <v>574</v>
      </c>
      <c r="BU62" s="3845">
        <v>7765</v>
      </c>
      <c r="BV62" s="3843">
        <v>539</v>
      </c>
      <c r="BW62" s="3829"/>
      <c r="BX62" s="3844" t="s">
        <v>574</v>
      </c>
      <c r="BY62" s="3829"/>
      <c r="BZ62" s="3843">
        <v>593</v>
      </c>
      <c r="CA62" s="3829"/>
      <c r="CB62" s="3844" t="s">
        <v>574</v>
      </c>
      <c r="CC62" s="3829"/>
      <c r="CD62" s="3843">
        <v>652</v>
      </c>
      <c r="CE62" s="3829"/>
      <c r="CF62" s="3844" t="s">
        <v>574</v>
      </c>
      <c r="CG62" s="3829"/>
      <c r="CH62" s="3843">
        <v>7181</v>
      </c>
      <c r="CI62" s="3829"/>
      <c r="CJ62" s="3844" t="s">
        <v>574</v>
      </c>
      <c r="CK62" s="3829"/>
      <c r="CL62" s="4159">
        <v>7899</v>
      </c>
      <c r="CM62" s="3829"/>
      <c r="CN62" s="3844" t="s">
        <v>574</v>
      </c>
      <c r="CO62" s="3829"/>
      <c r="CP62" s="4160">
        <v>868</v>
      </c>
      <c r="CQ62" s="3829"/>
      <c r="CR62" s="3844" t="s">
        <v>574</v>
      </c>
      <c r="CS62" s="3829"/>
      <c r="CT62" s="4159">
        <v>955</v>
      </c>
      <c r="CU62" s="3829"/>
      <c r="CV62" s="3844" t="s">
        <v>574</v>
      </c>
      <c r="CW62" s="3829"/>
      <c r="CX62" s="4159">
        <v>1051</v>
      </c>
      <c r="CY62" s="3829"/>
      <c r="CZ62" s="3844" t="s">
        <v>574</v>
      </c>
      <c r="DA62" s="3829"/>
      <c r="DB62" s="3843">
        <v>1156</v>
      </c>
      <c r="DC62" s="3829"/>
      <c r="DD62" s="3844" t="s">
        <v>574</v>
      </c>
      <c r="DE62" s="3829"/>
      <c r="DF62" s="3843">
        <v>1272</v>
      </c>
      <c r="DG62" s="3829"/>
      <c r="DH62" s="3844" t="s">
        <v>574</v>
      </c>
      <c r="DI62" s="3829"/>
      <c r="DJ62" s="3843">
        <v>1399</v>
      </c>
      <c r="DK62" s="3829"/>
      <c r="DL62" s="3844" t="s">
        <v>574</v>
      </c>
      <c r="DM62" s="3829"/>
      <c r="DN62" s="3843">
        <v>1539</v>
      </c>
      <c r="DO62" s="3829"/>
      <c r="DP62" s="3844" t="s">
        <v>574</v>
      </c>
      <c r="DQ62" s="3829"/>
      <c r="DR62" s="3843">
        <v>2240</v>
      </c>
      <c r="DS62" s="3829"/>
      <c r="DT62" s="3844" t="s">
        <v>574</v>
      </c>
      <c r="DU62" s="3829"/>
      <c r="DV62" s="3843">
        <v>2319</v>
      </c>
      <c r="DW62" s="3829"/>
      <c r="DX62" s="3844" t="s">
        <v>574</v>
      </c>
      <c r="DY62" s="3829"/>
      <c r="DZ62" s="4161">
        <f t="shared" si="9"/>
        <v>30599</v>
      </c>
      <c r="EA62" s="4155" t="s">
        <v>644</v>
      </c>
      <c r="EB62" s="4155" t="s">
        <v>289</v>
      </c>
      <c r="EC62" s="4155" t="s">
        <v>1651</v>
      </c>
      <c r="ED62" s="4155" t="s">
        <v>1652</v>
      </c>
      <c r="EE62" s="4155" t="s">
        <v>359</v>
      </c>
      <c r="EF62" s="3847" t="s">
        <v>747</v>
      </c>
      <c r="EG62" s="4155" t="s">
        <v>359</v>
      </c>
      <c r="EH62" s="4155" t="s">
        <v>359</v>
      </c>
      <c r="EI62" s="4155" t="s">
        <v>359</v>
      </c>
      <c r="EJ62" s="4155" t="s">
        <v>359</v>
      </c>
      <c r="EK62" s="4155" t="s">
        <v>359</v>
      </c>
      <c r="EL62" s="4163" t="s">
        <v>359</v>
      </c>
    </row>
    <row r="63" spans="1:142" ht="168.75" customHeight="1">
      <c r="A63" s="4154" t="s">
        <v>1618</v>
      </c>
      <c r="B63" s="4194">
        <v>0.25</v>
      </c>
      <c r="C63" s="4155" t="s">
        <v>2081</v>
      </c>
      <c r="D63" s="3885">
        <v>3.5700000000000003E-2</v>
      </c>
      <c r="E63" s="4155" t="s">
        <v>821</v>
      </c>
      <c r="F63" s="4155" t="s">
        <v>1647</v>
      </c>
      <c r="G63" s="4155" t="s">
        <v>2082</v>
      </c>
      <c r="H63" s="3885">
        <v>3.5700000000000003E-2</v>
      </c>
      <c r="I63" s="4155" t="s">
        <v>2083</v>
      </c>
      <c r="J63" s="4155" t="s">
        <v>2084</v>
      </c>
      <c r="K63" s="4155" t="s">
        <v>1</v>
      </c>
      <c r="L63" s="4155" t="s">
        <v>26</v>
      </c>
      <c r="M63" s="4155">
        <v>2022</v>
      </c>
      <c r="N63" s="4157">
        <v>0.1</v>
      </c>
      <c r="O63" s="4156"/>
      <c r="P63" s="4156">
        <v>50770</v>
      </c>
      <c r="Q63" s="4157">
        <v>0.15</v>
      </c>
      <c r="R63" s="4157">
        <v>0.25</v>
      </c>
      <c r="S63" s="4157">
        <v>0.35</v>
      </c>
      <c r="T63" s="4157">
        <v>0.43</v>
      </c>
      <c r="U63" s="4157">
        <v>0.49</v>
      </c>
      <c r="V63" s="4157">
        <v>0.55000000000000004</v>
      </c>
      <c r="W63" s="4157">
        <v>0.61</v>
      </c>
      <c r="X63" s="4157">
        <v>0.67</v>
      </c>
      <c r="Y63" s="4157">
        <v>0.73</v>
      </c>
      <c r="Z63" s="4157">
        <v>0.79</v>
      </c>
      <c r="AA63" s="4157">
        <v>0.84</v>
      </c>
      <c r="AB63" s="4157">
        <v>0.89</v>
      </c>
      <c r="AC63" s="4157">
        <v>0.94</v>
      </c>
      <c r="AD63" s="4157">
        <v>0.96</v>
      </c>
      <c r="AE63" s="4157">
        <v>0.98</v>
      </c>
      <c r="AF63" s="4157">
        <v>1</v>
      </c>
      <c r="AG63" s="4157">
        <v>1</v>
      </c>
      <c r="AH63" s="4155" t="s">
        <v>359</v>
      </c>
      <c r="AI63" s="4155" t="s">
        <v>2087</v>
      </c>
      <c r="AJ63" s="4173">
        <v>3.2000000000000002E-3</v>
      </c>
      <c r="AK63" s="4155" t="s">
        <v>1655</v>
      </c>
      <c r="AL63" s="4155" t="s">
        <v>2088</v>
      </c>
      <c r="AM63" s="3829" t="s">
        <v>1637</v>
      </c>
      <c r="AN63" s="4155" t="s">
        <v>1638</v>
      </c>
      <c r="AO63" s="4155" t="s">
        <v>1</v>
      </c>
      <c r="AP63" s="4155" t="s">
        <v>26</v>
      </c>
      <c r="AQ63" s="3837" t="str">
        <f t="shared" si="6"/>
        <v>NO</v>
      </c>
      <c r="AR63" s="4155" t="s">
        <v>437</v>
      </c>
      <c r="AS63" s="4155" t="s">
        <v>437</v>
      </c>
      <c r="AT63" s="4155"/>
      <c r="AU63" s="4156"/>
      <c r="AV63" s="4156">
        <v>50770</v>
      </c>
      <c r="AW63" s="4170">
        <v>0.05</v>
      </c>
      <c r="AX63" s="4170">
        <v>0.24</v>
      </c>
      <c r="AY63" s="4170">
        <v>0.28999999999999998</v>
      </c>
      <c r="AZ63" s="4170">
        <v>0.34</v>
      </c>
      <c r="BA63" s="4170">
        <v>0.39</v>
      </c>
      <c r="BB63" s="4170">
        <v>0.44</v>
      </c>
      <c r="BC63" s="4170">
        <v>0.51</v>
      </c>
      <c r="BD63" s="4170">
        <v>0.56000000000000005</v>
      </c>
      <c r="BE63" s="4170">
        <v>0.61</v>
      </c>
      <c r="BF63" s="4170">
        <v>0.66</v>
      </c>
      <c r="BG63" s="4170">
        <v>0.71</v>
      </c>
      <c r="BH63" s="4170">
        <v>0.78</v>
      </c>
      <c r="BI63" s="4170">
        <v>0.83</v>
      </c>
      <c r="BJ63" s="4170">
        <v>0.88</v>
      </c>
      <c r="BK63" s="4170">
        <v>0.93</v>
      </c>
      <c r="BL63" s="4170">
        <v>1</v>
      </c>
      <c r="BM63" s="3909">
        <v>1</v>
      </c>
      <c r="BN63" s="4159">
        <v>658</v>
      </c>
      <c r="BO63" s="4159">
        <v>658</v>
      </c>
      <c r="BP63" s="3841" t="s">
        <v>574</v>
      </c>
      <c r="BQ63" s="3842">
        <v>7765</v>
      </c>
      <c r="BR63" s="3843">
        <v>724</v>
      </c>
      <c r="BS63" s="3843">
        <v>724</v>
      </c>
      <c r="BT63" s="3844" t="s">
        <v>574</v>
      </c>
      <c r="BU63" s="3845">
        <v>7765</v>
      </c>
      <c r="BV63" s="3843">
        <v>796</v>
      </c>
      <c r="BW63" s="3829"/>
      <c r="BX63" s="3844" t="s">
        <v>574</v>
      </c>
      <c r="BY63" s="3829"/>
      <c r="BZ63" s="3843">
        <v>876</v>
      </c>
      <c r="CA63" s="3829"/>
      <c r="CB63" s="3844" t="s">
        <v>574</v>
      </c>
      <c r="CC63" s="3829"/>
      <c r="CD63" s="3843">
        <v>963</v>
      </c>
      <c r="CE63" s="3829"/>
      <c r="CF63" s="3844" t="s">
        <v>574</v>
      </c>
      <c r="CG63" s="3829"/>
      <c r="CH63" s="3843">
        <v>1060</v>
      </c>
      <c r="CI63" s="3829"/>
      <c r="CJ63" s="3844" t="s">
        <v>574</v>
      </c>
      <c r="CK63" s="3829"/>
      <c r="CL63" s="4159">
        <v>1167</v>
      </c>
      <c r="CM63" s="3829"/>
      <c r="CN63" s="3844" t="s">
        <v>574</v>
      </c>
      <c r="CO63" s="3829"/>
      <c r="CP63" s="4160">
        <v>1282</v>
      </c>
      <c r="CQ63" s="3829"/>
      <c r="CR63" s="3844" t="s">
        <v>574</v>
      </c>
      <c r="CS63" s="3829"/>
      <c r="CT63" s="4159">
        <v>1411</v>
      </c>
      <c r="CU63" s="3829"/>
      <c r="CV63" s="3844" t="s">
        <v>574</v>
      </c>
      <c r="CW63" s="3829"/>
      <c r="CX63" s="4159">
        <v>1552</v>
      </c>
      <c r="CY63" s="3829"/>
      <c r="CZ63" s="3844" t="s">
        <v>574</v>
      </c>
      <c r="DA63" s="3829"/>
      <c r="DB63" s="3843">
        <v>1707</v>
      </c>
      <c r="DC63" s="3829"/>
      <c r="DD63" s="3844" t="s">
        <v>574</v>
      </c>
      <c r="DE63" s="3829"/>
      <c r="DF63" s="3843">
        <v>1878</v>
      </c>
      <c r="DG63" s="3829"/>
      <c r="DH63" s="3844" t="s">
        <v>574</v>
      </c>
      <c r="DI63" s="3829"/>
      <c r="DJ63" s="3843">
        <v>2066</v>
      </c>
      <c r="DK63" s="3829"/>
      <c r="DL63" s="3844" t="s">
        <v>574</v>
      </c>
      <c r="DM63" s="3829"/>
      <c r="DN63" s="3843">
        <v>2272</v>
      </c>
      <c r="DO63" s="3829"/>
      <c r="DP63" s="3844" t="s">
        <v>574</v>
      </c>
      <c r="DQ63" s="3829"/>
      <c r="DR63" s="3843">
        <v>690</v>
      </c>
      <c r="DS63" s="3829"/>
      <c r="DT63" s="3844" t="s">
        <v>574</v>
      </c>
      <c r="DU63" s="3829"/>
      <c r="DV63" s="3843">
        <v>714</v>
      </c>
      <c r="DW63" s="3829"/>
      <c r="DX63" s="3844" t="s">
        <v>574</v>
      </c>
      <c r="DY63" s="3829"/>
      <c r="DZ63" s="4161">
        <f t="shared" si="9"/>
        <v>19816</v>
      </c>
      <c r="EA63" s="4155" t="s">
        <v>644</v>
      </c>
      <c r="EB63" s="4155" t="s">
        <v>289</v>
      </c>
      <c r="EC63" s="4155" t="s">
        <v>1651</v>
      </c>
      <c r="ED63" s="4155" t="s">
        <v>1652</v>
      </c>
      <c r="EE63" s="4155" t="s">
        <v>359</v>
      </c>
      <c r="EF63" s="3847" t="s">
        <v>747</v>
      </c>
      <c r="EG63" s="4155" t="s">
        <v>359</v>
      </c>
      <c r="EH63" s="4155" t="s">
        <v>359</v>
      </c>
      <c r="EI63" s="4155" t="s">
        <v>359</v>
      </c>
      <c r="EJ63" s="4155" t="s">
        <v>359</v>
      </c>
      <c r="EK63" s="4155" t="s">
        <v>359</v>
      </c>
      <c r="EL63" s="4163" t="s">
        <v>359</v>
      </c>
    </row>
    <row r="64" spans="1:142" ht="168.75" customHeight="1">
      <c r="A64" s="4154" t="s">
        <v>1618</v>
      </c>
      <c r="B64" s="4194">
        <v>0.25</v>
      </c>
      <c r="C64" s="4155" t="s">
        <v>2081</v>
      </c>
      <c r="D64" s="3885">
        <v>3.5700000000000003E-2</v>
      </c>
      <c r="E64" s="4155" t="s">
        <v>821</v>
      </c>
      <c r="F64" s="4155" t="s">
        <v>1647</v>
      </c>
      <c r="G64" s="4155" t="s">
        <v>2082</v>
      </c>
      <c r="H64" s="3885">
        <v>3.5700000000000003E-2</v>
      </c>
      <c r="I64" s="4155" t="s">
        <v>2083</v>
      </c>
      <c r="J64" s="4155" t="s">
        <v>2084</v>
      </c>
      <c r="K64" s="4155" t="s">
        <v>1</v>
      </c>
      <c r="L64" s="4155" t="s">
        <v>26</v>
      </c>
      <c r="M64" s="4155">
        <v>2022</v>
      </c>
      <c r="N64" s="4157">
        <v>0.1</v>
      </c>
      <c r="O64" s="4156"/>
      <c r="P64" s="4156">
        <v>50770</v>
      </c>
      <c r="Q64" s="4157">
        <v>0.15</v>
      </c>
      <c r="R64" s="4157">
        <v>0.25</v>
      </c>
      <c r="S64" s="4157">
        <v>0.35</v>
      </c>
      <c r="T64" s="4157">
        <v>0.43</v>
      </c>
      <c r="U64" s="4157">
        <v>0.49</v>
      </c>
      <c r="V64" s="4157">
        <v>0.55000000000000004</v>
      </c>
      <c r="W64" s="4157">
        <v>0.61</v>
      </c>
      <c r="X64" s="4157">
        <v>0.67</v>
      </c>
      <c r="Y64" s="4157">
        <v>0.73</v>
      </c>
      <c r="Z64" s="4157">
        <v>0.79</v>
      </c>
      <c r="AA64" s="4157">
        <v>0.84</v>
      </c>
      <c r="AB64" s="4157">
        <v>0.89</v>
      </c>
      <c r="AC64" s="4157">
        <v>0.94</v>
      </c>
      <c r="AD64" s="4157">
        <v>0.96</v>
      </c>
      <c r="AE64" s="4157">
        <v>0.98</v>
      </c>
      <c r="AF64" s="4157">
        <v>1</v>
      </c>
      <c r="AG64" s="4157">
        <v>1</v>
      </c>
      <c r="AH64" s="4155" t="s">
        <v>359</v>
      </c>
      <c r="AI64" s="4155" t="s">
        <v>2089</v>
      </c>
      <c r="AJ64" s="4173">
        <v>3.2000000000000002E-3</v>
      </c>
      <c r="AK64" s="4155" t="s">
        <v>1658</v>
      </c>
      <c r="AL64" s="4155" t="s">
        <v>2090</v>
      </c>
      <c r="AM64" s="4155" t="s">
        <v>1631</v>
      </c>
      <c r="AN64" s="4155" t="s">
        <v>1632</v>
      </c>
      <c r="AO64" s="4155" t="s">
        <v>1</v>
      </c>
      <c r="AP64" s="4155" t="s">
        <v>26</v>
      </c>
      <c r="AQ64" s="3837" t="str">
        <f t="shared" si="6"/>
        <v>NO</v>
      </c>
      <c r="AR64" s="4155" t="s">
        <v>437</v>
      </c>
      <c r="AS64" s="4155" t="s">
        <v>437</v>
      </c>
      <c r="AT64" s="4155"/>
      <c r="AU64" s="4156"/>
      <c r="AV64" s="4156">
        <v>50770</v>
      </c>
      <c r="AW64" s="4170">
        <v>0.05</v>
      </c>
      <c r="AX64" s="4170">
        <v>0.24</v>
      </c>
      <c r="AY64" s="4170">
        <v>0.28999999999999998</v>
      </c>
      <c r="AZ64" s="4170">
        <v>0.34</v>
      </c>
      <c r="BA64" s="4170">
        <v>0.39</v>
      </c>
      <c r="BB64" s="4170">
        <v>0.44</v>
      </c>
      <c r="BC64" s="4170">
        <v>0.51</v>
      </c>
      <c r="BD64" s="4170">
        <v>0.56000000000000005</v>
      </c>
      <c r="BE64" s="4170">
        <v>0.61</v>
      </c>
      <c r="BF64" s="4170">
        <v>0.66</v>
      </c>
      <c r="BG64" s="4170">
        <v>0.71</v>
      </c>
      <c r="BH64" s="4170">
        <v>0.78</v>
      </c>
      <c r="BI64" s="4170">
        <v>0.83</v>
      </c>
      <c r="BJ64" s="4170">
        <v>0.88</v>
      </c>
      <c r="BK64" s="4170">
        <v>0.93</v>
      </c>
      <c r="BL64" s="4170">
        <v>1</v>
      </c>
      <c r="BM64" s="3909">
        <v>1</v>
      </c>
      <c r="BN64" s="4159">
        <v>658</v>
      </c>
      <c r="BO64" s="4159">
        <v>658</v>
      </c>
      <c r="BP64" s="3841" t="s">
        <v>574</v>
      </c>
      <c r="BQ64" s="3842">
        <v>7765</v>
      </c>
      <c r="BR64" s="3843">
        <v>725</v>
      </c>
      <c r="BS64" s="3843">
        <v>725</v>
      </c>
      <c r="BT64" s="3844" t="s">
        <v>574</v>
      </c>
      <c r="BU64" s="3845">
        <v>7765</v>
      </c>
      <c r="BV64" s="3843">
        <v>796</v>
      </c>
      <c r="BW64" s="3829"/>
      <c r="BX64" s="3844" t="s">
        <v>574</v>
      </c>
      <c r="BY64" s="3829"/>
      <c r="BZ64" s="3843">
        <v>876</v>
      </c>
      <c r="CA64" s="3829"/>
      <c r="CB64" s="3844" t="s">
        <v>574</v>
      </c>
      <c r="CC64" s="3829"/>
      <c r="CD64" s="3843">
        <v>963</v>
      </c>
      <c r="CE64" s="3829"/>
      <c r="CF64" s="3844" t="s">
        <v>574</v>
      </c>
      <c r="CG64" s="3829"/>
      <c r="CH64" s="3843">
        <v>1060</v>
      </c>
      <c r="CI64" s="3829"/>
      <c r="CJ64" s="3844" t="s">
        <v>574</v>
      </c>
      <c r="CK64" s="3829"/>
      <c r="CL64" s="4159">
        <v>1667</v>
      </c>
      <c r="CM64" s="3829"/>
      <c r="CN64" s="3844" t="s">
        <v>574</v>
      </c>
      <c r="CO64" s="3829"/>
      <c r="CP64" s="4160">
        <v>1282</v>
      </c>
      <c r="CQ64" s="3829"/>
      <c r="CR64" s="3844" t="s">
        <v>574</v>
      </c>
      <c r="CS64" s="3829"/>
      <c r="CT64" s="4159">
        <v>1411</v>
      </c>
      <c r="CU64" s="3829"/>
      <c r="CV64" s="3844" t="s">
        <v>574</v>
      </c>
      <c r="CW64" s="3829"/>
      <c r="CX64" s="4159">
        <v>1552</v>
      </c>
      <c r="CY64" s="3829"/>
      <c r="CZ64" s="3844" t="s">
        <v>574</v>
      </c>
      <c r="DA64" s="3829"/>
      <c r="DB64" s="3843">
        <v>1707</v>
      </c>
      <c r="DC64" s="3829"/>
      <c r="DD64" s="3844" t="s">
        <v>574</v>
      </c>
      <c r="DE64" s="3829"/>
      <c r="DF64" s="3843">
        <v>1878</v>
      </c>
      <c r="DG64" s="3829"/>
      <c r="DH64" s="3844" t="s">
        <v>574</v>
      </c>
      <c r="DI64" s="3829"/>
      <c r="DJ64" s="3843">
        <v>2066</v>
      </c>
      <c r="DK64" s="3829"/>
      <c r="DL64" s="3844" t="s">
        <v>574</v>
      </c>
      <c r="DM64" s="3829"/>
      <c r="DN64" s="3843">
        <v>2272</v>
      </c>
      <c r="DO64" s="3829"/>
      <c r="DP64" s="3844" t="s">
        <v>574</v>
      </c>
      <c r="DQ64" s="3829"/>
      <c r="DR64" s="3843">
        <v>690</v>
      </c>
      <c r="DS64" s="3829"/>
      <c r="DT64" s="3844" t="s">
        <v>574</v>
      </c>
      <c r="DU64" s="3829"/>
      <c r="DV64" s="3843">
        <v>714</v>
      </c>
      <c r="DW64" s="3829"/>
      <c r="DX64" s="3844" t="s">
        <v>574</v>
      </c>
      <c r="DY64" s="3829"/>
      <c r="DZ64" s="4161">
        <f t="shared" si="9"/>
        <v>20317</v>
      </c>
      <c r="EA64" s="4155" t="s">
        <v>644</v>
      </c>
      <c r="EB64" s="4155" t="s">
        <v>289</v>
      </c>
      <c r="EC64" s="4155" t="s">
        <v>1651</v>
      </c>
      <c r="ED64" s="4155" t="s">
        <v>1652</v>
      </c>
      <c r="EE64" s="4155" t="s">
        <v>359</v>
      </c>
      <c r="EF64" s="3847" t="s">
        <v>747</v>
      </c>
      <c r="EG64" s="4155" t="s">
        <v>359</v>
      </c>
      <c r="EH64" s="4155" t="s">
        <v>50</v>
      </c>
      <c r="EI64" s="4155" t="s">
        <v>359</v>
      </c>
      <c r="EJ64" s="4155" t="s">
        <v>359</v>
      </c>
      <c r="EK64" s="4155" t="s">
        <v>359</v>
      </c>
      <c r="EL64" s="4163" t="s">
        <v>359</v>
      </c>
    </row>
    <row r="65" spans="1:142" ht="168.75" customHeight="1">
      <c r="A65" s="4154" t="s">
        <v>1618</v>
      </c>
      <c r="B65" s="4194">
        <v>0.25</v>
      </c>
      <c r="C65" s="4155" t="s">
        <v>2081</v>
      </c>
      <c r="D65" s="3885">
        <v>3.5700000000000003E-2</v>
      </c>
      <c r="E65" s="4155" t="s">
        <v>821</v>
      </c>
      <c r="F65" s="4155" t="s">
        <v>1647</v>
      </c>
      <c r="G65" s="4155" t="s">
        <v>2082</v>
      </c>
      <c r="H65" s="3885">
        <v>3.5700000000000003E-2</v>
      </c>
      <c r="I65" s="4155" t="s">
        <v>2083</v>
      </c>
      <c r="J65" s="4155" t="s">
        <v>2084</v>
      </c>
      <c r="K65" s="4155" t="s">
        <v>1</v>
      </c>
      <c r="L65" s="4155" t="s">
        <v>26</v>
      </c>
      <c r="M65" s="4155">
        <v>2022</v>
      </c>
      <c r="N65" s="4157">
        <v>0.1</v>
      </c>
      <c r="O65" s="4156"/>
      <c r="P65" s="4156">
        <v>50770</v>
      </c>
      <c r="Q65" s="4157">
        <v>0.15</v>
      </c>
      <c r="R65" s="4157">
        <v>0.25</v>
      </c>
      <c r="S65" s="4157">
        <v>0.35</v>
      </c>
      <c r="T65" s="4157">
        <v>0.43</v>
      </c>
      <c r="U65" s="4157">
        <v>0.49</v>
      </c>
      <c r="V65" s="4157">
        <v>0.55000000000000004</v>
      </c>
      <c r="W65" s="4157">
        <v>0.61</v>
      </c>
      <c r="X65" s="4157">
        <v>0.67</v>
      </c>
      <c r="Y65" s="4157">
        <v>0.73</v>
      </c>
      <c r="Z65" s="4157">
        <v>0.79</v>
      </c>
      <c r="AA65" s="4157">
        <v>0.84</v>
      </c>
      <c r="AB65" s="4157">
        <v>0.89</v>
      </c>
      <c r="AC65" s="4157">
        <v>0.94</v>
      </c>
      <c r="AD65" s="4157">
        <v>0.96</v>
      </c>
      <c r="AE65" s="4157">
        <v>0.98</v>
      </c>
      <c r="AF65" s="4157">
        <v>1</v>
      </c>
      <c r="AG65" s="4157">
        <v>1</v>
      </c>
      <c r="AH65" s="4155" t="s">
        <v>359</v>
      </c>
      <c r="AI65" s="4155" t="s">
        <v>2091</v>
      </c>
      <c r="AJ65" s="4173">
        <v>3.2000000000000002E-3</v>
      </c>
      <c r="AK65" s="4155" t="s">
        <v>1661</v>
      </c>
      <c r="AL65" s="4155" t="s">
        <v>2092</v>
      </c>
      <c r="AM65" s="3829" t="s">
        <v>1310</v>
      </c>
      <c r="AN65" s="4155" t="s">
        <v>1311</v>
      </c>
      <c r="AO65" s="4155" t="s">
        <v>1</v>
      </c>
      <c r="AP65" s="4155" t="s">
        <v>26</v>
      </c>
      <c r="AQ65" s="3837" t="str">
        <f t="shared" si="6"/>
        <v>NO</v>
      </c>
      <c r="AR65" s="4155" t="s">
        <v>437</v>
      </c>
      <c r="AS65" s="4155" t="s">
        <v>437</v>
      </c>
      <c r="AT65" s="4155">
        <v>2022</v>
      </c>
      <c r="AU65" s="4156"/>
      <c r="AV65" s="4156">
        <v>50770</v>
      </c>
      <c r="AW65" s="4170">
        <v>0.05</v>
      </c>
      <c r="AX65" s="4170">
        <v>0.24</v>
      </c>
      <c r="AY65" s="4170">
        <v>0.28999999999999998</v>
      </c>
      <c r="AZ65" s="4170">
        <v>0.34</v>
      </c>
      <c r="BA65" s="4170">
        <v>0.39</v>
      </c>
      <c r="BB65" s="4170">
        <v>0.44</v>
      </c>
      <c r="BC65" s="4170">
        <v>0.51</v>
      </c>
      <c r="BD65" s="4170">
        <v>0.56000000000000005</v>
      </c>
      <c r="BE65" s="4170">
        <v>0.61</v>
      </c>
      <c r="BF65" s="4170">
        <v>0.66</v>
      </c>
      <c r="BG65" s="4170">
        <v>0.71</v>
      </c>
      <c r="BH65" s="4170">
        <v>0.78</v>
      </c>
      <c r="BI65" s="4170">
        <v>0.83</v>
      </c>
      <c r="BJ65" s="4170">
        <v>0.88</v>
      </c>
      <c r="BK65" s="4170">
        <v>0.93</v>
      </c>
      <c r="BL65" s="4170">
        <v>1</v>
      </c>
      <c r="BM65" s="3909">
        <v>1</v>
      </c>
      <c r="BN65" s="4159">
        <v>936</v>
      </c>
      <c r="BO65" s="4159">
        <v>936</v>
      </c>
      <c r="BP65" s="3841" t="s">
        <v>574</v>
      </c>
      <c r="BQ65" s="3842">
        <v>7765</v>
      </c>
      <c r="BR65" s="3843">
        <v>106</v>
      </c>
      <c r="BS65" s="3843">
        <v>106</v>
      </c>
      <c r="BT65" s="3844" t="s">
        <v>574</v>
      </c>
      <c r="BU65" s="3845">
        <v>7765</v>
      </c>
      <c r="BV65" s="3843">
        <v>117</v>
      </c>
      <c r="BW65" s="3829"/>
      <c r="BX65" s="3844" t="s">
        <v>574</v>
      </c>
      <c r="BY65" s="3829"/>
      <c r="BZ65" s="3843">
        <v>1282</v>
      </c>
      <c r="CA65" s="3829"/>
      <c r="CB65" s="3844" t="s">
        <v>574</v>
      </c>
      <c r="CC65" s="3829"/>
      <c r="CD65" s="3843">
        <v>1410</v>
      </c>
      <c r="CE65" s="3829"/>
      <c r="CF65" s="3844" t="s">
        <v>574</v>
      </c>
      <c r="CG65" s="3829"/>
      <c r="CH65" s="3843">
        <v>1551</v>
      </c>
      <c r="CI65" s="3829"/>
      <c r="CJ65" s="3844" t="s">
        <v>574</v>
      </c>
      <c r="CK65" s="3829"/>
      <c r="CL65" s="4159">
        <v>1706</v>
      </c>
      <c r="CM65" s="3829"/>
      <c r="CN65" s="3844" t="s">
        <v>574</v>
      </c>
      <c r="CO65" s="3829"/>
      <c r="CP65" s="4160">
        <v>1877</v>
      </c>
      <c r="CQ65" s="3829"/>
      <c r="CR65" s="3844" t="s">
        <v>574</v>
      </c>
      <c r="CS65" s="3829"/>
      <c r="CT65" s="4159">
        <v>206</v>
      </c>
      <c r="CU65" s="3829"/>
      <c r="CV65" s="3844" t="s">
        <v>574</v>
      </c>
      <c r="CW65" s="3829"/>
      <c r="CX65" s="4159">
        <v>2271</v>
      </c>
      <c r="CY65" s="3829"/>
      <c r="CZ65" s="3844" t="s">
        <v>574</v>
      </c>
      <c r="DA65" s="3829"/>
      <c r="DB65" s="3843">
        <v>2498</v>
      </c>
      <c r="DC65" s="3829"/>
      <c r="DD65" s="3844" t="s">
        <v>574</v>
      </c>
      <c r="DE65" s="3829"/>
      <c r="DF65" s="3843">
        <v>2748</v>
      </c>
      <c r="DG65" s="3829"/>
      <c r="DH65" s="3844" t="s">
        <v>574</v>
      </c>
      <c r="DI65" s="3829"/>
      <c r="DJ65" s="3843">
        <v>3023</v>
      </c>
      <c r="DK65" s="3829"/>
      <c r="DL65" s="3844" t="s">
        <v>574</v>
      </c>
      <c r="DM65" s="3829"/>
      <c r="DN65" s="3843">
        <v>3325</v>
      </c>
      <c r="DO65" s="3829"/>
      <c r="DP65" s="3844" t="s">
        <v>574</v>
      </c>
      <c r="DQ65" s="3829"/>
      <c r="DR65" s="3843">
        <v>690</v>
      </c>
      <c r="DS65" s="3829"/>
      <c r="DT65" s="3844" t="s">
        <v>574</v>
      </c>
      <c r="DU65" s="3829"/>
      <c r="DV65" s="3843">
        <v>714</v>
      </c>
      <c r="DW65" s="3829"/>
      <c r="DX65" s="3844" t="s">
        <v>574</v>
      </c>
      <c r="DY65" s="3829"/>
      <c r="DZ65" s="4161">
        <f t="shared" si="9"/>
        <v>24460</v>
      </c>
      <c r="EA65" s="4155" t="s">
        <v>644</v>
      </c>
      <c r="EB65" s="4155" t="s">
        <v>289</v>
      </c>
      <c r="EC65" s="4155" t="s">
        <v>1651</v>
      </c>
      <c r="ED65" s="4155" t="s">
        <v>1652</v>
      </c>
      <c r="EE65" s="4155" t="s">
        <v>359</v>
      </c>
      <c r="EF65" s="3847" t="s">
        <v>747</v>
      </c>
      <c r="EG65" s="4155" t="s">
        <v>359</v>
      </c>
      <c r="EH65" s="4155" t="s">
        <v>359</v>
      </c>
      <c r="EI65" s="4155" t="s">
        <v>359</v>
      </c>
      <c r="EJ65" s="4155" t="s">
        <v>359</v>
      </c>
      <c r="EK65" s="4155" t="s">
        <v>359</v>
      </c>
      <c r="EL65" s="4163" t="s">
        <v>359</v>
      </c>
    </row>
    <row r="66" spans="1:142" ht="168.75" customHeight="1">
      <c r="A66" s="4154" t="s">
        <v>1618</v>
      </c>
      <c r="B66" s="4194">
        <v>0.25</v>
      </c>
      <c r="C66" s="4155" t="s">
        <v>2081</v>
      </c>
      <c r="D66" s="3885">
        <v>3.5700000000000003E-2</v>
      </c>
      <c r="E66" s="4155" t="s">
        <v>821</v>
      </c>
      <c r="F66" s="4155" t="s">
        <v>1647</v>
      </c>
      <c r="G66" s="4155" t="s">
        <v>2082</v>
      </c>
      <c r="H66" s="3885">
        <v>3.5700000000000003E-2</v>
      </c>
      <c r="I66" s="4155" t="s">
        <v>2083</v>
      </c>
      <c r="J66" s="4155" t="s">
        <v>2084</v>
      </c>
      <c r="K66" s="4155" t="s">
        <v>1</v>
      </c>
      <c r="L66" s="4155" t="s">
        <v>26</v>
      </c>
      <c r="M66" s="4155">
        <v>2022</v>
      </c>
      <c r="N66" s="4157">
        <v>0.1</v>
      </c>
      <c r="O66" s="4156"/>
      <c r="P66" s="4156">
        <v>50770</v>
      </c>
      <c r="Q66" s="4157">
        <v>0.1</v>
      </c>
      <c r="R66" s="4157">
        <v>0.1</v>
      </c>
      <c r="S66" s="4157">
        <v>0.35</v>
      </c>
      <c r="T66" s="4157">
        <v>0.43</v>
      </c>
      <c r="U66" s="4157">
        <v>0.49</v>
      </c>
      <c r="V66" s="4157">
        <v>0.55000000000000004</v>
      </c>
      <c r="W66" s="4157">
        <v>0.61</v>
      </c>
      <c r="X66" s="4157">
        <v>0.67</v>
      </c>
      <c r="Y66" s="4157">
        <v>0.73</v>
      </c>
      <c r="Z66" s="4157">
        <v>0.79</v>
      </c>
      <c r="AA66" s="4157">
        <v>0.84</v>
      </c>
      <c r="AB66" s="4157">
        <v>0.89</v>
      </c>
      <c r="AC66" s="4157">
        <v>0.94</v>
      </c>
      <c r="AD66" s="4157">
        <v>0.96</v>
      </c>
      <c r="AE66" s="4157">
        <v>0.98</v>
      </c>
      <c r="AF66" s="4157">
        <v>1</v>
      </c>
      <c r="AG66" s="4157">
        <v>1</v>
      </c>
      <c r="AH66" s="4165"/>
      <c r="AI66" s="4155" t="s">
        <v>2093</v>
      </c>
      <c r="AJ66" s="4173">
        <v>3.2000000000000002E-3</v>
      </c>
      <c r="AK66" s="4155" t="s">
        <v>1664</v>
      </c>
      <c r="AL66" s="4155" t="s">
        <v>2094</v>
      </c>
      <c r="AM66" s="3829" t="s">
        <v>1310</v>
      </c>
      <c r="AN66" s="4155" t="s">
        <v>1435</v>
      </c>
      <c r="AO66" s="4155" t="s">
        <v>1</v>
      </c>
      <c r="AP66" s="4155" t="s">
        <v>26</v>
      </c>
      <c r="AQ66" s="3837" t="str">
        <f t="shared" si="6"/>
        <v>NO</v>
      </c>
      <c r="AR66" s="4155" t="s">
        <v>437</v>
      </c>
      <c r="AS66" s="4155" t="s">
        <v>437</v>
      </c>
      <c r="AT66" s="4155"/>
      <c r="AU66" s="4156"/>
      <c r="AV66" s="4156">
        <v>50770</v>
      </c>
      <c r="AW66" s="4170">
        <v>0.15</v>
      </c>
      <c r="AX66" s="4170">
        <v>0.35</v>
      </c>
      <c r="AY66" s="4170">
        <v>0.5</v>
      </c>
      <c r="AZ66" s="4170">
        <v>0.65</v>
      </c>
      <c r="BA66" s="4170">
        <v>0.8</v>
      </c>
      <c r="BB66" s="4170">
        <v>0.9</v>
      </c>
      <c r="BC66" s="4170">
        <v>1</v>
      </c>
      <c r="BD66" s="4170">
        <v>1</v>
      </c>
      <c r="BE66" s="4170">
        <v>1</v>
      </c>
      <c r="BF66" s="4170">
        <v>1</v>
      </c>
      <c r="BG66" s="4170">
        <v>1</v>
      </c>
      <c r="BH66" s="4170">
        <v>1</v>
      </c>
      <c r="BI66" s="4170">
        <v>1</v>
      </c>
      <c r="BJ66" s="4170">
        <v>1</v>
      </c>
      <c r="BK66" s="4170">
        <v>1</v>
      </c>
      <c r="BL66" s="4170">
        <v>1</v>
      </c>
      <c r="BM66" s="3907">
        <v>1</v>
      </c>
      <c r="BN66" s="4159">
        <v>77150</v>
      </c>
      <c r="BO66" s="4159">
        <v>77150</v>
      </c>
      <c r="BP66" s="3841" t="s">
        <v>574</v>
      </c>
      <c r="BQ66" s="3842" t="s">
        <v>359</v>
      </c>
      <c r="BR66" s="3843">
        <v>270568</v>
      </c>
      <c r="BS66" s="3843">
        <v>270568</v>
      </c>
      <c r="BT66" s="3844" t="s">
        <v>574</v>
      </c>
      <c r="BU66" s="3845" t="s">
        <v>359</v>
      </c>
      <c r="BV66" s="3843">
        <v>1101</v>
      </c>
      <c r="BW66" s="3829"/>
      <c r="BX66" s="3844" t="s">
        <v>574</v>
      </c>
      <c r="BY66" s="3829"/>
      <c r="BZ66" s="3843">
        <v>452</v>
      </c>
      <c r="CA66" s="3829"/>
      <c r="CB66" s="3844" t="s">
        <v>574</v>
      </c>
      <c r="CC66" s="3829"/>
      <c r="CD66" s="3843">
        <v>805</v>
      </c>
      <c r="CE66" s="3829"/>
      <c r="CF66" s="3844" t="s">
        <v>574</v>
      </c>
      <c r="CG66" s="3829"/>
      <c r="CH66" s="3843">
        <v>1396</v>
      </c>
      <c r="CI66" s="3829"/>
      <c r="CJ66" s="3844" t="s">
        <v>574</v>
      </c>
      <c r="CK66" s="3829"/>
      <c r="CL66" s="4159">
        <v>2165</v>
      </c>
      <c r="CM66" s="3829"/>
      <c r="CN66" s="3844" t="s">
        <v>574</v>
      </c>
      <c r="CO66" s="3829"/>
      <c r="CP66" s="4160">
        <v>2815</v>
      </c>
      <c r="CQ66" s="3829"/>
      <c r="CR66" s="3844" t="s">
        <v>574</v>
      </c>
      <c r="CS66" s="3829"/>
      <c r="CT66" s="4159">
        <v>3659</v>
      </c>
      <c r="CU66" s="3829"/>
      <c r="CV66" s="3844" t="s">
        <v>574</v>
      </c>
      <c r="CW66" s="3829"/>
      <c r="CX66" s="4159">
        <v>4757</v>
      </c>
      <c r="CY66" s="3829"/>
      <c r="CZ66" s="3844" t="s">
        <v>574</v>
      </c>
      <c r="DA66" s="3829"/>
      <c r="DB66" s="3843">
        <v>6184</v>
      </c>
      <c r="DC66" s="3829"/>
      <c r="DD66" s="3844" t="s">
        <v>574</v>
      </c>
      <c r="DE66" s="3829"/>
      <c r="DF66" s="3843">
        <v>8040</v>
      </c>
      <c r="DG66" s="3829"/>
      <c r="DH66" s="3844" t="s">
        <v>574</v>
      </c>
      <c r="DI66" s="3829"/>
      <c r="DJ66" s="3843">
        <v>10452</v>
      </c>
      <c r="DK66" s="3829"/>
      <c r="DL66" s="3844" t="s">
        <v>574</v>
      </c>
      <c r="DM66" s="3829"/>
      <c r="DN66" s="3843">
        <v>13590</v>
      </c>
      <c r="DO66" s="3829"/>
      <c r="DP66" s="3844" t="s">
        <v>574</v>
      </c>
      <c r="DQ66" s="3829"/>
      <c r="DR66" s="3843">
        <v>18</v>
      </c>
      <c r="DS66" s="3829"/>
      <c r="DT66" s="3844" t="s">
        <v>574</v>
      </c>
      <c r="DU66" s="3829"/>
      <c r="DV66" s="3843">
        <v>22963</v>
      </c>
      <c r="DW66" s="3829"/>
      <c r="DX66" s="3844" t="s">
        <v>574</v>
      </c>
      <c r="DY66" s="3829"/>
      <c r="DZ66" s="4161">
        <f t="shared" si="9"/>
        <v>426115</v>
      </c>
      <c r="EA66" s="4155" t="s">
        <v>644</v>
      </c>
      <c r="EB66" s="4155" t="s">
        <v>289</v>
      </c>
      <c r="EC66" s="4155" t="s">
        <v>843</v>
      </c>
      <c r="ED66" s="4155" t="s">
        <v>844</v>
      </c>
      <c r="EE66" s="4155" t="s">
        <v>359</v>
      </c>
      <c r="EF66" s="3850" t="s">
        <v>845</v>
      </c>
      <c r="EG66" s="4155" t="s">
        <v>359</v>
      </c>
      <c r="EH66" s="4155"/>
      <c r="EI66" s="4155"/>
      <c r="EJ66" s="4155" t="s">
        <v>359</v>
      </c>
      <c r="EK66" s="4155" t="s">
        <v>359</v>
      </c>
      <c r="EL66" s="4163" t="s">
        <v>359</v>
      </c>
    </row>
    <row r="67" spans="1:142" ht="168.75" customHeight="1">
      <c r="A67" s="4154" t="s">
        <v>1618</v>
      </c>
      <c r="B67" s="4194">
        <v>0.25</v>
      </c>
      <c r="C67" s="4155" t="s">
        <v>2081</v>
      </c>
      <c r="D67" s="3885">
        <v>3.5700000000000003E-2</v>
      </c>
      <c r="E67" s="4155" t="s">
        <v>821</v>
      </c>
      <c r="F67" s="4155" t="s">
        <v>1647</v>
      </c>
      <c r="G67" s="4155" t="s">
        <v>2082</v>
      </c>
      <c r="H67" s="3885">
        <v>3.5700000000000003E-2</v>
      </c>
      <c r="I67" s="4155" t="s">
        <v>2083</v>
      </c>
      <c r="J67" s="4155" t="s">
        <v>2084</v>
      </c>
      <c r="K67" s="4155" t="s">
        <v>1</v>
      </c>
      <c r="L67" s="4155" t="s">
        <v>26</v>
      </c>
      <c r="M67" s="4155">
        <v>2022</v>
      </c>
      <c r="N67" s="4157">
        <v>0.1</v>
      </c>
      <c r="O67" s="4156"/>
      <c r="P67" s="4156">
        <v>50770</v>
      </c>
      <c r="Q67" s="4157">
        <v>0.15</v>
      </c>
      <c r="R67" s="4157">
        <v>0.25</v>
      </c>
      <c r="S67" s="4157">
        <v>0.35</v>
      </c>
      <c r="T67" s="4157">
        <v>0.43</v>
      </c>
      <c r="U67" s="4157">
        <v>0.49</v>
      </c>
      <c r="V67" s="4157">
        <v>0.55000000000000004</v>
      </c>
      <c r="W67" s="4157">
        <v>0.61</v>
      </c>
      <c r="X67" s="4157">
        <v>0.67</v>
      </c>
      <c r="Y67" s="4157">
        <v>0.73</v>
      </c>
      <c r="Z67" s="4157">
        <v>0.79</v>
      </c>
      <c r="AA67" s="4157">
        <v>0.84</v>
      </c>
      <c r="AB67" s="4157">
        <v>0.89</v>
      </c>
      <c r="AC67" s="4157">
        <v>0.94</v>
      </c>
      <c r="AD67" s="4157">
        <v>0.96</v>
      </c>
      <c r="AE67" s="4157">
        <v>0.98</v>
      </c>
      <c r="AF67" s="4157">
        <v>1</v>
      </c>
      <c r="AG67" s="4157">
        <v>1</v>
      </c>
      <c r="AH67" s="4165"/>
      <c r="AI67" s="4155" t="s">
        <v>2095</v>
      </c>
      <c r="AJ67" s="4173">
        <v>3.2000000000000002E-3</v>
      </c>
      <c r="AK67" s="4155" t="s">
        <v>2096</v>
      </c>
      <c r="AL67" s="4155" t="s">
        <v>2097</v>
      </c>
      <c r="AM67" s="3829" t="s">
        <v>1669</v>
      </c>
      <c r="AN67" s="4155" t="s">
        <v>1670</v>
      </c>
      <c r="AO67" s="4155" t="s">
        <v>2098</v>
      </c>
      <c r="AP67" s="4155" t="s">
        <v>26</v>
      </c>
      <c r="AQ67" s="3837" t="str">
        <f t="shared" si="6"/>
        <v>NO</v>
      </c>
      <c r="AR67" s="4155" t="s">
        <v>437</v>
      </c>
      <c r="AS67" s="4155" t="s">
        <v>437</v>
      </c>
      <c r="AT67" s="4155"/>
      <c r="AU67" s="4156"/>
      <c r="AV67" s="4156">
        <v>50770</v>
      </c>
      <c r="AW67" s="4170">
        <v>0.25</v>
      </c>
      <c r="AX67" s="4170">
        <v>0.55000000000000004</v>
      </c>
      <c r="AY67" s="4170">
        <v>0.92</v>
      </c>
      <c r="AZ67" s="4170">
        <v>1</v>
      </c>
      <c r="BA67" s="4170">
        <v>1</v>
      </c>
      <c r="BB67" s="4170">
        <v>1</v>
      </c>
      <c r="BC67" s="4170">
        <v>1</v>
      </c>
      <c r="BD67" s="4170">
        <v>1</v>
      </c>
      <c r="BE67" s="4170">
        <v>1</v>
      </c>
      <c r="BF67" s="4170">
        <v>1</v>
      </c>
      <c r="BG67" s="4170">
        <v>1</v>
      </c>
      <c r="BH67" s="4170">
        <v>1</v>
      </c>
      <c r="BI67" s="4170">
        <v>1</v>
      </c>
      <c r="BJ67" s="4170">
        <v>1</v>
      </c>
      <c r="BK67" s="4170">
        <v>1</v>
      </c>
      <c r="BL67" s="4170">
        <v>1</v>
      </c>
      <c r="BM67" s="3907">
        <v>1</v>
      </c>
      <c r="BN67" s="4159">
        <v>35410</v>
      </c>
      <c r="BO67" s="4159">
        <v>35410</v>
      </c>
      <c r="BP67" s="3841" t="s">
        <v>574</v>
      </c>
      <c r="BQ67" s="3842" t="s">
        <v>359</v>
      </c>
      <c r="BR67" s="3843">
        <v>126</v>
      </c>
      <c r="BS67" s="3843">
        <v>126</v>
      </c>
      <c r="BT67" s="3844" t="s">
        <v>574</v>
      </c>
      <c r="BU67" s="3845" t="s">
        <v>359</v>
      </c>
      <c r="BV67" s="3843">
        <v>499</v>
      </c>
      <c r="BW67" s="3829"/>
      <c r="BX67" s="3844" t="s">
        <v>574</v>
      </c>
      <c r="BY67" s="3829"/>
      <c r="BZ67" s="3843">
        <v>57428</v>
      </c>
      <c r="CA67" s="3829"/>
      <c r="CB67" s="3844" t="s">
        <v>574</v>
      </c>
      <c r="CC67" s="3829"/>
      <c r="CD67" s="3843">
        <v>74656</v>
      </c>
      <c r="CE67" s="3829"/>
      <c r="CF67" s="3844" t="s">
        <v>574</v>
      </c>
      <c r="CG67" s="3829"/>
      <c r="CH67" s="3843">
        <v>97</v>
      </c>
      <c r="CI67" s="3829"/>
      <c r="CJ67" s="3844" t="s">
        <v>574</v>
      </c>
      <c r="CK67" s="3829"/>
      <c r="CL67" s="4159">
        <v>127</v>
      </c>
      <c r="CM67" s="3829"/>
      <c r="CN67" s="3844" t="s">
        <v>574</v>
      </c>
      <c r="CO67" s="3829"/>
      <c r="CP67" s="4160">
        <v>164</v>
      </c>
      <c r="CQ67" s="3829"/>
      <c r="CR67" s="3844" t="s">
        <v>574</v>
      </c>
      <c r="CS67" s="3829"/>
      <c r="CT67" s="4159">
        <v>213</v>
      </c>
      <c r="CU67" s="3829"/>
      <c r="CV67" s="3844" t="s">
        <v>574</v>
      </c>
      <c r="CW67" s="3829"/>
      <c r="CX67" s="4159">
        <v>277</v>
      </c>
      <c r="CY67" s="3829"/>
      <c r="CZ67" s="3844" t="s">
        <v>574</v>
      </c>
      <c r="DA67" s="3829"/>
      <c r="DB67" s="3843">
        <v>36</v>
      </c>
      <c r="DC67" s="3829"/>
      <c r="DD67" s="3844" t="s">
        <v>574</v>
      </c>
      <c r="DE67" s="3829"/>
      <c r="DF67" s="3843">
        <v>468</v>
      </c>
      <c r="DG67" s="3829"/>
      <c r="DH67" s="3844" t="s">
        <v>574</v>
      </c>
      <c r="DI67" s="3829"/>
      <c r="DJ67" s="3843">
        <v>608</v>
      </c>
      <c r="DK67" s="3829"/>
      <c r="DL67" s="3844" t="s">
        <v>574</v>
      </c>
      <c r="DM67" s="3829"/>
      <c r="DN67" s="3843">
        <v>791</v>
      </c>
      <c r="DO67" s="3829"/>
      <c r="DP67" s="3844" t="s">
        <v>574</v>
      </c>
      <c r="DQ67" s="3829"/>
      <c r="DR67" s="3843">
        <v>1029</v>
      </c>
      <c r="DS67" s="3829"/>
      <c r="DT67" s="3844" t="s">
        <v>574</v>
      </c>
      <c r="DU67" s="3829"/>
      <c r="DV67" s="3843">
        <v>1337</v>
      </c>
      <c r="DW67" s="3829"/>
      <c r="DX67" s="3844" t="s">
        <v>574</v>
      </c>
      <c r="DY67" s="3829"/>
      <c r="DZ67" s="4161">
        <f t="shared" si="9"/>
        <v>173266</v>
      </c>
      <c r="EA67" s="4155" t="s">
        <v>644</v>
      </c>
      <c r="EB67" s="4155" t="s">
        <v>289</v>
      </c>
      <c r="EC67" s="4155" t="s">
        <v>843</v>
      </c>
      <c r="ED67" s="4155" t="s">
        <v>844</v>
      </c>
      <c r="EE67" s="4155" t="s">
        <v>359</v>
      </c>
      <c r="EF67" s="3850" t="s">
        <v>845</v>
      </c>
      <c r="EG67" s="4155" t="s">
        <v>205</v>
      </c>
      <c r="EH67" s="4155" t="s">
        <v>2099</v>
      </c>
      <c r="EI67" s="4155"/>
      <c r="EJ67" s="4155" t="s">
        <v>359</v>
      </c>
      <c r="EK67" s="4155" t="s">
        <v>359</v>
      </c>
      <c r="EL67" s="4163" t="s">
        <v>359</v>
      </c>
    </row>
    <row r="68" spans="1:142" ht="168.75" customHeight="1">
      <c r="A68" s="4154" t="s">
        <v>1618</v>
      </c>
      <c r="B68" s="4194">
        <v>0.25</v>
      </c>
      <c r="C68" s="4155" t="s">
        <v>2081</v>
      </c>
      <c r="D68" s="3885">
        <v>3.5700000000000003E-2</v>
      </c>
      <c r="E68" s="4155" t="s">
        <v>821</v>
      </c>
      <c r="F68" s="4155" t="s">
        <v>1647</v>
      </c>
      <c r="G68" s="4155" t="s">
        <v>2082</v>
      </c>
      <c r="H68" s="3885">
        <v>3.5700000000000003E-2</v>
      </c>
      <c r="I68" s="4155" t="s">
        <v>2083</v>
      </c>
      <c r="J68" s="4155" t="s">
        <v>2084</v>
      </c>
      <c r="K68" s="4155" t="s">
        <v>1</v>
      </c>
      <c r="L68" s="4155" t="s">
        <v>26</v>
      </c>
      <c r="M68" s="4155">
        <v>2022</v>
      </c>
      <c r="N68" s="4157">
        <v>0.1</v>
      </c>
      <c r="O68" s="4156"/>
      <c r="P68" s="4156">
        <v>50770</v>
      </c>
      <c r="Q68" s="4157">
        <v>0.15</v>
      </c>
      <c r="R68" s="4157">
        <v>0.25</v>
      </c>
      <c r="S68" s="4157">
        <v>0.35</v>
      </c>
      <c r="T68" s="4157">
        <v>0.43</v>
      </c>
      <c r="U68" s="4157">
        <v>0.49</v>
      </c>
      <c r="V68" s="4157">
        <v>0.55000000000000004</v>
      </c>
      <c r="W68" s="4157">
        <v>0.61</v>
      </c>
      <c r="X68" s="4157">
        <v>0.67</v>
      </c>
      <c r="Y68" s="4157">
        <v>0.73</v>
      </c>
      <c r="Z68" s="4157">
        <v>0.79</v>
      </c>
      <c r="AA68" s="4157">
        <v>0.84</v>
      </c>
      <c r="AB68" s="4157">
        <v>0.89</v>
      </c>
      <c r="AC68" s="4157">
        <v>0.94</v>
      </c>
      <c r="AD68" s="4157">
        <v>0.96</v>
      </c>
      <c r="AE68" s="4157">
        <v>0.98</v>
      </c>
      <c r="AF68" s="4157">
        <v>1</v>
      </c>
      <c r="AG68" s="4157">
        <v>1</v>
      </c>
      <c r="AH68" s="4165"/>
      <c r="AI68" s="4155" t="s">
        <v>2100</v>
      </c>
      <c r="AJ68" s="4173">
        <v>3.2000000000000002E-3</v>
      </c>
      <c r="AK68" s="4155" t="s">
        <v>1672</v>
      </c>
      <c r="AL68" s="4155" t="s">
        <v>2101</v>
      </c>
      <c r="AM68" s="3829" t="s">
        <v>1310</v>
      </c>
      <c r="AN68" s="4155" t="s">
        <v>1435</v>
      </c>
      <c r="AO68" s="4155" t="s">
        <v>2098</v>
      </c>
      <c r="AP68" s="4155" t="s">
        <v>26</v>
      </c>
      <c r="AQ68" s="3837" t="str">
        <f t="shared" si="6"/>
        <v>NO</v>
      </c>
      <c r="AR68" s="4155" t="s">
        <v>437</v>
      </c>
      <c r="AS68" s="4155" t="s">
        <v>437</v>
      </c>
      <c r="AT68" s="4155"/>
      <c r="AU68" s="4156"/>
      <c r="AV68" s="4156">
        <v>50770</v>
      </c>
      <c r="AW68" s="4170">
        <v>0.1</v>
      </c>
      <c r="AX68" s="4170">
        <v>0.2</v>
      </c>
      <c r="AY68" s="4170">
        <v>0.4</v>
      </c>
      <c r="AZ68" s="4170">
        <v>0.5</v>
      </c>
      <c r="BA68" s="4170">
        <v>0.55000000000000004</v>
      </c>
      <c r="BB68" s="4170">
        <v>0.65</v>
      </c>
      <c r="BC68" s="4170">
        <v>0.7</v>
      </c>
      <c r="BD68" s="4170">
        <v>0.8</v>
      </c>
      <c r="BE68" s="4170">
        <v>0.85</v>
      </c>
      <c r="BF68" s="4170">
        <v>0.95</v>
      </c>
      <c r="BG68" s="4170">
        <v>1</v>
      </c>
      <c r="BH68" s="4170">
        <v>1</v>
      </c>
      <c r="BI68" s="4170">
        <v>1</v>
      </c>
      <c r="BJ68" s="4170">
        <v>1</v>
      </c>
      <c r="BK68" s="4170">
        <v>1</v>
      </c>
      <c r="BL68" s="4170">
        <v>1</v>
      </c>
      <c r="BM68" s="3907">
        <v>1</v>
      </c>
      <c r="BN68" s="4159">
        <v>46210</v>
      </c>
      <c r="BO68" s="4159">
        <v>46210</v>
      </c>
      <c r="BP68" s="3841" t="s">
        <v>574</v>
      </c>
      <c r="BQ68" s="3842" t="s">
        <v>359</v>
      </c>
      <c r="BR68" s="3843">
        <v>499</v>
      </c>
      <c r="BS68" s="3843">
        <v>499</v>
      </c>
      <c r="BT68" s="3844" t="s">
        <v>574</v>
      </c>
      <c r="BU68" s="3845" t="s">
        <v>359</v>
      </c>
      <c r="BV68" s="3843">
        <v>499</v>
      </c>
      <c r="BW68" s="3829"/>
      <c r="BX68" s="3844" t="s">
        <v>574</v>
      </c>
      <c r="BY68" s="3829"/>
      <c r="BZ68" s="3843">
        <v>2214</v>
      </c>
      <c r="CA68" s="3829"/>
      <c r="CB68" s="3844" t="s">
        <v>574</v>
      </c>
      <c r="CC68" s="3829"/>
      <c r="CD68" s="3843">
        <v>2097</v>
      </c>
      <c r="CE68" s="3829"/>
      <c r="CF68" s="3844" t="s">
        <v>574</v>
      </c>
      <c r="CG68" s="3829"/>
      <c r="CH68" s="3843">
        <v>4018</v>
      </c>
      <c r="CI68" s="3829"/>
      <c r="CJ68" s="3844" t="s">
        <v>574</v>
      </c>
      <c r="CK68" s="3829"/>
      <c r="CL68" s="4159">
        <v>4018</v>
      </c>
      <c r="CM68" s="3829"/>
      <c r="CN68" s="3844" t="s">
        <v>574</v>
      </c>
      <c r="CO68" s="3829"/>
      <c r="CP68" s="4160">
        <v>5939</v>
      </c>
      <c r="CQ68" s="3829"/>
      <c r="CR68" s="3844" t="s">
        <v>574</v>
      </c>
      <c r="CS68" s="3829"/>
      <c r="CT68" s="4159">
        <v>5939</v>
      </c>
      <c r="CU68" s="3829"/>
      <c r="CV68" s="3844" t="s">
        <v>574</v>
      </c>
      <c r="CW68" s="3829"/>
      <c r="CX68" s="4159">
        <v>6624</v>
      </c>
      <c r="CY68" s="3829"/>
      <c r="CZ68" s="3844" t="s">
        <v>574</v>
      </c>
      <c r="DA68" s="3829"/>
      <c r="DB68" s="3843">
        <v>6624</v>
      </c>
      <c r="DC68" s="3829"/>
      <c r="DD68" s="3844" t="s">
        <v>574</v>
      </c>
      <c r="DE68" s="3829"/>
      <c r="DF68" s="3843">
        <v>6624</v>
      </c>
      <c r="DG68" s="3829"/>
      <c r="DH68" s="3844" t="s">
        <v>574</v>
      </c>
      <c r="DI68" s="3829"/>
      <c r="DJ68" s="3843">
        <v>6624</v>
      </c>
      <c r="DK68" s="3829"/>
      <c r="DL68" s="3844" t="s">
        <v>574</v>
      </c>
      <c r="DM68" s="3829"/>
      <c r="DN68" s="3843">
        <v>6624</v>
      </c>
      <c r="DO68" s="3829"/>
      <c r="DP68" s="3844" t="s">
        <v>574</v>
      </c>
      <c r="DQ68" s="3829"/>
      <c r="DR68" s="3843">
        <v>6624</v>
      </c>
      <c r="DS68" s="3829"/>
      <c r="DT68" s="3844" t="s">
        <v>574</v>
      </c>
      <c r="DU68" s="3829"/>
      <c r="DV68" s="3843">
        <v>6624</v>
      </c>
      <c r="DW68" s="3829"/>
      <c r="DX68" s="3844" t="s">
        <v>574</v>
      </c>
      <c r="DY68" s="3829"/>
      <c r="DZ68" s="4161">
        <f t="shared" si="9"/>
        <v>117801</v>
      </c>
      <c r="EA68" s="4155" t="s">
        <v>644</v>
      </c>
      <c r="EB68" s="4155" t="s">
        <v>289</v>
      </c>
      <c r="EC68" s="4155" t="s">
        <v>843</v>
      </c>
      <c r="ED68" s="4155" t="s">
        <v>844</v>
      </c>
      <c r="EE68" s="4155" t="s">
        <v>359</v>
      </c>
      <c r="EF68" s="3850" t="s">
        <v>845</v>
      </c>
      <c r="EG68" s="4155" t="s">
        <v>359</v>
      </c>
      <c r="EH68" s="4155" t="s">
        <v>359</v>
      </c>
      <c r="EI68" s="4155" t="s">
        <v>359</v>
      </c>
      <c r="EJ68" s="4155" t="s">
        <v>359</v>
      </c>
      <c r="EK68" s="4155" t="s">
        <v>359</v>
      </c>
      <c r="EL68" s="4163" t="s">
        <v>359</v>
      </c>
    </row>
    <row r="69" spans="1:142" ht="168.75" customHeight="1">
      <c r="A69" s="4154" t="s">
        <v>1618</v>
      </c>
      <c r="B69" s="4194">
        <v>0.25</v>
      </c>
      <c r="C69" s="4155" t="s">
        <v>2081</v>
      </c>
      <c r="D69" s="3885">
        <v>3.5700000000000003E-2</v>
      </c>
      <c r="E69" s="4155" t="s">
        <v>821</v>
      </c>
      <c r="F69" s="4155" t="s">
        <v>1647</v>
      </c>
      <c r="G69" s="4155" t="s">
        <v>2082</v>
      </c>
      <c r="H69" s="3885">
        <v>3.5700000000000003E-2</v>
      </c>
      <c r="I69" s="4155" t="s">
        <v>2083</v>
      </c>
      <c r="J69" s="4155" t="s">
        <v>2084</v>
      </c>
      <c r="K69" s="4155" t="s">
        <v>1</v>
      </c>
      <c r="L69" s="4155" t="s">
        <v>26</v>
      </c>
      <c r="M69" s="4155">
        <v>2022</v>
      </c>
      <c r="N69" s="4157">
        <v>0.1</v>
      </c>
      <c r="O69" s="4156"/>
      <c r="P69" s="4156">
        <v>50770</v>
      </c>
      <c r="Q69" s="4157">
        <v>0.15</v>
      </c>
      <c r="R69" s="4157">
        <v>0.25</v>
      </c>
      <c r="S69" s="4157">
        <v>0.35</v>
      </c>
      <c r="T69" s="4157">
        <v>0.43</v>
      </c>
      <c r="U69" s="4157">
        <v>0.49</v>
      </c>
      <c r="V69" s="4157">
        <v>0.55000000000000004</v>
      </c>
      <c r="W69" s="4157">
        <v>0.61</v>
      </c>
      <c r="X69" s="4157">
        <v>0.67</v>
      </c>
      <c r="Y69" s="4157">
        <v>0.73</v>
      </c>
      <c r="Z69" s="4157">
        <v>0.79</v>
      </c>
      <c r="AA69" s="4157">
        <v>0.84</v>
      </c>
      <c r="AB69" s="4157">
        <v>0.89</v>
      </c>
      <c r="AC69" s="4157">
        <v>0.94</v>
      </c>
      <c r="AD69" s="4157">
        <v>0.96</v>
      </c>
      <c r="AE69" s="4157">
        <v>0.98</v>
      </c>
      <c r="AF69" s="4157">
        <v>1</v>
      </c>
      <c r="AG69" s="4157">
        <v>1</v>
      </c>
      <c r="AH69" s="4165"/>
      <c r="AI69" s="4155" t="s">
        <v>2102</v>
      </c>
      <c r="AJ69" s="4173">
        <v>3.2000000000000002E-3</v>
      </c>
      <c r="AK69" s="4155" t="s">
        <v>1674</v>
      </c>
      <c r="AL69" s="4155" t="s">
        <v>2103</v>
      </c>
      <c r="AM69" s="3829" t="s">
        <v>1310</v>
      </c>
      <c r="AN69" s="4155" t="s">
        <v>1435</v>
      </c>
      <c r="AO69" s="4155" t="s">
        <v>2098</v>
      </c>
      <c r="AP69" s="4155" t="s">
        <v>26</v>
      </c>
      <c r="AQ69" s="3837" t="str">
        <f t="shared" si="6"/>
        <v>NO</v>
      </c>
      <c r="AR69" s="4155" t="s">
        <v>437</v>
      </c>
      <c r="AS69" s="4155" t="s">
        <v>437</v>
      </c>
      <c r="AT69" s="4155"/>
      <c r="AU69" s="4156"/>
      <c r="AV69" s="4156">
        <v>50770</v>
      </c>
      <c r="AW69" s="4170">
        <v>0.2</v>
      </c>
      <c r="AX69" s="4170">
        <v>0.45</v>
      </c>
      <c r="AY69" s="4170">
        <v>0.66</v>
      </c>
      <c r="AZ69" s="4170">
        <v>0.78</v>
      </c>
      <c r="BA69" s="4170">
        <v>0.83</v>
      </c>
      <c r="BB69" s="4170">
        <v>0.93</v>
      </c>
      <c r="BC69" s="4170">
        <v>0.96</v>
      </c>
      <c r="BD69" s="4170">
        <v>1</v>
      </c>
      <c r="BE69" s="4170">
        <v>1</v>
      </c>
      <c r="BF69" s="4170">
        <v>1</v>
      </c>
      <c r="BG69" s="4170">
        <v>1</v>
      </c>
      <c r="BH69" s="4170">
        <v>1</v>
      </c>
      <c r="BI69" s="4170">
        <v>1</v>
      </c>
      <c r="BJ69" s="4170">
        <v>1</v>
      </c>
      <c r="BK69" s="4170">
        <v>1</v>
      </c>
      <c r="BL69" s="4170">
        <v>1</v>
      </c>
      <c r="BM69" s="3907">
        <v>1</v>
      </c>
      <c r="BN69" s="4159">
        <v>20309</v>
      </c>
      <c r="BO69" s="4159">
        <v>20309</v>
      </c>
      <c r="BP69" s="3841" t="s">
        <v>574</v>
      </c>
      <c r="BQ69" s="3842" t="s">
        <v>359</v>
      </c>
      <c r="BR69" s="3843">
        <v>56096</v>
      </c>
      <c r="BS69" s="3843">
        <v>56096</v>
      </c>
      <c r="BT69" s="3844" t="s">
        <v>574</v>
      </c>
      <c r="BU69" s="3845" t="s">
        <v>359</v>
      </c>
      <c r="BV69" s="3843">
        <v>78132</v>
      </c>
      <c r="BW69" s="3829"/>
      <c r="BX69" s="3844" t="s">
        <v>574</v>
      </c>
      <c r="BY69" s="3829"/>
      <c r="BZ69" s="3843">
        <v>47011</v>
      </c>
      <c r="CA69" s="3829"/>
      <c r="CB69" s="3844" t="s">
        <v>574</v>
      </c>
      <c r="CC69" s="3829"/>
      <c r="CD69" s="3843">
        <v>75218</v>
      </c>
      <c r="CE69" s="3829"/>
      <c r="CF69" s="3844" t="s">
        <v>574</v>
      </c>
      <c r="CG69" s="3829"/>
      <c r="CH69" s="3843">
        <v>28</v>
      </c>
      <c r="CI69" s="3829"/>
      <c r="CJ69" s="3844" t="s">
        <v>574</v>
      </c>
      <c r="CK69" s="3829"/>
      <c r="CL69" s="4159">
        <v>56</v>
      </c>
      <c r="CM69" s="3829"/>
      <c r="CN69" s="3844" t="s">
        <v>574</v>
      </c>
      <c r="CO69" s="3829"/>
      <c r="CP69" s="4160">
        <v>2820</v>
      </c>
      <c r="CQ69" s="3829"/>
      <c r="CR69" s="3844" t="s">
        <v>574</v>
      </c>
      <c r="CS69" s="3829"/>
      <c r="CT69" s="4159">
        <v>18</v>
      </c>
      <c r="CU69" s="3829"/>
      <c r="CV69" s="3844" t="s">
        <v>574</v>
      </c>
      <c r="CW69" s="3829"/>
      <c r="CX69" s="4159">
        <v>24</v>
      </c>
      <c r="CY69" s="3829"/>
      <c r="CZ69" s="3844" t="s">
        <v>574</v>
      </c>
      <c r="DA69" s="3829"/>
      <c r="DB69" s="3843">
        <v>31</v>
      </c>
      <c r="DC69" s="3829"/>
      <c r="DD69" s="3844" t="s">
        <v>574</v>
      </c>
      <c r="DE69" s="3829"/>
      <c r="DF69" s="3843">
        <v>41</v>
      </c>
      <c r="DG69" s="3829"/>
      <c r="DH69" s="3844" t="s">
        <v>574</v>
      </c>
      <c r="DI69" s="3829"/>
      <c r="DJ69" s="3843">
        <v>53</v>
      </c>
      <c r="DK69" s="3829"/>
      <c r="DL69" s="3844" t="s">
        <v>574</v>
      </c>
      <c r="DM69" s="3829"/>
      <c r="DN69" s="3843">
        <v>69</v>
      </c>
      <c r="DO69" s="3829"/>
      <c r="DP69" s="3844" t="s">
        <v>574</v>
      </c>
      <c r="DQ69" s="3829"/>
      <c r="DR69" s="3843">
        <v>91</v>
      </c>
      <c r="DS69" s="3829"/>
      <c r="DT69" s="3844" t="s">
        <v>574</v>
      </c>
      <c r="DU69" s="3829"/>
      <c r="DV69" s="3843">
        <v>118</v>
      </c>
      <c r="DW69" s="3829"/>
      <c r="DX69" s="3844" t="s">
        <v>574</v>
      </c>
      <c r="DY69" s="3829"/>
      <c r="DZ69" s="4161">
        <f t="shared" si="9"/>
        <v>280115</v>
      </c>
      <c r="EA69" s="4155" t="s">
        <v>644</v>
      </c>
      <c r="EB69" s="4155" t="s">
        <v>289</v>
      </c>
      <c r="EC69" s="4155" t="s">
        <v>843</v>
      </c>
      <c r="ED69" s="4155" t="s">
        <v>844</v>
      </c>
      <c r="EE69" s="4155" t="s">
        <v>359</v>
      </c>
      <c r="EF69" s="3850" t="s">
        <v>845</v>
      </c>
      <c r="EG69" s="4155" t="s">
        <v>359</v>
      </c>
      <c r="EH69" s="4155" t="s">
        <v>359</v>
      </c>
      <c r="EI69" s="4155" t="s">
        <v>359</v>
      </c>
      <c r="EJ69" s="4155" t="s">
        <v>359</v>
      </c>
      <c r="EK69" s="4155" t="s">
        <v>359</v>
      </c>
      <c r="EL69" s="4163" t="s">
        <v>359</v>
      </c>
    </row>
    <row r="70" spans="1:142" ht="168.75" customHeight="1">
      <c r="A70" s="4154" t="s">
        <v>1618</v>
      </c>
      <c r="B70" s="4194">
        <v>0.25</v>
      </c>
      <c r="C70" s="4155" t="s">
        <v>2081</v>
      </c>
      <c r="D70" s="3885">
        <v>3.5700000000000003E-2</v>
      </c>
      <c r="E70" s="4155" t="s">
        <v>821</v>
      </c>
      <c r="F70" s="4155" t="s">
        <v>1647</v>
      </c>
      <c r="G70" s="4155" t="s">
        <v>2082</v>
      </c>
      <c r="H70" s="3885">
        <v>3.5700000000000003E-2</v>
      </c>
      <c r="I70" s="4155" t="s">
        <v>2083</v>
      </c>
      <c r="J70" s="4155" t="s">
        <v>2084</v>
      </c>
      <c r="K70" s="4155" t="s">
        <v>1</v>
      </c>
      <c r="L70" s="4155" t="s">
        <v>26</v>
      </c>
      <c r="M70" s="4155">
        <v>2022</v>
      </c>
      <c r="N70" s="4157">
        <v>0.1</v>
      </c>
      <c r="O70" s="4156"/>
      <c r="P70" s="4156">
        <v>50770</v>
      </c>
      <c r="Q70" s="4157">
        <v>0.15</v>
      </c>
      <c r="R70" s="4157">
        <v>0.25</v>
      </c>
      <c r="S70" s="4157">
        <v>0.35</v>
      </c>
      <c r="T70" s="4157">
        <v>0.43</v>
      </c>
      <c r="U70" s="4157">
        <v>0.49</v>
      </c>
      <c r="V70" s="4157">
        <v>0.55000000000000004</v>
      </c>
      <c r="W70" s="4157">
        <v>0.61</v>
      </c>
      <c r="X70" s="4157">
        <v>0.67</v>
      </c>
      <c r="Y70" s="4157">
        <v>0.73</v>
      </c>
      <c r="Z70" s="4157">
        <v>0.79</v>
      </c>
      <c r="AA70" s="4157">
        <v>0.84</v>
      </c>
      <c r="AB70" s="4157">
        <v>0.89</v>
      </c>
      <c r="AC70" s="4157">
        <v>0.94</v>
      </c>
      <c r="AD70" s="4157">
        <v>0.96</v>
      </c>
      <c r="AE70" s="4157">
        <v>0.98</v>
      </c>
      <c r="AF70" s="4157">
        <v>1</v>
      </c>
      <c r="AG70" s="4157">
        <v>1</v>
      </c>
      <c r="AH70" s="4165"/>
      <c r="AI70" s="4155" t="s">
        <v>2104</v>
      </c>
      <c r="AJ70" s="4173">
        <v>3.2000000000000002E-3</v>
      </c>
      <c r="AK70" s="4155" t="s">
        <v>1676</v>
      </c>
      <c r="AL70" s="4155" t="s">
        <v>2105</v>
      </c>
      <c r="AM70" s="3829" t="s">
        <v>1310</v>
      </c>
      <c r="AN70" s="4155" t="s">
        <v>1435</v>
      </c>
      <c r="AO70" s="4155" t="s">
        <v>1</v>
      </c>
      <c r="AP70" s="4155" t="s">
        <v>26</v>
      </c>
      <c r="AQ70" s="3837" t="str">
        <f t="shared" si="6"/>
        <v>NO</v>
      </c>
      <c r="AR70" s="4155" t="s">
        <v>437</v>
      </c>
      <c r="AS70" s="4155" t="s">
        <v>437</v>
      </c>
      <c r="AT70" s="4155"/>
      <c r="AU70" s="4156"/>
      <c r="AV70" s="4156">
        <v>50770</v>
      </c>
      <c r="AW70" s="4170">
        <v>0.1</v>
      </c>
      <c r="AX70" s="4170">
        <v>0.2</v>
      </c>
      <c r="AY70" s="4170">
        <v>0.4</v>
      </c>
      <c r="AZ70" s="4170">
        <v>0.5</v>
      </c>
      <c r="BA70" s="4170">
        <v>0.55000000000000004</v>
      </c>
      <c r="BB70" s="4170">
        <v>0.65</v>
      </c>
      <c r="BC70" s="4170">
        <v>0.7</v>
      </c>
      <c r="BD70" s="4170">
        <v>0.8</v>
      </c>
      <c r="BE70" s="4170">
        <v>0.85</v>
      </c>
      <c r="BF70" s="4170">
        <v>0.95</v>
      </c>
      <c r="BG70" s="4170">
        <v>1</v>
      </c>
      <c r="BH70" s="4170">
        <v>1</v>
      </c>
      <c r="BI70" s="4170">
        <v>1</v>
      </c>
      <c r="BJ70" s="4170">
        <v>1</v>
      </c>
      <c r="BK70" s="4170">
        <v>1</v>
      </c>
      <c r="BL70" s="4170">
        <v>1</v>
      </c>
      <c r="BM70" s="3907">
        <v>1</v>
      </c>
      <c r="BN70" s="4159">
        <v>20309</v>
      </c>
      <c r="BO70" s="4159">
        <v>20309</v>
      </c>
      <c r="BP70" s="3841" t="s">
        <v>574</v>
      </c>
      <c r="BQ70" s="3842" t="s">
        <v>359</v>
      </c>
      <c r="BR70" s="3843">
        <v>71193</v>
      </c>
      <c r="BS70" s="3843">
        <v>71193</v>
      </c>
      <c r="BT70" s="3844" t="s">
        <v>574</v>
      </c>
      <c r="BU70" s="3845" t="s">
        <v>359</v>
      </c>
      <c r="BV70" s="3843">
        <v>492</v>
      </c>
      <c r="BW70" s="3829"/>
      <c r="BX70" s="3844" t="s">
        <v>574</v>
      </c>
      <c r="BY70" s="3829"/>
      <c r="BZ70" s="3843">
        <v>18804</v>
      </c>
      <c r="CA70" s="3829"/>
      <c r="CB70" s="3844" t="s">
        <v>574</v>
      </c>
      <c r="CC70" s="3829"/>
      <c r="CD70" s="3843">
        <v>47011</v>
      </c>
      <c r="CE70" s="3829"/>
      <c r="CF70" s="3844" t="s">
        <v>574</v>
      </c>
      <c r="CG70" s="3829"/>
      <c r="CH70" s="3843">
        <v>19</v>
      </c>
      <c r="CI70" s="3829"/>
      <c r="CJ70" s="3844" t="s">
        <v>574</v>
      </c>
      <c r="CK70" s="3829"/>
      <c r="CL70" s="4159">
        <v>47</v>
      </c>
      <c r="CM70" s="3829"/>
      <c r="CN70" s="3844" t="s">
        <v>574</v>
      </c>
      <c r="CO70" s="3829"/>
      <c r="CP70" s="4160">
        <v>18804</v>
      </c>
      <c r="CQ70" s="3829"/>
      <c r="CR70" s="3844" t="s">
        <v>574</v>
      </c>
      <c r="CS70" s="3829"/>
      <c r="CT70" s="4159">
        <v>24</v>
      </c>
      <c r="CU70" s="3829"/>
      <c r="CV70" s="3844" t="s">
        <v>574</v>
      </c>
      <c r="CW70" s="3829"/>
      <c r="CX70" s="4159">
        <v>31</v>
      </c>
      <c r="CY70" s="3829"/>
      <c r="CZ70" s="3844" t="s">
        <v>574</v>
      </c>
      <c r="DA70" s="3829"/>
      <c r="DB70" s="3843">
        <v>41</v>
      </c>
      <c r="DC70" s="3829"/>
      <c r="DD70" s="3844" t="s">
        <v>574</v>
      </c>
      <c r="DE70" s="3829"/>
      <c r="DF70" s="3843">
        <v>53</v>
      </c>
      <c r="DG70" s="3829"/>
      <c r="DH70" s="3844" t="s">
        <v>574</v>
      </c>
      <c r="DI70" s="3829"/>
      <c r="DJ70" s="3843">
        <v>69</v>
      </c>
      <c r="DK70" s="3829"/>
      <c r="DL70" s="3844" t="s">
        <v>574</v>
      </c>
      <c r="DM70" s="3829"/>
      <c r="DN70" s="3843">
        <v>91</v>
      </c>
      <c r="DO70" s="3829"/>
      <c r="DP70" s="3844" t="s">
        <v>574</v>
      </c>
      <c r="DQ70" s="3829"/>
      <c r="DR70" s="3843">
        <v>118</v>
      </c>
      <c r="DS70" s="3829"/>
      <c r="DT70" s="3844" t="s">
        <v>574</v>
      </c>
      <c r="DU70" s="3829"/>
      <c r="DV70" s="3843">
        <v>118</v>
      </c>
      <c r="DW70" s="3829"/>
      <c r="DX70" s="3844" t="s">
        <v>574</v>
      </c>
      <c r="DY70" s="3829"/>
      <c r="DZ70" s="4161">
        <f t="shared" si="9"/>
        <v>177224</v>
      </c>
      <c r="EA70" s="4155" t="s">
        <v>644</v>
      </c>
      <c r="EB70" s="4155" t="s">
        <v>289</v>
      </c>
      <c r="EC70" s="4155" t="s">
        <v>843</v>
      </c>
      <c r="ED70" s="4155" t="s">
        <v>844</v>
      </c>
      <c r="EE70" s="4155" t="s">
        <v>359</v>
      </c>
      <c r="EF70" s="3850" t="s">
        <v>845</v>
      </c>
      <c r="EG70" s="4155" t="s">
        <v>359</v>
      </c>
      <c r="EH70" s="4155" t="s">
        <v>359</v>
      </c>
      <c r="EI70" s="4155" t="s">
        <v>359</v>
      </c>
      <c r="EJ70" s="4155" t="s">
        <v>359</v>
      </c>
      <c r="EK70" s="4155" t="s">
        <v>359</v>
      </c>
      <c r="EL70" s="4163" t="s">
        <v>359</v>
      </c>
    </row>
    <row r="71" spans="1:142" ht="168.75" customHeight="1">
      <c r="A71" s="4154" t="s">
        <v>1618</v>
      </c>
      <c r="B71" s="4194">
        <v>0.25</v>
      </c>
      <c r="C71" s="4155" t="s">
        <v>2081</v>
      </c>
      <c r="D71" s="3885">
        <v>3.5700000000000003E-2</v>
      </c>
      <c r="E71" s="4155" t="s">
        <v>821</v>
      </c>
      <c r="F71" s="4155" t="s">
        <v>1647</v>
      </c>
      <c r="G71" s="4155" t="s">
        <v>2082</v>
      </c>
      <c r="H71" s="3885">
        <v>3.5700000000000003E-2</v>
      </c>
      <c r="I71" s="4155" t="s">
        <v>2083</v>
      </c>
      <c r="J71" s="4155" t="s">
        <v>2084</v>
      </c>
      <c r="K71" s="4155" t="s">
        <v>1</v>
      </c>
      <c r="L71" s="4155" t="s">
        <v>26</v>
      </c>
      <c r="M71" s="4155">
        <v>2022</v>
      </c>
      <c r="N71" s="4157">
        <v>0.1</v>
      </c>
      <c r="O71" s="4156"/>
      <c r="P71" s="4156">
        <v>50770</v>
      </c>
      <c r="Q71" s="4157">
        <v>0.15</v>
      </c>
      <c r="R71" s="4157">
        <v>0.25</v>
      </c>
      <c r="S71" s="4157">
        <v>0.35</v>
      </c>
      <c r="T71" s="4157">
        <v>0.43</v>
      </c>
      <c r="U71" s="4157">
        <v>0.49</v>
      </c>
      <c r="V71" s="4157">
        <v>0.55000000000000004</v>
      </c>
      <c r="W71" s="4157">
        <v>0.61</v>
      </c>
      <c r="X71" s="4157">
        <v>0.67</v>
      </c>
      <c r="Y71" s="4157">
        <v>0.73</v>
      </c>
      <c r="Z71" s="4157">
        <v>0.79</v>
      </c>
      <c r="AA71" s="4157">
        <v>0.84</v>
      </c>
      <c r="AB71" s="4157">
        <v>0.89</v>
      </c>
      <c r="AC71" s="4157">
        <v>0.94</v>
      </c>
      <c r="AD71" s="4157">
        <v>0.96</v>
      </c>
      <c r="AE71" s="4157">
        <v>0.98</v>
      </c>
      <c r="AF71" s="4157">
        <v>1</v>
      </c>
      <c r="AG71" s="4157">
        <v>1</v>
      </c>
      <c r="AH71" s="4165"/>
      <c r="AI71" s="4155" t="s">
        <v>2106</v>
      </c>
      <c r="AJ71" s="4173">
        <v>3.2000000000000002E-3</v>
      </c>
      <c r="AK71" s="4155" t="s">
        <v>1678</v>
      </c>
      <c r="AL71" s="4155" t="s">
        <v>2107</v>
      </c>
      <c r="AM71" s="3829" t="s">
        <v>1310</v>
      </c>
      <c r="AN71" s="4155" t="s">
        <v>1435</v>
      </c>
      <c r="AO71" s="4155" t="s">
        <v>2098</v>
      </c>
      <c r="AP71" s="4155" t="s">
        <v>26</v>
      </c>
      <c r="AQ71" s="3837" t="str">
        <f t="shared" si="6"/>
        <v>NO</v>
      </c>
      <c r="AR71" s="4155" t="s">
        <v>437</v>
      </c>
      <c r="AS71" s="4155" t="s">
        <v>437</v>
      </c>
      <c r="AT71" s="4155"/>
      <c r="AU71" s="4156"/>
      <c r="AV71" s="4156">
        <v>50770</v>
      </c>
      <c r="AW71" s="4170">
        <v>0.1</v>
      </c>
      <c r="AX71" s="4170">
        <v>0.2</v>
      </c>
      <c r="AY71" s="4170">
        <v>0.4</v>
      </c>
      <c r="AZ71" s="4170">
        <v>0.5</v>
      </c>
      <c r="BA71" s="4170">
        <v>0.55000000000000004</v>
      </c>
      <c r="BB71" s="4170">
        <v>0.65</v>
      </c>
      <c r="BC71" s="4170">
        <v>0.7</v>
      </c>
      <c r="BD71" s="4170">
        <v>0.8</v>
      </c>
      <c r="BE71" s="4170">
        <v>0.85</v>
      </c>
      <c r="BF71" s="4170">
        <v>0.95</v>
      </c>
      <c r="BG71" s="4170">
        <v>1</v>
      </c>
      <c r="BH71" s="4170">
        <v>1</v>
      </c>
      <c r="BI71" s="4170">
        <v>1</v>
      </c>
      <c r="BJ71" s="4170">
        <v>1</v>
      </c>
      <c r="BK71" s="4170">
        <v>1</v>
      </c>
      <c r="BL71" s="4170">
        <v>1</v>
      </c>
      <c r="BM71" s="3907">
        <v>1</v>
      </c>
      <c r="BN71" s="4159">
        <v>12930</v>
      </c>
      <c r="BO71" s="4159">
        <v>12930</v>
      </c>
      <c r="BP71" s="3841" t="s">
        <v>574</v>
      </c>
      <c r="BQ71" s="3842" t="s">
        <v>359</v>
      </c>
      <c r="BR71" s="3843">
        <v>56096</v>
      </c>
      <c r="BS71" s="3843">
        <v>56096</v>
      </c>
      <c r="BT71" s="3844" t="s">
        <v>574</v>
      </c>
      <c r="BU71" s="3845" t="s">
        <v>359</v>
      </c>
      <c r="BV71" s="3843">
        <v>78200</v>
      </c>
      <c r="BW71" s="3829"/>
      <c r="BX71" s="3844" t="s">
        <v>574</v>
      </c>
      <c r="BY71" s="3829"/>
      <c r="BZ71" s="3843">
        <v>47011</v>
      </c>
      <c r="CA71" s="3829"/>
      <c r="CB71" s="3844" t="s">
        <v>574</v>
      </c>
      <c r="CC71" s="3829"/>
      <c r="CD71" s="3843">
        <v>75218</v>
      </c>
      <c r="CE71" s="3829"/>
      <c r="CF71" s="3844" t="s">
        <v>574</v>
      </c>
      <c r="CG71" s="3829"/>
      <c r="CH71" s="3843">
        <v>28</v>
      </c>
      <c r="CI71" s="3829"/>
      <c r="CJ71" s="3844" t="s">
        <v>574</v>
      </c>
      <c r="CK71" s="3829"/>
      <c r="CL71" s="4159">
        <v>56</v>
      </c>
      <c r="CM71" s="3829"/>
      <c r="CN71" s="3844" t="s">
        <v>574</v>
      </c>
      <c r="CO71" s="3829"/>
      <c r="CP71" s="4160">
        <v>28</v>
      </c>
      <c r="CQ71" s="3829"/>
      <c r="CR71" s="3844" t="s">
        <v>574</v>
      </c>
      <c r="CS71" s="3829"/>
      <c r="CT71" s="4159">
        <v>36</v>
      </c>
      <c r="CU71" s="3829"/>
      <c r="CV71" s="3844" t="s">
        <v>574</v>
      </c>
      <c r="CW71" s="3829"/>
      <c r="CX71" s="4159">
        <v>48</v>
      </c>
      <c r="CY71" s="3829"/>
      <c r="CZ71" s="3844" t="s">
        <v>574</v>
      </c>
      <c r="DA71" s="3829"/>
      <c r="DB71" s="3843">
        <v>62</v>
      </c>
      <c r="DC71" s="3829"/>
      <c r="DD71" s="3844" t="s">
        <v>574</v>
      </c>
      <c r="DE71" s="3829"/>
      <c r="DF71" s="3843">
        <v>80</v>
      </c>
      <c r="DG71" s="3829"/>
      <c r="DH71" s="3844" t="s">
        <v>574</v>
      </c>
      <c r="DI71" s="3829"/>
      <c r="DJ71" s="3843">
        <v>104</v>
      </c>
      <c r="DK71" s="3829"/>
      <c r="DL71" s="3844" t="s">
        <v>574</v>
      </c>
      <c r="DM71" s="3829"/>
      <c r="DN71" s="3843">
        <v>136</v>
      </c>
      <c r="DO71" s="3829"/>
      <c r="DP71" s="3844" t="s">
        <v>574</v>
      </c>
      <c r="DQ71" s="3829"/>
      <c r="DR71" s="3843">
        <v>176</v>
      </c>
      <c r="DS71" s="3829"/>
      <c r="DT71" s="3844" t="s">
        <v>574</v>
      </c>
      <c r="DU71" s="3829"/>
      <c r="DV71" s="3843">
        <v>231</v>
      </c>
      <c r="DW71" s="3829"/>
      <c r="DX71" s="3844" t="s">
        <v>574</v>
      </c>
      <c r="DY71" s="3829"/>
      <c r="DZ71" s="4161">
        <f t="shared" si="9"/>
        <v>270440</v>
      </c>
      <c r="EA71" s="4155" t="s">
        <v>644</v>
      </c>
      <c r="EB71" s="4155" t="s">
        <v>289</v>
      </c>
      <c r="EC71" s="4155" t="s">
        <v>917</v>
      </c>
      <c r="ED71" s="4155" t="s">
        <v>918</v>
      </c>
      <c r="EE71" s="4155" t="s">
        <v>359</v>
      </c>
      <c r="EF71" s="3910" t="s">
        <v>919</v>
      </c>
      <c r="EG71" s="4155" t="s">
        <v>359</v>
      </c>
      <c r="EH71" s="4155" t="s">
        <v>359</v>
      </c>
      <c r="EI71" s="4155" t="s">
        <v>359</v>
      </c>
      <c r="EJ71" s="4155" t="s">
        <v>359</v>
      </c>
      <c r="EK71" s="4155" t="s">
        <v>359</v>
      </c>
      <c r="EL71" s="4163" t="s">
        <v>359</v>
      </c>
    </row>
    <row r="72" spans="1:142" ht="168.75" customHeight="1">
      <c r="A72" s="4154" t="s">
        <v>1618</v>
      </c>
      <c r="B72" s="4194">
        <v>0.25</v>
      </c>
      <c r="C72" s="4155" t="s">
        <v>2081</v>
      </c>
      <c r="D72" s="3885">
        <v>3.5700000000000003E-2</v>
      </c>
      <c r="E72" s="4155" t="s">
        <v>821</v>
      </c>
      <c r="F72" s="4155" t="s">
        <v>1647</v>
      </c>
      <c r="G72" s="4155" t="s">
        <v>2082</v>
      </c>
      <c r="H72" s="3885">
        <v>3.5700000000000003E-2</v>
      </c>
      <c r="I72" s="4155" t="s">
        <v>2083</v>
      </c>
      <c r="J72" s="4155" t="s">
        <v>2084</v>
      </c>
      <c r="K72" s="4155" t="s">
        <v>1</v>
      </c>
      <c r="L72" s="4155" t="s">
        <v>26</v>
      </c>
      <c r="M72" s="4155">
        <v>2022</v>
      </c>
      <c r="N72" s="4157">
        <v>0.1</v>
      </c>
      <c r="O72" s="4156"/>
      <c r="P72" s="4156">
        <v>50770</v>
      </c>
      <c r="Q72" s="4157">
        <v>0.15</v>
      </c>
      <c r="R72" s="4157">
        <v>0.25</v>
      </c>
      <c r="S72" s="4157">
        <v>0.35</v>
      </c>
      <c r="T72" s="4157">
        <v>0.43</v>
      </c>
      <c r="U72" s="4157">
        <v>0.49</v>
      </c>
      <c r="V72" s="4157">
        <v>0.55000000000000004</v>
      </c>
      <c r="W72" s="4157">
        <v>0.61</v>
      </c>
      <c r="X72" s="4157">
        <v>0.67</v>
      </c>
      <c r="Y72" s="4157">
        <v>0.73</v>
      </c>
      <c r="Z72" s="4157">
        <v>0.79</v>
      </c>
      <c r="AA72" s="4157">
        <v>0.84</v>
      </c>
      <c r="AB72" s="4157">
        <v>0.89</v>
      </c>
      <c r="AC72" s="4157">
        <v>0.94</v>
      </c>
      <c r="AD72" s="4157">
        <v>0.96</v>
      </c>
      <c r="AE72" s="4157">
        <v>0.98</v>
      </c>
      <c r="AF72" s="4157">
        <v>1</v>
      </c>
      <c r="AG72" s="4157">
        <v>1</v>
      </c>
      <c r="AH72" s="4165"/>
      <c r="AI72" s="4155" t="s">
        <v>2108</v>
      </c>
      <c r="AJ72" s="4173">
        <v>3.2000000000000002E-3</v>
      </c>
      <c r="AK72" s="4155" t="s">
        <v>1680</v>
      </c>
      <c r="AL72" s="4155" t="s">
        <v>2109</v>
      </c>
      <c r="AM72" s="3829" t="s">
        <v>1310</v>
      </c>
      <c r="AN72" s="4155" t="s">
        <v>1435</v>
      </c>
      <c r="AO72" s="4155" t="s">
        <v>2098</v>
      </c>
      <c r="AP72" s="4155" t="s">
        <v>26</v>
      </c>
      <c r="AQ72" s="3837" t="str">
        <f t="shared" si="6"/>
        <v>NO</v>
      </c>
      <c r="AR72" s="4155" t="s">
        <v>437</v>
      </c>
      <c r="AS72" s="4155" t="s">
        <v>437</v>
      </c>
      <c r="AT72" s="4155"/>
      <c r="AU72" s="4156"/>
      <c r="AV72" s="4156">
        <v>50770</v>
      </c>
      <c r="AW72" s="4170">
        <v>0.2</v>
      </c>
      <c r="AX72" s="4170">
        <v>0.45</v>
      </c>
      <c r="AY72" s="4170">
        <v>0.66</v>
      </c>
      <c r="AZ72" s="4170">
        <v>0.78</v>
      </c>
      <c r="BA72" s="4170">
        <v>0.83</v>
      </c>
      <c r="BB72" s="4170">
        <v>0.93</v>
      </c>
      <c r="BC72" s="4170">
        <v>0.96</v>
      </c>
      <c r="BD72" s="4170">
        <v>1</v>
      </c>
      <c r="BE72" s="4170">
        <v>1</v>
      </c>
      <c r="BF72" s="4170">
        <v>1</v>
      </c>
      <c r="BG72" s="4170">
        <v>1</v>
      </c>
      <c r="BH72" s="4170">
        <v>1</v>
      </c>
      <c r="BI72" s="4170">
        <v>1</v>
      </c>
      <c r="BJ72" s="4170">
        <v>1</v>
      </c>
      <c r="BK72" s="4170">
        <v>1</v>
      </c>
      <c r="BL72" s="4170">
        <v>1</v>
      </c>
      <c r="BM72" s="3907">
        <v>1</v>
      </c>
      <c r="BN72" s="4159">
        <v>13440</v>
      </c>
      <c r="BO72" s="4159">
        <v>13440</v>
      </c>
      <c r="BP72" s="3841" t="s">
        <v>574</v>
      </c>
      <c r="BQ72" s="3842" t="s">
        <v>359</v>
      </c>
      <c r="BR72" s="3843">
        <v>71193</v>
      </c>
      <c r="BS72" s="3843">
        <v>71193</v>
      </c>
      <c r="BT72" s="3844" t="s">
        <v>574</v>
      </c>
      <c r="BU72" s="3845" t="s">
        <v>359</v>
      </c>
      <c r="BV72" s="3843">
        <v>492400</v>
      </c>
      <c r="BW72" s="3829"/>
      <c r="BX72" s="3844" t="s">
        <v>574</v>
      </c>
      <c r="BY72" s="3829"/>
      <c r="BZ72" s="3843">
        <v>28206</v>
      </c>
      <c r="CA72" s="3829"/>
      <c r="CB72" s="3844" t="s">
        <v>574</v>
      </c>
      <c r="CC72" s="3829"/>
      <c r="CD72" s="3843">
        <v>56414</v>
      </c>
      <c r="CE72" s="3829"/>
      <c r="CF72" s="3844" t="s">
        <v>574</v>
      </c>
      <c r="CG72" s="3829"/>
      <c r="CH72" s="3843">
        <v>28</v>
      </c>
      <c r="CI72" s="3829"/>
      <c r="CJ72" s="3844" t="s">
        <v>574</v>
      </c>
      <c r="CK72" s="3829"/>
      <c r="CL72" s="4159">
        <v>56</v>
      </c>
      <c r="CM72" s="3829"/>
      <c r="CN72" s="3844" t="s">
        <v>574</v>
      </c>
      <c r="CO72" s="3829"/>
      <c r="CP72" s="4160">
        <v>28</v>
      </c>
      <c r="CQ72" s="3829"/>
      <c r="CR72" s="3844" t="s">
        <v>574</v>
      </c>
      <c r="CS72" s="3829"/>
      <c r="CT72" s="4159">
        <v>36</v>
      </c>
      <c r="CU72" s="3829"/>
      <c r="CV72" s="3844" t="s">
        <v>574</v>
      </c>
      <c r="CW72" s="3829"/>
      <c r="CX72" s="4159">
        <v>48</v>
      </c>
      <c r="CY72" s="3829"/>
      <c r="CZ72" s="3844" t="s">
        <v>574</v>
      </c>
      <c r="DA72" s="3829"/>
      <c r="DB72" s="3843">
        <v>62</v>
      </c>
      <c r="DC72" s="3829"/>
      <c r="DD72" s="3844" t="s">
        <v>574</v>
      </c>
      <c r="DE72" s="3829"/>
      <c r="DF72" s="3843">
        <v>80</v>
      </c>
      <c r="DG72" s="3829"/>
      <c r="DH72" s="3844" t="s">
        <v>574</v>
      </c>
      <c r="DI72" s="3829"/>
      <c r="DJ72" s="3843">
        <v>104</v>
      </c>
      <c r="DK72" s="3829"/>
      <c r="DL72" s="3844" t="s">
        <v>574</v>
      </c>
      <c r="DM72" s="3829"/>
      <c r="DN72" s="3843">
        <v>136</v>
      </c>
      <c r="DO72" s="3829"/>
      <c r="DP72" s="3844" t="s">
        <v>574</v>
      </c>
      <c r="DQ72" s="3829"/>
      <c r="DR72" s="3843">
        <v>176</v>
      </c>
      <c r="DS72" s="3829"/>
      <c r="DT72" s="3844" t="s">
        <v>574</v>
      </c>
      <c r="DU72" s="3829"/>
      <c r="DV72" s="3843">
        <v>231</v>
      </c>
      <c r="DW72" s="3829"/>
      <c r="DX72" s="3844" t="s">
        <v>574</v>
      </c>
      <c r="DY72" s="3829"/>
      <c r="DZ72" s="4161">
        <f t="shared" si="9"/>
        <v>662638</v>
      </c>
      <c r="EA72" s="4155" t="s">
        <v>644</v>
      </c>
      <c r="EB72" s="4155" t="s">
        <v>289</v>
      </c>
      <c r="EC72" s="4155" t="s">
        <v>917</v>
      </c>
      <c r="ED72" s="4155" t="s">
        <v>918</v>
      </c>
      <c r="EE72" s="4155" t="s">
        <v>359</v>
      </c>
      <c r="EF72" s="3850" t="s">
        <v>919</v>
      </c>
      <c r="EG72" s="4155" t="s">
        <v>359</v>
      </c>
      <c r="EH72" s="4155" t="s">
        <v>359</v>
      </c>
      <c r="EI72" s="4155" t="s">
        <v>359</v>
      </c>
      <c r="EJ72" s="4155" t="s">
        <v>359</v>
      </c>
      <c r="EK72" s="4155" t="s">
        <v>359</v>
      </c>
      <c r="EL72" s="4163" t="s">
        <v>359</v>
      </c>
    </row>
    <row r="73" spans="1:142" s="3906" customFormat="1" ht="126" customHeight="1">
      <c r="A73" s="4154" t="s">
        <v>1618</v>
      </c>
      <c r="B73" s="4194">
        <v>0.25</v>
      </c>
      <c r="C73" s="3911" t="s">
        <v>1681</v>
      </c>
      <c r="D73" s="3885">
        <v>3.5700000000000003E-2</v>
      </c>
      <c r="E73" s="3911" t="s">
        <v>1682</v>
      </c>
      <c r="F73" s="3911" t="s">
        <v>1683</v>
      </c>
      <c r="G73" s="3911" t="s">
        <v>2110</v>
      </c>
      <c r="H73" s="3885">
        <v>3.5700000000000003E-2</v>
      </c>
      <c r="I73" s="3911" t="s">
        <v>1682</v>
      </c>
      <c r="J73" s="3911" t="s">
        <v>1683</v>
      </c>
      <c r="K73" s="3911" t="s">
        <v>804</v>
      </c>
      <c r="L73" s="3911" t="s">
        <v>20</v>
      </c>
      <c r="M73" s="3912">
        <v>129696</v>
      </c>
      <c r="N73" s="3911">
        <v>2022</v>
      </c>
      <c r="O73" s="3913"/>
      <c r="P73" s="3914">
        <v>50770</v>
      </c>
      <c r="Q73" s="3912">
        <v>139843</v>
      </c>
      <c r="R73" s="3912">
        <v>140542</v>
      </c>
      <c r="S73" s="3912">
        <v>141245</v>
      </c>
      <c r="T73" s="3912">
        <v>141951</v>
      </c>
      <c r="U73" s="3912">
        <v>151661</v>
      </c>
      <c r="V73" s="3912">
        <v>152374</v>
      </c>
      <c r="W73" s="3912">
        <v>162091</v>
      </c>
      <c r="X73" s="3912">
        <v>162808</v>
      </c>
      <c r="Y73" s="3912">
        <v>163525</v>
      </c>
      <c r="Z73" s="3912">
        <v>164242</v>
      </c>
      <c r="AA73" s="3912">
        <v>173242</v>
      </c>
      <c r="AB73" s="3912">
        <v>182242</v>
      </c>
      <c r="AC73" s="3912">
        <v>183042</v>
      </c>
      <c r="AD73" s="3912">
        <v>183855</v>
      </c>
      <c r="AE73" s="3912">
        <v>192855</v>
      </c>
      <c r="AF73" s="3912">
        <v>193672</v>
      </c>
      <c r="AG73" s="3912">
        <f>SUM(Q73:AF73)</f>
        <v>2629190</v>
      </c>
      <c r="AH73" s="3915"/>
      <c r="AI73" s="3911" t="s">
        <v>2111</v>
      </c>
      <c r="AJ73" s="3916">
        <v>3.5700000000000003E-2</v>
      </c>
      <c r="AK73" s="3911" t="s">
        <v>1685</v>
      </c>
      <c r="AL73" s="3911" t="s">
        <v>1686</v>
      </c>
      <c r="AM73" s="3829" t="s">
        <v>1310</v>
      </c>
      <c r="AN73" s="3829" t="s">
        <v>375</v>
      </c>
      <c r="AO73" s="3829" t="s">
        <v>1687</v>
      </c>
      <c r="AP73" s="4155" t="s">
        <v>26</v>
      </c>
      <c r="AQ73" s="3837" t="str">
        <f t="shared" si="6"/>
        <v>NO</v>
      </c>
      <c r="AR73" s="4155" t="s">
        <v>437</v>
      </c>
      <c r="AS73" s="4155">
        <v>16</v>
      </c>
      <c r="AT73" s="4155">
        <v>2022</v>
      </c>
      <c r="AU73" s="4156"/>
      <c r="AV73" s="4156">
        <v>50769</v>
      </c>
      <c r="AW73" s="4155">
        <v>16</v>
      </c>
      <c r="AX73" s="4155">
        <v>16</v>
      </c>
      <c r="AY73" s="4155">
        <v>16</v>
      </c>
      <c r="AZ73" s="4155">
        <v>16</v>
      </c>
      <c r="BA73" s="4155">
        <v>17</v>
      </c>
      <c r="BB73" s="4155">
        <v>17</v>
      </c>
      <c r="BC73" s="4155">
        <f>1+BA73</f>
        <v>18</v>
      </c>
      <c r="BD73" s="4155">
        <v>18</v>
      </c>
      <c r="BE73" s="4155">
        <v>18</v>
      </c>
      <c r="BF73" s="4155">
        <v>18</v>
      </c>
      <c r="BG73" s="4155">
        <f>1+BC73</f>
        <v>19</v>
      </c>
      <c r="BH73" s="4155">
        <f>1+BG73</f>
        <v>20</v>
      </c>
      <c r="BI73" s="4155">
        <v>20</v>
      </c>
      <c r="BJ73" s="4155">
        <v>20</v>
      </c>
      <c r="BK73" s="4155">
        <f>1+BH73</f>
        <v>21</v>
      </c>
      <c r="BL73" s="4155">
        <v>21</v>
      </c>
      <c r="BM73" s="4155">
        <v>21</v>
      </c>
      <c r="BN73" s="4159">
        <v>0</v>
      </c>
      <c r="BO73" s="4159">
        <v>0</v>
      </c>
      <c r="BP73" s="3841"/>
      <c r="BQ73" s="3842"/>
      <c r="BR73" s="3843">
        <v>0</v>
      </c>
      <c r="BS73" s="3843">
        <v>0</v>
      </c>
      <c r="BT73" s="3844"/>
      <c r="BU73" s="3845"/>
      <c r="BV73" s="3843"/>
      <c r="BW73" s="3829"/>
      <c r="BX73" s="3844"/>
      <c r="BY73" s="3829"/>
      <c r="BZ73" s="3843"/>
      <c r="CA73" s="3829"/>
      <c r="CB73" s="3844"/>
      <c r="CC73" s="3829"/>
      <c r="CD73" s="3843">
        <v>374</v>
      </c>
      <c r="CE73" s="3829"/>
      <c r="CF73" s="3844"/>
      <c r="CG73" s="3829"/>
      <c r="CH73" s="3843">
        <v>30</v>
      </c>
      <c r="CI73" s="3829"/>
      <c r="CJ73" s="3844"/>
      <c r="CK73" s="3829"/>
      <c r="CL73" s="4159">
        <v>374</v>
      </c>
      <c r="CM73" s="3829"/>
      <c r="CN73" s="3844"/>
      <c r="CO73" s="3829"/>
      <c r="CP73" s="4160">
        <v>0</v>
      </c>
      <c r="CQ73" s="3829"/>
      <c r="CR73" s="3844"/>
      <c r="CS73" s="3829"/>
      <c r="CT73" s="4159">
        <v>0</v>
      </c>
      <c r="CU73" s="3829"/>
      <c r="CV73" s="3844"/>
      <c r="CW73" s="3829"/>
      <c r="CX73" s="4159">
        <v>30</v>
      </c>
      <c r="CY73" s="3829"/>
      <c r="CZ73" s="3844"/>
      <c r="DA73" s="3829"/>
      <c r="DB73" s="3843">
        <v>404</v>
      </c>
      <c r="DC73" s="3829"/>
      <c r="DD73" s="3844"/>
      <c r="DE73" s="3829"/>
      <c r="DF73" s="3843">
        <v>374</v>
      </c>
      <c r="DG73" s="3829"/>
      <c r="DH73" s="3844"/>
      <c r="DI73" s="3829"/>
      <c r="DJ73" s="3843">
        <v>0</v>
      </c>
      <c r="DK73" s="3829"/>
      <c r="DL73" s="3844"/>
      <c r="DM73" s="3829"/>
      <c r="DN73" s="3843">
        <v>30</v>
      </c>
      <c r="DO73" s="3829"/>
      <c r="DP73" s="3844"/>
      <c r="DQ73" s="3829"/>
      <c r="DR73" s="3843">
        <v>374</v>
      </c>
      <c r="DS73" s="3829"/>
      <c r="DT73" s="3844"/>
      <c r="DU73" s="3829"/>
      <c r="DV73" s="3843">
        <v>0</v>
      </c>
      <c r="DW73" s="3829"/>
      <c r="DX73" s="3844"/>
      <c r="DY73" s="3829"/>
      <c r="DZ73" s="4161">
        <f t="shared" si="9"/>
        <v>1990</v>
      </c>
      <c r="EA73" s="4155" t="s">
        <v>644</v>
      </c>
      <c r="EB73" s="4155" t="s">
        <v>289</v>
      </c>
      <c r="EC73" s="4155" t="s">
        <v>816</v>
      </c>
      <c r="ED73" s="4155" t="s">
        <v>817</v>
      </c>
      <c r="EE73" s="4155" t="s">
        <v>818</v>
      </c>
      <c r="EF73" s="3917" t="s">
        <v>819</v>
      </c>
      <c r="EG73" s="4155"/>
      <c r="EH73" s="4155"/>
      <c r="EI73" s="4155"/>
      <c r="EJ73" s="4155"/>
      <c r="EK73" s="4155"/>
      <c r="EL73" s="4163"/>
    </row>
    <row r="74" spans="1:142" s="3906" customFormat="1" ht="118.5" customHeight="1">
      <c r="A74" s="4154" t="s">
        <v>1618</v>
      </c>
      <c r="B74" s="4194">
        <v>0.25</v>
      </c>
      <c r="C74" s="3918" t="s">
        <v>1688</v>
      </c>
      <c r="D74" s="3885">
        <v>3.5700000000000003E-2</v>
      </c>
      <c r="E74" s="3911" t="s">
        <v>1689</v>
      </c>
      <c r="F74" s="3911" t="s">
        <v>927</v>
      </c>
      <c r="G74" s="3919" t="s">
        <v>2112</v>
      </c>
      <c r="H74" s="3885">
        <v>3.5700000000000003E-2</v>
      </c>
      <c r="I74" s="3911" t="s">
        <v>1689</v>
      </c>
      <c r="J74" s="3911" t="s">
        <v>927</v>
      </c>
      <c r="K74" s="4155" t="s">
        <v>804</v>
      </c>
      <c r="L74" s="4165" t="s">
        <v>20</v>
      </c>
      <c r="M74" s="4171">
        <v>39634</v>
      </c>
      <c r="N74" s="4155">
        <v>2022</v>
      </c>
      <c r="O74" s="4155"/>
      <c r="P74" s="3839">
        <v>50770</v>
      </c>
      <c r="Q74" s="3920">
        <v>39832</v>
      </c>
      <c r="R74" s="3920">
        <v>40031</v>
      </c>
      <c r="S74" s="3920">
        <v>40231</v>
      </c>
      <c r="T74" s="3920">
        <v>40433</v>
      </c>
      <c r="U74" s="3920">
        <v>40635</v>
      </c>
      <c r="V74" s="3920">
        <v>40838</v>
      </c>
      <c r="W74" s="3920">
        <v>41042</v>
      </c>
      <c r="X74" s="3920">
        <v>41247</v>
      </c>
      <c r="Y74" s="3920">
        <v>41454</v>
      </c>
      <c r="Z74" s="3920">
        <v>41661</v>
      </c>
      <c r="AA74" s="3920">
        <v>41869</v>
      </c>
      <c r="AB74" s="3920">
        <v>42079</v>
      </c>
      <c r="AC74" s="3920">
        <v>42289</v>
      </c>
      <c r="AD74" s="3920">
        <v>42500</v>
      </c>
      <c r="AE74" s="3920">
        <v>42713</v>
      </c>
      <c r="AF74" s="3920">
        <v>42926</v>
      </c>
      <c r="AG74" s="4190">
        <f>SUM(Q74:AF74)</f>
        <v>661780</v>
      </c>
      <c r="AH74" s="3921" t="s">
        <v>928</v>
      </c>
      <c r="AI74" s="4155" t="s">
        <v>1690</v>
      </c>
      <c r="AJ74" s="4173">
        <v>1.5900000000000001E-2</v>
      </c>
      <c r="AK74" s="4155" t="s">
        <v>1691</v>
      </c>
      <c r="AL74" s="4155" t="s">
        <v>1692</v>
      </c>
      <c r="AM74" s="3829" t="s">
        <v>1310</v>
      </c>
      <c r="AN74" s="3829" t="s">
        <v>375</v>
      </c>
      <c r="AO74" s="3829" t="s">
        <v>1687</v>
      </c>
      <c r="AP74" s="4155" t="s">
        <v>26</v>
      </c>
      <c r="AQ74" s="3837" t="str">
        <f t="shared" si="6"/>
        <v>NO</v>
      </c>
      <c r="AR74" s="4155" t="s">
        <v>437</v>
      </c>
      <c r="AS74" s="4157">
        <v>0.2</v>
      </c>
      <c r="AT74" s="4155">
        <v>2022</v>
      </c>
      <c r="AU74" s="4156"/>
      <c r="AV74" s="4156">
        <v>50769</v>
      </c>
      <c r="AW74" s="4157">
        <v>0.4</v>
      </c>
      <c r="AX74" s="4157">
        <v>0.6</v>
      </c>
      <c r="AY74" s="4157">
        <v>1</v>
      </c>
      <c r="AZ74" s="4157">
        <v>1</v>
      </c>
      <c r="BA74" s="4157">
        <v>1</v>
      </c>
      <c r="BB74" s="4157">
        <v>1</v>
      </c>
      <c r="BC74" s="4157">
        <v>1</v>
      </c>
      <c r="BD74" s="4157">
        <v>1</v>
      </c>
      <c r="BE74" s="4157">
        <v>1</v>
      </c>
      <c r="BF74" s="4157">
        <v>1</v>
      </c>
      <c r="BG74" s="4157">
        <v>1</v>
      </c>
      <c r="BH74" s="4157">
        <v>1</v>
      </c>
      <c r="BI74" s="4157">
        <v>1</v>
      </c>
      <c r="BJ74" s="4157">
        <v>1</v>
      </c>
      <c r="BK74" s="4157">
        <v>1</v>
      </c>
      <c r="BL74" s="4157">
        <v>1</v>
      </c>
      <c r="BM74" s="4157">
        <v>1</v>
      </c>
      <c r="BN74" s="4159">
        <v>541</v>
      </c>
      <c r="BO74" s="4159">
        <v>541</v>
      </c>
      <c r="BP74" s="3841" t="s">
        <v>574</v>
      </c>
      <c r="BQ74" s="3842">
        <v>7783</v>
      </c>
      <c r="BR74" s="3843">
        <v>572</v>
      </c>
      <c r="BS74" s="3843">
        <v>572</v>
      </c>
      <c r="BT74" s="3844" t="s">
        <v>574</v>
      </c>
      <c r="BU74" s="3845">
        <v>7783</v>
      </c>
      <c r="BV74" s="3843">
        <v>604</v>
      </c>
      <c r="BW74" s="3829"/>
      <c r="BX74" s="3844" t="s">
        <v>574</v>
      </c>
      <c r="BY74" s="3829"/>
      <c r="BZ74" s="3843">
        <v>638</v>
      </c>
      <c r="CA74" s="3829"/>
      <c r="CB74" s="3844" t="s">
        <v>574</v>
      </c>
      <c r="CC74" s="3829"/>
      <c r="CD74" s="3843">
        <v>673</v>
      </c>
      <c r="CE74" s="3829"/>
      <c r="CF74" s="3844" t="s">
        <v>574</v>
      </c>
      <c r="CG74" s="3829"/>
      <c r="CH74" s="3843">
        <v>711</v>
      </c>
      <c r="CI74" s="3829"/>
      <c r="CJ74" s="3844" t="s">
        <v>574</v>
      </c>
      <c r="CK74" s="3829"/>
      <c r="CL74" s="4159">
        <v>751</v>
      </c>
      <c r="CM74" s="3829"/>
      <c r="CN74" s="3844" t="s">
        <v>574</v>
      </c>
      <c r="CO74" s="3829"/>
      <c r="CP74" s="4160">
        <v>793</v>
      </c>
      <c r="CQ74" s="3829"/>
      <c r="CR74" s="3844" t="s">
        <v>574</v>
      </c>
      <c r="CS74" s="3829"/>
      <c r="CT74" s="4159">
        <v>837</v>
      </c>
      <c r="CU74" s="3829"/>
      <c r="CV74" s="3844" t="s">
        <v>574</v>
      </c>
      <c r="CW74" s="3829"/>
      <c r="CX74" s="4159">
        <v>884</v>
      </c>
      <c r="CY74" s="3829"/>
      <c r="CZ74" s="3844" t="s">
        <v>574</v>
      </c>
      <c r="DA74" s="3829"/>
      <c r="DB74" s="3843">
        <v>934</v>
      </c>
      <c r="DC74" s="3829"/>
      <c r="DD74" s="3844" t="s">
        <v>574</v>
      </c>
      <c r="DE74" s="3829"/>
      <c r="DF74" s="3843">
        <v>986</v>
      </c>
      <c r="DG74" s="3829"/>
      <c r="DH74" s="3844" t="s">
        <v>574</v>
      </c>
      <c r="DI74" s="3829"/>
      <c r="DJ74" s="3843">
        <v>1041</v>
      </c>
      <c r="DK74" s="3829"/>
      <c r="DL74" s="3844" t="s">
        <v>574</v>
      </c>
      <c r="DM74" s="3829"/>
      <c r="DN74" s="3843">
        <v>1099</v>
      </c>
      <c r="DO74" s="3829"/>
      <c r="DP74" s="3844" t="s">
        <v>574</v>
      </c>
      <c r="DQ74" s="3829"/>
      <c r="DR74" s="3843">
        <v>1161</v>
      </c>
      <c r="DS74" s="3829"/>
      <c r="DT74" s="3844" t="s">
        <v>574</v>
      </c>
      <c r="DU74" s="3829"/>
      <c r="DV74" s="3843">
        <v>1226</v>
      </c>
      <c r="DW74" s="3829"/>
      <c r="DX74" s="3844" t="s">
        <v>574</v>
      </c>
      <c r="DY74" s="3829"/>
      <c r="DZ74" s="4161">
        <f t="shared" si="9"/>
        <v>13451</v>
      </c>
      <c r="EA74" s="4155" t="s">
        <v>644</v>
      </c>
      <c r="EB74" s="4155" t="s">
        <v>289</v>
      </c>
      <c r="EC74" s="4155" t="s">
        <v>816</v>
      </c>
      <c r="ED74" s="4155" t="s">
        <v>817</v>
      </c>
      <c r="EE74" s="4155" t="s">
        <v>818</v>
      </c>
      <c r="EF74" s="3917" t="s">
        <v>819</v>
      </c>
      <c r="EG74" s="4155"/>
      <c r="EH74" s="4155"/>
      <c r="EI74" s="4155"/>
      <c r="EJ74" s="4155"/>
      <c r="EK74" s="4155"/>
      <c r="EL74" s="4163"/>
    </row>
    <row r="75" spans="1:142" s="3906" customFormat="1" ht="225">
      <c r="A75" s="4154" t="s">
        <v>1618</v>
      </c>
      <c r="B75" s="4194">
        <v>0.25</v>
      </c>
      <c r="C75" s="3918" t="s">
        <v>1688</v>
      </c>
      <c r="D75" s="3885">
        <v>3.5700000000000003E-2</v>
      </c>
      <c r="E75" s="3911" t="s">
        <v>1689</v>
      </c>
      <c r="F75" s="3911" t="s">
        <v>927</v>
      </c>
      <c r="G75" s="3919" t="s">
        <v>2112</v>
      </c>
      <c r="H75" s="3885">
        <v>3.5700000000000003E-2</v>
      </c>
      <c r="I75" s="3911" t="s">
        <v>1689</v>
      </c>
      <c r="J75" s="3911" t="s">
        <v>927</v>
      </c>
      <c r="K75" s="4155" t="s">
        <v>804</v>
      </c>
      <c r="L75" s="4165" t="s">
        <v>20</v>
      </c>
      <c r="M75" s="4171">
        <v>39634</v>
      </c>
      <c r="N75" s="4155">
        <v>2022</v>
      </c>
      <c r="O75" s="4155"/>
      <c r="P75" s="3839">
        <v>50770</v>
      </c>
      <c r="Q75" s="4165">
        <v>39832</v>
      </c>
      <c r="R75" s="4165">
        <v>40031</v>
      </c>
      <c r="S75" s="4165">
        <v>40231</v>
      </c>
      <c r="T75" s="4165">
        <v>40433</v>
      </c>
      <c r="U75" s="4165">
        <v>40635</v>
      </c>
      <c r="V75" s="4165">
        <v>40838</v>
      </c>
      <c r="W75" s="4165">
        <v>41042</v>
      </c>
      <c r="X75" s="4165">
        <v>41247</v>
      </c>
      <c r="Y75" s="4165">
        <v>41454</v>
      </c>
      <c r="Z75" s="4165">
        <v>41661</v>
      </c>
      <c r="AA75" s="4165">
        <v>41869</v>
      </c>
      <c r="AB75" s="4165">
        <v>42079</v>
      </c>
      <c r="AC75" s="4165">
        <v>42289</v>
      </c>
      <c r="AD75" s="4165">
        <v>42500</v>
      </c>
      <c r="AE75" s="4165">
        <v>42713</v>
      </c>
      <c r="AF75" s="4165">
        <v>42926</v>
      </c>
      <c r="AG75" s="4155">
        <f>SUM(Q75:AF75)</f>
        <v>661780</v>
      </c>
      <c r="AH75" s="3921" t="s">
        <v>805</v>
      </c>
      <c r="AI75" s="4155" t="s">
        <v>2113</v>
      </c>
      <c r="AJ75" s="4173">
        <v>1.5900000000000001E-2</v>
      </c>
      <c r="AK75" s="3829" t="s">
        <v>1694</v>
      </c>
      <c r="AL75" s="3829" t="s">
        <v>1695</v>
      </c>
      <c r="AM75" s="3829" t="s">
        <v>1310</v>
      </c>
      <c r="AN75" s="3829" t="s">
        <v>375</v>
      </c>
      <c r="AO75" s="3829" t="s">
        <v>1687</v>
      </c>
      <c r="AP75" s="3829" t="s">
        <v>26</v>
      </c>
      <c r="AQ75" s="3837" t="str">
        <f t="shared" si="6"/>
        <v>NO</v>
      </c>
      <c r="AR75" s="4155" t="s">
        <v>437</v>
      </c>
      <c r="AS75" s="3921">
        <v>6</v>
      </c>
      <c r="AT75" s="3829">
        <v>2022</v>
      </c>
      <c r="AU75" s="4156"/>
      <c r="AV75" s="4156">
        <v>50769</v>
      </c>
      <c r="AW75" s="4190">
        <v>7</v>
      </c>
      <c r="AX75" s="4190">
        <v>7</v>
      </c>
      <c r="AY75" s="4190">
        <f>AW75+2</f>
        <v>9</v>
      </c>
      <c r="AZ75" s="4190">
        <f>AY75+2</f>
        <v>11</v>
      </c>
      <c r="BA75" s="4190">
        <f>AZ75+3</f>
        <v>14</v>
      </c>
      <c r="BB75" s="4190">
        <f>BA75+2</f>
        <v>16</v>
      </c>
      <c r="BC75" s="4190">
        <f>BB75+2</f>
        <v>18</v>
      </c>
      <c r="BD75" s="4190">
        <v>18</v>
      </c>
      <c r="BE75" s="4171">
        <v>18</v>
      </c>
      <c r="BF75" s="4171">
        <v>18</v>
      </c>
      <c r="BG75" s="4190">
        <f>BF75+1</f>
        <v>19</v>
      </c>
      <c r="BH75" s="4190">
        <f>BG75+1</f>
        <v>20</v>
      </c>
      <c r="BI75" s="4190">
        <v>20</v>
      </c>
      <c r="BJ75" s="4190">
        <v>20</v>
      </c>
      <c r="BK75" s="4190">
        <f>BJ75+1</f>
        <v>21</v>
      </c>
      <c r="BL75" s="4190">
        <v>21</v>
      </c>
      <c r="BM75" s="4190">
        <v>21</v>
      </c>
      <c r="BN75" s="4159">
        <v>267</v>
      </c>
      <c r="BO75" s="4159">
        <v>267</v>
      </c>
      <c r="BP75" s="3841" t="s">
        <v>574</v>
      </c>
      <c r="BQ75" s="3842">
        <v>292</v>
      </c>
      <c r="BR75" s="3843">
        <v>277</v>
      </c>
      <c r="BS75" s="3843">
        <v>277</v>
      </c>
      <c r="BT75" s="3844" t="s">
        <v>574</v>
      </c>
      <c r="BU75" s="3845">
        <v>292</v>
      </c>
      <c r="BV75" s="3843">
        <v>325</v>
      </c>
      <c r="BW75" s="3829"/>
      <c r="BX75" s="3844" t="s">
        <v>574</v>
      </c>
      <c r="BY75" s="3829"/>
      <c r="BZ75" s="3843">
        <v>365</v>
      </c>
      <c r="CA75" s="3829"/>
      <c r="CB75" s="3844" t="s">
        <v>574</v>
      </c>
      <c r="CC75" s="3829"/>
      <c r="CD75" s="3843">
        <v>409</v>
      </c>
      <c r="CE75" s="3829"/>
      <c r="CF75" s="3844" t="s">
        <v>574</v>
      </c>
      <c r="CG75" s="3829"/>
      <c r="CH75" s="3843">
        <v>457</v>
      </c>
      <c r="CI75" s="3829"/>
      <c r="CJ75" s="3844" t="s">
        <v>574</v>
      </c>
      <c r="CK75" s="3829"/>
      <c r="CL75" s="4159">
        <v>522</v>
      </c>
      <c r="CM75" s="3829"/>
      <c r="CN75" s="3844" t="s">
        <v>574</v>
      </c>
      <c r="CO75" s="3829"/>
      <c r="CP75" s="4160">
        <v>564</v>
      </c>
      <c r="CQ75" s="3829"/>
      <c r="CR75" s="3844" t="s">
        <v>574</v>
      </c>
      <c r="CS75" s="3829"/>
      <c r="CT75" s="4159">
        <v>595</v>
      </c>
      <c r="CU75" s="3829"/>
      <c r="CV75" s="3844" t="s">
        <v>574</v>
      </c>
      <c r="CW75" s="3829"/>
      <c r="CX75" s="4159">
        <v>628</v>
      </c>
      <c r="CY75" s="3829"/>
      <c r="CZ75" s="3844" t="s">
        <v>574</v>
      </c>
      <c r="DA75" s="3829"/>
      <c r="DB75" s="3843">
        <v>663</v>
      </c>
      <c r="DC75" s="3829"/>
      <c r="DD75" s="3844" t="s">
        <v>574</v>
      </c>
      <c r="DE75" s="3829"/>
      <c r="DF75" s="3843">
        <v>700</v>
      </c>
      <c r="DG75" s="3829"/>
      <c r="DH75" s="3844" t="s">
        <v>574</v>
      </c>
      <c r="DI75" s="3829"/>
      <c r="DJ75" s="3843">
        <v>738</v>
      </c>
      <c r="DK75" s="3829"/>
      <c r="DL75" s="3844" t="s">
        <v>574</v>
      </c>
      <c r="DM75" s="3829"/>
      <c r="DN75" s="3843">
        <v>779</v>
      </c>
      <c r="DO75" s="3829"/>
      <c r="DP75" s="3844" t="s">
        <v>574</v>
      </c>
      <c r="DQ75" s="3829"/>
      <c r="DR75" s="3843">
        <v>822</v>
      </c>
      <c r="DS75" s="3829"/>
      <c r="DT75" s="3844" t="s">
        <v>574</v>
      </c>
      <c r="DU75" s="3829"/>
      <c r="DV75" s="3843">
        <v>867</v>
      </c>
      <c r="DW75" s="3829"/>
      <c r="DX75" s="3844" t="s">
        <v>574</v>
      </c>
      <c r="DY75" s="3829"/>
      <c r="DZ75" s="4161">
        <f t="shared" si="9"/>
        <v>8978</v>
      </c>
      <c r="EA75" s="4155" t="s">
        <v>644</v>
      </c>
      <c r="EB75" s="4155" t="s">
        <v>289</v>
      </c>
      <c r="EC75" s="4155" t="s">
        <v>816</v>
      </c>
      <c r="ED75" s="4155" t="s">
        <v>817</v>
      </c>
      <c r="EE75" s="4155" t="s">
        <v>818</v>
      </c>
      <c r="EF75" s="3850" t="s">
        <v>819</v>
      </c>
      <c r="EG75" s="4155" t="s">
        <v>321</v>
      </c>
      <c r="EH75" s="4155" t="s">
        <v>2114</v>
      </c>
      <c r="EI75" s="4155"/>
      <c r="EJ75" s="4155" t="s">
        <v>2115</v>
      </c>
      <c r="EK75" s="4155" t="s">
        <v>2116</v>
      </c>
      <c r="EL75" s="3922" t="s">
        <v>2117</v>
      </c>
    </row>
    <row r="76" spans="1:142" s="3906" customFormat="1" ht="225">
      <c r="A76" s="4154" t="s">
        <v>1618</v>
      </c>
      <c r="B76" s="4194">
        <v>0.25</v>
      </c>
      <c r="C76" s="3918" t="s">
        <v>1688</v>
      </c>
      <c r="D76" s="3885">
        <v>3.5700000000000003E-2</v>
      </c>
      <c r="E76" s="3911" t="s">
        <v>1689</v>
      </c>
      <c r="F76" s="3911" t="s">
        <v>927</v>
      </c>
      <c r="G76" s="3919" t="s">
        <v>2112</v>
      </c>
      <c r="H76" s="3885">
        <v>3.5700000000000003E-2</v>
      </c>
      <c r="I76" s="3911" t="s">
        <v>1689</v>
      </c>
      <c r="J76" s="3911" t="s">
        <v>927</v>
      </c>
      <c r="K76" s="4155" t="s">
        <v>804</v>
      </c>
      <c r="L76" s="4155" t="s">
        <v>20</v>
      </c>
      <c r="M76" s="4171">
        <v>39634</v>
      </c>
      <c r="N76" s="4155">
        <v>2022</v>
      </c>
      <c r="O76" s="4155"/>
      <c r="P76" s="3839">
        <v>50770</v>
      </c>
      <c r="Q76" s="3923">
        <v>39832</v>
      </c>
      <c r="R76" s="3923">
        <v>40031</v>
      </c>
      <c r="S76" s="3923">
        <v>40231</v>
      </c>
      <c r="T76" s="3923">
        <v>40433</v>
      </c>
      <c r="U76" s="3923">
        <v>40635</v>
      </c>
      <c r="V76" s="3923">
        <v>40838</v>
      </c>
      <c r="W76" s="3888">
        <v>41042</v>
      </c>
      <c r="X76" s="3923">
        <v>41247</v>
      </c>
      <c r="Y76" s="3923">
        <v>41454</v>
      </c>
      <c r="Z76" s="3923">
        <v>41661</v>
      </c>
      <c r="AA76" s="3923">
        <v>41869</v>
      </c>
      <c r="AB76" s="3923">
        <v>42079</v>
      </c>
      <c r="AC76" s="3923">
        <v>42289</v>
      </c>
      <c r="AD76" s="3923">
        <v>42500</v>
      </c>
      <c r="AE76" s="3923">
        <v>42713</v>
      </c>
      <c r="AF76" s="3923">
        <v>42926</v>
      </c>
      <c r="AG76" s="3924">
        <f>SUM(Q76:AF76)</f>
        <v>661780</v>
      </c>
      <c r="AH76" s="3921" t="s">
        <v>974</v>
      </c>
      <c r="AI76" s="3829" t="s">
        <v>2118</v>
      </c>
      <c r="AJ76" s="4173">
        <v>1.5900000000000001E-2</v>
      </c>
      <c r="AK76" s="3829" t="s">
        <v>976</v>
      </c>
      <c r="AL76" s="3829" t="s">
        <v>2119</v>
      </c>
      <c r="AM76" s="3829" t="s">
        <v>1310</v>
      </c>
      <c r="AN76" s="3829" t="s">
        <v>375</v>
      </c>
      <c r="AO76" s="3829" t="s">
        <v>1687</v>
      </c>
      <c r="AP76" s="3829" t="s">
        <v>26</v>
      </c>
      <c r="AQ76" s="3837" t="str">
        <f t="shared" ref="AQ76:AQ107" si="10">IF(ISNUMBER(SEARCH("ND",AR76)),"NO","SI")</f>
        <v>SI</v>
      </c>
      <c r="AR76" s="4155">
        <v>369</v>
      </c>
      <c r="AS76" s="3921">
        <v>6</v>
      </c>
      <c r="AT76" s="3829">
        <v>2022</v>
      </c>
      <c r="AU76" s="4156"/>
      <c r="AV76" s="4156">
        <v>50769</v>
      </c>
      <c r="AW76" s="4190">
        <v>7</v>
      </c>
      <c r="AX76" s="4190">
        <v>7</v>
      </c>
      <c r="AY76" s="4190">
        <f>AW76+2</f>
        <v>9</v>
      </c>
      <c r="AZ76" s="4190">
        <f>AY76+2</f>
        <v>11</v>
      </c>
      <c r="BA76" s="4190">
        <f>AZ76+3</f>
        <v>14</v>
      </c>
      <c r="BB76" s="4190">
        <f>BA76+2</f>
        <v>16</v>
      </c>
      <c r="BC76" s="4190">
        <f>BB76+2</f>
        <v>18</v>
      </c>
      <c r="BD76" s="4190">
        <v>18</v>
      </c>
      <c r="BE76" s="4171">
        <v>18</v>
      </c>
      <c r="BF76" s="4171">
        <v>18</v>
      </c>
      <c r="BG76" s="4190">
        <f>BF76+1</f>
        <v>19</v>
      </c>
      <c r="BH76" s="4190">
        <f>BG76+1</f>
        <v>20</v>
      </c>
      <c r="BI76" s="4190">
        <v>20</v>
      </c>
      <c r="BJ76" s="4190">
        <v>20</v>
      </c>
      <c r="BK76" s="4190">
        <f>BJ76+1</f>
        <v>21</v>
      </c>
      <c r="BL76" s="4190">
        <v>21</v>
      </c>
      <c r="BM76" s="4190">
        <v>21</v>
      </c>
      <c r="BN76" s="4159">
        <v>1070</v>
      </c>
      <c r="BO76" s="4159">
        <v>1070</v>
      </c>
      <c r="BP76" s="3841" t="s">
        <v>574</v>
      </c>
      <c r="BQ76" s="3842">
        <v>7783</v>
      </c>
      <c r="BR76" s="3843">
        <v>1111</v>
      </c>
      <c r="BS76" s="3843">
        <v>1111</v>
      </c>
      <c r="BT76" s="3844" t="s">
        <v>574</v>
      </c>
      <c r="BU76" s="3845">
        <v>7783</v>
      </c>
      <c r="BV76" s="3843">
        <v>1301</v>
      </c>
      <c r="BW76" s="3829"/>
      <c r="BX76" s="3844" t="s">
        <v>574</v>
      </c>
      <c r="BY76" s="3829"/>
      <c r="BZ76" s="3843">
        <v>1463</v>
      </c>
      <c r="CA76" s="3829"/>
      <c r="CB76" s="3844" t="s">
        <v>574</v>
      </c>
      <c r="CC76" s="3829"/>
      <c r="CD76" s="3843">
        <v>1639</v>
      </c>
      <c r="CE76" s="3829"/>
      <c r="CF76" s="3844" t="s">
        <v>574</v>
      </c>
      <c r="CG76" s="3829"/>
      <c r="CH76" s="3843">
        <v>1830</v>
      </c>
      <c r="CI76" s="3829"/>
      <c r="CJ76" s="3844" t="s">
        <v>574</v>
      </c>
      <c r="CK76" s="3829"/>
      <c r="CL76" s="4159">
        <v>2088</v>
      </c>
      <c r="CM76" s="3829"/>
      <c r="CN76" s="3844" t="s">
        <v>574</v>
      </c>
      <c r="CO76" s="3829"/>
      <c r="CP76" s="4160">
        <v>2259</v>
      </c>
      <c r="CQ76" s="3829"/>
      <c r="CR76" s="3844" t="s">
        <v>574</v>
      </c>
      <c r="CS76" s="3829"/>
      <c r="CT76" s="4159">
        <v>2383</v>
      </c>
      <c r="CU76" s="3829"/>
      <c r="CV76" s="3844" t="s">
        <v>574</v>
      </c>
      <c r="CW76" s="3829"/>
      <c r="CX76" s="4159">
        <v>2515</v>
      </c>
      <c r="CY76" s="3829"/>
      <c r="CZ76" s="3844" t="s">
        <v>574</v>
      </c>
      <c r="DA76" s="3829"/>
      <c r="DB76" s="3843">
        <v>2654</v>
      </c>
      <c r="DC76" s="3829"/>
      <c r="DD76" s="3844" t="s">
        <v>574</v>
      </c>
      <c r="DE76" s="3829"/>
      <c r="DF76" s="3843">
        <v>2800</v>
      </c>
      <c r="DG76" s="3829"/>
      <c r="DH76" s="3844" t="s">
        <v>574</v>
      </c>
      <c r="DI76" s="3829"/>
      <c r="DJ76" s="3843">
        <v>2954</v>
      </c>
      <c r="DK76" s="3829"/>
      <c r="DL76" s="3844" t="s">
        <v>574</v>
      </c>
      <c r="DM76" s="3829"/>
      <c r="DN76" s="3843">
        <v>3117</v>
      </c>
      <c r="DO76" s="3829"/>
      <c r="DP76" s="3844" t="s">
        <v>574</v>
      </c>
      <c r="DQ76" s="3829"/>
      <c r="DR76" s="3843">
        <v>3289</v>
      </c>
      <c r="DS76" s="3829"/>
      <c r="DT76" s="3844" t="s">
        <v>574</v>
      </c>
      <c r="DU76" s="3829"/>
      <c r="DV76" s="3843">
        <v>3471</v>
      </c>
      <c r="DW76" s="3829"/>
      <c r="DX76" s="3844" t="s">
        <v>574</v>
      </c>
      <c r="DY76" s="3829"/>
      <c r="DZ76" s="4161">
        <f t="shared" si="9"/>
        <v>35944</v>
      </c>
      <c r="EA76" s="4155" t="s">
        <v>644</v>
      </c>
      <c r="EB76" s="4155" t="s">
        <v>289</v>
      </c>
      <c r="EC76" s="4155" t="s">
        <v>816</v>
      </c>
      <c r="ED76" s="4155" t="s">
        <v>817</v>
      </c>
      <c r="EE76" s="4155" t="s">
        <v>818</v>
      </c>
      <c r="EF76" s="3850" t="s">
        <v>819</v>
      </c>
      <c r="EG76" s="4155" t="s">
        <v>321</v>
      </c>
      <c r="EH76" s="4155" t="s">
        <v>2114</v>
      </c>
      <c r="EI76" s="4155"/>
      <c r="EJ76" s="4155" t="s">
        <v>2115</v>
      </c>
      <c r="EK76" s="4155" t="s">
        <v>2116</v>
      </c>
      <c r="EL76" s="3922" t="s">
        <v>2117</v>
      </c>
    </row>
    <row r="77" spans="1:142" ht="168.75" customHeight="1">
      <c r="A77" s="4154" t="s">
        <v>1618</v>
      </c>
      <c r="B77" s="4194">
        <v>0.25</v>
      </c>
      <c r="C77" s="4155" t="s">
        <v>1697</v>
      </c>
      <c r="D77" s="3885">
        <v>3.5700000000000003E-2</v>
      </c>
      <c r="E77" s="4155" t="s">
        <v>1698</v>
      </c>
      <c r="F77" s="4155" t="s">
        <v>1699</v>
      </c>
      <c r="G77" s="3849" t="s">
        <v>2120</v>
      </c>
      <c r="H77" s="3885">
        <v>3.5700000000000003E-2</v>
      </c>
      <c r="I77" s="4155" t="s">
        <v>1698</v>
      </c>
      <c r="J77" s="4155" t="s">
        <v>1699</v>
      </c>
      <c r="K77" s="4155" t="s">
        <v>1</v>
      </c>
      <c r="L77" s="4155" t="s">
        <v>23</v>
      </c>
      <c r="M77" s="4157">
        <v>0.06</v>
      </c>
      <c r="N77" s="4155">
        <v>2022</v>
      </c>
      <c r="O77" s="3839"/>
      <c r="P77" s="3839">
        <v>50770</v>
      </c>
      <c r="Q77" s="4157" t="s">
        <v>2121</v>
      </c>
      <c r="R77" s="4157" t="s">
        <v>2121</v>
      </c>
      <c r="S77" s="4157" t="s">
        <v>2121</v>
      </c>
      <c r="T77" s="4157" t="s">
        <v>2121</v>
      </c>
      <c r="U77" s="4157" t="s">
        <v>2121</v>
      </c>
      <c r="V77" s="4157" t="s">
        <v>2121</v>
      </c>
      <c r="W77" s="4157" t="s">
        <v>2121</v>
      </c>
      <c r="X77" s="4157" t="s">
        <v>2121</v>
      </c>
      <c r="Y77" s="4157" t="s">
        <v>2121</v>
      </c>
      <c r="Z77" s="4157" t="s">
        <v>2121</v>
      </c>
      <c r="AA77" s="4157" t="s">
        <v>2121</v>
      </c>
      <c r="AB77" s="4157" t="s">
        <v>2121</v>
      </c>
      <c r="AC77" s="4157" t="s">
        <v>2121</v>
      </c>
      <c r="AD77" s="4157" t="s">
        <v>2121</v>
      </c>
      <c r="AE77" s="4157" t="s">
        <v>2121</v>
      </c>
      <c r="AF77" s="4157" t="s">
        <v>2121</v>
      </c>
      <c r="AG77" s="4157" t="s">
        <v>2121</v>
      </c>
      <c r="AH77" s="4165"/>
      <c r="AI77" s="4155" t="s">
        <v>1700</v>
      </c>
      <c r="AJ77" s="4173">
        <v>1.78E-2</v>
      </c>
      <c r="AK77" s="4155" t="s">
        <v>2122</v>
      </c>
      <c r="AL77" s="4155" t="s">
        <v>1702</v>
      </c>
      <c r="AM77" s="3829" t="s">
        <v>1310</v>
      </c>
      <c r="AN77" s="4155" t="s">
        <v>1004</v>
      </c>
      <c r="AO77" s="4155" t="s">
        <v>1703</v>
      </c>
      <c r="AP77" s="4155" t="s">
        <v>26</v>
      </c>
      <c r="AQ77" s="3837" t="str">
        <f t="shared" si="10"/>
        <v>SI</v>
      </c>
      <c r="AR77" s="4155">
        <v>339</v>
      </c>
      <c r="AS77" s="3925">
        <v>0.12</v>
      </c>
      <c r="AT77" s="4155">
        <v>2022</v>
      </c>
      <c r="AU77" s="3839"/>
      <c r="AV77" s="4156">
        <v>50769</v>
      </c>
      <c r="AW77" s="4157">
        <v>0.12</v>
      </c>
      <c r="AX77" s="4157">
        <v>0.12</v>
      </c>
      <c r="AY77" s="4157">
        <v>0.13</v>
      </c>
      <c r="AZ77" s="4157">
        <v>0.13</v>
      </c>
      <c r="BA77" s="4157">
        <v>0.14000000000000001</v>
      </c>
      <c r="BB77" s="4157">
        <v>0.14000000000000001</v>
      </c>
      <c r="BC77" s="4157">
        <v>0.15</v>
      </c>
      <c r="BD77" s="4157">
        <v>0.15</v>
      </c>
      <c r="BE77" s="4157">
        <v>0.16</v>
      </c>
      <c r="BF77" s="4157">
        <v>0.16</v>
      </c>
      <c r="BG77" s="4157">
        <v>0.17</v>
      </c>
      <c r="BH77" s="4157">
        <v>0.17</v>
      </c>
      <c r="BI77" s="4157">
        <v>0.18</v>
      </c>
      <c r="BJ77" s="4157">
        <v>0.19</v>
      </c>
      <c r="BK77" s="4157">
        <v>0.19</v>
      </c>
      <c r="BL77" s="4157">
        <v>0.2</v>
      </c>
      <c r="BM77" s="3925">
        <v>0.2</v>
      </c>
      <c r="BN77" s="4159">
        <v>920</v>
      </c>
      <c r="BO77" s="4159">
        <v>920</v>
      </c>
      <c r="BP77" s="3841" t="s">
        <v>574</v>
      </c>
      <c r="BQ77" s="3842">
        <v>7640</v>
      </c>
      <c r="BR77" s="3843">
        <v>952</v>
      </c>
      <c r="BS77" s="3843">
        <v>952</v>
      </c>
      <c r="BT77" s="3844" t="s">
        <v>574</v>
      </c>
      <c r="BU77" s="3845">
        <v>7640</v>
      </c>
      <c r="BV77" s="3843">
        <v>986</v>
      </c>
      <c r="BW77" s="3829"/>
      <c r="BX77" s="3844" t="s">
        <v>574</v>
      </c>
      <c r="BY77" s="3829"/>
      <c r="BZ77" s="3843">
        <v>1020</v>
      </c>
      <c r="CA77" s="3829"/>
      <c r="CB77" s="3844" t="s">
        <v>574</v>
      </c>
      <c r="CC77" s="3829"/>
      <c r="CD77" s="3843">
        <v>1055</v>
      </c>
      <c r="CE77" s="3829"/>
      <c r="CF77" s="3844" t="s">
        <v>574</v>
      </c>
      <c r="CG77" s="3829"/>
      <c r="CH77" s="3843">
        <v>1093</v>
      </c>
      <c r="CI77" s="3829"/>
      <c r="CJ77" s="3844" t="s">
        <v>574</v>
      </c>
      <c r="CK77" s="3829"/>
      <c r="CL77" s="4159">
        <v>1131</v>
      </c>
      <c r="CM77" s="3829"/>
      <c r="CN77" s="3844" t="s">
        <v>574</v>
      </c>
      <c r="CO77" s="3829"/>
      <c r="CP77" s="4160">
        <v>1170</v>
      </c>
      <c r="CQ77" s="3829"/>
      <c r="CR77" s="3844" t="s">
        <v>574</v>
      </c>
      <c r="CS77" s="3829"/>
      <c r="CT77" s="4159">
        <v>1211</v>
      </c>
      <c r="CU77" s="3829"/>
      <c r="CV77" s="3844" t="s">
        <v>574</v>
      </c>
      <c r="CW77" s="3829"/>
      <c r="CX77" s="4159">
        <v>1254</v>
      </c>
      <c r="CY77" s="3829"/>
      <c r="CZ77" s="3844" t="s">
        <v>574</v>
      </c>
      <c r="DA77" s="3829"/>
      <c r="DB77" s="3843">
        <v>1298</v>
      </c>
      <c r="DC77" s="3829"/>
      <c r="DD77" s="3844" t="s">
        <v>574</v>
      </c>
      <c r="DE77" s="3829"/>
      <c r="DF77" s="3843">
        <v>1343</v>
      </c>
      <c r="DG77" s="3829"/>
      <c r="DH77" s="3844" t="s">
        <v>574</v>
      </c>
      <c r="DI77" s="3829"/>
      <c r="DJ77" s="3843"/>
      <c r="DK77" s="3829"/>
      <c r="DL77" s="3844" t="s">
        <v>574</v>
      </c>
      <c r="DM77" s="3829"/>
      <c r="DN77" s="3843">
        <v>1439</v>
      </c>
      <c r="DO77" s="3829"/>
      <c r="DP77" s="3844" t="s">
        <v>574</v>
      </c>
      <c r="DQ77" s="3829"/>
      <c r="DR77" s="3843">
        <v>1490</v>
      </c>
      <c r="DS77" s="3829"/>
      <c r="DT77" s="3844" t="s">
        <v>574</v>
      </c>
      <c r="DU77" s="3829"/>
      <c r="DV77" s="3843">
        <v>1541</v>
      </c>
      <c r="DW77" s="3829"/>
      <c r="DX77" s="3844" t="s">
        <v>574</v>
      </c>
      <c r="DY77" s="3829"/>
      <c r="DZ77" s="4161">
        <f t="shared" si="9"/>
        <v>17903</v>
      </c>
      <c r="EA77" s="4155" t="s">
        <v>1007</v>
      </c>
      <c r="EB77" s="4155" t="s">
        <v>21</v>
      </c>
      <c r="EC77" s="4155" t="s">
        <v>1008</v>
      </c>
      <c r="ED77" s="4155" t="s">
        <v>1009</v>
      </c>
      <c r="EE77" s="4155" t="s">
        <v>359</v>
      </c>
      <c r="EF77" s="3847" t="s">
        <v>1010</v>
      </c>
      <c r="EG77" s="3965"/>
      <c r="EH77" s="3965"/>
      <c r="EI77" s="4155" t="s">
        <v>359</v>
      </c>
      <c r="EJ77" s="4155" t="s">
        <v>359</v>
      </c>
      <c r="EK77" s="4155" t="s">
        <v>359</v>
      </c>
      <c r="EL77" s="4163" t="s">
        <v>359</v>
      </c>
    </row>
    <row r="78" spans="1:142" ht="168.75" customHeight="1">
      <c r="A78" s="4154" t="s">
        <v>1618</v>
      </c>
      <c r="B78" s="4194">
        <v>0.25</v>
      </c>
      <c r="C78" s="4155" t="s">
        <v>1697</v>
      </c>
      <c r="D78" s="3885">
        <v>3.5700000000000003E-2</v>
      </c>
      <c r="E78" s="4155" t="s">
        <v>1698</v>
      </c>
      <c r="F78" s="4155" t="s">
        <v>1699</v>
      </c>
      <c r="G78" s="4155" t="s">
        <v>2120</v>
      </c>
      <c r="H78" s="3885">
        <v>3.5700000000000003E-2</v>
      </c>
      <c r="I78" s="4155" t="s">
        <v>1698</v>
      </c>
      <c r="J78" s="4155" t="s">
        <v>1699</v>
      </c>
      <c r="K78" s="4155" t="s">
        <v>1</v>
      </c>
      <c r="L78" s="4155" t="s">
        <v>23</v>
      </c>
      <c r="M78" s="4157">
        <v>0.06</v>
      </c>
      <c r="N78" s="4155">
        <v>2022</v>
      </c>
      <c r="O78" s="3839"/>
      <c r="P78" s="3839">
        <v>50770</v>
      </c>
      <c r="Q78" s="4157" t="s">
        <v>2121</v>
      </c>
      <c r="R78" s="4157" t="s">
        <v>2121</v>
      </c>
      <c r="S78" s="4157" t="s">
        <v>2121</v>
      </c>
      <c r="T78" s="4157" t="s">
        <v>2121</v>
      </c>
      <c r="U78" s="4157" t="s">
        <v>2121</v>
      </c>
      <c r="V78" s="4157" t="s">
        <v>2121</v>
      </c>
      <c r="W78" s="4157" t="s">
        <v>2121</v>
      </c>
      <c r="X78" s="4157" t="s">
        <v>2121</v>
      </c>
      <c r="Y78" s="4157" t="s">
        <v>2121</v>
      </c>
      <c r="Z78" s="4157" t="s">
        <v>2121</v>
      </c>
      <c r="AA78" s="4157" t="s">
        <v>2121</v>
      </c>
      <c r="AB78" s="4157" t="s">
        <v>2121</v>
      </c>
      <c r="AC78" s="4157" t="s">
        <v>2121</v>
      </c>
      <c r="AD78" s="4157" t="s">
        <v>2121</v>
      </c>
      <c r="AE78" s="4157" t="s">
        <v>2121</v>
      </c>
      <c r="AF78" s="4157" t="s">
        <v>2121</v>
      </c>
      <c r="AG78" s="4157" t="s">
        <v>2121</v>
      </c>
      <c r="AH78" s="4165"/>
      <c r="AI78" s="4155" t="s">
        <v>1704</v>
      </c>
      <c r="AJ78" s="4173">
        <v>1.78E-2</v>
      </c>
      <c r="AK78" s="4155" t="s">
        <v>1705</v>
      </c>
      <c r="AL78" s="4155" t="s">
        <v>1706</v>
      </c>
      <c r="AM78" s="3829" t="s">
        <v>1310</v>
      </c>
      <c r="AN78" s="4155" t="s">
        <v>1004</v>
      </c>
      <c r="AO78" s="4155" t="s">
        <v>1703</v>
      </c>
      <c r="AP78" s="4155" t="s">
        <v>26</v>
      </c>
      <c r="AQ78" s="3837" t="str">
        <f t="shared" si="10"/>
        <v>SI</v>
      </c>
      <c r="AR78" s="4155">
        <v>339</v>
      </c>
      <c r="AS78" s="3925">
        <v>7.0000000000000007E-2</v>
      </c>
      <c r="AT78" s="4155">
        <v>2022</v>
      </c>
      <c r="AU78" s="3839"/>
      <c r="AV78" s="4156">
        <v>50769</v>
      </c>
      <c r="AW78" s="4157">
        <v>0.08</v>
      </c>
      <c r="AX78" s="4157">
        <v>0.09</v>
      </c>
      <c r="AY78" s="4157">
        <v>0.1</v>
      </c>
      <c r="AZ78" s="4157">
        <v>0.11</v>
      </c>
      <c r="BA78" s="4157">
        <v>0.12</v>
      </c>
      <c r="BB78" s="4157">
        <v>0.13</v>
      </c>
      <c r="BC78" s="4157">
        <v>0.14000000000000001</v>
      </c>
      <c r="BD78" s="4157">
        <v>0.15</v>
      </c>
      <c r="BE78" s="4157">
        <v>0.16</v>
      </c>
      <c r="BF78" s="4157">
        <v>0.17</v>
      </c>
      <c r="BG78" s="4157">
        <v>0.18</v>
      </c>
      <c r="BH78" s="4157">
        <v>0.19</v>
      </c>
      <c r="BI78" s="4157">
        <v>0.2</v>
      </c>
      <c r="BJ78" s="4157">
        <v>0.21</v>
      </c>
      <c r="BK78" s="4157">
        <v>0.22</v>
      </c>
      <c r="BL78" s="4157">
        <v>0.23</v>
      </c>
      <c r="BM78" s="4157">
        <v>0.23</v>
      </c>
      <c r="BN78" s="4159">
        <v>369</v>
      </c>
      <c r="BO78" s="4159">
        <v>369</v>
      </c>
      <c r="BP78" s="3841" t="s">
        <v>574</v>
      </c>
      <c r="BQ78" s="3842">
        <v>7640</v>
      </c>
      <c r="BR78" s="3843">
        <v>382</v>
      </c>
      <c r="BS78" s="3843">
        <v>382</v>
      </c>
      <c r="BT78" s="3844" t="s">
        <v>574</v>
      </c>
      <c r="BU78" s="3845">
        <v>7640</v>
      </c>
      <c r="BV78" s="3843">
        <v>395</v>
      </c>
      <c r="BW78" s="3829"/>
      <c r="BX78" s="3844" t="s">
        <v>574</v>
      </c>
      <c r="BY78" s="3829"/>
      <c r="BZ78" s="3843">
        <v>409</v>
      </c>
      <c r="CA78" s="3829"/>
      <c r="CB78" s="3844" t="s">
        <v>574</v>
      </c>
      <c r="CC78" s="3829"/>
      <c r="CD78" s="3843">
        <v>423</v>
      </c>
      <c r="CE78" s="3829"/>
      <c r="CF78" s="3844" t="s">
        <v>574</v>
      </c>
      <c r="CG78" s="3829"/>
      <c r="CH78" s="3843">
        <v>438</v>
      </c>
      <c r="CI78" s="3829"/>
      <c r="CJ78" s="3844" t="s">
        <v>574</v>
      </c>
      <c r="CK78" s="3829"/>
      <c r="CL78" s="4159">
        <v>454</v>
      </c>
      <c r="CM78" s="3829"/>
      <c r="CN78" s="3844" t="s">
        <v>574</v>
      </c>
      <c r="CO78" s="3829"/>
      <c r="CP78" s="4160">
        <v>469</v>
      </c>
      <c r="CQ78" s="3829"/>
      <c r="CR78" s="3844" t="s">
        <v>574</v>
      </c>
      <c r="CS78" s="3829"/>
      <c r="CT78" s="4159">
        <v>486</v>
      </c>
      <c r="CU78" s="3829"/>
      <c r="CV78" s="3844" t="s">
        <v>574</v>
      </c>
      <c r="CW78" s="3829"/>
      <c r="CX78" s="4159">
        <v>503</v>
      </c>
      <c r="CY78" s="3829"/>
      <c r="CZ78" s="3844" t="s">
        <v>574</v>
      </c>
      <c r="DA78" s="3829"/>
      <c r="DB78" s="3843">
        <v>521</v>
      </c>
      <c r="DC78" s="3829"/>
      <c r="DD78" s="3844" t="s">
        <v>574</v>
      </c>
      <c r="DE78" s="3829"/>
      <c r="DF78" s="3843">
        <v>539</v>
      </c>
      <c r="DG78" s="3829"/>
      <c r="DH78" s="3844" t="s">
        <v>574</v>
      </c>
      <c r="DI78" s="3829"/>
      <c r="DJ78" s="3843">
        <v>558</v>
      </c>
      <c r="DK78" s="3829"/>
      <c r="DL78" s="3844" t="s">
        <v>574</v>
      </c>
      <c r="DM78" s="3829"/>
      <c r="DN78" s="3843">
        <v>577</v>
      </c>
      <c r="DO78" s="3829"/>
      <c r="DP78" s="3844" t="s">
        <v>574</v>
      </c>
      <c r="DQ78" s="3829"/>
      <c r="DR78" s="3843">
        <v>597</v>
      </c>
      <c r="DS78" s="3829"/>
      <c r="DT78" s="3844" t="s">
        <v>574</v>
      </c>
      <c r="DU78" s="3829"/>
      <c r="DV78" s="3843">
        <v>618</v>
      </c>
      <c r="DW78" s="3829"/>
      <c r="DX78" s="3844" t="s">
        <v>574</v>
      </c>
      <c r="DY78" s="3829"/>
      <c r="DZ78" s="4161">
        <f t="shared" si="9"/>
        <v>7738</v>
      </c>
      <c r="EA78" s="4155" t="s">
        <v>1007</v>
      </c>
      <c r="EB78" s="4155" t="s">
        <v>21</v>
      </c>
      <c r="EC78" s="4155" t="s">
        <v>1008</v>
      </c>
      <c r="ED78" s="4155" t="s">
        <v>1009</v>
      </c>
      <c r="EE78" s="4155" t="s">
        <v>359</v>
      </c>
      <c r="EF78" s="3847" t="s">
        <v>1010</v>
      </c>
      <c r="EG78" s="4155"/>
      <c r="EH78" s="4155" t="s">
        <v>359</v>
      </c>
      <c r="EI78" s="4155" t="s">
        <v>359</v>
      </c>
      <c r="EJ78" s="4155" t="s">
        <v>359</v>
      </c>
      <c r="EK78" s="4155" t="s">
        <v>359</v>
      </c>
      <c r="EL78" s="4163" t="s">
        <v>359</v>
      </c>
    </row>
    <row r="79" spans="1:142" ht="168.75" customHeight="1">
      <c r="A79" s="4154" t="s">
        <v>1618</v>
      </c>
      <c r="B79" s="4194">
        <v>0.25</v>
      </c>
      <c r="C79" s="4155" t="s">
        <v>2123</v>
      </c>
      <c r="D79" s="3885">
        <v>3.5700000000000003E-2</v>
      </c>
      <c r="E79" s="4155" t="s">
        <v>1716</v>
      </c>
      <c r="F79" s="4155" t="s">
        <v>1717</v>
      </c>
      <c r="G79" s="4155" t="s">
        <v>2124</v>
      </c>
      <c r="H79" s="3885">
        <v>3.5700000000000003E-2</v>
      </c>
      <c r="I79" s="4155" t="s">
        <v>2125</v>
      </c>
      <c r="J79" s="4155" t="s">
        <v>1990</v>
      </c>
      <c r="K79" s="4155" t="s">
        <v>1</v>
      </c>
      <c r="L79" s="4155" t="s">
        <v>26</v>
      </c>
      <c r="M79" s="4165" t="s">
        <v>437</v>
      </c>
      <c r="N79" s="4165"/>
      <c r="O79" s="4165"/>
      <c r="P79" s="4165">
        <v>2038</v>
      </c>
      <c r="Q79" s="3926">
        <v>0.48</v>
      </c>
      <c r="R79" s="3926">
        <v>0.74</v>
      </c>
      <c r="S79" s="3926">
        <v>0.77</v>
      </c>
      <c r="T79" s="3926">
        <v>0.8</v>
      </c>
      <c r="U79" s="3926">
        <v>0.85</v>
      </c>
      <c r="V79" s="3926">
        <v>0.92</v>
      </c>
      <c r="W79" s="3926">
        <v>0.92</v>
      </c>
      <c r="X79" s="3926">
        <v>0.92</v>
      </c>
      <c r="Y79" s="3926">
        <v>0.92</v>
      </c>
      <c r="Z79" s="3926">
        <v>0.96</v>
      </c>
      <c r="AA79" s="3926">
        <v>1</v>
      </c>
      <c r="AB79" s="3926">
        <v>1</v>
      </c>
      <c r="AC79" s="3926">
        <v>1</v>
      </c>
      <c r="AD79" s="3926">
        <v>1</v>
      </c>
      <c r="AE79" s="3926">
        <v>1</v>
      </c>
      <c r="AF79" s="3926">
        <v>1</v>
      </c>
      <c r="AG79" s="4170">
        <v>1</v>
      </c>
      <c r="AH79" s="4165" t="s">
        <v>359</v>
      </c>
      <c r="AI79" s="4155" t="s">
        <v>2126</v>
      </c>
      <c r="AJ79" s="4173">
        <v>1.5900000000000001E-2</v>
      </c>
      <c r="AK79" s="4155" t="s">
        <v>1719</v>
      </c>
      <c r="AL79" s="4155" t="s">
        <v>1720</v>
      </c>
      <c r="AM79" s="4155" t="s">
        <v>702</v>
      </c>
      <c r="AN79" s="4155" t="s">
        <v>1004</v>
      </c>
      <c r="AO79" s="4155" t="s">
        <v>1</v>
      </c>
      <c r="AP79" s="4155" t="s">
        <v>26</v>
      </c>
      <c r="AQ79" s="3837" t="str">
        <f t="shared" si="10"/>
        <v>SI</v>
      </c>
      <c r="AR79" s="4155">
        <v>342</v>
      </c>
      <c r="AS79" s="4155" t="s">
        <v>437</v>
      </c>
      <c r="AT79" s="4155"/>
      <c r="AU79" s="4156">
        <v>45292</v>
      </c>
      <c r="AV79" s="4156">
        <v>50769</v>
      </c>
      <c r="AW79" s="4157">
        <v>0</v>
      </c>
      <c r="AX79" s="4157">
        <v>0.1</v>
      </c>
      <c r="AY79" s="4157">
        <v>0.3</v>
      </c>
      <c r="AZ79" s="4157">
        <v>0.5</v>
      </c>
      <c r="BA79" s="4157">
        <v>0.7</v>
      </c>
      <c r="BB79" s="4157">
        <v>1</v>
      </c>
      <c r="BC79" s="4157">
        <v>1</v>
      </c>
      <c r="BD79" s="4157">
        <v>1</v>
      </c>
      <c r="BE79" s="4157">
        <v>1</v>
      </c>
      <c r="BF79" s="4157">
        <v>1</v>
      </c>
      <c r="BG79" s="4157">
        <v>1</v>
      </c>
      <c r="BH79" s="4157">
        <v>1</v>
      </c>
      <c r="BI79" s="4157">
        <v>1</v>
      </c>
      <c r="BJ79" s="4157">
        <v>1</v>
      </c>
      <c r="BK79" s="4157">
        <v>1</v>
      </c>
      <c r="BL79" s="4157">
        <v>1</v>
      </c>
      <c r="BM79" s="4157">
        <v>1</v>
      </c>
      <c r="BN79" s="4159"/>
      <c r="BO79" s="4159"/>
      <c r="BP79" s="3841"/>
      <c r="BQ79" s="3842"/>
      <c r="BR79" s="3843">
        <v>3300</v>
      </c>
      <c r="BS79" s="3843">
        <v>3300</v>
      </c>
      <c r="BT79" s="3844" t="s">
        <v>359</v>
      </c>
      <c r="BU79" s="3845">
        <v>7765</v>
      </c>
      <c r="BV79" s="3843">
        <v>308000</v>
      </c>
      <c r="BW79" s="3829" t="s">
        <v>359</v>
      </c>
      <c r="BX79" s="3844" t="s">
        <v>359</v>
      </c>
      <c r="BY79" s="3829" t="s">
        <v>359</v>
      </c>
      <c r="BZ79" s="3843" t="s">
        <v>359</v>
      </c>
      <c r="CA79" s="3829" t="s">
        <v>359</v>
      </c>
      <c r="CB79" s="3844" t="s">
        <v>359</v>
      </c>
      <c r="CC79" s="3829" t="s">
        <v>359</v>
      </c>
      <c r="CD79" s="3843" t="s">
        <v>359</v>
      </c>
      <c r="CE79" s="3829" t="s">
        <v>359</v>
      </c>
      <c r="CF79" s="3844" t="s">
        <v>359</v>
      </c>
      <c r="CG79" s="3829" t="s">
        <v>359</v>
      </c>
      <c r="CH79" s="3843">
        <v>100000</v>
      </c>
      <c r="CI79" s="3829" t="s">
        <v>359</v>
      </c>
      <c r="CJ79" s="3844" t="s">
        <v>359</v>
      </c>
      <c r="CK79" s="3829" t="s">
        <v>359</v>
      </c>
      <c r="CL79" s="4159" t="s">
        <v>359</v>
      </c>
      <c r="CM79" s="3829" t="s">
        <v>359</v>
      </c>
      <c r="CN79" s="3844" t="s">
        <v>359</v>
      </c>
      <c r="CO79" s="3829" t="s">
        <v>359</v>
      </c>
      <c r="CP79" s="4160" t="s">
        <v>359</v>
      </c>
      <c r="CQ79" s="3829" t="s">
        <v>359</v>
      </c>
      <c r="CR79" s="3844" t="s">
        <v>359</v>
      </c>
      <c r="CS79" s="3829" t="s">
        <v>359</v>
      </c>
      <c r="CT79" s="4159" t="s">
        <v>359</v>
      </c>
      <c r="CU79" s="3829" t="s">
        <v>359</v>
      </c>
      <c r="CV79" s="3844" t="s">
        <v>359</v>
      </c>
      <c r="CW79" s="3829" t="s">
        <v>359</v>
      </c>
      <c r="CX79" s="4159" t="s">
        <v>359</v>
      </c>
      <c r="CY79" s="3829" t="s">
        <v>359</v>
      </c>
      <c r="CZ79" s="3844" t="s">
        <v>359</v>
      </c>
      <c r="DA79" s="3829" t="s">
        <v>359</v>
      </c>
      <c r="DB79" s="3843" t="s">
        <v>359</v>
      </c>
      <c r="DC79" s="3829" t="s">
        <v>359</v>
      </c>
      <c r="DD79" s="3844" t="s">
        <v>359</v>
      </c>
      <c r="DE79" s="3829" t="s">
        <v>359</v>
      </c>
      <c r="DF79" s="3843" t="s">
        <v>359</v>
      </c>
      <c r="DG79" s="3829" t="s">
        <v>359</v>
      </c>
      <c r="DH79" s="3844" t="s">
        <v>359</v>
      </c>
      <c r="DI79" s="3829" t="s">
        <v>359</v>
      </c>
      <c r="DJ79" s="3843" t="s">
        <v>359</v>
      </c>
      <c r="DK79" s="3829" t="s">
        <v>359</v>
      </c>
      <c r="DL79" s="3844" t="s">
        <v>359</v>
      </c>
      <c r="DM79" s="3829" t="s">
        <v>359</v>
      </c>
      <c r="DN79" s="3843" t="s">
        <v>359</v>
      </c>
      <c r="DO79" s="3829" t="s">
        <v>359</v>
      </c>
      <c r="DP79" s="3844" t="s">
        <v>359</v>
      </c>
      <c r="DQ79" s="3829" t="s">
        <v>359</v>
      </c>
      <c r="DR79" s="3843" t="s">
        <v>359</v>
      </c>
      <c r="DS79" s="3829" t="s">
        <v>359</v>
      </c>
      <c r="DT79" s="3844" t="s">
        <v>359</v>
      </c>
      <c r="DU79" s="3829" t="s">
        <v>359</v>
      </c>
      <c r="DV79" s="3843" t="s">
        <v>359</v>
      </c>
      <c r="DW79" s="3829" t="s">
        <v>359</v>
      </c>
      <c r="DX79" s="3844" t="s">
        <v>359</v>
      </c>
      <c r="DY79" s="3829" t="s">
        <v>359</v>
      </c>
      <c r="DZ79" s="4161">
        <f>CH79+BV79+BR79</f>
        <v>411300</v>
      </c>
      <c r="EA79" s="4155" t="s">
        <v>1714</v>
      </c>
      <c r="EB79" s="4155" t="s">
        <v>289</v>
      </c>
      <c r="EC79" s="4155" t="s">
        <v>1008</v>
      </c>
      <c r="ED79" s="4155" t="s">
        <v>1715</v>
      </c>
      <c r="EE79" s="4155">
        <v>3779595</v>
      </c>
      <c r="EF79" s="3847" t="s">
        <v>1037</v>
      </c>
      <c r="EG79" s="4155"/>
      <c r="EH79" s="4155" t="s">
        <v>359</v>
      </c>
      <c r="EI79" s="4155" t="s">
        <v>359</v>
      </c>
      <c r="EJ79" s="4155" t="s">
        <v>359</v>
      </c>
      <c r="EK79" s="4155" t="s">
        <v>359</v>
      </c>
      <c r="EL79" s="4163" t="s">
        <v>359</v>
      </c>
    </row>
    <row r="80" spans="1:142" ht="168.75" customHeight="1">
      <c r="A80" s="4154" t="s">
        <v>1618</v>
      </c>
      <c r="B80" s="4194">
        <v>0.25</v>
      </c>
      <c r="C80" s="4155" t="s">
        <v>2123</v>
      </c>
      <c r="D80" s="3885">
        <v>3.5700000000000003E-2</v>
      </c>
      <c r="E80" s="4155" t="s">
        <v>1708</v>
      </c>
      <c r="F80" s="4155" t="s">
        <v>1709</v>
      </c>
      <c r="G80" s="4155" t="s">
        <v>2124</v>
      </c>
      <c r="H80" s="3885">
        <v>3.5700000000000003E-2</v>
      </c>
      <c r="I80" s="4155" t="s">
        <v>2125</v>
      </c>
      <c r="J80" s="4155" t="s">
        <v>1990</v>
      </c>
      <c r="K80" s="4155" t="s">
        <v>1</v>
      </c>
      <c r="L80" s="4155" t="s">
        <v>26</v>
      </c>
      <c r="M80" s="4165" t="s">
        <v>437</v>
      </c>
      <c r="N80" s="4165"/>
      <c r="O80" s="4165"/>
      <c r="P80" s="4165">
        <v>2038</v>
      </c>
      <c r="Q80" s="3926">
        <v>0.48</v>
      </c>
      <c r="R80" s="3926">
        <v>0.74</v>
      </c>
      <c r="S80" s="3926">
        <v>0.77</v>
      </c>
      <c r="T80" s="3926">
        <v>0.8</v>
      </c>
      <c r="U80" s="3926">
        <v>0.85</v>
      </c>
      <c r="V80" s="3926">
        <v>0.92</v>
      </c>
      <c r="W80" s="3926">
        <v>0.92</v>
      </c>
      <c r="X80" s="3926">
        <v>0.92</v>
      </c>
      <c r="Y80" s="3926">
        <v>0.92</v>
      </c>
      <c r="Z80" s="3926">
        <v>0.96</v>
      </c>
      <c r="AA80" s="3926">
        <v>1</v>
      </c>
      <c r="AB80" s="3926">
        <v>1</v>
      </c>
      <c r="AC80" s="3926">
        <v>1</v>
      </c>
      <c r="AD80" s="3926">
        <v>1</v>
      </c>
      <c r="AE80" s="3926">
        <v>1</v>
      </c>
      <c r="AF80" s="3926">
        <v>1</v>
      </c>
      <c r="AG80" s="3926">
        <v>1</v>
      </c>
      <c r="AH80" s="4165" t="s">
        <v>359</v>
      </c>
      <c r="AI80" s="4155" t="s">
        <v>2127</v>
      </c>
      <c r="AJ80" s="4173">
        <v>1.5900000000000001E-2</v>
      </c>
      <c r="AK80" s="4155" t="s">
        <v>1723</v>
      </c>
      <c r="AL80" s="4155" t="s">
        <v>1724</v>
      </c>
      <c r="AM80" s="4155" t="s">
        <v>702</v>
      </c>
      <c r="AN80" s="4155" t="s">
        <v>1004</v>
      </c>
      <c r="AO80" s="4155" t="s">
        <v>1</v>
      </c>
      <c r="AP80" s="4155" t="s">
        <v>26</v>
      </c>
      <c r="AQ80" s="3837" t="str">
        <f t="shared" si="10"/>
        <v>SI</v>
      </c>
      <c r="AR80" s="4155">
        <v>342</v>
      </c>
      <c r="AS80" s="4155" t="s">
        <v>437</v>
      </c>
      <c r="AT80" s="4155"/>
      <c r="AU80" s="4156"/>
      <c r="AV80" s="4156">
        <v>50769</v>
      </c>
      <c r="AW80" s="4157">
        <v>0.2</v>
      </c>
      <c r="AX80" s="4157">
        <v>0.7</v>
      </c>
      <c r="AY80" s="4157">
        <v>1</v>
      </c>
      <c r="AZ80" s="4157">
        <v>1</v>
      </c>
      <c r="BA80" s="4157">
        <v>1</v>
      </c>
      <c r="BB80" s="4157">
        <v>1</v>
      </c>
      <c r="BC80" s="4157">
        <v>1</v>
      </c>
      <c r="BD80" s="4157">
        <v>1</v>
      </c>
      <c r="BE80" s="4157">
        <v>1</v>
      </c>
      <c r="BF80" s="4157">
        <v>1</v>
      </c>
      <c r="BG80" s="4157">
        <v>1</v>
      </c>
      <c r="BH80" s="4157">
        <v>1</v>
      </c>
      <c r="BI80" s="4157">
        <v>1</v>
      </c>
      <c r="BJ80" s="4157">
        <v>1</v>
      </c>
      <c r="BK80" s="4157">
        <v>1</v>
      </c>
      <c r="BL80" s="4157">
        <v>1</v>
      </c>
      <c r="BM80" s="4157">
        <v>1</v>
      </c>
      <c r="BN80" s="4159">
        <v>14000</v>
      </c>
      <c r="BO80" s="4159">
        <v>14000</v>
      </c>
      <c r="BP80" s="3841" t="s">
        <v>359</v>
      </c>
      <c r="BQ80" s="3842">
        <v>7765</v>
      </c>
      <c r="BR80" s="3843" t="s">
        <v>359</v>
      </c>
      <c r="BS80" s="3843" t="s">
        <v>359</v>
      </c>
      <c r="BT80" s="3844" t="s">
        <v>359</v>
      </c>
      <c r="BU80" s="3845">
        <v>7765</v>
      </c>
      <c r="BV80" s="3843">
        <v>10000</v>
      </c>
      <c r="BW80" s="3829" t="s">
        <v>359</v>
      </c>
      <c r="BX80" s="3844" t="s">
        <v>359</v>
      </c>
      <c r="BY80" s="3829" t="s">
        <v>359</v>
      </c>
      <c r="BZ80" s="3843" t="s">
        <v>359</v>
      </c>
      <c r="CA80" s="3829" t="s">
        <v>359</v>
      </c>
      <c r="CB80" s="3844" t="s">
        <v>359</v>
      </c>
      <c r="CC80" s="3829" t="s">
        <v>359</v>
      </c>
      <c r="CD80" s="3843" t="s">
        <v>359</v>
      </c>
      <c r="CE80" s="3829" t="s">
        <v>359</v>
      </c>
      <c r="CF80" s="3844" t="s">
        <v>359</v>
      </c>
      <c r="CG80" s="3829" t="s">
        <v>359</v>
      </c>
      <c r="CH80" s="3843" t="s">
        <v>359</v>
      </c>
      <c r="CI80" s="3829" t="s">
        <v>359</v>
      </c>
      <c r="CJ80" s="3844" t="s">
        <v>359</v>
      </c>
      <c r="CK80" s="3829" t="s">
        <v>359</v>
      </c>
      <c r="CL80" s="4159" t="s">
        <v>359</v>
      </c>
      <c r="CM80" s="3829" t="s">
        <v>359</v>
      </c>
      <c r="CN80" s="3844" t="s">
        <v>359</v>
      </c>
      <c r="CO80" s="3829" t="s">
        <v>359</v>
      </c>
      <c r="CP80" s="4160" t="s">
        <v>359</v>
      </c>
      <c r="CQ80" s="3829" t="s">
        <v>359</v>
      </c>
      <c r="CR80" s="3844" t="s">
        <v>359</v>
      </c>
      <c r="CS80" s="3829" t="s">
        <v>359</v>
      </c>
      <c r="CT80" s="4159" t="s">
        <v>359</v>
      </c>
      <c r="CU80" s="3829" t="s">
        <v>359</v>
      </c>
      <c r="CV80" s="3844" t="s">
        <v>359</v>
      </c>
      <c r="CW80" s="3829" t="s">
        <v>359</v>
      </c>
      <c r="CX80" s="4159" t="s">
        <v>359</v>
      </c>
      <c r="CY80" s="3829" t="s">
        <v>359</v>
      </c>
      <c r="CZ80" s="3844" t="s">
        <v>359</v>
      </c>
      <c r="DA80" s="3829" t="s">
        <v>359</v>
      </c>
      <c r="DB80" s="3843" t="s">
        <v>359</v>
      </c>
      <c r="DC80" s="3829" t="s">
        <v>359</v>
      </c>
      <c r="DD80" s="3844" t="s">
        <v>359</v>
      </c>
      <c r="DE80" s="3829" t="s">
        <v>359</v>
      </c>
      <c r="DF80" s="3843" t="s">
        <v>359</v>
      </c>
      <c r="DG80" s="3829" t="s">
        <v>359</v>
      </c>
      <c r="DH80" s="3844" t="s">
        <v>359</v>
      </c>
      <c r="DI80" s="3829" t="s">
        <v>359</v>
      </c>
      <c r="DJ80" s="3843" t="s">
        <v>359</v>
      </c>
      <c r="DK80" s="3829" t="s">
        <v>359</v>
      </c>
      <c r="DL80" s="3844" t="s">
        <v>359</v>
      </c>
      <c r="DM80" s="3829" t="s">
        <v>359</v>
      </c>
      <c r="DN80" s="3843" t="s">
        <v>359</v>
      </c>
      <c r="DO80" s="3829" t="s">
        <v>359</v>
      </c>
      <c r="DP80" s="3844" t="s">
        <v>359</v>
      </c>
      <c r="DQ80" s="3829" t="s">
        <v>359</v>
      </c>
      <c r="DR80" s="3843" t="s">
        <v>359</v>
      </c>
      <c r="DS80" s="3829" t="s">
        <v>359</v>
      </c>
      <c r="DT80" s="3844" t="s">
        <v>359</v>
      </c>
      <c r="DU80" s="3829" t="s">
        <v>359</v>
      </c>
      <c r="DV80" s="3843" t="s">
        <v>359</v>
      </c>
      <c r="DW80" s="3829" t="s">
        <v>359</v>
      </c>
      <c r="DX80" s="3844" t="s">
        <v>359</v>
      </c>
      <c r="DY80" s="3829" t="s">
        <v>359</v>
      </c>
      <c r="DZ80" s="4161" t="s">
        <v>1725</v>
      </c>
      <c r="EA80" s="4155" t="s">
        <v>1714</v>
      </c>
      <c r="EB80" s="4155" t="s">
        <v>289</v>
      </c>
      <c r="EC80" s="4155" t="s">
        <v>1008</v>
      </c>
      <c r="ED80" s="4155" t="s">
        <v>1715</v>
      </c>
      <c r="EE80" s="4155">
        <v>3779595</v>
      </c>
      <c r="EF80" s="3847" t="s">
        <v>1037</v>
      </c>
      <c r="EG80" s="4155"/>
      <c r="EH80" s="4155" t="s">
        <v>359</v>
      </c>
      <c r="EI80" s="4155" t="s">
        <v>359</v>
      </c>
      <c r="EJ80" s="4155" t="s">
        <v>359</v>
      </c>
      <c r="EK80" s="4155" t="s">
        <v>359</v>
      </c>
      <c r="EL80" s="4163" t="s">
        <v>359</v>
      </c>
    </row>
    <row r="81" spans="1:142" ht="168.75" customHeight="1">
      <c r="A81" s="4154" t="s">
        <v>1618</v>
      </c>
      <c r="B81" s="4194">
        <v>0.25</v>
      </c>
      <c r="C81" s="4155" t="s">
        <v>2123</v>
      </c>
      <c r="D81" s="3885">
        <v>3.5700000000000003E-2</v>
      </c>
      <c r="E81" s="4155" t="s">
        <v>1708</v>
      </c>
      <c r="F81" s="4155" t="s">
        <v>1709</v>
      </c>
      <c r="G81" s="4155" t="s">
        <v>2124</v>
      </c>
      <c r="H81" s="3885">
        <v>3.5700000000000003E-2</v>
      </c>
      <c r="I81" s="4155" t="s">
        <v>2125</v>
      </c>
      <c r="J81" s="4155" t="s">
        <v>1990</v>
      </c>
      <c r="K81" s="4155" t="s">
        <v>1</v>
      </c>
      <c r="L81" s="4155" t="s">
        <v>26</v>
      </c>
      <c r="M81" s="4165" t="s">
        <v>437</v>
      </c>
      <c r="N81" s="4165"/>
      <c r="O81" s="4165"/>
      <c r="P81" s="4165">
        <v>2038</v>
      </c>
      <c r="Q81" s="3926">
        <v>0.48</v>
      </c>
      <c r="R81" s="3926">
        <v>0.74</v>
      </c>
      <c r="S81" s="3926">
        <v>0.77</v>
      </c>
      <c r="T81" s="3926">
        <v>0.8</v>
      </c>
      <c r="U81" s="3926">
        <v>0.85</v>
      </c>
      <c r="V81" s="3926">
        <v>0.92</v>
      </c>
      <c r="W81" s="3926">
        <v>0.92</v>
      </c>
      <c r="X81" s="3926">
        <v>0.92</v>
      </c>
      <c r="Y81" s="3926">
        <v>0.92</v>
      </c>
      <c r="Z81" s="3926">
        <v>0.96</v>
      </c>
      <c r="AA81" s="3926">
        <v>1</v>
      </c>
      <c r="AB81" s="3926">
        <v>1</v>
      </c>
      <c r="AC81" s="3926">
        <v>1</v>
      </c>
      <c r="AD81" s="3926">
        <v>1</v>
      </c>
      <c r="AE81" s="3926">
        <v>1</v>
      </c>
      <c r="AF81" s="3926">
        <v>1</v>
      </c>
      <c r="AG81" s="4170">
        <v>1</v>
      </c>
      <c r="AH81" s="4165" t="s">
        <v>359</v>
      </c>
      <c r="AI81" s="4155" t="s">
        <v>2128</v>
      </c>
      <c r="AJ81" s="4173">
        <v>1.5900000000000001E-2</v>
      </c>
      <c r="AK81" s="4155" t="s">
        <v>1727</v>
      </c>
      <c r="AL81" s="4155" t="s">
        <v>1728</v>
      </c>
      <c r="AM81" s="4155" t="s">
        <v>702</v>
      </c>
      <c r="AN81" s="4155" t="s">
        <v>1043</v>
      </c>
      <c r="AO81" s="4155" t="s">
        <v>1</v>
      </c>
      <c r="AP81" s="4155" t="s">
        <v>23</v>
      </c>
      <c r="AQ81" s="3837" t="str">
        <f t="shared" si="10"/>
        <v>SI</v>
      </c>
      <c r="AR81" s="4155">
        <v>342</v>
      </c>
      <c r="AS81" s="4155" t="s">
        <v>437</v>
      </c>
      <c r="AT81" s="4155"/>
      <c r="AU81" s="4156"/>
      <c r="AV81" s="4156">
        <v>50769</v>
      </c>
      <c r="AW81" s="4157">
        <v>0.95</v>
      </c>
      <c r="AX81" s="4157">
        <v>0.95</v>
      </c>
      <c r="AY81" s="4157">
        <v>0.95</v>
      </c>
      <c r="AZ81" s="4157">
        <v>0.95</v>
      </c>
      <c r="BA81" s="4157">
        <v>0.95</v>
      </c>
      <c r="BB81" s="4157">
        <v>0.95</v>
      </c>
      <c r="BC81" s="4157">
        <v>0.95</v>
      </c>
      <c r="BD81" s="4157">
        <v>0.95</v>
      </c>
      <c r="BE81" s="4157">
        <v>0.95</v>
      </c>
      <c r="BF81" s="4157">
        <v>0.95</v>
      </c>
      <c r="BG81" s="4157">
        <v>0.95</v>
      </c>
      <c r="BH81" s="4157">
        <v>0.95</v>
      </c>
      <c r="BI81" s="4157">
        <v>0.95</v>
      </c>
      <c r="BJ81" s="4157">
        <v>0.95</v>
      </c>
      <c r="BK81" s="4157">
        <v>0.95</v>
      </c>
      <c r="BL81" s="4157">
        <v>0.95</v>
      </c>
      <c r="BM81" s="4157">
        <v>0.95</v>
      </c>
      <c r="BN81" s="4159">
        <v>6175</v>
      </c>
      <c r="BO81" s="4159">
        <v>6175</v>
      </c>
      <c r="BP81" s="3841" t="s">
        <v>1044</v>
      </c>
      <c r="BQ81" s="3842" t="s">
        <v>359</v>
      </c>
      <c r="BR81" s="3843">
        <v>6506</v>
      </c>
      <c r="BS81" s="3843">
        <v>6506</v>
      </c>
      <c r="BT81" s="3844" t="s">
        <v>1044</v>
      </c>
      <c r="BU81" s="3845" t="s">
        <v>359</v>
      </c>
      <c r="BV81" s="3843">
        <v>6854</v>
      </c>
      <c r="BW81" s="3829" t="s">
        <v>359</v>
      </c>
      <c r="BX81" s="3844"/>
      <c r="BY81" s="3829" t="s">
        <v>359</v>
      </c>
      <c r="BZ81" s="3843">
        <v>7221</v>
      </c>
      <c r="CA81" s="3829" t="s">
        <v>359</v>
      </c>
      <c r="CB81" s="3844"/>
      <c r="CC81" s="3829" t="s">
        <v>359</v>
      </c>
      <c r="CD81" s="3843">
        <v>7607</v>
      </c>
      <c r="CE81" s="3829" t="s">
        <v>359</v>
      </c>
      <c r="CF81" s="3844"/>
      <c r="CG81" s="3829" t="s">
        <v>359</v>
      </c>
      <c r="CH81" s="3843"/>
      <c r="CI81" s="3829" t="s">
        <v>359</v>
      </c>
      <c r="CJ81" s="3844"/>
      <c r="CK81" s="3829" t="s">
        <v>359</v>
      </c>
      <c r="CL81" s="4159">
        <v>8443</v>
      </c>
      <c r="CM81" s="3829" t="s">
        <v>359</v>
      </c>
      <c r="CN81" s="3844"/>
      <c r="CO81" s="3829" t="s">
        <v>359</v>
      </c>
      <c r="CP81" s="4160">
        <v>8894</v>
      </c>
      <c r="CQ81" s="3829" t="s">
        <v>359</v>
      </c>
      <c r="CR81" s="3844"/>
      <c r="CS81" s="3829" t="s">
        <v>359</v>
      </c>
      <c r="CT81" s="4159">
        <v>9370</v>
      </c>
      <c r="CU81" s="3829" t="s">
        <v>359</v>
      </c>
      <c r="CV81" s="3844"/>
      <c r="CW81" s="3829" t="s">
        <v>359</v>
      </c>
      <c r="CX81" s="4159">
        <v>9872</v>
      </c>
      <c r="CY81" s="3829" t="s">
        <v>359</v>
      </c>
      <c r="CZ81" s="3844"/>
      <c r="DA81" s="3829" t="s">
        <v>359</v>
      </c>
      <c r="DB81" s="3843">
        <v>10400</v>
      </c>
      <c r="DC81" s="3829" t="s">
        <v>359</v>
      </c>
      <c r="DD81" s="3844"/>
      <c r="DE81" s="3829" t="s">
        <v>359</v>
      </c>
      <c r="DF81" s="3843">
        <v>10956</v>
      </c>
      <c r="DG81" s="3829" t="s">
        <v>359</v>
      </c>
      <c r="DH81" s="3844"/>
      <c r="DI81" s="3829" t="s">
        <v>359</v>
      </c>
      <c r="DJ81" s="3843">
        <v>11542</v>
      </c>
      <c r="DK81" s="3829" t="s">
        <v>359</v>
      </c>
      <c r="DL81" s="3844"/>
      <c r="DM81" s="3829" t="s">
        <v>359</v>
      </c>
      <c r="DN81" s="3843">
        <v>12160</v>
      </c>
      <c r="DO81" s="3829" t="s">
        <v>359</v>
      </c>
      <c r="DP81" s="3844"/>
      <c r="DQ81" s="3829" t="s">
        <v>359</v>
      </c>
      <c r="DR81" s="3843" t="s">
        <v>1729</v>
      </c>
      <c r="DS81" s="3829" t="s">
        <v>359</v>
      </c>
      <c r="DT81" s="3844"/>
      <c r="DU81" s="3829" t="s">
        <v>359</v>
      </c>
      <c r="DV81" s="3843">
        <v>13496</v>
      </c>
      <c r="DW81" s="3829" t="s">
        <v>359</v>
      </c>
      <c r="DX81" s="3844"/>
      <c r="DY81" s="3829" t="s">
        <v>359</v>
      </c>
      <c r="DZ81" s="4161" t="s">
        <v>1730</v>
      </c>
      <c r="EA81" s="4155" t="s">
        <v>1714</v>
      </c>
      <c r="EB81" s="4155" t="s">
        <v>289</v>
      </c>
      <c r="EC81" s="4155" t="s">
        <v>1008</v>
      </c>
      <c r="ED81" s="4155" t="s">
        <v>1715</v>
      </c>
      <c r="EE81" s="4155">
        <v>3779595</v>
      </c>
      <c r="EF81" s="3847" t="s">
        <v>1037</v>
      </c>
      <c r="EG81" s="4155"/>
      <c r="EH81" s="4155" t="s">
        <v>359</v>
      </c>
      <c r="EI81" s="4155" t="s">
        <v>359</v>
      </c>
      <c r="EJ81" s="4155" t="s">
        <v>359</v>
      </c>
      <c r="EK81" s="4155" t="s">
        <v>359</v>
      </c>
      <c r="EL81" s="4163" t="s">
        <v>359</v>
      </c>
    </row>
    <row r="82" spans="1:142" ht="168.75" customHeight="1">
      <c r="A82" s="4154" t="s">
        <v>1618</v>
      </c>
      <c r="B82" s="4194">
        <v>0.25</v>
      </c>
      <c r="C82" s="3927" t="s">
        <v>2129</v>
      </c>
      <c r="D82" s="3885">
        <v>3.5700000000000003E-2</v>
      </c>
      <c r="E82" s="4155" t="s">
        <v>2130</v>
      </c>
      <c r="F82" s="3856" t="s">
        <v>2131</v>
      </c>
      <c r="G82" s="3927" t="s">
        <v>2129</v>
      </c>
      <c r="H82" s="3885">
        <v>3.5700000000000003E-2</v>
      </c>
      <c r="I82" s="4155" t="s">
        <v>2130</v>
      </c>
      <c r="J82" s="3856" t="s">
        <v>2131</v>
      </c>
      <c r="K82" s="4155" t="s">
        <v>1</v>
      </c>
      <c r="L82" s="4155" t="s">
        <v>26</v>
      </c>
      <c r="M82" s="4155" t="s">
        <v>437</v>
      </c>
      <c r="N82" s="4155"/>
      <c r="O82" s="4156"/>
      <c r="P82" s="4156">
        <v>50770</v>
      </c>
      <c r="Q82" s="4173"/>
      <c r="R82" s="4173"/>
      <c r="S82" s="4173"/>
      <c r="T82" s="4173"/>
      <c r="U82" s="4173"/>
      <c r="V82" s="4173"/>
      <c r="W82" s="4173"/>
      <c r="X82" s="4173"/>
      <c r="Y82" s="4173"/>
      <c r="Z82" s="4173"/>
      <c r="AA82" s="4173"/>
      <c r="AB82" s="4173"/>
      <c r="AC82" s="4173"/>
      <c r="AD82" s="4173"/>
      <c r="AE82" s="4173"/>
      <c r="AF82" s="4173"/>
      <c r="AG82" s="4157">
        <v>1</v>
      </c>
      <c r="AH82" s="4155"/>
      <c r="AI82" s="4155" t="s">
        <v>2132</v>
      </c>
      <c r="AJ82" s="4173">
        <v>1.78E-2</v>
      </c>
      <c r="AK82" s="4155" t="s">
        <v>2133</v>
      </c>
      <c r="AL82" s="4195" t="s">
        <v>2134</v>
      </c>
      <c r="AM82" s="4155" t="s">
        <v>702</v>
      </c>
      <c r="AN82" s="4155" t="s">
        <v>1004</v>
      </c>
      <c r="AO82" s="4155" t="s">
        <v>1</v>
      </c>
      <c r="AP82" s="4155" t="s">
        <v>20</v>
      </c>
      <c r="AQ82" s="3837" t="str">
        <f t="shared" si="10"/>
        <v>SI</v>
      </c>
      <c r="AR82" s="4155">
        <v>348</v>
      </c>
      <c r="AS82" s="4155">
        <v>5</v>
      </c>
      <c r="AT82" s="4155">
        <v>2022</v>
      </c>
      <c r="AU82" s="4156"/>
      <c r="AV82" s="4156">
        <v>50769</v>
      </c>
      <c r="AW82" s="4155">
        <v>6</v>
      </c>
      <c r="AX82" s="4155">
        <v>7</v>
      </c>
      <c r="AY82" s="4155">
        <v>8</v>
      </c>
      <c r="AZ82" s="4155">
        <v>8</v>
      </c>
      <c r="BA82" s="4155">
        <v>8</v>
      </c>
      <c r="BB82" s="4155">
        <v>8</v>
      </c>
      <c r="BC82" s="4155">
        <v>8</v>
      </c>
      <c r="BD82" s="4155">
        <v>8</v>
      </c>
      <c r="BE82" s="4155">
        <v>8</v>
      </c>
      <c r="BF82" s="4155">
        <v>8</v>
      </c>
      <c r="BG82" s="4155">
        <v>8</v>
      </c>
      <c r="BH82" s="4155">
        <v>8</v>
      </c>
      <c r="BI82" s="4155">
        <v>8</v>
      </c>
      <c r="BJ82" s="4155">
        <v>8</v>
      </c>
      <c r="BK82" s="4155">
        <v>8</v>
      </c>
      <c r="BL82" s="4155">
        <v>8</v>
      </c>
      <c r="BM82" s="4155">
        <v>8</v>
      </c>
      <c r="BN82" s="4159">
        <v>10000</v>
      </c>
      <c r="BO82" s="4159">
        <v>10000</v>
      </c>
      <c r="BP82" s="3841" t="s">
        <v>359</v>
      </c>
      <c r="BQ82" s="3842">
        <v>7783</v>
      </c>
      <c r="BR82" s="3843"/>
      <c r="BS82" s="3843"/>
      <c r="BT82" s="3844" t="s">
        <v>359</v>
      </c>
      <c r="BU82" s="3845">
        <v>7783</v>
      </c>
      <c r="BV82" s="3843" t="s">
        <v>359</v>
      </c>
      <c r="BW82" s="3829" t="s">
        <v>359</v>
      </c>
      <c r="BX82" s="3844" t="s">
        <v>359</v>
      </c>
      <c r="BY82" s="3829" t="s">
        <v>359</v>
      </c>
      <c r="BZ82" s="3843" t="s">
        <v>359</v>
      </c>
      <c r="CA82" s="3829" t="s">
        <v>359</v>
      </c>
      <c r="CB82" s="3844" t="s">
        <v>359</v>
      </c>
      <c r="CC82" s="3829" t="s">
        <v>359</v>
      </c>
      <c r="CD82" s="3843" t="s">
        <v>359</v>
      </c>
      <c r="CE82" s="3829" t="s">
        <v>359</v>
      </c>
      <c r="CF82" s="3844" t="s">
        <v>359</v>
      </c>
      <c r="CG82" s="3829" t="s">
        <v>359</v>
      </c>
      <c r="CH82" s="3843" t="s">
        <v>359</v>
      </c>
      <c r="CI82" s="3829" t="s">
        <v>359</v>
      </c>
      <c r="CJ82" s="3844" t="s">
        <v>359</v>
      </c>
      <c r="CK82" s="3829" t="s">
        <v>359</v>
      </c>
      <c r="CL82" s="4159" t="s">
        <v>359</v>
      </c>
      <c r="CM82" s="3829" t="s">
        <v>359</v>
      </c>
      <c r="CN82" s="3844" t="s">
        <v>359</v>
      </c>
      <c r="CO82" s="3829" t="s">
        <v>359</v>
      </c>
      <c r="CP82" s="4160" t="s">
        <v>359</v>
      </c>
      <c r="CQ82" s="3829" t="s">
        <v>359</v>
      </c>
      <c r="CR82" s="3844" t="s">
        <v>359</v>
      </c>
      <c r="CS82" s="3829" t="s">
        <v>359</v>
      </c>
      <c r="CT82" s="4159" t="s">
        <v>359</v>
      </c>
      <c r="CU82" s="3829" t="s">
        <v>359</v>
      </c>
      <c r="CV82" s="3844" t="s">
        <v>359</v>
      </c>
      <c r="CW82" s="3829" t="s">
        <v>359</v>
      </c>
      <c r="CX82" s="4159" t="s">
        <v>359</v>
      </c>
      <c r="CY82" s="3829" t="s">
        <v>359</v>
      </c>
      <c r="CZ82" s="3844" t="s">
        <v>359</v>
      </c>
      <c r="DA82" s="3829" t="s">
        <v>359</v>
      </c>
      <c r="DB82" s="3843" t="s">
        <v>359</v>
      </c>
      <c r="DC82" s="3829" t="s">
        <v>359</v>
      </c>
      <c r="DD82" s="3844" t="s">
        <v>359</v>
      </c>
      <c r="DE82" s="3829" t="s">
        <v>359</v>
      </c>
      <c r="DF82" s="3843" t="s">
        <v>359</v>
      </c>
      <c r="DG82" s="3829" t="s">
        <v>359</v>
      </c>
      <c r="DH82" s="3844" t="s">
        <v>359</v>
      </c>
      <c r="DI82" s="3829" t="s">
        <v>359</v>
      </c>
      <c r="DJ82" s="3843" t="s">
        <v>359</v>
      </c>
      <c r="DK82" s="3829" t="s">
        <v>359</v>
      </c>
      <c r="DL82" s="3844" t="s">
        <v>359</v>
      </c>
      <c r="DM82" s="3829" t="s">
        <v>359</v>
      </c>
      <c r="DN82" s="3843" t="s">
        <v>359</v>
      </c>
      <c r="DO82" s="3829" t="s">
        <v>359</v>
      </c>
      <c r="DP82" s="3844" t="s">
        <v>359</v>
      </c>
      <c r="DQ82" s="3829" t="s">
        <v>359</v>
      </c>
      <c r="DR82" s="3843" t="s">
        <v>359</v>
      </c>
      <c r="DS82" s="3829" t="s">
        <v>359</v>
      </c>
      <c r="DT82" s="3844" t="s">
        <v>359</v>
      </c>
      <c r="DU82" s="3829" t="s">
        <v>359</v>
      </c>
      <c r="DV82" s="3843" t="s">
        <v>359</v>
      </c>
      <c r="DW82" s="3829" t="s">
        <v>359</v>
      </c>
      <c r="DX82" s="3844" t="s">
        <v>359</v>
      </c>
      <c r="DY82" s="3829" t="s">
        <v>359</v>
      </c>
      <c r="DZ82" s="4161" t="s">
        <v>1713</v>
      </c>
      <c r="EA82" s="4155" t="s">
        <v>1714</v>
      </c>
      <c r="EB82" s="4155" t="s">
        <v>289</v>
      </c>
      <c r="EC82" s="4155" t="s">
        <v>1008</v>
      </c>
      <c r="ED82" s="4155" t="s">
        <v>1715</v>
      </c>
      <c r="EE82" s="4155">
        <v>3779595</v>
      </c>
      <c r="EF82" s="3847" t="s">
        <v>1037</v>
      </c>
      <c r="EG82" s="4155"/>
      <c r="EH82" s="4155" t="s">
        <v>359</v>
      </c>
      <c r="EI82" s="4155" t="s">
        <v>359</v>
      </c>
      <c r="EJ82" s="4155" t="s">
        <v>359</v>
      </c>
      <c r="EK82" s="4155" t="s">
        <v>359</v>
      </c>
      <c r="EL82" s="4163" t="s">
        <v>359</v>
      </c>
    </row>
    <row r="83" spans="1:142" ht="168.75" customHeight="1">
      <c r="A83" s="4154" t="s">
        <v>1618</v>
      </c>
      <c r="B83" s="4194">
        <v>0.25</v>
      </c>
      <c r="C83" s="3927" t="s">
        <v>2129</v>
      </c>
      <c r="D83" s="3885">
        <v>3.5700000000000003E-2</v>
      </c>
      <c r="E83" s="4155" t="s">
        <v>2130</v>
      </c>
      <c r="F83" s="3856" t="s">
        <v>2131</v>
      </c>
      <c r="G83" s="3927" t="s">
        <v>2129</v>
      </c>
      <c r="H83" s="3885">
        <v>3.5700000000000003E-2</v>
      </c>
      <c r="I83" s="4155" t="s">
        <v>2130</v>
      </c>
      <c r="J83" s="3856" t="s">
        <v>2131</v>
      </c>
      <c r="K83" s="4155" t="s">
        <v>1</v>
      </c>
      <c r="L83" s="4155" t="s">
        <v>26</v>
      </c>
      <c r="M83" s="4155" t="s">
        <v>437</v>
      </c>
      <c r="N83" s="4155"/>
      <c r="O83" s="4156"/>
      <c r="P83" s="4156">
        <v>50770</v>
      </c>
      <c r="Q83" s="4173"/>
      <c r="R83" s="4173"/>
      <c r="S83" s="4173"/>
      <c r="T83" s="4173"/>
      <c r="U83" s="4173"/>
      <c r="V83" s="4173"/>
      <c r="W83" s="4173"/>
      <c r="X83" s="4173"/>
      <c r="Y83" s="4173"/>
      <c r="Z83" s="4173"/>
      <c r="AA83" s="4173"/>
      <c r="AB83" s="4173"/>
      <c r="AC83" s="4173"/>
      <c r="AD83" s="4173"/>
      <c r="AE83" s="4173"/>
      <c r="AF83" s="4173"/>
      <c r="AG83" s="4157">
        <v>1</v>
      </c>
      <c r="AH83" s="4155"/>
      <c r="AI83" s="4155" t="s">
        <v>2135</v>
      </c>
      <c r="AJ83" s="4173">
        <v>1.78E-2</v>
      </c>
      <c r="AK83" s="3908" t="s">
        <v>2136</v>
      </c>
      <c r="AL83" s="3924" t="s">
        <v>2137</v>
      </c>
      <c r="AM83" s="4196" t="s">
        <v>702</v>
      </c>
      <c r="AN83" s="4155" t="s">
        <v>1004</v>
      </c>
      <c r="AO83" s="4155" t="s">
        <v>1</v>
      </c>
      <c r="AP83" s="4155" t="s">
        <v>20</v>
      </c>
      <c r="AQ83" s="3837" t="str">
        <f t="shared" si="10"/>
        <v>SI</v>
      </c>
      <c r="AR83" s="4155">
        <v>348</v>
      </c>
      <c r="AS83" s="4155" t="s">
        <v>437</v>
      </c>
      <c r="AT83" s="4155"/>
      <c r="AU83" s="4156"/>
      <c r="AV83" s="4156">
        <v>50769</v>
      </c>
      <c r="AW83" s="4155"/>
      <c r="AX83" s="4155"/>
      <c r="AY83" s="4155"/>
      <c r="AZ83" s="4155"/>
      <c r="BA83" s="4155"/>
      <c r="BB83" s="4155"/>
      <c r="BC83" s="4155"/>
      <c r="BD83" s="4155"/>
      <c r="BE83" s="4155"/>
      <c r="BF83" s="4155"/>
      <c r="BG83" s="4155"/>
      <c r="BH83" s="4155"/>
      <c r="BI83" s="4155"/>
      <c r="BJ83" s="4155"/>
      <c r="BK83" s="4155"/>
      <c r="BL83" s="4155"/>
      <c r="BM83" s="4155"/>
      <c r="BN83" s="4159"/>
      <c r="BO83" s="4159"/>
      <c r="BP83" s="3841"/>
      <c r="BQ83" s="3842"/>
      <c r="BR83" s="3843"/>
      <c r="BS83" s="3843"/>
      <c r="BT83" s="3844"/>
      <c r="BU83" s="3845"/>
      <c r="BV83" s="3843"/>
      <c r="BW83" s="3829"/>
      <c r="BX83" s="3844"/>
      <c r="BY83" s="3829"/>
      <c r="BZ83" s="3843"/>
      <c r="CA83" s="3829"/>
      <c r="CB83" s="3844"/>
      <c r="CC83" s="3829"/>
      <c r="CD83" s="3843"/>
      <c r="CE83" s="3829"/>
      <c r="CF83" s="3844"/>
      <c r="CG83" s="3829"/>
      <c r="CH83" s="3843"/>
      <c r="CI83" s="3829"/>
      <c r="CJ83" s="3844"/>
      <c r="CK83" s="3829"/>
      <c r="CL83" s="4159"/>
      <c r="CM83" s="3829"/>
      <c r="CN83" s="3844"/>
      <c r="CO83" s="3829"/>
      <c r="CP83" s="4160"/>
      <c r="CQ83" s="3829"/>
      <c r="CR83" s="3844"/>
      <c r="CS83" s="3829"/>
      <c r="CT83" s="4159"/>
      <c r="CU83" s="3829"/>
      <c r="CV83" s="3844"/>
      <c r="CW83" s="3829"/>
      <c r="CX83" s="4159"/>
      <c r="CY83" s="3829"/>
      <c r="CZ83" s="3844"/>
      <c r="DA83" s="3829"/>
      <c r="DB83" s="3843"/>
      <c r="DC83" s="3829"/>
      <c r="DD83" s="3844"/>
      <c r="DE83" s="3829"/>
      <c r="DF83" s="3843"/>
      <c r="DG83" s="3829"/>
      <c r="DH83" s="3844"/>
      <c r="DI83" s="3829"/>
      <c r="DJ83" s="3843"/>
      <c r="DK83" s="3829"/>
      <c r="DL83" s="3844"/>
      <c r="DM83" s="3829"/>
      <c r="DN83" s="3843"/>
      <c r="DO83" s="3829"/>
      <c r="DP83" s="3844"/>
      <c r="DQ83" s="3829"/>
      <c r="DR83" s="3843"/>
      <c r="DS83" s="3829"/>
      <c r="DT83" s="3844"/>
      <c r="DU83" s="3829"/>
      <c r="DV83" s="3843"/>
      <c r="DW83" s="3829"/>
      <c r="DX83" s="3844"/>
      <c r="DY83" s="3829"/>
      <c r="DZ83" s="4161"/>
      <c r="EA83" s="4155" t="s">
        <v>1714</v>
      </c>
      <c r="EB83" s="4155" t="s">
        <v>289</v>
      </c>
      <c r="EC83" s="4155" t="s">
        <v>1008</v>
      </c>
      <c r="ED83" s="4155" t="s">
        <v>1715</v>
      </c>
      <c r="EE83" s="4155">
        <v>3779595</v>
      </c>
      <c r="EF83" s="3847" t="s">
        <v>1037</v>
      </c>
      <c r="EG83" s="4155"/>
      <c r="EH83" s="4155"/>
      <c r="EI83" s="4155"/>
      <c r="EJ83" s="4155"/>
      <c r="EK83" s="4155"/>
      <c r="EL83" s="4163"/>
    </row>
    <row r="84" spans="1:142" s="3906" customFormat="1" ht="168.75" customHeight="1">
      <c r="A84" s="4154" t="s">
        <v>1731</v>
      </c>
      <c r="B84" s="4157">
        <v>0.25</v>
      </c>
      <c r="C84" s="4155" t="s">
        <v>2138</v>
      </c>
      <c r="D84" s="4173">
        <v>6.25E-2</v>
      </c>
      <c r="E84" s="4155" t="s">
        <v>2139</v>
      </c>
      <c r="F84" s="4155" t="s">
        <v>2140</v>
      </c>
      <c r="G84" s="4155" t="s">
        <v>2138</v>
      </c>
      <c r="H84" s="4173">
        <v>6.25E-2</v>
      </c>
      <c r="I84" s="4155" t="s">
        <v>2139</v>
      </c>
      <c r="J84" s="4155" t="s">
        <v>2140</v>
      </c>
      <c r="K84" s="4155" t="s">
        <v>1123</v>
      </c>
      <c r="L84" s="4155" t="s">
        <v>26</v>
      </c>
      <c r="M84" s="4155">
        <v>106.489</v>
      </c>
      <c r="N84" s="4155">
        <v>2022</v>
      </c>
      <c r="O84" s="4168"/>
      <c r="P84" s="4156">
        <v>48578</v>
      </c>
      <c r="Q84" s="4158">
        <v>109684</v>
      </c>
      <c r="R84" s="4158">
        <v>112878</v>
      </c>
      <c r="S84" s="4158">
        <v>116073</v>
      </c>
      <c r="T84" s="4158">
        <v>119268</v>
      </c>
      <c r="U84" s="4158">
        <v>122462</v>
      </c>
      <c r="V84" s="4158">
        <v>125657</v>
      </c>
      <c r="W84" s="4158">
        <v>128852</v>
      </c>
      <c r="X84" s="4158">
        <v>132046</v>
      </c>
      <c r="Y84" s="4158">
        <v>135241</v>
      </c>
      <c r="Z84" s="4158">
        <v>138436</v>
      </c>
      <c r="AA84" s="4155" t="s">
        <v>359</v>
      </c>
      <c r="AB84" s="4155" t="s">
        <v>359</v>
      </c>
      <c r="AC84" s="4155" t="s">
        <v>359</v>
      </c>
      <c r="AD84" s="4155" t="s">
        <v>359</v>
      </c>
      <c r="AE84" s="4155" t="s">
        <v>359</v>
      </c>
      <c r="AF84" s="4155" t="s">
        <v>359</v>
      </c>
      <c r="AG84" s="4158">
        <v>138436</v>
      </c>
      <c r="AH84" s="4155" t="s">
        <v>359</v>
      </c>
      <c r="AI84" s="4155" t="s">
        <v>1733</v>
      </c>
      <c r="AJ84" s="4173">
        <v>1.04E-2</v>
      </c>
      <c r="AK84" s="4155" t="s">
        <v>2141</v>
      </c>
      <c r="AL84" s="4172" t="s">
        <v>1053</v>
      </c>
      <c r="AM84" s="4155" t="s">
        <v>1735</v>
      </c>
      <c r="AN84" s="4155" t="s">
        <v>1736</v>
      </c>
      <c r="AO84" s="4155" t="s">
        <v>334</v>
      </c>
      <c r="AP84" s="4155" t="s">
        <v>23</v>
      </c>
      <c r="AQ84" s="3837" t="str">
        <f t="shared" si="10"/>
        <v>SI</v>
      </c>
      <c r="AR84" s="4155">
        <v>18</v>
      </c>
      <c r="AS84" s="4155">
        <v>177</v>
      </c>
      <c r="AT84" s="4155">
        <v>2022</v>
      </c>
      <c r="AU84" s="4156">
        <v>45078</v>
      </c>
      <c r="AV84" s="4156">
        <v>48578</v>
      </c>
      <c r="AW84" s="4155">
        <v>603</v>
      </c>
      <c r="AX84" s="4155">
        <v>603</v>
      </c>
      <c r="AY84" s="4155">
        <v>603</v>
      </c>
      <c r="AZ84" s="4155">
        <v>603</v>
      </c>
      <c r="BA84" s="4155">
        <v>603</v>
      </c>
      <c r="BB84" s="4155">
        <v>603</v>
      </c>
      <c r="BC84" s="4155">
        <v>603</v>
      </c>
      <c r="BD84" s="4155">
        <v>603</v>
      </c>
      <c r="BE84" s="4155">
        <v>603</v>
      </c>
      <c r="BF84" s="4155">
        <v>603</v>
      </c>
      <c r="BG84" s="4155" t="s">
        <v>359</v>
      </c>
      <c r="BH84" s="4155" t="s">
        <v>359</v>
      </c>
      <c r="BI84" s="4155" t="s">
        <v>359</v>
      </c>
      <c r="BJ84" s="4155" t="s">
        <v>359</v>
      </c>
      <c r="BK84" s="4155" t="s">
        <v>359</v>
      </c>
      <c r="BL84" s="4155" t="s">
        <v>359</v>
      </c>
      <c r="BM84" s="4155">
        <v>603</v>
      </c>
      <c r="BN84" s="4159">
        <v>1360</v>
      </c>
      <c r="BO84" s="4159">
        <v>1360</v>
      </c>
      <c r="BP84" s="3841" t="s">
        <v>574</v>
      </c>
      <c r="BQ84" s="3842">
        <v>7720</v>
      </c>
      <c r="BR84" s="3843">
        <v>1428</v>
      </c>
      <c r="BS84" s="3843">
        <v>1428</v>
      </c>
      <c r="BT84" s="3844" t="s">
        <v>574</v>
      </c>
      <c r="BU84" s="3845">
        <v>7720</v>
      </c>
      <c r="BV84" s="3843">
        <v>1500</v>
      </c>
      <c r="BW84" s="3829" t="s">
        <v>359</v>
      </c>
      <c r="BX84" s="3844" t="s">
        <v>574</v>
      </c>
      <c r="BY84" s="3829" t="s">
        <v>359</v>
      </c>
      <c r="BZ84" s="3843">
        <v>1575</v>
      </c>
      <c r="CA84" s="3829" t="s">
        <v>359</v>
      </c>
      <c r="CB84" s="3844" t="s">
        <v>574</v>
      </c>
      <c r="CC84" s="3829" t="s">
        <v>359</v>
      </c>
      <c r="CD84" s="3843">
        <v>1654</v>
      </c>
      <c r="CE84" s="3829" t="s">
        <v>359</v>
      </c>
      <c r="CF84" s="3844" t="s">
        <v>574</v>
      </c>
      <c r="CG84" s="3829" t="s">
        <v>359</v>
      </c>
      <c r="CH84" s="3843">
        <v>1736</v>
      </c>
      <c r="CI84" s="3829" t="s">
        <v>359</v>
      </c>
      <c r="CJ84" s="3844" t="s">
        <v>574</v>
      </c>
      <c r="CK84" s="3829" t="s">
        <v>359</v>
      </c>
      <c r="CL84" s="4159">
        <v>1823</v>
      </c>
      <c r="CM84" s="3829" t="s">
        <v>359</v>
      </c>
      <c r="CN84" s="3844" t="s">
        <v>574</v>
      </c>
      <c r="CO84" s="3829" t="s">
        <v>359</v>
      </c>
      <c r="CP84" s="4160">
        <v>1914</v>
      </c>
      <c r="CQ84" s="3829" t="s">
        <v>359</v>
      </c>
      <c r="CR84" s="3844" t="s">
        <v>574</v>
      </c>
      <c r="CS84" s="3829" t="s">
        <v>359</v>
      </c>
      <c r="CT84" s="4159">
        <v>2010</v>
      </c>
      <c r="CU84" s="3829" t="s">
        <v>359</v>
      </c>
      <c r="CV84" s="3844" t="s">
        <v>574</v>
      </c>
      <c r="CW84" s="3829" t="s">
        <v>359</v>
      </c>
      <c r="CX84" s="4159">
        <v>2111</v>
      </c>
      <c r="CY84" s="3829" t="s">
        <v>359</v>
      </c>
      <c r="CZ84" s="3844" t="s">
        <v>574</v>
      </c>
      <c r="DA84" s="3829" t="s">
        <v>359</v>
      </c>
      <c r="DB84" s="3843" t="s">
        <v>359</v>
      </c>
      <c r="DC84" s="3829" t="s">
        <v>359</v>
      </c>
      <c r="DD84" s="3844" t="s">
        <v>574</v>
      </c>
      <c r="DE84" s="3829" t="s">
        <v>359</v>
      </c>
      <c r="DF84" s="3843" t="s">
        <v>359</v>
      </c>
      <c r="DG84" s="3829" t="s">
        <v>359</v>
      </c>
      <c r="DH84" s="3844" t="s">
        <v>574</v>
      </c>
      <c r="DI84" s="3829" t="s">
        <v>359</v>
      </c>
      <c r="DJ84" s="3843" t="s">
        <v>359</v>
      </c>
      <c r="DK84" s="3829" t="s">
        <v>359</v>
      </c>
      <c r="DL84" s="3844" t="s">
        <v>574</v>
      </c>
      <c r="DM84" s="3829" t="s">
        <v>359</v>
      </c>
      <c r="DN84" s="3843" t="s">
        <v>359</v>
      </c>
      <c r="DO84" s="3829" t="s">
        <v>359</v>
      </c>
      <c r="DP84" s="3844" t="s">
        <v>574</v>
      </c>
      <c r="DQ84" s="3829" t="s">
        <v>359</v>
      </c>
      <c r="DR84" s="3843" t="s">
        <v>359</v>
      </c>
      <c r="DS84" s="3829" t="s">
        <v>359</v>
      </c>
      <c r="DT84" s="3844" t="s">
        <v>574</v>
      </c>
      <c r="DU84" s="3829" t="s">
        <v>359</v>
      </c>
      <c r="DV84" s="3843" t="s">
        <v>359</v>
      </c>
      <c r="DW84" s="3829" t="s">
        <v>359</v>
      </c>
      <c r="DX84" s="3844" t="s">
        <v>574</v>
      </c>
      <c r="DY84" s="3829" t="s">
        <v>359</v>
      </c>
      <c r="DZ84" s="4161">
        <f>BN84+BR84+BV84+BZ84+CD84+CH84+CL84+CP84+CT84+CX84</f>
        <v>17111</v>
      </c>
      <c r="EA84" s="4155" t="s">
        <v>1055</v>
      </c>
      <c r="EB84" s="4155" t="s">
        <v>1056</v>
      </c>
      <c r="EC84" s="4155" t="s">
        <v>1131</v>
      </c>
      <c r="ED84" s="4155" t="s">
        <v>1058</v>
      </c>
      <c r="EE84" s="4155" t="s">
        <v>1059</v>
      </c>
      <c r="EF84" s="3847" t="s">
        <v>1060</v>
      </c>
      <c r="EG84" s="4155" t="s">
        <v>359</v>
      </c>
      <c r="EH84" s="4155" t="s">
        <v>359</v>
      </c>
      <c r="EI84" s="4155" t="s">
        <v>359</v>
      </c>
      <c r="EJ84" s="4155" t="s">
        <v>359</v>
      </c>
      <c r="EK84" s="4155" t="s">
        <v>359</v>
      </c>
      <c r="EL84" s="3851" t="s">
        <v>359</v>
      </c>
    </row>
    <row r="85" spans="1:142" s="3906" customFormat="1" ht="168.75" customHeight="1">
      <c r="A85" s="4154" t="s">
        <v>1731</v>
      </c>
      <c r="B85" s="4157">
        <v>0.25</v>
      </c>
      <c r="C85" s="4155" t="s">
        <v>2138</v>
      </c>
      <c r="D85" s="4173">
        <v>6.25E-2</v>
      </c>
      <c r="E85" s="4155" t="s">
        <v>1048</v>
      </c>
      <c r="F85" s="4155" t="s">
        <v>1049</v>
      </c>
      <c r="G85" s="4155" t="s">
        <v>2138</v>
      </c>
      <c r="H85" s="4173">
        <v>6.25E-2</v>
      </c>
      <c r="I85" s="4155" t="s">
        <v>1048</v>
      </c>
      <c r="J85" s="4155" t="s">
        <v>1049</v>
      </c>
      <c r="K85" s="4155" t="s">
        <v>1123</v>
      </c>
      <c r="L85" s="4155" t="s">
        <v>26</v>
      </c>
      <c r="M85" s="4155">
        <v>106.489</v>
      </c>
      <c r="N85" s="4155">
        <v>2022</v>
      </c>
      <c r="O85" s="4168"/>
      <c r="P85" s="4156">
        <v>48578</v>
      </c>
      <c r="Q85" s="4158">
        <v>109684</v>
      </c>
      <c r="R85" s="4158">
        <v>112878</v>
      </c>
      <c r="S85" s="4158">
        <v>116073</v>
      </c>
      <c r="T85" s="4158">
        <v>119268</v>
      </c>
      <c r="U85" s="4158">
        <v>122462</v>
      </c>
      <c r="V85" s="4158">
        <v>125657</v>
      </c>
      <c r="W85" s="4158">
        <v>128852</v>
      </c>
      <c r="X85" s="4158">
        <v>132046</v>
      </c>
      <c r="Y85" s="4158">
        <v>135241</v>
      </c>
      <c r="Z85" s="4158">
        <v>138436</v>
      </c>
      <c r="AA85" s="4155" t="s">
        <v>359</v>
      </c>
      <c r="AB85" s="4155" t="s">
        <v>359</v>
      </c>
      <c r="AC85" s="4155" t="s">
        <v>359</v>
      </c>
      <c r="AD85" s="4155" t="s">
        <v>359</v>
      </c>
      <c r="AE85" s="4155" t="s">
        <v>359</v>
      </c>
      <c r="AF85" s="4155" t="s">
        <v>359</v>
      </c>
      <c r="AG85" s="4158">
        <v>138436</v>
      </c>
      <c r="AH85" s="4155" t="s">
        <v>359</v>
      </c>
      <c r="AI85" s="3856" t="s">
        <v>2142</v>
      </c>
      <c r="AJ85" s="4173">
        <v>1.04E-2</v>
      </c>
      <c r="AK85" s="3856" t="s">
        <v>1738</v>
      </c>
      <c r="AL85" s="3849" t="s">
        <v>1739</v>
      </c>
      <c r="AM85" s="4155" t="s">
        <v>1367</v>
      </c>
      <c r="AN85" s="4155" t="s">
        <v>1740</v>
      </c>
      <c r="AO85" s="4155" t="s">
        <v>1741</v>
      </c>
      <c r="AP85" s="4155" t="s">
        <v>23</v>
      </c>
      <c r="AQ85" s="3837" t="str">
        <f t="shared" si="10"/>
        <v>SI</v>
      </c>
      <c r="AR85" s="4155">
        <v>116</v>
      </c>
      <c r="AS85" s="4155">
        <v>163</v>
      </c>
      <c r="AT85" s="4155">
        <v>2022</v>
      </c>
      <c r="AU85" s="4156">
        <v>45078</v>
      </c>
      <c r="AV85" s="4156">
        <v>48578</v>
      </c>
      <c r="AW85" s="4155">
        <v>163</v>
      </c>
      <c r="AX85" s="4155">
        <v>163</v>
      </c>
      <c r="AY85" s="4155">
        <v>163</v>
      </c>
      <c r="AZ85" s="4155">
        <v>163</v>
      </c>
      <c r="BA85" s="4155">
        <v>163</v>
      </c>
      <c r="BB85" s="4155">
        <v>163</v>
      </c>
      <c r="BC85" s="4155">
        <v>163</v>
      </c>
      <c r="BD85" s="4155">
        <v>163</v>
      </c>
      <c r="BE85" s="4155">
        <v>163</v>
      </c>
      <c r="BF85" s="4155">
        <v>163</v>
      </c>
      <c r="BG85" s="4155" t="s">
        <v>359</v>
      </c>
      <c r="BH85" s="4155" t="s">
        <v>359</v>
      </c>
      <c r="BI85" s="4155" t="s">
        <v>359</v>
      </c>
      <c r="BJ85" s="4155" t="s">
        <v>359</v>
      </c>
      <c r="BK85" s="4155" t="s">
        <v>359</v>
      </c>
      <c r="BL85" s="4155" t="s">
        <v>359</v>
      </c>
      <c r="BM85" s="4155">
        <v>163</v>
      </c>
      <c r="BN85" s="4159">
        <v>525</v>
      </c>
      <c r="BO85" s="4159">
        <v>525</v>
      </c>
      <c r="BP85" s="3841" t="s">
        <v>574</v>
      </c>
      <c r="BQ85" s="3842">
        <v>7726</v>
      </c>
      <c r="BR85" s="3843">
        <v>551</v>
      </c>
      <c r="BS85" s="3843">
        <v>551</v>
      </c>
      <c r="BT85" s="3844" t="s">
        <v>574</v>
      </c>
      <c r="BU85" s="3845">
        <v>7726</v>
      </c>
      <c r="BV85" s="3843">
        <v>579</v>
      </c>
      <c r="BW85" s="3829" t="s">
        <v>359</v>
      </c>
      <c r="BX85" s="3844" t="s">
        <v>574</v>
      </c>
      <c r="BY85" s="3829" t="s">
        <v>359</v>
      </c>
      <c r="BZ85" s="3843">
        <v>608</v>
      </c>
      <c r="CA85" s="3829" t="s">
        <v>359</v>
      </c>
      <c r="CB85" s="3844" t="s">
        <v>574</v>
      </c>
      <c r="CC85" s="3829" t="s">
        <v>359</v>
      </c>
      <c r="CD85" s="3843">
        <v>638</v>
      </c>
      <c r="CE85" s="3829" t="s">
        <v>359</v>
      </c>
      <c r="CF85" s="3844" t="s">
        <v>574</v>
      </c>
      <c r="CG85" s="3829" t="s">
        <v>359</v>
      </c>
      <c r="CH85" s="3843">
        <v>670</v>
      </c>
      <c r="CI85" s="3829" t="s">
        <v>359</v>
      </c>
      <c r="CJ85" s="3844" t="s">
        <v>574</v>
      </c>
      <c r="CK85" s="3829" t="s">
        <v>359</v>
      </c>
      <c r="CL85" s="4159">
        <v>704</v>
      </c>
      <c r="CM85" s="3829" t="s">
        <v>359</v>
      </c>
      <c r="CN85" s="3844" t="s">
        <v>574</v>
      </c>
      <c r="CO85" s="3829" t="s">
        <v>359</v>
      </c>
      <c r="CP85" s="4160">
        <v>739</v>
      </c>
      <c r="CQ85" s="3829" t="s">
        <v>359</v>
      </c>
      <c r="CR85" s="3844" t="s">
        <v>574</v>
      </c>
      <c r="CS85" s="3829" t="s">
        <v>359</v>
      </c>
      <c r="CT85" s="4159">
        <v>776</v>
      </c>
      <c r="CU85" s="3829" t="s">
        <v>359</v>
      </c>
      <c r="CV85" s="3844" t="s">
        <v>574</v>
      </c>
      <c r="CW85" s="3829" t="s">
        <v>359</v>
      </c>
      <c r="CX85" s="4159">
        <v>814</v>
      </c>
      <c r="CY85" s="3829" t="s">
        <v>359</v>
      </c>
      <c r="CZ85" s="3844" t="s">
        <v>574</v>
      </c>
      <c r="DA85" s="3829" t="s">
        <v>359</v>
      </c>
      <c r="DB85" s="3843">
        <v>0</v>
      </c>
      <c r="DC85" s="3829" t="s">
        <v>359</v>
      </c>
      <c r="DD85" s="3844" t="s">
        <v>574</v>
      </c>
      <c r="DE85" s="3829" t="s">
        <v>359</v>
      </c>
      <c r="DF85" s="3843">
        <v>0</v>
      </c>
      <c r="DG85" s="3829" t="s">
        <v>359</v>
      </c>
      <c r="DH85" s="3844" t="s">
        <v>574</v>
      </c>
      <c r="DI85" s="3829" t="s">
        <v>359</v>
      </c>
      <c r="DJ85" s="3843">
        <v>0</v>
      </c>
      <c r="DK85" s="3829" t="s">
        <v>359</v>
      </c>
      <c r="DL85" s="3844" t="s">
        <v>574</v>
      </c>
      <c r="DM85" s="3829" t="s">
        <v>359</v>
      </c>
      <c r="DN85" s="3843">
        <v>0</v>
      </c>
      <c r="DO85" s="3829" t="s">
        <v>359</v>
      </c>
      <c r="DP85" s="3844" t="s">
        <v>574</v>
      </c>
      <c r="DQ85" s="3829" t="s">
        <v>359</v>
      </c>
      <c r="DR85" s="3843">
        <v>0</v>
      </c>
      <c r="DS85" s="3829" t="s">
        <v>359</v>
      </c>
      <c r="DT85" s="3844" t="s">
        <v>574</v>
      </c>
      <c r="DU85" s="3829" t="s">
        <v>359</v>
      </c>
      <c r="DV85" s="3843">
        <v>0</v>
      </c>
      <c r="DW85" s="3829" t="s">
        <v>359</v>
      </c>
      <c r="DX85" s="3844" t="s">
        <v>574</v>
      </c>
      <c r="DY85" s="3829" t="s">
        <v>359</v>
      </c>
      <c r="DZ85" s="4161">
        <f t="shared" ref="DZ85:DZ95" si="11">BN85+BR85+BV85+BZ85+CD85+CH85+CL85+CP85+CT85+CX85+DB85+DF85+DJ85+DN85+DR85+DV85</f>
        <v>6604</v>
      </c>
      <c r="EA85" s="4155" t="s">
        <v>1055</v>
      </c>
      <c r="EB85" s="4155" t="s">
        <v>1056</v>
      </c>
      <c r="EC85" s="4155" t="s">
        <v>1131</v>
      </c>
      <c r="ED85" s="4155" t="s">
        <v>1058</v>
      </c>
      <c r="EE85" s="4155" t="s">
        <v>1065</v>
      </c>
      <c r="EF85" s="3850" t="s">
        <v>1060</v>
      </c>
      <c r="EG85" s="4155" t="s">
        <v>359</v>
      </c>
      <c r="EH85" s="4155" t="s">
        <v>359</v>
      </c>
      <c r="EI85" s="4155" t="s">
        <v>359</v>
      </c>
      <c r="EJ85" s="4155" t="s">
        <v>359</v>
      </c>
      <c r="EK85" s="4155" t="s">
        <v>359</v>
      </c>
      <c r="EL85" s="4163" t="s">
        <v>359</v>
      </c>
    </row>
    <row r="86" spans="1:142" s="3906" customFormat="1" ht="168.75" customHeight="1">
      <c r="A86" s="4154" t="s">
        <v>1731</v>
      </c>
      <c r="B86" s="4157">
        <v>0.25</v>
      </c>
      <c r="C86" s="4155" t="s">
        <v>2138</v>
      </c>
      <c r="D86" s="4173">
        <v>6.25E-2</v>
      </c>
      <c r="E86" s="4155" t="s">
        <v>1048</v>
      </c>
      <c r="F86" s="4155" t="s">
        <v>1049</v>
      </c>
      <c r="G86" s="4155" t="s">
        <v>2138</v>
      </c>
      <c r="H86" s="4173">
        <v>6.25E-2</v>
      </c>
      <c r="I86" s="4155" t="s">
        <v>1048</v>
      </c>
      <c r="J86" s="4155" t="s">
        <v>1049</v>
      </c>
      <c r="K86" s="4155" t="s">
        <v>1123</v>
      </c>
      <c r="L86" s="4155" t="s">
        <v>26</v>
      </c>
      <c r="M86" s="4155">
        <v>106.489</v>
      </c>
      <c r="N86" s="4155">
        <v>2022</v>
      </c>
      <c r="O86" s="4168"/>
      <c r="P86" s="4156">
        <v>48578</v>
      </c>
      <c r="Q86" s="4158">
        <v>109684</v>
      </c>
      <c r="R86" s="4158">
        <v>112878</v>
      </c>
      <c r="S86" s="4158">
        <v>116073</v>
      </c>
      <c r="T86" s="4158">
        <v>119268</v>
      </c>
      <c r="U86" s="4158">
        <v>122462</v>
      </c>
      <c r="V86" s="4158">
        <v>125657</v>
      </c>
      <c r="W86" s="4158">
        <v>128852</v>
      </c>
      <c r="X86" s="4158">
        <v>132046</v>
      </c>
      <c r="Y86" s="4158">
        <v>135241</v>
      </c>
      <c r="Z86" s="4158">
        <v>138436</v>
      </c>
      <c r="AA86" s="4155" t="s">
        <v>359</v>
      </c>
      <c r="AB86" s="4155" t="s">
        <v>359</v>
      </c>
      <c r="AC86" s="4155" t="s">
        <v>359</v>
      </c>
      <c r="AD86" s="4155" t="s">
        <v>359</v>
      </c>
      <c r="AE86" s="4155" t="s">
        <v>359</v>
      </c>
      <c r="AF86" s="4155" t="s">
        <v>359</v>
      </c>
      <c r="AG86" s="4158">
        <v>138436</v>
      </c>
      <c r="AH86" s="4155" t="s">
        <v>359</v>
      </c>
      <c r="AI86" s="4155" t="s">
        <v>1066</v>
      </c>
      <c r="AJ86" s="4173">
        <v>1.04E-2</v>
      </c>
      <c r="AK86" s="4155" t="s">
        <v>1067</v>
      </c>
      <c r="AL86" s="4155" t="s">
        <v>1068</v>
      </c>
      <c r="AM86" s="4155" t="s">
        <v>702</v>
      </c>
      <c r="AN86" s="4155" t="s">
        <v>1742</v>
      </c>
      <c r="AO86" s="4155" t="s">
        <v>5</v>
      </c>
      <c r="AP86" s="4155" t="s">
        <v>23</v>
      </c>
      <c r="AQ86" s="3837" t="str">
        <f t="shared" si="10"/>
        <v>SI</v>
      </c>
      <c r="AR86" s="4155">
        <v>299</v>
      </c>
      <c r="AS86" s="4155">
        <v>177</v>
      </c>
      <c r="AT86" s="4155">
        <v>2022</v>
      </c>
      <c r="AU86" s="4156">
        <v>45078</v>
      </c>
      <c r="AV86" s="4156">
        <v>48578</v>
      </c>
      <c r="AW86" s="4155">
        <v>800</v>
      </c>
      <c r="AX86" s="4155">
        <v>800</v>
      </c>
      <c r="AY86" s="4155">
        <v>800</v>
      </c>
      <c r="AZ86" s="4155">
        <v>800</v>
      </c>
      <c r="BA86" s="4155">
        <v>800</v>
      </c>
      <c r="BB86" s="4155">
        <v>800</v>
      </c>
      <c r="BC86" s="4155">
        <v>800</v>
      </c>
      <c r="BD86" s="4155">
        <v>800</v>
      </c>
      <c r="BE86" s="4155">
        <v>800</v>
      </c>
      <c r="BF86" s="4155">
        <v>800</v>
      </c>
      <c r="BG86" s="4155" t="s">
        <v>359</v>
      </c>
      <c r="BH86" s="4155" t="s">
        <v>359</v>
      </c>
      <c r="BI86" s="4155" t="s">
        <v>359</v>
      </c>
      <c r="BJ86" s="4155" t="s">
        <v>359</v>
      </c>
      <c r="BK86" s="4155" t="s">
        <v>359</v>
      </c>
      <c r="BL86" s="4155" t="s">
        <v>359</v>
      </c>
      <c r="BM86" s="4155">
        <v>800</v>
      </c>
      <c r="BN86" s="4159">
        <v>490</v>
      </c>
      <c r="BO86" s="4159">
        <v>490</v>
      </c>
      <c r="BP86" s="3841" t="s">
        <v>574</v>
      </c>
      <c r="BQ86" s="3842">
        <v>7871</v>
      </c>
      <c r="BR86" s="3843">
        <v>515</v>
      </c>
      <c r="BS86" s="3843">
        <v>515</v>
      </c>
      <c r="BT86" s="3844" t="s">
        <v>574</v>
      </c>
      <c r="BU86" s="3845">
        <v>7871</v>
      </c>
      <c r="BV86" s="3843">
        <v>540</v>
      </c>
      <c r="BW86" s="3829" t="s">
        <v>359</v>
      </c>
      <c r="BX86" s="3844" t="s">
        <v>574</v>
      </c>
      <c r="BY86" s="3829" t="s">
        <v>359</v>
      </c>
      <c r="BZ86" s="3843">
        <v>567</v>
      </c>
      <c r="CA86" s="3829" t="s">
        <v>359</v>
      </c>
      <c r="CB86" s="3844" t="s">
        <v>574</v>
      </c>
      <c r="CC86" s="3829" t="s">
        <v>359</v>
      </c>
      <c r="CD86" s="3843">
        <v>596</v>
      </c>
      <c r="CE86" s="3829" t="s">
        <v>359</v>
      </c>
      <c r="CF86" s="3844" t="s">
        <v>574</v>
      </c>
      <c r="CG86" s="3829" t="s">
        <v>359</v>
      </c>
      <c r="CH86" s="3843">
        <v>625</v>
      </c>
      <c r="CI86" s="3829" t="s">
        <v>359</v>
      </c>
      <c r="CJ86" s="3844" t="s">
        <v>574</v>
      </c>
      <c r="CK86" s="3829" t="s">
        <v>359</v>
      </c>
      <c r="CL86" s="4159">
        <v>657</v>
      </c>
      <c r="CM86" s="3829" t="s">
        <v>359</v>
      </c>
      <c r="CN86" s="3844" t="s">
        <v>574</v>
      </c>
      <c r="CO86" s="3829" t="s">
        <v>359</v>
      </c>
      <c r="CP86" s="4160">
        <v>689</v>
      </c>
      <c r="CQ86" s="3829" t="s">
        <v>359</v>
      </c>
      <c r="CR86" s="3844" t="s">
        <v>574</v>
      </c>
      <c r="CS86" s="3829" t="s">
        <v>359</v>
      </c>
      <c r="CT86" s="4159">
        <v>724</v>
      </c>
      <c r="CU86" s="3829" t="s">
        <v>359</v>
      </c>
      <c r="CV86" s="3844" t="s">
        <v>574</v>
      </c>
      <c r="CW86" s="3829" t="s">
        <v>359</v>
      </c>
      <c r="CX86" s="4159">
        <v>760</v>
      </c>
      <c r="CY86" s="3829" t="s">
        <v>359</v>
      </c>
      <c r="CZ86" s="3844" t="s">
        <v>574</v>
      </c>
      <c r="DA86" s="3829" t="s">
        <v>359</v>
      </c>
      <c r="DB86" s="3843">
        <v>0</v>
      </c>
      <c r="DC86" s="3829" t="s">
        <v>359</v>
      </c>
      <c r="DD86" s="3844" t="s">
        <v>574</v>
      </c>
      <c r="DE86" s="3829" t="s">
        <v>359</v>
      </c>
      <c r="DF86" s="3843">
        <v>0</v>
      </c>
      <c r="DG86" s="3829" t="s">
        <v>359</v>
      </c>
      <c r="DH86" s="3844" t="s">
        <v>574</v>
      </c>
      <c r="DI86" s="3829" t="s">
        <v>359</v>
      </c>
      <c r="DJ86" s="3843">
        <v>0</v>
      </c>
      <c r="DK86" s="3829" t="s">
        <v>359</v>
      </c>
      <c r="DL86" s="3844" t="s">
        <v>574</v>
      </c>
      <c r="DM86" s="3829" t="s">
        <v>359</v>
      </c>
      <c r="DN86" s="3843">
        <v>0</v>
      </c>
      <c r="DO86" s="3829" t="s">
        <v>359</v>
      </c>
      <c r="DP86" s="3844" t="s">
        <v>574</v>
      </c>
      <c r="DQ86" s="3829" t="s">
        <v>359</v>
      </c>
      <c r="DR86" s="3843">
        <v>0</v>
      </c>
      <c r="DS86" s="3829" t="s">
        <v>359</v>
      </c>
      <c r="DT86" s="3844" t="s">
        <v>574</v>
      </c>
      <c r="DU86" s="3829" t="s">
        <v>359</v>
      </c>
      <c r="DV86" s="3843">
        <v>0</v>
      </c>
      <c r="DW86" s="3829" t="s">
        <v>359</v>
      </c>
      <c r="DX86" s="3844" t="s">
        <v>574</v>
      </c>
      <c r="DY86" s="3829" t="s">
        <v>359</v>
      </c>
      <c r="DZ86" s="4161">
        <f t="shared" si="11"/>
        <v>6163</v>
      </c>
      <c r="EA86" s="4155" t="s">
        <v>1069</v>
      </c>
      <c r="EB86" s="4155" t="s">
        <v>1070</v>
      </c>
      <c r="EC86" s="4155" t="s">
        <v>1071</v>
      </c>
      <c r="ED86" s="4155" t="s">
        <v>2143</v>
      </c>
      <c r="EE86" s="4155" t="s">
        <v>359</v>
      </c>
      <c r="EF86" s="3847" t="s">
        <v>1073</v>
      </c>
      <c r="EG86" s="4155" t="s">
        <v>359</v>
      </c>
      <c r="EH86" s="4155" t="s">
        <v>359</v>
      </c>
      <c r="EI86" s="4155" t="s">
        <v>359</v>
      </c>
      <c r="EJ86" s="4155" t="s">
        <v>359</v>
      </c>
      <c r="EK86" s="4155" t="s">
        <v>359</v>
      </c>
      <c r="EL86" s="4163" t="s">
        <v>359</v>
      </c>
    </row>
    <row r="87" spans="1:142" s="3906" customFormat="1" ht="168.75" customHeight="1">
      <c r="A87" s="4154" t="s">
        <v>1731</v>
      </c>
      <c r="B87" s="4157">
        <v>0.25</v>
      </c>
      <c r="C87" s="4155" t="s">
        <v>2138</v>
      </c>
      <c r="D87" s="4173">
        <v>6.25E-2</v>
      </c>
      <c r="E87" s="4155" t="s">
        <v>1048</v>
      </c>
      <c r="F87" s="4155" t="s">
        <v>1049</v>
      </c>
      <c r="G87" s="4155" t="s">
        <v>2138</v>
      </c>
      <c r="H87" s="4173">
        <v>6.25E-2</v>
      </c>
      <c r="I87" s="4155" t="s">
        <v>1048</v>
      </c>
      <c r="J87" s="4155" t="s">
        <v>1049</v>
      </c>
      <c r="K87" s="4155" t="s">
        <v>1123</v>
      </c>
      <c r="L87" s="4155" t="s">
        <v>26</v>
      </c>
      <c r="M87" s="4155">
        <v>106.489</v>
      </c>
      <c r="N87" s="4155">
        <v>2022</v>
      </c>
      <c r="O87" s="4168"/>
      <c r="P87" s="4156">
        <v>48578</v>
      </c>
      <c r="Q87" s="4158">
        <v>109684</v>
      </c>
      <c r="R87" s="4158">
        <v>112878</v>
      </c>
      <c r="S87" s="4158">
        <v>116073</v>
      </c>
      <c r="T87" s="4158">
        <v>119268</v>
      </c>
      <c r="U87" s="4158">
        <v>122462</v>
      </c>
      <c r="V87" s="4158">
        <v>125657</v>
      </c>
      <c r="W87" s="4158">
        <v>128852</v>
      </c>
      <c r="X87" s="4158">
        <v>132046</v>
      </c>
      <c r="Y87" s="4158">
        <v>135241</v>
      </c>
      <c r="Z87" s="4158">
        <v>138436</v>
      </c>
      <c r="AA87" s="4155" t="s">
        <v>359</v>
      </c>
      <c r="AB87" s="4155" t="s">
        <v>359</v>
      </c>
      <c r="AC87" s="4155" t="s">
        <v>359</v>
      </c>
      <c r="AD87" s="4155" t="s">
        <v>359</v>
      </c>
      <c r="AE87" s="4155" t="s">
        <v>359</v>
      </c>
      <c r="AF87" s="4155" t="s">
        <v>359</v>
      </c>
      <c r="AG87" s="4158">
        <v>138436</v>
      </c>
      <c r="AH87" s="4155" t="s">
        <v>359</v>
      </c>
      <c r="AI87" s="4155" t="s">
        <v>1074</v>
      </c>
      <c r="AJ87" s="4173">
        <v>1.04E-2</v>
      </c>
      <c r="AK87" s="4155" t="s">
        <v>2144</v>
      </c>
      <c r="AL87" s="4155" t="s">
        <v>1076</v>
      </c>
      <c r="AM87" s="4155" t="s">
        <v>1744</v>
      </c>
      <c r="AN87" s="4155" t="s">
        <v>1077</v>
      </c>
      <c r="AO87" s="4155" t="s">
        <v>1</v>
      </c>
      <c r="AP87" s="4155" t="s">
        <v>23</v>
      </c>
      <c r="AQ87" s="3837" t="str">
        <f t="shared" si="10"/>
        <v>NO</v>
      </c>
      <c r="AR87" s="4165" t="s">
        <v>437</v>
      </c>
      <c r="AS87" s="4155">
        <v>1</v>
      </c>
      <c r="AT87" s="4155">
        <v>2022</v>
      </c>
      <c r="AU87" s="4156">
        <v>45078</v>
      </c>
      <c r="AV87" s="4156">
        <v>48578</v>
      </c>
      <c r="AW87" s="4155">
        <v>1</v>
      </c>
      <c r="AX87" s="4155">
        <v>1</v>
      </c>
      <c r="AY87" s="4155">
        <v>1</v>
      </c>
      <c r="AZ87" s="4155">
        <v>1</v>
      </c>
      <c r="BA87" s="4155">
        <v>1</v>
      </c>
      <c r="BB87" s="4155">
        <v>1</v>
      </c>
      <c r="BC87" s="4155">
        <v>1</v>
      </c>
      <c r="BD87" s="4155">
        <v>1</v>
      </c>
      <c r="BE87" s="4155">
        <v>1</v>
      </c>
      <c r="BF87" s="4155">
        <v>1</v>
      </c>
      <c r="BG87" s="4155" t="s">
        <v>359</v>
      </c>
      <c r="BH87" s="4155" t="s">
        <v>359</v>
      </c>
      <c r="BI87" s="4155" t="s">
        <v>359</v>
      </c>
      <c r="BJ87" s="4155" t="s">
        <v>359</v>
      </c>
      <c r="BK87" s="4155" t="s">
        <v>359</v>
      </c>
      <c r="BL87" s="4155" t="s">
        <v>359</v>
      </c>
      <c r="BM87" s="4155">
        <v>1</v>
      </c>
      <c r="BN87" s="4159">
        <v>17</v>
      </c>
      <c r="BO87" s="4159">
        <v>17</v>
      </c>
      <c r="BP87" s="3841" t="s">
        <v>1078</v>
      </c>
      <c r="BQ87" s="3842">
        <v>7691</v>
      </c>
      <c r="BR87" s="3843">
        <v>18</v>
      </c>
      <c r="BS87" s="3843">
        <v>18</v>
      </c>
      <c r="BT87" s="3844" t="s">
        <v>1078</v>
      </c>
      <c r="BU87" s="3845">
        <v>7691</v>
      </c>
      <c r="BV87" s="3843">
        <v>19</v>
      </c>
      <c r="BW87" s="3829" t="s">
        <v>359</v>
      </c>
      <c r="BX87" s="3844" t="s">
        <v>1078</v>
      </c>
      <c r="BY87" s="3829" t="s">
        <v>359</v>
      </c>
      <c r="BZ87" s="3843">
        <v>20</v>
      </c>
      <c r="CA87" s="3829" t="s">
        <v>359</v>
      </c>
      <c r="CB87" s="3844" t="s">
        <v>1078</v>
      </c>
      <c r="CC87" s="3829" t="s">
        <v>359</v>
      </c>
      <c r="CD87" s="3843">
        <v>21</v>
      </c>
      <c r="CE87" s="3829" t="s">
        <v>359</v>
      </c>
      <c r="CF87" s="3844" t="s">
        <v>1078</v>
      </c>
      <c r="CG87" s="3829" t="s">
        <v>359</v>
      </c>
      <c r="CH87" s="3843">
        <v>22</v>
      </c>
      <c r="CI87" s="3829" t="s">
        <v>359</v>
      </c>
      <c r="CJ87" s="3844" t="s">
        <v>1078</v>
      </c>
      <c r="CK87" s="3829" t="s">
        <v>359</v>
      </c>
      <c r="CL87" s="4159">
        <v>23</v>
      </c>
      <c r="CM87" s="3829" t="s">
        <v>359</v>
      </c>
      <c r="CN87" s="3844" t="s">
        <v>1078</v>
      </c>
      <c r="CO87" s="3829" t="s">
        <v>359</v>
      </c>
      <c r="CP87" s="4160">
        <v>24</v>
      </c>
      <c r="CQ87" s="3829" t="s">
        <v>359</v>
      </c>
      <c r="CR87" s="3844" t="s">
        <v>1078</v>
      </c>
      <c r="CS87" s="3829" t="s">
        <v>359</v>
      </c>
      <c r="CT87" s="4159">
        <v>25</v>
      </c>
      <c r="CU87" s="3829" t="s">
        <v>359</v>
      </c>
      <c r="CV87" s="3844" t="s">
        <v>1078</v>
      </c>
      <c r="CW87" s="3829" t="s">
        <v>359</v>
      </c>
      <c r="CX87" s="4159">
        <v>27</v>
      </c>
      <c r="CY87" s="3829" t="s">
        <v>359</v>
      </c>
      <c r="CZ87" s="3844" t="s">
        <v>1078</v>
      </c>
      <c r="DA87" s="3829" t="s">
        <v>359</v>
      </c>
      <c r="DB87" s="3843">
        <v>0</v>
      </c>
      <c r="DC87" s="3829" t="s">
        <v>359</v>
      </c>
      <c r="DD87" s="3844" t="s">
        <v>1078</v>
      </c>
      <c r="DE87" s="3829" t="s">
        <v>359</v>
      </c>
      <c r="DF87" s="3843">
        <v>0</v>
      </c>
      <c r="DG87" s="3829" t="s">
        <v>359</v>
      </c>
      <c r="DH87" s="3844" t="s">
        <v>1078</v>
      </c>
      <c r="DI87" s="3829" t="s">
        <v>359</v>
      </c>
      <c r="DJ87" s="3843">
        <v>0</v>
      </c>
      <c r="DK87" s="3829" t="s">
        <v>359</v>
      </c>
      <c r="DL87" s="3844" t="s">
        <v>1078</v>
      </c>
      <c r="DM87" s="3829" t="s">
        <v>359</v>
      </c>
      <c r="DN87" s="3843">
        <v>0</v>
      </c>
      <c r="DO87" s="3829" t="s">
        <v>359</v>
      </c>
      <c r="DP87" s="3844" t="s">
        <v>1078</v>
      </c>
      <c r="DQ87" s="3829" t="s">
        <v>359</v>
      </c>
      <c r="DR87" s="3843">
        <v>0</v>
      </c>
      <c r="DS87" s="3829" t="s">
        <v>359</v>
      </c>
      <c r="DT87" s="3844" t="s">
        <v>1078</v>
      </c>
      <c r="DU87" s="3829" t="s">
        <v>359</v>
      </c>
      <c r="DV87" s="3843">
        <v>0</v>
      </c>
      <c r="DW87" s="3829" t="s">
        <v>359</v>
      </c>
      <c r="DX87" s="3844" t="s">
        <v>1078</v>
      </c>
      <c r="DY87" s="3829" t="s">
        <v>359</v>
      </c>
      <c r="DZ87" s="4161">
        <f t="shared" si="11"/>
        <v>216</v>
      </c>
      <c r="EA87" s="4155" t="s">
        <v>1080</v>
      </c>
      <c r="EB87" s="4155" t="s">
        <v>66</v>
      </c>
      <c r="EC87" s="4155" t="s">
        <v>1081</v>
      </c>
      <c r="ED87" s="4155" t="s">
        <v>1082</v>
      </c>
      <c r="EE87" s="4165">
        <v>2883466</v>
      </c>
      <c r="EF87" s="3847" t="s">
        <v>1083</v>
      </c>
      <c r="EG87" s="4155" t="s">
        <v>359</v>
      </c>
      <c r="EH87" s="4155" t="s">
        <v>359</v>
      </c>
      <c r="EI87" s="4155" t="s">
        <v>359</v>
      </c>
      <c r="EJ87" s="4155" t="s">
        <v>359</v>
      </c>
      <c r="EK87" s="4155" t="s">
        <v>359</v>
      </c>
      <c r="EL87" s="4163" t="s">
        <v>359</v>
      </c>
    </row>
    <row r="88" spans="1:142" s="3906" customFormat="1" ht="168.75" customHeight="1">
      <c r="A88" s="4154" t="s">
        <v>1731</v>
      </c>
      <c r="B88" s="4157">
        <v>0.25</v>
      </c>
      <c r="C88" s="4155" t="s">
        <v>2138</v>
      </c>
      <c r="D88" s="4173">
        <v>6.25E-2</v>
      </c>
      <c r="E88" s="4155" t="s">
        <v>1048</v>
      </c>
      <c r="F88" s="4155" t="s">
        <v>1049</v>
      </c>
      <c r="G88" s="4155" t="s">
        <v>2138</v>
      </c>
      <c r="H88" s="4173">
        <v>6.25E-2</v>
      </c>
      <c r="I88" s="4155" t="s">
        <v>1048</v>
      </c>
      <c r="J88" s="4155" t="s">
        <v>1049</v>
      </c>
      <c r="K88" s="4155" t="s">
        <v>1050</v>
      </c>
      <c r="L88" s="4155" t="s">
        <v>26</v>
      </c>
      <c r="M88" s="4155">
        <v>106.489</v>
      </c>
      <c r="N88" s="4155">
        <v>2022</v>
      </c>
      <c r="O88" s="4168"/>
      <c r="P88" s="4156">
        <v>48578</v>
      </c>
      <c r="Q88" s="4158">
        <v>109684</v>
      </c>
      <c r="R88" s="4158">
        <v>112878</v>
      </c>
      <c r="S88" s="4158">
        <v>116073</v>
      </c>
      <c r="T88" s="4158">
        <v>119268</v>
      </c>
      <c r="U88" s="4158">
        <v>122462</v>
      </c>
      <c r="V88" s="4158">
        <v>125657</v>
      </c>
      <c r="W88" s="4158">
        <v>128852</v>
      </c>
      <c r="X88" s="4158">
        <v>132046</v>
      </c>
      <c r="Y88" s="4158">
        <v>135241</v>
      </c>
      <c r="Z88" s="4158">
        <v>138436</v>
      </c>
      <c r="AA88" s="4155" t="s">
        <v>359</v>
      </c>
      <c r="AB88" s="4155" t="s">
        <v>359</v>
      </c>
      <c r="AC88" s="4155" t="s">
        <v>359</v>
      </c>
      <c r="AD88" s="4155" t="s">
        <v>359</v>
      </c>
      <c r="AE88" s="4155" t="s">
        <v>359</v>
      </c>
      <c r="AF88" s="4155" t="s">
        <v>359</v>
      </c>
      <c r="AG88" s="4158">
        <v>138436</v>
      </c>
      <c r="AH88" s="4155" t="s">
        <v>359</v>
      </c>
      <c r="AI88" s="4155" t="s">
        <v>1745</v>
      </c>
      <c r="AJ88" s="4173">
        <v>1.04E-2</v>
      </c>
      <c r="AK88" s="4155" t="s">
        <v>1085</v>
      </c>
      <c r="AL88" s="4155" t="s">
        <v>1086</v>
      </c>
      <c r="AM88" s="4155" t="s">
        <v>702</v>
      </c>
      <c r="AN88" s="4155" t="s">
        <v>1742</v>
      </c>
      <c r="AO88" s="4155" t="s">
        <v>5</v>
      </c>
      <c r="AP88" s="4155" t="s">
        <v>20</v>
      </c>
      <c r="AQ88" s="3837" t="str">
        <f t="shared" si="10"/>
        <v>SI</v>
      </c>
      <c r="AR88" s="4155" t="s">
        <v>1513</v>
      </c>
      <c r="AS88" s="4155" t="s">
        <v>437</v>
      </c>
      <c r="AT88" s="4155" t="s">
        <v>437</v>
      </c>
      <c r="AU88" s="4156">
        <v>45078</v>
      </c>
      <c r="AV88" s="4156">
        <v>48578</v>
      </c>
      <c r="AW88" s="4155">
        <v>0</v>
      </c>
      <c r="AX88" s="4155">
        <v>1</v>
      </c>
      <c r="AY88" s="4155">
        <v>0</v>
      </c>
      <c r="AZ88" s="4155">
        <v>0</v>
      </c>
      <c r="BA88" s="4155">
        <v>0</v>
      </c>
      <c r="BB88" s="4155">
        <v>1</v>
      </c>
      <c r="BC88" s="4155">
        <v>0</v>
      </c>
      <c r="BD88" s="4155">
        <v>0</v>
      </c>
      <c r="BE88" s="4155">
        <v>0</v>
      </c>
      <c r="BF88" s="4155">
        <v>1</v>
      </c>
      <c r="BG88" s="4155" t="s">
        <v>359</v>
      </c>
      <c r="BH88" s="4155" t="s">
        <v>359</v>
      </c>
      <c r="BI88" s="4155" t="s">
        <v>359</v>
      </c>
      <c r="BJ88" s="4155" t="s">
        <v>359</v>
      </c>
      <c r="BK88" s="4155" t="s">
        <v>359</v>
      </c>
      <c r="BL88" s="4155" t="s">
        <v>359</v>
      </c>
      <c r="BM88" s="4155">
        <v>3</v>
      </c>
      <c r="BN88" s="4159">
        <v>9</v>
      </c>
      <c r="BO88" s="4159">
        <v>9</v>
      </c>
      <c r="BP88" s="3841" t="s">
        <v>574</v>
      </c>
      <c r="BQ88" s="3842">
        <v>7691</v>
      </c>
      <c r="BR88" s="3843">
        <v>9</v>
      </c>
      <c r="BS88" s="3843">
        <v>9</v>
      </c>
      <c r="BT88" s="3844" t="s">
        <v>574</v>
      </c>
      <c r="BU88" s="3845">
        <v>7691</v>
      </c>
      <c r="BV88" s="3843">
        <v>9</v>
      </c>
      <c r="BW88" s="3829" t="s">
        <v>359</v>
      </c>
      <c r="BX88" s="3844" t="s">
        <v>574</v>
      </c>
      <c r="BY88" s="3829" t="s">
        <v>359</v>
      </c>
      <c r="BZ88" s="3843">
        <v>9</v>
      </c>
      <c r="CA88" s="3829" t="s">
        <v>359</v>
      </c>
      <c r="CB88" s="3844" t="s">
        <v>574</v>
      </c>
      <c r="CC88" s="3829" t="s">
        <v>359</v>
      </c>
      <c r="CD88" s="3843">
        <v>10</v>
      </c>
      <c r="CE88" s="3829" t="s">
        <v>359</v>
      </c>
      <c r="CF88" s="3844" t="s">
        <v>574</v>
      </c>
      <c r="CG88" s="3829" t="s">
        <v>359</v>
      </c>
      <c r="CH88" s="3843">
        <v>10</v>
      </c>
      <c r="CI88" s="3829" t="s">
        <v>359</v>
      </c>
      <c r="CJ88" s="3844" t="s">
        <v>574</v>
      </c>
      <c r="CK88" s="3829" t="s">
        <v>359</v>
      </c>
      <c r="CL88" s="4159">
        <v>11</v>
      </c>
      <c r="CM88" s="3829" t="s">
        <v>359</v>
      </c>
      <c r="CN88" s="3844" t="s">
        <v>574</v>
      </c>
      <c r="CO88" s="3829" t="s">
        <v>359</v>
      </c>
      <c r="CP88" s="4160">
        <v>11</v>
      </c>
      <c r="CQ88" s="3829" t="s">
        <v>359</v>
      </c>
      <c r="CR88" s="3844" t="s">
        <v>574</v>
      </c>
      <c r="CS88" s="3829" t="s">
        <v>359</v>
      </c>
      <c r="CT88" s="4159">
        <v>12</v>
      </c>
      <c r="CU88" s="3829" t="s">
        <v>359</v>
      </c>
      <c r="CV88" s="3844" t="s">
        <v>574</v>
      </c>
      <c r="CW88" s="3829" t="s">
        <v>359</v>
      </c>
      <c r="CX88" s="4159">
        <v>12</v>
      </c>
      <c r="CY88" s="3829" t="s">
        <v>359</v>
      </c>
      <c r="CZ88" s="3844" t="s">
        <v>574</v>
      </c>
      <c r="DA88" s="3829" t="s">
        <v>359</v>
      </c>
      <c r="DB88" s="3843">
        <v>0</v>
      </c>
      <c r="DC88" s="3829" t="s">
        <v>359</v>
      </c>
      <c r="DD88" s="3844" t="s">
        <v>574</v>
      </c>
      <c r="DE88" s="3829" t="s">
        <v>359</v>
      </c>
      <c r="DF88" s="3843">
        <v>0</v>
      </c>
      <c r="DG88" s="3829" t="s">
        <v>359</v>
      </c>
      <c r="DH88" s="3844" t="s">
        <v>574</v>
      </c>
      <c r="DI88" s="3829" t="s">
        <v>359</v>
      </c>
      <c r="DJ88" s="3843">
        <v>0</v>
      </c>
      <c r="DK88" s="3829" t="s">
        <v>359</v>
      </c>
      <c r="DL88" s="3844" t="s">
        <v>574</v>
      </c>
      <c r="DM88" s="3829" t="s">
        <v>359</v>
      </c>
      <c r="DN88" s="3843">
        <v>0</v>
      </c>
      <c r="DO88" s="3829" t="s">
        <v>359</v>
      </c>
      <c r="DP88" s="3844" t="s">
        <v>574</v>
      </c>
      <c r="DQ88" s="3829" t="s">
        <v>359</v>
      </c>
      <c r="DR88" s="3843">
        <v>0</v>
      </c>
      <c r="DS88" s="3829" t="s">
        <v>359</v>
      </c>
      <c r="DT88" s="3844" t="s">
        <v>574</v>
      </c>
      <c r="DU88" s="3829" t="s">
        <v>359</v>
      </c>
      <c r="DV88" s="3843">
        <v>0</v>
      </c>
      <c r="DW88" s="3829" t="s">
        <v>359</v>
      </c>
      <c r="DX88" s="3844" t="s">
        <v>574</v>
      </c>
      <c r="DY88" s="3829" t="s">
        <v>359</v>
      </c>
      <c r="DZ88" s="4161">
        <f t="shared" si="11"/>
        <v>102</v>
      </c>
      <c r="EA88" s="4155" t="s">
        <v>1069</v>
      </c>
      <c r="EB88" s="4155" t="s">
        <v>1070</v>
      </c>
      <c r="EC88" s="4155" t="s">
        <v>2145</v>
      </c>
      <c r="ED88" s="4155" t="s">
        <v>1095</v>
      </c>
      <c r="EE88" s="4155">
        <v>3183505487</v>
      </c>
      <c r="EF88" s="3871" t="s">
        <v>1089</v>
      </c>
      <c r="EG88" s="4155" t="s">
        <v>359</v>
      </c>
      <c r="EH88" s="4155" t="s">
        <v>359</v>
      </c>
      <c r="EI88" s="4155" t="s">
        <v>359</v>
      </c>
      <c r="EJ88" s="4155" t="s">
        <v>359</v>
      </c>
      <c r="EK88" s="4155" t="s">
        <v>359</v>
      </c>
      <c r="EL88" s="4163" t="s">
        <v>359</v>
      </c>
    </row>
    <row r="89" spans="1:142" s="3906" customFormat="1" ht="168.75" customHeight="1">
      <c r="A89" s="4154" t="s">
        <v>1731</v>
      </c>
      <c r="B89" s="4157">
        <v>0.25</v>
      </c>
      <c r="C89" s="4155" t="s">
        <v>2138</v>
      </c>
      <c r="D89" s="4173">
        <v>6.25E-2</v>
      </c>
      <c r="E89" s="4155" t="s">
        <v>1048</v>
      </c>
      <c r="F89" s="4155" t="s">
        <v>1049</v>
      </c>
      <c r="G89" s="4155" t="s">
        <v>2138</v>
      </c>
      <c r="H89" s="4173">
        <v>6.25E-2</v>
      </c>
      <c r="I89" s="4155" t="s">
        <v>1048</v>
      </c>
      <c r="J89" s="4155" t="s">
        <v>1049</v>
      </c>
      <c r="K89" s="4155" t="s">
        <v>1050</v>
      </c>
      <c r="L89" s="4155" t="s">
        <v>26</v>
      </c>
      <c r="M89" s="4155">
        <v>106.489</v>
      </c>
      <c r="N89" s="4155">
        <v>2022</v>
      </c>
      <c r="O89" s="4168"/>
      <c r="P89" s="4156">
        <v>48578</v>
      </c>
      <c r="Q89" s="4158">
        <v>109684</v>
      </c>
      <c r="R89" s="4158">
        <v>112878</v>
      </c>
      <c r="S89" s="4158">
        <v>116073</v>
      </c>
      <c r="T89" s="4158">
        <v>119268</v>
      </c>
      <c r="U89" s="4158">
        <v>122462</v>
      </c>
      <c r="V89" s="4158">
        <v>125657</v>
      </c>
      <c r="W89" s="4158">
        <v>128852</v>
      </c>
      <c r="X89" s="4158">
        <v>132046</v>
      </c>
      <c r="Y89" s="4158">
        <v>135241</v>
      </c>
      <c r="Z89" s="4158">
        <v>138436</v>
      </c>
      <c r="AA89" s="4155" t="s">
        <v>359</v>
      </c>
      <c r="AB89" s="4155" t="s">
        <v>359</v>
      </c>
      <c r="AC89" s="4155" t="s">
        <v>359</v>
      </c>
      <c r="AD89" s="4155" t="s">
        <v>359</v>
      </c>
      <c r="AE89" s="4155" t="s">
        <v>359</v>
      </c>
      <c r="AF89" s="4155" t="s">
        <v>359</v>
      </c>
      <c r="AG89" s="4158">
        <v>138436</v>
      </c>
      <c r="AH89" s="4155" t="s">
        <v>359</v>
      </c>
      <c r="AI89" s="4155" t="s">
        <v>1746</v>
      </c>
      <c r="AJ89" s="4173">
        <v>1.04E-2</v>
      </c>
      <c r="AK89" s="4155" t="s">
        <v>1747</v>
      </c>
      <c r="AL89" s="4155" t="s">
        <v>2146</v>
      </c>
      <c r="AM89" s="4155" t="s">
        <v>702</v>
      </c>
      <c r="AN89" s="4155" t="s">
        <v>1742</v>
      </c>
      <c r="AO89" s="4155" t="s">
        <v>1741</v>
      </c>
      <c r="AP89" s="4155" t="s">
        <v>23</v>
      </c>
      <c r="AQ89" s="3837" t="str">
        <f t="shared" si="10"/>
        <v>NO</v>
      </c>
      <c r="AR89" s="4155" t="s">
        <v>437</v>
      </c>
      <c r="AS89" s="4155">
        <v>1</v>
      </c>
      <c r="AT89" s="4155">
        <v>2022</v>
      </c>
      <c r="AU89" s="4156">
        <v>45078</v>
      </c>
      <c r="AV89" s="4156">
        <v>12054</v>
      </c>
      <c r="AW89" s="4155">
        <v>1</v>
      </c>
      <c r="AX89" s="4155">
        <v>1</v>
      </c>
      <c r="AY89" s="4155">
        <v>1</v>
      </c>
      <c r="AZ89" s="4155">
        <v>1</v>
      </c>
      <c r="BA89" s="4155">
        <v>1</v>
      </c>
      <c r="BB89" s="4155">
        <v>1</v>
      </c>
      <c r="BC89" s="4155">
        <v>1</v>
      </c>
      <c r="BD89" s="4155">
        <v>1</v>
      </c>
      <c r="BE89" s="4155">
        <v>1</v>
      </c>
      <c r="BF89" s="4155">
        <v>1</v>
      </c>
      <c r="BG89" s="4155" t="s">
        <v>359</v>
      </c>
      <c r="BH89" s="4155" t="s">
        <v>359</v>
      </c>
      <c r="BI89" s="4155" t="s">
        <v>359</v>
      </c>
      <c r="BJ89" s="4155" t="s">
        <v>359</v>
      </c>
      <c r="BK89" s="4155" t="s">
        <v>359</v>
      </c>
      <c r="BL89" s="4155" t="s">
        <v>359</v>
      </c>
      <c r="BM89" s="4155">
        <v>1</v>
      </c>
      <c r="BN89" s="4159">
        <v>38</v>
      </c>
      <c r="BO89" s="4159">
        <v>38</v>
      </c>
      <c r="BP89" s="3841" t="s">
        <v>1528</v>
      </c>
      <c r="BQ89" s="3842">
        <v>7871</v>
      </c>
      <c r="BR89" s="3843">
        <v>101</v>
      </c>
      <c r="BS89" s="3843">
        <v>101</v>
      </c>
      <c r="BT89" s="3844" t="s">
        <v>1528</v>
      </c>
      <c r="BU89" s="3845">
        <v>7871</v>
      </c>
      <c r="BV89" s="3843">
        <v>111</v>
      </c>
      <c r="BW89" s="3829" t="s">
        <v>359</v>
      </c>
      <c r="BX89" s="3844" t="s">
        <v>1528</v>
      </c>
      <c r="BY89" s="3829" t="s">
        <v>359</v>
      </c>
      <c r="BZ89" s="3843">
        <v>122</v>
      </c>
      <c r="CA89" s="3829" t="s">
        <v>359</v>
      </c>
      <c r="CB89" s="3844" t="s">
        <v>1528</v>
      </c>
      <c r="CC89" s="3829" t="s">
        <v>359</v>
      </c>
      <c r="CD89" s="3843">
        <v>134</v>
      </c>
      <c r="CE89" s="3829" t="s">
        <v>359</v>
      </c>
      <c r="CF89" s="3844" t="s">
        <v>1528</v>
      </c>
      <c r="CG89" s="3829" t="s">
        <v>359</v>
      </c>
      <c r="CH89" s="3843">
        <v>148</v>
      </c>
      <c r="CI89" s="3829" t="s">
        <v>359</v>
      </c>
      <c r="CJ89" s="3844" t="s">
        <v>1528</v>
      </c>
      <c r="CK89" s="3829" t="s">
        <v>359</v>
      </c>
      <c r="CL89" s="4159">
        <v>162</v>
      </c>
      <c r="CM89" s="3829" t="s">
        <v>359</v>
      </c>
      <c r="CN89" s="3844" t="s">
        <v>1528</v>
      </c>
      <c r="CO89" s="3829" t="s">
        <v>359</v>
      </c>
      <c r="CP89" s="4160">
        <v>179</v>
      </c>
      <c r="CQ89" s="3829" t="s">
        <v>359</v>
      </c>
      <c r="CR89" s="3844" t="s">
        <v>1528</v>
      </c>
      <c r="CS89" s="3829" t="s">
        <v>359</v>
      </c>
      <c r="CT89" s="4159">
        <v>197</v>
      </c>
      <c r="CU89" s="3829" t="s">
        <v>359</v>
      </c>
      <c r="CV89" s="3844" t="s">
        <v>1528</v>
      </c>
      <c r="CW89" s="3829" t="s">
        <v>359</v>
      </c>
      <c r="CX89" s="4159">
        <v>216</v>
      </c>
      <c r="CY89" s="3829" t="s">
        <v>359</v>
      </c>
      <c r="CZ89" s="3844" t="s">
        <v>1528</v>
      </c>
      <c r="DA89" s="3829" t="s">
        <v>359</v>
      </c>
      <c r="DB89" s="3843">
        <v>0</v>
      </c>
      <c r="DC89" s="3829" t="s">
        <v>359</v>
      </c>
      <c r="DD89" s="3844" t="s">
        <v>1528</v>
      </c>
      <c r="DE89" s="3829" t="s">
        <v>359</v>
      </c>
      <c r="DF89" s="3843">
        <v>0</v>
      </c>
      <c r="DG89" s="3829" t="s">
        <v>359</v>
      </c>
      <c r="DH89" s="3844" t="s">
        <v>1528</v>
      </c>
      <c r="DI89" s="3829" t="s">
        <v>359</v>
      </c>
      <c r="DJ89" s="3843">
        <v>0</v>
      </c>
      <c r="DK89" s="3829" t="s">
        <v>359</v>
      </c>
      <c r="DL89" s="3844" t="s">
        <v>1528</v>
      </c>
      <c r="DM89" s="3829" t="s">
        <v>359</v>
      </c>
      <c r="DN89" s="3843">
        <v>0</v>
      </c>
      <c r="DO89" s="3829" t="s">
        <v>359</v>
      </c>
      <c r="DP89" s="3844" t="s">
        <v>1528</v>
      </c>
      <c r="DQ89" s="3829" t="s">
        <v>359</v>
      </c>
      <c r="DR89" s="3843">
        <v>0</v>
      </c>
      <c r="DS89" s="3829" t="s">
        <v>359</v>
      </c>
      <c r="DT89" s="3844" t="s">
        <v>1528</v>
      </c>
      <c r="DU89" s="3829" t="s">
        <v>359</v>
      </c>
      <c r="DV89" s="3843">
        <v>0</v>
      </c>
      <c r="DW89" s="3829" t="s">
        <v>359</v>
      </c>
      <c r="DX89" s="3844" t="s">
        <v>1528</v>
      </c>
      <c r="DY89" s="3829" t="s">
        <v>359</v>
      </c>
      <c r="DZ89" s="4161">
        <f t="shared" si="11"/>
        <v>1408</v>
      </c>
      <c r="EA89" s="4155" t="s">
        <v>1069</v>
      </c>
      <c r="EB89" s="4155" t="s">
        <v>1070</v>
      </c>
      <c r="EC89" s="4155" t="s">
        <v>2145</v>
      </c>
      <c r="ED89" s="4155" t="s">
        <v>1095</v>
      </c>
      <c r="EE89" s="4155">
        <v>3183505487</v>
      </c>
      <c r="EF89" s="3850" t="s">
        <v>1089</v>
      </c>
      <c r="EG89" s="4155" t="s">
        <v>359</v>
      </c>
      <c r="EH89" s="4155" t="s">
        <v>359</v>
      </c>
      <c r="EI89" s="4155" t="s">
        <v>359</v>
      </c>
      <c r="EJ89" s="4155" t="s">
        <v>359</v>
      </c>
      <c r="EK89" s="4155" t="s">
        <v>359</v>
      </c>
      <c r="EL89" s="4163" t="s">
        <v>359</v>
      </c>
    </row>
    <row r="90" spans="1:142" s="3906" customFormat="1" ht="168.75" customHeight="1">
      <c r="A90" s="4154" t="s">
        <v>1731</v>
      </c>
      <c r="B90" s="4157">
        <v>0.25</v>
      </c>
      <c r="C90" s="4155" t="s">
        <v>2147</v>
      </c>
      <c r="D90" s="4173">
        <v>6.25E-2</v>
      </c>
      <c r="E90" s="4155" t="s">
        <v>1097</v>
      </c>
      <c r="F90" s="4155" t="s">
        <v>1749</v>
      </c>
      <c r="G90" s="4155" t="s">
        <v>2147</v>
      </c>
      <c r="H90" s="4173">
        <v>6.25E-2</v>
      </c>
      <c r="I90" s="4155" t="s">
        <v>1097</v>
      </c>
      <c r="J90" s="4155" t="s">
        <v>1749</v>
      </c>
      <c r="K90" s="4155" t="s">
        <v>427</v>
      </c>
      <c r="L90" s="4155" t="s">
        <v>29</v>
      </c>
      <c r="M90" s="4155" t="s">
        <v>437</v>
      </c>
      <c r="N90" s="4155" t="s">
        <v>359</v>
      </c>
      <c r="O90" s="4168"/>
      <c r="P90" s="4156">
        <v>47847</v>
      </c>
      <c r="Q90" s="4155" t="s">
        <v>359</v>
      </c>
      <c r="R90" s="4155" t="s">
        <v>359</v>
      </c>
      <c r="S90" s="4155" t="s">
        <v>359</v>
      </c>
      <c r="T90" s="4155" t="s">
        <v>1750</v>
      </c>
      <c r="U90" s="4155" t="s">
        <v>359</v>
      </c>
      <c r="V90" s="4155" t="s">
        <v>359</v>
      </c>
      <c r="W90" s="4155" t="s">
        <v>359</v>
      </c>
      <c r="X90" s="4155" t="s">
        <v>1751</v>
      </c>
      <c r="Y90" s="4155" t="s">
        <v>359</v>
      </c>
      <c r="Z90" s="4155" t="s">
        <v>359</v>
      </c>
      <c r="AA90" s="4155" t="s">
        <v>359</v>
      </c>
      <c r="AB90" s="4155" t="s">
        <v>359</v>
      </c>
      <c r="AC90" s="4155" t="s">
        <v>359</v>
      </c>
      <c r="AD90" s="4155" t="s">
        <v>359</v>
      </c>
      <c r="AE90" s="4155" t="s">
        <v>359</v>
      </c>
      <c r="AF90" s="4155" t="s">
        <v>359</v>
      </c>
      <c r="AG90" s="4155" t="s">
        <v>359</v>
      </c>
      <c r="AH90" s="4155" t="s">
        <v>359</v>
      </c>
      <c r="AI90" s="4155" t="s">
        <v>1752</v>
      </c>
      <c r="AJ90" s="4173">
        <v>2.0799999999999999E-2</v>
      </c>
      <c r="AK90" s="4155" t="s">
        <v>1753</v>
      </c>
      <c r="AL90" s="4155" t="s">
        <v>1754</v>
      </c>
      <c r="AM90" s="4155" t="s">
        <v>702</v>
      </c>
      <c r="AN90" s="4155" t="s">
        <v>1742</v>
      </c>
      <c r="AO90" s="4155" t="s">
        <v>1755</v>
      </c>
      <c r="AP90" s="4155" t="s">
        <v>20</v>
      </c>
      <c r="AQ90" s="3837" t="str">
        <f t="shared" si="10"/>
        <v>NO</v>
      </c>
      <c r="AR90" s="4155" t="s">
        <v>437</v>
      </c>
      <c r="AS90" s="4155">
        <v>1</v>
      </c>
      <c r="AT90" s="4155">
        <v>2022</v>
      </c>
      <c r="AU90" s="4156">
        <v>45078</v>
      </c>
      <c r="AV90" s="4156">
        <v>48578</v>
      </c>
      <c r="AW90" s="4155">
        <v>2</v>
      </c>
      <c r="AX90" s="4155">
        <v>4</v>
      </c>
      <c r="AY90" s="4155">
        <v>4</v>
      </c>
      <c r="AZ90" s="4155">
        <v>4</v>
      </c>
      <c r="BA90" s="4155">
        <v>4</v>
      </c>
      <c r="BB90" s="4155">
        <v>4</v>
      </c>
      <c r="BC90" s="4155">
        <v>4</v>
      </c>
      <c r="BD90" s="4155">
        <v>4</v>
      </c>
      <c r="BE90" s="4155">
        <v>4</v>
      </c>
      <c r="BF90" s="4155">
        <v>4</v>
      </c>
      <c r="BG90" s="4155" t="s">
        <v>359</v>
      </c>
      <c r="BH90" s="4155" t="s">
        <v>359</v>
      </c>
      <c r="BI90" s="4155" t="s">
        <v>359</v>
      </c>
      <c r="BJ90" s="4155" t="s">
        <v>359</v>
      </c>
      <c r="BK90" s="4155" t="s">
        <v>359</v>
      </c>
      <c r="BL90" s="4155" t="s">
        <v>359</v>
      </c>
      <c r="BM90" s="4155">
        <v>38</v>
      </c>
      <c r="BN90" s="4159">
        <v>60</v>
      </c>
      <c r="BO90" s="4159">
        <v>60</v>
      </c>
      <c r="BP90" s="3841" t="s">
        <v>574</v>
      </c>
      <c r="BQ90" s="3842">
        <v>7871</v>
      </c>
      <c r="BR90" s="3843">
        <v>63</v>
      </c>
      <c r="BS90" s="3843">
        <v>63</v>
      </c>
      <c r="BT90" s="3844" t="s">
        <v>574</v>
      </c>
      <c r="BU90" s="3845">
        <v>7871</v>
      </c>
      <c r="BV90" s="3843">
        <v>66</v>
      </c>
      <c r="BW90" s="3829" t="s">
        <v>359</v>
      </c>
      <c r="BX90" s="3844" t="s">
        <v>574</v>
      </c>
      <c r="BY90" s="3829" t="s">
        <v>359</v>
      </c>
      <c r="BZ90" s="3843">
        <v>69</v>
      </c>
      <c r="CA90" s="3829" t="s">
        <v>359</v>
      </c>
      <c r="CB90" s="3844" t="s">
        <v>574</v>
      </c>
      <c r="CC90" s="3829" t="s">
        <v>359</v>
      </c>
      <c r="CD90" s="3843">
        <v>72</v>
      </c>
      <c r="CE90" s="3829" t="s">
        <v>359</v>
      </c>
      <c r="CF90" s="3844" t="s">
        <v>574</v>
      </c>
      <c r="CG90" s="3829" t="s">
        <v>359</v>
      </c>
      <c r="CH90" s="3843">
        <v>76</v>
      </c>
      <c r="CI90" s="3829" t="s">
        <v>359</v>
      </c>
      <c r="CJ90" s="3844" t="s">
        <v>574</v>
      </c>
      <c r="CK90" s="3829" t="s">
        <v>359</v>
      </c>
      <c r="CL90" s="4159">
        <v>80</v>
      </c>
      <c r="CM90" s="3829" t="s">
        <v>359</v>
      </c>
      <c r="CN90" s="3844" t="s">
        <v>574</v>
      </c>
      <c r="CO90" s="3829" t="s">
        <v>359</v>
      </c>
      <c r="CP90" s="4160">
        <v>84</v>
      </c>
      <c r="CQ90" s="3829" t="s">
        <v>359</v>
      </c>
      <c r="CR90" s="3844" t="s">
        <v>574</v>
      </c>
      <c r="CS90" s="3829" t="s">
        <v>359</v>
      </c>
      <c r="CT90" s="4159">
        <v>88</v>
      </c>
      <c r="CU90" s="3829" t="s">
        <v>359</v>
      </c>
      <c r="CV90" s="3844" t="s">
        <v>574</v>
      </c>
      <c r="CW90" s="3829" t="s">
        <v>359</v>
      </c>
      <c r="CX90" s="4159">
        <v>92</v>
      </c>
      <c r="CY90" s="3829" t="s">
        <v>359</v>
      </c>
      <c r="CZ90" s="3844" t="s">
        <v>574</v>
      </c>
      <c r="DA90" s="3829" t="s">
        <v>359</v>
      </c>
      <c r="DB90" s="3843">
        <v>0</v>
      </c>
      <c r="DC90" s="3829" t="s">
        <v>359</v>
      </c>
      <c r="DD90" s="3844" t="s">
        <v>574</v>
      </c>
      <c r="DE90" s="3829" t="s">
        <v>359</v>
      </c>
      <c r="DF90" s="3843">
        <v>0</v>
      </c>
      <c r="DG90" s="3829" t="s">
        <v>359</v>
      </c>
      <c r="DH90" s="3844" t="s">
        <v>574</v>
      </c>
      <c r="DI90" s="3829" t="s">
        <v>359</v>
      </c>
      <c r="DJ90" s="3843">
        <v>0</v>
      </c>
      <c r="DK90" s="3829" t="s">
        <v>359</v>
      </c>
      <c r="DL90" s="3844" t="s">
        <v>574</v>
      </c>
      <c r="DM90" s="3829" t="s">
        <v>359</v>
      </c>
      <c r="DN90" s="3843">
        <v>0</v>
      </c>
      <c r="DO90" s="3829" t="s">
        <v>359</v>
      </c>
      <c r="DP90" s="3844" t="s">
        <v>574</v>
      </c>
      <c r="DQ90" s="3829" t="s">
        <v>359</v>
      </c>
      <c r="DR90" s="3843">
        <v>0</v>
      </c>
      <c r="DS90" s="3829" t="s">
        <v>359</v>
      </c>
      <c r="DT90" s="3844" t="s">
        <v>574</v>
      </c>
      <c r="DU90" s="3829" t="s">
        <v>359</v>
      </c>
      <c r="DV90" s="3843">
        <v>0</v>
      </c>
      <c r="DW90" s="3829" t="s">
        <v>359</v>
      </c>
      <c r="DX90" s="3844" t="s">
        <v>574</v>
      </c>
      <c r="DY90" s="3829" t="s">
        <v>359</v>
      </c>
      <c r="DZ90" s="4161">
        <f t="shared" si="11"/>
        <v>750</v>
      </c>
      <c r="EA90" s="4155" t="s">
        <v>1069</v>
      </c>
      <c r="EB90" s="4155" t="s">
        <v>1070</v>
      </c>
      <c r="EC90" s="4155" t="s">
        <v>1106</v>
      </c>
      <c r="ED90" s="4155" t="s">
        <v>1107</v>
      </c>
      <c r="EE90" s="4155">
        <v>3144219306</v>
      </c>
      <c r="EF90" s="3847" t="s">
        <v>1756</v>
      </c>
      <c r="EG90" s="4155" t="s">
        <v>359</v>
      </c>
      <c r="EH90" s="4165" t="s">
        <v>359</v>
      </c>
      <c r="EI90" s="4165" t="s">
        <v>359</v>
      </c>
      <c r="EJ90" s="4165" t="s">
        <v>359</v>
      </c>
      <c r="EK90" s="4165" t="s">
        <v>359</v>
      </c>
      <c r="EL90" s="4166" t="s">
        <v>359</v>
      </c>
    </row>
    <row r="91" spans="1:142" s="3906" customFormat="1" ht="168.75" customHeight="1">
      <c r="A91" s="4154" t="s">
        <v>1731</v>
      </c>
      <c r="B91" s="4157">
        <v>0.25</v>
      </c>
      <c r="C91" s="4155" t="s">
        <v>2147</v>
      </c>
      <c r="D91" s="4173">
        <v>6.25E-2</v>
      </c>
      <c r="E91" s="4155" t="s">
        <v>1097</v>
      </c>
      <c r="F91" s="4155" t="s">
        <v>1757</v>
      </c>
      <c r="G91" s="4155" t="s">
        <v>2147</v>
      </c>
      <c r="H91" s="4173">
        <v>6.25E-2</v>
      </c>
      <c r="I91" s="4155" t="s">
        <v>1097</v>
      </c>
      <c r="J91" s="4155" t="s">
        <v>1757</v>
      </c>
      <c r="K91" s="4155" t="s">
        <v>427</v>
      </c>
      <c r="L91" s="4155" t="s">
        <v>29</v>
      </c>
      <c r="M91" s="4155" t="s">
        <v>437</v>
      </c>
      <c r="N91" s="4155" t="s">
        <v>359</v>
      </c>
      <c r="O91" s="4168"/>
      <c r="P91" s="4156">
        <v>48578</v>
      </c>
      <c r="Q91" s="4155" t="s">
        <v>359</v>
      </c>
      <c r="R91" s="4155" t="s">
        <v>359</v>
      </c>
      <c r="S91" s="4155" t="s">
        <v>359</v>
      </c>
      <c r="T91" s="4155" t="s">
        <v>1758</v>
      </c>
      <c r="U91" s="4155" t="s">
        <v>359</v>
      </c>
      <c r="V91" s="4155" t="s">
        <v>359</v>
      </c>
      <c r="W91" s="4155" t="s">
        <v>359</v>
      </c>
      <c r="X91" s="4155" t="s">
        <v>1759</v>
      </c>
      <c r="Y91" s="4155" t="s">
        <v>359</v>
      </c>
      <c r="Z91" s="4155" t="s">
        <v>359</v>
      </c>
      <c r="AA91" s="4155" t="s">
        <v>359</v>
      </c>
      <c r="AB91" s="4155" t="s">
        <v>359</v>
      </c>
      <c r="AC91" s="4155" t="s">
        <v>359</v>
      </c>
      <c r="AD91" s="4155" t="s">
        <v>359</v>
      </c>
      <c r="AE91" s="4155" t="s">
        <v>359</v>
      </c>
      <c r="AF91" s="4155" t="s">
        <v>359</v>
      </c>
      <c r="AG91" s="4155" t="s">
        <v>359</v>
      </c>
      <c r="AH91" s="4155" t="s">
        <v>359</v>
      </c>
      <c r="AI91" s="4155" t="s">
        <v>1109</v>
      </c>
      <c r="AJ91" s="4173">
        <v>2.0799999999999999E-2</v>
      </c>
      <c r="AK91" s="4155" t="s">
        <v>1760</v>
      </c>
      <c r="AL91" s="4155" t="s">
        <v>1761</v>
      </c>
      <c r="AM91" s="4155" t="s">
        <v>702</v>
      </c>
      <c r="AN91" s="4155" t="s">
        <v>1742</v>
      </c>
      <c r="AO91" s="4155" t="s">
        <v>1762</v>
      </c>
      <c r="AP91" s="4165" t="s">
        <v>23</v>
      </c>
      <c r="AQ91" s="3837" t="str">
        <f t="shared" si="10"/>
        <v>NO</v>
      </c>
      <c r="AR91" s="4155" t="s">
        <v>437</v>
      </c>
      <c r="AS91" s="4155">
        <v>2</v>
      </c>
      <c r="AT91" s="4155">
        <v>2022</v>
      </c>
      <c r="AU91" s="4156">
        <v>45078</v>
      </c>
      <c r="AV91" s="4156">
        <v>48578</v>
      </c>
      <c r="AW91" s="4165">
        <v>3</v>
      </c>
      <c r="AX91" s="4165">
        <v>3</v>
      </c>
      <c r="AY91" s="4165">
        <v>3</v>
      </c>
      <c r="AZ91" s="4165">
        <v>3</v>
      </c>
      <c r="BA91" s="4165">
        <v>3</v>
      </c>
      <c r="BB91" s="4165">
        <v>3</v>
      </c>
      <c r="BC91" s="4165">
        <v>3</v>
      </c>
      <c r="BD91" s="4165">
        <v>3</v>
      </c>
      <c r="BE91" s="4165">
        <v>3</v>
      </c>
      <c r="BF91" s="4165">
        <v>3</v>
      </c>
      <c r="BG91" s="4155" t="s">
        <v>359</v>
      </c>
      <c r="BH91" s="4155" t="s">
        <v>359</v>
      </c>
      <c r="BI91" s="4155" t="s">
        <v>359</v>
      </c>
      <c r="BJ91" s="4155" t="s">
        <v>359</v>
      </c>
      <c r="BK91" s="4155" t="s">
        <v>359</v>
      </c>
      <c r="BL91" s="4155" t="s">
        <v>359</v>
      </c>
      <c r="BM91" s="4155">
        <v>3</v>
      </c>
      <c r="BN91" s="4159">
        <v>43</v>
      </c>
      <c r="BO91" s="4159">
        <v>43</v>
      </c>
      <c r="BP91" s="3841" t="s">
        <v>574</v>
      </c>
      <c r="BQ91" s="3842">
        <v>7871</v>
      </c>
      <c r="BR91" s="3843">
        <v>45</v>
      </c>
      <c r="BS91" s="3843">
        <v>45</v>
      </c>
      <c r="BT91" s="3844" t="s">
        <v>574</v>
      </c>
      <c r="BU91" s="3845">
        <v>7871</v>
      </c>
      <c r="BV91" s="3843">
        <v>47</v>
      </c>
      <c r="BW91" s="3829" t="s">
        <v>359</v>
      </c>
      <c r="BX91" s="3844" t="s">
        <v>574</v>
      </c>
      <c r="BY91" s="3829" t="s">
        <v>359</v>
      </c>
      <c r="BZ91" s="3843">
        <v>49</v>
      </c>
      <c r="CA91" s="3829" t="s">
        <v>359</v>
      </c>
      <c r="CB91" s="3844" t="s">
        <v>574</v>
      </c>
      <c r="CC91" s="3829" t="s">
        <v>359</v>
      </c>
      <c r="CD91" s="3843">
        <v>51</v>
      </c>
      <c r="CE91" s="3829" t="s">
        <v>359</v>
      </c>
      <c r="CF91" s="3844" t="s">
        <v>574</v>
      </c>
      <c r="CG91" s="3829" t="s">
        <v>359</v>
      </c>
      <c r="CH91" s="3843">
        <v>53</v>
      </c>
      <c r="CI91" s="3829" t="s">
        <v>359</v>
      </c>
      <c r="CJ91" s="3844" t="s">
        <v>574</v>
      </c>
      <c r="CK91" s="3829" t="s">
        <v>359</v>
      </c>
      <c r="CL91" s="4159">
        <v>56</v>
      </c>
      <c r="CM91" s="3829" t="s">
        <v>359</v>
      </c>
      <c r="CN91" s="3844" t="s">
        <v>574</v>
      </c>
      <c r="CO91" s="3829" t="s">
        <v>359</v>
      </c>
      <c r="CP91" s="4160">
        <v>59</v>
      </c>
      <c r="CQ91" s="3829" t="s">
        <v>359</v>
      </c>
      <c r="CR91" s="3844" t="s">
        <v>574</v>
      </c>
      <c r="CS91" s="3829" t="s">
        <v>359</v>
      </c>
      <c r="CT91" s="4159">
        <v>62</v>
      </c>
      <c r="CU91" s="3829" t="s">
        <v>359</v>
      </c>
      <c r="CV91" s="3844" t="s">
        <v>574</v>
      </c>
      <c r="CW91" s="3829" t="s">
        <v>359</v>
      </c>
      <c r="CX91" s="4159">
        <v>65</v>
      </c>
      <c r="CY91" s="3829" t="s">
        <v>359</v>
      </c>
      <c r="CZ91" s="3844" t="s">
        <v>574</v>
      </c>
      <c r="DA91" s="3829" t="s">
        <v>359</v>
      </c>
      <c r="DB91" s="3843">
        <v>0</v>
      </c>
      <c r="DC91" s="3829" t="s">
        <v>359</v>
      </c>
      <c r="DD91" s="3844" t="s">
        <v>574</v>
      </c>
      <c r="DE91" s="3829" t="s">
        <v>359</v>
      </c>
      <c r="DF91" s="3843">
        <v>0</v>
      </c>
      <c r="DG91" s="3829" t="s">
        <v>359</v>
      </c>
      <c r="DH91" s="3844" t="s">
        <v>574</v>
      </c>
      <c r="DI91" s="3829" t="s">
        <v>359</v>
      </c>
      <c r="DJ91" s="3843">
        <v>0</v>
      </c>
      <c r="DK91" s="3829" t="s">
        <v>359</v>
      </c>
      <c r="DL91" s="3844" t="s">
        <v>574</v>
      </c>
      <c r="DM91" s="3829" t="s">
        <v>359</v>
      </c>
      <c r="DN91" s="3843">
        <v>0</v>
      </c>
      <c r="DO91" s="3829" t="s">
        <v>359</v>
      </c>
      <c r="DP91" s="3844" t="s">
        <v>574</v>
      </c>
      <c r="DQ91" s="3829" t="s">
        <v>359</v>
      </c>
      <c r="DR91" s="3843">
        <v>0</v>
      </c>
      <c r="DS91" s="3829" t="s">
        <v>359</v>
      </c>
      <c r="DT91" s="3844" t="s">
        <v>574</v>
      </c>
      <c r="DU91" s="3829" t="s">
        <v>359</v>
      </c>
      <c r="DV91" s="3843">
        <v>0</v>
      </c>
      <c r="DW91" s="3829" t="s">
        <v>359</v>
      </c>
      <c r="DX91" s="3844" t="s">
        <v>574</v>
      </c>
      <c r="DY91" s="3829" t="s">
        <v>359</v>
      </c>
      <c r="DZ91" s="4161">
        <f t="shared" si="11"/>
        <v>530</v>
      </c>
      <c r="EA91" s="4155" t="s">
        <v>1069</v>
      </c>
      <c r="EB91" s="4155" t="s">
        <v>1070</v>
      </c>
      <c r="EC91" s="4155" t="s">
        <v>1106</v>
      </c>
      <c r="ED91" s="4155" t="s">
        <v>1107</v>
      </c>
      <c r="EE91" s="4155">
        <v>3144219306</v>
      </c>
      <c r="EF91" s="3847" t="s">
        <v>1756</v>
      </c>
      <c r="EG91" s="4165" t="s">
        <v>359</v>
      </c>
      <c r="EH91" s="4165" t="s">
        <v>359</v>
      </c>
      <c r="EI91" s="4165" t="s">
        <v>359</v>
      </c>
      <c r="EJ91" s="4165" t="s">
        <v>359</v>
      </c>
      <c r="EK91" s="4165" t="s">
        <v>359</v>
      </c>
      <c r="EL91" s="3851" t="s">
        <v>359</v>
      </c>
    </row>
    <row r="92" spans="1:142" s="3906" customFormat="1" ht="168.75" customHeight="1">
      <c r="A92" s="4154" t="s">
        <v>1731</v>
      </c>
      <c r="B92" s="4157">
        <v>0.25</v>
      </c>
      <c r="C92" s="4155" t="s">
        <v>2147</v>
      </c>
      <c r="D92" s="4173">
        <v>6.25E-2</v>
      </c>
      <c r="E92" s="4155" t="s">
        <v>1097</v>
      </c>
      <c r="F92" s="4155" t="s">
        <v>1763</v>
      </c>
      <c r="G92" s="4155" t="s">
        <v>2147</v>
      </c>
      <c r="H92" s="4173">
        <v>6.25E-2</v>
      </c>
      <c r="I92" s="4155" t="s">
        <v>1097</v>
      </c>
      <c r="J92" s="4155" t="s">
        <v>1763</v>
      </c>
      <c r="K92" s="4155" t="s">
        <v>427</v>
      </c>
      <c r="L92" s="4155" t="s">
        <v>29</v>
      </c>
      <c r="M92" s="4155" t="s">
        <v>437</v>
      </c>
      <c r="N92" s="4155" t="s">
        <v>359</v>
      </c>
      <c r="O92" s="4168"/>
      <c r="P92" s="4156">
        <v>47847</v>
      </c>
      <c r="Q92" s="4155" t="s">
        <v>359</v>
      </c>
      <c r="R92" s="4155" t="s">
        <v>359</v>
      </c>
      <c r="S92" s="4155" t="s">
        <v>359</v>
      </c>
      <c r="T92" s="4155" t="s">
        <v>1758</v>
      </c>
      <c r="U92" s="4155" t="s">
        <v>359</v>
      </c>
      <c r="V92" s="4155" t="s">
        <v>359</v>
      </c>
      <c r="W92" s="4155" t="s">
        <v>359</v>
      </c>
      <c r="X92" s="4155" t="s">
        <v>1759</v>
      </c>
      <c r="Y92" s="4155" t="s">
        <v>359</v>
      </c>
      <c r="Z92" s="4155" t="s">
        <v>359</v>
      </c>
      <c r="AA92" s="4155" t="s">
        <v>359</v>
      </c>
      <c r="AB92" s="4155" t="s">
        <v>359</v>
      </c>
      <c r="AC92" s="4155" t="s">
        <v>359</v>
      </c>
      <c r="AD92" s="4155" t="s">
        <v>359</v>
      </c>
      <c r="AE92" s="4155" t="s">
        <v>359</v>
      </c>
      <c r="AF92" s="4155" t="s">
        <v>359</v>
      </c>
      <c r="AG92" s="4155" t="s">
        <v>359</v>
      </c>
      <c r="AH92" s="4155" t="s">
        <v>359</v>
      </c>
      <c r="AI92" s="4155" t="s">
        <v>2148</v>
      </c>
      <c r="AJ92" s="4173">
        <v>2.0799999999999999E-2</v>
      </c>
      <c r="AK92" s="4155" t="s">
        <v>1764</v>
      </c>
      <c r="AL92" s="4155" t="s">
        <v>1765</v>
      </c>
      <c r="AM92" s="4155" t="s">
        <v>702</v>
      </c>
      <c r="AN92" s="4155" t="s">
        <v>1742</v>
      </c>
      <c r="AO92" s="4155" t="s">
        <v>1115</v>
      </c>
      <c r="AP92" s="4165" t="s">
        <v>23</v>
      </c>
      <c r="AQ92" s="3837" t="str">
        <f t="shared" si="10"/>
        <v>NO</v>
      </c>
      <c r="AR92" s="4155" t="s">
        <v>437</v>
      </c>
      <c r="AS92" s="4155" t="s">
        <v>437</v>
      </c>
      <c r="AT92" s="4155" t="s">
        <v>437</v>
      </c>
      <c r="AU92" s="4156">
        <v>45292</v>
      </c>
      <c r="AV92" s="4156">
        <v>48578</v>
      </c>
      <c r="AW92" s="4165" t="s">
        <v>359</v>
      </c>
      <c r="AX92" s="4165">
        <v>1</v>
      </c>
      <c r="AY92" s="4165">
        <v>1</v>
      </c>
      <c r="AZ92" s="4165">
        <v>1</v>
      </c>
      <c r="BA92" s="4165">
        <v>1</v>
      </c>
      <c r="BB92" s="4165">
        <v>1</v>
      </c>
      <c r="BC92" s="4165">
        <v>1</v>
      </c>
      <c r="BD92" s="4165">
        <v>1</v>
      </c>
      <c r="BE92" s="4165">
        <v>1</v>
      </c>
      <c r="BF92" s="4165">
        <v>1</v>
      </c>
      <c r="BG92" s="4155" t="s">
        <v>359</v>
      </c>
      <c r="BH92" s="4155" t="s">
        <v>359</v>
      </c>
      <c r="BI92" s="4155" t="s">
        <v>359</v>
      </c>
      <c r="BJ92" s="4155" t="s">
        <v>359</v>
      </c>
      <c r="BK92" s="4155" t="s">
        <v>359</v>
      </c>
      <c r="BL92" s="4155" t="s">
        <v>359</v>
      </c>
      <c r="BM92" s="4155">
        <v>1</v>
      </c>
      <c r="BN92" s="4159">
        <v>38</v>
      </c>
      <c r="BO92" s="4159">
        <v>38</v>
      </c>
      <c r="BP92" s="3841" t="s">
        <v>574</v>
      </c>
      <c r="BQ92" s="3842">
        <v>7871</v>
      </c>
      <c r="BR92" s="3843">
        <v>101</v>
      </c>
      <c r="BS92" s="3843">
        <v>101</v>
      </c>
      <c r="BT92" s="3844" t="s">
        <v>574</v>
      </c>
      <c r="BU92" s="3845">
        <v>7871</v>
      </c>
      <c r="BV92" s="3843">
        <v>111</v>
      </c>
      <c r="BW92" s="3829" t="s">
        <v>359</v>
      </c>
      <c r="BX92" s="3844" t="s">
        <v>574</v>
      </c>
      <c r="BY92" s="3829" t="s">
        <v>359</v>
      </c>
      <c r="BZ92" s="3843">
        <v>122</v>
      </c>
      <c r="CA92" s="3829" t="s">
        <v>359</v>
      </c>
      <c r="CB92" s="3844" t="s">
        <v>574</v>
      </c>
      <c r="CC92" s="3829" t="s">
        <v>359</v>
      </c>
      <c r="CD92" s="3843">
        <v>134</v>
      </c>
      <c r="CE92" s="3829" t="s">
        <v>359</v>
      </c>
      <c r="CF92" s="3844" t="s">
        <v>574</v>
      </c>
      <c r="CG92" s="3829" t="s">
        <v>359</v>
      </c>
      <c r="CH92" s="3843">
        <v>148</v>
      </c>
      <c r="CI92" s="3829" t="s">
        <v>359</v>
      </c>
      <c r="CJ92" s="3844" t="s">
        <v>574</v>
      </c>
      <c r="CK92" s="3829" t="s">
        <v>359</v>
      </c>
      <c r="CL92" s="4159">
        <v>162</v>
      </c>
      <c r="CM92" s="3829" t="s">
        <v>359</v>
      </c>
      <c r="CN92" s="3844" t="s">
        <v>574</v>
      </c>
      <c r="CO92" s="3829" t="s">
        <v>359</v>
      </c>
      <c r="CP92" s="4160">
        <v>179</v>
      </c>
      <c r="CQ92" s="3829" t="s">
        <v>359</v>
      </c>
      <c r="CR92" s="3844" t="s">
        <v>574</v>
      </c>
      <c r="CS92" s="3829" t="s">
        <v>359</v>
      </c>
      <c r="CT92" s="4159">
        <v>197</v>
      </c>
      <c r="CU92" s="3829" t="s">
        <v>359</v>
      </c>
      <c r="CV92" s="3844" t="s">
        <v>574</v>
      </c>
      <c r="CW92" s="3829" t="s">
        <v>359</v>
      </c>
      <c r="CX92" s="4159">
        <v>216</v>
      </c>
      <c r="CY92" s="3829" t="s">
        <v>359</v>
      </c>
      <c r="CZ92" s="3844" t="s">
        <v>574</v>
      </c>
      <c r="DA92" s="3829" t="s">
        <v>359</v>
      </c>
      <c r="DB92" s="3843">
        <v>0</v>
      </c>
      <c r="DC92" s="3829" t="s">
        <v>359</v>
      </c>
      <c r="DD92" s="3844" t="s">
        <v>574</v>
      </c>
      <c r="DE92" s="3829" t="s">
        <v>359</v>
      </c>
      <c r="DF92" s="3843">
        <v>0</v>
      </c>
      <c r="DG92" s="3829" t="s">
        <v>359</v>
      </c>
      <c r="DH92" s="3844" t="s">
        <v>574</v>
      </c>
      <c r="DI92" s="3829" t="s">
        <v>359</v>
      </c>
      <c r="DJ92" s="3843">
        <v>0</v>
      </c>
      <c r="DK92" s="3829" t="s">
        <v>359</v>
      </c>
      <c r="DL92" s="3844" t="s">
        <v>574</v>
      </c>
      <c r="DM92" s="3829" t="s">
        <v>359</v>
      </c>
      <c r="DN92" s="3843">
        <v>0</v>
      </c>
      <c r="DO92" s="3829" t="s">
        <v>359</v>
      </c>
      <c r="DP92" s="3844" t="s">
        <v>574</v>
      </c>
      <c r="DQ92" s="3829" t="s">
        <v>359</v>
      </c>
      <c r="DR92" s="3843">
        <v>0</v>
      </c>
      <c r="DS92" s="3829" t="s">
        <v>359</v>
      </c>
      <c r="DT92" s="3844" t="s">
        <v>574</v>
      </c>
      <c r="DU92" s="3829" t="s">
        <v>359</v>
      </c>
      <c r="DV92" s="3843">
        <v>0</v>
      </c>
      <c r="DW92" s="3829" t="s">
        <v>359</v>
      </c>
      <c r="DX92" s="3844" t="s">
        <v>574</v>
      </c>
      <c r="DY92" s="3829" t="s">
        <v>359</v>
      </c>
      <c r="DZ92" s="4161">
        <f t="shared" si="11"/>
        <v>1408</v>
      </c>
      <c r="EA92" s="4155" t="s">
        <v>1069</v>
      </c>
      <c r="EB92" s="4155" t="s">
        <v>1070</v>
      </c>
      <c r="EC92" s="4155" t="s">
        <v>1766</v>
      </c>
      <c r="ED92" s="4155" t="s">
        <v>1095</v>
      </c>
      <c r="EE92" s="4155">
        <v>3183505487</v>
      </c>
      <c r="EF92" s="3850" t="s">
        <v>1089</v>
      </c>
      <c r="EG92" s="4155" t="s">
        <v>359</v>
      </c>
      <c r="EH92" s="4155" t="s">
        <v>359</v>
      </c>
      <c r="EI92" s="4155" t="s">
        <v>359</v>
      </c>
      <c r="EJ92" s="4165" t="s">
        <v>359</v>
      </c>
      <c r="EK92" s="3850" t="s">
        <v>359</v>
      </c>
      <c r="EL92" s="3851" t="s">
        <v>359</v>
      </c>
    </row>
    <row r="93" spans="1:142" s="3906" customFormat="1" ht="168.75" customHeight="1">
      <c r="A93" s="4154" t="s">
        <v>1731</v>
      </c>
      <c r="B93" s="4157">
        <v>0.25</v>
      </c>
      <c r="C93" s="4155" t="s">
        <v>2149</v>
      </c>
      <c r="D93" s="4173">
        <v>6.25E-2</v>
      </c>
      <c r="E93" s="4155" t="s">
        <v>1121</v>
      </c>
      <c r="F93" s="4155" t="s">
        <v>1774</v>
      </c>
      <c r="G93" s="4155" t="s">
        <v>2149</v>
      </c>
      <c r="H93" s="4173">
        <v>6.25E-2</v>
      </c>
      <c r="I93" s="4155" t="s">
        <v>1121</v>
      </c>
      <c r="J93" s="4155" t="s">
        <v>1774</v>
      </c>
      <c r="K93" s="4155" t="s">
        <v>1123</v>
      </c>
      <c r="L93" s="4155" t="s">
        <v>26</v>
      </c>
      <c r="M93" s="4155" t="s">
        <v>437</v>
      </c>
      <c r="N93" s="4155" t="s">
        <v>359</v>
      </c>
      <c r="O93" s="4168"/>
      <c r="P93" s="4156">
        <v>48578</v>
      </c>
      <c r="Q93" s="4155" t="s">
        <v>359</v>
      </c>
      <c r="R93" s="4155" t="s">
        <v>1124</v>
      </c>
      <c r="S93" s="4155" t="s">
        <v>359</v>
      </c>
      <c r="T93" s="4155" t="s">
        <v>1124</v>
      </c>
      <c r="U93" s="4155" t="s">
        <v>359</v>
      </c>
      <c r="V93" s="4155" t="s">
        <v>1124</v>
      </c>
      <c r="W93" s="4155" t="s">
        <v>359</v>
      </c>
      <c r="X93" s="4155" t="s">
        <v>1124</v>
      </c>
      <c r="Y93" s="4155" t="s">
        <v>359</v>
      </c>
      <c r="Z93" s="4155" t="s">
        <v>1124</v>
      </c>
      <c r="AA93" s="4155" t="s">
        <v>359</v>
      </c>
      <c r="AB93" s="4155" t="s">
        <v>359</v>
      </c>
      <c r="AC93" s="4155" t="s">
        <v>359</v>
      </c>
      <c r="AD93" s="4155" t="s">
        <v>359</v>
      </c>
      <c r="AE93" s="4155" t="s">
        <v>359</v>
      </c>
      <c r="AF93" s="4155" t="s">
        <v>359</v>
      </c>
      <c r="AG93" s="4155" t="s">
        <v>1124</v>
      </c>
      <c r="AH93" s="4155" t="s">
        <v>359</v>
      </c>
      <c r="AI93" s="4155" t="s">
        <v>2150</v>
      </c>
      <c r="AJ93" s="4173">
        <v>4.4000000000000003E-3</v>
      </c>
      <c r="AK93" s="4155" t="s">
        <v>2151</v>
      </c>
      <c r="AL93" s="3928" t="s">
        <v>2152</v>
      </c>
      <c r="AM93" s="4155" t="s">
        <v>702</v>
      </c>
      <c r="AN93" s="4155" t="s">
        <v>1742</v>
      </c>
      <c r="AO93" s="4155" t="s">
        <v>1136</v>
      </c>
      <c r="AP93" s="4155" t="s">
        <v>23</v>
      </c>
      <c r="AQ93" s="3837" t="str">
        <f t="shared" si="10"/>
        <v>NO</v>
      </c>
      <c r="AR93" s="4155" t="s">
        <v>437</v>
      </c>
      <c r="AS93" s="4155" t="s">
        <v>437</v>
      </c>
      <c r="AT93" s="4155"/>
      <c r="AU93" s="4156">
        <v>45078</v>
      </c>
      <c r="AV93" s="4156">
        <v>48578</v>
      </c>
      <c r="AW93" s="4157">
        <v>1</v>
      </c>
      <c r="AX93" s="4157">
        <v>1</v>
      </c>
      <c r="AY93" s="4157">
        <v>1</v>
      </c>
      <c r="AZ93" s="4157">
        <v>1</v>
      </c>
      <c r="BA93" s="4157">
        <v>1</v>
      </c>
      <c r="BB93" s="4157">
        <v>1</v>
      </c>
      <c r="BC93" s="4157">
        <v>1</v>
      </c>
      <c r="BD93" s="4157">
        <v>1</v>
      </c>
      <c r="BE93" s="4157">
        <v>1</v>
      </c>
      <c r="BF93" s="4157">
        <v>1</v>
      </c>
      <c r="BG93" s="4155" t="s">
        <v>359</v>
      </c>
      <c r="BH93" s="4155" t="s">
        <v>359</v>
      </c>
      <c r="BI93" s="4155" t="s">
        <v>359</v>
      </c>
      <c r="BJ93" s="4155" t="s">
        <v>359</v>
      </c>
      <c r="BK93" s="4155" t="s">
        <v>359</v>
      </c>
      <c r="BL93" s="4155" t="s">
        <v>359</v>
      </c>
      <c r="BM93" s="4157">
        <v>1</v>
      </c>
      <c r="BN93" s="4159">
        <v>158</v>
      </c>
      <c r="BO93" s="4159">
        <v>158</v>
      </c>
      <c r="BP93" s="3841" t="s">
        <v>574</v>
      </c>
      <c r="BQ93" s="3842">
        <v>7871</v>
      </c>
      <c r="BR93" s="3843">
        <v>166</v>
      </c>
      <c r="BS93" s="3843">
        <v>166</v>
      </c>
      <c r="BT93" s="3844" t="s">
        <v>574</v>
      </c>
      <c r="BU93" s="3845">
        <v>7871</v>
      </c>
      <c r="BV93" s="3843">
        <v>174</v>
      </c>
      <c r="BW93" s="3829" t="s">
        <v>359</v>
      </c>
      <c r="BX93" s="3844" t="s">
        <v>574</v>
      </c>
      <c r="BY93" s="3829" t="s">
        <v>359</v>
      </c>
      <c r="BZ93" s="3843">
        <v>183</v>
      </c>
      <c r="CA93" s="3829" t="s">
        <v>359</v>
      </c>
      <c r="CB93" s="3844" t="s">
        <v>574</v>
      </c>
      <c r="CC93" s="3829" t="s">
        <v>359</v>
      </c>
      <c r="CD93" s="3843">
        <v>192</v>
      </c>
      <c r="CE93" s="3829" t="s">
        <v>359</v>
      </c>
      <c r="CF93" s="3844" t="s">
        <v>574</v>
      </c>
      <c r="CG93" s="3829" t="s">
        <v>359</v>
      </c>
      <c r="CH93" s="3843">
        <v>201</v>
      </c>
      <c r="CI93" s="3829" t="s">
        <v>359</v>
      </c>
      <c r="CJ93" s="3844" t="s">
        <v>574</v>
      </c>
      <c r="CK93" s="3829" t="s">
        <v>359</v>
      </c>
      <c r="CL93" s="4159">
        <v>211</v>
      </c>
      <c r="CM93" s="3829" t="s">
        <v>359</v>
      </c>
      <c r="CN93" s="3844" t="s">
        <v>574</v>
      </c>
      <c r="CO93" s="3829" t="s">
        <v>359</v>
      </c>
      <c r="CP93" s="4160">
        <v>221</v>
      </c>
      <c r="CQ93" s="3829" t="s">
        <v>359</v>
      </c>
      <c r="CR93" s="3844" t="s">
        <v>574</v>
      </c>
      <c r="CS93" s="3829" t="s">
        <v>359</v>
      </c>
      <c r="CT93" s="4159">
        <v>232</v>
      </c>
      <c r="CU93" s="3829" t="s">
        <v>359</v>
      </c>
      <c r="CV93" s="3844" t="s">
        <v>574</v>
      </c>
      <c r="CW93" s="3829" t="s">
        <v>359</v>
      </c>
      <c r="CX93" s="4159">
        <v>243</v>
      </c>
      <c r="CY93" s="3829" t="s">
        <v>359</v>
      </c>
      <c r="CZ93" s="3844" t="s">
        <v>574</v>
      </c>
      <c r="DA93" s="3829" t="s">
        <v>359</v>
      </c>
      <c r="DB93" s="3843">
        <v>0</v>
      </c>
      <c r="DC93" s="3829" t="s">
        <v>359</v>
      </c>
      <c r="DD93" s="3844" t="s">
        <v>574</v>
      </c>
      <c r="DE93" s="3829" t="s">
        <v>359</v>
      </c>
      <c r="DF93" s="3843">
        <v>0</v>
      </c>
      <c r="DG93" s="3829" t="s">
        <v>359</v>
      </c>
      <c r="DH93" s="3844" t="s">
        <v>574</v>
      </c>
      <c r="DI93" s="3829" t="s">
        <v>359</v>
      </c>
      <c r="DJ93" s="3843">
        <v>0</v>
      </c>
      <c r="DK93" s="3829" t="s">
        <v>359</v>
      </c>
      <c r="DL93" s="3844" t="s">
        <v>574</v>
      </c>
      <c r="DM93" s="3829" t="s">
        <v>359</v>
      </c>
      <c r="DN93" s="3843">
        <v>0</v>
      </c>
      <c r="DO93" s="3829" t="s">
        <v>359</v>
      </c>
      <c r="DP93" s="3844" t="s">
        <v>574</v>
      </c>
      <c r="DQ93" s="3829" t="s">
        <v>359</v>
      </c>
      <c r="DR93" s="3843">
        <v>0</v>
      </c>
      <c r="DS93" s="3829" t="s">
        <v>359</v>
      </c>
      <c r="DT93" s="3844" t="s">
        <v>574</v>
      </c>
      <c r="DU93" s="3829" t="s">
        <v>359</v>
      </c>
      <c r="DV93" s="3843">
        <v>0</v>
      </c>
      <c r="DW93" s="3829" t="s">
        <v>359</v>
      </c>
      <c r="DX93" s="3844" t="s">
        <v>574</v>
      </c>
      <c r="DY93" s="3829" t="s">
        <v>359</v>
      </c>
      <c r="DZ93" s="4161">
        <f t="shared" si="11"/>
        <v>1981</v>
      </c>
      <c r="EA93" s="4155" t="s">
        <v>1069</v>
      </c>
      <c r="EB93" s="4155" t="s">
        <v>1070</v>
      </c>
      <c r="EC93" s="4155" t="s">
        <v>1106</v>
      </c>
      <c r="ED93" s="4155" t="s">
        <v>1107</v>
      </c>
      <c r="EE93" s="4155">
        <v>3144219306</v>
      </c>
      <c r="EF93" s="3847" t="s">
        <v>1756</v>
      </c>
      <c r="EG93" s="4165" t="s">
        <v>359</v>
      </c>
      <c r="EH93" s="4165" t="s">
        <v>359</v>
      </c>
      <c r="EI93" s="4165" t="s">
        <v>359</v>
      </c>
      <c r="EJ93" s="4165" t="s">
        <v>359</v>
      </c>
      <c r="EK93" s="4165" t="s">
        <v>359</v>
      </c>
      <c r="EL93" s="3851" t="s">
        <v>359</v>
      </c>
    </row>
    <row r="94" spans="1:142" s="3906" customFormat="1" ht="168.75" customHeight="1">
      <c r="A94" s="4154" t="s">
        <v>1731</v>
      </c>
      <c r="B94" s="4157">
        <v>0.25</v>
      </c>
      <c r="C94" s="4155" t="s">
        <v>2149</v>
      </c>
      <c r="D94" s="4173">
        <v>6.25E-2</v>
      </c>
      <c r="E94" s="4155" t="s">
        <v>1121</v>
      </c>
      <c r="F94" s="4155" t="s">
        <v>1778</v>
      </c>
      <c r="G94" s="4155" t="s">
        <v>2149</v>
      </c>
      <c r="H94" s="4173">
        <v>6.25E-2</v>
      </c>
      <c r="I94" s="4155" t="s">
        <v>1121</v>
      </c>
      <c r="J94" s="4155" t="s">
        <v>1778</v>
      </c>
      <c r="K94" s="4155" t="s">
        <v>1123</v>
      </c>
      <c r="L94" s="4155" t="s">
        <v>26</v>
      </c>
      <c r="M94" s="4155" t="s">
        <v>437</v>
      </c>
      <c r="N94" s="4155" t="s">
        <v>359</v>
      </c>
      <c r="O94" s="4168"/>
      <c r="P94" s="4156">
        <v>48578</v>
      </c>
      <c r="Q94" s="4155" t="s">
        <v>359</v>
      </c>
      <c r="R94" s="4155" t="s">
        <v>1124</v>
      </c>
      <c r="S94" s="4155" t="s">
        <v>359</v>
      </c>
      <c r="T94" s="4155" t="s">
        <v>1124</v>
      </c>
      <c r="U94" s="4155" t="s">
        <v>359</v>
      </c>
      <c r="V94" s="4155" t="s">
        <v>1124</v>
      </c>
      <c r="W94" s="4155" t="s">
        <v>359</v>
      </c>
      <c r="X94" s="4155" t="s">
        <v>1124</v>
      </c>
      <c r="Y94" s="4155" t="s">
        <v>359</v>
      </c>
      <c r="Z94" s="4155" t="s">
        <v>1124</v>
      </c>
      <c r="AA94" s="4155" t="s">
        <v>359</v>
      </c>
      <c r="AB94" s="4155" t="s">
        <v>359</v>
      </c>
      <c r="AC94" s="4155" t="s">
        <v>359</v>
      </c>
      <c r="AD94" s="4155" t="s">
        <v>359</v>
      </c>
      <c r="AE94" s="4155" t="s">
        <v>359</v>
      </c>
      <c r="AF94" s="4155" t="s">
        <v>359</v>
      </c>
      <c r="AG94" s="4155" t="s">
        <v>1124</v>
      </c>
      <c r="AH94" s="4155" t="s">
        <v>359</v>
      </c>
      <c r="AI94" s="4155" t="s">
        <v>2153</v>
      </c>
      <c r="AJ94" s="4173">
        <v>4.4000000000000003E-3</v>
      </c>
      <c r="AK94" s="4155" t="s">
        <v>1779</v>
      </c>
      <c r="AL94" s="4155" t="s">
        <v>1780</v>
      </c>
      <c r="AM94" s="4155" t="s">
        <v>702</v>
      </c>
      <c r="AN94" s="4155" t="s">
        <v>1742</v>
      </c>
      <c r="AO94" s="4155" t="s">
        <v>1781</v>
      </c>
      <c r="AP94" s="4155" t="s">
        <v>23</v>
      </c>
      <c r="AQ94" s="3837" t="str">
        <f t="shared" si="10"/>
        <v>NO</v>
      </c>
      <c r="AR94" s="4155" t="s">
        <v>437</v>
      </c>
      <c r="AS94" s="4157">
        <v>1</v>
      </c>
      <c r="AT94" s="4155">
        <v>2021</v>
      </c>
      <c r="AU94" s="4156">
        <v>45078</v>
      </c>
      <c r="AV94" s="4156">
        <v>48578</v>
      </c>
      <c r="AW94" s="4157">
        <v>1</v>
      </c>
      <c r="AX94" s="4157">
        <v>1</v>
      </c>
      <c r="AY94" s="4157">
        <v>1</v>
      </c>
      <c r="AZ94" s="4157">
        <v>1</v>
      </c>
      <c r="BA94" s="4157">
        <v>1</v>
      </c>
      <c r="BB94" s="4157">
        <v>1</v>
      </c>
      <c r="BC94" s="4157">
        <v>1</v>
      </c>
      <c r="BD94" s="4157">
        <v>1</v>
      </c>
      <c r="BE94" s="4157">
        <v>1</v>
      </c>
      <c r="BF94" s="4157">
        <v>1</v>
      </c>
      <c r="BG94" s="4155" t="s">
        <v>359</v>
      </c>
      <c r="BH94" s="4155" t="s">
        <v>359</v>
      </c>
      <c r="BI94" s="4155" t="s">
        <v>359</v>
      </c>
      <c r="BJ94" s="4155" t="s">
        <v>359</v>
      </c>
      <c r="BK94" s="4155" t="s">
        <v>359</v>
      </c>
      <c r="BL94" s="4155" t="s">
        <v>359</v>
      </c>
      <c r="BM94" s="4157">
        <v>1</v>
      </c>
      <c r="BN94" s="4159">
        <v>208</v>
      </c>
      <c r="BO94" s="4159">
        <v>208</v>
      </c>
      <c r="BP94" s="3841" t="s">
        <v>574</v>
      </c>
      <c r="BQ94" s="3842">
        <v>7871</v>
      </c>
      <c r="BR94" s="3843">
        <v>218</v>
      </c>
      <c r="BS94" s="3843">
        <v>218</v>
      </c>
      <c r="BT94" s="3844" t="s">
        <v>574</v>
      </c>
      <c r="BU94" s="3845">
        <v>7871</v>
      </c>
      <c r="BV94" s="3843">
        <v>229</v>
      </c>
      <c r="BW94" s="3829" t="s">
        <v>359</v>
      </c>
      <c r="BX94" s="3844" t="s">
        <v>574</v>
      </c>
      <c r="BY94" s="3829" t="s">
        <v>359</v>
      </c>
      <c r="BZ94" s="3843">
        <v>240</v>
      </c>
      <c r="CA94" s="3829" t="s">
        <v>359</v>
      </c>
      <c r="CB94" s="3844" t="s">
        <v>574</v>
      </c>
      <c r="CC94" s="3829" t="s">
        <v>359</v>
      </c>
      <c r="CD94" s="3843">
        <v>252</v>
      </c>
      <c r="CE94" s="3829" t="s">
        <v>359</v>
      </c>
      <c r="CF94" s="3844" t="s">
        <v>574</v>
      </c>
      <c r="CG94" s="3829" t="s">
        <v>359</v>
      </c>
      <c r="CH94" s="3843">
        <v>264</v>
      </c>
      <c r="CI94" s="3829" t="s">
        <v>359</v>
      </c>
      <c r="CJ94" s="3844" t="s">
        <v>574</v>
      </c>
      <c r="CK94" s="3829" t="s">
        <v>359</v>
      </c>
      <c r="CL94" s="4159">
        <v>277</v>
      </c>
      <c r="CM94" s="3829" t="s">
        <v>359</v>
      </c>
      <c r="CN94" s="3844" t="s">
        <v>574</v>
      </c>
      <c r="CO94" s="3829" t="s">
        <v>359</v>
      </c>
      <c r="CP94" s="4160">
        <v>291</v>
      </c>
      <c r="CQ94" s="3829" t="s">
        <v>359</v>
      </c>
      <c r="CR94" s="3844" t="s">
        <v>574</v>
      </c>
      <c r="CS94" s="3829" t="s">
        <v>359</v>
      </c>
      <c r="CT94" s="4159">
        <v>305</v>
      </c>
      <c r="CU94" s="3829" t="s">
        <v>359</v>
      </c>
      <c r="CV94" s="3844" t="s">
        <v>574</v>
      </c>
      <c r="CW94" s="3829" t="s">
        <v>359</v>
      </c>
      <c r="CX94" s="4159">
        <v>320</v>
      </c>
      <c r="CY94" s="3829" t="s">
        <v>359</v>
      </c>
      <c r="CZ94" s="3844" t="s">
        <v>574</v>
      </c>
      <c r="DA94" s="3829" t="s">
        <v>359</v>
      </c>
      <c r="DB94" s="3843">
        <v>0</v>
      </c>
      <c r="DC94" s="3829" t="s">
        <v>359</v>
      </c>
      <c r="DD94" s="3844" t="s">
        <v>574</v>
      </c>
      <c r="DE94" s="3829" t="s">
        <v>359</v>
      </c>
      <c r="DF94" s="3843">
        <v>0</v>
      </c>
      <c r="DG94" s="3829" t="s">
        <v>359</v>
      </c>
      <c r="DH94" s="3844" t="s">
        <v>574</v>
      </c>
      <c r="DI94" s="3829" t="s">
        <v>359</v>
      </c>
      <c r="DJ94" s="3843">
        <v>0</v>
      </c>
      <c r="DK94" s="3829" t="s">
        <v>359</v>
      </c>
      <c r="DL94" s="3844" t="s">
        <v>574</v>
      </c>
      <c r="DM94" s="3829" t="s">
        <v>359</v>
      </c>
      <c r="DN94" s="3843">
        <v>0</v>
      </c>
      <c r="DO94" s="3829" t="s">
        <v>359</v>
      </c>
      <c r="DP94" s="3844" t="s">
        <v>574</v>
      </c>
      <c r="DQ94" s="3829" t="s">
        <v>359</v>
      </c>
      <c r="DR94" s="3843">
        <v>0</v>
      </c>
      <c r="DS94" s="3829" t="s">
        <v>359</v>
      </c>
      <c r="DT94" s="3844" t="s">
        <v>574</v>
      </c>
      <c r="DU94" s="3829" t="s">
        <v>359</v>
      </c>
      <c r="DV94" s="3843">
        <v>0</v>
      </c>
      <c r="DW94" s="3829" t="s">
        <v>359</v>
      </c>
      <c r="DX94" s="3844" t="s">
        <v>574</v>
      </c>
      <c r="DY94" s="3829" t="s">
        <v>359</v>
      </c>
      <c r="DZ94" s="4161">
        <f t="shared" si="11"/>
        <v>2604</v>
      </c>
      <c r="EA94" s="4155" t="s">
        <v>1069</v>
      </c>
      <c r="EB94" s="4155" t="s">
        <v>1070</v>
      </c>
      <c r="EC94" s="4155" t="s">
        <v>1106</v>
      </c>
      <c r="ED94" s="4155" t="s">
        <v>1107</v>
      </c>
      <c r="EE94" s="4155">
        <v>3144219306</v>
      </c>
      <c r="EF94" s="3847" t="s">
        <v>1756</v>
      </c>
      <c r="EG94" s="4165" t="s">
        <v>359</v>
      </c>
      <c r="EH94" s="4165" t="s">
        <v>359</v>
      </c>
      <c r="EI94" s="4165" t="s">
        <v>359</v>
      </c>
      <c r="EJ94" s="4165" t="s">
        <v>359</v>
      </c>
      <c r="EK94" s="4165" t="s">
        <v>359</v>
      </c>
      <c r="EL94" s="3851" t="s">
        <v>359</v>
      </c>
    </row>
    <row r="95" spans="1:142" s="3906" customFormat="1" ht="168.75" customHeight="1">
      <c r="A95" s="4154" t="s">
        <v>1731</v>
      </c>
      <c r="B95" s="4157">
        <v>0.25</v>
      </c>
      <c r="C95" s="4155" t="s">
        <v>2149</v>
      </c>
      <c r="D95" s="4173">
        <v>6.25E-2</v>
      </c>
      <c r="E95" s="4155" t="s">
        <v>1121</v>
      </c>
      <c r="F95" s="4155" t="s">
        <v>1769</v>
      </c>
      <c r="G95" s="4155" t="s">
        <v>2149</v>
      </c>
      <c r="H95" s="4173">
        <v>6.25E-2</v>
      </c>
      <c r="I95" s="4155" t="s">
        <v>1121</v>
      </c>
      <c r="J95" s="4155" t="s">
        <v>1769</v>
      </c>
      <c r="K95" s="4155" t="s">
        <v>1123</v>
      </c>
      <c r="L95" s="4155" t="s">
        <v>26</v>
      </c>
      <c r="M95" s="4155" t="s">
        <v>437</v>
      </c>
      <c r="N95" s="4155" t="s">
        <v>359</v>
      </c>
      <c r="O95" s="4168"/>
      <c r="P95" s="4156">
        <v>48578</v>
      </c>
      <c r="Q95" s="4155" t="s">
        <v>359</v>
      </c>
      <c r="R95" s="4155" t="s">
        <v>1124</v>
      </c>
      <c r="S95" s="4155" t="s">
        <v>359</v>
      </c>
      <c r="T95" s="4155" t="s">
        <v>1124</v>
      </c>
      <c r="U95" s="4155" t="s">
        <v>359</v>
      </c>
      <c r="V95" s="4155" t="s">
        <v>1124</v>
      </c>
      <c r="W95" s="4155" t="s">
        <v>359</v>
      </c>
      <c r="X95" s="4155" t="s">
        <v>1124</v>
      </c>
      <c r="Y95" s="4155" t="s">
        <v>359</v>
      </c>
      <c r="Z95" s="4155" t="s">
        <v>1124</v>
      </c>
      <c r="AA95" s="4155" t="s">
        <v>359</v>
      </c>
      <c r="AB95" s="4155" t="s">
        <v>359</v>
      </c>
      <c r="AC95" s="4155" t="s">
        <v>359</v>
      </c>
      <c r="AD95" s="4155" t="s">
        <v>359</v>
      </c>
      <c r="AE95" s="4155" t="s">
        <v>359</v>
      </c>
      <c r="AF95" s="4155" t="s">
        <v>359</v>
      </c>
      <c r="AG95" s="4155" t="s">
        <v>1124</v>
      </c>
      <c r="AH95" s="4155" t="s">
        <v>359</v>
      </c>
      <c r="AI95" s="4155" t="s">
        <v>2154</v>
      </c>
      <c r="AJ95" s="4173">
        <v>4.4000000000000003E-3</v>
      </c>
      <c r="AK95" s="4155" t="s">
        <v>1783</v>
      </c>
      <c r="AL95" s="4155" t="s">
        <v>1143</v>
      </c>
      <c r="AM95" s="4155" t="s">
        <v>702</v>
      </c>
      <c r="AN95" s="4155" t="s">
        <v>1742</v>
      </c>
      <c r="AO95" s="4155" t="s">
        <v>1781</v>
      </c>
      <c r="AP95" s="4155" t="s">
        <v>20</v>
      </c>
      <c r="AQ95" s="3837" t="str">
        <f t="shared" si="10"/>
        <v>NO</v>
      </c>
      <c r="AR95" s="4155" t="s">
        <v>437</v>
      </c>
      <c r="AS95" s="4155">
        <v>2</v>
      </c>
      <c r="AT95" s="4155">
        <v>2022</v>
      </c>
      <c r="AU95" s="4156">
        <v>45078</v>
      </c>
      <c r="AV95" s="4156">
        <v>48578</v>
      </c>
      <c r="AW95" s="4155">
        <v>2</v>
      </c>
      <c r="AX95" s="4155">
        <v>4</v>
      </c>
      <c r="AY95" s="4155">
        <v>4</v>
      </c>
      <c r="AZ95" s="4155">
        <v>4</v>
      </c>
      <c r="BA95" s="4155">
        <v>4</v>
      </c>
      <c r="BB95" s="4155">
        <v>4</v>
      </c>
      <c r="BC95" s="4155">
        <v>4</v>
      </c>
      <c r="BD95" s="4155">
        <v>4</v>
      </c>
      <c r="BE95" s="4155">
        <v>4</v>
      </c>
      <c r="BF95" s="4155">
        <v>4</v>
      </c>
      <c r="BG95" s="4155" t="s">
        <v>359</v>
      </c>
      <c r="BH95" s="4155" t="s">
        <v>359</v>
      </c>
      <c r="BI95" s="4155" t="s">
        <v>359</v>
      </c>
      <c r="BJ95" s="4155" t="s">
        <v>359</v>
      </c>
      <c r="BK95" s="4155" t="s">
        <v>359</v>
      </c>
      <c r="BL95" s="4155" t="s">
        <v>359</v>
      </c>
      <c r="BM95" s="4155">
        <v>38</v>
      </c>
      <c r="BN95" s="4159">
        <v>43</v>
      </c>
      <c r="BO95" s="4159">
        <v>43</v>
      </c>
      <c r="BP95" s="3841" t="s">
        <v>574</v>
      </c>
      <c r="BQ95" s="3842">
        <v>7871</v>
      </c>
      <c r="BR95" s="3843">
        <v>45</v>
      </c>
      <c r="BS95" s="3843">
        <v>45</v>
      </c>
      <c r="BT95" s="3844" t="s">
        <v>574</v>
      </c>
      <c r="BU95" s="3845">
        <v>7871</v>
      </c>
      <c r="BV95" s="3843">
        <v>47</v>
      </c>
      <c r="BW95" s="3829" t="s">
        <v>359</v>
      </c>
      <c r="BX95" s="3844" t="s">
        <v>574</v>
      </c>
      <c r="BY95" s="3829" t="s">
        <v>359</v>
      </c>
      <c r="BZ95" s="3843">
        <v>49</v>
      </c>
      <c r="CA95" s="3829" t="s">
        <v>359</v>
      </c>
      <c r="CB95" s="3844" t="s">
        <v>574</v>
      </c>
      <c r="CC95" s="3829" t="s">
        <v>359</v>
      </c>
      <c r="CD95" s="3843">
        <v>51</v>
      </c>
      <c r="CE95" s="3829" t="s">
        <v>359</v>
      </c>
      <c r="CF95" s="3844" t="s">
        <v>574</v>
      </c>
      <c r="CG95" s="3829" t="s">
        <v>359</v>
      </c>
      <c r="CH95" s="3843">
        <v>53</v>
      </c>
      <c r="CI95" s="3829" t="s">
        <v>359</v>
      </c>
      <c r="CJ95" s="3844" t="s">
        <v>574</v>
      </c>
      <c r="CK95" s="3829" t="s">
        <v>359</v>
      </c>
      <c r="CL95" s="4159">
        <v>56</v>
      </c>
      <c r="CM95" s="3829" t="s">
        <v>359</v>
      </c>
      <c r="CN95" s="3844" t="s">
        <v>574</v>
      </c>
      <c r="CO95" s="3829" t="s">
        <v>359</v>
      </c>
      <c r="CP95" s="4160">
        <v>59</v>
      </c>
      <c r="CQ95" s="3829" t="s">
        <v>359</v>
      </c>
      <c r="CR95" s="3844" t="s">
        <v>574</v>
      </c>
      <c r="CS95" s="3829" t="s">
        <v>359</v>
      </c>
      <c r="CT95" s="4159">
        <v>62</v>
      </c>
      <c r="CU95" s="3829" t="s">
        <v>359</v>
      </c>
      <c r="CV95" s="3844" t="s">
        <v>574</v>
      </c>
      <c r="CW95" s="3829" t="s">
        <v>359</v>
      </c>
      <c r="CX95" s="4159">
        <v>65</v>
      </c>
      <c r="CY95" s="3829" t="s">
        <v>359</v>
      </c>
      <c r="CZ95" s="3844" t="s">
        <v>574</v>
      </c>
      <c r="DA95" s="3829" t="s">
        <v>359</v>
      </c>
      <c r="DB95" s="3843">
        <v>0</v>
      </c>
      <c r="DC95" s="3829" t="s">
        <v>359</v>
      </c>
      <c r="DD95" s="3844" t="s">
        <v>574</v>
      </c>
      <c r="DE95" s="3829" t="s">
        <v>359</v>
      </c>
      <c r="DF95" s="3843">
        <v>0</v>
      </c>
      <c r="DG95" s="3829" t="s">
        <v>359</v>
      </c>
      <c r="DH95" s="3844" t="s">
        <v>574</v>
      </c>
      <c r="DI95" s="3829" t="s">
        <v>359</v>
      </c>
      <c r="DJ95" s="3843">
        <v>0</v>
      </c>
      <c r="DK95" s="3829" t="s">
        <v>359</v>
      </c>
      <c r="DL95" s="3844" t="s">
        <v>574</v>
      </c>
      <c r="DM95" s="3829" t="s">
        <v>359</v>
      </c>
      <c r="DN95" s="3843">
        <v>0</v>
      </c>
      <c r="DO95" s="3829" t="s">
        <v>359</v>
      </c>
      <c r="DP95" s="3844" t="s">
        <v>574</v>
      </c>
      <c r="DQ95" s="3829" t="s">
        <v>359</v>
      </c>
      <c r="DR95" s="3843">
        <v>0</v>
      </c>
      <c r="DS95" s="3829" t="s">
        <v>359</v>
      </c>
      <c r="DT95" s="3844" t="s">
        <v>574</v>
      </c>
      <c r="DU95" s="3829" t="s">
        <v>359</v>
      </c>
      <c r="DV95" s="3843">
        <v>0</v>
      </c>
      <c r="DW95" s="3829" t="s">
        <v>359</v>
      </c>
      <c r="DX95" s="3844" t="s">
        <v>574</v>
      </c>
      <c r="DY95" s="3829" t="s">
        <v>359</v>
      </c>
      <c r="DZ95" s="4161">
        <f t="shared" si="11"/>
        <v>530</v>
      </c>
      <c r="EA95" s="4155" t="s">
        <v>1069</v>
      </c>
      <c r="EB95" s="4155" t="s">
        <v>1070</v>
      </c>
      <c r="EC95" s="4155" t="s">
        <v>1106</v>
      </c>
      <c r="ED95" s="4155" t="s">
        <v>1107</v>
      </c>
      <c r="EE95" s="4155">
        <v>3144219306</v>
      </c>
      <c r="EF95" s="3847" t="s">
        <v>1756</v>
      </c>
      <c r="EG95" s="3850" t="s">
        <v>359</v>
      </c>
      <c r="EH95" s="4155" t="s">
        <v>359</v>
      </c>
      <c r="EI95" s="4155" t="s">
        <v>359</v>
      </c>
      <c r="EJ95" s="4155" t="s">
        <v>359</v>
      </c>
      <c r="EK95" s="4165" t="s">
        <v>359</v>
      </c>
      <c r="EL95" s="3851" t="s">
        <v>359</v>
      </c>
    </row>
    <row r="96" spans="1:142" s="3906" customFormat="1" ht="168.75" customHeight="1">
      <c r="A96" s="4154" t="s">
        <v>1731</v>
      </c>
      <c r="B96" s="4157">
        <v>0.25</v>
      </c>
      <c r="C96" s="4155" t="s">
        <v>2149</v>
      </c>
      <c r="D96" s="4173">
        <v>6.25E-2</v>
      </c>
      <c r="E96" s="4155" t="s">
        <v>1121</v>
      </c>
      <c r="F96" s="4155" t="s">
        <v>1784</v>
      </c>
      <c r="G96" s="4155" t="s">
        <v>2149</v>
      </c>
      <c r="H96" s="4173">
        <v>6.25E-2</v>
      </c>
      <c r="I96" s="4155" t="s">
        <v>1121</v>
      </c>
      <c r="J96" s="4155" t="s">
        <v>1784</v>
      </c>
      <c r="K96" s="4155" t="s">
        <v>1123</v>
      </c>
      <c r="L96" s="4155" t="s">
        <v>26</v>
      </c>
      <c r="M96" s="4155" t="s">
        <v>437</v>
      </c>
      <c r="N96" s="4155" t="s">
        <v>359</v>
      </c>
      <c r="O96" s="4168"/>
      <c r="P96" s="4156">
        <v>48578</v>
      </c>
      <c r="Q96" s="4155" t="s">
        <v>359</v>
      </c>
      <c r="R96" s="4155" t="s">
        <v>1124</v>
      </c>
      <c r="S96" s="4155" t="s">
        <v>359</v>
      </c>
      <c r="T96" s="4155" t="s">
        <v>1124</v>
      </c>
      <c r="U96" s="4155" t="s">
        <v>359</v>
      </c>
      <c r="V96" s="4155" t="s">
        <v>1124</v>
      </c>
      <c r="W96" s="4155" t="s">
        <v>359</v>
      </c>
      <c r="X96" s="4155" t="s">
        <v>1124</v>
      </c>
      <c r="Y96" s="4155" t="s">
        <v>359</v>
      </c>
      <c r="Z96" s="4155" t="s">
        <v>1124</v>
      </c>
      <c r="AA96" s="4155" t="s">
        <v>359</v>
      </c>
      <c r="AB96" s="4155" t="s">
        <v>359</v>
      </c>
      <c r="AC96" s="4155" t="s">
        <v>359</v>
      </c>
      <c r="AD96" s="4155" t="s">
        <v>359</v>
      </c>
      <c r="AE96" s="4155" t="s">
        <v>359</v>
      </c>
      <c r="AF96" s="4155" t="s">
        <v>359</v>
      </c>
      <c r="AG96" s="4155" t="s">
        <v>1124</v>
      </c>
      <c r="AH96" s="4155" t="s">
        <v>359</v>
      </c>
      <c r="AI96" s="4155" t="s">
        <v>2155</v>
      </c>
      <c r="AJ96" s="4173">
        <v>4.4000000000000003E-3</v>
      </c>
      <c r="AK96" s="4155" t="s">
        <v>1785</v>
      </c>
      <c r="AL96" s="4155" t="s">
        <v>1146</v>
      </c>
      <c r="AM96" s="4155" t="s">
        <v>702</v>
      </c>
      <c r="AN96" s="4155" t="s">
        <v>1786</v>
      </c>
      <c r="AO96" s="4155" t="s">
        <v>5</v>
      </c>
      <c r="AP96" s="4155" t="s">
        <v>20</v>
      </c>
      <c r="AQ96" s="3837" t="str">
        <f t="shared" si="10"/>
        <v>NO</v>
      </c>
      <c r="AR96" s="4155" t="s">
        <v>437</v>
      </c>
      <c r="AS96" s="4155">
        <v>2</v>
      </c>
      <c r="AT96" s="4155">
        <v>2022</v>
      </c>
      <c r="AU96" s="4156">
        <v>45078</v>
      </c>
      <c r="AV96" s="4156">
        <v>48578</v>
      </c>
      <c r="AW96" s="4155">
        <v>2</v>
      </c>
      <c r="AX96" s="4155">
        <v>2</v>
      </c>
      <c r="AY96" s="4155">
        <v>2</v>
      </c>
      <c r="AZ96" s="4155">
        <v>2</v>
      </c>
      <c r="BA96" s="4155">
        <v>2</v>
      </c>
      <c r="BB96" s="4155">
        <v>2</v>
      </c>
      <c r="BC96" s="4155">
        <v>2</v>
      </c>
      <c r="BD96" s="4155">
        <v>2</v>
      </c>
      <c r="BE96" s="4155">
        <v>2</v>
      </c>
      <c r="BF96" s="4155">
        <v>2</v>
      </c>
      <c r="BG96" s="4155"/>
      <c r="BH96" s="4155"/>
      <c r="BI96" s="4155"/>
      <c r="BJ96" s="4155"/>
      <c r="BK96" s="4155"/>
      <c r="BL96" s="4155"/>
      <c r="BM96" s="4155">
        <v>20</v>
      </c>
      <c r="BN96" s="4159">
        <v>7</v>
      </c>
      <c r="BO96" s="4159">
        <v>7</v>
      </c>
      <c r="BP96" s="3841" t="s">
        <v>1787</v>
      </c>
      <c r="BQ96" s="3842">
        <v>7610</v>
      </c>
      <c r="BR96" s="3843">
        <v>8</v>
      </c>
      <c r="BS96" s="3843">
        <v>8</v>
      </c>
      <c r="BT96" s="3844" t="s">
        <v>1787</v>
      </c>
      <c r="BU96" s="3845">
        <v>7610</v>
      </c>
      <c r="BV96" s="3843">
        <v>8</v>
      </c>
      <c r="BW96" s="3829"/>
      <c r="BX96" s="3844" t="s">
        <v>1787</v>
      </c>
      <c r="BY96" s="3829"/>
      <c r="BZ96" s="3843">
        <v>8</v>
      </c>
      <c r="CA96" s="3829"/>
      <c r="CB96" s="3844" t="s">
        <v>1787</v>
      </c>
      <c r="CC96" s="3829"/>
      <c r="CD96" s="3843">
        <v>9</v>
      </c>
      <c r="CE96" s="3829"/>
      <c r="CF96" s="3844" t="s">
        <v>1787</v>
      </c>
      <c r="CG96" s="3829"/>
      <c r="CH96" s="3843">
        <v>9</v>
      </c>
      <c r="CI96" s="3829"/>
      <c r="CJ96" s="3844" t="s">
        <v>1787</v>
      </c>
      <c r="CK96" s="3829"/>
      <c r="CL96" s="4159">
        <v>9</v>
      </c>
      <c r="CM96" s="3829"/>
      <c r="CN96" s="3844" t="s">
        <v>1787</v>
      </c>
      <c r="CO96" s="3829"/>
      <c r="CP96" s="4160">
        <v>9</v>
      </c>
      <c r="CQ96" s="3829"/>
      <c r="CR96" s="3844" t="s">
        <v>1787</v>
      </c>
      <c r="CS96" s="3829"/>
      <c r="CT96" s="4159" t="s">
        <v>2156</v>
      </c>
      <c r="CU96" s="3829"/>
      <c r="CV96" s="3844" t="s">
        <v>1787</v>
      </c>
      <c r="CW96" s="3829"/>
      <c r="CX96" s="4159" t="s">
        <v>2156</v>
      </c>
      <c r="CY96" s="3829"/>
      <c r="CZ96" s="3844" t="s">
        <v>1787</v>
      </c>
      <c r="DA96" s="3829"/>
      <c r="DB96" s="3843" t="s">
        <v>2156</v>
      </c>
      <c r="DC96" s="3829"/>
      <c r="DD96" s="3844" t="s">
        <v>1787</v>
      </c>
      <c r="DE96" s="3829"/>
      <c r="DF96" s="3843" t="s">
        <v>2156</v>
      </c>
      <c r="DG96" s="3829"/>
      <c r="DH96" s="3844" t="s">
        <v>1787</v>
      </c>
      <c r="DI96" s="3829"/>
      <c r="DJ96" s="3843" t="s">
        <v>2156</v>
      </c>
      <c r="DK96" s="3829"/>
      <c r="DL96" s="3844" t="s">
        <v>1787</v>
      </c>
      <c r="DM96" s="3829"/>
      <c r="DN96" s="3843" t="s">
        <v>2156</v>
      </c>
      <c r="DO96" s="3829"/>
      <c r="DP96" s="3844" t="s">
        <v>1787</v>
      </c>
      <c r="DQ96" s="3829"/>
      <c r="DR96" s="3843" t="s">
        <v>2156</v>
      </c>
      <c r="DS96" s="3829"/>
      <c r="DT96" s="3844" t="s">
        <v>1787</v>
      </c>
      <c r="DU96" s="3829"/>
      <c r="DV96" s="3843" t="s">
        <v>2156</v>
      </c>
      <c r="DW96" s="3829"/>
      <c r="DX96" s="3844" t="s">
        <v>1787</v>
      </c>
      <c r="DY96" s="3829"/>
      <c r="DZ96" s="4161">
        <v>67</v>
      </c>
      <c r="EA96" s="4155" t="s">
        <v>1148</v>
      </c>
      <c r="EB96" s="4155" t="s">
        <v>60</v>
      </c>
      <c r="EC96" s="4155" t="s">
        <v>1149</v>
      </c>
      <c r="ED96" s="4155" t="s">
        <v>2157</v>
      </c>
      <c r="EE96" s="4155">
        <v>3163738893</v>
      </c>
      <c r="EF96" s="3847" t="s">
        <v>2158</v>
      </c>
      <c r="EG96" s="4155"/>
      <c r="EH96" s="4155"/>
      <c r="EI96" s="4155"/>
      <c r="EJ96" s="4155"/>
      <c r="EK96" s="4165"/>
      <c r="EL96" s="3851"/>
    </row>
    <row r="97" spans="1:142" s="3906" customFormat="1" ht="168.75" customHeight="1">
      <c r="A97" s="4154" t="s">
        <v>1731</v>
      </c>
      <c r="B97" s="4157">
        <v>0.25</v>
      </c>
      <c r="C97" s="4155" t="s">
        <v>2159</v>
      </c>
      <c r="D97" s="4173">
        <v>6.25E-2</v>
      </c>
      <c r="E97" s="4155" t="s">
        <v>1121</v>
      </c>
      <c r="F97" s="4155" t="s">
        <v>1788</v>
      </c>
      <c r="G97" s="4155" t="s">
        <v>2159</v>
      </c>
      <c r="H97" s="4173">
        <v>6.25E-2</v>
      </c>
      <c r="I97" s="4155" t="s">
        <v>1121</v>
      </c>
      <c r="J97" s="4155" t="s">
        <v>1788</v>
      </c>
      <c r="K97" s="4155" t="s">
        <v>1123</v>
      </c>
      <c r="L97" s="4155" t="s">
        <v>26</v>
      </c>
      <c r="M97" s="4155" t="s">
        <v>437</v>
      </c>
      <c r="N97" s="4155" t="s">
        <v>359</v>
      </c>
      <c r="O97" s="4168"/>
      <c r="P97" s="4156">
        <v>48578</v>
      </c>
      <c r="Q97" s="4155" t="s">
        <v>359</v>
      </c>
      <c r="R97" s="4155" t="s">
        <v>1124</v>
      </c>
      <c r="S97" s="4155" t="s">
        <v>359</v>
      </c>
      <c r="T97" s="4155" t="s">
        <v>1124</v>
      </c>
      <c r="U97" s="4155" t="s">
        <v>359</v>
      </c>
      <c r="V97" s="4155" t="s">
        <v>1124</v>
      </c>
      <c r="W97" s="4155" t="s">
        <v>359</v>
      </c>
      <c r="X97" s="4155" t="s">
        <v>1124</v>
      </c>
      <c r="Y97" s="4155" t="s">
        <v>359</v>
      </c>
      <c r="Z97" s="4155" t="s">
        <v>1124</v>
      </c>
      <c r="AA97" s="4155" t="s">
        <v>359</v>
      </c>
      <c r="AB97" s="4155" t="s">
        <v>359</v>
      </c>
      <c r="AC97" s="4155" t="s">
        <v>359</v>
      </c>
      <c r="AD97" s="4155" t="s">
        <v>359</v>
      </c>
      <c r="AE97" s="4155" t="s">
        <v>359</v>
      </c>
      <c r="AF97" s="4155" t="s">
        <v>359</v>
      </c>
      <c r="AG97" s="4155" t="s">
        <v>1124</v>
      </c>
      <c r="AH97" s="4155" t="s">
        <v>359</v>
      </c>
      <c r="AI97" s="4155" t="s">
        <v>2160</v>
      </c>
      <c r="AJ97" s="4173">
        <v>4.4000000000000003E-3</v>
      </c>
      <c r="AK97" s="4155" t="s">
        <v>1790</v>
      </c>
      <c r="AL97" s="4155" t="s">
        <v>1791</v>
      </c>
      <c r="AM97" s="4155" t="s">
        <v>1367</v>
      </c>
      <c r="AN97" s="4155" t="s">
        <v>1155</v>
      </c>
      <c r="AO97" s="4155" t="s">
        <v>1792</v>
      </c>
      <c r="AP97" s="4155" t="s">
        <v>20</v>
      </c>
      <c r="AQ97" s="3837" t="str">
        <f t="shared" si="10"/>
        <v>SI</v>
      </c>
      <c r="AR97" s="4155">
        <v>116</v>
      </c>
      <c r="AS97" s="4155">
        <v>40</v>
      </c>
      <c r="AT97" s="4155">
        <v>2022</v>
      </c>
      <c r="AU97" s="4156">
        <v>45078</v>
      </c>
      <c r="AV97" s="4156">
        <v>48578</v>
      </c>
      <c r="AW97" s="4155">
        <v>50</v>
      </c>
      <c r="AX97" s="4155">
        <v>50</v>
      </c>
      <c r="AY97" s="4155">
        <v>50</v>
      </c>
      <c r="AZ97" s="4155">
        <v>50</v>
      </c>
      <c r="BA97" s="4155">
        <v>50</v>
      </c>
      <c r="BB97" s="4155">
        <v>50</v>
      </c>
      <c r="BC97" s="4155">
        <v>50</v>
      </c>
      <c r="BD97" s="4155">
        <v>50</v>
      </c>
      <c r="BE97" s="4155">
        <v>50</v>
      </c>
      <c r="BF97" s="4155">
        <v>50</v>
      </c>
      <c r="BG97" s="4155" t="s">
        <v>359</v>
      </c>
      <c r="BH97" s="4155" t="s">
        <v>359</v>
      </c>
      <c r="BI97" s="4155" t="s">
        <v>359</v>
      </c>
      <c r="BJ97" s="4155" t="s">
        <v>359</v>
      </c>
      <c r="BK97" s="4155" t="s">
        <v>359</v>
      </c>
      <c r="BL97" s="4155" t="s">
        <v>359</v>
      </c>
      <c r="BM97" s="4155">
        <v>500</v>
      </c>
      <c r="BN97" s="4159">
        <v>345</v>
      </c>
      <c r="BO97" s="4159">
        <v>345</v>
      </c>
      <c r="BP97" s="3841" t="s">
        <v>1157</v>
      </c>
      <c r="BQ97" s="3842">
        <v>7610</v>
      </c>
      <c r="BR97" s="3843">
        <v>362</v>
      </c>
      <c r="BS97" s="3843">
        <v>362</v>
      </c>
      <c r="BT97" s="3844" t="s">
        <v>1157</v>
      </c>
      <c r="BU97" s="3845">
        <v>7610</v>
      </c>
      <c r="BV97" s="3843">
        <v>380</v>
      </c>
      <c r="BW97" s="3829" t="s">
        <v>359</v>
      </c>
      <c r="BX97" s="3844" t="s">
        <v>1157</v>
      </c>
      <c r="BY97" s="3829" t="s">
        <v>359</v>
      </c>
      <c r="BZ97" s="3843">
        <v>399</v>
      </c>
      <c r="CA97" s="3829" t="s">
        <v>359</v>
      </c>
      <c r="CB97" s="3844" t="s">
        <v>1157</v>
      </c>
      <c r="CC97" s="3829" t="s">
        <v>359</v>
      </c>
      <c r="CD97" s="3843">
        <v>419</v>
      </c>
      <c r="CE97" s="3829" t="s">
        <v>359</v>
      </c>
      <c r="CF97" s="3844" t="s">
        <v>1157</v>
      </c>
      <c r="CG97" s="3829" t="s">
        <v>359</v>
      </c>
      <c r="CH97" s="3843">
        <v>440</v>
      </c>
      <c r="CI97" s="3829" t="s">
        <v>359</v>
      </c>
      <c r="CJ97" s="3844" t="s">
        <v>1157</v>
      </c>
      <c r="CK97" s="3829" t="s">
        <v>359</v>
      </c>
      <c r="CL97" s="4159">
        <v>462</v>
      </c>
      <c r="CM97" s="3829" t="s">
        <v>359</v>
      </c>
      <c r="CN97" s="3844" t="s">
        <v>1157</v>
      </c>
      <c r="CO97" s="3829" t="s">
        <v>359</v>
      </c>
      <c r="CP97" s="4160">
        <v>485</v>
      </c>
      <c r="CQ97" s="3829" t="s">
        <v>359</v>
      </c>
      <c r="CR97" s="3844" t="s">
        <v>1157</v>
      </c>
      <c r="CS97" s="3829" t="s">
        <v>359</v>
      </c>
      <c r="CT97" s="4159">
        <v>509</v>
      </c>
      <c r="CU97" s="3829" t="s">
        <v>359</v>
      </c>
      <c r="CV97" s="3844" t="s">
        <v>1157</v>
      </c>
      <c r="CW97" s="3829" t="s">
        <v>359</v>
      </c>
      <c r="CX97" s="4159">
        <v>535</v>
      </c>
      <c r="CY97" s="3829" t="s">
        <v>359</v>
      </c>
      <c r="CZ97" s="3844" t="s">
        <v>1157</v>
      </c>
      <c r="DA97" s="3829" t="s">
        <v>359</v>
      </c>
      <c r="DB97" s="3843">
        <v>0</v>
      </c>
      <c r="DC97" s="3829" t="s">
        <v>359</v>
      </c>
      <c r="DD97" s="3844" t="s">
        <v>1157</v>
      </c>
      <c r="DE97" s="3829" t="s">
        <v>359</v>
      </c>
      <c r="DF97" s="3843">
        <v>0</v>
      </c>
      <c r="DG97" s="3829" t="s">
        <v>359</v>
      </c>
      <c r="DH97" s="3844" t="s">
        <v>1157</v>
      </c>
      <c r="DI97" s="3829" t="s">
        <v>359</v>
      </c>
      <c r="DJ97" s="3843">
        <v>0</v>
      </c>
      <c r="DK97" s="3829" t="s">
        <v>359</v>
      </c>
      <c r="DL97" s="3844" t="s">
        <v>1157</v>
      </c>
      <c r="DM97" s="3829" t="s">
        <v>359</v>
      </c>
      <c r="DN97" s="3843">
        <v>0</v>
      </c>
      <c r="DO97" s="3829" t="s">
        <v>359</v>
      </c>
      <c r="DP97" s="3844" t="s">
        <v>1157</v>
      </c>
      <c r="DQ97" s="3829" t="s">
        <v>359</v>
      </c>
      <c r="DR97" s="3843">
        <v>0</v>
      </c>
      <c r="DS97" s="3829" t="s">
        <v>359</v>
      </c>
      <c r="DT97" s="3844" t="s">
        <v>1157</v>
      </c>
      <c r="DU97" s="3829" t="s">
        <v>359</v>
      </c>
      <c r="DV97" s="3843">
        <v>0</v>
      </c>
      <c r="DW97" s="3829" t="s">
        <v>359</v>
      </c>
      <c r="DX97" s="3844" t="s">
        <v>1157</v>
      </c>
      <c r="DY97" s="3829" t="s">
        <v>359</v>
      </c>
      <c r="DZ97" s="4161">
        <f t="shared" ref="DZ97:DZ119" si="12">BN97+BR97+BV97+BZ97+CD97+CH97+CL97+CP97+CT97+CX97+DB97+DF97+DJ97+DN97+DR97+DV97</f>
        <v>4336</v>
      </c>
      <c r="EA97" s="4155" t="s">
        <v>205</v>
      </c>
      <c r="EB97" s="4155" t="s">
        <v>780</v>
      </c>
      <c r="EC97" s="4155" t="s">
        <v>1794</v>
      </c>
      <c r="ED97" s="4155" t="s">
        <v>1795</v>
      </c>
      <c r="EE97" s="4155" t="s">
        <v>1796</v>
      </c>
      <c r="EF97" s="3850" t="s">
        <v>1160</v>
      </c>
      <c r="EG97" s="4155" t="s">
        <v>359</v>
      </c>
      <c r="EH97" s="4155" t="s">
        <v>359</v>
      </c>
      <c r="EI97" s="4155" t="s">
        <v>359</v>
      </c>
      <c r="EJ97" s="4155" t="s">
        <v>359</v>
      </c>
      <c r="EK97" s="4155" t="s">
        <v>359</v>
      </c>
      <c r="EL97" s="3851" t="s">
        <v>359</v>
      </c>
    </row>
    <row r="98" spans="1:142" s="3906" customFormat="1" ht="168.75" customHeight="1">
      <c r="A98" s="4154" t="s">
        <v>1731</v>
      </c>
      <c r="B98" s="4157">
        <v>0.25</v>
      </c>
      <c r="C98" s="4155" t="s">
        <v>2149</v>
      </c>
      <c r="D98" s="4173">
        <v>6.25E-2</v>
      </c>
      <c r="E98" s="4155" t="s">
        <v>1121</v>
      </c>
      <c r="F98" s="4155" t="s">
        <v>1784</v>
      </c>
      <c r="G98" s="4155" t="s">
        <v>2149</v>
      </c>
      <c r="H98" s="4173">
        <v>6.25E-2</v>
      </c>
      <c r="I98" s="4155" t="s">
        <v>1121</v>
      </c>
      <c r="J98" s="4155" t="s">
        <v>1784</v>
      </c>
      <c r="K98" s="4155" t="s">
        <v>1123</v>
      </c>
      <c r="L98" s="4155" t="s">
        <v>26</v>
      </c>
      <c r="M98" s="4155" t="s">
        <v>437</v>
      </c>
      <c r="N98" s="4155" t="s">
        <v>359</v>
      </c>
      <c r="O98" s="4168"/>
      <c r="P98" s="4156">
        <v>48578</v>
      </c>
      <c r="Q98" s="4155" t="s">
        <v>359</v>
      </c>
      <c r="R98" s="4155" t="s">
        <v>1124</v>
      </c>
      <c r="S98" s="4155" t="s">
        <v>359</v>
      </c>
      <c r="T98" s="4155" t="s">
        <v>1124</v>
      </c>
      <c r="U98" s="4155" t="s">
        <v>359</v>
      </c>
      <c r="V98" s="4155" t="s">
        <v>1124</v>
      </c>
      <c r="W98" s="4155" t="s">
        <v>359</v>
      </c>
      <c r="X98" s="4155" t="s">
        <v>1124</v>
      </c>
      <c r="Y98" s="4155" t="s">
        <v>359</v>
      </c>
      <c r="Z98" s="4155" t="s">
        <v>1124</v>
      </c>
      <c r="AA98" s="4155" t="s">
        <v>359</v>
      </c>
      <c r="AB98" s="4155" t="s">
        <v>359</v>
      </c>
      <c r="AC98" s="4155" t="s">
        <v>359</v>
      </c>
      <c r="AD98" s="4155" t="s">
        <v>359</v>
      </c>
      <c r="AE98" s="4155" t="s">
        <v>359</v>
      </c>
      <c r="AF98" s="4155" t="s">
        <v>359</v>
      </c>
      <c r="AG98" s="4155" t="s">
        <v>1124</v>
      </c>
      <c r="AH98" s="4155" t="s">
        <v>359</v>
      </c>
      <c r="AI98" s="4155" t="s">
        <v>2161</v>
      </c>
      <c r="AJ98" s="4173">
        <v>4.4000000000000003E-3</v>
      </c>
      <c r="AK98" s="4155" t="s">
        <v>1162</v>
      </c>
      <c r="AL98" s="4155" t="s">
        <v>1163</v>
      </c>
      <c r="AM98" s="4155" t="s">
        <v>1367</v>
      </c>
      <c r="AN98" s="4155" t="s">
        <v>1155</v>
      </c>
      <c r="AO98" s="4155" t="s">
        <v>1792</v>
      </c>
      <c r="AP98" s="4155" t="s">
        <v>26</v>
      </c>
      <c r="AQ98" s="3837" t="str">
        <f t="shared" si="10"/>
        <v>SI</v>
      </c>
      <c r="AR98" s="4155">
        <v>116</v>
      </c>
      <c r="AS98" s="4155" t="s">
        <v>437</v>
      </c>
      <c r="AT98" s="4155"/>
      <c r="AU98" s="4156">
        <v>45078</v>
      </c>
      <c r="AV98" s="4156">
        <v>48578</v>
      </c>
      <c r="AW98" s="4173">
        <v>0.192</v>
      </c>
      <c r="AX98" s="4173">
        <v>0.25800000000000001</v>
      </c>
      <c r="AY98" s="4173">
        <v>0.32300000000000001</v>
      </c>
      <c r="AZ98" s="4173">
        <v>0.38900000000000001</v>
      </c>
      <c r="BA98" s="4173">
        <v>0.45500000000000002</v>
      </c>
      <c r="BB98" s="4173">
        <v>0.52100000000000002</v>
      </c>
      <c r="BC98" s="4173">
        <v>0.58599999999999997</v>
      </c>
      <c r="BD98" s="4173">
        <v>0.65200000000000002</v>
      </c>
      <c r="BE98" s="4157">
        <v>0.8</v>
      </c>
      <c r="BF98" s="4157">
        <v>1</v>
      </c>
      <c r="BG98" s="4155" t="s">
        <v>359</v>
      </c>
      <c r="BH98" s="4155" t="s">
        <v>359</v>
      </c>
      <c r="BI98" s="4155" t="s">
        <v>359</v>
      </c>
      <c r="BJ98" s="4155" t="s">
        <v>359</v>
      </c>
      <c r="BK98" s="4155" t="s">
        <v>359</v>
      </c>
      <c r="BL98" s="4155" t="s">
        <v>359</v>
      </c>
      <c r="BM98" s="4157">
        <v>1</v>
      </c>
      <c r="BN98" s="4159">
        <v>291</v>
      </c>
      <c r="BO98" s="4159">
        <v>291</v>
      </c>
      <c r="BP98" s="3841" t="s">
        <v>1157</v>
      </c>
      <c r="BQ98" s="3842" t="s">
        <v>359</v>
      </c>
      <c r="BR98" s="3843">
        <v>306</v>
      </c>
      <c r="BS98" s="3843">
        <v>306</v>
      </c>
      <c r="BT98" s="3844" t="s">
        <v>1157</v>
      </c>
      <c r="BU98" s="3845" t="s">
        <v>359</v>
      </c>
      <c r="BV98" s="3843">
        <v>321</v>
      </c>
      <c r="BW98" s="3829" t="s">
        <v>359</v>
      </c>
      <c r="BX98" s="3844" t="s">
        <v>1157</v>
      </c>
      <c r="BY98" s="3829" t="s">
        <v>359</v>
      </c>
      <c r="BZ98" s="3843">
        <v>337</v>
      </c>
      <c r="CA98" s="3829" t="s">
        <v>359</v>
      </c>
      <c r="CB98" s="3844" t="s">
        <v>1157</v>
      </c>
      <c r="CC98" s="3829" t="s">
        <v>359</v>
      </c>
      <c r="CD98" s="3843">
        <v>354</v>
      </c>
      <c r="CE98" s="3829" t="s">
        <v>359</v>
      </c>
      <c r="CF98" s="3844" t="s">
        <v>1157</v>
      </c>
      <c r="CG98" s="3829" t="s">
        <v>359</v>
      </c>
      <c r="CH98" s="3843">
        <v>372</v>
      </c>
      <c r="CI98" s="3829" t="s">
        <v>359</v>
      </c>
      <c r="CJ98" s="3844" t="s">
        <v>1157</v>
      </c>
      <c r="CK98" s="3829" t="s">
        <v>359</v>
      </c>
      <c r="CL98" s="4159">
        <v>390</v>
      </c>
      <c r="CM98" s="3829" t="s">
        <v>359</v>
      </c>
      <c r="CN98" s="3844" t="s">
        <v>1157</v>
      </c>
      <c r="CO98" s="3829" t="s">
        <v>359</v>
      </c>
      <c r="CP98" s="4160">
        <v>410</v>
      </c>
      <c r="CQ98" s="3829" t="s">
        <v>359</v>
      </c>
      <c r="CR98" s="3844" t="s">
        <v>1157</v>
      </c>
      <c r="CS98" s="3829" t="s">
        <v>359</v>
      </c>
      <c r="CT98" s="4159">
        <v>430</v>
      </c>
      <c r="CU98" s="3829" t="s">
        <v>359</v>
      </c>
      <c r="CV98" s="3844" t="s">
        <v>1157</v>
      </c>
      <c r="CW98" s="3829" t="s">
        <v>359</v>
      </c>
      <c r="CX98" s="4159">
        <v>452</v>
      </c>
      <c r="CY98" s="3829" t="s">
        <v>359</v>
      </c>
      <c r="CZ98" s="3844" t="s">
        <v>1157</v>
      </c>
      <c r="DA98" s="3829" t="s">
        <v>359</v>
      </c>
      <c r="DB98" s="3843">
        <v>0</v>
      </c>
      <c r="DC98" s="3829" t="s">
        <v>359</v>
      </c>
      <c r="DD98" s="3844" t="s">
        <v>1157</v>
      </c>
      <c r="DE98" s="3829" t="s">
        <v>359</v>
      </c>
      <c r="DF98" s="3843">
        <v>0</v>
      </c>
      <c r="DG98" s="3829" t="s">
        <v>359</v>
      </c>
      <c r="DH98" s="3844" t="s">
        <v>1157</v>
      </c>
      <c r="DI98" s="3829" t="s">
        <v>359</v>
      </c>
      <c r="DJ98" s="3843">
        <v>0</v>
      </c>
      <c r="DK98" s="3829" t="s">
        <v>359</v>
      </c>
      <c r="DL98" s="3844" t="s">
        <v>1157</v>
      </c>
      <c r="DM98" s="3829" t="s">
        <v>359</v>
      </c>
      <c r="DN98" s="3843">
        <v>0</v>
      </c>
      <c r="DO98" s="3829" t="s">
        <v>359</v>
      </c>
      <c r="DP98" s="3844" t="s">
        <v>1157</v>
      </c>
      <c r="DQ98" s="3829" t="s">
        <v>359</v>
      </c>
      <c r="DR98" s="3843">
        <v>0</v>
      </c>
      <c r="DS98" s="3829" t="s">
        <v>359</v>
      </c>
      <c r="DT98" s="3844" t="s">
        <v>1157</v>
      </c>
      <c r="DU98" s="3829" t="s">
        <v>359</v>
      </c>
      <c r="DV98" s="3843">
        <v>0</v>
      </c>
      <c r="DW98" s="3829" t="s">
        <v>359</v>
      </c>
      <c r="DX98" s="3844" t="s">
        <v>1157</v>
      </c>
      <c r="DY98" s="3829" t="s">
        <v>359</v>
      </c>
      <c r="DZ98" s="4161">
        <f t="shared" si="12"/>
        <v>3663</v>
      </c>
      <c r="EA98" s="4155" t="s">
        <v>205</v>
      </c>
      <c r="EB98" s="4155" t="s">
        <v>780</v>
      </c>
      <c r="EC98" s="4155" t="s">
        <v>1794</v>
      </c>
      <c r="ED98" s="4155" t="s">
        <v>1795</v>
      </c>
      <c r="EE98" s="4155" t="s">
        <v>1796</v>
      </c>
      <c r="EF98" s="3850" t="s">
        <v>1160</v>
      </c>
      <c r="EG98" s="4155" t="s">
        <v>359</v>
      </c>
      <c r="EH98" s="4155" t="s">
        <v>359</v>
      </c>
      <c r="EI98" s="4155" t="s">
        <v>359</v>
      </c>
      <c r="EJ98" s="4155" t="s">
        <v>359</v>
      </c>
      <c r="EK98" s="4155" t="s">
        <v>359</v>
      </c>
      <c r="EL98" s="3851" t="s">
        <v>359</v>
      </c>
    </row>
    <row r="99" spans="1:142" s="3906" customFormat="1" ht="168.75" customHeight="1">
      <c r="A99" s="4154" t="s">
        <v>1731</v>
      </c>
      <c r="B99" s="4157">
        <v>0.25</v>
      </c>
      <c r="C99" s="4155" t="s">
        <v>2149</v>
      </c>
      <c r="D99" s="4173">
        <v>6.25E-2</v>
      </c>
      <c r="E99" s="4155" t="s">
        <v>1121</v>
      </c>
      <c r="F99" s="4155" t="s">
        <v>1798</v>
      </c>
      <c r="G99" s="4155" t="s">
        <v>2149</v>
      </c>
      <c r="H99" s="4173">
        <v>6.25E-2</v>
      </c>
      <c r="I99" s="4155" t="s">
        <v>1121</v>
      </c>
      <c r="J99" s="4155" t="s">
        <v>1798</v>
      </c>
      <c r="K99" s="4155" t="s">
        <v>1123</v>
      </c>
      <c r="L99" s="4155" t="s">
        <v>26</v>
      </c>
      <c r="M99" s="4155" t="s">
        <v>437</v>
      </c>
      <c r="N99" s="4155" t="s">
        <v>359</v>
      </c>
      <c r="O99" s="4168"/>
      <c r="P99" s="4156">
        <v>48578</v>
      </c>
      <c r="Q99" s="4155" t="s">
        <v>359</v>
      </c>
      <c r="R99" s="4155" t="s">
        <v>1124</v>
      </c>
      <c r="S99" s="4155" t="s">
        <v>359</v>
      </c>
      <c r="T99" s="4155" t="s">
        <v>1124</v>
      </c>
      <c r="U99" s="4155" t="s">
        <v>359</v>
      </c>
      <c r="V99" s="4155" t="s">
        <v>1124</v>
      </c>
      <c r="W99" s="4155" t="s">
        <v>359</v>
      </c>
      <c r="X99" s="4155" t="s">
        <v>1124</v>
      </c>
      <c r="Y99" s="4155" t="s">
        <v>359</v>
      </c>
      <c r="Z99" s="4155" t="s">
        <v>1124</v>
      </c>
      <c r="AA99" s="4155" t="s">
        <v>359</v>
      </c>
      <c r="AB99" s="4155" t="s">
        <v>359</v>
      </c>
      <c r="AC99" s="4155" t="s">
        <v>359</v>
      </c>
      <c r="AD99" s="4155" t="s">
        <v>359</v>
      </c>
      <c r="AE99" s="4155" t="s">
        <v>359</v>
      </c>
      <c r="AF99" s="4155" t="s">
        <v>359</v>
      </c>
      <c r="AG99" s="4155" t="s">
        <v>1124</v>
      </c>
      <c r="AH99" s="4155" t="s">
        <v>359</v>
      </c>
      <c r="AI99" s="4155" t="s">
        <v>2162</v>
      </c>
      <c r="AJ99" s="4173">
        <v>4.4000000000000003E-3</v>
      </c>
      <c r="AK99" s="4155" t="s">
        <v>2163</v>
      </c>
      <c r="AL99" s="4155" t="s">
        <v>1801</v>
      </c>
      <c r="AM99" s="4155" t="s">
        <v>702</v>
      </c>
      <c r="AN99" s="4155" t="s">
        <v>1168</v>
      </c>
      <c r="AO99" s="4155" t="s">
        <v>1802</v>
      </c>
      <c r="AP99" s="4155" t="s">
        <v>26</v>
      </c>
      <c r="AQ99" s="3837" t="str">
        <f t="shared" si="10"/>
        <v>NO</v>
      </c>
      <c r="AR99" s="4155" t="s">
        <v>437</v>
      </c>
      <c r="AS99" s="4155" t="s">
        <v>437</v>
      </c>
      <c r="AT99" s="4155"/>
      <c r="AU99" s="4156">
        <v>45078</v>
      </c>
      <c r="AV99" s="4156">
        <v>48578</v>
      </c>
      <c r="AW99" s="4155">
        <v>1</v>
      </c>
      <c r="AX99" s="4155">
        <v>2</v>
      </c>
      <c r="AY99" s="4155">
        <v>3</v>
      </c>
      <c r="AZ99" s="4155">
        <v>4</v>
      </c>
      <c r="BA99" s="4155">
        <v>5</v>
      </c>
      <c r="BB99" s="4155">
        <v>6</v>
      </c>
      <c r="BC99" s="4155">
        <v>7</v>
      </c>
      <c r="BD99" s="4155">
        <v>8</v>
      </c>
      <c r="BE99" s="4155">
        <v>9</v>
      </c>
      <c r="BF99" s="4155">
        <v>10</v>
      </c>
      <c r="BG99" s="4155" t="s">
        <v>359</v>
      </c>
      <c r="BH99" s="4155" t="s">
        <v>359</v>
      </c>
      <c r="BI99" s="4155" t="s">
        <v>359</v>
      </c>
      <c r="BJ99" s="4155" t="s">
        <v>359</v>
      </c>
      <c r="BK99" s="4155" t="s">
        <v>359</v>
      </c>
      <c r="BL99" s="4155" t="s">
        <v>359</v>
      </c>
      <c r="BM99" s="4155">
        <v>10</v>
      </c>
      <c r="BN99" s="4159">
        <v>20</v>
      </c>
      <c r="BO99" s="4159">
        <v>20</v>
      </c>
      <c r="BP99" s="3841" t="s">
        <v>1787</v>
      </c>
      <c r="BQ99" s="3842">
        <v>7571</v>
      </c>
      <c r="BR99" s="3843">
        <v>41</v>
      </c>
      <c r="BS99" s="3843">
        <v>41</v>
      </c>
      <c r="BT99" s="3844" t="s">
        <v>1787</v>
      </c>
      <c r="BU99" s="3845">
        <v>7571</v>
      </c>
      <c r="BV99" s="3843">
        <v>61</v>
      </c>
      <c r="BW99" s="3829" t="s">
        <v>359</v>
      </c>
      <c r="BX99" s="3844" t="s">
        <v>1787</v>
      </c>
      <c r="BY99" s="3829" t="s">
        <v>359</v>
      </c>
      <c r="BZ99" s="3843">
        <v>82</v>
      </c>
      <c r="CA99" s="3829" t="s">
        <v>359</v>
      </c>
      <c r="CB99" s="3844" t="s">
        <v>1787</v>
      </c>
      <c r="CC99" s="3829" t="s">
        <v>359</v>
      </c>
      <c r="CD99" s="3843">
        <v>103</v>
      </c>
      <c r="CE99" s="3829" t="s">
        <v>359</v>
      </c>
      <c r="CF99" s="3844" t="s">
        <v>1787</v>
      </c>
      <c r="CG99" s="3829" t="s">
        <v>359</v>
      </c>
      <c r="CH99" s="3843">
        <v>123</v>
      </c>
      <c r="CI99" s="3829" t="s">
        <v>359</v>
      </c>
      <c r="CJ99" s="3844" t="s">
        <v>1787</v>
      </c>
      <c r="CK99" s="3829" t="s">
        <v>359</v>
      </c>
      <c r="CL99" s="4159">
        <v>144</v>
      </c>
      <c r="CM99" s="3829" t="s">
        <v>359</v>
      </c>
      <c r="CN99" s="3844" t="s">
        <v>1787</v>
      </c>
      <c r="CO99" s="3829" t="s">
        <v>359</v>
      </c>
      <c r="CP99" s="4160">
        <v>0</v>
      </c>
      <c r="CQ99" s="3829" t="s">
        <v>359</v>
      </c>
      <c r="CR99" s="3844" t="s">
        <v>1787</v>
      </c>
      <c r="CS99" s="3829" t="s">
        <v>359</v>
      </c>
      <c r="CT99" s="4159">
        <v>0</v>
      </c>
      <c r="CU99" s="3829" t="s">
        <v>359</v>
      </c>
      <c r="CV99" s="3844" t="s">
        <v>1787</v>
      </c>
      <c r="CW99" s="3829" t="s">
        <v>359</v>
      </c>
      <c r="CX99" s="4159">
        <v>0</v>
      </c>
      <c r="CY99" s="3829" t="s">
        <v>359</v>
      </c>
      <c r="CZ99" s="3844" t="s">
        <v>1787</v>
      </c>
      <c r="DA99" s="3829" t="s">
        <v>359</v>
      </c>
      <c r="DB99" s="3843">
        <v>0</v>
      </c>
      <c r="DC99" s="3829" t="s">
        <v>359</v>
      </c>
      <c r="DD99" s="3844" t="s">
        <v>1787</v>
      </c>
      <c r="DE99" s="3829" t="s">
        <v>359</v>
      </c>
      <c r="DF99" s="3843">
        <v>0</v>
      </c>
      <c r="DG99" s="3829" t="s">
        <v>359</v>
      </c>
      <c r="DH99" s="3844" t="s">
        <v>1787</v>
      </c>
      <c r="DI99" s="3829" t="s">
        <v>359</v>
      </c>
      <c r="DJ99" s="3843">
        <v>0</v>
      </c>
      <c r="DK99" s="3829" t="s">
        <v>359</v>
      </c>
      <c r="DL99" s="3844" t="s">
        <v>1787</v>
      </c>
      <c r="DM99" s="3829" t="s">
        <v>359</v>
      </c>
      <c r="DN99" s="3843">
        <v>0</v>
      </c>
      <c r="DO99" s="3829" t="s">
        <v>359</v>
      </c>
      <c r="DP99" s="3844" t="s">
        <v>1787</v>
      </c>
      <c r="DQ99" s="3829" t="s">
        <v>359</v>
      </c>
      <c r="DR99" s="3843">
        <v>0</v>
      </c>
      <c r="DS99" s="3829" t="s">
        <v>359</v>
      </c>
      <c r="DT99" s="3844" t="s">
        <v>1787</v>
      </c>
      <c r="DU99" s="3829" t="s">
        <v>359</v>
      </c>
      <c r="DV99" s="3843">
        <v>0</v>
      </c>
      <c r="DW99" s="3829" t="s">
        <v>359</v>
      </c>
      <c r="DX99" s="3844" t="s">
        <v>1787</v>
      </c>
      <c r="DY99" s="3829" t="s">
        <v>359</v>
      </c>
      <c r="DZ99" s="4161">
        <f t="shared" si="12"/>
        <v>574</v>
      </c>
      <c r="EA99" s="4155" t="s">
        <v>1148</v>
      </c>
      <c r="EB99" s="4155" t="s">
        <v>1171</v>
      </c>
      <c r="EC99" s="4155" t="s">
        <v>1172</v>
      </c>
      <c r="ED99" s="4155" t="s">
        <v>1173</v>
      </c>
      <c r="EE99" s="4155">
        <v>3795750</v>
      </c>
      <c r="EF99" s="3850" t="s">
        <v>1174</v>
      </c>
      <c r="EG99" s="4155" t="s">
        <v>359</v>
      </c>
      <c r="EH99" s="4155" t="s">
        <v>359</v>
      </c>
      <c r="EI99" s="4155" t="s">
        <v>359</v>
      </c>
      <c r="EJ99" s="4155" t="s">
        <v>359</v>
      </c>
      <c r="EK99" s="4155" t="s">
        <v>359</v>
      </c>
      <c r="EL99" s="3851" t="s">
        <v>359</v>
      </c>
    </row>
    <row r="100" spans="1:142" s="3906" customFormat="1" ht="168.75" customHeight="1">
      <c r="A100" s="4154" t="s">
        <v>1731</v>
      </c>
      <c r="B100" s="4157">
        <v>0.25</v>
      </c>
      <c r="C100" s="4155" t="s">
        <v>2149</v>
      </c>
      <c r="D100" s="4173">
        <v>6.25E-2</v>
      </c>
      <c r="E100" s="4155" t="s">
        <v>1121</v>
      </c>
      <c r="F100" s="4155" t="s">
        <v>1784</v>
      </c>
      <c r="G100" s="4155" t="s">
        <v>2149</v>
      </c>
      <c r="H100" s="4173">
        <v>6.25E-2</v>
      </c>
      <c r="I100" s="4155" t="s">
        <v>1121</v>
      </c>
      <c r="J100" s="4155" t="s">
        <v>1784</v>
      </c>
      <c r="K100" s="4155" t="s">
        <v>1123</v>
      </c>
      <c r="L100" s="4155" t="s">
        <v>26</v>
      </c>
      <c r="M100" s="4155" t="s">
        <v>437</v>
      </c>
      <c r="N100" s="4155" t="s">
        <v>359</v>
      </c>
      <c r="O100" s="4168"/>
      <c r="P100" s="4156">
        <v>48578</v>
      </c>
      <c r="Q100" s="4155" t="s">
        <v>359</v>
      </c>
      <c r="R100" s="4155" t="s">
        <v>1124</v>
      </c>
      <c r="S100" s="4155" t="s">
        <v>359</v>
      </c>
      <c r="T100" s="4155" t="s">
        <v>1124</v>
      </c>
      <c r="U100" s="4155" t="s">
        <v>359</v>
      </c>
      <c r="V100" s="4155" t="s">
        <v>1124</v>
      </c>
      <c r="W100" s="4155" t="s">
        <v>359</v>
      </c>
      <c r="X100" s="4155" t="s">
        <v>1124</v>
      </c>
      <c r="Y100" s="4155" t="s">
        <v>359</v>
      </c>
      <c r="Z100" s="4155" t="s">
        <v>1124</v>
      </c>
      <c r="AA100" s="4155" t="s">
        <v>359</v>
      </c>
      <c r="AB100" s="4155" t="s">
        <v>359</v>
      </c>
      <c r="AC100" s="4155" t="s">
        <v>359</v>
      </c>
      <c r="AD100" s="4155" t="s">
        <v>359</v>
      </c>
      <c r="AE100" s="4155" t="s">
        <v>359</v>
      </c>
      <c r="AF100" s="4155" t="s">
        <v>359</v>
      </c>
      <c r="AG100" s="4155" t="s">
        <v>1124</v>
      </c>
      <c r="AH100" s="4155" t="s">
        <v>359</v>
      </c>
      <c r="AI100" s="4155" t="s">
        <v>2164</v>
      </c>
      <c r="AJ100" s="4173">
        <v>4.4000000000000003E-3</v>
      </c>
      <c r="AK100" s="4155" t="s">
        <v>2165</v>
      </c>
      <c r="AL100" s="4155" t="s">
        <v>1805</v>
      </c>
      <c r="AM100" s="4155" t="s">
        <v>1367</v>
      </c>
      <c r="AN100" s="4155" t="s">
        <v>1178</v>
      </c>
      <c r="AO100" s="4155" t="s">
        <v>1802</v>
      </c>
      <c r="AP100" s="4155" t="s">
        <v>1270</v>
      </c>
      <c r="AQ100" s="3837" t="str">
        <f t="shared" si="10"/>
        <v>NO</v>
      </c>
      <c r="AR100" s="4155" t="s">
        <v>437</v>
      </c>
      <c r="AS100" s="4155" t="s">
        <v>437</v>
      </c>
      <c r="AT100" s="4155"/>
      <c r="AU100" s="4156">
        <v>45078</v>
      </c>
      <c r="AV100" s="4156">
        <v>48578</v>
      </c>
      <c r="AW100" s="4155">
        <v>1</v>
      </c>
      <c r="AX100" s="4155">
        <v>1</v>
      </c>
      <c r="AY100" s="4155">
        <v>1</v>
      </c>
      <c r="AZ100" s="4155">
        <v>1</v>
      </c>
      <c r="BA100" s="4155">
        <v>1</v>
      </c>
      <c r="BB100" s="4155">
        <v>1</v>
      </c>
      <c r="BC100" s="4155">
        <v>1</v>
      </c>
      <c r="BD100" s="4155">
        <v>1</v>
      </c>
      <c r="BE100" s="4155">
        <v>1</v>
      </c>
      <c r="BF100" s="4155">
        <v>1</v>
      </c>
      <c r="BG100" s="4155" t="s">
        <v>359</v>
      </c>
      <c r="BH100" s="4155" t="s">
        <v>359</v>
      </c>
      <c r="BI100" s="4155" t="s">
        <v>359</v>
      </c>
      <c r="BJ100" s="4155" t="s">
        <v>359</v>
      </c>
      <c r="BK100" s="4155" t="s">
        <v>359</v>
      </c>
      <c r="BL100" s="4155" t="s">
        <v>359</v>
      </c>
      <c r="BM100" s="4155">
        <v>1</v>
      </c>
      <c r="BN100" s="4159">
        <v>5</v>
      </c>
      <c r="BO100" s="4159">
        <v>5</v>
      </c>
      <c r="BP100" s="3841" t="s">
        <v>574</v>
      </c>
      <c r="BQ100" s="3842">
        <v>7619</v>
      </c>
      <c r="BR100" s="3843">
        <v>5</v>
      </c>
      <c r="BS100" s="3843">
        <v>5</v>
      </c>
      <c r="BT100" s="3844" t="s">
        <v>574</v>
      </c>
      <c r="BU100" s="3845">
        <v>7619</v>
      </c>
      <c r="BV100" s="3843">
        <v>6</v>
      </c>
      <c r="BW100" s="3829" t="s">
        <v>359</v>
      </c>
      <c r="BX100" s="3844" t="s">
        <v>574</v>
      </c>
      <c r="BY100" s="3829" t="s">
        <v>359</v>
      </c>
      <c r="BZ100" s="3843">
        <v>6</v>
      </c>
      <c r="CA100" s="3829" t="s">
        <v>359</v>
      </c>
      <c r="CB100" s="3844" t="s">
        <v>574</v>
      </c>
      <c r="CC100" s="3829" t="s">
        <v>359</v>
      </c>
      <c r="CD100" s="3843">
        <v>6</v>
      </c>
      <c r="CE100" s="3829" t="s">
        <v>359</v>
      </c>
      <c r="CF100" s="3844" t="s">
        <v>574</v>
      </c>
      <c r="CG100" s="3829" t="s">
        <v>359</v>
      </c>
      <c r="CH100" s="3843">
        <v>6</v>
      </c>
      <c r="CI100" s="3829" t="s">
        <v>359</v>
      </c>
      <c r="CJ100" s="3844" t="s">
        <v>574</v>
      </c>
      <c r="CK100" s="3829" t="s">
        <v>359</v>
      </c>
      <c r="CL100" s="4159">
        <v>6</v>
      </c>
      <c r="CM100" s="3829" t="s">
        <v>359</v>
      </c>
      <c r="CN100" s="3844" t="s">
        <v>574</v>
      </c>
      <c r="CO100" s="3829" t="s">
        <v>359</v>
      </c>
      <c r="CP100" s="4160">
        <v>0</v>
      </c>
      <c r="CQ100" s="3829" t="s">
        <v>359</v>
      </c>
      <c r="CR100" s="3844" t="s">
        <v>574</v>
      </c>
      <c r="CS100" s="3829" t="s">
        <v>359</v>
      </c>
      <c r="CT100" s="4159">
        <v>0</v>
      </c>
      <c r="CU100" s="3829" t="s">
        <v>359</v>
      </c>
      <c r="CV100" s="3844" t="s">
        <v>574</v>
      </c>
      <c r="CW100" s="3829" t="s">
        <v>359</v>
      </c>
      <c r="CX100" s="4159">
        <v>0</v>
      </c>
      <c r="CY100" s="3829" t="s">
        <v>359</v>
      </c>
      <c r="CZ100" s="3844" t="s">
        <v>574</v>
      </c>
      <c r="DA100" s="3829" t="s">
        <v>359</v>
      </c>
      <c r="DB100" s="3843">
        <v>0</v>
      </c>
      <c r="DC100" s="3829" t="s">
        <v>359</v>
      </c>
      <c r="DD100" s="3844" t="s">
        <v>574</v>
      </c>
      <c r="DE100" s="3829" t="s">
        <v>359</v>
      </c>
      <c r="DF100" s="3843">
        <v>0</v>
      </c>
      <c r="DG100" s="3829" t="s">
        <v>359</v>
      </c>
      <c r="DH100" s="3844" t="s">
        <v>574</v>
      </c>
      <c r="DI100" s="3829" t="s">
        <v>359</v>
      </c>
      <c r="DJ100" s="3843">
        <v>0</v>
      </c>
      <c r="DK100" s="3829" t="s">
        <v>359</v>
      </c>
      <c r="DL100" s="3844" t="s">
        <v>574</v>
      </c>
      <c r="DM100" s="3829" t="s">
        <v>359</v>
      </c>
      <c r="DN100" s="3843">
        <v>0</v>
      </c>
      <c r="DO100" s="3829" t="s">
        <v>359</v>
      </c>
      <c r="DP100" s="3844" t="s">
        <v>574</v>
      </c>
      <c r="DQ100" s="3829" t="s">
        <v>359</v>
      </c>
      <c r="DR100" s="3843">
        <v>0</v>
      </c>
      <c r="DS100" s="3829" t="s">
        <v>359</v>
      </c>
      <c r="DT100" s="3844" t="s">
        <v>574</v>
      </c>
      <c r="DU100" s="3829" t="s">
        <v>359</v>
      </c>
      <c r="DV100" s="3843">
        <v>0</v>
      </c>
      <c r="DW100" s="3829" t="s">
        <v>359</v>
      </c>
      <c r="DX100" s="3844" t="s">
        <v>574</v>
      </c>
      <c r="DY100" s="3829" t="s">
        <v>359</v>
      </c>
      <c r="DZ100" s="4161">
        <f t="shared" si="12"/>
        <v>40</v>
      </c>
      <c r="EA100" s="4155" t="s">
        <v>1148</v>
      </c>
      <c r="EB100" s="4155" t="s">
        <v>1171</v>
      </c>
      <c r="EC100" s="4155" t="s">
        <v>1179</v>
      </c>
      <c r="ED100" s="4155" t="s">
        <v>1180</v>
      </c>
      <c r="EE100" s="4155">
        <v>3795750</v>
      </c>
      <c r="EF100" s="3850" t="s">
        <v>1181</v>
      </c>
      <c r="EG100" s="4155" t="s">
        <v>359</v>
      </c>
      <c r="EH100" s="4155" t="s">
        <v>359</v>
      </c>
      <c r="EI100" s="4155" t="s">
        <v>359</v>
      </c>
      <c r="EJ100" s="4155" t="s">
        <v>359</v>
      </c>
      <c r="EK100" s="4155" t="s">
        <v>359</v>
      </c>
      <c r="EL100" s="3851" t="s">
        <v>359</v>
      </c>
    </row>
    <row r="101" spans="1:142" s="3906" customFormat="1" ht="168.75" customHeight="1">
      <c r="A101" s="4154" t="s">
        <v>1731</v>
      </c>
      <c r="B101" s="4157">
        <v>0.25</v>
      </c>
      <c r="C101" s="4155" t="s">
        <v>2149</v>
      </c>
      <c r="D101" s="4173">
        <v>6.25E-2</v>
      </c>
      <c r="E101" s="4155" t="s">
        <v>1121</v>
      </c>
      <c r="F101" s="4155" t="s">
        <v>1774</v>
      </c>
      <c r="G101" s="4155" t="s">
        <v>2149</v>
      </c>
      <c r="H101" s="4173">
        <v>6.25E-2</v>
      </c>
      <c r="I101" s="4155" t="s">
        <v>1121</v>
      </c>
      <c r="J101" s="4155" t="s">
        <v>1774</v>
      </c>
      <c r="K101" s="4155" t="s">
        <v>1123</v>
      </c>
      <c r="L101" s="4155" t="s">
        <v>26</v>
      </c>
      <c r="M101" s="4155" t="s">
        <v>437</v>
      </c>
      <c r="N101" s="4155" t="s">
        <v>359</v>
      </c>
      <c r="O101" s="4168"/>
      <c r="P101" s="4156">
        <v>48578</v>
      </c>
      <c r="Q101" s="4155" t="s">
        <v>359</v>
      </c>
      <c r="R101" s="4155" t="s">
        <v>1124</v>
      </c>
      <c r="S101" s="4155" t="s">
        <v>359</v>
      </c>
      <c r="T101" s="4155" t="s">
        <v>1124</v>
      </c>
      <c r="U101" s="4155" t="s">
        <v>359</v>
      </c>
      <c r="V101" s="4155" t="s">
        <v>1124</v>
      </c>
      <c r="W101" s="4155" t="s">
        <v>359</v>
      </c>
      <c r="X101" s="4155" t="s">
        <v>1124</v>
      </c>
      <c r="Y101" s="4155" t="s">
        <v>359</v>
      </c>
      <c r="Z101" s="4155" t="s">
        <v>1124</v>
      </c>
      <c r="AA101" s="4155" t="s">
        <v>359</v>
      </c>
      <c r="AB101" s="4155" t="s">
        <v>359</v>
      </c>
      <c r="AC101" s="4155" t="s">
        <v>359</v>
      </c>
      <c r="AD101" s="4155" t="s">
        <v>359</v>
      </c>
      <c r="AE101" s="4155" t="s">
        <v>359</v>
      </c>
      <c r="AF101" s="4155" t="s">
        <v>359</v>
      </c>
      <c r="AG101" s="4155" t="s">
        <v>1124</v>
      </c>
      <c r="AH101" s="4155" t="s">
        <v>359</v>
      </c>
      <c r="AI101" s="4155" t="s">
        <v>2166</v>
      </c>
      <c r="AJ101" s="4173">
        <v>4.4000000000000003E-3</v>
      </c>
      <c r="AK101" s="4155" t="s">
        <v>1183</v>
      </c>
      <c r="AL101" s="4155" t="s">
        <v>1184</v>
      </c>
      <c r="AM101" s="4155" t="s">
        <v>702</v>
      </c>
      <c r="AN101" s="4155" t="s">
        <v>1742</v>
      </c>
      <c r="AO101" s="4155" t="s">
        <v>1</v>
      </c>
      <c r="AP101" s="4165" t="s">
        <v>20</v>
      </c>
      <c r="AQ101" s="3837" t="str">
        <f t="shared" si="10"/>
        <v>NO</v>
      </c>
      <c r="AR101" s="4155" t="s">
        <v>437</v>
      </c>
      <c r="AS101" s="4155" t="s">
        <v>437</v>
      </c>
      <c r="AT101" s="4155"/>
      <c r="AU101" s="4156">
        <v>45078</v>
      </c>
      <c r="AV101" s="4156">
        <v>48578</v>
      </c>
      <c r="AW101" s="4170">
        <v>0.1</v>
      </c>
      <c r="AX101" s="4170">
        <v>0.1</v>
      </c>
      <c r="AY101" s="4170">
        <v>0.1</v>
      </c>
      <c r="AZ101" s="4170">
        <v>0.1</v>
      </c>
      <c r="BA101" s="4170">
        <v>0.1</v>
      </c>
      <c r="BB101" s="4170">
        <v>0.1</v>
      </c>
      <c r="BC101" s="4170">
        <v>0.1</v>
      </c>
      <c r="BD101" s="4170">
        <v>0.1</v>
      </c>
      <c r="BE101" s="4170">
        <v>0.1</v>
      </c>
      <c r="BF101" s="4170">
        <v>0.1</v>
      </c>
      <c r="BG101" s="4155" t="s">
        <v>359</v>
      </c>
      <c r="BH101" s="4155" t="s">
        <v>359</v>
      </c>
      <c r="BI101" s="4155" t="s">
        <v>359</v>
      </c>
      <c r="BJ101" s="4155" t="s">
        <v>359</v>
      </c>
      <c r="BK101" s="4155" t="s">
        <v>359</v>
      </c>
      <c r="BL101" s="4155" t="s">
        <v>359</v>
      </c>
      <c r="BM101" s="4157">
        <v>1</v>
      </c>
      <c r="BN101" s="4159">
        <v>218</v>
      </c>
      <c r="BO101" s="4159">
        <v>218</v>
      </c>
      <c r="BP101" s="3841" t="s">
        <v>574</v>
      </c>
      <c r="BQ101" s="3842">
        <v>7868</v>
      </c>
      <c r="BR101" s="3843">
        <v>225</v>
      </c>
      <c r="BS101" s="3843">
        <v>225</v>
      </c>
      <c r="BT101" s="3844" t="s">
        <v>574</v>
      </c>
      <c r="BU101" s="3845">
        <v>7868</v>
      </c>
      <c r="BV101" s="3843">
        <v>232</v>
      </c>
      <c r="BW101" s="3829" t="s">
        <v>359</v>
      </c>
      <c r="BX101" s="3844" t="s">
        <v>574</v>
      </c>
      <c r="BY101" s="3829" t="s">
        <v>359</v>
      </c>
      <c r="BZ101" s="3843">
        <v>239</v>
      </c>
      <c r="CA101" s="3829" t="s">
        <v>359</v>
      </c>
      <c r="CB101" s="3844" t="s">
        <v>574</v>
      </c>
      <c r="CC101" s="3829" t="s">
        <v>359</v>
      </c>
      <c r="CD101" s="3843">
        <v>246</v>
      </c>
      <c r="CE101" s="3829" t="s">
        <v>359</v>
      </c>
      <c r="CF101" s="3844" t="s">
        <v>574</v>
      </c>
      <c r="CG101" s="3829" t="s">
        <v>359</v>
      </c>
      <c r="CH101" s="3843">
        <v>253</v>
      </c>
      <c r="CI101" s="3829" t="s">
        <v>359</v>
      </c>
      <c r="CJ101" s="3844" t="s">
        <v>574</v>
      </c>
      <c r="CK101" s="3829" t="s">
        <v>359</v>
      </c>
      <c r="CL101" s="4159">
        <v>261</v>
      </c>
      <c r="CM101" s="3829" t="s">
        <v>359</v>
      </c>
      <c r="CN101" s="3844" t="s">
        <v>574</v>
      </c>
      <c r="CO101" s="3829" t="s">
        <v>359</v>
      </c>
      <c r="CP101" s="4160">
        <v>269</v>
      </c>
      <c r="CQ101" s="3829" t="s">
        <v>359</v>
      </c>
      <c r="CR101" s="3844" t="s">
        <v>574</v>
      </c>
      <c r="CS101" s="3829" t="s">
        <v>359</v>
      </c>
      <c r="CT101" s="4159">
        <v>277</v>
      </c>
      <c r="CU101" s="3829" t="s">
        <v>359</v>
      </c>
      <c r="CV101" s="3844" t="s">
        <v>574</v>
      </c>
      <c r="CW101" s="3829" t="s">
        <v>359</v>
      </c>
      <c r="CX101" s="4159">
        <v>285</v>
      </c>
      <c r="CY101" s="3829" t="s">
        <v>359</v>
      </c>
      <c r="CZ101" s="3844" t="s">
        <v>574</v>
      </c>
      <c r="DA101" s="3829" t="s">
        <v>359</v>
      </c>
      <c r="DB101" s="3843">
        <v>0</v>
      </c>
      <c r="DC101" s="3829" t="s">
        <v>359</v>
      </c>
      <c r="DD101" s="3844" t="s">
        <v>574</v>
      </c>
      <c r="DE101" s="3829" t="s">
        <v>359</v>
      </c>
      <c r="DF101" s="3843">
        <v>0</v>
      </c>
      <c r="DG101" s="3829" t="s">
        <v>359</v>
      </c>
      <c r="DH101" s="3844" t="s">
        <v>574</v>
      </c>
      <c r="DI101" s="3829" t="s">
        <v>359</v>
      </c>
      <c r="DJ101" s="3843">
        <v>0</v>
      </c>
      <c r="DK101" s="3829" t="s">
        <v>359</v>
      </c>
      <c r="DL101" s="3844" t="s">
        <v>574</v>
      </c>
      <c r="DM101" s="3829" t="s">
        <v>359</v>
      </c>
      <c r="DN101" s="3843">
        <v>0</v>
      </c>
      <c r="DO101" s="3829" t="s">
        <v>359</v>
      </c>
      <c r="DP101" s="3844" t="s">
        <v>574</v>
      </c>
      <c r="DQ101" s="3829" t="s">
        <v>359</v>
      </c>
      <c r="DR101" s="3843">
        <v>0</v>
      </c>
      <c r="DS101" s="3829" t="s">
        <v>359</v>
      </c>
      <c r="DT101" s="3844" t="s">
        <v>574</v>
      </c>
      <c r="DU101" s="3829" t="s">
        <v>359</v>
      </c>
      <c r="DV101" s="3843">
        <v>0</v>
      </c>
      <c r="DW101" s="3829" t="s">
        <v>359</v>
      </c>
      <c r="DX101" s="3844" t="s">
        <v>574</v>
      </c>
      <c r="DY101" s="3829" t="s">
        <v>359</v>
      </c>
      <c r="DZ101" s="4161">
        <f t="shared" si="12"/>
        <v>2505</v>
      </c>
      <c r="EA101" s="4165" t="s">
        <v>1069</v>
      </c>
      <c r="EB101" s="4155" t="s">
        <v>1070</v>
      </c>
      <c r="EC101" s="4155" t="s">
        <v>1186</v>
      </c>
      <c r="ED101" s="4165" t="s">
        <v>1187</v>
      </c>
      <c r="EE101" s="4165">
        <v>6013813000</v>
      </c>
      <c r="EF101" s="3847" t="s">
        <v>1188</v>
      </c>
      <c r="EG101" s="4155" t="s">
        <v>359</v>
      </c>
      <c r="EH101" s="4155" t="s">
        <v>359</v>
      </c>
      <c r="EI101" s="4155" t="s">
        <v>359</v>
      </c>
      <c r="EJ101" s="4155" t="s">
        <v>359</v>
      </c>
      <c r="EK101" s="4165" t="s">
        <v>359</v>
      </c>
      <c r="EL101" s="3851" t="s">
        <v>359</v>
      </c>
    </row>
    <row r="102" spans="1:142" s="3906" customFormat="1" ht="168.75" customHeight="1">
      <c r="A102" s="4154" t="s">
        <v>1731</v>
      </c>
      <c r="B102" s="4157">
        <v>0.25</v>
      </c>
      <c r="C102" s="4155" t="s">
        <v>2149</v>
      </c>
      <c r="D102" s="4173">
        <v>6.25E-2</v>
      </c>
      <c r="E102" s="4155" t="s">
        <v>1121</v>
      </c>
      <c r="F102" s="4155" t="s">
        <v>1769</v>
      </c>
      <c r="G102" s="4155" t="s">
        <v>2149</v>
      </c>
      <c r="H102" s="4173">
        <v>6.25E-2</v>
      </c>
      <c r="I102" s="4155" t="s">
        <v>1121</v>
      </c>
      <c r="J102" s="4155" t="s">
        <v>1769</v>
      </c>
      <c r="K102" s="4155" t="s">
        <v>1123</v>
      </c>
      <c r="L102" s="4155" t="s">
        <v>26</v>
      </c>
      <c r="M102" s="4155" t="s">
        <v>437</v>
      </c>
      <c r="N102" s="4155" t="s">
        <v>359</v>
      </c>
      <c r="O102" s="4168"/>
      <c r="P102" s="4156">
        <v>48578</v>
      </c>
      <c r="Q102" s="4155" t="s">
        <v>359</v>
      </c>
      <c r="R102" s="4155" t="s">
        <v>1124</v>
      </c>
      <c r="S102" s="4155" t="s">
        <v>359</v>
      </c>
      <c r="T102" s="4155" t="s">
        <v>1124</v>
      </c>
      <c r="U102" s="4155" t="s">
        <v>359</v>
      </c>
      <c r="V102" s="4155" t="s">
        <v>1124</v>
      </c>
      <c r="W102" s="4155" t="s">
        <v>359</v>
      </c>
      <c r="X102" s="4155" t="s">
        <v>1124</v>
      </c>
      <c r="Y102" s="4155" t="s">
        <v>359</v>
      </c>
      <c r="Z102" s="4155" t="s">
        <v>1124</v>
      </c>
      <c r="AA102" s="4155" t="s">
        <v>359</v>
      </c>
      <c r="AB102" s="4155" t="s">
        <v>359</v>
      </c>
      <c r="AC102" s="4155" t="s">
        <v>359</v>
      </c>
      <c r="AD102" s="4155" t="s">
        <v>359</v>
      </c>
      <c r="AE102" s="4155" t="s">
        <v>359</v>
      </c>
      <c r="AF102" s="4155" t="s">
        <v>359</v>
      </c>
      <c r="AG102" s="4155" t="s">
        <v>1124</v>
      </c>
      <c r="AH102" s="4155" t="s">
        <v>359</v>
      </c>
      <c r="AI102" s="3911" t="s">
        <v>2167</v>
      </c>
      <c r="AJ102" s="4173">
        <v>4.4000000000000003E-3</v>
      </c>
      <c r="AK102" s="4155" t="s">
        <v>1190</v>
      </c>
      <c r="AL102" s="4155" t="s">
        <v>1191</v>
      </c>
      <c r="AM102" s="4155" t="s">
        <v>702</v>
      </c>
      <c r="AN102" s="4155" t="s">
        <v>1742</v>
      </c>
      <c r="AO102" s="4155" t="s">
        <v>1807</v>
      </c>
      <c r="AP102" s="4165" t="s">
        <v>20</v>
      </c>
      <c r="AQ102" s="3837" t="str">
        <f t="shared" si="10"/>
        <v>NO</v>
      </c>
      <c r="AR102" s="4155" t="s">
        <v>437</v>
      </c>
      <c r="AS102" s="4155" t="s">
        <v>437</v>
      </c>
      <c r="AT102" s="4155"/>
      <c r="AU102" s="4156">
        <v>45658</v>
      </c>
      <c r="AV102" s="4156">
        <v>48578</v>
      </c>
      <c r="AW102" s="4165" t="s">
        <v>359</v>
      </c>
      <c r="AX102" s="4165" t="s">
        <v>359</v>
      </c>
      <c r="AY102" s="4155">
        <v>12</v>
      </c>
      <c r="AZ102" s="4155">
        <v>12</v>
      </c>
      <c r="BA102" s="4155">
        <v>12</v>
      </c>
      <c r="BB102" s="4155">
        <v>12</v>
      </c>
      <c r="BC102" s="4155">
        <v>12</v>
      </c>
      <c r="BD102" s="4155">
        <v>12</v>
      </c>
      <c r="BE102" s="4155">
        <v>12</v>
      </c>
      <c r="BF102" s="4155">
        <v>16</v>
      </c>
      <c r="BG102" s="4155" t="s">
        <v>359</v>
      </c>
      <c r="BH102" s="4155" t="s">
        <v>359</v>
      </c>
      <c r="BI102" s="4155" t="s">
        <v>359</v>
      </c>
      <c r="BJ102" s="4155" t="s">
        <v>359</v>
      </c>
      <c r="BK102" s="4155" t="s">
        <v>359</v>
      </c>
      <c r="BL102" s="4155" t="s">
        <v>359</v>
      </c>
      <c r="BM102" s="4155">
        <v>100</v>
      </c>
      <c r="BN102" s="4159"/>
      <c r="BO102" s="4159"/>
      <c r="BP102" s="3841" t="s">
        <v>359</v>
      </c>
      <c r="BQ102" s="3842" t="s">
        <v>359</v>
      </c>
      <c r="BR102" s="3843"/>
      <c r="BS102" s="3843"/>
      <c r="BT102" s="3844" t="s">
        <v>359</v>
      </c>
      <c r="BU102" s="3845" t="s">
        <v>359</v>
      </c>
      <c r="BV102" s="3843">
        <v>100</v>
      </c>
      <c r="BW102" s="3829" t="s">
        <v>359</v>
      </c>
      <c r="BX102" s="3844" t="s">
        <v>359</v>
      </c>
      <c r="BY102" s="3829" t="s">
        <v>359</v>
      </c>
      <c r="BZ102" s="3843">
        <v>100</v>
      </c>
      <c r="CA102" s="3829" t="s">
        <v>359</v>
      </c>
      <c r="CB102" s="3844" t="s">
        <v>359</v>
      </c>
      <c r="CC102" s="3829" t="s">
        <v>359</v>
      </c>
      <c r="CD102" s="3843">
        <v>150</v>
      </c>
      <c r="CE102" s="3829" t="s">
        <v>359</v>
      </c>
      <c r="CF102" s="3844" t="s">
        <v>359</v>
      </c>
      <c r="CG102" s="3829" t="s">
        <v>359</v>
      </c>
      <c r="CH102" s="3843">
        <v>150</v>
      </c>
      <c r="CI102" s="3829" t="s">
        <v>359</v>
      </c>
      <c r="CJ102" s="3844" t="s">
        <v>359</v>
      </c>
      <c r="CK102" s="3829" t="s">
        <v>359</v>
      </c>
      <c r="CL102" s="4159">
        <v>200</v>
      </c>
      <c r="CM102" s="3829" t="s">
        <v>359</v>
      </c>
      <c r="CN102" s="3844" t="s">
        <v>359</v>
      </c>
      <c r="CO102" s="3829" t="s">
        <v>359</v>
      </c>
      <c r="CP102" s="4160">
        <v>200</v>
      </c>
      <c r="CQ102" s="3829" t="s">
        <v>359</v>
      </c>
      <c r="CR102" s="3844" t="s">
        <v>359</v>
      </c>
      <c r="CS102" s="3829" t="s">
        <v>359</v>
      </c>
      <c r="CT102" s="4159">
        <v>250</v>
      </c>
      <c r="CU102" s="3829" t="s">
        <v>359</v>
      </c>
      <c r="CV102" s="3844" t="s">
        <v>359</v>
      </c>
      <c r="CW102" s="3829" t="s">
        <v>359</v>
      </c>
      <c r="CX102" s="4159">
        <v>250</v>
      </c>
      <c r="CY102" s="3829" t="s">
        <v>359</v>
      </c>
      <c r="CZ102" s="3844" t="s">
        <v>359</v>
      </c>
      <c r="DA102" s="3829" t="s">
        <v>359</v>
      </c>
      <c r="DB102" s="3843">
        <v>0</v>
      </c>
      <c r="DC102" s="3829" t="s">
        <v>359</v>
      </c>
      <c r="DD102" s="3844" t="s">
        <v>359</v>
      </c>
      <c r="DE102" s="3829" t="s">
        <v>359</v>
      </c>
      <c r="DF102" s="3843">
        <v>0</v>
      </c>
      <c r="DG102" s="3829" t="s">
        <v>359</v>
      </c>
      <c r="DH102" s="3844" t="s">
        <v>359</v>
      </c>
      <c r="DI102" s="3829" t="s">
        <v>359</v>
      </c>
      <c r="DJ102" s="3843">
        <v>0</v>
      </c>
      <c r="DK102" s="3829" t="s">
        <v>359</v>
      </c>
      <c r="DL102" s="3844" t="s">
        <v>359</v>
      </c>
      <c r="DM102" s="3829" t="s">
        <v>359</v>
      </c>
      <c r="DN102" s="3843">
        <v>0</v>
      </c>
      <c r="DO102" s="3829" t="s">
        <v>359</v>
      </c>
      <c r="DP102" s="3844" t="s">
        <v>359</v>
      </c>
      <c r="DQ102" s="3829" t="s">
        <v>359</v>
      </c>
      <c r="DR102" s="3843">
        <v>0</v>
      </c>
      <c r="DS102" s="3829" t="s">
        <v>359</v>
      </c>
      <c r="DT102" s="3844" t="s">
        <v>359</v>
      </c>
      <c r="DU102" s="3829" t="s">
        <v>359</v>
      </c>
      <c r="DV102" s="3843">
        <v>0</v>
      </c>
      <c r="DW102" s="3829" t="s">
        <v>359</v>
      </c>
      <c r="DX102" s="3844" t="s">
        <v>359</v>
      </c>
      <c r="DY102" s="3829" t="s">
        <v>359</v>
      </c>
      <c r="DZ102" s="4161">
        <f t="shared" si="12"/>
        <v>1400</v>
      </c>
      <c r="EA102" s="4165" t="s">
        <v>1069</v>
      </c>
      <c r="EB102" s="4155" t="s">
        <v>1070</v>
      </c>
      <c r="EC102" s="4155" t="s">
        <v>1186</v>
      </c>
      <c r="ED102" s="4165" t="s">
        <v>1187</v>
      </c>
      <c r="EE102" s="4165">
        <v>6013813000</v>
      </c>
      <c r="EF102" s="3847" t="s">
        <v>1188</v>
      </c>
      <c r="EG102" s="4155" t="s">
        <v>359</v>
      </c>
      <c r="EH102" s="4155" t="s">
        <v>359</v>
      </c>
      <c r="EI102" s="4155" t="s">
        <v>359</v>
      </c>
      <c r="EJ102" s="4165" t="s">
        <v>359</v>
      </c>
      <c r="EK102" s="4165" t="s">
        <v>359</v>
      </c>
      <c r="EL102" s="3851" t="s">
        <v>359</v>
      </c>
    </row>
    <row r="103" spans="1:142" s="3906" customFormat="1" ht="168.75" customHeight="1">
      <c r="A103" s="4154" t="s">
        <v>1731</v>
      </c>
      <c r="B103" s="4157">
        <v>0.25</v>
      </c>
      <c r="C103" s="4155" t="s">
        <v>2149</v>
      </c>
      <c r="D103" s="4173">
        <v>6.25E-2</v>
      </c>
      <c r="E103" s="4155" t="s">
        <v>1121</v>
      </c>
      <c r="F103" s="4155" t="s">
        <v>1784</v>
      </c>
      <c r="G103" s="4155" t="s">
        <v>2149</v>
      </c>
      <c r="H103" s="4173">
        <v>6.25E-2</v>
      </c>
      <c r="I103" s="4155" t="s">
        <v>1121</v>
      </c>
      <c r="J103" s="4155" t="s">
        <v>1784</v>
      </c>
      <c r="K103" s="4155" t="s">
        <v>1123</v>
      </c>
      <c r="L103" s="4155" t="s">
        <v>26</v>
      </c>
      <c r="M103" s="4155" t="s">
        <v>437</v>
      </c>
      <c r="N103" s="4155" t="s">
        <v>359</v>
      </c>
      <c r="O103" s="4168"/>
      <c r="P103" s="4156">
        <v>48578</v>
      </c>
      <c r="Q103" s="4155" t="s">
        <v>359</v>
      </c>
      <c r="R103" s="4155" t="s">
        <v>1124</v>
      </c>
      <c r="S103" s="4155" t="s">
        <v>359</v>
      </c>
      <c r="T103" s="4155" t="s">
        <v>1124</v>
      </c>
      <c r="U103" s="4155" t="s">
        <v>359</v>
      </c>
      <c r="V103" s="4155" t="s">
        <v>1124</v>
      </c>
      <c r="W103" s="4155" t="s">
        <v>359</v>
      </c>
      <c r="X103" s="4155" t="s">
        <v>1124</v>
      </c>
      <c r="Y103" s="4155" t="s">
        <v>359</v>
      </c>
      <c r="Z103" s="4155" t="s">
        <v>1124</v>
      </c>
      <c r="AA103" s="4155" t="s">
        <v>359</v>
      </c>
      <c r="AB103" s="4155" t="s">
        <v>359</v>
      </c>
      <c r="AC103" s="4155" t="s">
        <v>359</v>
      </c>
      <c r="AD103" s="4155" t="s">
        <v>359</v>
      </c>
      <c r="AE103" s="4155" t="s">
        <v>359</v>
      </c>
      <c r="AF103" s="4155" t="s">
        <v>359</v>
      </c>
      <c r="AG103" s="4155" t="s">
        <v>1124</v>
      </c>
      <c r="AH103" s="4155" t="s">
        <v>359</v>
      </c>
      <c r="AI103" s="4155" t="s">
        <v>2168</v>
      </c>
      <c r="AJ103" s="4173">
        <v>4.4000000000000003E-3</v>
      </c>
      <c r="AK103" s="4155" t="s">
        <v>2169</v>
      </c>
      <c r="AL103" s="4155" t="s">
        <v>1195</v>
      </c>
      <c r="AM103" s="4155" t="s">
        <v>702</v>
      </c>
      <c r="AN103" s="4155" t="s">
        <v>1810</v>
      </c>
      <c r="AO103" s="4155" t="s">
        <v>1196</v>
      </c>
      <c r="AP103" s="4165" t="s">
        <v>26</v>
      </c>
      <c r="AQ103" s="3837" t="str">
        <f t="shared" si="10"/>
        <v>SI</v>
      </c>
      <c r="AR103" s="4165">
        <v>504</v>
      </c>
      <c r="AS103" s="4155" t="s">
        <v>437</v>
      </c>
      <c r="AT103" s="4155"/>
      <c r="AU103" s="4156">
        <v>44958</v>
      </c>
      <c r="AV103" s="4156">
        <v>48578</v>
      </c>
      <c r="AW103" s="4165">
        <v>1500</v>
      </c>
      <c r="AX103" s="4165">
        <v>3500</v>
      </c>
      <c r="AY103" s="4165">
        <v>5500</v>
      </c>
      <c r="AZ103" s="4165">
        <v>7500</v>
      </c>
      <c r="BA103" s="4165">
        <v>9500</v>
      </c>
      <c r="BB103" s="4165">
        <v>11500</v>
      </c>
      <c r="BC103" s="4165">
        <v>13500</v>
      </c>
      <c r="BD103" s="4165">
        <v>15500</v>
      </c>
      <c r="BE103" s="4165">
        <v>17500</v>
      </c>
      <c r="BF103" s="4165">
        <v>19500</v>
      </c>
      <c r="BG103" s="4155" t="s">
        <v>359</v>
      </c>
      <c r="BH103" s="4155" t="s">
        <v>359</v>
      </c>
      <c r="BI103" s="4155" t="s">
        <v>359</v>
      </c>
      <c r="BJ103" s="4155" t="s">
        <v>359</v>
      </c>
      <c r="BK103" s="4155" t="s">
        <v>359</v>
      </c>
      <c r="BL103" s="4155" t="s">
        <v>359</v>
      </c>
      <c r="BM103" s="4155">
        <v>19500</v>
      </c>
      <c r="BN103" s="4159">
        <v>103</v>
      </c>
      <c r="BO103" s="4159">
        <v>103</v>
      </c>
      <c r="BP103" s="3841" t="s">
        <v>574</v>
      </c>
      <c r="BQ103" s="3842">
        <v>7868</v>
      </c>
      <c r="BR103" s="3843">
        <v>417</v>
      </c>
      <c r="BS103" s="3843">
        <v>417</v>
      </c>
      <c r="BT103" s="3844" t="s">
        <v>574</v>
      </c>
      <c r="BU103" s="3845">
        <v>7868</v>
      </c>
      <c r="BV103" s="3843">
        <v>375</v>
      </c>
      <c r="BW103" s="3829" t="s">
        <v>359</v>
      </c>
      <c r="BX103" s="3844" t="s">
        <v>574</v>
      </c>
      <c r="BY103" s="3829" t="s">
        <v>359</v>
      </c>
      <c r="BZ103" s="3843">
        <v>387</v>
      </c>
      <c r="CA103" s="3829" t="s">
        <v>359</v>
      </c>
      <c r="CB103" s="3844" t="s">
        <v>574</v>
      </c>
      <c r="CC103" s="3829" t="s">
        <v>359</v>
      </c>
      <c r="CD103" s="3843">
        <v>398</v>
      </c>
      <c r="CE103" s="3829" t="s">
        <v>359</v>
      </c>
      <c r="CF103" s="3844" t="s">
        <v>574</v>
      </c>
      <c r="CG103" s="3829" t="s">
        <v>359</v>
      </c>
      <c r="CH103" s="3843">
        <v>410</v>
      </c>
      <c r="CI103" s="3829" t="s">
        <v>359</v>
      </c>
      <c r="CJ103" s="3844" t="s">
        <v>574</v>
      </c>
      <c r="CK103" s="3829" t="s">
        <v>359</v>
      </c>
      <c r="CL103" s="4159">
        <v>422</v>
      </c>
      <c r="CM103" s="3829" t="s">
        <v>359</v>
      </c>
      <c r="CN103" s="3844" t="s">
        <v>574</v>
      </c>
      <c r="CO103" s="3829" t="s">
        <v>359</v>
      </c>
      <c r="CP103" s="4160">
        <v>435</v>
      </c>
      <c r="CQ103" s="3829" t="s">
        <v>359</v>
      </c>
      <c r="CR103" s="3844" t="s">
        <v>574</v>
      </c>
      <c r="CS103" s="3829" t="s">
        <v>359</v>
      </c>
      <c r="CT103" s="4159">
        <v>448</v>
      </c>
      <c r="CU103" s="3829" t="s">
        <v>359</v>
      </c>
      <c r="CV103" s="3844" t="s">
        <v>574</v>
      </c>
      <c r="CW103" s="3829" t="s">
        <v>359</v>
      </c>
      <c r="CX103" s="4159">
        <v>462</v>
      </c>
      <c r="CY103" s="3829" t="s">
        <v>359</v>
      </c>
      <c r="CZ103" s="3844" t="s">
        <v>574</v>
      </c>
      <c r="DA103" s="3829" t="s">
        <v>359</v>
      </c>
      <c r="DB103" s="3843">
        <v>0</v>
      </c>
      <c r="DC103" s="3829" t="s">
        <v>359</v>
      </c>
      <c r="DD103" s="3844" t="s">
        <v>574</v>
      </c>
      <c r="DE103" s="3829" t="s">
        <v>359</v>
      </c>
      <c r="DF103" s="3843">
        <v>0</v>
      </c>
      <c r="DG103" s="3829" t="s">
        <v>359</v>
      </c>
      <c r="DH103" s="3844" t="s">
        <v>574</v>
      </c>
      <c r="DI103" s="3829" t="s">
        <v>359</v>
      </c>
      <c r="DJ103" s="3843">
        <v>0</v>
      </c>
      <c r="DK103" s="3829" t="s">
        <v>359</v>
      </c>
      <c r="DL103" s="3844" t="s">
        <v>574</v>
      </c>
      <c r="DM103" s="3829" t="s">
        <v>359</v>
      </c>
      <c r="DN103" s="3843">
        <v>0</v>
      </c>
      <c r="DO103" s="3829" t="s">
        <v>359</v>
      </c>
      <c r="DP103" s="3844" t="s">
        <v>574</v>
      </c>
      <c r="DQ103" s="3829" t="s">
        <v>359</v>
      </c>
      <c r="DR103" s="3843">
        <v>0</v>
      </c>
      <c r="DS103" s="3829" t="s">
        <v>359</v>
      </c>
      <c r="DT103" s="3844" t="s">
        <v>574</v>
      </c>
      <c r="DU103" s="3829" t="s">
        <v>359</v>
      </c>
      <c r="DV103" s="3843">
        <v>0</v>
      </c>
      <c r="DW103" s="3829" t="s">
        <v>359</v>
      </c>
      <c r="DX103" s="3844" t="s">
        <v>574</v>
      </c>
      <c r="DY103" s="3829" t="s">
        <v>359</v>
      </c>
      <c r="DZ103" s="4161">
        <f t="shared" si="12"/>
        <v>3857</v>
      </c>
      <c r="EA103" s="4165" t="s">
        <v>1069</v>
      </c>
      <c r="EB103" s="4155" t="s">
        <v>1070</v>
      </c>
      <c r="EC103" s="4155" t="s">
        <v>1186</v>
      </c>
      <c r="ED103" s="4165" t="s">
        <v>1187</v>
      </c>
      <c r="EE103" s="4165">
        <v>6013813000</v>
      </c>
      <c r="EF103" s="3847" t="s">
        <v>1188</v>
      </c>
      <c r="EG103" s="4155" t="s">
        <v>1069</v>
      </c>
      <c r="EH103" s="4155" t="s">
        <v>1070</v>
      </c>
      <c r="EI103" s="4155" t="s">
        <v>1811</v>
      </c>
      <c r="EJ103" s="4165" t="s">
        <v>1812</v>
      </c>
      <c r="EK103" s="4197">
        <v>6010000000</v>
      </c>
      <c r="EL103" s="3848" t="s">
        <v>1813</v>
      </c>
    </row>
    <row r="104" spans="1:142" s="3906" customFormat="1" ht="168.75" customHeight="1">
      <c r="A104" s="4154" t="s">
        <v>1731</v>
      </c>
      <c r="B104" s="4157">
        <v>0.25</v>
      </c>
      <c r="C104" s="4155" t="s">
        <v>2149</v>
      </c>
      <c r="D104" s="4173">
        <v>6.25E-2</v>
      </c>
      <c r="E104" s="4155" t="s">
        <v>1121</v>
      </c>
      <c r="F104" s="4155" t="s">
        <v>1784</v>
      </c>
      <c r="G104" s="4155" t="s">
        <v>2149</v>
      </c>
      <c r="H104" s="4173">
        <v>6.25E-2</v>
      </c>
      <c r="I104" s="4155" t="s">
        <v>1121</v>
      </c>
      <c r="J104" s="4155" t="s">
        <v>1784</v>
      </c>
      <c r="K104" s="4155" t="s">
        <v>1123</v>
      </c>
      <c r="L104" s="4155" t="s">
        <v>26</v>
      </c>
      <c r="M104" s="4155" t="s">
        <v>437</v>
      </c>
      <c r="N104" s="4155" t="s">
        <v>359</v>
      </c>
      <c r="O104" s="4168"/>
      <c r="P104" s="4156">
        <v>48578</v>
      </c>
      <c r="Q104" s="4155" t="s">
        <v>359</v>
      </c>
      <c r="R104" s="4155" t="s">
        <v>1124</v>
      </c>
      <c r="S104" s="4155" t="s">
        <v>359</v>
      </c>
      <c r="T104" s="4155" t="s">
        <v>1124</v>
      </c>
      <c r="U104" s="4155" t="s">
        <v>359</v>
      </c>
      <c r="V104" s="4155" t="s">
        <v>1124</v>
      </c>
      <c r="W104" s="4155" t="s">
        <v>359</v>
      </c>
      <c r="X104" s="4155" t="s">
        <v>1124</v>
      </c>
      <c r="Y104" s="4155" t="s">
        <v>359</v>
      </c>
      <c r="Z104" s="4155" t="s">
        <v>1124</v>
      </c>
      <c r="AA104" s="4155" t="s">
        <v>359</v>
      </c>
      <c r="AB104" s="4155" t="s">
        <v>359</v>
      </c>
      <c r="AC104" s="4155" t="s">
        <v>359</v>
      </c>
      <c r="AD104" s="4155" t="s">
        <v>359</v>
      </c>
      <c r="AE104" s="4155" t="s">
        <v>359</v>
      </c>
      <c r="AF104" s="4155" t="s">
        <v>359</v>
      </c>
      <c r="AG104" s="4155" t="s">
        <v>1124</v>
      </c>
      <c r="AH104" s="4155" t="s">
        <v>359</v>
      </c>
      <c r="AI104" s="4155" t="s">
        <v>2170</v>
      </c>
      <c r="AJ104" s="4173">
        <v>4.4000000000000003E-3</v>
      </c>
      <c r="AK104" s="4155" t="s">
        <v>1815</v>
      </c>
      <c r="AL104" s="4155" t="s">
        <v>1816</v>
      </c>
      <c r="AM104" s="4155" t="s">
        <v>1322</v>
      </c>
      <c r="AN104" s="4155" t="s">
        <v>1203</v>
      </c>
      <c r="AO104" s="4155" t="s">
        <v>2</v>
      </c>
      <c r="AP104" s="4155" t="s">
        <v>20</v>
      </c>
      <c r="AQ104" s="3837" t="str">
        <f t="shared" si="10"/>
        <v>SI</v>
      </c>
      <c r="AR104" s="4165">
        <v>37</v>
      </c>
      <c r="AS104" s="4155" t="s">
        <v>437</v>
      </c>
      <c r="AT104" s="4155"/>
      <c r="AU104" s="4156">
        <v>45078</v>
      </c>
      <c r="AV104" s="4156">
        <v>48578</v>
      </c>
      <c r="AW104" s="4155">
        <v>2</v>
      </c>
      <c r="AX104" s="4155">
        <v>2</v>
      </c>
      <c r="AY104" s="4155">
        <v>2</v>
      </c>
      <c r="AZ104" s="4155">
        <v>2</v>
      </c>
      <c r="BA104" s="4155">
        <v>2</v>
      </c>
      <c r="BB104" s="4155">
        <v>2</v>
      </c>
      <c r="BC104" s="4155">
        <v>2</v>
      </c>
      <c r="BD104" s="4155">
        <v>2</v>
      </c>
      <c r="BE104" s="4155">
        <v>2</v>
      </c>
      <c r="BF104" s="4155">
        <v>2</v>
      </c>
      <c r="BG104" s="4155" t="s">
        <v>359</v>
      </c>
      <c r="BH104" s="4155" t="s">
        <v>359</v>
      </c>
      <c r="BI104" s="4155" t="s">
        <v>359</v>
      </c>
      <c r="BJ104" s="4155" t="s">
        <v>359</v>
      </c>
      <c r="BK104" s="4155" t="s">
        <v>359</v>
      </c>
      <c r="BL104" s="4155" t="s">
        <v>359</v>
      </c>
      <c r="BM104" s="4155">
        <v>20</v>
      </c>
      <c r="BN104" s="4159">
        <v>9</v>
      </c>
      <c r="BO104" s="4159">
        <v>9</v>
      </c>
      <c r="BP104" s="3841" t="s">
        <v>574</v>
      </c>
      <c r="BQ104" s="3842">
        <v>7738</v>
      </c>
      <c r="BR104" s="3843">
        <v>9</v>
      </c>
      <c r="BS104" s="3843">
        <v>9</v>
      </c>
      <c r="BT104" s="3844" t="s">
        <v>574</v>
      </c>
      <c r="BU104" s="3845">
        <v>7738</v>
      </c>
      <c r="BV104" s="3843">
        <v>10</v>
      </c>
      <c r="BW104" s="3829" t="s">
        <v>359</v>
      </c>
      <c r="BX104" s="3844" t="s">
        <v>574</v>
      </c>
      <c r="BY104" s="3829" t="s">
        <v>359</v>
      </c>
      <c r="BZ104" s="3843">
        <v>10</v>
      </c>
      <c r="CA104" s="3829" t="s">
        <v>359</v>
      </c>
      <c r="CB104" s="3844" t="s">
        <v>574</v>
      </c>
      <c r="CC104" s="3829" t="s">
        <v>359</v>
      </c>
      <c r="CD104" s="3843">
        <v>10</v>
      </c>
      <c r="CE104" s="3829" t="s">
        <v>359</v>
      </c>
      <c r="CF104" s="3844" t="s">
        <v>574</v>
      </c>
      <c r="CG104" s="3829" t="s">
        <v>359</v>
      </c>
      <c r="CH104" s="3843">
        <v>11</v>
      </c>
      <c r="CI104" s="3829" t="s">
        <v>359</v>
      </c>
      <c r="CJ104" s="3844" t="s">
        <v>574</v>
      </c>
      <c r="CK104" s="3829" t="s">
        <v>359</v>
      </c>
      <c r="CL104" s="4159">
        <v>11</v>
      </c>
      <c r="CM104" s="3829" t="s">
        <v>359</v>
      </c>
      <c r="CN104" s="3844" t="s">
        <v>574</v>
      </c>
      <c r="CO104" s="3829" t="s">
        <v>359</v>
      </c>
      <c r="CP104" s="4160">
        <v>11</v>
      </c>
      <c r="CQ104" s="3829" t="s">
        <v>359</v>
      </c>
      <c r="CR104" s="3844" t="s">
        <v>574</v>
      </c>
      <c r="CS104" s="3829" t="s">
        <v>359</v>
      </c>
      <c r="CT104" s="4159">
        <v>12</v>
      </c>
      <c r="CU104" s="3829" t="s">
        <v>359</v>
      </c>
      <c r="CV104" s="3844" t="s">
        <v>574</v>
      </c>
      <c r="CW104" s="3829" t="s">
        <v>359</v>
      </c>
      <c r="CX104" s="4159">
        <v>12</v>
      </c>
      <c r="CY104" s="3829" t="s">
        <v>359</v>
      </c>
      <c r="CZ104" s="3844" t="s">
        <v>574</v>
      </c>
      <c r="DA104" s="3829" t="s">
        <v>359</v>
      </c>
      <c r="DB104" s="3843">
        <v>0</v>
      </c>
      <c r="DC104" s="3829" t="s">
        <v>359</v>
      </c>
      <c r="DD104" s="3844" t="s">
        <v>574</v>
      </c>
      <c r="DE104" s="3829" t="s">
        <v>359</v>
      </c>
      <c r="DF104" s="3843">
        <v>0</v>
      </c>
      <c r="DG104" s="3829" t="s">
        <v>359</v>
      </c>
      <c r="DH104" s="3844" t="s">
        <v>574</v>
      </c>
      <c r="DI104" s="3829" t="s">
        <v>359</v>
      </c>
      <c r="DJ104" s="3843">
        <v>0</v>
      </c>
      <c r="DK104" s="3829" t="s">
        <v>359</v>
      </c>
      <c r="DL104" s="3844" t="s">
        <v>574</v>
      </c>
      <c r="DM104" s="3829" t="s">
        <v>359</v>
      </c>
      <c r="DN104" s="3843">
        <v>0</v>
      </c>
      <c r="DO104" s="3829" t="s">
        <v>359</v>
      </c>
      <c r="DP104" s="3844" t="s">
        <v>574</v>
      </c>
      <c r="DQ104" s="3829" t="s">
        <v>359</v>
      </c>
      <c r="DR104" s="3843">
        <v>0</v>
      </c>
      <c r="DS104" s="3829" t="s">
        <v>359</v>
      </c>
      <c r="DT104" s="3844" t="s">
        <v>574</v>
      </c>
      <c r="DU104" s="3829" t="s">
        <v>359</v>
      </c>
      <c r="DV104" s="3843">
        <v>0</v>
      </c>
      <c r="DW104" s="3829" t="s">
        <v>359</v>
      </c>
      <c r="DX104" s="3844" t="s">
        <v>574</v>
      </c>
      <c r="DY104" s="3829" t="s">
        <v>359</v>
      </c>
      <c r="DZ104" s="4161">
        <f t="shared" si="12"/>
        <v>105</v>
      </c>
      <c r="EA104" s="4155" t="s">
        <v>43</v>
      </c>
      <c r="EB104" s="4155" t="s">
        <v>1204</v>
      </c>
      <c r="EC104" s="4155" t="s">
        <v>451</v>
      </c>
      <c r="ED104" s="4155" t="s">
        <v>1205</v>
      </c>
      <c r="EE104" s="4155" t="s">
        <v>1206</v>
      </c>
      <c r="EF104" s="3847" t="s">
        <v>453</v>
      </c>
      <c r="EG104" s="4155" t="s">
        <v>359</v>
      </c>
      <c r="EH104" s="4155" t="s">
        <v>359</v>
      </c>
      <c r="EI104" s="4155" t="s">
        <v>359</v>
      </c>
      <c r="EJ104" s="4155" t="s">
        <v>359</v>
      </c>
      <c r="EK104" s="4155" t="s">
        <v>359</v>
      </c>
      <c r="EL104" s="3851" t="s">
        <v>359</v>
      </c>
    </row>
    <row r="105" spans="1:142" s="3906" customFormat="1" ht="247.5" customHeight="1">
      <c r="A105" s="4154" t="s">
        <v>1731</v>
      </c>
      <c r="B105" s="4157">
        <v>0.25</v>
      </c>
      <c r="C105" s="4155" t="s">
        <v>2149</v>
      </c>
      <c r="D105" s="4173">
        <v>6.25E-2</v>
      </c>
      <c r="E105" s="4155" t="s">
        <v>1121</v>
      </c>
      <c r="F105" s="4155" t="s">
        <v>1774</v>
      </c>
      <c r="G105" s="4155" t="s">
        <v>2149</v>
      </c>
      <c r="H105" s="4173">
        <v>6.25E-2</v>
      </c>
      <c r="I105" s="4155" t="s">
        <v>1121</v>
      </c>
      <c r="J105" s="4155" t="s">
        <v>1774</v>
      </c>
      <c r="K105" s="4155" t="s">
        <v>1123</v>
      </c>
      <c r="L105" s="4155" t="s">
        <v>26</v>
      </c>
      <c r="M105" s="4155" t="s">
        <v>437</v>
      </c>
      <c r="N105" s="4155" t="s">
        <v>359</v>
      </c>
      <c r="O105" s="4168"/>
      <c r="P105" s="4156">
        <v>48578</v>
      </c>
      <c r="Q105" s="4155" t="s">
        <v>359</v>
      </c>
      <c r="R105" s="4155" t="s">
        <v>1124</v>
      </c>
      <c r="S105" s="4155" t="s">
        <v>359</v>
      </c>
      <c r="T105" s="4155" t="s">
        <v>1124</v>
      </c>
      <c r="U105" s="4155" t="s">
        <v>359</v>
      </c>
      <c r="V105" s="4155" t="s">
        <v>1124</v>
      </c>
      <c r="W105" s="4155" t="s">
        <v>359</v>
      </c>
      <c r="X105" s="4155" t="s">
        <v>1124</v>
      </c>
      <c r="Y105" s="4155" t="s">
        <v>359</v>
      </c>
      <c r="Z105" s="4155" t="s">
        <v>1124</v>
      </c>
      <c r="AA105" s="4155" t="s">
        <v>359</v>
      </c>
      <c r="AB105" s="4155" t="s">
        <v>359</v>
      </c>
      <c r="AC105" s="4155" t="s">
        <v>359</v>
      </c>
      <c r="AD105" s="4155" t="s">
        <v>359</v>
      </c>
      <c r="AE105" s="4155" t="s">
        <v>359</v>
      </c>
      <c r="AF105" s="4155" t="s">
        <v>359</v>
      </c>
      <c r="AG105" s="4155" t="s">
        <v>1124</v>
      </c>
      <c r="AH105" s="4155" t="s">
        <v>359</v>
      </c>
      <c r="AI105" s="4155" t="s">
        <v>2171</v>
      </c>
      <c r="AJ105" s="4173">
        <v>4.4000000000000003E-3</v>
      </c>
      <c r="AK105" s="4155" t="s">
        <v>2172</v>
      </c>
      <c r="AL105" s="4155" t="s">
        <v>2173</v>
      </c>
      <c r="AM105" s="4155" t="s">
        <v>1820</v>
      </c>
      <c r="AN105" s="4155" t="s">
        <v>1211</v>
      </c>
      <c r="AO105" s="4155" t="s">
        <v>1545</v>
      </c>
      <c r="AP105" s="4155" t="s">
        <v>23</v>
      </c>
      <c r="AQ105" s="3837" t="str">
        <f t="shared" si="10"/>
        <v>NO</v>
      </c>
      <c r="AR105" s="4155" t="s">
        <v>437</v>
      </c>
      <c r="AS105" s="4155" t="s">
        <v>437</v>
      </c>
      <c r="AT105" s="4155"/>
      <c r="AU105" s="4156">
        <v>45078</v>
      </c>
      <c r="AV105" s="4156">
        <v>48578</v>
      </c>
      <c r="AW105" s="4157">
        <v>1</v>
      </c>
      <c r="AX105" s="4157">
        <v>1</v>
      </c>
      <c r="AY105" s="4157">
        <v>1</v>
      </c>
      <c r="AZ105" s="4157">
        <v>1</v>
      </c>
      <c r="BA105" s="4157">
        <v>1</v>
      </c>
      <c r="BB105" s="4157">
        <v>1</v>
      </c>
      <c r="BC105" s="4157">
        <v>1</v>
      </c>
      <c r="BD105" s="4157">
        <v>1</v>
      </c>
      <c r="BE105" s="4157">
        <v>1</v>
      </c>
      <c r="BF105" s="4157">
        <v>1</v>
      </c>
      <c r="BG105" s="4155" t="s">
        <v>359</v>
      </c>
      <c r="BH105" s="4155" t="s">
        <v>359</v>
      </c>
      <c r="BI105" s="4155" t="s">
        <v>359</v>
      </c>
      <c r="BJ105" s="4155" t="s">
        <v>359</v>
      </c>
      <c r="BK105" s="4155" t="s">
        <v>359</v>
      </c>
      <c r="BL105" s="4155" t="s">
        <v>359</v>
      </c>
      <c r="BM105" s="4157">
        <v>1</v>
      </c>
      <c r="BN105" s="4159">
        <v>29</v>
      </c>
      <c r="BO105" s="4159">
        <v>29</v>
      </c>
      <c r="BP105" s="3841" t="s">
        <v>574</v>
      </c>
      <c r="BQ105" s="3842" t="s">
        <v>359</v>
      </c>
      <c r="BR105" s="3843">
        <v>30</v>
      </c>
      <c r="BS105" s="3843">
        <v>30</v>
      </c>
      <c r="BT105" s="3844" t="s">
        <v>574</v>
      </c>
      <c r="BU105" s="3845" t="s">
        <v>359</v>
      </c>
      <c r="BV105" s="3843">
        <v>31</v>
      </c>
      <c r="BW105" s="3829" t="s">
        <v>359</v>
      </c>
      <c r="BX105" s="3844" t="s">
        <v>574</v>
      </c>
      <c r="BY105" s="3829" t="s">
        <v>359</v>
      </c>
      <c r="BZ105" s="3843">
        <v>32</v>
      </c>
      <c r="CA105" s="3829" t="s">
        <v>359</v>
      </c>
      <c r="CB105" s="3844" t="s">
        <v>574</v>
      </c>
      <c r="CC105" s="3829" t="s">
        <v>359</v>
      </c>
      <c r="CD105" s="3843">
        <v>33</v>
      </c>
      <c r="CE105" s="3829" t="s">
        <v>359</v>
      </c>
      <c r="CF105" s="3844" t="s">
        <v>574</v>
      </c>
      <c r="CG105" s="3829" t="s">
        <v>359</v>
      </c>
      <c r="CH105" s="3843">
        <v>34</v>
      </c>
      <c r="CI105" s="3829" t="s">
        <v>359</v>
      </c>
      <c r="CJ105" s="3844" t="s">
        <v>574</v>
      </c>
      <c r="CK105" s="3829" t="s">
        <v>359</v>
      </c>
      <c r="CL105" s="4159">
        <v>35</v>
      </c>
      <c r="CM105" s="3829" t="s">
        <v>359</v>
      </c>
      <c r="CN105" s="3844" t="s">
        <v>574</v>
      </c>
      <c r="CO105" s="3829" t="s">
        <v>359</v>
      </c>
      <c r="CP105" s="4160">
        <v>36</v>
      </c>
      <c r="CQ105" s="3829" t="s">
        <v>359</v>
      </c>
      <c r="CR105" s="3844" t="s">
        <v>574</v>
      </c>
      <c r="CS105" s="3829" t="s">
        <v>359</v>
      </c>
      <c r="CT105" s="4159">
        <v>37</v>
      </c>
      <c r="CU105" s="3829" t="s">
        <v>359</v>
      </c>
      <c r="CV105" s="3844" t="s">
        <v>574</v>
      </c>
      <c r="CW105" s="3829" t="s">
        <v>359</v>
      </c>
      <c r="CX105" s="4159">
        <v>38</v>
      </c>
      <c r="CY105" s="3829" t="s">
        <v>359</v>
      </c>
      <c r="CZ105" s="3844" t="s">
        <v>574</v>
      </c>
      <c r="DA105" s="3829" t="s">
        <v>359</v>
      </c>
      <c r="DB105" s="3843">
        <v>0</v>
      </c>
      <c r="DC105" s="3829" t="s">
        <v>359</v>
      </c>
      <c r="DD105" s="3844" t="s">
        <v>574</v>
      </c>
      <c r="DE105" s="3829" t="s">
        <v>359</v>
      </c>
      <c r="DF105" s="3843">
        <v>0</v>
      </c>
      <c r="DG105" s="3829" t="s">
        <v>359</v>
      </c>
      <c r="DH105" s="3844" t="s">
        <v>574</v>
      </c>
      <c r="DI105" s="3829" t="s">
        <v>359</v>
      </c>
      <c r="DJ105" s="3843">
        <v>0</v>
      </c>
      <c r="DK105" s="3829" t="s">
        <v>359</v>
      </c>
      <c r="DL105" s="3844" t="s">
        <v>574</v>
      </c>
      <c r="DM105" s="3829" t="s">
        <v>359</v>
      </c>
      <c r="DN105" s="3843">
        <v>0</v>
      </c>
      <c r="DO105" s="3829" t="s">
        <v>359</v>
      </c>
      <c r="DP105" s="3844" t="s">
        <v>574</v>
      </c>
      <c r="DQ105" s="3829" t="s">
        <v>359</v>
      </c>
      <c r="DR105" s="3843">
        <v>0</v>
      </c>
      <c r="DS105" s="3829" t="s">
        <v>359</v>
      </c>
      <c r="DT105" s="3844" t="s">
        <v>574</v>
      </c>
      <c r="DU105" s="3829" t="s">
        <v>359</v>
      </c>
      <c r="DV105" s="3843">
        <v>0</v>
      </c>
      <c r="DW105" s="3829" t="s">
        <v>359</v>
      </c>
      <c r="DX105" s="3844" t="s">
        <v>574</v>
      </c>
      <c r="DY105" s="3829" t="s">
        <v>359</v>
      </c>
      <c r="DZ105" s="4161">
        <f t="shared" si="12"/>
        <v>335</v>
      </c>
      <c r="EA105" s="4155" t="s">
        <v>1055</v>
      </c>
      <c r="EB105" s="4155" t="s">
        <v>56</v>
      </c>
      <c r="EC105" s="4155" t="s">
        <v>1212</v>
      </c>
      <c r="ED105" s="4155" t="s">
        <v>1213</v>
      </c>
      <c r="EE105" s="4155" t="s">
        <v>359</v>
      </c>
      <c r="EF105" s="3847" t="s">
        <v>1214</v>
      </c>
      <c r="EG105" s="4155" t="s">
        <v>359</v>
      </c>
      <c r="EH105" s="4155" t="s">
        <v>359</v>
      </c>
      <c r="EI105" s="4155" t="s">
        <v>359</v>
      </c>
      <c r="EJ105" s="4155" t="s">
        <v>359</v>
      </c>
      <c r="EK105" s="4155" t="s">
        <v>359</v>
      </c>
      <c r="EL105" s="3851" t="s">
        <v>359</v>
      </c>
    </row>
    <row r="106" spans="1:142" s="3906" customFormat="1" ht="168.75" customHeight="1">
      <c r="A106" s="4154" t="s">
        <v>1731</v>
      </c>
      <c r="B106" s="4157">
        <v>0.25</v>
      </c>
      <c r="C106" s="4155" t="s">
        <v>2149</v>
      </c>
      <c r="D106" s="4173">
        <v>6.25E-2</v>
      </c>
      <c r="E106" s="4155" t="s">
        <v>1121</v>
      </c>
      <c r="F106" s="4155" t="s">
        <v>1769</v>
      </c>
      <c r="G106" s="4155" t="s">
        <v>2149</v>
      </c>
      <c r="H106" s="4173">
        <v>6.25E-2</v>
      </c>
      <c r="I106" s="4155" t="s">
        <v>1121</v>
      </c>
      <c r="J106" s="4155" t="s">
        <v>1769</v>
      </c>
      <c r="K106" s="4155" t="s">
        <v>1123</v>
      </c>
      <c r="L106" s="4155" t="s">
        <v>26</v>
      </c>
      <c r="M106" s="4155" t="s">
        <v>437</v>
      </c>
      <c r="N106" s="4155" t="s">
        <v>359</v>
      </c>
      <c r="O106" s="4168"/>
      <c r="P106" s="4156">
        <v>48578</v>
      </c>
      <c r="Q106" s="4155" t="s">
        <v>359</v>
      </c>
      <c r="R106" s="4155" t="s">
        <v>1124</v>
      </c>
      <c r="S106" s="4155" t="s">
        <v>359</v>
      </c>
      <c r="T106" s="4155" t="s">
        <v>1124</v>
      </c>
      <c r="U106" s="4155" t="s">
        <v>359</v>
      </c>
      <c r="V106" s="4155" t="s">
        <v>1124</v>
      </c>
      <c r="W106" s="4155" t="s">
        <v>359</v>
      </c>
      <c r="X106" s="4155" t="s">
        <v>1124</v>
      </c>
      <c r="Y106" s="4155" t="s">
        <v>359</v>
      </c>
      <c r="Z106" s="4155" t="s">
        <v>1124</v>
      </c>
      <c r="AA106" s="4155" t="s">
        <v>359</v>
      </c>
      <c r="AB106" s="4155" t="s">
        <v>359</v>
      </c>
      <c r="AC106" s="4155" t="s">
        <v>359</v>
      </c>
      <c r="AD106" s="4155" t="s">
        <v>359</v>
      </c>
      <c r="AE106" s="4155" t="s">
        <v>359</v>
      </c>
      <c r="AF106" s="4155" t="s">
        <v>359</v>
      </c>
      <c r="AG106" s="4155" t="s">
        <v>1124</v>
      </c>
      <c r="AH106" s="4155" t="s">
        <v>359</v>
      </c>
      <c r="AI106" s="4155" t="s">
        <v>2174</v>
      </c>
      <c r="AJ106" s="4173">
        <v>4.4000000000000003E-3</v>
      </c>
      <c r="AK106" s="4155" t="s">
        <v>1822</v>
      </c>
      <c r="AL106" s="4155" t="s">
        <v>1823</v>
      </c>
      <c r="AM106" s="4155" t="s">
        <v>702</v>
      </c>
      <c r="AN106" s="4155" t="s">
        <v>1221</v>
      </c>
      <c r="AO106" s="4155" t="s">
        <v>1123</v>
      </c>
      <c r="AP106" s="4155" t="s">
        <v>20</v>
      </c>
      <c r="AQ106" s="3837" t="str">
        <f t="shared" si="10"/>
        <v>NO</v>
      </c>
      <c r="AR106" s="4155" t="s">
        <v>437</v>
      </c>
      <c r="AS106" s="4155" t="s">
        <v>437</v>
      </c>
      <c r="AT106" s="4155"/>
      <c r="AU106" s="4156">
        <v>45078</v>
      </c>
      <c r="AV106" s="4156">
        <v>46539</v>
      </c>
      <c r="AW106" s="4157">
        <v>0.3</v>
      </c>
      <c r="AX106" s="4157">
        <v>0.25</v>
      </c>
      <c r="AY106" s="4157">
        <v>0.25</v>
      </c>
      <c r="AZ106" s="4157">
        <v>0.2</v>
      </c>
      <c r="BA106" s="4155" t="s">
        <v>359</v>
      </c>
      <c r="BB106" s="4155" t="s">
        <v>359</v>
      </c>
      <c r="BC106" s="4155" t="s">
        <v>359</v>
      </c>
      <c r="BD106" s="4155" t="s">
        <v>359</v>
      </c>
      <c r="BE106" s="4155" t="s">
        <v>359</v>
      </c>
      <c r="BF106" s="4155" t="s">
        <v>359</v>
      </c>
      <c r="BG106" s="4155" t="s">
        <v>359</v>
      </c>
      <c r="BH106" s="4155" t="s">
        <v>359</v>
      </c>
      <c r="BI106" s="4155" t="s">
        <v>359</v>
      </c>
      <c r="BJ106" s="4155" t="s">
        <v>359</v>
      </c>
      <c r="BK106" s="4155" t="s">
        <v>359</v>
      </c>
      <c r="BL106" s="4155" t="s">
        <v>359</v>
      </c>
      <c r="BM106" s="4157">
        <v>1</v>
      </c>
      <c r="BN106" s="4159">
        <v>9</v>
      </c>
      <c r="BO106" s="4159">
        <v>9</v>
      </c>
      <c r="BP106" s="3841" t="s">
        <v>574</v>
      </c>
      <c r="BQ106" s="3842">
        <v>7691</v>
      </c>
      <c r="BR106" s="3843">
        <v>9</v>
      </c>
      <c r="BS106" s="3843">
        <v>9</v>
      </c>
      <c r="BT106" s="3844" t="s">
        <v>574</v>
      </c>
      <c r="BU106" s="3845">
        <v>7691</v>
      </c>
      <c r="BV106" s="3843">
        <v>9</v>
      </c>
      <c r="BW106" s="3829" t="s">
        <v>359</v>
      </c>
      <c r="BX106" s="3844" t="s">
        <v>574</v>
      </c>
      <c r="BY106" s="3829" t="s">
        <v>359</v>
      </c>
      <c r="BZ106" s="3843">
        <v>9</v>
      </c>
      <c r="CA106" s="3829" t="s">
        <v>359</v>
      </c>
      <c r="CB106" s="3844" t="s">
        <v>574</v>
      </c>
      <c r="CC106" s="3829" t="s">
        <v>359</v>
      </c>
      <c r="CD106" s="3843">
        <v>10</v>
      </c>
      <c r="CE106" s="3829" t="s">
        <v>359</v>
      </c>
      <c r="CF106" s="3844" t="s">
        <v>574</v>
      </c>
      <c r="CG106" s="3829" t="s">
        <v>359</v>
      </c>
      <c r="CH106" s="3843">
        <v>0</v>
      </c>
      <c r="CI106" s="3829" t="s">
        <v>359</v>
      </c>
      <c r="CJ106" s="3844" t="s">
        <v>574</v>
      </c>
      <c r="CK106" s="3829" t="s">
        <v>359</v>
      </c>
      <c r="CL106" s="4159">
        <v>0</v>
      </c>
      <c r="CM106" s="3829" t="s">
        <v>359</v>
      </c>
      <c r="CN106" s="3844" t="s">
        <v>574</v>
      </c>
      <c r="CO106" s="3829" t="s">
        <v>359</v>
      </c>
      <c r="CP106" s="4160">
        <v>0</v>
      </c>
      <c r="CQ106" s="3829" t="s">
        <v>359</v>
      </c>
      <c r="CR106" s="3844" t="s">
        <v>574</v>
      </c>
      <c r="CS106" s="3829" t="s">
        <v>359</v>
      </c>
      <c r="CT106" s="4159">
        <v>0</v>
      </c>
      <c r="CU106" s="3829" t="s">
        <v>359</v>
      </c>
      <c r="CV106" s="3844" t="s">
        <v>574</v>
      </c>
      <c r="CW106" s="3829" t="s">
        <v>359</v>
      </c>
      <c r="CX106" s="4159">
        <v>0</v>
      </c>
      <c r="CY106" s="3829" t="s">
        <v>359</v>
      </c>
      <c r="CZ106" s="3844" t="s">
        <v>574</v>
      </c>
      <c r="DA106" s="3829" t="s">
        <v>359</v>
      </c>
      <c r="DB106" s="3843">
        <v>0</v>
      </c>
      <c r="DC106" s="3829" t="s">
        <v>359</v>
      </c>
      <c r="DD106" s="3844" t="s">
        <v>574</v>
      </c>
      <c r="DE106" s="3829" t="s">
        <v>359</v>
      </c>
      <c r="DF106" s="3843">
        <v>0</v>
      </c>
      <c r="DG106" s="3829" t="s">
        <v>359</v>
      </c>
      <c r="DH106" s="3844" t="s">
        <v>574</v>
      </c>
      <c r="DI106" s="3829" t="s">
        <v>359</v>
      </c>
      <c r="DJ106" s="3843">
        <v>0</v>
      </c>
      <c r="DK106" s="3829" t="s">
        <v>359</v>
      </c>
      <c r="DL106" s="3844" t="s">
        <v>574</v>
      </c>
      <c r="DM106" s="3829" t="s">
        <v>359</v>
      </c>
      <c r="DN106" s="3843">
        <v>0</v>
      </c>
      <c r="DO106" s="3829" t="s">
        <v>359</v>
      </c>
      <c r="DP106" s="3844" t="s">
        <v>574</v>
      </c>
      <c r="DQ106" s="3829" t="s">
        <v>359</v>
      </c>
      <c r="DR106" s="3843">
        <v>0</v>
      </c>
      <c r="DS106" s="3829" t="s">
        <v>359</v>
      </c>
      <c r="DT106" s="3844" t="s">
        <v>574</v>
      </c>
      <c r="DU106" s="3829" t="s">
        <v>359</v>
      </c>
      <c r="DV106" s="3843">
        <v>0</v>
      </c>
      <c r="DW106" s="3829" t="s">
        <v>359</v>
      </c>
      <c r="DX106" s="3844" t="s">
        <v>574</v>
      </c>
      <c r="DY106" s="3829" t="s">
        <v>359</v>
      </c>
      <c r="DZ106" s="4161">
        <f t="shared" si="12"/>
        <v>46</v>
      </c>
      <c r="EA106" s="4155" t="s">
        <v>1069</v>
      </c>
      <c r="EB106" s="4155" t="s">
        <v>1070</v>
      </c>
      <c r="EC106" s="4155" t="s">
        <v>1106</v>
      </c>
      <c r="ED106" s="4155" t="s">
        <v>1224</v>
      </c>
      <c r="EE106" s="4155">
        <v>3144219306</v>
      </c>
      <c r="EF106" s="3847" t="s">
        <v>1756</v>
      </c>
      <c r="EG106" s="4155" t="s">
        <v>359</v>
      </c>
      <c r="EH106" s="4155" t="s">
        <v>359</v>
      </c>
      <c r="EI106" s="4155" t="s">
        <v>359</v>
      </c>
      <c r="EJ106" s="4155" t="s">
        <v>359</v>
      </c>
      <c r="EK106" s="4155" t="s">
        <v>359</v>
      </c>
      <c r="EL106" s="3851" t="s">
        <v>359</v>
      </c>
    </row>
    <row r="107" spans="1:142" s="3906" customFormat="1" ht="168.75" customHeight="1">
      <c r="A107" s="4154" t="s">
        <v>1731</v>
      </c>
      <c r="B107" s="4157">
        <v>0.25</v>
      </c>
      <c r="C107" s="4155" t="s">
        <v>1215</v>
      </c>
      <c r="D107" s="4173">
        <v>6.25E-2</v>
      </c>
      <c r="E107" s="4155" t="s">
        <v>1216</v>
      </c>
      <c r="F107" s="4155" t="s">
        <v>1217</v>
      </c>
      <c r="G107" s="4155" t="s">
        <v>1215</v>
      </c>
      <c r="H107" s="4173">
        <v>6.25E-2</v>
      </c>
      <c r="I107" s="4155" t="s">
        <v>1216</v>
      </c>
      <c r="J107" s="4155" t="s">
        <v>1217</v>
      </c>
      <c r="K107" s="4155" t="s">
        <v>1050</v>
      </c>
      <c r="L107" s="4155" t="s">
        <v>26</v>
      </c>
      <c r="M107" s="4155" t="s">
        <v>437</v>
      </c>
      <c r="N107" s="4155"/>
      <c r="O107" s="4168"/>
      <c r="P107" s="4156">
        <v>48578</v>
      </c>
      <c r="Q107" s="4170">
        <v>0.1</v>
      </c>
      <c r="R107" s="4170">
        <v>0.2</v>
      </c>
      <c r="S107" s="4170">
        <v>0.3</v>
      </c>
      <c r="T107" s="4170">
        <v>0.4</v>
      </c>
      <c r="U107" s="4170">
        <v>0.5</v>
      </c>
      <c r="V107" s="4170">
        <v>0.6</v>
      </c>
      <c r="W107" s="4170">
        <v>0.7</v>
      </c>
      <c r="X107" s="4170">
        <v>0.8</v>
      </c>
      <c r="Y107" s="4170">
        <v>0.9</v>
      </c>
      <c r="Z107" s="4170">
        <v>1</v>
      </c>
      <c r="AA107" s="4155" t="s">
        <v>359</v>
      </c>
      <c r="AB107" s="4155" t="s">
        <v>359</v>
      </c>
      <c r="AC107" s="4155" t="s">
        <v>359</v>
      </c>
      <c r="AD107" s="4155" t="s">
        <v>359</v>
      </c>
      <c r="AE107" s="4155" t="s">
        <v>359</v>
      </c>
      <c r="AF107" s="4155" t="s">
        <v>359</v>
      </c>
      <c r="AG107" s="4170">
        <v>1</v>
      </c>
      <c r="AH107" s="4155" t="s">
        <v>359</v>
      </c>
      <c r="AI107" s="4155" t="s">
        <v>1218</v>
      </c>
      <c r="AJ107" s="4173">
        <v>1.5599999999999999E-2</v>
      </c>
      <c r="AK107" s="4155" t="s">
        <v>1824</v>
      </c>
      <c r="AL107" s="4155" t="s">
        <v>1825</v>
      </c>
      <c r="AM107" s="4155" t="s">
        <v>702</v>
      </c>
      <c r="AN107" s="4155" t="s">
        <v>1221</v>
      </c>
      <c r="AO107" s="4155" t="s">
        <v>1741</v>
      </c>
      <c r="AP107" s="4155" t="s">
        <v>20</v>
      </c>
      <c r="AQ107" s="3837" t="str">
        <f t="shared" si="10"/>
        <v>NO</v>
      </c>
      <c r="AR107" s="4155" t="s">
        <v>437</v>
      </c>
      <c r="AS107" s="4165">
        <v>1</v>
      </c>
      <c r="AT107" s="4165">
        <v>2022</v>
      </c>
      <c r="AU107" s="4156">
        <v>45078</v>
      </c>
      <c r="AV107" s="4156">
        <v>48578</v>
      </c>
      <c r="AW107" s="4165">
        <v>4</v>
      </c>
      <c r="AX107" s="4155">
        <v>4</v>
      </c>
      <c r="AY107" s="4155">
        <v>4</v>
      </c>
      <c r="AZ107" s="4155">
        <v>4</v>
      </c>
      <c r="BA107" s="4155">
        <v>4</v>
      </c>
      <c r="BB107" s="4155">
        <v>4</v>
      </c>
      <c r="BC107" s="4155">
        <v>4</v>
      </c>
      <c r="BD107" s="4155">
        <v>4</v>
      </c>
      <c r="BE107" s="4155">
        <v>4</v>
      </c>
      <c r="BF107" s="4155">
        <v>4</v>
      </c>
      <c r="BG107" s="4155" t="s">
        <v>359</v>
      </c>
      <c r="BH107" s="4165" t="s">
        <v>359</v>
      </c>
      <c r="BI107" s="4165" t="s">
        <v>359</v>
      </c>
      <c r="BJ107" s="4155" t="s">
        <v>359</v>
      </c>
      <c r="BK107" s="4155" t="s">
        <v>359</v>
      </c>
      <c r="BL107" s="4155" t="s">
        <v>359</v>
      </c>
      <c r="BM107" s="4155">
        <v>40</v>
      </c>
      <c r="BN107" s="4159">
        <v>60</v>
      </c>
      <c r="BO107" s="4159">
        <v>60</v>
      </c>
      <c r="BP107" s="3841" t="s">
        <v>574</v>
      </c>
      <c r="BQ107" s="3842">
        <v>7871</v>
      </c>
      <c r="BR107" s="3843">
        <v>63</v>
      </c>
      <c r="BS107" s="3843">
        <v>63</v>
      </c>
      <c r="BT107" s="3844" t="s">
        <v>574</v>
      </c>
      <c r="BU107" s="3845">
        <v>7871</v>
      </c>
      <c r="BV107" s="3843">
        <v>6</v>
      </c>
      <c r="BW107" s="3829" t="s">
        <v>359</v>
      </c>
      <c r="BX107" s="3844" t="s">
        <v>574</v>
      </c>
      <c r="BY107" s="3829" t="s">
        <v>359</v>
      </c>
      <c r="BZ107" s="3843">
        <v>69</v>
      </c>
      <c r="CA107" s="3829" t="s">
        <v>359</v>
      </c>
      <c r="CB107" s="3844" t="s">
        <v>574</v>
      </c>
      <c r="CC107" s="3829" t="s">
        <v>359</v>
      </c>
      <c r="CD107" s="3843">
        <v>72</v>
      </c>
      <c r="CE107" s="3829" t="s">
        <v>359</v>
      </c>
      <c r="CF107" s="3844" t="s">
        <v>574</v>
      </c>
      <c r="CG107" s="3829" t="s">
        <v>359</v>
      </c>
      <c r="CH107" s="3843">
        <v>76</v>
      </c>
      <c r="CI107" s="3829" t="s">
        <v>359</v>
      </c>
      <c r="CJ107" s="3844" t="s">
        <v>574</v>
      </c>
      <c r="CK107" s="3829" t="s">
        <v>359</v>
      </c>
      <c r="CL107" s="4159">
        <v>80</v>
      </c>
      <c r="CM107" s="3829" t="s">
        <v>359</v>
      </c>
      <c r="CN107" s="3844" t="s">
        <v>574</v>
      </c>
      <c r="CO107" s="3829" t="s">
        <v>359</v>
      </c>
      <c r="CP107" s="4160">
        <v>84</v>
      </c>
      <c r="CQ107" s="3829" t="s">
        <v>359</v>
      </c>
      <c r="CR107" s="3844" t="s">
        <v>574</v>
      </c>
      <c r="CS107" s="3829" t="s">
        <v>359</v>
      </c>
      <c r="CT107" s="4159">
        <v>88</v>
      </c>
      <c r="CU107" s="3829" t="s">
        <v>359</v>
      </c>
      <c r="CV107" s="3844" t="s">
        <v>574</v>
      </c>
      <c r="CW107" s="3829" t="s">
        <v>359</v>
      </c>
      <c r="CX107" s="4159">
        <v>92</v>
      </c>
      <c r="CY107" s="3829" t="s">
        <v>359</v>
      </c>
      <c r="CZ107" s="3844" t="s">
        <v>574</v>
      </c>
      <c r="DA107" s="3829" t="s">
        <v>359</v>
      </c>
      <c r="DB107" s="3843">
        <v>0</v>
      </c>
      <c r="DC107" s="3829" t="s">
        <v>359</v>
      </c>
      <c r="DD107" s="3844" t="s">
        <v>574</v>
      </c>
      <c r="DE107" s="3829" t="s">
        <v>359</v>
      </c>
      <c r="DF107" s="3843">
        <v>0</v>
      </c>
      <c r="DG107" s="3829" t="s">
        <v>359</v>
      </c>
      <c r="DH107" s="3844" t="s">
        <v>574</v>
      </c>
      <c r="DI107" s="3829" t="s">
        <v>359</v>
      </c>
      <c r="DJ107" s="3843">
        <v>0</v>
      </c>
      <c r="DK107" s="3829" t="s">
        <v>359</v>
      </c>
      <c r="DL107" s="3844" t="s">
        <v>574</v>
      </c>
      <c r="DM107" s="3829" t="s">
        <v>359</v>
      </c>
      <c r="DN107" s="3843">
        <v>0</v>
      </c>
      <c r="DO107" s="3829" t="s">
        <v>359</v>
      </c>
      <c r="DP107" s="3844" t="s">
        <v>574</v>
      </c>
      <c r="DQ107" s="3829" t="s">
        <v>359</v>
      </c>
      <c r="DR107" s="3843">
        <v>0</v>
      </c>
      <c r="DS107" s="3829" t="s">
        <v>359</v>
      </c>
      <c r="DT107" s="3844" t="s">
        <v>574</v>
      </c>
      <c r="DU107" s="3829" t="s">
        <v>359</v>
      </c>
      <c r="DV107" s="3843">
        <v>0</v>
      </c>
      <c r="DW107" s="3829" t="s">
        <v>359</v>
      </c>
      <c r="DX107" s="3844" t="s">
        <v>574</v>
      </c>
      <c r="DY107" s="3829" t="s">
        <v>359</v>
      </c>
      <c r="DZ107" s="4161">
        <f t="shared" si="12"/>
        <v>690</v>
      </c>
      <c r="EA107" s="4155" t="s">
        <v>1069</v>
      </c>
      <c r="EB107" s="4155" t="s">
        <v>1070</v>
      </c>
      <c r="EC107" s="4155" t="s">
        <v>1106</v>
      </c>
      <c r="ED107" s="4155" t="s">
        <v>1224</v>
      </c>
      <c r="EE107" s="4155">
        <v>3144219306</v>
      </c>
      <c r="EF107" s="3847" t="s">
        <v>1756</v>
      </c>
      <c r="EG107" s="3850" t="s">
        <v>359</v>
      </c>
      <c r="EH107" s="4155" t="s">
        <v>359</v>
      </c>
      <c r="EI107" s="4155" t="s">
        <v>359</v>
      </c>
      <c r="EJ107" s="4155" t="s">
        <v>359</v>
      </c>
      <c r="EK107" s="4165" t="s">
        <v>359</v>
      </c>
      <c r="EL107" s="4166" t="s">
        <v>359</v>
      </c>
    </row>
    <row r="108" spans="1:142" s="3906" customFormat="1" ht="168.75" customHeight="1">
      <c r="A108" s="4154" t="s">
        <v>1731</v>
      </c>
      <c r="B108" s="4157">
        <v>0.25</v>
      </c>
      <c r="C108" s="4155" t="s">
        <v>1215</v>
      </c>
      <c r="D108" s="4173">
        <v>6.25E-2</v>
      </c>
      <c r="E108" s="4155" t="s">
        <v>1216</v>
      </c>
      <c r="F108" s="4155" t="s">
        <v>1217</v>
      </c>
      <c r="G108" s="4155" t="s">
        <v>1215</v>
      </c>
      <c r="H108" s="4173">
        <v>6.25E-2</v>
      </c>
      <c r="I108" s="4155" t="s">
        <v>1216</v>
      </c>
      <c r="J108" s="4155" t="s">
        <v>1217</v>
      </c>
      <c r="K108" s="4155" t="s">
        <v>1050</v>
      </c>
      <c r="L108" s="4155" t="s">
        <v>26</v>
      </c>
      <c r="M108" s="4155" t="s">
        <v>437</v>
      </c>
      <c r="N108" s="4155"/>
      <c r="O108" s="4168"/>
      <c r="P108" s="4156">
        <v>48578</v>
      </c>
      <c r="Q108" s="4170">
        <v>0.1</v>
      </c>
      <c r="R108" s="4170">
        <v>0.2</v>
      </c>
      <c r="S108" s="4170">
        <v>0.3</v>
      </c>
      <c r="T108" s="4170">
        <v>0.4</v>
      </c>
      <c r="U108" s="4170">
        <v>0.5</v>
      </c>
      <c r="V108" s="4170">
        <v>0.6</v>
      </c>
      <c r="W108" s="4170">
        <v>0.7</v>
      </c>
      <c r="X108" s="4170">
        <v>0.8</v>
      </c>
      <c r="Y108" s="4170">
        <v>0.9</v>
      </c>
      <c r="Z108" s="4170">
        <v>1</v>
      </c>
      <c r="AA108" s="4155" t="s">
        <v>359</v>
      </c>
      <c r="AB108" s="4155" t="s">
        <v>359</v>
      </c>
      <c r="AC108" s="4155" t="s">
        <v>359</v>
      </c>
      <c r="AD108" s="4155" t="s">
        <v>359</v>
      </c>
      <c r="AE108" s="4155" t="s">
        <v>359</v>
      </c>
      <c r="AF108" s="4155" t="s">
        <v>359</v>
      </c>
      <c r="AG108" s="4170">
        <v>1</v>
      </c>
      <c r="AH108" s="4155" t="s">
        <v>359</v>
      </c>
      <c r="AI108" s="4155" t="s">
        <v>2175</v>
      </c>
      <c r="AJ108" s="4173">
        <v>1.5599999999999999E-2</v>
      </c>
      <c r="AK108" s="4155" t="s">
        <v>2176</v>
      </c>
      <c r="AL108" s="4155" t="s">
        <v>2177</v>
      </c>
      <c r="AM108" s="4155" t="s">
        <v>1829</v>
      </c>
      <c r="AN108" s="4155" t="s">
        <v>1229</v>
      </c>
      <c r="AO108" s="4155" t="s">
        <v>1136</v>
      </c>
      <c r="AP108" s="4155" t="s">
        <v>20</v>
      </c>
      <c r="AQ108" s="3837" t="str">
        <f t="shared" ref="AQ108:AQ119" si="13">IF(ISNUMBER(SEARCH("ND",AR108)),"NO","SI")</f>
        <v>SI</v>
      </c>
      <c r="AR108" s="4155">
        <v>7750</v>
      </c>
      <c r="AS108" s="4155" t="s">
        <v>437</v>
      </c>
      <c r="AT108" s="4155" t="s">
        <v>437</v>
      </c>
      <c r="AU108" s="4156">
        <v>45078</v>
      </c>
      <c r="AV108" s="4156">
        <v>48579</v>
      </c>
      <c r="AW108" s="4155">
        <v>0</v>
      </c>
      <c r="AX108" s="4157">
        <v>0.05</v>
      </c>
      <c r="AY108" s="4157">
        <v>0.1</v>
      </c>
      <c r="AZ108" s="4157">
        <v>0.12</v>
      </c>
      <c r="BA108" s="4157">
        <v>0.12</v>
      </c>
      <c r="BB108" s="4157">
        <v>0.12</v>
      </c>
      <c r="BC108" s="4157">
        <v>0.12</v>
      </c>
      <c r="BD108" s="4157">
        <v>0.12</v>
      </c>
      <c r="BE108" s="4157">
        <v>0.12</v>
      </c>
      <c r="BF108" s="4157">
        <v>0.13</v>
      </c>
      <c r="BG108" s="4155" t="s">
        <v>359</v>
      </c>
      <c r="BH108" s="4155" t="s">
        <v>359</v>
      </c>
      <c r="BI108" s="4155" t="s">
        <v>359</v>
      </c>
      <c r="BJ108" s="4155" t="s">
        <v>359</v>
      </c>
      <c r="BK108" s="4155" t="s">
        <v>359</v>
      </c>
      <c r="BL108" s="4155" t="s">
        <v>359</v>
      </c>
      <c r="BM108" s="4157">
        <v>1</v>
      </c>
      <c r="BN108" s="4159"/>
      <c r="BO108" s="4159"/>
      <c r="BP108" s="3841"/>
      <c r="BQ108" s="3842"/>
      <c r="BR108" s="3843">
        <v>20</v>
      </c>
      <c r="BS108" s="3843">
        <v>20</v>
      </c>
      <c r="BT108" s="3844"/>
      <c r="BU108" s="3845"/>
      <c r="BV108" s="3843">
        <v>21</v>
      </c>
      <c r="BW108" s="3829" t="s">
        <v>359</v>
      </c>
      <c r="BX108" s="3844"/>
      <c r="BY108" s="3829" t="s">
        <v>359</v>
      </c>
      <c r="BZ108" s="3843">
        <v>22</v>
      </c>
      <c r="CA108" s="3829" t="s">
        <v>359</v>
      </c>
      <c r="CB108" s="3844"/>
      <c r="CC108" s="3829" t="s">
        <v>359</v>
      </c>
      <c r="CD108" s="3843">
        <v>23</v>
      </c>
      <c r="CE108" s="3829" t="s">
        <v>359</v>
      </c>
      <c r="CF108" s="3844"/>
      <c r="CG108" s="3829" t="s">
        <v>359</v>
      </c>
      <c r="CH108" s="3843">
        <v>24</v>
      </c>
      <c r="CI108" s="3829" t="s">
        <v>359</v>
      </c>
      <c r="CJ108" s="3844"/>
      <c r="CK108" s="3829" t="s">
        <v>359</v>
      </c>
      <c r="CL108" s="4159">
        <v>25</v>
      </c>
      <c r="CM108" s="3829" t="s">
        <v>359</v>
      </c>
      <c r="CN108" s="3844"/>
      <c r="CO108" s="3829" t="s">
        <v>359</v>
      </c>
      <c r="CP108" s="4160">
        <v>26</v>
      </c>
      <c r="CQ108" s="3829" t="s">
        <v>359</v>
      </c>
      <c r="CR108" s="3844"/>
      <c r="CS108" s="3829" t="s">
        <v>359</v>
      </c>
      <c r="CT108" s="4159">
        <v>27</v>
      </c>
      <c r="CU108" s="3829" t="s">
        <v>359</v>
      </c>
      <c r="CV108" s="3844"/>
      <c r="CW108" s="3829" t="s">
        <v>359</v>
      </c>
      <c r="CX108" s="4159">
        <v>0</v>
      </c>
      <c r="CY108" s="3829" t="s">
        <v>359</v>
      </c>
      <c r="CZ108" s="3844"/>
      <c r="DA108" s="3829" t="s">
        <v>359</v>
      </c>
      <c r="DB108" s="3843">
        <v>0</v>
      </c>
      <c r="DC108" s="3829" t="s">
        <v>359</v>
      </c>
      <c r="DD108" s="3844"/>
      <c r="DE108" s="3829" t="s">
        <v>359</v>
      </c>
      <c r="DF108" s="3843">
        <v>0</v>
      </c>
      <c r="DG108" s="3829" t="s">
        <v>359</v>
      </c>
      <c r="DH108" s="3844"/>
      <c r="DI108" s="3829" t="s">
        <v>359</v>
      </c>
      <c r="DJ108" s="3843">
        <v>0</v>
      </c>
      <c r="DK108" s="3829" t="s">
        <v>359</v>
      </c>
      <c r="DL108" s="3844"/>
      <c r="DM108" s="3829" t="s">
        <v>359</v>
      </c>
      <c r="DN108" s="3843">
        <v>0</v>
      </c>
      <c r="DO108" s="3829" t="s">
        <v>359</v>
      </c>
      <c r="DP108" s="3844"/>
      <c r="DQ108" s="3829" t="s">
        <v>359</v>
      </c>
      <c r="DR108" s="3843">
        <v>0</v>
      </c>
      <c r="DS108" s="3829" t="s">
        <v>359</v>
      </c>
      <c r="DT108" s="3844"/>
      <c r="DU108" s="3829" t="s">
        <v>359</v>
      </c>
      <c r="DV108" s="3843">
        <v>0</v>
      </c>
      <c r="DW108" s="3829" t="s">
        <v>359</v>
      </c>
      <c r="DX108" s="3844"/>
      <c r="DY108" s="3829" t="s">
        <v>359</v>
      </c>
      <c r="DZ108" s="4161">
        <f t="shared" si="12"/>
        <v>188</v>
      </c>
      <c r="EA108" s="4155" t="s">
        <v>31</v>
      </c>
      <c r="EB108" s="4155" t="s">
        <v>1231</v>
      </c>
      <c r="EC108" s="4155" t="s">
        <v>1232</v>
      </c>
      <c r="ED108" s="4155" t="s">
        <v>1233</v>
      </c>
      <c r="EE108" s="4155" t="s">
        <v>1234</v>
      </c>
      <c r="EF108" s="3847" t="s">
        <v>1235</v>
      </c>
      <c r="EG108" s="4155" t="s">
        <v>359</v>
      </c>
      <c r="EH108" s="4155" t="s">
        <v>359</v>
      </c>
      <c r="EI108" s="4155" t="s">
        <v>359</v>
      </c>
      <c r="EJ108" s="4165" t="s">
        <v>359</v>
      </c>
      <c r="EK108" s="4165" t="s">
        <v>359</v>
      </c>
      <c r="EL108" s="4166" t="s">
        <v>359</v>
      </c>
    </row>
    <row r="109" spans="1:142" s="3906" customFormat="1" ht="168.75" customHeight="1">
      <c r="A109" s="4154" t="s">
        <v>1731</v>
      </c>
      <c r="B109" s="4157">
        <v>0.25</v>
      </c>
      <c r="C109" s="4155" t="s">
        <v>1215</v>
      </c>
      <c r="D109" s="4173">
        <v>6.25E-2</v>
      </c>
      <c r="E109" s="4155" t="s">
        <v>1216</v>
      </c>
      <c r="F109" s="4155" t="s">
        <v>1217</v>
      </c>
      <c r="G109" s="4155" t="s">
        <v>1215</v>
      </c>
      <c r="H109" s="4173">
        <v>6.25E-2</v>
      </c>
      <c r="I109" s="4155" t="s">
        <v>1216</v>
      </c>
      <c r="J109" s="4155" t="s">
        <v>1217</v>
      </c>
      <c r="K109" s="4155" t="s">
        <v>1050</v>
      </c>
      <c r="L109" s="4155" t="s">
        <v>26</v>
      </c>
      <c r="M109" s="4155" t="s">
        <v>437</v>
      </c>
      <c r="N109" s="4155"/>
      <c r="O109" s="4168"/>
      <c r="P109" s="4156">
        <v>48578</v>
      </c>
      <c r="Q109" s="4170">
        <v>0.1</v>
      </c>
      <c r="R109" s="4170">
        <v>0.2</v>
      </c>
      <c r="S109" s="4170">
        <v>0.3</v>
      </c>
      <c r="T109" s="4170">
        <v>0.4</v>
      </c>
      <c r="U109" s="4170">
        <v>0.5</v>
      </c>
      <c r="V109" s="4170">
        <v>0.6</v>
      </c>
      <c r="W109" s="4170">
        <v>0.7</v>
      </c>
      <c r="X109" s="4170">
        <v>0.8</v>
      </c>
      <c r="Y109" s="4170">
        <v>0.9</v>
      </c>
      <c r="Z109" s="4170">
        <v>1</v>
      </c>
      <c r="AA109" s="4155" t="s">
        <v>359</v>
      </c>
      <c r="AB109" s="4155" t="s">
        <v>359</v>
      </c>
      <c r="AC109" s="4155" t="s">
        <v>359</v>
      </c>
      <c r="AD109" s="4155" t="s">
        <v>359</v>
      </c>
      <c r="AE109" s="4155" t="s">
        <v>359</v>
      </c>
      <c r="AF109" s="4155" t="s">
        <v>359</v>
      </c>
      <c r="AG109" s="4170">
        <v>1</v>
      </c>
      <c r="AH109" s="4155" t="s">
        <v>359</v>
      </c>
      <c r="AI109" s="4155" t="s">
        <v>2178</v>
      </c>
      <c r="AJ109" s="4173">
        <v>1.5599999999999999E-2</v>
      </c>
      <c r="AK109" s="4155" t="s">
        <v>1831</v>
      </c>
      <c r="AL109" s="4155" t="s">
        <v>1832</v>
      </c>
      <c r="AM109" s="4155" t="s">
        <v>1239</v>
      </c>
      <c r="AN109" s="4155" t="s">
        <v>1240</v>
      </c>
      <c r="AO109" s="4155" t="s">
        <v>1741</v>
      </c>
      <c r="AP109" s="4155" t="s">
        <v>20</v>
      </c>
      <c r="AQ109" s="3837" t="str">
        <f t="shared" si="13"/>
        <v>SI</v>
      </c>
      <c r="AR109" s="4155">
        <v>424</v>
      </c>
      <c r="AS109" s="4155" t="s">
        <v>437</v>
      </c>
      <c r="AT109" s="4155" t="s">
        <v>437</v>
      </c>
      <c r="AU109" s="4156">
        <v>45078</v>
      </c>
      <c r="AV109" s="4156">
        <v>48579</v>
      </c>
      <c r="AW109" s="4155">
        <v>2</v>
      </c>
      <c r="AX109" s="4155">
        <v>2</v>
      </c>
      <c r="AY109" s="4155">
        <v>2</v>
      </c>
      <c r="AZ109" s="4155">
        <v>2</v>
      </c>
      <c r="BA109" s="4155">
        <v>2</v>
      </c>
      <c r="BB109" s="4155">
        <v>2</v>
      </c>
      <c r="BC109" s="4155">
        <v>2</v>
      </c>
      <c r="BD109" s="4155">
        <v>2</v>
      </c>
      <c r="BE109" s="4155">
        <v>2</v>
      </c>
      <c r="BF109" s="4155">
        <v>2</v>
      </c>
      <c r="BG109" s="4155" t="s">
        <v>359</v>
      </c>
      <c r="BH109" s="4155" t="s">
        <v>359</v>
      </c>
      <c r="BI109" s="4155" t="s">
        <v>359</v>
      </c>
      <c r="BJ109" s="4155" t="s">
        <v>359</v>
      </c>
      <c r="BK109" s="4155" t="s">
        <v>359</v>
      </c>
      <c r="BL109" s="4155" t="s">
        <v>359</v>
      </c>
      <c r="BM109" s="4155">
        <v>20</v>
      </c>
      <c r="BN109" s="4159">
        <v>2</v>
      </c>
      <c r="BO109" s="4159">
        <v>2</v>
      </c>
      <c r="BP109" s="3841" t="s">
        <v>574</v>
      </c>
      <c r="BQ109" s="3842">
        <v>7687</v>
      </c>
      <c r="BR109" s="3843">
        <v>2</v>
      </c>
      <c r="BS109" s="3843">
        <v>2</v>
      </c>
      <c r="BT109" s="3844" t="s">
        <v>574</v>
      </c>
      <c r="BU109" s="3845">
        <v>7687</v>
      </c>
      <c r="BV109" s="3843">
        <v>2</v>
      </c>
      <c r="BW109" s="3829" t="s">
        <v>359</v>
      </c>
      <c r="BX109" s="3844" t="s">
        <v>574</v>
      </c>
      <c r="BY109" s="3829" t="s">
        <v>359</v>
      </c>
      <c r="BZ109" s="3843">
        <v>2</v>
      </c>
      <c r="CA109" s="3829" t="s">
        <v>359</v>
      </c>
      <c r="CB109" s="3844" t="s">
        <v>574</v>
      </c>
      <c r="CC109" s="3829" t="s">
        <v>359</v>
      </c>
      <c r="CD109" s="3843">
        <v>2</v>
      </c>
      <c r="CE109" s="3829" t="s">
        <v>359</v>
      </c>
      <c r="CF109" s="3844" t="s">
        <v>574</v>
      </c>
      <c r="CG109" s="3829" t="s">
        <v>359</v>
      </c>
      <c r="CH109" s="3843">
        <v>2</v>
      </c>
      <c r="CI109" s="3829" t="s">
        <v>359</v>
      </c>
      <c r="CJ109" s="3844" t="s">
        <v>574</v>
      </c>
      <c r="CK109" s="3829" t="s">
        <v>359</v>
      </c>
      <c r="CL109" s="4159">
        <v>2</v>
      </c>
      <c r="CM109" s="3829" t="s">
        <v>359</v>
      </c>
      <c r="CN109" s="3844" t="s">
        <v>574</v>
      </c>
      <c r="CO109" s="3829" t="s">
        <v>359</v>
      </c>
      <c r="CP109" s="4160">
        <v>2</v>
      </c>
      <c r="CQ109" s="3829" t="s">
        <v>359</v>
      </c>
      <c r="CR109" s="3844" t="s">
        <v>574</v>
      </c>
      <c r="CS109" s="3829" t="s">
        <v>359</v>
      </c>
      <c r="CT109" s="4159">
        <v>2</v>
      </c>
      <c r="CU109" s="3829" t="s">
        <v>359</v>
      </c>
      <c r="CV109" s="3844" t="s">
        <v>574</v>
      </c>
      <c r="CW109" s="3829" t="s">
        <v>359</v>
      </c>
      <c r="CX109" s="4159">
        <v>2</v>
      </c>
      <c r="CY109" s="3829" t="s">
        <v>359</v>
      </c>
      <c r="CZ109" s="3844" t="s">
        <v>574</v>
      </c>
      <c r="DA109" s="3829" t="s">
        <v>359</v>
      </c>
      <c r="DB109" s="3843">
        <v>0</v>
      </c>
      <c r="DC109" s="3829" t="s">
        <v>359</v>
      </c>
      <c r="DD109" s="3844" t="s">
        <v>574</v>
      </c>
      <c r="DE109" s="3829" t="s">
        <v>359</v>
      </c>
      <c r="DF109" s="3843">
        <v>0</v>
      </c>
      <c r="DG109" s="3829" t="s">
        <v>359</v>
      </c>
      <c r="DH109" s="3844" t="s">
        <v>574</v>
      </c>
      <c r="DI109" s="3829" t="s">
        <v>359</v>
      </c>
      <c r="DJ109" s="3843">
        <v>0</v>
      </c>
      <c r="DK109" s="3829" t="s">
        <v>359</v>
      </c>
      <c r="DL109" s="3844" t="s">
        <v>574</v>
      </c>
      <c r="DM109" s="3829" t="s">
        <v>359</v>
      </c>
      <c r="DN109" s="3843">
        <v>0</v>
      </c>
      <c r="DO109" s="3829" t="s">
        <v>359</v>
      </c>
      <c r="DP109" s="3844" t="s">
        <v>574</v>
      </c>
      <c r="DQ109" s="3829" t="s">
        <v>359</v>
      </c>
      <c r="DR109" s="3843">
        <v>0</v>
      </c>
      <c r="DS109" s="3829" t="s">
        <v>359</v>
      </c>
      <c r="DT109" s="3844" t="s">
        <v>574</v>
      </c>
      <c r="DU109" s="3829" t="s">
        <v>359</v>
      </c>
      <c r="DV109" s="3843">
        <v>0</v>
      </c>
      <c r="DW109" s="3829" t="s">
        <v>359</v>
      </c>
      <c r="DX109" s="3844" t="s">
        <v>574</v>
      </c>
      <c r="DY109" s="3829" t="s">
        <v>359</v>
      </c>
      <c r="DZ109" s="4161">
        <f t="shared" si="12"/>
        <v>20</v>
      </c>
      <c r="EA109" s="4155" t="s">
        <v>10</v>
      </c>
      <c r="EB109" s="4155" t="s">
        <v>1241</v>
      </c>
      <c r="EC109" s="4155" t="s">
        <v>1242</v>
      </c>
      <c r="ED109" s="4155" t="s">
        <v>1243</v>
      </c>
      <c r="EE109" s="4155">
        <v>3108737445</v>
      </c>
      <c r="EF109" s="3847" t="s">
        <v>1244</v>
      </c>
      <c r="EG109" s="4155" t="s">
        <v>1069</v>
      </c>
      <c r="EH109" s="4155" t="s">
        <v>7</v>
      </c>
      <c r="EI109" s="4155" t="s">
        <v>1834</v>
      </c>
      <c r="EJ109" s="4165" t="s">
        <v>359</v>
      </c>
      <c r="EK109" s="4165" t="s">
        <v>359</v>
      </c>
      <c r="EL109" s="4166" t="s">
        <v>359</v>
      </c>
    </row>
    <row r="110" spans="1:142" s="3906" customFormat="1" ht="168.75" customHeight="1">
      <c r="A110" s="4154" t="s">
        <v>1731</v>
      </c>
      <c r="B110" s="4157">
        <v>0.25</v>
      </c>
      <c r="C110" s="4155" t="s">
        <v>1215</v>
      </c>
      <c r="D110" s="4173">
        <v>6.25E-2</v>
      </c>
      <c r="E110" s="4155" t="s">
        <v>1216</v>
      </c>
      <c r="F110" s="4155" t="s">
        <v>1835</v>
      </c>
      <c r="G110" s="4155" t="s">
        <v>1215</v>
      </c>
      <c r="H110" s="4173">
        <v>6.25E-2</v>
      </c>
      <c r="I110" s="4155" t="s">
        <v>1216</v>
      </c>
      <c r="J110" s="4155" t="s">
        <v>1835</v>
      </c>
      <c r="K110" s="4155" t="s">
        <v>1050</v>
      </c>
      <c r="L110" s="4155" t="s">
        <v>26</v>
      </c>
      <c r="M110" s="4155" t="s">
        <v>437</v>
      </c>
      <c r="N110" s="4155" t="s">
        <v>359</v>
      </c>
      <c r="O110" s="4168"/>
      <c r="P110" s="4156">
        <v>48578</v>
      </c>
      <c r="Q110" s="4170">
        <v>0.1</v>
      </c>
      <c r="R110" s="4170">
        <v>0.2</v>
      </c>
      <c r="S110" s="4170">
        <v>0.3</v>
      </c>
      <c r="T110" s="4170">
        <v>0.4</v>
      </c>
      <c r="U110" s="4170">
        <v>0.5</v>
      </c>
      <c r="V110" s="4170">
        <v>0.6</v>
      </c>
      <c r="W110" s="4170">
        <v>0.7</v>
      </c>
      <c r="X110" s="4170">
        <v>0.8</v>
      </c>
      <c r="Y110" s="4170">
        <v>0.9</v>
      </c>
      <c r="Z110" s="4170">
        <v>1</v>
      </c>
      <c r="AA110" s="4155" t="s">
        <v>359</v>
      </c>
      <c r="AB110" s="4155" t="s">
        <v>359</v>
      </c>
      <c r="AC110" s="4155" t="s">
        <v>359</v>
      </c>
      <c r="AD110" s="4155" t="s">
        <v>359</v>
      </c>
      <c r="AE110" s="4155" t="s">
        <v>359</v>
      </c>
      <c r="AF110" s="4155" t="s">
        <v>359</v>
      </c>
      <c r="AG110" s="4170">
        <v>1</v>
      </c>
      <c r="AH110" s="4155" t="s">
        <v>359</v>
      </c>
      <c r="AI110" s="4155" t="s">
        <v>1836</v>
      </c>
      <c r="AJ110" s="4173">
        <v>1.5599999999999999E-2</v>
      </c>
      <c r="AK110" s="4155" t="s">
        <v>1246</v>
      </c>
      <c r="AL110" s="4155" t="s">
        <v>1247</v>
      </c>
      <c r="AM110" s="4155" t="s">
        <v>702</v>
      </c>
      <c r="AN110" s="4155" t="s">
        <v>1221</v>
      </c>
      <c r="AO110" s="4155" t="s">
        <v>1123</v>
      </c>
      <c r="AP110" s="4155" t="s">
        <v>20</v>
      </c>
      <c r="AQ110" s="3837" t="str">
        <f t="shared" si="13"/>
        <v>NO</v>
      </c>
      <c r="AR110" s="4155" t="s">
        <v>437</v>
      </c>
      <c r="AS110" s="4155" t="s">
        <v>437</v>
      </c>
      <c r="AT110" s="4155" t="s">
        <v>437</v>
      </c>
      <c r="AU110" s="4156">
        <v>45078</v>
      </c>
      <c r="AV110" s="4156">
        <v>46752</v>
      </c>
      <c r="AW110" s="4157">
        <v>0.3</v>
      </c>
      <c r="AX110" s="4157">
        <v>0.2</v>
      </c>
      <c r="AY110" s="4157">
        <v>0.2</v>
      </c>
      <c r="AZ110" s="4157">
        <v>0.15</v>
      </c>
      <c r="BA110" s="4157">
        <v>0.15</v>
      </c>
      <c r="BB110" s="4155" t="s">
        <v>359</v>
      </c>
      <c r="BC110" s="4155" t="s">
        <v>359</v>
      </c>
      <c r="BD110" s="4155" t="s">
        <v>359</v>
      </c>
      <c r="BE110" s="4155" t="s">
        <v>359</v>
      </c>
      <c r="BF110" s="4155" t="s">
        <v>359</v>
      </c>
      <c r="BG110" s="4155" t="s">
        <v>359</v>
      </c>
      <c r="BH110" s="4155" t="s">
        <v>359</v>
      </c>
      <c r="BI110" s="4155" t="s">
        <v>359</v>
      </c>
      <c r="BJ110" s="4155" t="s">
        <v>359</v>
      </c>
      <c r="BK110" s="4155" t="s">
        <v>359</v>
      </c>
      <c r="BL110" s="4155" t="s">
        <v>359</v>
      </c>
      <c r="BM110" s="4157">
        <v>1</v>
      </c>
      <c r="BN110" s="4159">
        <v>500</v>
      </c>
      <c r="BO110" s="4159">
        <v>500</v>
      </c>
      <c r="BP110" s="3841" t="s">
        <v>574</v>
      </c>
      <c r="BQ110" s="3842">
        <v>7871</v>
      </c>
      <c r="BR110" s="3843">
        <v>550</v>
      </c>
      <c r="BS110" s="3843">
        <v>550</v>
      </c>
      <c r="BT110" s="3844" t="s">
        <v>574</v>
      </c>
      <c r="BU110" s="3845">
        <v>7871</v>
      </c>
      <c r="BV110" s="3843">
        <v>605</v>
      </c>
      <c r="BW110" s="3829" t="s">
        <v>359</v>
      </c>
      <c r="BX110" s="3844" t="s">
        <v>574</v>
      </c>
      <c r="BY110" s="3829" t="s">
        <v>359</v>
      </c>
      <c r="BZ110" s="3843">
        <v>666</v>
      </c>
      <c r="CA110" s="3829" t="s">
        <v>359</v>
      </c>
      <c r="CB110" s="3844" t="s">
        <v>574</v>
      </c>
      <c r="CC110" s="3829" t="s">
        <v>359</v>
      </c>
      <c r="CD110" s="3843">
        <v>732</v>
      </c>
      <c r="CE110" s="3829" t="s">
        <v>359</v>
      </c>
      <c r="CF110" s="3844" t="s">
        <v>574</v>
      </c>
      <c r="CG110" s="3829" t="s">
        <v>359</v>
      </c>
      <c r="CH110" s="3843">
        <v>0</v>
      </c>
      <c r="CI110" s="3829" t="s">
        <v>359</v>
      </c>
      <c r="CJ110" s="3844" t="s">
        <v>574</v>
      </c>
      <c r="CK110" s="3829" t="s">
        <v>359</v>
      </c>
      <c r="CL110" s="4159">
        <v>0</v>
      </c>
      <c r="CM110" s="3829" t="s">
        <v>359</v>
      </c>
      <c r="CN110" s="3844" t="s">
        <v>574</v>
      </c>
      <c r="CO110" s="3829" t="s">
        <v>359</v>
      </c>
      <c r="CP110" s="4160">
        <v>0</v>
      </c>
      <c r="CQ110" s="3829" t="s">
        <v>359</v>
      </c>
      <c r="CR110" s="3844" t="s">
        <v>574</v>
      </c>
      <c r="CS110" s="3829" t="s">
        <v>359</v>
      </c>
      <c r="CT110" s="4159">
        <v>0</v>
      </c>
      <c r="CU110" s="3829" t="s">
        <v>359</v>
      </c>
      <c r="CV110" s="3844" t="s">
        <v>574</v>
      </c>
      <c r="CW110" s="3829" t="s">
        <v>359</v>
      </c>
      <c r="CX110" s="4159">
        <v>0</v>
      </c>
      <c r="CY110" s="3829" t="s">
        <v>359</v>
      </c>
      <c r="CZ110" s="3844" t="s">
        <v>574</v>
      </c>
      <c r="DA110" s="3829" t="s">
        <v>359</v>
      </c>
      <c r="DB110" s="3843">
        <v>0</v>
      </c>
      <c r="DC110" s="3829" t="s">
        <v>359</v>
      </c>
      <c r="DD110" s="3844" t="s">
        <v>574</v>
      </c>
      <c r="DE110" s="3829" t="s">
        <v>359</v>
      </c>
      <c r="DF110" s="3843">
        <v>0</v>
      </c>
      <c r="DG110" s="3829" t="s">
        <v>359</v>
      </c>
      <c r="DH110" s="3844" t="s">
        <v>574</v>
      </c>
      <c r="DI110" s="3829" t="s">
        <v>359</v>
      </c>
      <c r="DJ110" s="3843">
        <v>0</v>
      </c>
      <c r="DK110" s="3829" t="s">
        <v>359</v>
      </c>
      <c r="DL110" s="3844" t="s">
        <v>574</v>
      </c>
      <c r="DM110" s="3829" t="s">
        <v>359</v>
      </c>
      <c r="DN110" s="3843">
        <v>0</v>
      </c>
      <c r="DO110" s="3829" t="s">
        <v>359</v>
      </c>
      <c r="DP110" s="3844" t="s">
        <v>574</v>
      </c>
      <c r="DQ110" s="3829" t="s">
        <v>359</v>
      </c>
      <c r="DR110" s="3843">
        <v>0</v>
      </c>
      <c r="DS110" s="3829" t="s">
        <v>359</v>
      </c>
      <c r="DT110" s="3844" t="s">
        <v>574</v>
      </c>
      <c r="DU110" s="3829" t="s">
        <v>359</v>
      </c>
      <c r="DV110" s="3843">
        <v>0</v>
      </c>
      <c r="DW110" s="3829" t="s">
        <v>359</v>
      </c>
      <c r="DX110" s="3844" t="s">
        <v>574</v>
      </c>
      <c r="DY110" s="3829" t="s">
        <v>359</v>
      </c>
      <c r="DZ110" s="4161">
        <f t="shared" si="12"/>
        <v>3053</v>
      </c>
      <c r="EA110" s="4155" t="s">
        <v>1069</v>
      </c>
      <c r="EB110" s="4155" t="s">
        <v>1070</v>
      </c>
      <c r="EC110" s="4155" t="s">
        <v>1106</v>
      </c>
      <c r="ED110" s="4155" t="s">
        <v>1224</v>
      </c>
      <c r="EE110" s="4155">
        <v>3144219306</v>
      </c>
      <c r="EF110" s="3847" t="s">
        <v>1756</v>
      </c>
      <c r="EG110" s="3850" t="s">
        <v>359</v>
      </c>
      <c r="EH110" s="4155" t="s">
        <v>359</v>
      </c>
      <c r="EI110" s="4155" t="s">
        <v>359</v>
      </c>
      <c r="EJ110" s="4155" t="s">
        <v>359</v>
      </c>
      <c r="EK110" s="4165" t="s">
        <v>359</v>
      </c>
      <c r="EL110" s="4166" t="s">
        <v>359</v>
      </c>
    </row>
    <row r="111" spans="1:142" ht="168.75" customHeight="1">
      <c r="A111" s="4154" t="s">
        <v>1838</v>
      </c>
      <c r="B111" s="4157">
        <v>0.08</v>
      </c>
      <c r="C111" s="4155" t="s">
        <v>2179</v>
      </c>
      <c r="D111" s="4173">
        <v>0.08</v>
      </c>
      <c r="E111" s="4155" t="s">
        <v>2180</v>
      </c>
      <c r="F111" s="3856" t="s">
        <v>2181</v>
      </c>
      <c r="G111" s="3856" t="s">
        <v>2182</v>
      </c>
      <c r="H111" s="4173">
        <v>0.08</v>
      </c>
      <c r="I111" s="3856" t="s">
        <v>2183</v>
      </c>
      <c r="J111" s="3856" t="s">
        <v>2184</v>
      </c>
      <c r="K111" s="4155" t="s">
        <v>1253</v>
      </c>
      <c r="L111" s="4155" t="s">
        <v>26</v>
      </c>
      <c r="M111" s="4155" t="s">
        <v>437</v>
      </c>
      <c r="N111" s="4155"/>
      <c r="O111" s="4156"/>
      <c r="P111" s="4156">
        <v>50770</v>
      </c>
      <c r="Q111" s="4157">
        <v>0</v>
      </c>
      <c r="R111" s="4157">
        <v>7.0000000000000007E-2</v>
      </c>
      <c r="S111" s="4157">
        <v>0.13</v>
      </c>
      <c r="T111" s="4157">
        <v>0.2</v>
      </c>
      <c r="U111" s="4157">
        <v>0.26</v>
      </c>
      <c r="V111" s="4157">
        <v>0.33</v>
      </c>
      <c r="W111" s="4157">
        <v>0.4</v>
      </c>
      <c r="X111" s="4157">
        <v>0.46</v>
      </c>
      <c r="Y111" s="4157">
        <v>0.53</v>
      </c>
      <c r="Z111" s="4157">
        <v>0.6</v>
      </c>
      <c r="AA111" s="4157">
        <v>0.67</v>
      </c>
      <c r="AB111" s="4157">
        <v>0.73</v>
      </c>
      <c r="AC111" s="4157">
        <v>0.8</v>
      </c>
      <c r="AD111" s="4157">
        <v>0.87</v>
      </c>
      <c r="AE111" s="4157">
        <v>0.93</v>
      </c>
      <c r="AF111" s="4157">
        <v>1</v>
      </c>
      <c r="AG111" s="4157">
        <v>1</v>
      </c>
      <c r="AH111" s="4165"/>
      <c r="AI111" s="3911" t="s">
        <v>2185</v>
      </c>
      <c r="AJ111" s="3916">
        <v>6.7000000000000002E-3</v>
      </c>
      <c r="AK111" s="4155" t="s">
        <v>1843</v>
      </c>
      <c r="AL111" s="3911" t="s">
        <v>1844</v>
      </c>
      <c r="AM111" s="4155" t="s">
        <v>1257</v>
      </c>
      <c r="AN111" s="4155" t="s">
        <v>1258</v>
      </c>
      <c r="AO111" s="4155" t="s">
        <v>1253</v>
      </c>
      <c r="AP111" s="4155" t="s">
        <v>23</v>
      </c>
      <c r="AQ111" s="3837" t="str">
        <f t="shared" si="13"/>
        <v>NO</v>
      </c>
      <c r="AR111" s="4155" t="s">
        <v>437</v>
      </c>
      <c r="AS111" s="4155" t="s">
        <v>437</v>
      </c>
      <c r="AT111" s="4155" t="s">
        <v>437</v>
      </c>
      <c r="AU111" s="4156"/>
      <c r="AV111" s="4156">
        <v>50769</v>
      </c>
      <c r="AW111" s="4157">
        <v>1</v>
      </c>
      <c r="AX111" s="4157">
        <v>1</v>
      </c>
      <c r="AY111" s="4157">
        <v>1</v>
      </c>
      <c r="AZ111" s="4157">
        <v>1</v>
      </c>
      <c r="BA111" s="4157">
        <v>1</v>
      </c>
      <c r="BB111" s="4157">
        <v>1</v>
      </c>
      <c r="BC111" s="4157">
        <v>1</v>
      </c>
      <c r="BD111" s="4157">
        <v>1</v>
      </c>
      <c r="BE111" s="4157">
        <v>1</v>
      </c>
      <c r="BF111" s="4157">
        <v>1</v>
      </c>
      <c r="BG111" s="4157">
        <v>1</v>
      </c>
      <c r="BH111" s="4157">
        <v>1</v>
      </c>
      <c r="BI111" s="4157">
        <v>1</v>
      </c>
      <c r="BJ111" s="4157">
        <v>1</v>
      </c>
      <c r="BK111" s="4157">
        <v>1</v>
      </c>
      <c r="BL111" s="4157">
        <v>1</v>
      </c>
      <c r="BM111" s="4157">
        <v>1</v>
      </c>
      <c r="BN111" s="3929">
        <v>80</v>
      </c>
      <c r="BO111" s="3929">
        <v>80</v>
      </c>
      <c r="BP111" s="3841" t="s">
        <v>574</v>
      </c>
      <c r="BQ111" s="3930">
        <v>7658</v>
      </c>
      <c r="BR111" s="3931">
        <v>84</v>
      </c>
      <c r="BS111" s="3931">
        <v>84</v>
      </c>
      <c r="BT111" s="3844" t="s">
        <v>574</v>
      </c>
      <c r="BU111" s="3929">
        <v>7658</v>
      </c>
      <c r="BV111" s="3929">
        <v>88</v>
      </c>
      <c r="BW111" s="3929"/>
      <c r="BX111" s="3844" t="s">
        <v>574</v>
      </c>
      <c r="BY111" s="3929"/>
      <c r="BZ111" s="3929">
        <v>93</v>
      </c>
      <c r="CA111" s="3929"/>
      <c r="CB111" s="3844" t="s">
        <v>574</v>
      </c>
      <c r="CC111" s="3929"/>
      <c r="CD111" s="3929">
        <v>97</v>
      </c>
      <c r="CE111" s="3929"/>
      <c r="CF111" s="3844" t="s">
        <v>574</v>
      </c>
      <c r="CG111" s="3929"/>
      <c r="CH111" s="3929">
        <v>102</v>
      </c>
      <c r="CI111" s="3929"/>
      <c r="CJ111" s="3844" t="s">
        <v>574</v>
      </c>
      <c r="CK111" s="3929"/>
      <c r="CL111" s="3929">
        <v>107</v>
      </c>
      <c r="CM111" s="3929"/>
      <c r="CN111" s="3844" t="s">
        <v>574</v>
      </c>
      <c r="CO111" s="3929"/>
      <c r="CP111" s="3929">
        <v>113</v>
      </c>
      <c r="CQ111" s="3929"/>
      <c r="CR111" s="3844" t="s">
        <v>574</v>
      </c>
      <c r="CS111" s="3929"/>
      <c r="CT111" s="3929">
        <v>118</v>
      </c>
      <c r="CU111" s="3929"/>
      <c r="CV111" s="3844" t="s">
        <v>574</v>
      </c>
      <c r="CW111" s="3929"/>
      <c r="CX111" s="3929">
        <v>124</v>
      </c>
      <c r="CY111" s="3929"/>
      <c r="CZ111" s="3844" t="s">
        <v>574</v>
      </c>
      <c r="DA111" s="3929"/>
      <c r="DB111" s="3929">
        <v>130</v>
      </c>
      <c r="DC111" s="3929"/>
      <c r="DD111" s="3844" t="s">
        <v>574</v>
      </c>
      <c r="DE111" s="3929"/>
      <c r="DF111" s="3929">
        <v>137</v>
      </c>
      <c r="DG111" s="3929"/>
      <c r="DH111" s="3844" t="s">
        <v>574</v>
      </c>
      <c r="DI111" s="3929"/>
      <c r="DJ111" s="3929">
        <v>144</v>
      </c>
      <c r="DK111" s="3929"/>
      <c r="DL111" s="3844" t="s">
        <v>574</v>
      </c>
      <c r="DM111" s="3929"/>
      <c r="DN111" s="3929">
        <v>151</v>
      </c>
      <c r="DO111" s="3929"/>
      <c r="DP111" s="3844" t="s">
        <v>574</v>
      </c>
      <c r="DQ111" s="3929"/>
      <c r="DR111" s="3929">
        <v>158</v>
      </c>
      <c r="DS111" s="3929"/>
      <c r="DT111" s="3844" t="s">
        <v>574</v>
      </c>
      <c r="DU111" s="3929"/>
      <c r="DV111" s="3929">
        <v>166</v>
      </c>
      <c r="DW111" s="3929"/>
      <c r="DX111" s="3844" t="s">
        <v>574</v>
      </c>
      <c r="DY111" s="3929"/>
      <c r="DZ111" s="4161">
        <f t="shared" si="12"/>
        <v>1892</v>
      </c>
      <c r="EA111" s="4155" t="s">
        <v>644</v>
      </c>
      <c r="EB111" s="4155" t="s">
        <v>24</v>
      </c>
      <c r="EC111" s="4155" t="s">
        <v>1266</v>
      </c>
      <c r="ED111" s="4155" t="s">
        <v>1845</v>
      </c>
      <c r="EE111" s="4155">
        <v>3822500</v>
      </c>
      <c r="EF111" s="3847" t="s">
        <v>1846</v>
      </c>
      <c r="EG111" s="4155"/>
      <c r="EH111" s="4155"/>
      <c r="EI111" s="4155"/>
      <c r="EJ111" s="4155"/>
      <c r="EK111" s="4155"/>
      <c r="EL111" s="3851"/>
    </row>
    <row r="112" spans="1:142" ht="168.75" customHeight="1">
      <c r="A112" s="4154" t="s">
        <v>1838</v>
      </c>
      <c r="B112" s="4157">
        <v>0.08</v>
      </c>
      <c r="C112" s="4155" t="s">
        <v>2179</v>
      </c>
      <c r="D112" s="4173">
        <v>0.08</v>
      </c>
      <c r="E112" s="4155" t="s">
        <v>2180</v>
      </c>
      <c r="F112" s="3856" t="s">
        <v>2181</v>
      </c>
      <c r="G112" s="3856" t="s">
        <v>2182</v>
      </c>
      <c r="H112" s="4173">
        <v>0.08</v>
      </c>
      <c r="I112" s="3856" t="s">
        <v>2183</v>
      </c>
      <c r="J112" s="3856" t="s">
        <v>2184</v>
      </c>
      <c r="K112" s="4155" t="s">
        <v>1253</v>
      </c>
      <c r="L112" s="4155" t="s">
        <v>26</v>
      </c>
      <c r="M112" s="4155" t="s">
        <v>437</v>
      </c>
      <c r="N112" s="4155"/>
      <c r="O112" s="4156"/>
      <c r="P112" s="4156">
        <v>50770</v>
      </c>
      <c r="Q112" s="4157">
        <v>0</v>
      </c>
      <c r="R112" s="4157">
        <v>7.0000000000000007E-2</v>
      </c>
      <c r="S112" s="4157">
        <v>0.13</v>
      </c>
      <c r="T112" s="4157">
        <v>0.2</v>
      </c>
      <c r="U112" s="4157">
        <v>0.26</v>
      </c>
      <c r="V112" s="4157">
        <v>0.33</v>
      </c>
      <c r="W112" s="4157">
        <v>0.4</v>
      </c>
      <c r="X112" s="4157">
        <v>0.46</v>
      </c>
      <c r="Y112" s="4157">
        <v>0.53</v>
      </c>
      <c r="Z112" s="4157">
        <v>0.6</v>
      </c>
      <c r="AA112" s="4157">
        <v>0.67</v>
      </c>
      <c r="AB112" s="4157">
        <v>0.73</v>
      </c>
      <c r="AC112" s="4157">
        <v>0.8</v>
      </c>
      <c r="AD112" s="4157">
        <v>0.87</v>
      </c>
      <c r="AE112" s="4157">
        <v>0.93</v>
      </c>
      <c r="AF112" s="4157">
        <v>1</v>
      </c>
      <c r="AG112" s="4157">
        <v>1</v>
      </c>
      <c r="AH112" s="4165"/>
      <c r="AI112" s="4155" t="s">
        <v>2186</v>
      </c>
      <c r="AJ112" s="3916">
        <v>6.7000000000000002E-3</v>
      </c>
      <c r="AK112" s="4155" t="s">
        <v>2187</v>
      </c>
      <c r="AL112" s="4155" t="s">
        <v>1850</v>
      </c>
      <c r="AM112" s="4155" t="s">
        <v>1257</v>
      </c>
      <c r="AN112" s="4155" t="s">
        <v>1258</v>
      </c>
      <c r="AO112" s="4155" t="s">
        <v>1253</v>
      </c>
      <c r="AP112" s="4155" t="s">
        <v>23</v>
      </c>
      <c r="AQ112" s="3837" t="str">
        <f t="shared" si="13"/>
        <v>SI</v>
      </c>
      <c r="AR112" s="4155">
        <v>223</v>
      </c>
      <c r="AS112" s="4155" t="s">
        <v>437</v>
      </c>
      <c r="AT112" s="4155" t="s">
        <v>437</v>
      </c>
      <c r="AU112" s="4156"/>
      <c r="AV112" s="4156">
        <v>50769</v>
      </c>
      <c r="AW112" s="4157">
        <v>0.9</v>
      </c>
      <c r="AX112" s="4157">
        <v>0.9</v>
      </c>
      <c r="AY112" s="4157">
        <v>0.9</v>
      </c>
      <c r="AZ112" s="4157">
        <v>0.9</v>
      </c>
      <c r="BA112" s="4157">
        <v>0.9</v>
      </c>
      <c r="BB112" s="4157">
        <v>0.9</v>
      </c>
      <c r="BC112" s="4157">
        <v>0.9</v>
      </c>
      <c r="BD112" s="4157">
        <v>0.9</v>
      </c>
      <c r="BE112" s="4157">
        <v>0.9</v>
      </c>
      <c r="BF112" s="4157">
        <v>0.9</v>
      </c>
      <c r="BG112" s="4157">
        <v>0.9</v>
      </c>
      <c r="BH112" s="4157">
        <v>0.9</v>
      </c>
      <c r="BI112" s="4157">
        <v>0.9</v>
      </c>
      <c r="BJ112" s="4157">
        <v>0.9</v>
      </c>
      <c r="BK112" s="4157">
        <v>0.9</v>
      </c>
      <c r="BL112" s="4157">
        <v>0.9</v>
      </c>
      <c r="BM112" s="4157">
        <v>0.9</v>
      </c>
      <c r="BN112" s="3932">
        <v>150</v>
      </c>
      <c r="BO112" s="3932">
        <v>150</v>
      </c>
      <c r="BP112" s="3841" t="s">
        <v>574</v>
      </c>
      <c r="BQ112" s="3930">
        <v>7658</v>
      </c>
      <c r="BR112" s="3931">
        <v>157</v>
      </c>
      <c r="BS112" s="3931">
        <v>157</v>
      </c>
      <c r="BT112" s="3844" t="s">
        <v>574</v>
      </c>
      <c r="BU112" s="3933">
        <v>7658</v>
      </c>
      <c r="BV112" s="3931">
        <v>165</v>
      </c>
      <c r="BW112" s="3931"/>
      <c r="BX112" s="3844" t="s">
        <v>574</v>
      </c>
      <c r="BY112" s="3934"/>
      <c r="BZ112" s="3931">
        <v>174</v>
      </c>
      <c r="CA112" s="3931"/>
      <c r="CB112" s="3844" t="s">
        <v>574</v>
      </c>
      <c r="CC112" s="3934"/>
      <c r="CD112" s="3931">
        <v>182</v>
      </c>
      <c r="CE112" s="3931"/>
      <c r="CF112" s="3844" t="s">
        <v>574</v>
      </c>
      <c r="CG112" s="3934"/>
      <c r="CH112" s="3931">
        <v>191</v>
      </c>
      <c r="CI112" s="3931"/>
      <c r="CJ112" s="3844" t="s">
        <v>574</v>
      </c>
      <c r="CK112" s="3934"/>
      <c r="CL112" s="3931">
        <v>201</v>
      </c>
      <c r="CM112" s="3931"/>
      <c r="CN112" s="3844" t="s">
        <v>574</v>
      </c>
      <c r="CO112" s="3934"/>
      <c r="CP112" s="3931">
        <v>211</v>
      </c>
      <c r="CQ112" s="3934"/>
      <c r="CR112" s="3844" t="s">
        <v>574</v>
      </c>
      <c r="CS112" s="3934"/>
      <c r="CT112" s="3931">
        <v>222</v>
      </c>
      <c r="CU112" s="3934"/>
      <c r="CV112" s="3844" t="s">
        <v>574</v>
      </c>
      <c r="CW112" s="3934"/>
      <c r="CX112" s="3931">
        <v>233</v>
      </c>
      <c r="CY112" s="3934"/>
      <c r="CZ112" s="3844" t="s">
        <v>574</v>
      </c>
      <c r="DA112" s="3934"/>
      <c r="DB112" s="3931">
        <v>244</v>
      </c>
      <c r="DC112" s="3934"/>
      <c r="DD112" s="3844" t="s">
        <v>574</v>
      </c>
      <c r="DE112" s="3934"/>
      <c r="DF112" s="3931">
        <v>256</v>
      </c>
      <c r="DG112" s="3934"/>
      <c r="DH112" s="3844" t="s">
        <v>574</v>
      </c>
      <c r="DI112" s="3934"/>
      <c r="DJ112" s="3931">
        <v>269</v>
      </c>
      <c r="DK112" s="3934"/>
      <c r="DL112" s="3844" t="s">
        <v>574</v>
      </c>
      <c r="DM112" s="3934"/>
      <c r="DN112" s="3931">
        <v>283</v>
      </c>
      <c r="DO112" s="3934"/>
      <c r="DP112" s="3844" t="s">
        <v>574</v>
      </c>
      <c r="DQ112" s="3934"/>
      <c r="DR112" s="3931">
        <v>297</v>
      </c>
      <c r="DS112" s="3934"/>
      <c r="DT112" s="3844" t="s">
        <v>574</v>
      </c>
      <c r="DU112" s="3934"/>
      <c r="DV112" s="3931">
        <v>312</v>
      </c>
      <c r="DW112" s="3934"/>
      <c r="DX112" s="3844" t="s">
        <v>574</v>
      </c>
      <c r="DY112" s="3934"/>
      <c r="DZ112" s="4161">
        <f t="shared" si="12"/>
        <v>3547</v>
      </c>
      <c r="EA112" s="4155" t="s">
        <v>644</v>
      </c>
      <c r="EB112" s="4155" t="s">
        <v>24</v>
      </c>
      <c r="EC112" s="4155" t="s">
        <v>1266</v>
      </c>
      <c r="ED112" s="4155" t="s">
        <v>1845</v>
      </c>
      <c r="EE112" s="4155">
        <v>3822500</v>
      </c>
      <c r="EF112" s="3847" t="s">
        <v>1846</v>
      </c>
      <c r="EG112" s="4155"/>
      <c r="EH112" s="4155"/>
      <c r="EI112" s="4155"/>
      <c r="EJ112" s="4155"/>
      <c r="EK112" s="4155"/>
      <c r="EL112" s="3851"/>
    </row>
    <row r="113" spans="1:142" ht="168.75" customHeight="1">
      <c r="A113" s="4154" t="s">
        <v>1838</v>
      </c>
      <c r="B113" s="4157">
        <v>0.08</v>
      </c>
      <c r="C113" s="4155" t="s">
        <v>2179</v>
      </c>
      <c r="D113" s="4173">
        <v>0.08</v>
      </c>
      <c r="E113" s="4155" t="s">
        <v>2180</v>
      </c>
      <c r="F113" s="3856" t="s">
        <v>2181</v>
      </c>
      <c r="G113" s="3856" t="s">
        <v>2182</v>
      </c>
      <c r="H113" s="4173">
        <v>0.08</v>
      </c>
      <c r="I113" s="3856" t="s">
        <v>2183</v>
      </c>
      <c r="J113" s="3856" t="s">
        <v>2184</v>
      </c>
      <c r="K113" s="4155" t="s">
        <v>1253</v>
      </c>
      <c r="L113" s="4155" t="s">
        <v>26</v>
      </c>
      <c r="M113" s="4155" t="s">
        <v>437</v>
      </c>
      <c r="N113" s="4155"/>
      <c r="O113" s="4156"/>
      <c r="P113" s="4156">
        <v>50770</v>
      </c>
      <c r="Q113" s="4157">
        <v>0</v>
      </c>
      <c r="R113" s="4157">
        <v>7.0000000000000007E-2</v>
      </c>
      <c r="S113" s="4157">
        <v>0.13</v>
      </c>
      <c r="T113" s="4157">
        <v>0.2</v>
      </c>
      <c r="U113" s="4157">
        <v>0.26</v>
      </c>
      <c r="V113" s="4157">
        <v>0.33</v>
      </c>
      <c r="W113" s="4157">
        <v>0.4</v>
      </c>
      <c r="X113" s="4157">
        <v>0.46</v>
      </c>
      <c r="Y113" s="4157">
        <v>0.53</v>
      </c>
      <c r="Z113" s="4157">
        <v>0.6</v>
      </c>
      <c r="AA113" s="4157">
        <v>0.67</v>
      </c>
      <c r="AB113" s="4157">
        <v>0.73</v>
      </c>
      <c r="AC113" s="4157">
        <v>0.8</v>
      </c>
      <c r="AD113" s="4157">
        <v>0.87</v>
      </c>
      <c r="AE113" s="4157">
        <v>0.93</v>
      </c>
      <c r="AF113" s="4157">
        <v>1</v>
      </c>
      <c r="AG113" s="4157">
        <v>1</v>
      </c>
      <c r="AH113" s="4165"/>
      <c r="AI113" s="4155" t="s">
        <v>2188</v>
      </c>
      <c r="AJ113" s="3916">
        <v>6.7000000000000002E-3</v>
      </c>
      <c r="AK113" s="4155" t="s">
        <v>1852</v>
      </c>
      <c r="AL113" s="4155" t="s">
        <v>1853</v>
      </c>
      <c r="AM113" s="4155" t="s">
        <v>1257</v>
      </c>
      <c r="AN113" s="4155" t="s">
        <v>1854</v>
      </c>
      <c r="AO113" s="4155" t="s">
        <v>11</v>
      </c>
      <c r="AP113" s="4155" t="s">
        <v>23</v>
      </c>
      <c r="AQ113" s="3837" t="str">
        <f t="shared" si="13"/>
        <v>SI</v>
      </c>
      <c r="AR113" s="4155">
        <v>223</v>
      </c>
      <c r="AS113" s="3925">
        <v>1</v>
      </c>
      <c r="AT113" s="4165">
        <v>2022</v>
      </c>
      <c r="AU113" s="4156"/>
      <c r="AV113" s="4156">
        <v>50769</v>
      </c>
      <c r="AW113" s="4157">
        <v>1</v>
      </c>
      <c r="AX113" s="4157">
        <v>1</v>
      </c>
      <c r="AY113" s="4157">
        <v>1</v>
      </c>
      <c r="AZ113" s="4157">
        <v>1</v>
      </c>
      <c r="BA113" s="4157">
        <v>1</v>
      </c>
      <c r="BB113" s="4157">
        <v>1</v>
      </c>
      <c r="BC113" s="4157">
        <v>1</v>
      </c>
      <c r="BD113" s="4157">
        <v>1</v>
      </c>
      <c r="BE113" s="4157">
        <v>1</v>
      </c>
      <c r="BF113" s="4157">
        <v>1</v>
      </c>
      <c r="BG113" s="4157">
        <v>1</v>
      </c>
      <c r="BH113" s="4157">
        <v>1</v>
      </c>
      <c r="BI113" s="4157">
        <v>1</v>
      </c>
      <c r="BJ113" s="4157">
        <v>1</v>
      </c>
      <c r="BK113" s="4157">
        <v>1</v>
      </c>
      <c r="BL113" s="4157">
        <v>1</v>
      </c>
      <c r="BM113" s="4157">
        <v>1</v>
      </c>
      <c r="BN113" s="3932">
        <v>250</v>
      </c>
      <c r="BO113" s="3932">
        <v>250</v>
      </c>
      <c r="BP113" s="3841" t="s">
        <v>574</v>
      </c>
      <c r="BQ113" s="3930">
        <v>7658</v>
      </c>
      <c r="BR113" s="3932">
        <v>262</v>
      </c>
      <c r="BS113" s="3932">
        <v>262</v>
      </c>
      <c r="BT113" s="3844" t="s">
        <v>574</v>
      </c>
      <c r="BU113" s="3933">
        <v>7658</v>
      </c>
      <c r="BV113" s="3932">
        <v>276</v>
      </c>
      <c r="BW113" s="3932"/>
      <c r="BX113" s="3844" t="s">
        <v>574</v>
      </c>
      <c r="BY113" s="3935"/>
      <c r="BZ113" s="3932">
        <v>289</v>
      </c>
      <c r="CA113" s="3932"/>
      <c r="CB113" s="3844" t="s">
        <v>574</v>
      </c>
      <c r="CC113" s="3935"/>
      <c r="CD113" s="3932">
        <v>304</v>
      </c>
      <c r="CE113" s="3932"/>
      <c r="CF113" s="3844" t="s">
        <v>574</v>
      </c>
      <c r="CG113" s="3935"/>
      <c r="CH113" s="3932">
        <v>319</v>
      </c>
      <c r="CI113" s="3932"/>
      <c r="CJ113" s="3844" t="s">
        <v>574</v>
      </c>
      <c r="CK113" s="3935"/>
      <c r="CL113" s="3932">
        <v>335</v>
      </c>
      <c r="CM113" s="3932"/>
      <c r="CN113" s="3844" t="s">
        <v>574</v>
      </c>
      <c r="CO113" s="3935"/>
      <c r="CP113" s="3932">
        <v>352</v>
      </c>
      <c r="CQ113" s="3935"/>
      <c r="CR113" s="3844" t="s">
        <v>574</v>
      </c>
      <c r="CS113" s="3935"/>
      <c r="CT113" s="3932">
        <v>369</v>
      </c>
      <c r="CU113" s="3935"/>
      <c r="CV113" s="3844" t="s">
        <v>574</v>
      </c>
      <c r="CW113" s="3935"/>
      <c r="CX113" s="3932">
        <v>388</v>
      </c>
      <c r="CY113" s="3935"/>
      <c r="CZ113" s="3844" t="s">
        <v>574</v>
      </c>
      <c r="DA113" s="3935"/>
      <c r="DB113" s="3932">
        <v>407</v>
      </c>
      <c r="DC113" s="3935"/>
      <c r="DD113" s="3844" t="s">
        <v>574</v>
      </c>
      <c r="DE113" s="3935"/>
      <c r="DF113" s="3932">
        <v>428</v>
      </c>
      <c r="DG113" s="3935"/>
      <c r="DH113" s="3844" t="s">
        <v>574</v>
      </c>
      <c r="DI113" s="3935"/>
      <c r="DJ113" s="3932">
        <v>449</v>
      </c>
      <c r="DK113" s="3935"/>
      <c r="DL113" s="3844" t="s">
        <v>574</v>
      </c>
      <c r="DM113" s="3935"/>
      <c r="DN113" s="3932">
        <v>471</v>
      </c>
      <c r="DO113" s="3935"/>
      <c r="DP113" s="3844" t="s">
        <v>574</v>
      </c>
      <c r="DQ113" s="3935"/>
      <c r="DR113" s="3932">
        <v>495</v>
      </c>
      <c r="DS113" s="3935"/>
      <c r="DT113" s="3844" t="s">
        <v>574</v>
      </c>
      <c r="DU113" s="3935"/>
      <c r="DV113" s="3932">
        <v>520</v>
      </c>
      <c r="DW113" s="3935"/>
      <c r="DX113" s="3844" t="s">
        <v>574</v>
      </c>
      <c r="DY113" s="3935"/>
      <c r="DZ113" s="4161">
        <f t="shared" si="12"/>
        <v>5914</v>
      </c>
      <c r="EA113" s="4155" t="s">
        <v>644</v>
      </c>
      <c r="EB113" s="4155" t="s">
        <v>24</v>
      </c>
      <c r="EC113" s="4155" t="s">
        <v>1266</v>
      </c>
      <c r="ED113" s="4155" t="s">
        <v>1845</v>
      </c>
      <c r="EE113" s="4155">
        <v>3822500</v>
      </c>
      <c r="EF113" s="3847" t="s">
        <v>1846</v>
      </c>
      <c r="EG113" s="4155"/>
      <c r="EH113" s="4155"/>
      <c r="EI113" s="4155"/>
      <c r="EJ113" s="4155"/>
      <c r="EK113" s="4155"/>
      <c r="EL113" s="3851"/>
    </row>
    <row r="114" spans="1:142" ht="168.75" customHeight="1">
      <c r="A114" s="4154" t="s">
        <v>1838</v>
      </c>
      <c r="B114" s="4157">
        <v>0.08</v>
      </c>
      <c r="C114" s="4155" t="s">
        <v>2179</v>
      </c>
      <c r="D114" s="4173">
        <v>0.08</v>
      </c>
      <c r="E114" s="4155" t="s">
        <v>2180</v>
      </c>
      <c r="F114" s="3856" t="s">
        <v>2181</v>
      </c>
      <c r="G114" s="3856" t="s">
        <v>2182</v>
      </c>
      <c r="H114" s="4173">
        <v>0.08</v>
      </c>
      <c r="I114" s="3856" t="s">
        <v>2183</v>
      </c>
      <c r="J114" s="3856" t="s">
        <v>2184</v>
      </c>
      <c r="K114" s="4155" t="s">
        <v>1253</v>
      </c>
      <c r="L114" s="4155" t="s">
        <v>26</v>
      </c>
      <c r="M114" s="4155" t="s">
        <v>437</v>
      </c>
      <c r="N114" s="4155"/>
      <c r="O114" s="4156"/>
      <c r="P114" s="4156">
        <v>50770</v>
      </c>
      <c r="Q114" s="4157">
        <v>0</v>
      </c>
      <c r="R114" s="4157">
        <v>7.0000000000000007E-2</v>
      </c>
      <c r="S114" s="4157">
        <v>0.13</v>
      </c>
      <c r="T114" s="4157">
        <v>0.2</v>
      </c>
      <c r="U114" s="4157">
        <v>0.26</v>
      </c>
      <c r="V114" s="4157">
        <v>0.33</v>
      </c>
      <c r="W114" s="4157">
        <v>0.4</v>
      </c>
      <c r="X114" s="4157">
        <v>0.46</v>
      </c>
      <c r="Y114" s="4157">
        <v>0.53</v>
      </c>
      <c r="Z114" s="4157">
        <v>0.6</v>
      </c>
      <c r="AA114" s="4157">
        <v>0.67</v>
      </c>
      <c r="AB114" s="4157">
        <v>0.73</v>
      </c>
      <c r="AC114" s="4157">
        <v>0.8</v>
      </c>
      <c r="AD114" s="4157">
        <v>0.87</v>
      </c>
      <c r="AE114" s="4157">
        <v>0.93</v>
      </c>
      <c r="AF114" s="4157">
        <v>1</v>
      </c>
      <c r="AG114" s="4157">
        <v>1</v>
      </c>
      <c r="AH114" s="4165"/>
      <c r="AI114" s="3911" t="s">
        <v>2189</v>
      </c>
      <c r="AJ114" s="3916">
        <v>6.7000000000000002E-3</v>
      </c>
      <c r="AK114" s="4155" t="s">
        <v>2190</v>
      </c>
      <c r="AL114" s="4155" t="s">
        <v>1858</v>
      </c>
      <c r="AM114" s="4155" t="s">
        <v>1257</v>
      </c>
      <c r="AN114" s="4155" t="s">
        <v>1859</v>
      </c>
      <c r="AO114" s="4155" t="s">
        <v>1860</v>
      </c>
      <c r="AP114" s="4155" t="s">
        <v>26</v>
      </c>
      <c r="AQ114" s="3837" t="str">
        <f t="shared" si="13"/>
        <v>SI</v>
      </c>
      <c r="AR114" s="4155">
        <v>224</v>
      </c>
      <c r="AS114" s="4155" t="s">
        <v>437</v>
      </c>
      <c r="AT114" s="4155" t="s">
        <v>437</v>
      </c>
      <c r="AU114" s="4156">
        <v>45292</v>
      </c>
      <c r="AV114" s="4156">
        <v>50769</v>
      </c>
      <c r="AW114" s="4157">
        <v>0</v>
      </c>
      <c r="AX114" s="4157">
        <v>7.0000000000000007E-2</v>
      </c>
      <c r="AY114" s="4157">
        <v>0.13</v>
      </c>
      <c r="AZ114" s="4157">
        <v>0.2</v>
      </c>
      <c r="BA114" s="4157">
        <v>0.26</v>
      </c>
      <c r="BB114" s="4157">
        <v>0.33</v>
      </c>
      <c r="BC114" s="4157">
        <v>0.4</v>
      </c>
      <c r="BD114" s="4157">
        <v>0.46</v>
      </c>
      <c r="BE114" s="4157">
        <v>0.53</v>
      </c>
      <c r="BF114" s="4157">
        <v>0.6</v>
      </c>
      <c r="BG114" s="4157">
        <v>0.67</v>
      </c>
      <c r="BH114" s="4157">
        <v>0.73</v>
      </c>
      <c r="BI114" s="4157">
        <v>0.8</v>
      </c>
      <c r="BJ114" s="4157">
        <v>0.87</v>
      </c>
      <c r="BK114" s="4157">
        <v>0.93</v>
      </c>
      <c r="BL114" s="4157">
        <v>1</v>
      </c>
      <c r="BM114" s="4157">
        <v>1</v>
      </c>
      <c r="BN114" s="3932">
        <v>6087</v>
      </c>
      <c r="BO114" s="3932">
        <v>6087</v>
      </c>
      <c r="BP114" s="3841" t="s">
        <v>574</v>
      </c>
      <c r="BQ114" s="3930" t="s">
        <v>1861</v>
      </c>
      <c r="BR114" s="3932">
        <v>6391</v>
      </c>
      <c r="BS114" s="3932">
        <v>6391</v>
      </c>
      <c r="BT114" s="3844" t="s">
        <v>574</v>
      </c>
      <c r="BU114" s="3933" t="s">
        <v>1861</v>
      </c>
      <c r="BV114" s="3932">
        <v>6711</v>
      </c>
      <c r="BW114" s="3932"/>
      <c r="BX114" s="3844" t="s">
        <v>574</v>
      </c>
      <c r="BY114" s="3934"/>
      <c r="BZ114" s="3932">
        <v>7046</v>
      </c>
      <c r="CA114" s="3932"/>
      <c r="CB114" s="3844" t="s">
        <v>574</v>
      </c>
      <c r="CC114" s="3934"/>
      <c r="CD114" s="3932">
        <v>7399</v>
      </c>
      <c r="CE114" s="3932"/>
      <c r="CF114" s="3844" t="s">
        <v>574</v>
      </c>
      <c r="CG114" s="3934"/>
      <c r="CH114" s="3932">
        <v>7769</v>
      </c>
      <c r="CI114" s="3932"/>
      <c r="CJ114" s="3844" t="s">
        <v>574</v>
      </c>
      <c r="CK114" s="3934"/>
      <c r="CL114" s="3932">
        <v>8157</v>
      </c>
      <c r="CM114" s="3932"/>
      <c r="CN114" s="3844" t="s">
        <v>574</v>
      </c>
      <c r="CO114" s="3934"/>
      <c r="CP114" s="3932">
        <v>8565</v>
      </c>
      <c r="CQ114" s="3934"/>
      <c r="CR114" s="3844" t="s">
        <v>574</v>
      </c>
      <c r="CS114" s="3934"/>
      <c r="CT114" s="3932">
        <v>8993</v>
      </c>
      <c r="CU114" s="3934"/>
      <c r="CV114" s="3844" t="s">
        <v>574</v>
      </c>
      <c r="CW114" s="3934"/>
      <c r="CX114" s="3932">
        <v>9443</v>
      </c>
      <c r="CY114" s="3934"/>
      <c r="CZ114" s="3844" t="s">
        <v>574</v>
      </c>
      <c r="DA114" s="3934"/>
      <c r="DB114" s="3932">
        <v>9915</v>
      </c>
      <c r="DC114" s="3934"/>
      <c r="DD114" s="3844" t="s">
        <v>574</v>
      </c>
      <c r="DE114" s="3934"/>
      <c r="DF114" s="3932">
        <v>10411</v>
      </c>
      <c r="DG114" s="3934"/>
      <c r="DH114" s="3844" t="s">
        <v>574</v>
      </c>
      <c r="DI114" s="3934"/>
      <c r="DJ114" s="3932">
        <v>10932</v>
      </c>
      <c r="DK114" s="3934"/>
      <c r="DL114" s="3844" t="s">
        <v>574</v>
      </c>
      <c r="DM114" s="3934"/>
      <c r="DN114" s="3932">
        <v>11478</v>
      </c>
      <c r="DO114" s="3934"/>
      <c r="DP114" s="3844" t="s">
        <v>574</v>
      </c>
      <c r="DQ114" s="3934"/>
      <c r="DR114" s="3932">
        <v>12052</v>
      </c>
      <c r="DS114" s="3934"/>
      <c r="DT114" s="3844" t="s">
        <v>574</v>
      </c>
      <c r="DU114" s="3934"/>
      <c r="DV114" s="3932">
        <v>12655</v>
      </c>
      <c r="DW114" s="3934"/>
      <c r="DX114" s="3844" t="s">
        <v>574</v>
      </c>
      <c r="DY114" s="3934"/>
      <c r="DZ114" s="4161">
        <f t="shared" si="12"/>
        <v>144004</v>
      </c>
      <c r="EA114" s="4155" t="s">
        <v>644</v>
      </c>
      <c r="EB114" s="4155" t="s">
        <v>24</v>
      </c>
      <c r="EC114" s="4155" t="s">
        <v>1266</v>
      </c>
      <c r="ED114" s="4155" t="s">
        <v>1845</v>
      </c>
      <c r="EE114" s="4155">
        <v>3822500</v>
      </c>
      <c r="EF114" s="3847" t="s">
        <v>1846</v>
      </c>
      <c r="EG114" s="4155"/>
      <c r="EH114" s="4155"/>
      <c r="EI114" s="4155"/>
      <c r="EJ114" s="4155"/>
      <c r="EK114" s="4155"/>
      <c r="EL114" s="3848"/>
    </row>
    <row r="115" spans="1:142" ht="168.75" customHeight="1">
      <c r="A115" s="4154" t="s">
        <v>1838</v>
      </c>
      <c r="B115" s="4157">
        <v>0.08</v>
      </c>
      <c r="C115" s="4155" t="s">
        <v>2179</v>
      </c>
      <c r="D115" s="4173">
        <v>0.08</v>
      </c>
      <c r="E115" s="4155" t="s">
        <v>2180</v>
      </c>
      <c r="F115" s="3856" t="s">
        <v>2181</v>
      </c>
      <c r="G115" s="3856" t="s">
        <v>2182</v>
      </c>
      <c r="H115" s="4173">
        <v>0.08</v>
      </c>
      <c r="I115" s="3856" t="s">
        <v>2183</v>
      </c>
      <c r="J115" s="3856" t="s">
        <v>2184</v>
      </c>
      <c r="K115" s="4155" t="s">
        <v>1253</v>
      </c>
      <c r="L115" s="4155" t="s">
        <v>26</v>
      </c>
      <c r="M115" s="4155" t="s">
        <v>437</v>
      </c>
      <c r="N115" s="4155"/>
      <c r="O115" s="4156"/>
      <c r="P115" s="4156">
        <v>50770</v>
      </c>
      <c r="Q115" s="4157">
        <v>0</v>
      </c>
      <c r="R115" s="4157">
        <v>7.0000000000000007E-2</v>
      </c>
      <c r="S115" s="4157">
        <v>0.13</v>
      </c>
      <c r="T115" s="4157">
        <v>0.2</v>
      </c>
      <c r="U115" s="4157">
        <v>0.26</v>
      </c>
      <c r="V115" s="4157">
        <v>0.33</v>
      </c>
      <c r="W115" s="4157">
        <v>0.4</v>
      </c>
      <c r="X115" s="4157">
        <v>0.46</v>
      </c>
      <c r="Y115" s="4157">
        <v>0.53</v>
      </c>
      <c r="Z115" s="4157">
        <v>0.6</v>
      </c>
      <c r="AA115" s="4157">
        <v>0.67</v>
      </c>
      <c r="AB115" s="4157">
        <v>0.73</v>
      </c>
      <c r="AC115" s="4157">
        <v>0.8</v>
      </c>
      <c r="AD115" s="4157">
        <v>0.87</v>
      </c>
      <c r="AE115" s="4157">
        <v>0.93</v>
      </c>
      <c r="AF115" s="4157">
        <v>1</v>
      </c>
      <c r="AG115" s="4157">
        <v>1</v>
      </c>
      <c r="AH115" s="4165"/>
      <c r="AI115" s="4155" t="s">
        <v>2191</v>
      </c>
      <c r="AJ115" s="3916">
        <v>6.7000000000000002E-3</v>
      </c>
      <c r="AK115" s="4155" t="s">
        <v>1863</v>
      </c>
      <c r="AL115" s="4155" t="s">
        <v>1864</v>
      </c>
      <c r="AM115" s="4155" t="s">
        <v>1257</v>
      </c>
      <c r="AN115" s="4155" t="s">
        <v>1865</v>
      </c>
      <c r="AO115" s="4155" t="s">
        <v>1253</v>
      </c>
      <c r="AP115" s="4155" t="s">
        <v>26</v>
      </c>
      <c r="AQ115" s="3837" t="str">
        <f t="shared" si="13"/>
        <v>SI</v>
      </c>
      <c r="AR115" s="4155">
        <v>223</v>
      </c>
      <c r="AS115" s="3925">
        <v>0.36</v>
      </c>
      <c r="AT115" s="4165">
        <v>2022</v>
      </c>
      <c r="AU115" s="4156"/>
      <c r="AV115" s="4156">
        <v>50769</v>
      </c>
      <c r="AW115" s="4157">
        <v>1</v>
      </c>
      <c r="AX115" s="4157">
        <v>1</v>
      </c>
      <c r="AY115" s="4157">
        <v>1</v>
      </c>
      <c r="AZ115" s="4157">
        <v>1</v>
      </c>
      <c r="BA115" s="4157">
        <v>1</v>
      </c>
      <c r="BB115" s="4157">
        <v>1</v>
      </c>
      <c r="BC115" s="4157">
        <v>1</v>
      </c>
      <c r="BD115" s="4157">
        <v>1</v>
      </c>
      <c r="BE115" s="4157">
        <v>1</v>
      </c>
      <c r="BF115" s="4157">
        <v>1</v>
      </c>
      <c r="BG115" s="4157">
        <v>1</v>
      </c>
      <c r="BH115" s="4157">
        <v>1</v>
      </c>
      <c r="BI115" s="4157">
        <v>1</v>
      </c>
      <c r="BJ115" s="4157">
        <v>1</v>
      </c>
      <c r="BK115" s="4157">
        <v>1</v>
      </c>
      <c r="BL115" s="4157">
        <v>1</v>
      </c>
      <c r="BM115" s="4157">
        <v>1</v>
      </c>
      <c r="BN115" s="3932">
        <v>300</v>
      </c>
      <c r="BO115" s="3932">
        <v>300</v>
      </c>
      <c r="BP115" s="3841" t="s">
        <v>574</v>
      </c>
      <c r="BQ115" s="3930">
        <v>7658</v>
      </c>
      <c r="BR115" s="3932">
        <v>315</v>
      </c>
      <c r="BS115" s="3932">
        <v>315</v>
      </c>
      <c r="BT115" s="3844" t="s">
        <v>574</v>
      </c>
      <c r="BU115" s="3933">
        <v>7658</v>
      </c>
      <c r="BV115" s="3932">
        <v>330</v>
      </c>
      <c r="BW115" s="3932"/>
      <c r="BX115" s="3844" t="s">
        <v>574</v>
      </c>
      <c r="BY115" s="3934"/>
      <c r="BZ115" s="3932">
        <v>347</v>
      </c>
      <c r="CA115" s="3932"/>
      <c r="CB115" s="3844" t="s">
        <v>574</v>
      </c>
      <c r="CC115" s="3934"/>
      <c r="CD115" s="3932">
        <v>364</v>
      </c>
      <c r="CE115" s="3932"/>
      <c r="CF115" s="3844" t="s">
        <v>574</v>
      </c>
      <c r="CG115" s="3934"/>
      <c r="CH115" s="3932">
        <v>382</v>
      </c>
      <c r="CI115" s="3932"/>
      <c r="CJ115" s="3844" t="s">
        <v>574</v>
      </c>
      <c r="CK115" s="3934"/>
      <c r="CL115" s="3932">
        <v>402</v>
      </c>
      <c r="CM115" s="3932"/>
      <c r="CN115" s="3844" t="s">
        <v>574</v>
      </c>
      <c r="CO115" s="3934"/>
      <c r="CP115" s="3932">
        <v>422</v>
      </c>
      <c r="CQ115" s="3934"/>
      <c r="CR115" s="3844" t="s">
        <v>574</v>
      </c>
      <c r="CS115" s="3934"/>
      <c r="CT115" s="3932">
        <v>443</v>
      </c>
      <c r="CU115" s="3934"/>
      <c r="CV115" s="3844" t="s">
        <v>574</v>
      </c>
      <c r="CW115" s="3934"/>
      <c r="CX115" s="3932">
        <v>465</v>
      </c>
      <c r="CY115" s="3934"/>
      <c r="CZ115" s="3844" t="s">
        <v>574</v>
      </c>
      <c r="DA115" s="3934"/>
      <c r="DB115" s="3932">
        <v>488</v>
      </c>
      <c r="DC115" s="3934"/>
      <c r="DD115" s="3844" t="s">
        <v>574</v>
      </c>
      <c r="DE115" s="3934"/>
      <c r="DF115" s="3932">
        <v>513</v>
      </c>
      <c r="DG115" s="3934"/>
      <c r="DH115" s="3844" t="s">
        <v>574</v>
      </c>
      <c r="DI115" s="3934"/>
      <c r="DJ115" s="3932">
        <v>538</v>
      </c>
      <c r="DK115" s="3934"/>
      <c r="DL115" s="3844" t="s">
        <v>574</v>
      </c>
      <c r="DM115" s="3934"/>
      <c r="DN115" s="3932">
        <v>565</v>
      </c>
      <c r="DO115" s="3934"/>
      <c r="DP115" s="3844" t="s">
        <v>574</v>
      </c>
      <c r="DQ115" s="3934"/>
      <c r="DR115" s="3932">
        <v>593</v>
      </c>
      <c r="DS115" s="3934"/>
      <c r="DT115" s="3844" t="s">
        <v>574</v>
      </c>
      <c r="DU115" s="3934"/>
      <c r="DV115" s="3932">
        <v>623</v>
      </c>
      <c r="DW115" s="3934"/>
      <c r="DX115" s="3844" t="s">
        <v>574</v>
      </c>
      <c r="DY115" s="3934"/>
      <c r="DZ115" s="4161">
        <f t="shared" si="12"/>
        <v>7090</v>
      </c>
      <c r="EA115" s="4155" t="s">
        <v>644</v>
      </c>
      <c r="EB115" s="4155" t="s">
        <v>24</v>
      </c>
      <c r="EC115" s="4155" t="s">
        <v>1266</v>
      </c>
      <c r="ED115" s="4155" t="s">
        <v>1845</v>
      </c>
      <c r="EE115" s="4155">
        <v>3822500</v>
      </c>
      <c r="EF115" s="3847" t="s">
        <v>1846</v>
      </c>
      <c r="EG115" s="4155"/>
      <c r="EH115" s="4155"/>
      <c r="EI115" s="4155"/>
      <c r="EJ115" s="4155"/>
      <c r="EK115" s="4155"/>
      <c r="EL115" s="3851"/>
    </row>
    <row r="116" spans="1:142" ht="168.75" customHeight="1">
      <c r="A116" s="4154" t="s">
        <v>1838</v>
      </c>
      <c r="B116" s="4157">
        <v>0.08</v>
      </c>
      <c r="C116" s="4155" t="s">
        <v>2179</v>
      </c>
      <c r="D116" s="4173">
        <v>0.08</v>
      </c>
      <c r="E116" s="4155" t="s">
        <v>2180</v>
      </c>
      <c r="F116" s="3856" t="s">
        <v>2181</v>
      </c>
      <c r="G116" s="3856" t="s">
        <v>2182</v>
      </c>
      <c r="H116" s="4173">
        <v>0.08</v>
      </c>
      <c r="I116" s="3856" t="s">
        <v>2183</v>
      </c>
      <c r="J116" s="3856" t="s">
        <v>2184</v>
      </c>
      <c r="K116" s="4155" t="s">
        <v>1253</v>
      </c>
      <c r="L116" s="4155" t="s">
        <v>26</v>
      </c>
      <c r="M116" s="4155" t="s">
        <v>437</v>
      </c>
      <c r="N116" s="4155"/>
      <c r="O116" s="4156"/>
      <c r="P116" s="4156">
        <v>50770</v>
      </c>
      <c r="Q116" s="4157">
        <v>0</v>
      </c>
      <c r="R116" s="4157">
        <v>7.0000000000000007E-2</v>
      </c>
      <c r="S116" s="4157">
        <v>0.13</v>
      </c>
      <c r="T116" s="4157">
        <v>0.2</v>
      </c>
      <c r="U116" s="4157">
        <v>0.26</v>
      </c>
      <c r="V116" s="4157">
        <v>0.33</v>
      </c>
      <c r="W116" s="4157">
        <v>0.4</v>
      </c>
      <c r="X116" s="4157">
        <v>0.46</v>
      </c>
      <c r="Y116" s="4157">
        <v>0.53</v>
      </c>
      <c r="Z116" s="4157">
        <v>0.6</v>
      </c>
      <c r="AA116" s="4157">
        <v>0.67</v>
      </c>
      <c r="AB116" s="4157">
        <v>0.73</v>
      </c>
      <c r="AC116" s="4157">
        <v>0.8</v>
      </c>
      <c r="AD116" s="4157">
        <v>0.87</v>
      </c>
      <c r="AE116" s="4157">
        <v>0.93</v>
      </c>
      <c r="AF116" s="4157">
        <v>1</v>
      </c>
      <c r="AG116" s="4157">
        <v>1</v>
      </c>
      <c r="AH116" s="4165"/>
      <c r="AI116" s="4155" t="s">
        <v>2192</v>
      </c>
      <c r="AJ116" s="3916">
        <v>6.7000000000000002E-3</v>
      </c>
      <c r="AK116" s="4155" t="s">
        <v>1867</v>
      </c>
      <c r="AL116" s="4155" t="s">
        <v>1868</v>
      </c>
      <c r="AM116" s="4155" t="s">
        <v>1257</v>
      </c>
      <c r="AN116" s="4155" t="s">
        <v>1869</v>
      </c>
      <c r="AO116" s="4155" t="s">
        <v>1253</v>
      </c>
      <c r="AP116" s="4155" t="s">
        <v>23</v>
      </c>
      <c r="AQ116" s="3837" t="str">
        <f t="shared" si="13"/>
        <v>SI</v>
      </c>
      <c r="AR116" s="4155">
        <v>223</v>
      </c>
      <c r="AS116" s="3925">
        <v>0.89</v>
      </c>
      <c r="AT116" s="4165">
        <v>2022</v>
      </c>
      <c r="AU116" s="4156"/>
      <c r="AV116" s="4156">
        <v>50769</v>
      </c>
      <c r="AW116" s="4157">
        <v>0.9</v>
      </c>
      <c r="AX116" s="4157">
        <v>0.9</v>
      </c>
      <c r="AY116" s="4157">
        <v>0.9</v>
      </c>
      <c r="AZ116" s="4157">
        <v>0.9</v>
      </c>
      <c r="BA116" s="4157">
        <v>0.9</v>
      </c>
      <c r="BB116" s="4157">
        <v>0.9</v>
      </c>
      <c r="BC116" s="4157">
        <v>0.9</v>
      </c>
      <c r="BD116" s="4157">
        <v>0.9</v>
      </c>
      <c r="BE116" s="4157">
        <v>0.9</v>
      </c>
      <c r="BF116" s="4157">
        <v>0.9</v>
      </c>
      <c r="BG116" s="4157">
        <v>0.9</v>
      </c>
      <c r="BH116" s="4157">
        <v>0.9</v>
      </c>
      <c r="BI116" s="4157">
        <v>0.9</v>
      </c>
      <c r="BJ116" s="4157">
        <v>0.9</v>
      </c>
      <c r="BK116" s="4157">
        <v>0.9</v>
      </c>
      <c r="BL116" s="4157">
        <v>0.9</v>
      </c>
      <c r="BM116" s="4157">
        <v>0.9</v>
      </c>
      <c r="BN116" s="3932">
        <v>500</v>
      </c>
      <c r="BO116" s="3932">
        <v>500</v>
      </c>
      <c r="BP116" s="3841" t="s">
        <v>574</v>
      </c>
      <c r="BQ116" s="3930">
        <v>7658</v>
      </c>
      <c r="BR116" s="3932">
        <v>525</v>
      </c>
      <c r="BS116" s="3932">
        <v>525</v>
      </c>
      <c r="BT116" s="3844" t="s">
        <v>574</v>
      </c>
      <c r="BU116" s="3933">
        <v>7658</v>
      </c>
      <c r="BV116" s="3932">
        <v>551</v>
      </c>
      <c r="BW116" s="3932"/>
      <c r="BX116" s="3844" t="s">
        <v>574</v>
      </c>
      <c r="BY116" s="3934"/>
      <c r="BZ116" s="3932">
        <v>578</v>
      </c>
      <c r="CA116" s="3932"/>
      <c r="CB116" s="3844" t="s">
        <v>574</v>
      </c>
      <c r="CC116" s="3934"/>
      <c r="CD116" s="3932">
        <v>607</v>
      </c>
      <c r="CE116" s="3932"/>
      <c r="CF116" s="3844" t="s">
        <v>574</v>
      </c>
      <c r="CG116" s="3934"/>
      <c r="CH116" s="3932">
        <v>638</v>
      </c>
      <c r="CI116" s="3932"/>
      <c r="CJ116" s="3844" t="s">
        <v>574</v>
      </c>
      <c r="CK116" s="3934"/>
      <c r="CL116" s="3932">
        <v>670</v>
      </c>
      <c r="CM116" s="3932"/>
      <c r="CN116" s="3844" t="s">
        <v>574</v>
      </c>
      <c r="CO116" s="3934"/>
      <c r="CP116" s="3932">
        <v>703</v>
      </c>
      <c r="CQ116" s="3934"/>
      <c r="CR116" s="3844" t="s">
        <v>574</v>
      </c>
      <c r="CS116" s="3934"/>
      <c r="CT116" s="3932">
        <v>738</v>
      </c>
      <c r="CU116" s="3934"/>
      <c r="CV116" s="3844" t="s">
        <v>574</v>
      </c>
      <c r="CW116" s="3934"/>
      <c r="CX116" s="3932">
        <v>775</v>
      </c>
      <c r="CY116" s="3934"/>
      <c r="CZ116" s="3844" t="s">
        <v>574</v>
      </c>
      <c r="DA116" s="3934"/>
      <c r="DB116" s="3932">
        <v>814</v>
      </c>
      <c r="DC116" s="3934"/>
      <c r="DD116" s="3844" t="s">
        <v>574</v>
      </c>
      <c r="DE116" s="3934"/>
      <c r="DF116" s="3932">
        <v>855</v>
      </c>
      <c r="DG116" s="3934"/>
      <c r="DH116" s="3844" t="s">
        <v>574</v>
      </c>
      <c r="DI116" s="3934"/>
      <c r="DJ116" s="3932">
        <v>897</v>
      </c>
      <c r="DK116" s="3934"/>
      <c r="DL116" s="3844" t="s">
        <v>574</v>
      </c>
      <c r="DM116" s="3934"/>
      <c r="DN116" s="3932">
        <v>942</v>
      </c>
      <c r="DO116" s="3934"/>
      <c r="DP116" s="3844" t="s">
        <v>574</v>
      </c>
      <c r="DQ116" s="3934"/>
      <c r="DR116" s="3932">
        <v>989</v>
      </c>
      <c r="DS116" s="3934"/>
      <c r="DT116" s="3844" t="s">
        <v>574</v>
      </c>
      <c r="DU116" s="3934"/>
      <c r="DV116" s="3932">
        <v>1039</v>
      </c>
      <c r="DW116" s="3934"/>
      <c r="DX116" s="3844" t="s">
        <v>574</v>
      </c>
      <c r="DY116" s="3934"/>
      <c r="DZ116" s="4161">
        <f t="shared" si="12"/>
        <v>11821</v>
      </c>
      <c r="EA116" s="4155" t="s">
        <v>644</v>
      </c>
      <c r="EB116" s="4155" t="s">
        <v>24</v>
      </c>
      <c r="EC116" s="4155" t="s">
        <v>1266</v>
      </c>
      <c r="ED116" s="4155" t="s">
        <v>1845</v>
      </c>
      <c r="EE116" s="4155">
        <v>3822500</v>
      </c>
      <c r="EF116" s="3847" t="s">
        <v>1846</v>
      </c>
      <c r="EG116" s="4155"/>
      <c r="EH116" s="4155"/>
      <c r="EI116" s="4155"/>
      <c r="EJ116" s="4155"/>
      <c r="EK116" s="4155"/>
      <c r="EL116" s="3851"/>
    </row>
    <row r="117" spans="1:142" ht="168.75" customHeight="1">
      <c r="A117" s="4154" t="s">
        <v>1838</v>
      </c>
      <c r="B117" s="4157">
        <v>0.08</v>
      </c>
      <c r="C117" s="4155" t="s">
        <v>2179</v>
      </c>
      <c r="D117" s="4173">
        <v>0.08</v>
      </c>
      <c r="E117" s="4155" t="s">
        <v>2180</v>
      </c>
      <c r="F117" s="3856" t="s">
        <v>2181</v>
      </c>
      <c r="G117" s="3856" t="s">
        <v>2182</v>
      </c>
      <c r="H117" s="4173">
        <v>0.08</v>
      </c>
      <c r="I117" s="3856" t="s">
        <v>2183</v>
      </c>
      <c r="J117" s="3856" t="s">
        <v>2184</v>
      </c>
      <c r="K117" s="4155" t="s">
        <v>1253</v>
      </c>
      <c r="L117" s="4155" t="s">
        <v>26</v>
      </c>
      <c r="M117" s="4155" t="s">
        <v>437</v>
      </c>
      <c r="N117" s="4155"/>
      <c r="O117" s="4156"/>
      <c r="P117" s="4156">
        <v>50770</v>
      </c>
      <c r="Q117" s="4157">
        <v>0</v>
      </c>
      <c r="R117" s="4157">
        <v>7.0000000000000007E-2</v>
      </c>
      <c r="S117" s="4157">
        <v>0.13</v>
      </c>
      <c r="T117" s="4157">
        <v>0.2</v>
      </c>
      <c r="U117" s="4157">
        <v>0.26</v>
      </c>
      <c r="V117" s="4157">
        <v>0.33</v>
      </c>
      <c r="W117" s="4157">
        <v>0.4</v>
      </c>
      <c r="X117" s="4157">
        <v>0.46</v>
      </c>
      <c r="Y117" s="4157">
        <v>0.53</v>
      </c>
      <c r="Z117" s="4157">
        <v>0.6</v>
      </c>
      <c r="AA117" s="4157">
        <v>0.67</v>
      </c>
      <c r="AB117" s="4157">
        <v>0.73</v>
      </c>
      <c r="AC117" s="4157">
        <v>0.8</v>
      </c>
      <c r="AD117" s="4157">
        <v>0.87</v>
      </c>
      <c r="AE117" s="4157">
        <v>0.93</v>
      </c>
      <c r="AF117" s="4157">
        <v>1</v>
      </c>
      <c r="AG117" s="4157">
        <v>1</v>
      </c>
      <c r="AH117" s="4165"/>
      <c r="AI117" s="3911" t="s">
        <v>1870</v>
      </c>
      <c r="AJ117" s="3916">
        <v>6.7000000000000002E-3</v>
      </c>
      <c r="AK117" s="4155" t="s">
        <v>1871</v>
      </c>
      <c r="AL117" s="4155" t="s">
        <v>1872</v>
      </c>
      <c r="AM117" s="4155" t="s">
        <v>1257</v>
      </c>
      <c r="AN117" s="4155" t="s">
        <v>1859</v>
      </c>
      <c r="AO117" s="4155" t="s">
        <v>1253</v>
      </c>
      <c r="AP117" s="4155" t="s">
        <v>23</v>
      </c>
      <c r="AQ117" s="3837" t="str">
        <f t="shared" si="13"/>
        <v>SI</v>
      </c>
      <c r="AR117" s="4155">
        <v>223</v>
      </c>
      <c r="AS117" s="3925">
        <v>0.68</v>
      </c>
      <c r="AT117" s="4165">
        <v>2020</v>
      </c>
      <c r="AU117" s="4156"/>
      <c r="AV117" s="4156">
        <v>50769</v>
      </c>
      <c r="AW117" s="4157">
        <v>0.95</v>
      </c>
      <c r="AX117" s="4157">
        <v>0.95</v>
      </c>
      <c r="AY117" s="4157">
        <v>0.95</v>
      </c>
      <c r="AZ117" s="4157">
        <v>0.95</v>
      </c>
      <c r="BA117" s="4157">
        <v>0.95</v>
      </c>
      <c r="BB117" s="4157">
        <v>0.95</v>
      </c>
      <c r="BC117" s="4157">
        <v>0.95</v>
      </c>
      <c r="BD117" s="4157">
        <v>0.95</v>
      </c>
      <c r="BE117" s="4157">
        <v>0.95</v>
      </c>
      <c r="BF117" s="4157">
        <v>0.95</v>
      </c>
      <c r="BG117" s="4157">
        <v>0.95</v>
      </c>
      <c r="BH117" s="4157">
        <v>0.95</v>
      </c>
      <c r="BI117" s="4157">
        <v>0.95</v>
      </c>
      <c r="BJ117" s="4157">
        <v>0.95</v>
      </c>
      <c r="BK117" s="4157">
        <v>0.95</v>
      </c>
      <c r="BL117" s="4157">
        <v>0.95</v>
      </c>
      <c r="BM117" s="4157">
        <v>0.95</v>
      </c>
      <c r="BN117" s="3932">
        <v>450</v>
      </c>
      <c r="BO117" s="3932">
        <v>450</v>
      </c>
      <c r="BP117" s="3841" t="s">
        <v>574</v>
      </c>
      <c r="BQ117" s="3930">
        <v>7658</v>
      </c>
      <c r="BR117" s="3932">
        <v>472</v>
      </c>
      <c r="BS117" s="3932">
        <v>472</v>
      </c>
      <c r="BT117" s="3844" t="s">
        <v>574</v>
      </c>
      <c r="BU117" s="3933">
        <v>7658</v>
      </c>
      <c r="BV117" s="3932">
        <v>496</v>
      </c>
      <c r="BW117" s="3932"/>
      <c r="BX117" s="3844" t="s">
        <v>574</v>
      </c>
      <c r="BY117" s="3934"/>
      <c r="BZ117" s="3932">
        <v>520</v>
      </c>
      <c r="CA117" s="3932"/>
      <c r="CB117" s="3844" t="s">
        <v>574</v>
      </c>
      <c r="CC117" s="3934"/>
      <c r="CD117" s="3932">
        <v>547</v>
      </c>
      <c r="CE117" s="3932"/>
      <c r="CF117" s="3844" t="s">
        <v>574</v>
      </c>
      <c r="CG117" s="3934"/>
      <c r="CH117" s="3932">
        <v>574</v>
      </c>
      <c r="CI117" s="3932"/>
      <c r="CJ117" s="3844" t="s">
        <v>574</v>
      </c>
      <c r="CK117" s="3934"/>
      <c r="CL117" s="3932">
        <v>603</v>
      </c>
      <c r="CM117" s="3932"/>
      <c r="CN117" s="3844" t="s">
        <v>574</v>
      </c>
      <c r="CO117" s="3934"/>
      <c r="CP117" s="3932">
        <v>633</v>
      </c>
      <c r="CQ117" s="3934"/>
      <c r="CR117" s="3844" t="s">
        <v>574</v>
      </c>
      <c r="CS117" s="3934"/>
      <c r="CT117" s="3932">
        <v>664</v>
      </c>
      <c r="CU117" s="3934"/>
      <c r="CV117" s="3844" t="s">
        <v>574</v>
      </c>
      <c r="CW117" s="3934"/>
      <c r="CX117" s="3932">
        <v>698</v>
      </c>
      <c r="CY117" s="3934"/>
      <c r="CZ117" s="3844" t="s">
        <v>574</v>
      </c>
      <c r="DA117" s="3934"/>
      <c r="DB117" s="3932">
        <v>733</v>
      </c>
      <c r="DC117" s="3934"/>
      <c r="DD117" s="3844" t="s">
        <v>574</v>
      </c>
      <c r="DE117" s="3934"/>
      <c r="DF117" s="3932">
        <v>769</v>
      </c>
      <c r="DG117" s="3934"/>
      <c r="DH117" s="3844" t="s">
        <v>574</v>
      </c>
      <c r="DI117" s="3934"/>
      <c r="DJ117" s="3932">
        <v>801</v>
      </c>
      <c r="DK117" s="3934"/>
      <c r="DL117" s="3844" t="s">
        <v>574</v>
      </c>
      <c r="DM117" s="3934"/>
      <c r="DN117" s="3932">
        <v>848</v>
      </c>
      <c r="DO117" s="3934"/>
      <c r="DP117" s="3844" t="s">
        <v>574</v>
      </c>
      <c r="DQ117" s="3934"/>
      <c r="DR117" s="3932">
        <v>890</v>
      </c>
      <c r="DS117" s="3934"/>
      <c r="DT117" s="3844" t="s">
        <v>574</v>
      </c>
      <c r="DU117" s="3934"/>
      <c r="DV117" s="3932">
        <v>935</v>
      </c>
      <c r="DW117" s="3934"/>
      <c r="DX117" s="3844" t="s">
        <v>574</v>
      </c>
      <c r="DY117" s="3934"/>
      <c r="DZ117" s="4161">
        <f t="shared" si="12"/>
        <v>10633</v>
      </c>
      <c r="EA117" s="4155" t="s">
        <v>644</v>
      </c>
      <c r="EB117" s="4155" t="s">
        <v>24</v>
      </c>
      <c r="EC117" s="4155" t="s">
        <v>1266</v>
      </c>
      <c r="ED117" s="4155" t="s">
        <v>1845</v>
      </c>
      <c r="EE117" s="4155">
        <v>3822500</v>
      </c>
      <c r="EF117" s="3847" t="s">
        <v>1846</v>
      </c>
      <c r="EG117" s="4155"/>
      <c r="EH117" s="4155"/>
      <c r="EI117" s="4155"/>
      <c r="EJ117" s="4155"/>
      <c r="EK117" s="4155"/>
      <c r="EL117" s="3851"/>
    </row>
    <row r="118" spans="1:142" ht="168.75" customHeight="1">
      <c r="A118" s="4154" t="s">
        <v>1838</v>
      </c>
      <c r="B118" s="4157">
        <v>0.08</v>
      </c>
      <c r="C118" s="4155" t="s">
        <v>2179</v>
      </c>
      <c r="D118" s="4173">
        <v>0.08</v>
      </c>
      <c r="E118" s="4155" t="s">
        <v>2180</v>
      </c>
      <c r="F118" s="3856" t="s">
        <v>2181</v>
      </c>
      <c r="G118" s="3856" t="s">
        <v>2182</v>
      </c>
      <c r="H118" s="4173">
        <v>0.08</v>
      </c>
      <c r="I118" s="3856" t="s">
        <v>2183</v>
      </c>
      <c r="J118" s="3856" t="s">
        <v>2184</v>
      </c>
      <c r="K118" s="4155" t="s">
        <v>1253</v>
      </c>
      <c r="L118" s="4155" t="s">
        <v>26</v>
      </c>
      <c r="M118" s="4155" t="s">
        <v>437</v>
      </c>
      <c r="N118" s="4155"/>
      <c r="O118" s="4156"/>
      <c r="P118" s="4156">
        <v>50770</v>
      </c>
      <c r="Q118" s="4157">
        <v>0</v>
      </c>
      <c r="R118" s="4157">
        <v>7.0000000000000007E-2</v>
      </c>
      <c r="S118" s="4157">
        <v>0.13</v>
      </c>
      <c r="T118" s="4157">
        <v>0.2</v>
      </c>
      <c r="U118" s="4157">
        <v>0.26</v>
      </c>
      <c r="V118" s="4157">
        <v>0.33</v>
      </c>
      <c r="W118" s="4157">
        <v>0.4</v>
      </c>
      <c r="X118" s="4157">
        <v>0.46</v>
      </c>
      <c r="Y118" s="4157">
        <v>0.53</v>
      </c>
      <c r="Z118" s="4157">
        <v>0.6</v>
      </c>
      <c r="AA118" s="4157">
        <v>0.67</v>
      </c>
      <c r="AB118" s="4157">
        <v>0.73</v>
      </c>
      <c r="AC118" s="4157">
        <v>0.8</v>
      </c>
      <c r="AD118" s="4157">
        <v>0.87</v>
      </c>
      <c r="AE118" s="4157">
        <v>0.93</v>
      </c>
      <c r="AF118" s="4157">
        <v>1</v>
      </c>
      <c r="AG118" s="4157">
        <v>1</v>
      </c>
      <c r="AH118" s="4165"/>
      <c r="AI118" s="4155" t="s">
        <v>2193</v>
      </c>
      <c r="AJ118" s="3916">
        <v>6.7000000000000002E-3</v>
      </c>
      <c r="AK118" s="4155" t="s">
        <v>1875</v>
      </c>
      <c r="AL118" s="4155" t="s">
        <v>1876</v>
      </c>
      <c r="AM118" s="4155" t="s">
        <v>1257</v>
      </c>
      <c r="AN118" s="4155" t="s">
        <v>1258</v>
      </c>
      <c r="AO118" s="4155" t="s">
        <v>1253</v>
      </c>
      <c r="AP118" s="4155" t="s">
        <v>26</v>
      </c>
      <c r="AQ118" s="3837" t="str">
        <f t="shared" si="13"/>
        <v>SI</v>
      </c>
      <c r="AR118" s="4155">
        <v>223</v>
      </c>
      <c r="AS118" s="4155" t="s">
        <v>437</v>
      </c>
      <c r="AT118" s="4155" t="s">
        <v>437</v>
      </c>
      <c r="AU118" s="4156">
        <v>45292</v>
      </c>
      <c r="AV118" s="4156">
        <v>50769</v>
      </c>
      <c r="AW118" s="4157">
        <v>0</v>
      </c>
      <c r="AX118" s="4157">
        <v>7.0000000000000007E-2</v>
      </c>
      <c r="AY118" s="4157">
        <v>0.13</v>
      </c>
      <c r="AZ118" s="4157">
        <v>0.2</v>
      </c>
      <c r="BA118" s="4157">
        <v>0.26</v>
      </c>
      <c r="BB118" s="4157">
        <v>0.33</v>
      </c>
      <c r="BC118" s="4157">
        <v>0.4</v>
      </c>
      <c r="BD118" s="4157">
        <v>0.46</v>
      </c>
      <c r="BE118" s="4157">
        <v>0.53</v>
      </c>
      <c r="BF118" s="4157">
        <v>0.6</v>
      </c>
      <c r="BG118" s="4157">
        <v>0.67</v>
      </c>
      <c r="BH118" s="4157">
        <v>0.73</v>
      </c>
      <c r="BI118" s="4157">
        <v>0.8</v>
      </c>
      <c r="BJ118" s="4157">
        <v>0.87</v>
      </c>
      <c r="BK118" s="4157">
        <v>0.93</v>
      </c>
      <c r="BL118" s="4157">
        <v>1</v>
      </c>
      <c r="BM118" s="4157">
        <v>1</v>
      </c>
      <c r="BN118" s="3932"/>
      <c r="BO118" s="3932"/>
      <c r="BP118" s="3841"/>
      <c r="BQ118" s="3930"/>
      <c r="BR118" s="3932">
        <v>216</v>
      </c>
      <c r="BS118" s="3932">
        <v>216</v>
      </c>
      <c r="BT118" s="3844" t="s">
        <v>574</v>
      </c>
      <c r="BU118" s="3933">
        <v>7658</v>
      </c>
      <c r="BV118" s="3932">
        <v>227</v>
      </c>
      <c r="BW118" s="3932"/>
      <c r="BX118" s="3844" t="s">
        <v>574</v>
      </c>
      <c r="BY118" s="3934"/>
      <c r="BZ118" s="3932">
        <v>238</v>
      </c>
      <c r="CA118" s="3932"/>
      <c r="CB118" s="3844" t="s">
        <v>574</v>
      </c>
      <c r="CC118" s="3934"/>
      <c r="CD118" s="3932">
        <v>250</v>
      </c>
      <c r="CE118" s="3932"/>
      <c r="CF118" s="3844" t="s">
        <v>574</v>
      </c>
      <c r="CG118" s="3934"/>
      <c r="CH118" s="3932">
        <v>262</v>
      </c>
      <c r="CI118" s="3932"/>
      <c r="CJ118" s="3844" t="s">
        <v>574</v>
      </c>
      <c r="CK118" s="3934"/>
      <c r="CL118" s="3932">
        <v>275</v>
      </c>
      <c r="CM118" s="3932"/>
      <c r="CN118" s="3844" t="s">
        <v>574</v>
      </c>
      <c r="CO118" s="3934"/>
      <c r="CP118" s="3932">
        <v>289</v>
      </c>
      <c r="CQ118" s="3934"/>
      <c r="CR118" s="3844" t="s">
        <v>574</v>
      </c>
      <c r="CS118" s="3934"/>
      <c r="CT118" s="3932">
        <v>304</v>
      </c>
      <c r="CU118" s="3934"/>
      <c r="CV118" s="3844" t="s">
        <v>574</v>
      </c>
      <c r="CW118" s="3934"/>
      <c r="CX118" s="3932">
        <v>319</v>
      </c>
      <c r="CY118" s="3934"/>
      <c r="CZ118" s="3844" t="s">
        <v>574</v>
      </c>
      <c r="DA118" s="3934"/>
      <c r="DB118" s="3932">
        <v>335</v>
      </c>
      <c r="DC118" s="3934"/>
      <c r="DD118" s="3844" t="s">
        <v>574</v>
      </c>
      <c r="DE118" s="3934"/>
      <c r="DF118" s="3932">
        <v>352</v>
      </c>
      <c r="DG118" s="3934"/>
      <c r="DH118" s="3844" t="s">
        <v>574</v>
      </c>
      <c r="DI118" s="3934"/>
      <c r="DJ118" s="3932">
        <v>369</v>
      </c>
      <c r="DK118" s="3934"/>
      <c r="DL118" s="3844" t="s">
        <v>574</v>
      </c>
      <c r="DM118" s="3934"/>
      <c r="DN118" s="3932">
        <v>388</v>
      </c>
      <c r="DO118" s="3934"/>
      <c r="DP118" s="3844" t="s">
        <v>574</v>
      </c>
      <c r="DQ118" s="3934"/>
      <c r="DR118" s="3932">
        <v>407</v>
      </c>
      <c r="DS118" s="3934"/>
      <c r="DT118" s="3844" t="s">
        <v>574</v>
      </c>
      <c r="DU118" s="3934"/>
      <c r="DV118" s="3932">
        <v>427</v>
      </c>
      <c r="DW118" s="3934"/>
      <c r="DX118" s="3844" t="s">
        <v>574</v>
      </c>
      <c r="DY118" s="3934"/>
      <c r="DZ118" s="4161">
        <f t="shared" si="12"/>
        <v>4658</v>
      </c>
      <c r="EA118" s="4155" t="s">
        <v>644</v>
      </c>
      <c r="EB118" s="4155" t="s">
        <v>24</v>
      </c>
      <c r="EC118" s="4155" t="s">
        <v>1266</v>
      </c>
      <c r="ED118" s="4155" t="s">
        <v>1845</v>
      </c>
      <c r="EE118" s="4155">
        <v>3822500</v>
      </c>
      <c r="EF118" s="3847" t="s">
        <v>1846</v>
      </c>
      <c r="EG118" s="4155"/>
      <c r="EH118" s="4155"/>
      <c r="EI118" s="4155"/>
      <c r="EJ118" s="4155"/>
      <c r="EK118" s="4155"/>
      <c r="EL118" s="3851"/>
    </row>
    <row r="119" spans="1:142" s="3906" customFormat="1" ht="120">
      <c r="A119" s="4198" t="s">
        <v>1838</v>
      </c>
      <c r="B119" s="4199">
        <v>0.08</v>
      </c>
      <c r="C119" s="4155" t="s">
        <v>2179</v>
      </c>
      <c r="D119" s="4173">
        <v>0.08</v>
      </c>
      <c r="E119" s="4155" t="s">
        <v>2180</v>
      </c>
      <c r="F119" s="3856" t="s">
        <v>2181</v>
      </c>
      <c r="G119" s="3856" t="s">
        <v>2182</v>
      </c>
      <c r="H119" s="4173">
        <v>0.08</v>
      </c>
      <c r="I119" s="3856" t="s">
        <v>2183</v>
      </c>
      <c r="J119" s="3856" t="s">
        <v>2184</v>
      </c>
      <c r="K119" s="4200" t="s">
        <v>1253</v>
      </c>
      <c r="L119" s="4200" t="s">
        <v>26</v>
      </c>
      <c r="M119" s="4200" t="s">
        <v>437</v>
      </c>
      <c r="N119" s="4200"/>
      <c r="O119" s="4201"/>
      <c r="P119" s="4201">
        <v>50770</v>
      </c>
      <c r="Q119" s="4199">
        <v>0</v>
      </c>
      <c r="R119" s="4199">
        <v>7.0000000000000007E-2</v>
      </c>
      <c r="S119" s="4199">
        <v>0.13</v>
      </c>
      <c r="T119" s="4199">
        <v>0.2</v>
      </c>
      <c r="U119" s="4199">
        <v>0.26</v>
      </c>
      <c r="V119" s="4199">
        <v>0.33</v>
      </c>
      <c r="W119" s="4199">
        <v>0.4</v>
      </c>
      <c r="X119" s="4199">
        <v>0.46</v>
      </c>
      <c r="Y119" s="4199">
        <v>0.53</v>
      </c>
      <c r="Z119" s="4199">
        <v>0.6</v>
      </c>
      <c r="AA119" s="4199">
        <v>0.67</v>
      </c>
      <c r="AB119" s="4199">
        <v>0.73</v>
      </c>
      <c r="AC119" s="4199">
        <v>0.8</v>
      </c>
      <c r="AD119" s="4199">
        <v>0.87</v>
      </c>
      <c r="AE119" s="4199">
        <v>0.93</v>
      </c>
      <c r="AF119" s="4199">
        <v>1</v>
      </c>
      <c r="AG119" s="4199">
        <v>1</v>
      </c>
      <c r="AH119" s="3936"/>
      <c r="AI119" s="4200" t="s">
        <v>2194</v>
      </c>
      <c r="AJ119" s="3916">
        <v>6.7000000000000002E-3</v>
      </c>
      <c r="AK119" s="4155" t="s">
        <v>2195</v>
      </c>
      <c r="AL119" s="4200" t="s">
        <v>479</v>
      </c>
      <c r="AM119" s="3837" t="s">
        <v>1829</v>
      </c>
      <c r="AN119" s="4200" t="s">
        <v>1879</v>
      </c>
      <c r="AO119" s="4200" t="s">
        <v>1</v>
      </c>
      <c r="AP119" s="4200" t="s">
        <v>20</v>
      </c>
      <c r="AQ119" s="3837" t="str">
        <f t="shared" si="13"/>
        <v>NO</v>
      </c>
      <c r="AR119" s="4200" t="s">
        <v>437</v>
      </c>
      <c r="AS119" s="4200" t="s">
        <v>437</v>
      </c>
      <c r="AT119" s="4200" t="s">
        <v>437</v>
      </c>
      <c r="AU119" s="3937"/>
      <c r="AV119" s="3938">
        <v>50769</v>
      </c>
      <c r="AW119" s="4200">
        <v>400</v>
      </c>
      <c r="AX119" s="4200">
        <v>400</v>
      </c>
      <c r="AY119" s="4200">
        <v>400</v>
      </c>
      <c r="AZ119" s="4200">
        <v>400</v>
      </c>
      <c r="BA119" s="4200">
        <v>400</v>
      </c>
      <c r="BB119" s="4200">
        <v>400</v>
      </c>
      <c r="BC119" s="4200">
        <v>400</v>
      </c>
      <c r="BD119" s="4200">
        <v>400</v>
      </c>
      <c r="BE119" s="4200">
        <v>400</v>
      </c>
      <c r="BF119" s="4200">
        <v>400</v>
      </c>
      <c r="BG119" s="4200">
        <v>400</v>
      </c>
      <c r="BH119" s="4200">
        <v>400</v>
      </c>
      <c r="BI119" s="4200">
        <v>400</v>
      </c>
      <c r="BJ119" s="4200">
        <v>400</v>
      </c>
      <c r="BK119" s="4200">
        <v>400</v>
      </c>
      <c r="BL119" s="4200">
        <v>400</v>
      </c>
      <c r="BM119" s="4200">
        <f>SUM(AW119:BL119)</f>
        <v>6400</v>
      </c>
      <c r="BN119" s="3932">
        <v>15</v>
      </c>
      <c r="BO119" s="3932">
        <v>15</v>
      </c>
      <c r="BP119" s="3939" t="s">
        <v>1880</v>
      </c>
      <c r="BQ119" s="3940">
        <v>7835</v>
      </c>
      <c r="BR119" s="3932">
        <v>23</v>
      </c>
      <c r="BS119" s="3932">
        <v>23</v>
      </c>
      <c r="BT119" s="3941" t="s">
        <v>1880</v>
      </c>
      <c r="BU119" s="3942">
        <v>7835</v>
      </c>
      <c r="BV119" s="3932">
        <v>24</v>
      </c>
      <c r="BW119" s="3932"/>
      <c r="BX119" s="3941" t="s">
        <v>1880</v>
      </c>
      <c r="BY119" s="3942"/>
      <c r="BZ119" s="3932">
        <v>26</v>
      </c>
      <c r="CA119" s="3932"/>
      <c r="CB119" s="3941" t="s">
        <v>1880</v>
      </c>
      <c r="CC119" s="3942"/>
      <c r="CD119" s="3932">
        <v>27</v>
      </c>
      <c r="CE119" s="3932"/>
      <c r="CF119" s="3941" t="s">
        <v>1880</v>
      </c>
      <c r="CG119" s="3942"/>
      <c r="CH119" s="3932">
        <v>28</v>
      </c>
      <c r="CI119" s="3932"/>
      <c r="CJ119" s="3941" t="s">
        <v>1880</v>
      </c>
      <c r="CK119" s="3942"/>
      <c r="CL119" s="3932">
        <v>30</v>
      </c>
      <c r="CM119" s="3932"/>
      <c r="CN119" s="3941" t="s">
        <v>1880</v>
      </c>
      <c r="CO119" s="3942"/>
      <c r="CP119" s="3932">
        <v>31</v>
      </c>
      <c r="CQ119" s="3943"/>
      <c r="CR119" s="3941" t="s">
        <v>1880</v>
      </c>
      <c r="CS119" s="3942"/>
      <c r="CT119" s="3932">
        <v>33</v>
      </c>
      <c r="CU119" s="3943"/>
      <c r="CV119" s="3941" t="s">
        <v>1880</v>
      </c>
      <c r="CW119" s="3942"/>
      <c r="CX119" s="3932">
        <v>34</v>
      </c>
      <c r="CY119" s="3943"/>
      <c r="CZ119" s="3941" t="s">
        <v>1880</v>
      </c>
      <c r="DA119" s="3942"/>
      <c r="DB119" s="3932">
        <v>36</v>
      </c>
      <c r="DC119" s="3943"/>
      <c r="DD119" s="3941" t="s">
        <v>1880</v>
      </c>
      <c r="DE119" s="3942"/>
      <c r="DF119" s="3932">
        <v>38</v>
      </c>
      <c r="DG119" s="3943"/>
      <c r="DH119" s="3941" t="s">
        <v>1880</v>
      </c>
      <c r="DI119" s="3942"/>
      <c r="DJ119" s="3932">
        <v>40</v>
      </c>
      <c r="DK119" s="3943"/>
      <c r="DL119" s="3941" t="s">
        <v>1880</v>
      </c>
      <c r="DM119" s="3942"/>
      <c r="DN119" s="3932">
        <v>42</v>
      </c>
      <c r="DO119" s="3943"/>
      <c r="DP119" s="3941" t="s">
        <v>1880</v>
      </c>
      <c r="DQ119" s="3942"/>
      <c r="DR119" s="3932">
        <v>44</v>
      </c>
      <c r="DS119" s="3943"/>
      <c r="DT119" s="3941" t="s">
        <v>1880</v>
      </c>
      <c r="DU119" s="3942"/>
      <c r="DV119" s="3932">
        <v>46</v>
      </c>
      <c r="DW119" s="3943"/>
      <c r="DX119" s="3941" t="s">
        <v>1880</v>
      </c>
      <c r="DY119" s="3837"/>
      <c r="DZ119" s="4202">
        <f t="shared" si="12"/>
        <v>517</v>
      </c>
      <c r="EA119" s="4203" t="s">
        <v>31</v>
      </c>
      <c r="EB119" s="4203" t="s">
        <v>1881</v>
      </c>
      <c r="EC119" s="4203" t="s">
        <v>485</v>
      </c>
      <c r="ED119" s="4203" t="s">
        <v>486</v>
      </c>
      <c r="EE119" s="4203">
        <v>3103214992</v>
      </c>
      <c r="EF119" s="3944" t="s">
        <v>487</v>
      </c>
      <c r="EG119" s="4200"/>
      <c r="EH119" s="4200"/>
      <c r="EI119" s="4203"/>
      <c r="EJ119" s="4203"/>
      <c r="EK119" s="4204"/>
      <c r="EL119" s="3945"/>
    </row>
    <row r="120" spans="1:142" ht="36.75" customHeight="1">
      <c r="A120" s="3965"/>
      <c r="B120" s="3965"/>
      <c r="C120" s="3965"/>
      <c r="D120" s="3965"/>
      <c r="E120" s="3965"/>
      <c r="F120" s="3965"/>
      <c r="G120" s="3965"/>
      <c r="H120" s="3965"/>
      <c r="I120" s="3965"/>
      <c r="J120" s="3965"/>
      <c r="K120" s="3965"/>
      <c r="L120" s="3965"/>
      <c r="M120" s="3965"/>
      <c r="N120" s="3965"/>
      <c r="O120" s="3965"/>
      <c r="P120" s="3965"/>
      <c r="Q120" s="3965"/>
      <c r="R120" s="3965"/>
      <c r="S120" s="3965"/>
      <c r="T120" s="3965"/>
      <c r="U120" s="3965"/>
      <c r="V120" s="3965"/>
      <c r="W120" s="3965"/>
      <c r="X120" s="3965"/>
      <c r="Y120" s="3965"/>
      <c r="Z120" s="3965"/>
      <c r="AA120" s="3965"/>
      <c r="AB120" s="3965"/>
      <c r="AC120" s="3965"/>
      <c r="AD120" s="3965"/>
      <c r="AE120" s="3965"/>
      <c r="AF120" s="3965"/>
      <c r="AG120" s="3965"/>
      <c r="AH120" s="3965"/>
      <c r="AI120" s="3965"/>
      <c r="AJ120" s="4205"/>
      <c r="AK120" s="3965"/>
      <c r="AL120" s="3965"/>
      <c r="AM120" s="3965"/>
      <c r="AN120" s="3965"/>
      <c r="AO120" s="3965"/>
      <c r="AP120" s="3965"/>
      <c r="AQ120" s="3965"/>
      <c r="AR120" s="3965"/>
      <c r="AS120" s="3965"/>
      <c r="AT120" s="3965"/>
      <c r="AU120" s="3965"/>
      <c r="AV120" s="3965"/>
      <c r="AW120" s="3965"/>
      <c r="AX120" s="3965"/>
      <c r="AY120" s="3965"/>
      <c r="AZ120" s="3965"/>
      <c r="BA120" s="3965"/>
      <c r="BB120" s="3965"/>
      <c r="BC120" s="3965"/>
      <c r="BD120" s="3965"/>
      <c r="BE120" s="3965"/>
      <c r="BF120" s="3965"/>
      <c r="BG120" s="3965"/>
      <c r="BH120" s="3965"/>
      <c r="BI120" s="3965"/>
      <c r="BJ120" s="3965"/>
      <c r="BK120" s="3965"/>
      <c r="BL120" s="3965"/>
      <c r="BM120" s="3965"/>
      <c r="BN120" s="4206"/>
      <c r="BO120" s="4207"/>
      <c r="BP120" s="4179"/>
      <c r="BQ120" s="4179"/>
      <c r="BR120" s="3965"/>
      <c r="BS120" s="3965"/>
      <c r="BT120" s="4140"/>
      <c r="BU120" s="3965"/>
      <c r="BV120" s="3965"/>
      <c r="BW120" s="3965"/>
      <c r="BX120" s="4140"/>
      <c r="BY120" s="3965"/>
      <c r="BZ120" s="3965"/>
      <c r="CA120" s="3965"/>
      <c r="CB120" s="4140"/>
      <c r="CC120" s="3965"/>
      <c r="CD120" s="3965"/>
      <c r="CE120" s="3965"/>
      <c r="CF120" s="4140"/>
      <c r="CG120" s="3965"/>
      <c r="CH120" s="3965"/>
      <c r="CI120" s="3965"/>
      <c r="CJ120" s="4140"/>
      <c r="CK120" s="3965"/>
      <c r="CL120" s="4206"/>
      <c r="CM120" s="3965"/>
      <c r="CN120" s="4140"/>
      <c r="CO120" s="3965"/>
      <c r="CP120" s="4206"/>
      <c r="CQ120" s="3965"/>
      <c r="CR120" s="4140"/>
      <c r="CS120" s="3965"/>
      <c r="CT120" s="4206"/>
      <c r="CU120" s="3965"/>
      <c r="CV120" s="4140"/>
      <c r="CW120" s="3965"/>
      <c r="CX120" s="4206"/>
      <c r="CY120" s="3965"/>
      <c r="CZ120" s="4140"/>
      <c r="DA120" s="3965"/>
      <c r="DB120" s="3965"/>
      <c r="DC120" s="3965"/>
      <c r="DD120" s="4140"/>
      <c r="DE120" s="3965"/>
      <c r="DF120" s="3965"/>
      <c r="DG120" s="3965"/>
      <c r="DH120" s="4140"/>
      <c r="DI120" s="3965"/>
      <c r="DJ120" s="3965"/>
      <c r="DK120" s="3965"/>
      <c r="DL120" s="4140"/>
      <c r="DM120" s="3965"/>
      <c r="DN120" s="3965"/>
      <c r="DO120" s="3965"/>
      <c r="DP120" s="4140"/>
      <c r="DQ120" s="3965"/>
      <c r="DR120" s="3965"/>
      <c r="DS120" s="3965"/>
      <c r="DT120" s="4140"/>
      <c r="DU120" s="3965"/>
      <c r="DV120" s="3965"/>
      <c r="DW120" s="3965"/>
      <c r="DX120" s="4140"/>
      <c r="DY120" s="3965"/>
      <c r="DZ120" s="4208">
        <f>SUM(DZ12:DZ119)</f>
        <v>5465885.5</v>
      </c>
      <c r="EA120" s="3965"/>
      <c r="EB120" s="3965"/>
      <c r="EC120" s="3965"/>
      <c r="ED120" s="3965"/>
      <c r="EE120" s="3965"/>
      <c r="EF120" s="3965"/>
      <c r="EG120" s="3965"/>
      <c r="EH120" s="3965"/>
      <c r="EI120" s="3965"/>
      <c r="EJ120" s="3965"/>
      <c r="EK120" s="3965"/>
      <c r="EL120" s="3965"/>
    </row>
    <row r="121" spans="1:142" s="3946" customFormat="1" ht="15">
      <c r="A121" s="3965"/>
      <c r="B121" s="3965"/>
      <c r="C121" s="3965"/>
      <c r="D121" s="3965"/>
      <c r="E121" s="3965"/>
      <c r="F121" s="3965"/>
      <c r="G121" s="3965"/>
      <c r="H121" s="3965"/>
      <c r="I121" s="3965"/>
      <c r="J121" s="3965"/>
      <c r="K121" s="3965"/>
      <c r="L121" s="3965"/>
      <c r="M121" s="3965"/>
      <c r="N121" s="3965"/>
      <c r="O121" s="3965"/>
      <c r="P121" s="3965"/>
      <c r="Q121" s="3965"/>
      <c r="R121" s="3965"/>
      <c r="S121" s="3965"/>
      <c r="T121" s="3965"/>
      <c r="U121" s="3965"/>
      <c r="V121" s="3965"/>
      <c r="W121" s="3965"/>
      <c r="X121" s="3965"/>
      <c r="Y121" s="3965"/>
      <c r="Z121" s="3965"/>
      <c r="AA121" s="3965"/>
      <c r="AB121" s="3965"/>
      <c r="AC121" s="3965"/>
      <c r="AD121" s="3965"/>
      <c r="AE121" s="3965"/>
      <c r="AF121" s="3965"/>
      <c r="AG121" s="3965"/>
      <c r="AH121" s="3965"/>
      <c r="AI121" s="3965"/>
      <c r="AJ121" s="4205"/>
      <c r="AK121" s="3965"/>
      <c r="AL121" s="3965"/>
      <c r="AM121" s="3965"/>
      <c r="AN121" s="3965"/>
      <c r="AO121" s="3965"/>
      <c r="AP121" s="3965"/>
      <c r="AQ121" s="3965"/>
      <c r="AR121" s="3965"/>
      <c r="AS121" s="3965"/>
      <c r="AT121" s="3965"/>
      <c r="AU121" s="3965"/>
      <c r="AV121" s="3965"/>
      <c r="AW121" s="3965"/>
      <c r="AX121" s="3965"/>
      <c r="AY121" s="3965"/>
      <c r="AZ121" s="3965"/>
      <c r="BA121" s="3965"/>
      <c r="BB121" s="3965"/>
      <c r="BC121" s="3965"/>
      <c r="BD121" s="3965"/>
      <c r="BE121" s="3965"/>
      <c r="BF121" s="3965"/>
      <c r="BG121" s="3965"/>
      <c r="BH121" s="3965"/>
      <c r="BI121" s="3965"/>
      <c r="BJ121" s="3965"/>
      <c r="BK121" s="3965"/>
      <c r="BL121" s="3965"/>
      <c r="BM121" s="3965"/>
      <c r="BN121" s="4209"/>
      <c r="BO121" s="4209"/>
      <c r="BP121" s="4210"/>
      <c r="BQ121" s="4210"/>
      <c r="BR121" s="4209"/>
      <c r="BS121" s="4209"/>
      <c r="BT121" s="4207"/>
      <c r="BU121" s="4209"/>
      <c r="BV121" s="4209"/>
      <c r="BW121" s="4209"/>
      <c r="BX121" s="4207"/>
      <c r="BY121" s="4209"/>
      <c r="BZ121" s="4209"/>
      <c r="CA121" s="4209"/>
      <c r="CB121" s="4207"/>
      <c r="CC121" s="4209"/>
      <c r="CD121" s="4209"/>
      <c r="CE121" s="4209"/>
      <c r="CF121" s="4207"/>
      <c r="CG121" s="4209"/>
      <c r="CH121" s="4209"/>
      <c r="CI121" s="4209"/>
      <c r="CJ121" s="4207"/>
      <c r="CK121" s="4209"/>
      <c r="CL121" s="4209"/>
      <c r="CM121" s="4209"/>
      <c r="CN121" s="4207"/>
      <c r="CO121" s="4209"/>
      <c r="CP121" s="4209"/>
      <c r="CQ121" s="4209"/>
      <c r="CR121" s="4207"/>
      <c r="CS121" s="4209"/>
      <c r="CT121" s="4209"/>
      <c r="CU121" s="4209"/>
      <c r="CV121" s="4207"/>
      <c r="CW121" s="4209"/>
      <c r="CX121" s="4209"/>
      <c r="CY121" s="4209"/>
      <c r="CZ121" s="4207"/>
      <c r="DA121" s="4209"/>
      <c r="DB121" s="4209"/>
      <c r="DC121" s="4209"/>
      <c r="DD121" s="4207"/>
      <c r="DE121" s="4209"/>
      <c r="DF121" s="4209"/>
      <c r="DG121" s="4209"/>
      <c r="DH121" s="4207"/>
      <c r="DI121" s="4209"/>
      <c r="DJ121" s="4209"/>
      <c r="DK121" s="4209"/>
      <c r="DL121" s="4207"/>
      <c r="DM121" s="4209"/>
      <c r="DN121" s="4209"/>
      <c r="DO121" s="4209"/>
      <c r="DP121" s="4207"/>
      <c r="DQ121" s="4209"/>
      <c r="DR121" s="4209"/>
      <c r="DS121" s="4209"/>
      <c r="DT121" s="4207"/>
      <c r="DU121" s="4209"/>
      <c r="DV121" s="4209"/>
      <c r="DW121" s="4209"/>
      <c r="DX121" s="4207"/>
      <c r="DY121" s="4209"/>
      <c r="DZ121" s="4161"/>
      <c r="EA121" s="4209"/>
      <c r="EB121" s="4209"/>
      <c r="EC121" s="4209"/>
      <c r="ED121" s="4209"/>
      <c r="EE121" s="4209"/>
      <c r="EF121" s="4211"/>
      <c r="EG121" s="4211"/>
      <c r="EH121" s="4211"/>
      <c r="EI121" s="4211"/>
      <c r="EJ121" s="4211"/>
      <c r="EK121" s="4211"/>
      <c r="EL121" s="4211"/>
    </row>
    <row r="122" spans="1:142" s="3946" customFormat="1" ht="15">
      <c r="A122" s="3965"/>
      <c r="B122" s="3965"/>
      <c r="C122" s="3965"/>
      <c r="D122" s="3965"/>
      <c r="E122" s="3965"/>
      <c r="F122" s="3965"/>
      <c r="G122" s="3965"/>
      <c r="H122" s="3965"/>
      <c r="I122" s="3965"/>
      <c r="J122" s="3965"/>
      <c r="K122" s="3965"/>
      <c r="L122" s="3965"/>
      <c r="M122" s="3965"/>
      <c r="N122" s="3965"/>
      <c r="O122" s="3965"/>
      <c r="P122" s="3965"/>
      <c r="Q122" s="3965"/>
      <c r="R122" s="3965"/>
      <c r="S122" s="3965"/>
      <c r="T122" s="3965"/>
      <c r="U122" s="3965"/>
      <c r="V122" s="3965"/>
      <c r="W122" s="3965"/>
      <c r="X122" s="3965"/>
      <c r="Y122" s="3965"/>
      <c r="Z122" s="3965"/>
      <c r="AA122" s="3965"/>
      <c r="AB122" s="3965"/>
      <c r="AC122" s="3965"/>
      <c r="AD122" s="3965"/>
      <c r="AE122" s="3965"/>
      <c r="AF122" s="3965"/>
      <c r="AG122" s="3965"/>
      <c r="AH122" s="3965"/>
      <c r="AI122" s="3965"/>
      <c r="AJ122" s="4205"/>
      <c r="AK122" s="3965"/>
      <c r="AL122" s="3965"/>
      <c r="AM122" s="3965"/>
      <c r="AN122" s="3965"/>
      <c r="AO122" s="3965"/>
      <c r="AP122" s="3965"/>
      <c r="AQ122" s="3965"/>
      <c r="AR122" s="3965"/>
      <c r="AS122" s="3965"/>
      <c r="AT122" s="3965"/>
      <c r="AU122" s="3965"/>
      <c r="AV122" s="3965"/>
      <c r="AW122" s="3965"/>
      <c r="AX122" s="3965"/>
      <c r="AY122" s="3965"/>
      <c r="AZ122" s="3965"/>
      <c r="BA122" s="3965"/>
      <c r="BB122" s="3965"/>
      <c r="BC122" s="3965"/>
      <c r="BD122" s="3965"/>
      <c r="BE122" s="3965"/>
      <c r="BF122" s="3965"/>
      <c r="BG122" s="3965"/>
      <c r="BH122" s="3965"/>
      <c r="BI122" s="3965"/>
      <c r="BJ122" s="3965"/>
      <c r="BK122" s="3965"/>
      <c r="BL122" s="3965"/>
      <c r="BM122" s="3965"/>
      <c r="BN122" s="4209"/>
      <c r="BO122" s="4209"/>
      <c r="BP122" s="4210"/>
      <c r="BQ122" s="4210"/>
      <c r="BR122" s="4209"/>
      <c r="BS122" s="4209"/>
      <c r="BT122" s="4207"/>
      <c r="BU122" s="4209"/>
      <c r="BV122" s="4209"/>
      <c r="BW122" s="4209"/>
      <c r="BX122" s="4207"/>
      <c r="BY122" s="4209"/>
      <c r="BZ122" s="4209"/>
      <c r="CA122" s="4209"/>
      <c r="CB122" s="4207"/>
      <c r="CC122" s="4209"/>
      <c r="CD122" s="4209"/>
      <c r="CE122" s="4209"/>
      <c r="CF122" s="4207"/>
      <c r="CG122" s="4209"/>
      <c r="CH122" s="4209"/>
      <c r="CI122" s="4209"/>
      <c r="CJ122" s="4207"/>
      <c r="CK122" s="4209"/>
      <c r="CL122" s="4209"/>
      <c r="CM122" s="4209"/>
      <c r="CN122" s="4207"/>
      <c r="CO122" s="4209"/>
      <c r="CP122" s="4209"/>
      <c r="CQ122" s="4209"/>
      <c r="CR122" s="4207"/>
      <c r="CS122" s="4209"/>
      <c r="CT122" s="4209"/>
      <c r="CU122" s="4209"/>
      <c r="CV122" s="4207"/>
      <c r="CW122" s="4209"/>
      <c r="CX122" s="4209"/>
      <c r="CY122" s="4209"/>
      <c r="CZ122" s="4207"/>
      <c r="DA122" s="4209"/>
      <c r="DB122" s="4209"/>
      <c r="DC122" s="4209"/>
      <c r="DD122" s="4207"/>
      <c r="DE122" s="4209"/>
      <c r="DF122" s="4209"/>
      <c r="DG122" s="4209"/>
      <c r="DH122" s="4207"/>
      <c r="DI122" s="4209"/>
      <c r="DJ122" s="4209"/>
      <c r="DK122" s="4209"/>
      <c r="DL122" s="4207"/>
      <c r="DM122" s="4209"/>
      <c r="DN122" s="4209"/>
      <c r="DO122" s="4209"/>
      <c r="DP122" s="4207"/>
      <c r="DQ122" s="4209"/>
      <c r="DR122" s="4209"/>
      <c r="DS122" s="4209"/>
      <c r="DT122" s="4207"/>
      <c r="DU122" s="4209"/>
      <c r="DV122" s="4209"/>
      <c r="DW122" s="4209"/>
      <c r="DX122" s="4207"/>
      <c r="DY122" s="4209"/>
      <c r="DZ122" s="4161"/>
      <c r="EA122" s="4209"/>
      <c r="EB122" s="4209"/>
      <c r="EC122" s="4209"/>
      <c r="ED122" s="4209"/>
      <c r="EE122" s="4209"/>
      <c r="EF122" s="4211"/>
      <c r="EG122" s="4211"/>
      <c r="EH122" s="4211"/>
      <c r="EI122" s="4211"/>
      <c r="EJ122" s="4211"/>
      <c r="EK122" s="4211"/>
      <c r="EL122" s="4211"/>
    </row>
    <row r="123" spans="1:142" s="3946" customFormat="1" ht="15">
      <c r="A123" s="3965"/>
      <c r="B123" s="3965"/>
      <c r="C123" s="3965"/>
      <c r="D123" s="3965"/>
      <c r="E123" s="3965"/>
      <c r="F123" s="3965"/>
      <c r="G123" s="3965"/>
      <c r="H123" s="3965"/>
      <c r="I123" s="3965"/>
      <c r="J123" s="3965"/>
      <c r="K123" s="3965"/>
      <c r="L123" s="3965"/>
      <c r="M123" s="3965"/>
      <c r="N123" s="3965"/>
      <c r="O123" s="3965"/>
      <c r="P123" s="3965"/>
      <c r="Q123" s="3965"/>
      <c r="R123" s="3965"/>
      <c r="S123" s="3965"/>
      <c r="T123" s="3965"/>
      <c r="U123" s="3965"/>
      <c r="V123" s="3965"/>
      <c r="W123" s="3965"/>
      <c r="X123" s="3965"/>
      <c r="Y123" s="3965"/>
      <c r="Z123" s="3965"/>
      <c r="AA123" s="3965"/>
      <c r="AB123" s="3965"/>
      <c r="AC123" s="3965"/>
      <c r="AD123" s="3965"/>
      <c r="AE123" s="3965"/>
      <c r="AF123" s="3965"/>
      <c r="AG123" s="3965"/>
      <c r="AH123" s="3965"/>
      <c r="AI123" s="3965"/>
      <c r="AJ123" s="4205"/>
      <c r="AK123" s="3965"/>
      <c r="AL123" s="3965"/>
      <c r="AM123" s="3965"/>
      <c r="AN123" s="3965"/>
      <c r="AO123" s="3965"/>
      <c r="AP123" s="3965"/>
      <c r="AQ123" s="3965"/>
      <c r="AR123" s="3965"/>
      <c r="AS123" s="3965"/>
      <c r="AT123" s="3965"/>
      <c r="AU123" s="3965"/>
      <c r="AV123" s="3965"/>
      <c r="AW123" s="3965"/>
      <c r="AX123" s="3965"/>
      <c r="AY123" s="3965"/>
      <c r="AZ123" s="3965"/>
      <c r="BA123" s="3965"/>
      <c r="BB123" s="3965"/>
      <c r="BC123" s="3965"/>
      <c r="BD123" s="3965"/>
      <c r="BE123" s="3965"/>
      <c r="BF123" s="3965"/>
      <c r="BG123" s="3965"/>
      <c r="BH123" s="3965"/>
      <c r="BI123" s="3965"/>
      <c r="BJ123" s="3965"/>
      <c r="BK123" s="3965"/>
      <c r="BL123" s="3965"/>
      <c r="BM123" s="3965"/>
      <c r="BN123" s="4209"/>
      <c r="BO123" s="4209"/>
      <c r="BP123" s="4210"/>
      <c r="BQ123" s="4210"/>
      <c r="BR123" s="4209"/>
      <c r="BS123" s="4209"/>
      <c r="BT123" s="4207"/>
      <c r="BU123" s="4209"/>
      <c r="BV123" s="4209"/>
      <c r="BW123" s="4209"/>
      <c r="BX123" s="4207"/>
      <c r="BY123" s="4209"/>
      <c r="BZ123" s="4209"/>
      <c r="CA123" s="4209"/>
      <c r="CB123" s="4207"/>
      <c r="CC123" s="4209"/>
      <c r="CD123" s="4209"/>
      <c r="CE123" s="4209"/>
      <c r="CF123" s="4207"/>
      <c r="CG123" s="4209"/>
      <c r="CH123" s="4209"/>
      <c r="CI123" s="4209"/>
      <c r="CJ123" s="4207"/>
      <c r="CK123" s="4209"/>
      <c r="CL123" s="4209"/>
      <c r="CM123" s="4209"/>
      <c r="CN123" s="4207"/>
      <c r="CO123" s="4209"/>
      <c r="CP123" s="4209"/>
      <c r="CQ123" s="4209"/>
      <c r="CR123" s="4207"/>
      <c r="CS123" s="4209"/>
      <c r="CT123" s="4209"/>
      <c r="CU123" s="4209"/>
      <c r="CV123" s="4207"/>
      <c r="CW123" s="4209"/>
      <c r="CX123" s="4209"/>
      <c r="CY123" s="4209"/>
      <c r="CZ123" s="4207"/>
      <c r="DA123" s="4209"/>
      <c r="DB123" s="4209"/>
      <c r="DC123" s="4209"/>
      <c r="DD123" s="4207"/>
      <c r="DE123" s="4209"/>
      <c r="DF123" s="4209"/>
      <c r="DG123" s="4209"/>
      <c r="DH123" s="4207"/>
      <c r="DI123" s="4209"/>
      <c r="DJ123" s="4209"/>
      <c r="DK123" s="4209"/>
      <c r="DL123" s="4207"/>
      <c r="DM123" s="4209"/>
      <c r="DN123" s="4209"/>
      <c r="DO123" s="4209"/>
      <c r="DP123" s="4207"/>
      <c r="DQ123" s="4209"/>
      <c r="DR123" s="4209"/>
      <c r="DS123" s="4209"/>
      <c r="DT123" s="4207"/>
      <c r="DU123" s="4209"/>
      <c r="DV123" s="4209"/>
      <c r="DW123" s="4209"/>
      <c r="DX123" s="4207"/>
      <c r="DY123" s="4209"/>
      <c r="DZ123" s="4161"/>
      <c r="EA123" s="4209"/>
      <c r="EB123" s="4209"/>
      <c r="EC123" s="4209"/>
      <c r="ED123" s="4209"/>
      <c r="EE123" s="4209"/>
      <c r="EF123" s="4211"/>
      <c r="EG123" s="4211"/>
      <c r="EH123" s="4211"/>
      <c r="EI123" s="4211"/>
      <c r="EJ123" s="4211"/>
      <c r="EK123" s="4211"/>
      <c r="EL123" s="4211"/>
    </row>
    <row r="124" spans="1:142" s="3946" customFormat="1" ht="15">
      <c r="A124" s="3965"/>
      <c r="B124" s="3965"/>
      <c r="C124" s="3965"/>
      <c r="D124" s="3965"/>
      <c r="E124" s="3965"/>
      <c r="F124" s="3965"/>
      <c r="G124" s="3965"/>
      <c r="H124" s="3965"/>
      <c r="I124" s="3965"/>
      <c r="J124" s="3965"/>
      <c r="K124" s="3965"/>
      <c r="L124" s="3965"/>
      <c r="M124" s="3965"/>
      <c r="N124" s="3965"/>
      <c r="O124" s="3965"/>
      <c r="P124" s="3965"/>
      <c r="Q124" s="3965"/>
      <c r="R124" s="3965"/>
      <c r="S124" s="3965"/>
      <c r="T124" s="3965"/>
      <c r="U124" s="3965"/>
      <c r="V124" s="3965"/>
      <c r="W124" s="3965"/>
      <c r="X124" s="3965"/>
      <c r="Y124" s="3965"/>
      <c r="Z124" s="3965"/>
      <c r="AA124" s="3965"/>
      <c r="AB124" s="3965"/>
      <c r="AC124" s="3965"/>
      <c r="AD124" s="3965"/>
      <c r="AE124" s="3965"/>
      <c r="AF124" s="3965"/>
      <c r="AG124" s="3965"/>
      <c r="AH124" s="3965"/>
      <c r="AI124" s="3965"/>
      <c r="AJ124" s="4205"/>
      <c r="AK124" s="3965"/>
      <c r="AL124" s="3965"/>
      <c r="AM124" s="3965"/>
      <c r="AN124" s="3965"/>
      <c r="AO124" s="3965"/>
      <c r="AP124" s="3965"/>
      <c r="AQ124" s="3965"/>
      <c r="AR124" s="3965"/>
      <c r="AS124" s="3965"/>
      <c r="AT124" s="3965"/>
      <c r="AU124" s="3965"/>
      <c r="AV124" s="3965"/>
      <c r="AW124" s="3965"/>
      <c r="AX124" s="3965"/>
      <c r="AY124" s="3965"/>
      <c r="AZ124" s="3965"/>
      <c r="BA124" s="3965"/>
      <c r="BB124" s="3965"/>
      <c r="BC124" s="3965"/>
      <c r="BD124" s="3965"/>
      <c r="BE124" s="3965"/>
      <c r="BF124" s="3965"/>
      <c r="BG124" s="3965"/>
      <c r="BH124" s="3965"/>
      <c r="BI124" s="3965"/>
      <c r="BJ124" s="3965"/>
      <c r="BK124" s="3965"/>
      <c r="BL124" s="3965"/>
      <c r="BM124" s="3965"/>
      <c r="BN124" s="4209"/>
      <c r="BO124" s="4209"/>
      <c r="BP124" s="4210"/>
      <c r="BQ124" s="4212"/>
      <c r="BR124" s="4209"/>
      <c r="BS124" s="4209"/>
      <c r="BT124" s="4207"/>
      <c r="BU124" s="4207"/>
      <c r="BV124" s="4209"/>
      <c r="BW124" s="4209"/>
      <c r="BX124" s="4207"/>
      <c r="BY124" s="4207"/>
      <c r="BZ124" s="4209"/>
      <c r="CA124" s="4209"/>
      <c r="CB124" s="4207"/>
      <c r="CC124" s="4207"/>
      <c r="CD124" s="4209"/>
      <c r="CE124" s="4209"/>
      <c r="CF124" s="4207"/>
      <c r="CG124" s="4207"/>
      <c r="CH124" s="4209"/>
      <c r="CI124" s="4209"/>
      <c r="CJ124" s="4207"/>
      <c r="CK124" s="4207"/>
      <c r="CL124" s="4209"/>
      <c r="CM124" s="4209"/>
      <c r="CN124" s="4207"/>
      <c r="CO124" s="4207"/>
      <c r="CP124" s="4209"/>
      <c r="CQ124" s="4209"/>
      <c r="CR124" s="4207"/>
      <c r="CS124" s="4207"/>
      <c r="CT124" s="4209"/>
      <c r="CU124" s="4209"/>
      <c r="CV124" s="4207"/>
      <c r="CW124" s="4207"/>
      <c r="CX124" s="4209"/>
      <c r="CY124" s="4209"/>
      <c r="CZ124" s="4207"/>
      <c r="DA124" s="4207"/>
      <c r="DB124" s="4209"/>
      <c r="DC124" s="4209"/>
      <c r="DD124" s="4207"/>
      <c r="DE124" s="4207"/>
      <c r="DF124" s="4209"/>
      <c r="DG124" s="4209"/>
      <c r="DH124" s="4207"/>
      <c r="DI124" s="4207"/>
      <c r="DJ124" s="4209"/>
      <c r="DK124" s="4209"/>
      <c r="DL124" s="4207"/>
      <c r="DM124" s="4207"/>
      <c r="DN124" s="4209"/>
      <c r="DO124" s="4209"/>
      <c r="DP124" s="4207"/>
      <c r="DQ124" s="4207"/>
      <c r="DR124" s="4209"/>
      <c r="DS124" s="4209"/>
      <c r="DT124" s="4207"/>
      <c r="DU124" s="4207"/>
      <c r="DV124" s="4209"/>
      <c r="DW124" s="4209"/>
      <c r="DX124" s="4207"/>
      <c r="DY124" s="4207"/>
      <c r="DZ124" s="4161"/>
      <c r="EA124" s="4209"/>
      <c r="EB124" s="4209"/>
      <c r="EC124" s="4209"/>
      <c r="ED124" s="4209"/>
      <c r="EE124" s="4209"/>
      <c r="EF124" s="4211"/>
      <c r="EG124" s="4211"/>
      <c r="EH124" s="4211"/>
      <c r="EI124" s="4211"/>
      <c r="EJ124" s="4211"/>
      <c r="EK124" s="4211"/>
      <c r="EL124" s="4211"/>
    </row>
    <row r="125" spans="1:142" s="3946" customFormat="1" ht="15">
      <c r="A125" s="3965"/>
      <c r="B125" s="3965"/>
      <c r="C125" s="3965"/>
      <c r="D125" s="3965"/>
      <c r="E125" s="3965"/>
      <c r="F125" s="3965"/>
      <c r="G125" s="3965"/>
      <c r="H125" s="3965"/>
      <c r="I125" s="3965"/>
      <c r="J125" s="3965"/>
      <c r="K125" s="3965"/>
      <c r="L125" s="3965"/>
      <c r="M125" s="3965"/>
      <c r="N125" s="3965"/>
      <c r="O125" s="3965"/>
      <c r="P125" s="3965"/>
      <c r="Q125" s="3965"/>
      <c r="R125" s="3965"/>
      <c r="S125" s="3965"/>
      <c r="T125" s="3965"/>
      <c r="U125" s="3965"/>
      <c r="V125" s="3965"/>
      <c r="W125" s="3965"/>
      <c r="X125" s="3965"/>
      <c r="Y125" s="3965"/>
      <c r="Z125" s="3965"/>
      <c r="AA125" s="3965"/>
      <c r="AB125" s="3965"/>
      <c r="AC125" s="3965"/>
      <c r="AD125" s="3965"/>
      <c r="AE125" s="3965"/>
      <c r="AF125" s="3965"/>
      <c r="AG125" s="3965"/>
      <c r="AH125" s="3965"/>
      <c r="AI125" s="3965"/>
      <c r="AJ125" s="4205"/>
      <c r="AK125" s="3965"/>
      <c r="AL125" s="3965"/>
      <c r="AM125" s="3965"/>
      <c r="AN125" s="3965"/>
      <c r="AO125" s="3965"/>
      <c r="AP125" s="3965"/>
      <c r="AQ125" s="3965"/>
      <c r="AR125" s="3965"/>
      <c r="AS125" s="3965"/>
      <c r="AT125" s="3965"/>
      <c r="AU125" s="3965"/>
      <c r="AV125" s="3965"/>
      <c r="AW125" s="3965"/>
      <c r="AX125" s="3965"/>
      <c r="AY125" s="3965"/>
      <c r="AZ125" s="3965"/>
      <c r="BA125" s="3965"/>
      <c r="BB125" s="3965"/>
      <c r="BC125" s="3965"/>
      <c r="BD125" s="3965"/>
      <c r="BE125" s="3965"/>
      <c r="BF125" s="3965"/>
      <c r="BG125" s="3965"/>
      <c r="BH125" s="3965"/>
      <c r="BI125" s="3965"/>
      <c r="BJ125" s="3965"/>
      <c r="BK125" s="3965"/>
      <c r="BL125" s="3965"/>
      <c r="BM125" s="3965"/>
      <c r="BN125" s="4209"/>
      <c r="BO125" s="4209"/>
      <c r="BP125" s="4210"/>
      <c r="BQ125" s="4210"/>
      <c r="BR125" s="4209"/>
      <c r="BS125" s="4209"/>
      <c r="BT125" s="4207"/>
      <c r="BU125" s="4209"/>
      <c r="BV125" s="4209"/>
      <c r="BW125" s="4209"/>
      <c r="BX125" s="4207"/>
      <c r="BY125" s="4209"/>
      <c r="BZ125" s="4209"/>
      <c r="CA125" s="4209"/>
      <c r="CB125" s="4207"/>
      <c r="CC125" s="4209"/>
      <c r="CD125" s="4209"/>
      <c r="CE125" s="4209"/>
      <c r="CF125" s="4207"/>
      <c r="CG125" s="4209"/>
      <c r="CH125" s="4209"/>
      <c r="CI125" s="4209"/>
      <c r="CJ125" s="4207"/>
      <c r="CK125" s="4209"/>
      <c r="CL125" s="4209"/>
      <c r="CM125" s="4209"/>
      <c r="CN125" s="4207"/>
      <c r="CO125" s="4209"/>
      <c r="CP125" s="4209"/>
      <c r="CQ125" s="4209"/>
      <c r="CR125" s="4207"/>
      <c r="CS125" s="4209"/>
      <c r="CT125" s="4209"/>
      <c r="CU125" s="4209"/>
      <c r="CV125" s="4207"/>
      <c r="CW125" s="4209"/>
      <c r="CX125" s="4209"/>
      <c r="CY125" s="4209"/>
      <c r="CZ125" s="4207"/>
      <c r="DA125" s="4209"/>
      <c r="DB125" s="4209"/>
      <c r="DC125" s="4209"/>
      <c r="DD125" s="4207"/>
      <c r="DE125" s="4209"/>
      <c r="DF125" s="4209"/>
      <c r="DG125" s="4209"/>
      <c r="DH125" s="4207"/>
      <c r="DI125" s="4209"/>
      <c r="DJ125" s="4209"/>
      <c r="DK125" s="4209"/>
      <c r="DL125" s="4207"/>
      <c r="DM125" s="4209"/>
      <c r="DN125" s="4209"/>
      <c r="DO125" s="4209"/>
      <c r="DP125" s="4207"/>
      <c r="DQ125" s="4209"/>
      <c r="DR125" s="4209"/>
      <c r="DS125" s="4209"/>
      <c r="DT125" s="4207"/>
      <c r="DU125" s="4209"/>
      <c r="DV125" s="4209"/>
      <c r="DW125" s="4209"/>
      <c r="DX125" s="4207"/>
      <c r="DY125" s="4209"/>
      <c r="DZ125" s="4209"/>
      <c r="EA125" s="4209"/>
      <c r="EB125" s="4209"/>
      <c r="EC125" s="4209"/>
      <c r="ED125" s="4209"/>
      <c r="EE125" s="4209"/>
      <c r="EF125" s="4211"/>
      <c r="EG125" s="4211"/>
      <c r="EH125" s="4211"/>
      <c r="EI125" s="4211"/>
      <c r="EJ125" s="4211"/>
      <c r="EK125" s="4211"/>
      <c r="EL125" s="4211"/>
    </row>
    <row r="126" spans="1:142" s="3946" customFormat="1" ht="15">
      <c r="A126" s="3965"/>
      <c r="B126" s="3965"/>
      <c r="C126" s="3965"/>
      <c r="D126" s="3965"/>
      <c r="E126" s="3965"/>
      <c r="F126" s="3965"/>
      <c r="G126" s="3965"/>
      <c r="H126" s="3965"/>
      <c r="I126" s="3965"/>
      <c r="J126" s="3965"/>
      <c r="K126" s="3965"/>
      <c r="L126" s="3965"/>
      <c r="M126" s="3965"/>
      <c r="N126" s="3965"/>
      <c r="O126" s="3965"/>
      <c r="P126" s="3965"/>
      <c r="Q126" s="3965"/>
      <c r="R126" s="3965"/>
      <c r="S126" s="3965"/>
      <c r="T126" s="3965"/>
      <c r="U126" s="3965"/>
      <c r="V126" s="3965"/>
      <c r="W126" s="3965"/>
      <c r="X126" s="3965"/>
      <c r="Y126" s="3965"/>
      <c r="Z126" s="3965"/>
      <c r="AA126" s="3965"/>
      <c r="AB126" s="3965"/>
      <c r="AC126" s="3965"/>
      <c r="AD126" s="3965"/>
      <c r="AE126" s="3965"/>
      <c r="AF126" s="3965"/>
      <c r="AG126" s="3965"/>
      <c r="AH126" s="3965"/>
      <c r="AI126" s="3965"/>
      <c r="AJ126" s="4205"/>
      <c r="AK126" s="3965"/>
      <c r="AL126" s="3965"/>
      <c r="AM126" s="3965"/>
      <c r="AN126" s="3965"/>
      <c r="AO126" s="3965"/>
      <c r="AP126" s="3965"/>
      <c r="AQ126" s="3965"/>
      <c r="AR126" s="3965"/>
      <c r="AS126" s="3965"/>
      <c r="AT126" s="3965"/>
      <c r="AU126" s="3965"/>
      <c r="AV126" s="3965"/>
      <c r="AW126" s="3965"/>
      <c r="AX126" s="3965"/>
      <c r="AY126" s="3965"/>
      <c r="AZ126" s="3965"/>
      <c r="BA126" s="3965"/>
      <c r="BB126" s="3965"/>
      <c r="BC126" s="3965"/>
      <c r="BD126" s="3965"/>
      <c r="BE126" s="3965"/>
      <c r="BF126" s="3965"/>
      <c r="BG126" s="3965"/>
      <c r="BH126" s="3965"/>
      <c r="BI126" s="3965"/>
      <c r="BJ126" s="3965"/>
      <c r="BK126" s="3965"/>
      <c r="BL126" s="3965"/>
      <c r="BM126" s="3965"/>
      <c r="BN126" s="4209"/>
      <c r="BO126" s="4209"/>
      <c r="BP126" s="4210"/>
      <c r="BQ126" s="4210"/>
      <c r="BR126" s="4209"/>
      <c r="BS126" s="4209"/>
      <c r="BT126" s="4207"/>
      <c r="BU126" s="4209"/>
      <c r="BV126" s="4209"/>
      <c r="BW126" s="4209"/>
      <c r="BX126" s="4207"/>
      <c r="BY126" s="4209"/>
      <c r="BZ126" s="4209"/>
      <c r="CA126" s="4209"/>
      <c r="CB126" s="4207"/>
      <c r="CC126" s="4209"/>
      <c r="CD126" s="4209"/>
      <c r="CE126" s="4209"/>
      <c r="CF126" s="4207"/>
      <c r="CG126" s="4209"/>
      <c r="CH126" s="4209"/>
      <c r="CI126" s="4209"/>
      <c r="CJ126" s="4207"/>
      <c r="CK126" s="4209"/>
      <c r="CL126" s="4209"/>
      <c r="CM126" s="4209"/>
      <c r="CN126" s="4207"/>
      <c r="CO126" s="4209"/>
      <c r="CP126" s="4209"/>
      <c r="CQ126" s="4209"/>
      <c r="CR126" s="4207"/>
      <c r="CS126" s="4209"/>
      <c r="CT126" s="4209"/>
      <c r="CU126" s="4209"/>
      <c r="CV126" s="4207"/>
      <c r="CW126" s="4209"/>
      <c r="CX126" s="4209"/>
      <c r="CY126" s="4209"/>
      <c r="CZ126" s="4207"/>
      <c r="DA126" s="4209"/>
      <c r="DB126" s="4209"/>
      <c r="DC126" s="4209"/>
      <c r="DD126" s="4207"/>
      <c r="DE126" s="4209"/>
      <c r="DF126" s="4209"/>
      <c r="DG126" s="4209"/>
      <c r="DH126" s="4207"/>
      <c r="DI126" s="4209"/>
      <c r="DJ126" s="4209"/>
      <c r="DK126" s="4209"/>
      <c r="DL126" s="4207"/>
      <c r="DM126" s="4209"/>
      <c r="DN126" s="4209"/>
      <c r="DO126" s="4209"/>
      <c r="DP126" s="4207"/>
      <c r="DQ126" s="4209"/>
      <c r="DR126" s="4209"/>
      <c r="DS126" s="4209"/>
      <c r="DT126" s="4207"/>
      <c r="DU126" s="4209"/>
      <c r="DV126" s="4209"/>
      <c r="DW126" s="4209"/>
      <c r="DX126" s="4207"/>
      <c r="DY126" s="4209"/>
      <c r="DZ126" s="4209"/>
      <c r="EA126" s="4209"/>
      <c r="EB126" s="4209"/>
      <c r="EC126" s="4209"/>
      <c r="ED126" s="4209"/>
      <c r="EE126" s="4209"/>
      <c r="EF126" s="4211"/>
      <c r="EG126" s="4211"/>
      <c r="EH126" s="4211"/>
      <c r="EI126" s="4211"/>
      <c r="EJ126" s="4211"/>
      <c r="EK126" s="4211"/>
      <c r="EL126" s="4211"/>
    </row>
    <row r="127" spans="1:142" s="3946" customFormat="1" ht="15">
      <c r="A127" s="3965"/>
      <c r="B127" s="3965"/>
      <c r="C127" s="3965"/>
      <c r="D127" s="3965"/>
      <c r="E127" s="3965"/>
      <c r="F127" s="3965"/>
      <c r="G127" s="3965"/>
      <c r="H127" s="3965"/>
      <c r="I127" s="3965"/>
      <c r="J127" s="3965"/>
      <c r="K127" s="3965"/>
      <c r="L127" s="3965"/>
      <c r="M127" s="3965"/>
      <c r="N127" s="3965"/>
      <c r="O127" s="3965"/>
      <c r="P127" s="3965"/>
      <c r="Q127" s="3965"/>
      <c r="R127" s="3965"/>
      <c r="S127" s="3965"/>
      <c r="T127" s="3965"/>
      <c r="U127" s="3965"/>
      <c r="V127" s="3965"/>
      <c r="W127" s="3965"/>
      <c r="X127" s="3965"/>
      <c r="Y127" s="3965"/>
      <c r="Z127" s="3965"/>
      <c r="AA127" s="3965"/>
      <c r="AB127" s="3965"/>
      <c r="AC127" s="3965"/>
      <c r="AD127" s="3965"/>
      <c r="AE127" s="3965"/>
      <c r="AF127" s="3965"/>
      <c r="AG127" s="3965"/>
      <c r="AH127" s="3965"/>
      <c r="AI127" s="3965"/>
      <c r="AJ127" s="4205"/>
      <c r="AK127" s="3965"/>
      <c r="AL127" s="3965"/>
      <c r="AM127" s="3965"/>
      <c r="AN127" s="3965"/>
      <c r="AO127" s="3965"/>
      <c r="AP127" s="3965"/>
      <c r="AQ127" s="3965"/>
      <c r="AR127" s="3965"/>
      <c r="AS127" s="3965"/>
      <c r="AT127" s="3965"/>
      <c r="AU127" s="3965"/>
      <c r="AV127" s="3965"/>
      <c r="AW127" s="3965"/>
      <c r="AX127" s="3965"/>
      <c r="AY127" s="3965"/>
      <c r="AZ127" s="3965"/>
      <c r="BA127" s="3965"/>
      <c r="BB127" s="3965"/>
      <c r="BC127" s="3965"/>
      <c r="BD127" s="3965"/>
      <c r="BE127" s="3965"/>
      <c r="BF127" s="3965"/>
      <c r="BG127" s="3965"/>
      <c r="BH127" s="3965"/>
      <c r="BI127" s="3965"/>
      <c r="BJ127" s="3965"/>
      <c r="BK127" s="3965"/>
      <c r="BL127" s="3965"/>
      <c r="BM127" s="3965"/>
      <c r="BN127" s="4209"/>
      <c r="BO127" s="4209"/>
      <c r="BP127" s="4210"/>
      <c r="BQ127" s="4210"/>
      <c r="BR127" s="4209"/>
      <c r="BS127" s="4209"/>
      <c r="BT127" s="4207"/>
      <c r="BU127" s="4209"/>
      <c r="BV127" s="4209"/>
      <c r="BW127" s="4209"/>
      <c r="BX127" s="4207"/>
      <c r="BY127" s="4209"/>
      <c r="BZ127" s="4209"/>
      <c r="CA127" s="4209"/>
      <c r="CB127" s="4207"/>
      <c r="CC127" s="4209"/>
      <c r="CD127" s="4209"/>
      <c r="CE127" s="4209"/>
      <c r="CF127" s="4207"/>
      <c r="CG127" s="4209"/>
      <c r="CH127" s="4209"/>
      <c r="CI127" s="4209"/>
      <c r="CJ127" s="4207"/>
      <c r="CK127" s="4209"/>
      <c r="CL127" s="4209"/>
      <c r="CM127" s="4209"/>
      <c r="CN127" s="4207"/>
      <c r="CO127" s="4209"/>
      <c r="CP127" s="4209"/>
      <c r="CQ127" s="4209"/>
      <c r="CR127" s="4207"/>
      <c r="CS127" s="4209"/>
      <c r="CT127" s="4209"/>
      <c r="CU127" s="4209"/>
      <c r="CV127" s="4207"/>
      <c r="CW127" s="4209"/>
      <c r="CX127" s="4209"/>
      <c r="CY127" s="4209"/>
      <c r="CZ127" s="4207"/>
      <c r="DA127" s="4209"/>
      <c r="DB127" s="4209"/>
      <c r="DC127" s="4209"/>
      <c r="DD127" s="4207"/>
      <c r="DE127" s="4209"/>
      <c r="DF127" s="4209"/>
      <c r="DG127" s="4209"/>
      <c r="DH127" s="4207"/>
      <c r="DI127" s="4209"/>
      <c r="DJ127" s="4209"/>
      <c r="DK127" s="4209"/>
      <c r="DL127" s="4207"/>
      <c r="DM127" s="4209"/>
      <c r="DN127" s="4209"/>
      <c r="DO127" s="4209"/>
      <c r="DP127" s="4207"/>
      <c r="DQ127" s="4209"/>
      <c r="DR127" s="4209"/>
      <c r="DS127" s="4209"/>
      <c r="DT127" s="4207"/>
      <c r="DU127" s="4209"/>
      <c r="DV127" s="4209"/>
      <c r="DW127" s="4209"/>
      <c r="DX127" s="4207"/>
      <c r="DY127" s="4209"/>
      <c r="DZ127" s="4209"/>
      <c r="EA127" s="4209"/>
      <c r="EB127" s="4209"/>
      <c r="EC127" s="4209"/>
      <c r="ED127" s="4209"/>
      <c r="EE127" s="4209"/>
      <c r="EF127" s="4211"/>
      <c r="EG127" s="4211"/>
      <c r="EH127" s="4211"/>
      <c r="EI127" s="4211"/>
      <c r="EJ127" s="4211"/>
      <c r="EK127" s="4211"/>
      <c r="EL127" s="4211"/>
    </row>
    <row r="128" spans="1:142" s="3946" customFormat="1" ht="15">
      <c r="A128" s="3965"/>
      <c r="B128" s="3965"/>
      <c r="C128" s="3965"/>
      <c r="D128" s="3965"/>
      <c r="E128" s="3965"/>
      <c r="F128" s="3965"/>
      <c r="G128" s="3965"/>
      <c r="H128" s="3965"/>
      <c r="I128" s="3965"/>
      <c r="J128" s="3965"/>
      <c r="K128" s="3965"/>
      <c r="L128" s="3965"/>
      <c r="M128" s="3965"/>
      <c r="N128" s="3965"/>
      <c r="O128" s="3965"/>
      <c r="P128" s="3965"/>
      <c r="Q128" s="3965"/>
      <c r="R128" s="3965"/>
      <c r="S128" s="3965"/>
      <c r="T128" s="3965"/>
      <c r="U128" s="3965"/>
      <c r="V128" s="3965"/>
      <c r="W128" s="3965"/>
      <c r="X128" s="3965"/>
      <c r="Y128" s="3965"/>
      <c r="Z128" s="3965"/>
      <c r="AA128" s="3965"/>
      <c r="AB128" s="3965"/>
      <c r="AC128" s="3965"/>
      <c r="AD128" s="3965"/>
      <c r="AE128" s="3965"/>
      <c r="AF128" s="3965"/>
      <c r="AG128" s="3965"/>
      <c r="AH128" s="3965"/>
      <c r="AI128" s="3965"/>
      <c r="AJ128" s="4205"/>
      <c r="AK128" s="3965"/>
      <c r="AL128" s="3965"/>
      <c r="AM128" s="3965"/>
      <c r="AN128" s="3965"/>
      <c r="AO128" s="3965"/>
      <c r="AP128" s="3965"/>
      <c r="AQ128" s="3965"/>
      <c r="AR128" s="3965"/>
      <c r="AS128" s="3965"/>
      <c r="AT128" s="3965"/>
      <c r="AU128" s="3965"/>
      <c r="AV128" s="3965"/>
      <c r="AW128" s="3965"/>
      <c r="AX128" s="3965"/>
      <c r="AY128" s="3965"/>
      <c r="AZ128" s="3965"/>
      <c r="BA128" s="3965"/>
      <c r="BB128" s="3965"/>
      <c r="BC128" s="3965"/>
      <c r="BD128" s="3965"/>
      <c r="BE128" s="3965"/>
      <c r="BF128" s="3965"/>
      <c r="BG128" s="3965"/>
      <c r="BH128" s="3965"/>
      <c r="BI128" s="3965"/>
      <c r="BJ128" s="3965"/>
      <c r="BK128" s="3965"/>
      <c r="BL128" s="3965"/>
      <c r="BM128" s="3965"/>
      <c r="BN128" s="4209"/>
      <c r="BO128" s="4209"/>
      <c r="BP128" s="4210"/>
      <c r="BQ128" s="4210"/>
      <c r="BR128" s="4209"/>
      <c r="BS128" s="4209"/>
      <c r="BT128" s="4207"/>
      <c r="BU128" s="4209"/>
      <c r="BV128" s="4209"/>
      <c r="BW128" s="4209"/>
      <c r="BX128" s="4207"/>
      <c r="BY128" s="4209"/>
      <c r="BZ128" s="4209"/>
      <c r="CA128" s="4209"/>
      <c r="CB128" s="4207"/>
      <c r="CC128" s="4209"/>
      <c r="CD128" s="4209"/>
      <c r="CE128" s="4209"/>
      <c r="CF128" s="4207"/>
      <c r="CG128" s="4209"/>
      <c r="CH128" s="4209"/>
      <c r="CI128" s="4209"/>
      <c r="CJ128" s="4207"/>
      <c r="CK128" s="4209"/>
      <c r="CL128" s="4209"/>
      <c r="CM128" s="4209"/>
      <c r="CN128" s="4207"/>
      <c r="CO128" s="4209"/>
      <c r="CP128" s="4209"/>
      <c r="CQ128" s="4209"/>
      <c r="CR128" s="4207"/>
      <c r="CS128" s="4209"/>
      <c r="CT128" s="4209"/>
      <c r="CU128" s="4209"/>
      <c r="CV128" s="4207"/>
      <c r="CW128" s="4209"/>
      <c r="CX128" s="4209"/>
      <c r="CY128" s="4209"/>
      <c r="CZ128" s="4207"/>
      <c r="DA128" s="4209"/>
      <c r="DB128" s="4209"/>
      <c r="DC128" s="4209"/>
      <c r="DD128" s="4207"/>
      <c r="DE128" s="4209"/>
      <c r="DF128" s="4209"/>
      <c r="DG128" s="4209"/>
      <c r="DH128" s="4207"/>
      <c r="DI128" s="4209"/>
      <c r="DJ128" s="4209"/>
      <c r="DK128" s="4209"/>
      <c r="DL128" s="4207"/>
      <c r="DM128" s="4209"/>
      <c r="DN128" s="4209"/>
      <c r="DO128" s="4209"/>
      <c r="DP128" s="4207"/>
      <c r="DQ128" s="4209"/>
      <c r="DR128" s="4209"/>
      <c r="DS128" s="4209"/>
      <c r="DT128" s="4207"/>
      <c r="DU128" s="4209"/>
      <c r="DV128" s="4209"/>
      <c r="DW128" s="4209"/>
      <c r="DX128" s="4207"/>
      <c r="DY128" s="4209"/>
      <c r="DZ128" s="4209"/>
      <c r="EA128" s="4209"/>
      <c r="EB128" s="4209"/>
      <c r="EC128" s="4209"/>
      <c r="ED128" s="4209"/>
      <c r="EE128" s="4209"/>
      <c r="EF128" s="4211"/>
      <c r="EG128" s="4211"/>
      <c r="EH128" s="4211"/>
      <c r="EI128" s="4211"/>
      <c r="EJ128" s="4211"/>
      <c r="EK128" s="4211"/>
      <c r="EL128" s="4211"/>
    </row>
    <row r="129" spans="36:130" ht="15">
      <c r="AJ129" s="4205"/>
      <c r="AK129" s="3965"/>
      <c r="AL129" s="3965"/>
      <c r="AM129" s="3965"/>
      <c r="AN129" s="3965"/>
      <c r="AO129" s="3965"/>
      <c r="AP129" s="3965"/>
      <c r="AQ129" s="3965"/>
      <c r="AR129" s="3965"/>
      <c r="AS129" s="3965"/>
      <c r="AT129" s="3965"/>
      <c r="AU129" s="3965"/>
      <c r="AV129" s="3965"/>
      <c r="AW129" s="3965"/>
      <c r="AX129" s="3965"/>
      <c r="AY129" s="3965"/>
      <c r="AZ129" s="3965"/>
      <c r="BA129" s="3965"/>
      <c r="BB129" s="3965"/>
      <c r="BC129" s="3965"/>
      <c r="BD129" s="3965"/>
      <c r="BE129" s="3965"/>
      <c r="BF129" s="3965"/>
      <c r="BG129" s="3965"/>
      <c r="BH129" s="3965"/>
      <c r="BI129" s="3965"/>
      <c r="BJ129" s="3965"/>
      <c r="BK129" s="3965"/>
      <c r="BL129" s="3965"/>
      <c r="BM129" s="3965"/>
      <c r="BN129" s="4206"/>
      <c r="BO129" s="4206"/>
      <c r="BP129" s="4179"/>
      <c r="BQ129" s="4179"/>
      <c r="BR129" s="3965"/>
      <c r="BS129" s="3965"/>
      <c r="BT129" s="4140"/>
      <c r="BU129" s="3965"/>
      <c r="BV129" s="3965"/>
      <c r="BW129" s="3965"/>
      <c r="BX129" s="4140"/>
      <c r="BY129" s="3965"/>
      <c r="BZ129" s="3965"/>
      <c r="CA129" s="3965"/>
      <c r="CB129" s="4140"/>
      <c r="CC129" s="3965"/>
      <c r="CD129" s="3965"/>
      <c r="CE129" s="3965"/>
      <c r="CF129" s="4140"/>
      <c r="CG129" s="3965"/>
      <c r="CH129" s="3965"/>
      <c r="CI129" s="3965"/>
      <c r="CJ129" s="4140"/>
      <c r="CK129" s="3965"/>
      <c r="CL129" s="4206"/>
      <c r="CM129" s="3965"/>
      <c r="CN129" s="4140"/>
      <c r="CO129" s="3965"/>
      <c r="CP129" s="4206"/>
      <c r="CQ129" s="3965"/>
      <c r="CR129" s="4140"/>
      <c r="CS129" s="3965"/>
      <c r="CT129" s="4206"/>
      <c r="CU129" s="3965"/>
      <c r="CV129" s="4140"/>
      <c r="CW129" s="3965"/>
      <c r="CX129" s="4206"/>
      <c r="CY129" s="3965"/>
      <c r="CZ129" s="4140"/>
      <c r="DA129" s="3965"/>
      <c r="DB129" s="3965"/>
      <c r="DC129" s="3965"/>
      <c r="DD129" s="4140"/>
      <c r="DE129" s="3965"/>
      <c r="DF129" s="3965"/>
      <c r="DG129" s="3965"/>
      <c r="DH129" s="4140"/>
      <c r="DI129" s="3965"/>
      <c r="DJ129" s="3965"/>
      <c r="DK129" s="3965"/>
      <c r="DL129" s="4140"/>
      <c r="DM129" s="3965"/>
      <c r="DN129" s="3965"/>
      <c r="DO129" s="3965"/>
      <c r="DP129" s="4140"/>
      <c r="DQ129" s="3965"/>
      <c r="DR129" s="3965"/>
      <c r="DS129" s="3965"/>
      <c r="DT129" s="4140"/>
      <c r="DU129" s="3965"/>
      <c r="DV129" s="3965"/>
      <c r="DW129" s="3965"/>
      <c r="DX129" s="4140"/>
      <c r="DY129" s="3965"/>
      <c r="DZ129" s="4206"/>
    </row>
    <row r="130" spans="36:130" ht="15">
      <c r="AJ130" s="4205"/>
      <c r="AK130" s="3965"/>
      <c r="AL130" s="3965"/>
      <c r="AM130" s="3965"/>
      <c r="AN130" s="3965"/>
      <c r="AO130" s="3965"/>
      <c r="AP130" s="3965"/>
      <c r="AQ130" s="3965"/>
      <c r="AR130" s="3965"/>
      <c r="AS130" s="3965"/>
      <c r="AT130" s="3965"/>
      <c r="AU130" s="3965"/>
      <c r="AV130" s="3965"/>
      <c r="AW130" s="3965"/>
      <c r="AX130" s="3965"/>
      <c r="AY130" s="3965"/>
      <c r="AZ130" s="3965"/>
      <c r="BA130" s="3965"/>
      <c r="BB130" s="3965"/>
      <c r="BC130" s="3965"/>
      <c r="BD130" s="3965"/>
      <c r="BE130" s="3965"/>
      <c r="BF130" s="3965"/>
      <c r="BG130" s="3965"/>
      <c r="BH130" s="3965"/>
      <c r="BI130" s="3965"/>
      <c r="BJ130" s="3965"/>
      <c r="BK130" s="3965"/>
      <c r="BL130" s="3965"/>
      <c r="BM130" s="3965"/>
      <c r="BN130" s="4206"/>
      <c r="BO130" s="4206"/>
      <c r="BP130" s="4179"/>
      <c r="BQ130" s="4179"/>
      <c r="BR130" s="3965"/>
      <c r="BS130" s="3965"/>
      <c r="BT130" s="4140"/>
      <c r="BU130" s="3965"/>
      <c r="BV130" s="3965"/>
      <c r="BW130" s="3965"/>
      <c r="BX130" s="4140"/>
      <c r="BY130" s="3965"/>
      <c r="BZ130" s="3965"/>
      <c r="CA130" s="3965"/>
      <c r="CB130" s="4140"/>
      <c r="CC130" s="3965"/>
      <c r="CD130" s="3965"/>
      <c r="CE130" s="3965"/>
      <c r="CF130" s="4140"/>
      <c r="CG130" s="3965"/>
      <c r="CH130" s="3965"/>
      <c r="CI130" s="3965"/>
      <c r="CJ130" s="4140"/>
      <c r="CK130" s="3965"/>
      <c r="CL130" s="4206"/>
      <c r="CM130" s="3965"/>
      <c r="CN130" s="4140"/>
      <c r="CO130" s="3965"/>
      <c r="CP130" s="4206"/>
      <c r="CQ130" s="3965"/>
      <c r="CR130" s="4140"/>
      <c r="CS130" s="3965"/>
      <c r="CT130" s="4206"/>
      <c r="CU130" s="3965"/>
      <c r="CV130" s="4140"/>
      <c r="CW130" s="3965"/>
      <c r="CX130" s="4206"/>
      <c r="CY130" s="3965"/>
      <c r="CZ130" s="4140"/>
      <c r="DA130" s="3965"/>
      <c r="DB130" s="3965"/>
      <c r="DC130" s="3965"/>
      <c r="DD130" s="4140"/>
      <c r="DE130" s="3965"/>
      <c r="DF130" s="3965"/>
      <c r="DG130" s="3965"/>
      <c r="DH130" s="4140"/>
      <c r="DI130" s="3965"/>
      <c r="DJ130" s="3965"/>
      <c r="DK130" s="3965"/>
      <c r="DL130" s="4140"/>
      <c r="DM130" s="3965"/>
      <c r="DN130" s="3965"/>
      <c r="DO130" s="3965"/>
      <c r="DP130" s="4140"/>
      <c r="DQ130" s="3965"/>
      <c r="DR130" s="3965"/>
      <c r="DS130" s="3965"/>
      <c r="DT130" s="4140"/>
      <c r="DU130" s="3965"/>
      <c r="DV130" s="3965"/>
      <c r="DW130" s="3965"/>
      <c r="DX130" s="4140"/>
      <c r="DY130" s="3965"/>
      <c r="DZ130" s="4206"/>
    </row>
    <row r="131" spans="36:130" ht="15">
      <c r="AJ131" s="4205"/>
      <c r="AK131" s="3965"/>
      <c r="AL131" s="3965"/>
      <c r="AM131" s="3965"/>
      <c r="AN131" s="3965"/>
      <c r="AO131" s="3965"/>
      <c r="AP131" s="3965"/>
      <c r="AQ131" s="3965"/>
      <c r="AR131" s="3965"/>
      <c r="AS131" s="3965"/>
      <c r="AT131" s="3965"/>
      <c r="AU131" s="3965"/>
      <c r="AV131" s="3965"/>
      <c r="AW131" s="3965"/>
      <c r="AX131" s="3965"/>
      <c r="AY131" s="3965"/>
      <c r="AZ131" s="3965"/>
      <c r="BA131" s="3965"/>
      <c r="BB131" s="3965"/>
      <c r="BC131" s="3965"/>
      <c r="BD131" s="3965"/>
      <c r="BE131" s="3965"/>
      <c r="BF131" s="3965"/>
      <c r="BG131" s="3965"/>
      <c r="BH131" s="3965"/>
      <c r="BI131" s="3965"/>
      <c r="BJ131" s="3965"/>
      <c r="BK131" s="3965"/>
      <c r="BL131" s="3965"/>
      <c r="BM131" s="3965"/>
      <c r="BN131" s="4206"/>
      <c r="BO131" s="4206"/>
      <c r="BP131" s="4179"/>
      <c r="BQ131" s="4179"/>
      <c r="BR131" s="3965"/>
      <c r="BS131" s="3965"/>
      <c r="BT131" s="4140"/>
      <c r="BU131" s="3965"/>
      <c r="BV131" s="3965"/>
      <c r="BW131" s="3965"/>
      <c r="BX131" s="4140"/>
      <c r="BY131" s="3965"/>
      <c r="BZ131" s="3965"/>
      <c r="CA131" s="3965"/>
      <c r="CB131" s="4140"/>
      <c r="CC131" s="3965"/>
      <c r="CD131" s="3965"/>
      <c r="CE131" s="3965"/>
      <c r="CF131" s="4140"/>
      <c r="CG131" s="3965"/>
      <c r="CH131" s="3965"/>
      <c r="CI131" s="3965"/>
      <c r="CJ131" s="4140"/>
      <c r="CK131" s="3965"/>
      <c r="CL131" s="4206"/>
      <c r="CM131" s="3965"/>
      <c r="CN131" s="4140"/>
      <c r="CO131" s="3965"/>
      <c r="CP131" s="4206"/>
      <c r="CQ131" s="3965"/>
      <c r="CR131" s="4140"/>
      <c r="CS131" s="3965"/>
      <c r="CT131" s="4206"/>
      <c r="CU131" s="3965"/>
      <c r="CV131" s="4140"/>
      <c r="CW131" s="3965"/>
      <c r="CX131" s="4206"/>
      <c r="CY131" s="3965"/>
      <c r="CZ131" s="4140"/>
      <c r="DA131" s="3965"/>
      <c r="DB131" s="3965"/>
      <c r="DC131" s="3965"/>
      <c r="DD131" s="4140"/>
      <c r="DE131" s="3965"/>
      <c r="DF131" s="3965"/>
      <c r="DG131" s="3965"/>
      <c r="DH131" s="4140"/>
      <c r="DI131" s="3965"/>
      <c r="DJ131" s="3965"/>
      <c r="DK131" s="3965"/>
      <c r="DL131" s="4140"/>
      <c r="DM131" s="3965"/>
      <c r="DN131" s="3965"/>
      <c r="DO131" s="3965"/>
      <c r="DP131" s="4140"/>
      <c r="DQ131" s="3965"/>
      <c r="DR131" s="3965"/>
      <c r="DS131" s="3965"/>
      <c r="DT131" s="4140"/>
      <c r="DU131" s="3965"/>
      <c r="DV131" s="3965"/>
      <c r="DW131" s="3965"/>
      <c r="DX131" s="4140"/>
      <c r="DY131" s="3965"/>
      <c r="DZ131" s="4206"/>
    </row>
    <row r="132" spans="36:130" ht="15">
      <c r="AJ132" s="4205"/>
      <c r="AK132" s="3965"/>
      <c r="AL132" s="3965"/>
      <c r="AM132" s="3965"/>
      <c r="AN132" s="3965"/>
      <c r="AO132" s="3965"/>
      <c r="AP132" s="3965"/>
      <c r="AQ132" s="3965"/>
      <c r="AR132" s="3965"/>
      <c r="AS132" s="3965"/>
      <c r="AT132" s="3965"/>
      <c r="AU132" s="3965"/>
      <c r="AV132" s="3965"/>
      <c r="AW132" s="3965"/>
      <c r="AX132" s="3965"/>
      <c r="AY132" s="3965"/>
      <c r="AZ132" s="3965"/>
      <c r="BA132" s="3965"/>
      <c r="BB132" s="3965"/>
      <c r="BC132" s="3965"/>
      <c r="BD132" s="3965"/>
      <c r="BE132" s="3965"/>
      <c r="BF132" s="3965"/>
      <c r="BG132" s="3965"/>
      <c r="BH132" s="3965"/>
      <c r="BI132" s="3965"/>
      <c r="BJ132" s="3965"/>
      <c r="BK132" s="3965"/>
      <c r="BL132" s="3965"/>
      <c r="BM132" s="3965"/>
      <c r="BN132" s="4206"/>
      <c r="BO132" s="4206"/>
      <c r="BP132" s="4179"/>
      <c r="BQ132" s="4179"/>
      <c r="BR132" s="3965"/>
      <c r="BS132" s="3965"/>
      <c r="BT132" s="4140"/>
      <c r="BU132" s="3965"/>
      <c r="BV132" s="3965"/>
      <c r="BW132" s="3965"/>
      <c r="BX132" s="4140"/>
      <c r="BY132" s="3965"/>
      <c r="BZ132" s="3965"/>
      <c r="CA132" s="3965"/>
      <c r="CB132" s="4140"/>
      <c r="CC132" s="3965"/>
      <c r="CD132" s="3965"/>
      <c r="CE132" s="3965"/>
      <c r="CF132" s="4140"/>
      <c r="CG132" s="3965"/>
      <c r="CH132" s="3965"/>
      <c r="CI132" s="3965"/>
      <c r="CJ132" s="4140"/>
      <c r="CK132" s="3965"/>
      <c r="CL132" s="4206"/>
      <c r="CM132" s="3965"/>
      <c r="CN132" s="4140"/>
      <c r="CO132" s="3965"/>
      <c r="CP132" s="4206"/>
      <c r="CQ132" s="3965"/>
      <c r="CR132" s="4140"/>
      <c r="CS132" s="3965"/>
      <c r="CT132" s="4206"/>
      <c r="CU132" s="3965"/>
      <c r="CV132" s="4140"/>
      <c r="CW132" s="3965"/>
      <c r="CX132" s="4206"/>
      <c r="CY132" s="3965"/>
      <c r="CZ132" s="4140"/>
      <c r="DA132" s="3965"/>
      <c r="DB132" s="3965"/>
      <c r="DC132" s="3965"/>
      <c r="DD132" s="4140"/>
      <c r="DE132" s="3965"/>
      <c r="DF132" s="3965"/>
      <c r="DG132" s="3965"/>
      <c r="DH132" s="4140"/>
      <c r="DI132" s="3965"/>
      <c r="DJ132" s="3965"/>
      <c r="DK132" s="3965"/>
      <c r="DL132" s="4140"/>
      <c r="DM132" s="3965"/>
      <c r="DN132" s="3965"/>
      <c r="DO132" s="3965"/>
      <c r="DP132" s="4140"/>
      <c r="DQ132" s="3965"/>
      <c r="DR132" s="3965"/>
      <c r="DS132" s="3965"/>
      <c r="DT132" s="4140"/>
      <c r="DU132" s="3965"/>
      <c r="DV132" s="3965"/>
      <c r="DW132" s="3965"/>
      <c r="DX132" s="4140"/>
      <c r="DY132" s="3965"/>
      <c r="DZ132" s="4206"/>
    </row>
    <row r="133" spans="36:130" ht="15">
      <c r="AJ133" s="4205"/>
      <c r="AK133" s="3965"/>
      <c r="AL133" s="3965"/>
      <c r="AM133" s="3965"/>
      <c r="AN133" s="3965"/>
      <c r="AO133" s="3965"/>
      <c r="AP133" s="3965"/>
      <c r="AQ133" s="3965"/>
      <c r="AR133" s="3965"/>
      <c r="AS133" s="3965"/>
      <c r="AT133" s="3965"/>
      <c r="AU133" s="3965"/>
      <c r="AV133" s="3965"/>
      <c r="AW133" s="3965"/>
      <c r="AX133" s="3965"/>
      <c r="AY133" s="3965"/>
      <c r="AZ133" s="3965"/>
      <c r="BA133" s="3965"/>
      <c r="BB133" s="3965"/>
      <c r="BC133" s="3965"/>
      <c r="BD133" s="3965"/>
      <c r="BE133" s="3965"/>
      <c r="BF133" s="3965"/>
      <c r="BG133" s="3965"/>
      <c r="BH133" s="3965"/>
      <c r="BI133" s="3965"/>
      <c r="BJ133" s="3965"/>
      <c r="BK133" s="3965"/>
      <c r="BL133" s="3965"/>
      <c r="BM133" s="3965"/>
      <c r="BN133" s="4206"/>
      <c r="BO133" s="4206"/>
      <c r="BP133" s="4179"/>
      <c r="BQ133" s="4179"/>
      <c r="BR133" s="3965"/>
      <c r="BS133" s="3965"/>
      <c r="BT133" s="4140"/>
      <c r="BU133" s="3965"/>
      <c r="BV133" s="3965"/>
      <c r="BW133" s="3965"/>
      <c r="BX133" s="4140"/>
      <c r="BY133" s="3965"/>
      <c r="BZ133" s="3965"/>
      <c r="CA133" s="3965"/>
      <c r="CB133" s="4140"/>
      <c r="CC133" s="3965"/>
      <c r="CD133" s="3965"/>
      <c r="CE133" s="3965"/>
      <c r="CF133" s="4140"/>
      <c r="CG133" s="3965"/>
      <c r="CH133" s="3965"/>
      <c r="CI133" s="3965"/>
      <c r="CJ133" s="4140"/>
      <c r="CK133" s="3965"/>
      <c r="CL133" s="4206"/>
      <c r="CM133" s="3965"/>
      <c r="CN133" s="4140"/>
      <c r="CO133" s="3965"/>
      <c r="CP133" s="4206"/>
      <c r="CQ133" s="3965"/>
      <c r="CR133" s="4140"/>
      <c r="CS133" s="3965"/>
      <c r="CT133" s="4206"/>
      <c r="CU133" s="3965"/>
      <c r="CV133" s="4140"/>
      <c r="CW133" s="3965"/>
      <c r="CX133" s="4206"/>
      <c r="CY133" s="3965"/>
      <c r="CZ133" s="4140"/>
      <c r="DA133" s="3965"/>
      <c r="DB133" s="3965"/>
      <c r="DC133" s="3965"/>
      <c r="DD133" s="4140"/>
      <c r="DE133" s="3965"/>
      <c r="DF133" s="3965"/>
      <c r="DG133" s="3965"/>
      <c r="DH133" s="4140"/>
      <c r="DI133" s="3965"/>
      <c r="DJ133" s="3965"/>
      <c r="DK133" s="3965"/>
      <c r="DL133" s="4140"/>
      <c r="DM133" s="3965"/>
      <c r="DN133" s="3965"/>
      <c r="DO133" s="3965"/>
      <c r="DP133" s="4140"/>
      <c r="DQ133" s="3965"/>
      <c r="DR133" s="3965"/>
      <c r="DS133" s="3965"/>
      <c r="DT133" s="4140"/>
      <c r="DU133" s="3965"/>
      <c r="DV133" s="3965"/>
      <c r="DW133" s="3965"/>
      <c r="DX133" s="4140"/>
      <c r="DY133" s="3965"/>
      <c r="DZ133" s="4206"/>
    </row>
    <row r="134" spans="36:130" ht="15">
      <c r="AJ134" s="4205"/>
      <c r="AK134" s="3965"/>
      <c r="AL134" s="3965"/>
      <c r="AM134" s="3965"/>
      <c r="AN134" s="3965"/>
      <c r="AO134" s="3965"/>
      <c r="AP134" s="3965"/>
      <c r="AQ134" s="3965"/>
      <c r="AR134" s="3965"/>
      <c r="AS134" s="3965"/>
      <c r="AT134" s="3965"/>
      <c r="AU134" s="3965"/>
      <c r="AV134" s="3965"/>
      <c r="AW134" s="3965"/>
      <c r="AX134" s="3965"/>
      <c r="AY134" s="3965"/>
      <c r="AZ134" s="3965"/>
      <c r="BA134" s="3965"/>
      <c r="BB134" s="3965"/>
      <c r="BC134" s="3965"/>
      <c r="BD134" s="3965"/>
      <c r="BE134" s="3965"/>
      <c r="BF134" s="3965"/>
      <c r="BG134" s="3965"/>
      <c r="BH134" s="3965"/>
      <c r="BI134" s="3965"/>
      <c r="BJ134" s="3965"/>
      <c r="BK134" s="3965"/>
      <c r="BL134" s="3965"/>
      <c r="BM134" s="3965"/>
      <c r="BN134" s="4206"/>
      <c r="BO134" s="4206"/>
      <c r="BP134" s="4179"/>
      <c r="BQ134" s="4179"/>
      <c r="BR134" s="3965"/>
      <c r="BS134" s="3965"/>
      <c r="BT134" s="4140"/>
      <c r="BU134" s="3965"/>
      <c r="BV134" s="3965"/>
      <c r="BW134" s="3965"/>
      <c r="BX134" s="4140"/>
      <c r="BY134" s="3965"/>
      <c r="BZ134" s="3965"/>
      <c r="CA134" s="3965"/>
      <c r="CB134" s="4140"/>
      <c r="CC134" s="3965"/>
      <c r="CD134" s="3965"/>
      <c r="CE134" s="3965"/>
      <c r="CF134" s="4140"/>
      <c r="CG134" s="3965"/>
      <c r="CH134" s="3965"/>
      <c r="CI134" s="3965"/>
      <c r="CJ134" s="4140"/>
      <c r="CK134" s="3965"/>
      <c r="CL134" s="4206"/>
      <c r="CM134" s="3965"/>
      <c r="CN134" s="4140"/>
      <c r="CO134" s="3965"/>
      <c r="CP134" s="4206"/>
      <c r="CQ134" s="3965"/>
      <c r="CR134" s="4140"/>
      <c r="CS134" s="3965"/>
      <c r="CT134" s="4206"/>
      <c r="CU134" s="3965"/>
      <c r="CV134" s="4140"/>
      <c r="CW134" s="3965"/>
      <c r="CX134" s="4206"/>
      <c r="CY134" s="3965"/>
      <c r="CZ134" s="4140"/>
      <c r="DA134" s="3965"/>
      <c r="DB134" s="3965"/>
      <c r="DC134" s="3965"/>
      <c r="DD134" s="4140"/>
      <c r="DE134" s="3965"/>
      <c r="DF134" s="3965"/>
      <c r="DG134" s="3965"/>
      <c r="DH134" s="4140"/>
      <c r="DI134" s="3965"/>
      <c r="DJ134" s="3965"/>
      <c r="DK134" s="3965"/>
      <c r="DL134" s="4140"/>
      <c r="DM134" s="3965"/>
      <c r="DN134" s="3965"/>
      <c r="DO134" s="3965"/>
      <c r="DP134" s="4140"/>
      <c r="DQ134" s="3965"/>
      <c r="DR134" s="3965"/>
      <c r="DS134" s="3965"/>
      <c r="DT134" s="4140"/>
      <c r="DU134" s="3965"/>
      <c r="DV134" s="3965"/>
      <c r="DW134" s="3965"/>
      <c r="DX134" s="4140"/>
      <c r="DY134" s="3965"/>
      <c r="DZ134" s="4206"/>
    </row>
    <row r="135" spans="36:130" ht="15">
      <c r="AJ135" s="4205"/>
      <c r="AK135" s="3965"/>
      <c r="AL135" s="3965"/>
      <c r="AM135" s="3965"/>
      <c r="AN135" s="3965"/>
      <c r="AO135" s="3965"/>
      <c r="AP135" s="3965"/>
      <c r="AQ135" s="3965"/>
      <c r="AR135" s="3965"/>
      <c r="AS135" s="3965"/>
      <c r="AT135" s="3965"/>
      <c r="AU135" s="3965"/>
      <c r="AV135" s="3965"/>
      <c r="AW135" s="3965"/>
      <c r="AX135" s="3965"/>
      <c r="AY135" s="3965"/>
      <c r="AZ135" s="3965"/>
      <c r="BA135" s="3965"/>
      <c r="BB135" s="3965"/>
      <c r="BC135" s="3965"/>
      <c r="BD135" s="3965"/>
      <c r="BE135" s="3965"/>
      <c r="BF135" s="3965"/>
      <c r="BG135" s="3965"/>
      <c r="BH135" s="3965"/>
      <c r="BI135" s="3965"/>
      <c r="BJ135" s="3965"/>
      <c r="BK135" s="3965"/>
      <c r="BL135" s="3965"/>
      <c r="BM135" s="3965"/>
      <c r="BN135" s="4206"/>
      <c r="BO135" s="4206"/>
      <c r="BP135" s="4179"/>
      <c r="BQ135" s="4179"/>
      <c r="BR135" s="3965"/>
      <c r="BS135" s="3965"/>
      <c r="BT135" s="4140"/>
      <c r="BU135" s="3965"/>
      <c r="BV135" s="3965"/>
      <c r="BW135" s="3965"/>
      <c r="BX135" s="4140"/>
      <c r="BY135" s="3965"/>
      <c r="BZ135" s="3965"/>
      <c r="CA135" s="3965"/>
      <c r="CB135" s="4140"/>
      <c r="CC135" s="3965"/>
      <c r="CD135" s="3965"/>
      <c r="CE135" s="3965"/>
      <c r="CF135" s="4140"/>
      <c r="CG135" s="3965"/>
      <c r="CH135" s="3965"/>
      <c r="CI135" s="3965"/>
      <c r="CJ135" s="4140"/>
      <c r="CK135" s="3965"/>
      <c r="CL135" s="4206"/>
      <c r="CM135" s="3965"/>
      <c r="CN135" s="4140"/>
      <c r="CO135" s="3965"/>
      <c r="CP135" s="4206"/>
      <c r="CQ135" s="3965"/>
      <c r="CR135" s="4140"/>
      <c r="CS135" s="3965"/>
      <c r="CT135" s="4206"/>
      <c r="CU135" s="3965"/>
      <c r="CV135" s="4140"/>
      <c r="CW135" s="3965"/>
      <c r="CX135" s="4206"/>
      <c r="CY135" s="3965"/>
      <c r="CZ135" s="4140"/>
      <c r="DA135" s="3965"/>
      <c r="DB135" s="3965"/>
      <c r="DC135" s="3965"/>
      <c r="DD135" s="4140"/>
      <c r="DE135" s="3965"/>
      <c r="DF135" s="3965"/>
      <c r="DG135" s="3965"/>
      <c r="DH135" s="4140"/>
      <c r="DI135" s="3965"/>
      <c r="DJ135" s="3965"/>
      <c r="DK135" s="3965"/>
      <c r="DL135" s="4140"/>
      <c r="DM135" s="3965"/>
      <c r="DN135" s="3965"/>
      <c r="DO135" s="3965"/>
      <c r="DP135" s="4140"/>
      <c r="DQ135" s="3965"/>
      <c r="DR135" s="3965"/>
      <c r="DS135" s="3965"/>
      <c r="DT135" s="4140"/>
      <c r="DU135" s="3965"/>
      <c r="DV135" s="3965"/>
      <c r="DW135" s="3965"/>
      <c r="DX135" s="4140"/>
      <c r="DY135" s="3965"/>
      <c r="DZ135" s="4206"/>
    </row>
    <row r="136" spans="36:130" ht="15">
      <c r="AJ136" s="4205"/>
      <c r="AK136" s="3965"/>
      <c r="AL136" s="3965"/>
      <c r="AM136" s="3965"/>
      <c r="AN136" s="3965"/>
      <c r="AO136" s="3965"/>
      <c r="AP136" s="3965"/>
      <c r="AQ136" s="3965"/>
      <c r="AR136" s="3965"/>
      <c r="AS136" s="3965"/>
      <c r="AT136" s="3965"/>
      <c r="AU136" s="3965"/>
      <c r="AV136" s="3965"/>
      <c r="AW136" s="3965"/>
      <c r="AX136" s="3965"/>
      <c r="AY136" s="3965"/>
      <c r="AZ136" s="3965"/>
      <c r="BA136" s="3965"/>
      <c r="BB136" s="3965"/>
      <c r="BC136" s="3965"/>
      <c r="BD136" s="3965"/>
      <c r="BE136" s="3965"/>
      <c r="BF136" s="3965"/>
      <c r="BG136" s="3965"/>
      <c r="BH136" s="3965"/>
      <c r="BI136" s="3965"/>
      <c r="BJ136" s="3965"/>
      <c r="BK136" s="3965"/>
      <c r="BL136" s="3965"/>
      <c r="BM136" s="3965"/>
      <c r="BN136" s="4206"/>
      <c r="BO136" s="4206"/>
      <c r="BP136" s="4179"/>
      <c r="BQ136" s="4179"/>
      <c r="BR136" s="3965"/>
      <c r="BS136" s="3965"/>
      <c r="BT136" s="4140"/>
      <c r="BU136" s="3965"/>
      <c r="BV136" s="3965"/>
      <c r="BW136" s="3965"/>
      <c r="BX136" s="4140"/>
      <c r="BY136" s="3965"/>
      <c r="BZ136" s="3965"/>
      <c r="CA136" s="3965"/>
      <c r="CB136" s="4140"/>
      <c r="CC136" s="3965"/>
      <c r="CD136" s="3965"/>
      <c r="CE136" s="3965"/>
      <c r="CF136" s="4140"/>
      <c r="CG136" s="3965"/>
      <c r="CH136" s="3965"/>
      <c r="CI136" s="3965"/>
      <c r="CJ136" s="4140"/>
      <c r="CK136" s="3965"/>
      <c r="CL136" s="4206"/>
      <c r="CM136" s="3965"/>
      <c r="CN136" s="4140"/>
      <c r="CO136" s="3965"/>
      <c r="CP136" s="4206"/>
      <c r="CQ136" s="3965"/>
      <c r="CR136" s="4140"/>
      <c r="CS136" s="3965"/>
      <c r="CT136" s="4206"/>
      <c r="CU136" s="3965"/>
      <c r="CV136" s="4140"/>
      <c r="CW136" s="3965"/>
      <c r="CX136" s="4206"/>
      <c r="CY136" s="3965"/>
      <c r="CZ136" s="4140"/>
      <c r="DA136" s="3965"/>
      <c r="DB136" s="3965"/>
      <c r="DC136" s="3965"/>
      <c r="DD136" s="4140"/>
      <c r="DE136" s="3965"/>
      <c r="DF136" s="3965"/>
      <c r="DG136" s="3965"/>
      <c r="DH136" s="4140"/>
      <c r="DI136" s="3965"/>
      <c r="DJ136" s="3965"/>
      <c r="DK136" s="3965"/>
      <c r="DL136" s="4140"/>
      <c r="DM136" s="3965"/>
      <c r="DN136" s="3965"/>
      <c r="DO136" s="3965"/>
      <c r="DP136" s="4140"/>
      <c r="DQ136" s="3965"/>
      <c r="DR136" s="3965"/>
      <c r="DS136" s="3965"/>
      <c r="DT136" s="4140"/>
      <c r="DU136" s="3965"/>
      <c r="DV136" s="3965"/>
      <c r="DW136" s="3965"/>
      <c r="DX136" s="4140"/>
      <c r="DY136" s="3965"/>
      <c r="DZ136" s="4206"/>
    </row>
    <row r="137" spans="36:130" ht="15">
      <c r="AJ137" s="4205"/>
      <c r="AK137" s="3965"/>
      <c r="AL137" s="3965"/>
      <c r="AM137" s="3965"/>
      <c r="AN137" s="3965"/>
      <c r="AO137" s="3965"/>
      <c r="AP137" s="3965"/>
      <c r="AQ137" s="3965"/>
      <c r="AR137" s="3965"/>
      <c r="AS137" s="3965"/>
      <c r="AT137" s="3965"/>
      <c r="AU137" s="3965"/>
      <c r="AV137" s="3965"/>
      <c r="AW137" s="3965"/>
      <c r="AX137" s="3965"/>
      <c r="AY137" s="3965"/>
      <c r="AZ137" s="3965"/>
      <c r="BA137" s="3965"/>
      <c r="BB137" s="3965"/>
      <c r="BC137" s="3965"/>
      <c r="BD137" s="3965"/>
      <c r="BE137" s="3965"/>
      <c r="BF137" s="3965"/>
      <c r="BG137" s="3965"/>
      <c r="BH137" s="3965"/>
      <c r="BI137" s="3965"/>
      <c r="BJ137" s="3965"/>
      <c r="BK137" s="3965"/>
      <c r="BL137" s="3965"/>
      <c r="BM137" s="3965"/>
      <c r="BN137" s="4206"/>
      <c r="BO137" s="4206"/>
      <c r="BP137" s="4179"/>
      <c r="BQ137" s="4179"/>
      <c r="BR137" s="3965"/>
      <c r="BS137" s="3965"/>
      <c r="BT137" s="4140"/>
      <c r="BU137" s="3965"/>
      <c r="BV137" s="3965"/>
      <c r="BW137" s="3965"/>
      <c r="BX137" s="4140"/>
      <c r="BY137" s="3965"/>
      <c r="BZ137" s="3965"/>
      <c r="CA137" s="3965"/>
      <c r="CB137" s="4140"/>
      <c r="CC137" s="3965"/>
      <c r="CD137" s="3965"/>
      <c r="CE137" s="3965"/>
      <c r="CF137" s="4140"/>
      <c r="CG137" s="3965"/>
      <c r="CH137" s="3965"/>
      <c r="CI137" s="3965"/>
      <c r="CJ137" s="4140"/>
      <c r="CK137" s="3965"/>
      <c r="CL137" s="4206"/>
      <c r="CM137" s="3965"/>
      <c r="CN137" s="4140"/>
      <c r="CO137" s="3965"/>
      <c r="CP137" s="4206"/>
      <c r="CQ137" s="3965"/>
      <c r="CR137" s="4140"/>
      <c r="CS137" s="3965"/>
      <c r="CT137" s="4206"/>
      <c r="CU137" s="3965"/>
      <c r="CV137" s="4140"/>
      <c r="CW137" s="3965"/>
      <c r="CX137" s="4206"/>
      <c r="CY137" s="3965"/>
      <c r="CZ137" s="4140"/>
      <c r="DA137" s="3965"/>
      <c r="DB137" s="3965"/>
      <c r="DC137" s="3965"/>
      <c r="DD137" s="4140"/>
      <c r="DE137" s="3965"/>
      <c r="DF137" s="3965"/>
      <c r="DG137" s="3965"/>
      <c r="DH137" s="4140"/>
      <c r="DI137" s="3965"/>
      <c r="DJ137" s="3965"/>
      <c r="DK137" s="3965"/>
      <c r="DL137" s="4140"/>
      <c r="DM137" s="3965"/>
      <c r="DN137" s="3965"/>
      <c r="DO137" s="3965"/>
      <c r="DP137" s="4140"/>
      <c r="DQ137" s="3965"/>
      <c r="DR137" s="3965"/>
      <c r="DS137" s="3965"/>
      <c r="DT137" s="4140"/>
      <c r="DU137" s="3965"/>
      <c r="DV137" s="3965"/>
      <c r="DW137" s="3965"/>
      <c r="DX137" s="4140"/>
      <c r="DY137" s="3965"/>
      <c r="DZ137" s="4206"/>
    </row>
    <row r="138" spans="36:130" ht="15">
      <c r="AJ138" s="4205"/>
      <c r="AK138" s="3965"/>
      <c r="AL138" s="3965"/>
      <c r="AM138" s="3965"/>
      <c r="AN138" s="3965"/>
      <c r="AO138" s="3965"/>
      <c r="AP138" s="3965"/>
      <c r="AQ138" s="3965"/>
      <c r="AR138" s="3965"/>
      <c r="AS138" s="3965"/>
      <c r="AT138" s="3965"/>
      <c r="AU138" s="3965"/>
      <c r="AV138" s="3965"/>
      <c r="AW138" s="3965"/>
      <c r="AX138" s="3965"/>
      <c r="AY138" s="3965"/>
      <c r="AZ138" s="3965"/>
      <c r="BA138" s="3965"/>
      <c r="BB138" s="3965"/>
      <c r="BC138" s="3965"/>
      <c r="BD138" s="3965"/>
      <c r="BE138" s="3965"/>
      <c r="BF138" s="3965"/>
      <c r="BG138" s="3965"/>
      <c r="BH138" s="3965"/>
      <c r="BI138" s="3965"/>
      <c r="BJ138" s="3965"/>
      <c r="BK138" s="3965"/>
      <c r="BL138" s="3965"/>
      <c r="BM138" s="3965"/>
      <c r="BN138" s="4206"/>
      <c r="BO138" s="4206"/>
      <c r="BP138" s="4179"/>
      <c r="BQ138" s="4179"/>
      <c r="BR138" s="3965"/>
      <c r="BS138" s="3965"/>
      <c r="BT138" s="4140"/>
      <c r="BU138" s="3965"/>
      <c r="BV138" s="3965"/>
      <c r="BW138" s="3965"/>
      <c r="BX138" s="4140"/>
      <c r="BY138" s="3965"/>
      <c r="BZ138" s="3965"/>
      <c r="CA138" s="3965"/>
      <c r="CB138" s="4140"/>
      <c r="CC138" s="3965"/>
      <c r="CD138" s="3965"/>
      <c r="CE138" s="3965"/>
      <c r="CF138" s="4140"/>
      <c r="CG138" s="3965"/>
      <c r="CH138" s="3965"/>
      <c r="CI138" s="3965"/>
      <c r="CJ138" s="4140"/>
      <c r="CK138" s="3965"/>
      <c r="CL138" s="4206"/>
      <c r="CM138" s="3965"/>
      <c r="CN138" s="4140"/>
      <c r="CO138" s="3965"/>
      <c r="CP138" s="4206"/>
      <c r="CQ138" s="3965"/>
      <c r="CR138" s="4140"/>
      <c r="CS138" s="3965"/>
      <c r="CT138" s="4206"/>
      <c r="CU138" s="3965"/>
      <c r="CV138" s="4140"/>
      <c r="CW138" s="3965"/>
      <c r="CX138" s="4206"/>
      <c r="CY138" s="3965"/>
      <c r="CZ138" s="4140"/>
      <c r="DA138" s="3965"/>
      <c r="DB138" s="3965"/>
      <c r="DC138" s="3965"/>
      <c r="DD138" s="4140"/>
      <c r="DE138" s="3965"/>
      <c r="DF138" s="3965"/>
      <c r="DG138" s="3965"/>
      <c r="DH138" s="4140"/>
      <c r="DI138" s="3965"/>
      <c r="DJ138" s="3965"/>
      <c r="DK138" s="3965"/>
      <c r="DL138" s="4140"/>
      <c r="DM138" s="3965"/>
      <c r="DN138" s="3965"/>
      <c r="DO138" s="3965"/>
      <c r="DP138" s="4140"/>
      <c r="DQ138" s="3965"/>
      <c r="DR138" s="3965"/>
      <c r="DS138" s="3965"/>
      <c r="DT138" s="4140"/>
      <c r="DU138" s="3965"/>
      <c r="DV138" s="3965"/>
      <c r="DW138" s="3965"/>
      <c r="DX138" s="4140"/>
      <c r="DY138" s="3965"/>
      <c r="DZ138" s="4206"/>
    </row>
    <row r="139" spans="36:130" ht="15">
      <c r="AJ139" s="4205"/>
      <c r="AK139" s="3965"/>
      <c r="AL139" s="3965"/>
      <c r="AM139" s="3965"/>
      <c r="AN139" s="3965"/>
      <c r="AO139" s="3965"/>
      <c r="AP139" s="3965"/>
      <c r="AQ139" s="3965"/>
      <c r="AR139" s="3965"/>
      <c r="AS139" s="3965"/>
      <c r="AT139" s="3965"/>
      <c r="AU139" s="3965"/>
      <c r="AV139" s="3965"/>
      <c r="AW139" s="3965"/>
      <c r="AX139" s="3965"/>
      <c r="AY139" s="3965"/>
      <c r="AZ139" s="3965"/>
      <c r="BA139" s="3965"/>
      <c r="BB139" s="3965"/>
      <c r="BC139" s="3965"/>
      <c r="BD139" s="3965"/>
      <c r="BE139" s="3965"/>
      <c r="BF139" s="3965"/>
      <c r="BG139" s="3965"/>
      <c r="BH139" s="3965"/>
      <c r="BI139" s="3965"/>
      <c r="BJ139" s="3965"/>
      <c r="BK139" s="3965"/>
      <c r="BL139" s="3965"/>
      <c r="BM139" s="3965"/>
      <c r="BN139" s="4206"/>
      <c r="BO139" s="4206"/>
      <c r="BP139" s="4179"/>
      <c r="BQ139" s="4179"/>
      <c r="BR139" s="3965"/>
      <c r="BS139" s="3965"/>
      <c r="BT139" s="4140"/>
      <c r="BU139" s="3965"/>
      <c r="BV139" s="3965"/>
      <c r="BW139" s="3965"/>
      <c r="BX139" s="4140"/>
      <c r="BY139" s="3965"/>
      <c r="BZ139" s="3965"/>
      <c r="CA139" s="3965"/>
      <c r="CB139" s="4140"/>
      <c r="CC139" s="3965"/>
      <c r="CD139" s="3965"/>
      <c r="CE139" s="3965"/>
      <c r="CF139" s="4140"/>
      <c r="CG139" s="3965"/>
      <c r="CH139" s="3965"/>
      <c r="CI139" s="3965"/>
      <c r="CJ139" s="4140"/>
      <c r="CK139" s="3965"/>
      <c r="CL139" s="4206"/>
      <c r="CM139" s="3965"/>
      <c r="CN139" s="4140"/>
      <c r="CO139" s="3965"/>
      <c r="CP139" s="4206"/>
      <c r="CQ139" s="3965"/>
      <c r="CR139" s="4140"/>
      <c r="CS139" s="3965"/>
      <c r="CT139" s="4206"/>
      <c r="CU139" s="3965"/>
      <c r="CV139" s="4140"/>
      <c r="CW139" s="3965"/>
      <c r="CX139" s="4206"/>
      <c r="CY139" s="3965"/>
      <c r="CZ139" s="4140"/>
      <c r="DA139" s="3965"/>
      <c r="DB139" s="3965"/>
      <c r="DC139" s="3965"/>
      <c r="DD139" s="4140"/>
      <c r="DE139" s="3965"/>
      <c r="DF139" s="3965"/>
      <c r="DG139" s="3965"/>
      <c r="DH139" s="4140"/>
      <c r="DI139" s="3965"/>
      <c r="DJ139" s="3965"/>
      <c r="DK139" s="3965"/>
      <c r="DL139" s="4140"/>
      <c r="DM139" s="3965"/>
      <c r="DN139" s="3965"/>
      <c r="DO139" s="3965"/>
      <c r="DP139" s="4140"/>
      <c r="DQ139" s="3965"/>
      <c r="DR139" s="3965"/>
      <c r="DS139" s="3965"/>
      <c r="DT139" s="4140"/>
      <c r="DU139" s="3965"/>
      <c r="DV139" s="3965"/>
      <c r="DW139" s="3965"/>
      <c r="DX139" s="4140"/>
      <c r="DY139" s="3965"/>
      <c r="DZ139" s="4206"/>
    </row>
    <row r="140" spans="36:130" ht="168.75" customHeight="1">
      <c r="AJ140" s="4205"/>
      <c r="AK140" s="3965"/>
      <c r="AL140" s="3965"/>
      <c r="AM140" s="3965"/>
      <c r="AN140" s="3965"/>
      <c r="AO140" s="3965"/>
      <c r="AP140" s="3965"/>
      <c r="AQ140" s="3965"/>
      <c r="AR140" s="3965"/>
      <c r="AS140" s="3965"/>
      <c r="AT140" s="3965"/>
      <c r="AU140" s="3965"/>
      <c r="AV140" s="3965"/>
      <c r="AW140" s="3965"/>
      <c r="AX140" s="3965"/>
      <c r="AY140" s="3965"/>
      <c r="AZ140" s="3965"/>
      <c r="BA140" s="3965"/>
      <c r="BB140" s="3965"/>
      <c r="BC140" s="3965"/>
      <c r="BD140" s="3965"/>
      <c r="BE140" s="3965"/>
      <c r="BF140" s="3965"/>
      <c r="BG140" s="3965"/>
      <c r="BH140" s="3965"/>
      <c r="BI140" s="3965"/>
      <c r="BJ140" s="3965"/>
      <c r="BK140" s="3965"/>
      <c r="BL140" s="3965"/>
      <c r="BM140" s="3965"/>
      <c r="BN140" s="4206"/>
      <c r="BO140" s="4206"/>
      <c r="BP140" s="4179"/>
      <c r="BQ140" s="4179"/>
      <c r="BR140" s="3965"/>
      <c r="BS140" s="3965"/>
      <c r="BT140" s="4140"/>
      <c r="BU140" s="3965"/>
      <c r="BV140" s="3965"/>
      <c r="BW140" s="3965"/>
      <c r="BX140" s="4140"/>
      <c r="BY140" s="3965"/>
      <c r="BZ140" s="3965"/>
      <c r="CA140" s="3965"/>
      <c r="CB140" s="4140"/>
      <c r="CC140" s="3965"/>
      <c r="CD140" s="3965"/>
      <c r="CE140" s="3965"/>
      <c r="CF140" s="4140"/>
      <c r="CG140" s="3965"/>
      <c r="CH140" s="3965"/>
      <c r="CI140" s="3965"/>
      <c r="CJ140" s="4140"/>
      <c r="CK140" s="3965"/>
      <c r="CL140" s="4206"/>
      <c r="CM140" s="3965"/>
      <c r="CN140" s="4140"/>
      <c r="CO140" s="3965"/>
      <c r="CP140" s="4206"/>
      <c r="CQ140" s="3965"/>
      <c r="CR140" s="4140"/>
      <c r="CS140" s="3965"/>
      <c r="CT140" s="4206"/>
      <c r="CU140" s="3965"/>
      <c r="CV140" s="4140"/>
      <c r="CW140" s="3965"/>
      <c r="CX140" s="4206"/>
      <c r="CY140" s="3965"/>
      <c r="CZ140" s="4140"/>
      <c r="DA140" s="3965"/>
      <c r="DB140" s="3965"/>
      <c r="DC140" s="3965"/>
      <c r="DD140" s="4140"/>
      <c r="DE140" s="3965"/>
      <c r="DF140" s="3965"/>
      <c r="DG140" s="3965"/>
      <c r="DH140" s="4140"/>
      <c r="DI140" s="3965"/>
      <c r="DJ140" s="3965"/>
      <c r="DK140" s="3965"/>
      <c r="DL140" s="4140"/>
      <c r="DM140" s="3965"/>
      <c r="DN140" s="3965"/>
      <c r="DO140" s="3965"/>
      <c r="DP140" s="4140"/>
      <c r="DQ140" s="3965"/>
      <c r="DR140" s="3965"/>
      <c r="DS140" s="3965"/>
      <c r="DT140" s="4140"/>
      <c r="DU140" s="3965"/>
      <c r="DV140" s="3965"/>
      <c r="DW140" s="3965"/>
      <c r="DX140" s="4140"/>
      <c r="DY140" s="3965"/>
      <c r="DZ140" s="4206"/>
    </row>
    <row r="141" spans="36:130" ht="168.75" customHeight="1">
      <c r="AJ141" s="4205"/>
      <c r="AK141" s="3965"/>
      <c r="AL141" s="3965"/>
      <c r="AM141" s="3965"/>
      <c r="AN141" s="3965"/>
      <c r="AO141" s="3965"/>
      <c r="AP141" s="3965"/>
      <c r="AQ141" s="3965"/>
      <c r="AR141" s="3965"/>
      <c r="AS141" s="3965"/>
      <c r="AT141" s="3965"/>
      <c r="AU141" s="3965"/>
      <c r="AV141" s="3965"/>
      <c r="AW141" s="3965"/>
      <c r="AX141" s="3965"/>
      <c r="AY141" s="3965"/>
      <c r="AZ141" s="3965"/>
      <c r="BA141" s="3965"/>
      <c r="BB141" s="3965"/>
      <c r="BC141" s="3965"/>
      <c r="BD141" s="3965"/>
      <c r="BE141" s="3965"/>
      <c r="BF141" s="3965"/>
      <c r="BG141" s="3965"/>
      <c r="BH141" s="3965"/>
      <c r="BI141" s="3965"/>
      <c r="BJ141" s="3965"/>
      <c r="BK141" s="3965"/>
      <c r="BL141" s="3965"/>
      <c r="BM141" s="3965"/>
      <c r="BN141" s="4206"/>
      <c r="BO141" s="4206"/>
      <c r="BP141" s="4179"/>
      <c r="BQ141" s="4179"/>
      <c r="BR141" s="3965"/>
      <c r="BS141" s="3965"/>
      <c r="BT141" s="4140"/>
      <c r="BU141" s="3965"/>
      <c r="BV141" s="3965"/>
      <c r="BW141" s="3965"/>
      <c r="BX141" s="4140"/>
      <c r="BY141" s="3965"/>
      <c r="BZ141" s="3965"/>
      <c r="CA141" s="3965"/>
      <c r="CB141" s="4140"/>
      <c r="CC141" s="3965"/>
      <c r="CD141" s="3965"/>
      <c r="CE141" s="3965"/>
      <c r="CF141" s="4140"/>
      <c r="CG141" s="3965"/>
      <c r="CH141" s="3965"/>
      <c r="CI141" s="3965"/>
      <c r="CJ141" s="4140"/>
      <c r="CK141" s="3965"/>
      <c r="CL141" s="4206"/>
      <c r="CM141" s="3965"/>
      <c r="CN141" s="4140"/>
      <c r="CO141" s="3965"/>
      <c r="CP141" s="4206"/>
      <c r="CQ141" s="3965"/>
      <c r="CR141" s="4140"/>
      <c r="CS141" s="3965"/>
      <c r="CT141" s="4206"/>
      <c r="CU141" s="3965"/>
      <c r="CV141" s="4140"/>
      <c r="CW141" s="3965"/>
      <c r="CX141" s="4206"/>
      <c r="CY141" s="3965"/>
      <c r="CZ141" s="4140"/>
      <c r="DA141" s="3965"/>
      <c r="DB141" s="3965"/>
      <c r="DC141" s="3965"/>
      <c r="DD141" s="4140"/>
      <c r="DE141" s="3965"/>
      <c r="DF141" s="3965"/>
      <c r="DG141" s="3965"/>
      <c r="DH141" s="4140"/>
      <c r="DI141" s="3965"/>
      <c r="DJ141" s="3965"/>
      <c r="DK141" s="3965"/>
      <c r="DL141" s="4140"/>
      <c r="DM141" s="3965"/>
      <c r="DN141" s="3965"/>
      <c r="DO141" s="3965"/>
      <c r="DP141" s="4140"/>
      <c r="DQ141" s="3965"/>
      <c r="DR141" s="3965"/>
      <c r="DS141" s="3965"/>
      <c r="DT141" s="4140"/>
      <c r="DU141" s="3965"/>
      <c r="DV141" s="3965"/>
      <c r="DW141" s="3965"/>
      <c r="DX141" s="4140"/>
      <c r="DY141" s="3965"/>
      <c r="DZ141" s="4206"/>
    </row>
    <row r="142" spans="36:130" ht="168.75" customHeight="1">
      <c r="AJ142" s="4205"/>
      <c r="AK142" s="3965"/>
      <c r="AL142" s="3965"/>
      <c r="AM142" s="3965"/>
      <c r="AN142" s="3965"/>
      <c r="AO142" s="3965"/>
      <c r="AP142" s="3965"/>
      <c r="AQ142" s="3965"/>
      <c r="AR142" s="3965"/>
      <c r="AS142" s="3965"/>
      <c r="AT142" s="3965"/>
      <c r="AU142" s="3965"/>
      <c r="AV142" s="3965"/>
      <c r="AW142" s="3965"/>
      <c r="AX142" s="3965"/>
      <c r="AY142" s="3965"/>
      <c r="AZ142" s="3965"/>
      <c r="BA142" s="3965"/>
      <c r="BB142" s="3965"/>
      <c r="BC142" s="3965"/>
      <c r="BD142" s="3965"/>
      <c r="BE142" s="3965"/>
      <c r="BF142" s="3965"/>
      <c r="BG142" s="3965"/>
      <c r="BH142" s="3965"/>
      <c r="BI142" s="3965"/>
      <c r="BJ142" s="3965"/>
      <c r="BK142" s="3965"/>
      <c r="BL142" s="3965"/>
      <c r="BM142" s="3965"/>
      <c r="BN142" s="4206"/>
      <c r="BO142" s="4206"/>
      <c r="BP142" s="4179"/>
      <c r="BQ142" s="4179"/>
      <c r="BR142" s="3965"/>
      <c r="BS142" s="3965"/>
      <c r="BT142" s="4140"/>
      <c r="BU142" s="3965"/>
      <c r="BV142" s="3965"/>
      <c r="BW142" s="3965"/>
      <c r="BX142" s="4140"/>
      <c r="BY142" s="3965"/>
      <c r="BZ142" s="3965"/>
      <c r="CA142" s="3965"/>
      <c r="CB142" s="4140"/>
      <c r="CC142" s="3965"/>
      <c r="CD142" s="3965"/>
      <c r="CE142" s="3965"/>
      <c r="CF142" s="4140"/>
      <c r="CG142" s="3965"/>
      <c r="CH142" s="3965"/>
      <c r="CI142" s="3965"/>
      <c r="CJ142" s="4140"/>
      <c r="CK142" s="3965"/>
      <c r="CL142" s="4206"/>
      <c r="CM142" s="3965"/>
      <c r="CN142" s="4140"/>
      <c r="CO142" s="3965"/>
      <c r="CP142" s="4206"/>
      <c r="CQ142" s="3965"/>
      <c r="CR142" s="4140"/>
      <c r="CS142" s="3965"/>
      <c r="CT142" s="4206"/>
      <c r="CU142" s="3965"/>
      <c r="CV142" s="4140"/>
      <c r="CW142" s="3965"/>
      <c r="CX142" s="4206"/>
      <c r="CY142" s="3965"/>
      <c r="CZ142" s="4140"/>
      <c r="DA142" s="3965"/>
      <c r="DB142" s="3965"/>
      <c r="DC142" s="3965"/>
      <c r="DD142" s="4140"/>
      <c r="DE142" s="3965"/>
      <c r="DF142" s="3965"/>
      <c r="DG142" s="3965"/>
      <c r="DH142" s="4140"/>
      <c r="DI142" s="3965"/>
      <c r="DJ142" s="3965"/>
      <c r="DK142" s="3965"/>
      <c r="DL142" s="4140"/>
      <c r="DM142" s="3965"/>
      <c r="DN142" s="3965"/>
      <c r="DO142" s="3965"/>
      <c r="DP142" s="4140"/>
      <c r="DQ142" s="3965"/>
      <c r="DR142" s="3965"/>
      <c r="DS142" s="3965"/>
      <c r="DT142" s="4140"/>
      <c r="DU142" s="3965"/>
      <c r="DV142" s="3965"/>
      <c r="DW142" s="3965"/>
      <c r="DX142" s="4140"/>
      <c r="DY142" s="3965"/>
      <c r="DZ142" s="4206"/>
    </row>
    <row r="143" spans="36:130" ht="168.75" customHeight="1">
      <c r="AJ143" s="4205"/>
      <c r="AK143" s="3965"/>
      <c r="AL143" s="3965"/>
      <c r="AM143" s="3965"/>
      <c r="AN143" s="3965"/>
      <c r="AO143" s="3965"/>
      <c r="AP143" s="3965"/>
      <c r="AQ143" s="3965"/>
      <c r="AR143" s="3965"/>
      <c r="AS143" s="3965"/>
      <c r="AT143" s="3965"/>
      <c r="AU143" s="3965"/>
      <c r="AV143" s="3965"/>
      <c r="AW143" s="3965"/>
      <c r="AX143" s="3965"/>
      <c r="AY143" s="3965"/>
      <c r="AZ143" s="3965"/>
      <c r="BA143" s="3965"/>
      <c r="BB143" s="3965"/>
      <c r="BC143" s="3965"/>
      <c r="BD143" s="3965"/>
      <c r="BE143" s="3965"/>
      <c r="BF143" s="3965"/>
      <c r="BG143" s="3965"/>
      <c r="BH143" s="3965"/>
      <c r="BI143" s="3965"/>
      <c r="BJ143" s="3965"/>
      <c r="BK143" s="3965"/>
      <c r="BL143" s="3965"/>
      <c r="BM143" s="3965"/>
      <c r="BN143" s="4206"/>
      <c r="BO143" s="4206"/>
      <c r="BP143" s="4179"/>
      <c r="BQ143" s="4179"/>
      <c r="BR143" s="3965"/>
      <c r="BS143" s="3965"/>
      <c r="BT143" s="4140"/>
      <c r="BU143" s="3965"/>
      <c r="BV143" s="3965"/>
      <c r="BW143" s="3965"/>
      <c r="BX143" s="4140"/>
      <c r="BY143" s="3965"/>
      <c r="BZ143" s="3965"/>
      <c r="CA143" s="3965"/>
      <c r="CB143" s="4140"/>
      <c r="CC143" s="3965"/>
      <c r="CD143" s="3965"/>
      <c r="CE143" s="3965"/>
      <c r="CF143" s="4140"/>
      <c r="CG143" s="3965"/>
      <c r="CH143" s="3965"/>
      <c r="CI143" s="3965"/>
      <c r="CJ143" s="4140"/>
      <c r="CK143" s="3965"/>
      <c r="CL143" s="4206"/>
      <c r="CM143" s="3965"/>
      <c r="CN143" s="4140"/>
      <c r="CO143" s="3965"/>
      <c r="CP143" s="4206"/>
      <c r="CQ143" s="3965"/>
      <c r="CR143" s="4140"/>
      <c r="CS143" s="3965"/>
      <c r="CT143" s="4206"/>
      <c r="CU143" s="3965"/>
      <c r="CV143" s="4140"/>
      <c r="CW143" s="3965"/>
      <c r="CX143" s="4206"/>
      <c r="CY143" s="3965"/>
      <c r="CZ143" s="4140"/>
      <c r="DA143" s="3965"/>
      <c r="DB143" s="3965"/>
      <c r="DC143" s="3965"/>
      <c r="DD143" s="4140"/>
      <c r="DE143" s="3965"/>
      <c r="DF143" s="3965"/>
      <c r="DG143" s="3965"/>
      <c r="DH143" s="4140"/>
      <c r="DI143" s="3965"/>
      <c r="DJ143" s="3965"/>
      <c r="DK143" s="3965"/>
      <c r="DL143" s="4140"/>
      <c r="DM143" s="3965"/>
      <c r="DN143" s="3965"/>
      <c r="DO143" s="3965"/>
      <c r="DP143" s="4140"/>
      <c r="DQ143" s="3965"/>
      <c r="DR143" s="3965"/>
      <c r="DS143" s="3965"/>
      <c r="DT143" s="4140"/>
      <c r="DU143" s="3965"/>
      <c r="DV143" s="3965"/>
      <c r="DW143" s="3965"/>
      <c r="DX143" s="4140"/>
      <c r="DY143" s="3965"/>
      <c r="DZ143" s="4206"/>
    </row>
    <row r="144" spans="36:130" ht="168.75" customHeight="1">
      <c r="AJ144" s="4205"/>
      <c r="AK144" s="3965"/>
      <c r="AL144" s="3965"/>
      <c r="AM144" s="3965"/>
      <c r="AN144" s="3965"/>
      <c r="AO144" s="3965"/>
      <c r="AP144" s="3965"/>
      <c r="AQ144" s="3965"/>
      <c r="AR144" s="3965"/>
      <c r="AS144" s="3965"/>
      <c r="AT144" s="3965"/>
      <c r="AU144" s="3965"/>
      <c r="AV144" s="3965"/>
      <c r="AW144" s="3965"/>
      <c r="AX144" s="3965"/>
      <c r="AY144" s="3965"/>
      <c r="AZ144" s="3965"/>
      <c r="BA144" s="3965"/>
      <c r="BB144" s="3965"/>
      <c r="BC144" s="3965"/>
      <c r="BD144" s="3965"/>
      <c r="BE144" s="3965"/>
      <c r="BF144" s="3965"/>
      <c r="BG144" s="3965"/>
      <c r="BH144" s="3965"/>
      <c r="BI144" s="3965"/>
      <c r="BJ144" s="3965"/>
      <c r="BK144" s="3965"/>
      <c r="BL144" s="3965"/>
      <c r="BM144" s="3965"/>
      <c r="BN144" s="4206"/>
      <c r="BO144" s="4206"/>
      <c r="BP144" s="4179"/>
      <c r="BQ144" s="4179"/>
      <c r="BR144" s="3965"/>
      <c r="BS144" s="3965"/>
      <c r="BT144" s="4140"/>
      <c r="BU144" s="3965"/>
      <c r="BV144" s="3965"/>
      <c r="BW144" s="3965"/>
      <c r="BX144" s="4140"/>
      <c r="BY144" s="3965"/>
      <c r="BZ144" s="3965"/>
      <c r="CA144" s="3965"/>
      <c r="CB144" s="4140"/>
      <c r="CC144" s="3965"/>
      <c r="CD144" s="3965"/>
      <c r="CE144" s="3965"/>
      <c r="CF144" s="4140"/>
      <c r="CG144" s="3965"/>
      <c r="CH144" s="3965"/>
      <c r="CI144" s="3965"/>
      <c r="CJ144" s="4140"/>
      <c r="CK144" s="3965"/>
      <c r="CL144" s="4206"/>
      <c r="CM144" s="3965"/>
      <c r="CN144" s="4140"/>
      <c r="CO144" s="3965"/>
      <c r="CP144" s="4206"/>
      <c r="CQ144" s="3965"/>
      <c r="CR144" s="4140"/>
      <c r="CS144" s="3965"/>
      <c r="CT144" s="4206"/>
      <c r="CU144" s="3965"/>
      <c r="CV144" s="4140"/>
      <c r="CW144" s="3965"/>
      <c r="CX144" s="4206"/>
      <c r="CY144" s="3965"/>
      <c r="CZ144" s="4140"/>
      <c r="DA144" s="3965"/>
      <c r="DB144" s="3965"/>
      <c r="DC144" s="3965"/>
      <c r="DD144" s="4140"/>
      <c r="DE144" s="3965"/>
      <c r="DF144" s="3965"/>
      <c r="DG144" s="3965"/>
      <c r="DH144" s="4140"/>
      <c r="DI144" s="3965"/>
      <c r="DJ144" s="3965"/>
      <c r="DK144" s="3965"/>
      <c r="DL144" s="4140"/>
      <c r="DM144" s="3965"/>
      <c r="DN144" s="3965"/>
      <c r="DO144" s="3965"/>
      <c r="DP144" s="4140"/>
      <c r="DQ144" s="3965"/>
      <c r="DR144" s="3965"/>
      <c r="DS144" s="3965"/>
      <c r="DT144" s="4140"/>
      <c r="DU144" s="3965"/>
      <c r="DV144" s="3965"/>
      <c r="DW144" s="3965"/>
      <c r="DX144" s="4140"/>
      <c r="DY144" s="3965"/>
      <c r="DZ144" s="4206"/>
    </row>
    <row r="145" spans="36:130" ht="168.75" customHeight="1">
      <c r="AJ145" s="4205"/>
      <c r="AK145" s="3965"/>
      <c r="AL145" s="3965"/>
      <c r="AM145" s="3965"/>
      <c r="AN145" s="3965"/>
      <c r="AO145" s="3965"/>
      <c r="AP145" s="3965"/>
      <c r="AQ145" s="3965"/>
      <c r="AR145" s="3965"/>
      <c r="AS145" s="3965"/>
      <c r="AT145" s="3965"/>
      <c r="AU145" s="3965"/>
      <c r="AV145" s="3965"/>
      <c r="AW145" s="3965"/>
      <c r="AX145" s="3965"/>
      <c r="AY145" s="3965"/>
      <c r="AZ145" s="3965"/>
      <c r="BA145" s="3965"/>
      <c r="BB145" s="3965"/>
      <c r="BC145" s="3965"/>
      <c r="BD145" s="3965"/>
      <c r="BE145" s="3965"/>
      <c r="BF145" s="3965"/>
      <c r="BG145" s="3965"/>
      <c r="BH145" s="3965"/>
      <c r="BI145" s="3965"/>
      <c r="BJ145" s="3965"/>
      <c r="BK145" s="3965"/>
      <c r="BL145" s="3965"/>
      <c r="BM145" s="3965"/>
      <c r="BN145" s="4206"/>
      <c r="BO145" s="4206"/>
      <c r="BP145" s="4179"/>
      <c r="BQ145" s="4179"/>
      <c r="BR145" s="3965"/>
      <c r="BS145" s="3965"/>
      <c r="BT145" s="4140"/>
      <c r="BU145" s="3965"/>
      <c r="BV145" s="3965"/>
      <c r="BW145" s="3965"/>
      <c r="BX145" s="4140"/>
      <c r="BY145" s="3965"/>
      <c r="BZ145" s="3965"/>
      <c r="CA145" s="3965"/>
      <c r="CB145" s="4140"/>
      <c r="CC145" s="3965"/>
      <c r="CD145" s="3965"/>
      <c r="CE145" s="3965"/>
      <c r="CF145" s="4140"/>
      <c r="CG145" s="3965"/>
      <c r="CH145" s="3965"/>
      <c r="CI145" s="3965"/>
      <c r="CJ145" s="4140"/>
      <c r="CK145" s="3965"/>
      <c r="CL145" s="4206"/>
      <c r="CM145" s="3965"/>
      <c r="CN145" s="4140"/>
      <c r="CO145" s="3965"/>
      <c r="CP145" s="4206"/>
      <c r="CQ145" s="3965"/>
      <c r="CR145" s="4140"/>
      <c r="CS145" s="3965"/>
      <c r="CT145" s="4206"/>
      <c r="CU145" s="3965"/>
      <c r="CV145" s="4140"/>
      <c r="CW145" s="3965"/>
      <c r="CX145" s="4206"/>
      <c r="CY145" s="3965"/>
      <c r="CZ145" s="4140"/>
      <c r="DA145" s="3965"/>
      <c r="DB145" s="3965"/>
      <c r="DC145" s="3965"/>
      <c r="DD145" s="4140"/>
      <c r="DE145" s="3965"/>
      <c r="DF145" s="3965"/>
      <c r="DG145" s="3965"/>
      <c r="DH145" s="4140"/>
      <c r="DI145" s="3965"/>
      <c r="DJ145" s="3965"/>
      <c r="DK145" s="3965"/>
      <c r="DL145" s="4140"/>
      <c r="DM145" s="3965"/>
      <c r="DN145" s="3965"/>
      <c r="DO145" s="3965"/>
      <c r="DP145" s="4140"/>
      <c r="DQ145" s="3965"/>
      <c r="DR145" s="3965"/>
      <c r="DS145" s="3965"/>
      <c r="DT145" s="4140"/>
      <c r="DU145" s="3965"/>
      <c r="DV145" s="3965"/>
      <c r="DW145" s="3965"/>
      <c r="DX145" s="4140"/>
      <c r="DY145" s="3965"/>
      <c r="DZ145" s="4206"/>
    </row>
    <row r="146" spans="36:130" ht="168.75" customHeight="1">
      <c r="AJ146" s="4205"/>
      <c r="AK146" s="3965"/>
      <c r="AL146" s="3965"/>
      <c r="AM146" s="3965"/>
      <c r="AN146" s="3965"/>
      <c r="AO146" s="3965"/>
      <c r="AP146" s="3965"/>
      <c r="AQ146" s="3965"/>
      <c r="AR146" s="3965"/>
      <c r="AS146" s="3965"/>
      <c r="AT146" s="3965"/>
      <c r="AU146" s="3965"/>
      <c r="AV146" s="3965"/>
      <c r="AW146" s="3965"/>
      <c r="AX146" s="3965"/>
      <c r="AY146" s="3965"/>
      <c r="AZ146" s="3965"/>
      <c r="BA146" s="3965"/>
      <c r="BB146" s="3965"/>
      <c r="BC146" s="3965"/>
      <c r="BD146" s="3965"/>
      <c r="BE146" s="3965"/>
      <c r="BF146" s="3965"/>
      <c r="BG146" s="3965"/>
      <c r="BH146" s="3965"/>
      <c r="BI146" s="3965"/>
      <c r="BJ146" s="3965"/>
      <c r="BK146" s="3965"/>
      <c r="BL146" s="3965"/>
      <c r="BM146" s="3965"/>
      <c r="BN146" s="4206"/>
      <c r="BO146" s="4206"/>
      <c r="BP146" s="4179"/>
      <c r="BQ146" s="4179"/>
      <c r="BR146" s="3965"/>
      <c r="BS146" s="3965"/>
      <c r="BT146" s="4140"/>
      <c r="BU146" s="3965"/>
      <c r="BV146" s="3965"/>
      <c r="BW146" s="3965"/>
      <c r="BX146" s="4140"/>
      <c r="BY146" s="3965"/>
      <c r="BZ146" s="3965"/>
      <c r="CA146" s="3965"/>
      <c r="CB146" s="4140"/>
      <c r="CC146" s="3965"/>
      <c r="CD146" s="3965"/>
      <c r="CE146" s="3965"/>
      <c r="CF146" s="4140"/>
      <c r="CG146" s="3965"/>
      <c r="CH146" s="3965"/>
      <c r="CI146" s="3965"/>
      <c r="CJ146" s="4140"/>
      <c r="CK146" s="3965"/>
      <c r="CL146" s="4206"/>
      <c r="CM146" s="3965"/>
      <c r="CN146" s="4140"/>
      <c r="CO146" s="3965"/>
      <c r="CP146" s="4206"/>
      <c r="CQ146" s="3965"/>
      <c r="CR146" s="4140"/>
      <c r="CS146" s="3965"/>
      <c r="CT146" s="4206"/>
      <c r="CU146" s="3965"/>
      <c r="CV146" s="4140"/>
      <c r="CW146" s="3965"/>
      <c r="CX146" s="4206"/>
      <c r="CY146" s="3965"/>
      <c r="CZ146" s="4140"/>
      <c r="DA146" s="3965"/>
      <c r="DB146" s="3965"/>
      <c r="DC146" s="3965"/>
      <c r="DD146" s="4140"/>
      <c r="DE146" s="3965"/>
      <c r="DF146" s="3965"/>
      <c r="DG146" s="3965"/>
      <c r="DH146" s="4140"/>
      <c r="DI146" s="3965"/>
      <c r="DJ146" s="3965"/>
      <c r="DK146" s="3965"/>
      <c r="DL146" s="4140"/>
      <c r="DM146" s="3965"/>
      <c r="DN146" s="3965"/>
      <c r="DO146" s="3965"/>
      <c r="DP146" s="4140"/>
      <c r="DQ146" s="3965"/>
      <c r="DR146" s="3965"/>
      <c r="DS146" s="3965"/>
      <c r="DT146" s="4140"/>
      <c r="DU146" s="3965"/>
      <c r="DV146" s="3965"/>
      <c r="DW146" s="3965"/>
      <c r="DX146" s="4140"/>
      <c r="DY146" s="3965"/>
      <c r="DZ146" s="4206"/>
    </row>
    <row r="147" spans="36:130" ht="168.75" customHeight="1">
      <c r="AJ147" s="4205"/>
      <c r="AK147" s="3965"/>
      <c r="AL147" s="3965"/>
      <c r="AM147" s="3965"/>
      <c r="AN147" s="3965"/>
      <c r="AO147" s="3965"/>
      <c r="AP147" s="3965"/>
      <c r="AQ147" s="3965"/>
      <c r="AR147" s="3965"/>
      <c r="AS147" s="3965"/>
      <c r="AT147" s="3965"/>
      <c r="AU147" s="3965"/>
      <c r="AV147" s="3965"/>
      <c r="AW147" s="3965"/>
      <c r="AX147" s="3965"/>
      <c r="AY147" s="3965"/>
      <c r="AZ147" s="3965"/>
      <c r="BA147" s="3965"/>
      <c r="BB147" s="3965"/>
      <c r="BC147" s="3965"/>
      <c r="BD147" s="3965"/>
      <c r="BE147" s="3965"/>
      <c r="BF147" s="3965"/>
      <c r="BG147" s="3965"/>
      <c r="BH147" s="3965"/>
      <c r="BI147" s="3965"/>
      <c r="BJ147" s="3965"/>
      <c r="BK147" s="3965"/>
      <c r="BL147" s="3965"/>
      <c r="BM147" s="3965"/>
      <c r="BN147" s="4206"/>
      <c r="BO147" s="4206"/>
      <c r="BP147" s="4179"/>
      <c r="BQ147" s="4179"/>
      <c r="BR147" s="3965"/>
      <c r="BS147" s="3965"/>
      <c r="BT147" s="4140"/>
      <c r="BU147" s="3965"/>
      <c r="BV147" s="3965"/>
      <c r="BW147" s="3965"/>
      <c r="BX147" s="4140"/>
      <c r="BY147" s="3965"/>
      <c r="BZ147" s="3965"/>
      <c r="CA147" s="3965"/>
      <c r="CB147" s="4140"/>
      <c r="CC147" s="3965"/>
      <c r="CD147" s="3965"/>
      <c r="CE147" s="3965"/>
      <c r="CF147" s="4140"/>
      <c r="CG147" s="3965"/>
      <c r="CH147" s="3965"/>
      <c r="CI147" s="3965"/>
      <c r="CJ147" s="4140"/>
      <c r="CK147" s="3965"/>
      <c r="CL147" s="4206"/>
      <c r="CM147" s="3965"/>
      <c r="CN147" s="4140"/>
      <c r="CO147" s="3965"/>
      <c r="CP147" s="4206"/>
      <c r="CQ147" s="3965"/>
      <c r="CR147" s="4140"/>
      <c r="CS147" s="3965"/>
      <c r="CT147" s="4206"/>
      <c r="CU147" s="3965"/>
      <c r="CV147" s="4140"/>
      <c r="CW147" s="3965"/>
      <c r="CX147" s="4206"/>
      <c r="CY147" s="3965"/>
      <c r="CZ147" s="4140"/>
      <c r="DA147" s="3965"/>
      <c r="DB147" s="3965"/>
      <c r="DC147" s="3965"/>
      <c r="DD147" s="4140"/>
      <c r="DE147" s="3965"/>
      <c r="DF147" s="3965"/>
      <c r="DG147" s="3965"/>
      <c r="DH147" s="4140"/>
      <c r="DI147" s="3965"/>
      <c r="DJ147" s="3965"/>
      <c r="DK147" s="3965"/>
      <c r="DL147" s="4140"/>
      <c r="DM147" s="3965"/>
      <c r="DN147" s="3965"/>
      <c r="DO147" s="3965"/>
      <c r="DP147" s="4140"/>
      <c r="DQ147" s="3965"/>
      <c r="DR147" s="3965"/>
      <c r="DS147" s="3965"/>
      <c r="DT147" s="4140"/>
      <c r="DU147" s="3965"/>
      <c r="DV147" s="3965"/>
      <c r="DW147" s="3965"/>
      <c r="DX147" s="4140"/>
      <c r="DY147" s="3965"/>
      <c r="DZ147" s="4206"/>
    </row>
    <row r="148" spans="36:130" ht="168.75" customHeight="1">
      <c r="AJ148" s="4205"/>
      <c r="AK148" s="3965"/>
      <c r="AL148" s="3965"/>
      <c r="AM148" s="3965"/>
      <c r="AN148" s="3965"/>
      <c r="AO148" s="3965"/>
      <c r="AP148" s="3965"/>
      <c r="AQ148" s="3965"/>
      <c r="AR148" s="3965"/>
      <c r="AS148" s="3965"/>
      <c r="AT148" s="3965"/>
      <c r="AU148" s="3965"/>
      <c r="AV148" s="3965"/>
      <c r="AW148" s="3965"/>
      <c r="AX148" s="3965"/>
      <c r="AY148" s="3965"/>
      <c r="AZ148" s="3965"/>
      <c r="BA148" s="3965"/>
      <c r="BB148" s="3965"/>
      <c r="BC148" s="3965"/>
      <c r="BD148" s="3965"/>
      <c r="BE148" s="3965"/>
      <c r="BF148" s="3965"/>
      <c r="BG148" s="3965"/>
      <c r="BH148" s="3965"/>
      <c r="BI148" s="3965"/>
      <c r="BJ148" s="3965"/>
      <c r="BK148" s="3965"/>
      <c r="BL148" s="3965"/>
      <c r="BM148" s="3965"/>
      <c r="BN148" s="4206"/>
      <c r="BO148" s="4206"/>
      <c r="BP148" s="4179"/>
      <c r="BQ148" s="4179"/>
      <c r="BR148" s="3965"/>
      <c r="BS148" s="3965"/>
      <c r="BT148" s="4140"/>
      <c r="BU148" s="3965"/>
      <c r="BV148" s="3965"/>
      <c r="BW148" s="3965"/>
      <c r="BX148" s="4140"/>
      <c r="BY148" s="3965"/>
      <c r="BZ148" s="3965"/>
      <c r="CA148" s="3965"/>
      <c r="CB148" s="4140"/>
      <c r="CC148" s="3965"/>
      <c r="CD148" s="3965"/>
      <c r="CE148" s="3965"/>
      <c r="CF148" s="4140"/>
      <c r="CG148" s="3965"/>
      <c r="CH148" s="3965"/>
      <c r="CI148" s="3965"/>
      <c r="CJ148" s="4140"/>
      <c r="CK148" s="3965"/>
      <c r="CL148" s="4206"/>
      <c r="CM148" s="3965"/>
      <c r="CN148" s="4140"/>
      <c r="CO148" s="3965"/>
      <c r="CP148" s="4206"/>
      <c r="CQ148" s="3965"/>
      <c r="CR148" s="4140"/>
      <c r="CS148" s="3965"/>
      <c r="CT148" s="4206"/>
      <c r="CU148" s="3965"/>
      <c r="CV148" s="4140"/>
      <c r="CW148" s="3965"/>
      <c r="CX148" s="4206"/>
      <c r="CY148" s="3965"/>
      <c r="CZ148" s="4140"/>
      <c r="DA148" s="3965"/>
      <c r="DB148" s="3965"/>
      <c r="DC148" s="3965"/>
      <c r="DD148" s="4140"/>
      <c r="DE148" s="3965"/>
      <c r="DF148" s="3965"/>
      <c r="DG148" s="3965"/>
      <c r="DH148" s="4140"/>
      <c r="DI148" s="3965"/>
      <c r="DJ148" s="3965"/>
      <c r="DK148" s="3965"/>
      <c r="DL148" s="4140"/>
      <c r="DM148" s="3965"/>
      <c r="DN148" s="3965"/>
      <c r="DO148" s="3965"/>
      <c r="DP148" s="4140"/>
      <c r="DQ148" s="3965"/>
      <c r="DR148" s="3965"/>
      <c r="DS148" s="3965"/>
      <c r="DT148" s="4140"/>
      <c r="DU148" s="3965"/>
      <c r="DV148" s="3965"/>
      <c r="DW148" s="3965"/>
      <c r="DX148" s="4140"/>
      <c r="DY148" s="3965"/>
      <c r="DZ148" s="4206"/>
    </row>
    <row r="149" spans="36:130" ht="168.75" customHeight="1">
      <c r="AJ149" s="4205"/>
      <c r="AK149" s="3965"/>
      <c r="AL149" s="3965"/>
      <c r="AM149" s="3965"/>
      <c r="AN149" s="3965"/>
      <c r="AO149" s="3965"/>
      <c r="AP149" s="3965"/>
      <c r="AQ149" s="3965"/>
      <c r="AR149" s="3965"/>
      <c r="AS149" s="3965"/>
      <c r="AT149" s="3965"/>
      <c r="AU149" s="3965"/>
      <c r="AV149" s="3965"/>
      <c r="AW149" s="3965"/>
      <c r="AX149" s="3965"/>
      <c r="AY149" s="3965"/>
      <c r="AZ149" s="3965"/>
      <c r="BA149" s="3965"/>
      <c r="BB149" s="3965"/>
      <c r="BC149" s="3965"/>
      <c r="BD149" s="3965"/>
      <c r="BE149" s="3965"/>
      <c r="BF149" s="3965"/>
      <c r="BG149" s="3965"/>
      <c r="BH149" s="3965"/>
      <c r="BI149" s="3965"/>
      <c r="BJ149" s="3965"/>
      <c r="BK149" s="3965"/>
      <c r="BL149" s="3965"/>
      <c r="BM149" s="3965"/>
      <c r="BN149" s="4206"/>
      <c r="BO149" s="4206"/>
      <c r="BP149" s="4179"/>
      <c r="BQ149" s="4179"/>
      <c r="BR149" s="3965"/>
      <c r="BS149" s="3965"/>
      <c r="BT149" s="4140"/>
      <c r="BU149" s="3965"/>
      <c r="BV149" s="3965"/>
      <c r="BW149" s="3965"/>
      <c r="BX149" s="4140"/>
      <c r="BY149" s="3965"/>
      <c r="BZ149" s="3965"/>
      <c r="CA149" s="3965"/>
      <c r="CB149" s="4140"/>
      <c r="CC149" s="3965"/>
      <c r="CD149" s="3965"/>
      <c r="CE149" s="3965"/>
      <c r="CF149" s="4140"/>
      <c r="CG149" s="3965"/>
      <c r="CH149" s="3965"/>
      <c r="CI149" s="3965"/>
      <c r="CJ149" s="4140"/>
      <c r="CK149" s="3965"/>
      <c r="CL149" s="4206"/>
      <c r="CM149" s="3965"/>
      <c r="CN149" s="4140"/>
      <c r="CO149" s="3965"/>
      <c r="CP149" s="4206"/>
      <c r="CQ149" s="3965"/>
      <c r="CR149" s="4140"/>
      <c r="CS149" s="3965"/>
      <c r="CT149" s="4206"/>
      <c r="CU149" s="3965"/>
      <c r="CV149" s="4140"/>
      <c r="CW149" s="3965"/>
      <c r="CX149" s="4206"/>
      <c r="CY149" s="3965"/>
      <c r="CZ149" s="4140"/>
      <c r="DA149" s="3965"/>
      <c r="DB149" s="3965"/>
      <c r="DC149" s="3965"/>
      <c r="DD149" s="4140"/>
      <c r="DE149" s="3965"/>
      <c r="DF149" s="3965"/>
      <c r="DG149" s="3965"/>
      <c r="DH149" s="4140"/>
      <c r="DI149" s="3965"/>
      <c r="DJ149" s="3965"/>
      <c r="DK149" s="3965"/>
      <c r="DL149" s="4140"/>
      <c r="DM149" s="3965"/>
      <c r="DN149" s="3965"/>
      <c r="DO149" s="3965"/>
      <c r="DP149" s="4140"/>
      <c r="DQ149" s="3965"/>
      <c r="DR149" s="3965"/>
      <c r="DS149" s="3965"/>
      <c r="DT149" s="4140"/>
      <c r="DU149" s="3965"/>
      <c r="DV149" s="3965"/>
      <c r="DW149" s="3965"/>
      <c r="DX149" s="4140"/>
      <c r="DY149" s="3965"/>
      <c r="DZ149" s="4206"/>
    </row>
    <row r="150" spans="36:130" ht="168.75" customHeight="1">
      <c r="AJ150" s="4205"/>
      <c r="AK150" s="3965"/>
      <c r="AL150" s="3965"/>
      <c r="AM150" s="3965"/>
      <c r="AN150" s="3965"/>
      <c r="AO150" s="3965"/>
      <c r="AP150" s="3965"/>
      <c r="AQ150" s="3965"/>
      <c r="AR150" s="3965"/>
      <c r="AS150" s="3965"/>
      <c r="AT150" s="3965"/>
      <c r="AU150" s="3965"/>
      <c r="AV150" s="3965"/>
      <c r="AW150" s="3965"/>
      <c r="AX150" s="3965"/>
      <c r="AY150" s="3965"/>
      <c r="AZ150" s="3965"/>
      <c r="BA150" s="3965"/>
      <c r="BB150" s="3965"/>
      <c r="BC150" s="3965"/>
      <c r="BD150" s="3965"/>
      <c r="BE150" s="3965"/>
      <c r="BF150" s="3965"/>
      <c r="BG150" s="3965"/>
      <c r="BH150" s="3965"/>
      <c r="BI150" s="3965"/>
      <c r="BJ150" s="3965"/>
      <c r="BK150" s="3965"/>
      <c r="BL150" s="3965"/>
      <c r="BM150" s="3965"/>
      <c r="BN150" s="4206"/>
      <c r="BO150" s="4206"/>
      <c r="BP150" s="4179"/>
      <c r="BQ150" s="4179"/>
      <c r="BR150" s="3965"/>
      <c r="BS150" s="3965"/>
      <c r="BT150" s="4140"/>
      <c r="BU150" s="3965"/>
      <c r="BV150" s="3965"/>
      <c r="BW150" s="3965"/>
      <c r="BX150" s="4140"/>
      <c r="BY150" s="3965"/>
      <c r="BZ150" s="3965"/>
      <c r="CA150" s="3965"/>
      <c r="CB150" s="4140"/>
      <c r="CC150" s="3965"/>
      <c r="CD150" s="3965"/>
      <c r="CE150" s="3965"/>
      <c r="CF150" s="4140"/>
      <c r="CG150" s="3965"/>
      <c r="CH150" s="3965"/>
      <c r="CI150" s="3965"/>
      <c r="CJ150" s="4140"/>
      <c r="CK150" s="3965"/>
      <c r="CL150" s="4206"/>
      <c r="CM150" s="3965"/>
      <c r="CN150" s="4140"/>
      <c r="CO150" s="3965"/>
      <c r="CP150" s="4206"/>
      <c r="CQ150" s="3965"/>
      <c r="CR150" s="4140"/>
      <c r="CS150" s="3965"/>
      <c r="CT150" s="4206"/>
      <c r="CU150" s="3965"/>
      <c r="CV150" s="4140"/>
      <c r="CW150" s="3965"/>
      <c r="CX150" s="4206"/>
      <c r="CY150" s="3965"/>
      <c r="CZ150" s="4140"/>
      <c r="DA150" s="3965"/>
      <c r="DB150" s="3965"/>
      <c r="DC150" s="3965"/>
      <c r="DD150" s="4140"/>
      <c r="DE150" s="3965"/>
      <c r="DF150" s="3965"/>
      <c r="DG150" s="3965"/>
      <c r="DH150" s="4140"/>
      <c r="DI150" s="3965"/>
      <c r="DJ150" s="3965"/>
      <c r="DK150" s="3965"/>
      <c r="DL150" s="4140"/>
      <c r="DM150" s="3965"/>
      <c r="DN150" s="3965"/>
      <c r="DO150" s="3965"/>
      <c r="DP150" s="4140"/>
      <c r="DQ150" s="3965"/>
      <c r="DR150" s="3965"/>
      <c r="DS150" s="3965"/>
      <c r="DT150" s="4140"/>
      <c r="DU150" s="3965"/>
      <c r="DV150" s="3965"/>
      <c r="DW150" s="3965"/>
      <c r="DX150" s="4140"/>
      <c r="DY150" s="3965"/>
      <c r="DZ150" s="4206"/>
    </row>
    <row r="151" spans="36:130" ht="168.75" customHeight="1">
      <c r="AJ151" s="4205"/>
      <c r="AK151" s="3965"/>
      <c r="AL151" s="3965"/>
      <c r="AM151" s="3965"/>
      <c r="AN151" s="3965"/>
      <c r="AO151" s="3965"/>
      <c r="AP151" s="3965"/>
      <c r="AQ151" s="3965"/>
      <c r="AR151" s="3965"/>
      <c r="AS151" s="3965"/>
      <c r="AT151" s="3965"/>
      <c r="AU151" s="3965"/>
      <c r="AV151" s="3965"/>
      <c r="AW151" s="3965"/>
      <c r="AX151" s="3965"/>
      <c r="AY151" s="3965"/>
      <c r="AZ151" s="3965"/>
      <c r="BA151" s="3965"/>
      <c r="BB151" s="3965"/>
      <c r="BC151" s="3965"/>
      <c r="BD151" s="3965"/>
      <c r="BE151" s="3965"/>
      <c r="BF151" s="3965"/>
      <c r="BG151" s="3965"/>
      <c r="BH151" s="3965"/>
      <c r="BI151" s="3965"/>
      <c r="BJ151" s="3965"/>
      <c r="BK151" s="3965"/>
      <c r="BL151" s="3965"/>
      <c r="BM151" s="3965"/>
      <c r="BN151" s="4206"/>
      <c r="BO151" s="4206"/>
      <c r="BP151" s="4179"/>
      <c r="BQ151" s="4179"/>
      <c r="BR151" s="3965"/>
      <c r="BS151" s="3965"/>
      <c r="BT151" s="4140"/>
      <c r="BU151" s="3965"/>
      <c r="BV151" s="3965"/>
      <c r="BW151" s="3965"/>
      <c r="BX151" s="4140"/>
      <c r="BY151" s="3965"/>
      <c r="BZ151" s="3965"/>
      <c r="CA151" s="3965"/>
      <c r="CB151" s="4140"/>
      <c r="CC151" s="3965"/>
      <c r="CD151" s="3965"/>
      <c r="CE151" s="3965"/>
      <c r="CF151" s="4140"/>
      <c r="CG151" s="3965"/>
      <c r="CH151" s="3965"/>
      <c r="CI151" s="3965"/>
      <c r="CJ151" s="4140"/>
      <c r="CK151" s="3965"/>
      <c r="CL151" s="4206"/>
      <c r="CM151" s="3965"/>
      <c r="CN151" s="4140"/>
      <c r="CO151" s="3965"/>
      <c r="CP151" s="4206"/>
      <c r="CQ151" s="3965"/>
      <c r="CR151" s="4140"/>
      <c r="CS151" s="3965"/>
      <c r="CT151" s="4206"/>
      <c r="CU151" s="3965"/>
      <c r="CV151" s="4140"/>
      <c r="CW151" s="3965"/>
      <c r="CX151" s="4206"/>
      <c r="CY151" s="3965"/>
      <c r="CZ151" s="4140"/>
      <c r="DA151" s="3965"/>
      <c r="DB151" s="3965"/>
      <c r="DC151" s="3965"/>
      <c r="DD151" s="4140"/>
      <c r="DE151" s="3965"/>
      <c r="DF151" s="3965"/>
      <c r="DG151" s="3965"/>
      <c r="DH151" s="4140"/>
      <c r="DI151" s="3965"/>
      <c r="DJ151" s="3965"/>
      <c r="DK151" s="3965"/>
      <c r="DL151" s="4140"/>
      <c r="DM151" s="3965"/>
      <c r="DN151" s="3965"/>
      <c r="DO151" s="3965"/>
      <c r="DP151" s="4140"/>
      <c r="DQ151" s="3965"/>
      <c r="DR151" s="3965"/>
      <c r="DS151" s="3965"/>
      <c r="DT151" s="4140"/>
      <c r="DU151" s="3965"/>
      <c r="DV151" s="3965"/>
      <c r="DW151" s="3965"/>
      <c r="DX151" s="4140"/>
      <c r="DY151" s="3965"/>
      <c r="DZ151" s="4206"/>
    </row>
    <row r="152" spans="36:130" ht="168.75" customHeight="1">
      <c r="AJ152" s="4205"/>
      <c r="AK152" s="3965"/>
      <c r="AL152" s="3965"/>
      <c r="AM152" s="3965"/>
      <c r="AN152" s="3965"/>
      <c r="AO152" s="3965"/>
      <c r="AP152" s="3965"/>
      <c r="AQ152" s="3965"/>
      <c r="AR152" s="3965"/>
      <c r="AS152" s="3965"/>
      <c r="AT152" s="3965"/>
      <c r="AU152" s="3965"/>
      <c r="AV152" s="3965"/>
      <c r="AW152" s="3965"/>
      <c r="AX152" s="3965"/>
      <c r="AY152" s="3965"/>
      <c r="AZ152" s="3965"/>
      <c r="BA152" s="3965"/>
      <c r="BB152" s="3965"/>
      <c r="BC152" s="3965"/>
      <c r="BD152" s="3965"/>
      <c r="BE152" s="3965"/>
      <c r="BF152" s="3965"/>
      <c r="BG152" s="3965"/>
      <c r="BH152" s="3965"/>
      <c r="BI152" s="3965"/>
      <c r="BJ152" s="3965"/>
      <c r="BK152" s="3965"/>
      <c r="BL152" s="3965"/>
      <c r="BM152" s="3965"/>
      <c r="BN152" s="4206"/>
      <c r="BO152" s="4206"/>
      <c r="BP152" s="4179"/>
      <c r="BQ152" s="4179"/>
      <c r="BR152" s="3965"/>
      <c r="BS152" s="3965"/>
      <c r="BT152" s="4140"/>
      <c r="BU152" s="3965"/>
      <c r="BV152" s="3965"/>
      <c r="BW152" s="3965"/>
      <c r="BX152" s="4140"/>
      <c r="BY152" s="3965"/>
      <c r="BZ152" s="3965"/>
      <c r="CA152" s="3965"/>
      <c r="CB152" s="4140"/>
      <c r="CC152" s="3965"/>
      <c r="CD152" s="3965"/>
      <c r="CE152" s="3965"/>
      <c r="CF152" s="4140"/>
      <c r="CG152" s="3965"/>
      <c r="CH152" s="3965"/>
      <c r="CI152" s="3965"/>
      <c r="CJ152" s="4140"/>
      <c r="CK152" s="3965"/>
      <c r="CL152" s="4206"/>
      <c r="CM152" s="3965"/>
      <c r="CN152" s="4140"/>
      <c r="CO152" s="3965"/>
      <c r="CP152" s="4206"/>
      <c r="CQ152" s="3965"/>
      <c r="CR152" s="4140"/>
      <c r="CS152" s="3965"/>
      <c r="CT152" s="4206"/>
      <c r="CU152" s="3965"/>
      <c r="CV152" s="4140"/>
      <c r="CW152" s="3965"/>
      <c r="CX152" s="4206"/>
      <c r="CY152" s="3965"/>
      <c r="CZ152" s="4140"/>
      <c r="DA152" s="3965"/>
      <c r="DB152" s="3965"/>
      <c r="DC152" s="3965"/>
      <c r="DD152" s="4140"/>
      <c r="DE152" s="3965"/>
      <c r="DF152" s="3965"/>
      <c r="DG152" s="3965"/>
      <c r="DH152" s="4140"/>
      <c r="DI152" s="3965"/>
      <c r="DJ152" s="3965"/>
      <c r="DK152" s="3965"/>
      <c r="DL152" s="4140"/>
      <c r="DM152" s="3965"/>
      <c r="DN152" s="3965"/>
      <c r="DO152" s="3965"/>
      <c r="DP152" s="4140"/>
      <c r="DQ152" s="3965"/>
      <c r="DR152" s="3965"/>
      <c r="DS152" s="3965"/>
      <c r="DT152" s="4140"/>
      <c r="DU152" s="3965"/>
      <c r="DV152" s="3965"/>
      <c r="DW152" s="3965"/>
      <c r="DX152" s="4140"/>
      <c r="DY152" s="3965"/>
      <c r="DZ152" s="4206"/>
    </row>
    <row r="153" spans="36:130" ht="168.75" customHeight="1">
      <c r="AJ153" s="4205"/>
      <c r="AK153" s="3965"/>
      <c r="AL153" s="3965"/>
      <c r="AM153" s="3965"/>
      <c r="AN153" s="3965"/>
      <c r="AO153" s="3965"/>
      <c r="AP153" s="3965"/>
      <c r="AQ153" s="3965"/>
      <c r="AR153" s="3965"/>
      <c r="AS153" s="3965"/>
      <c r="AT153" s="3965"/>
      <c r="AU153" s="3965"/>
      <c r="AV153" s="3965"/>
      <c r="AW153" s="3965"/>
      <c r="AX153" s="3965"/>
      <c r="AY153" s="3965"/>
      <c r="AZ153" s="3965"/>
      <c r="BA153" s="3965"/>
      <c r="BB153" s="3965"/>
      <c r="BC153" s="3965"/>
      <c r="BD153" s="3965"/>
      <c r="BE153" s="3965"/>
      <c r="BF153" s="3965"/>
      <c r="BG153" s="3965"/>
      <c r="BH153" s="3965"/>
      <c r="BI153" s="3965"/>
      <c r="BJ153" s="3965"/>
      <c r="BK153" s="3965"/>
      <c r="BL153" s="3965"/>
      <c r="BM153" s="3965"/>
      <c r="BN153" s="4206"/>
      <c r="BO153" s="4206"/>
      <c r="BP153" s="4179"/>
      <c r="BQ153" s="4179"/>
      <c r="BR153" s="3965"/>
      <c r="BS153" s="3965"/>
      <c r="BT153" s="4140"/>
      <c r="BU153" s="3965"/>
      <c r="BV153" s="3965"/>
      <c r="BW153" s="3965"/>
      <c r="BX153" s="4140"/>
      <c r="BY153" s="3965"/>
      <c r="BZ153" s="3965"/>
      <c r="CA153" s="3965"/>
      <c r="CB153" s="4140"/>
      <c r="CC153" s="3965"/>
      <c r="CD153" s="3965"/>
      <c r="CE153" s="3965"/>
      <c r="CF153" s="4140"/>
      <c r="CG153" s="3965"/>
      <c r="CH153" s="3965"/>
      <c r="CI153" s="3965"/>
      <c r="CJ153" s="4140"/>
      <c r="CK153" s="3965"/>
      <c r="CL153" s="4206"/>
      <c r="CM153" s="3965"/>
      <c r="CN153" s="4140"/>
      <c r="CO153" s="3965"/>
      <c r="CP153" s="4206"/>
      <c r="CQ153" s="3965"/>
      <c r="CR153" s="4140"/>
      <c r="CS153" s="3965"/>
      <c r="CT153" s="4206"/>
      <c r="CU153" s="3965"/>
      <c r="CV153" s="4140"/>
      <c r="CW153" s="3965"/>
      <c r="CX153" s="4206"/>
      <c r="CY153" s="3965"/>
      <c r="CZ153" s="4140"/>
      <c r="DA153" s="3965"/>
      <c r="DB153" s="3965"/>
      <c r="DC153" s="3965"/>
      <c r="DD153" s="4140"/>
      <c r="DE153" s="3965"/>
      <c r="DF153" s="3965"/>
      <c r="DG153" s="3965"/>
      <c r="DH153" s="4140"/>
      <c r="DI153" s="3965"/>
      <c r="DJ153" s="3965"/>
      <c r="DK153" s="3965"/>
      <c r="DL153" s="4140"/>
      <c r="DM153" s="3965"/>
      <c r="DN153" s="3965"/>
      <c r="DO153" s="3965"/>
      <c r="DP153" s="4140"/>
      <c r="DQ153" s="3965"/>
      <c r="DR153" s="3965"/>
      <c r="DS153" s="3965"/>
      <c r="DT153" s="4140"/>
      <c r="DU153" s="3965"/>
      <c r="DV153" s="3965"/>
      <c r="DW153" s="3965"/>
      <c r="DX153" s="4140"/>
      <c r="DY153" s="3965"/>
      <c r="DZ153" s="4206"/>
    </row>
    <row r="154" spans="36:130" ht="168.75" customHeight="1">
      <c r="AJ154" s="4205"/>
      <c r="AK154" s="3965"/>
      <c r="AL154" s="3965"/>
      <c r="AM154" s="3965"/>
      <c r="AN154" s="3965"/>
      <c r="AO154" s="3965"/>
      <c r="AP154" s="3965"/>
      <c r="AQ154" s="3965"/>
      <c r="AR154" s="3965"/>
      <c r="AS154" s="3965"/>
      <c r="AT154" s="3965"/>
      <c r="AU154" s="3965"/>
      <c r="AV154" s="3965"/>
      <c r="AW154" s="3965"/>
      <c r="AX154" s="3965"/>
      <c r="AY154" s="3965"/>
      <c r="AZ154" s="3965"/>
      <c r="BA154" s="3965"/>
      <c r="BB154" s="3965"/>
      <c r="BC154" s="3965"/>
      <c r="BD154" s="3965"/>
      <c r="BE154" s="3965"/>
      <c r="BF154" s="3965"/>
      <c r="BG154" s="3965"/>
      <c r="BH154" s="3965"/>
      <c r="BI154" s="3965"/>
      <c r="BJ154" s="3965"/>
      <c r="BK154" s="3965"/>
      <c r="BL154" s="3965"/>
      <c r="BM154" s="3965"/>
      <c r="BN154" s="4206"/>
      <c r="BO154" s="4206"/>
      <c r="BP154" s="4179"/>
      <c r="BQ154" s="4179"/>
      <c r="BR154" s="3965"/>
      <c r="BS154" s="3965"/>
      <c r="BT154" s="4140"/>
      <c r="BU154" s="3965"/>
      <c r="BV154" s="3965"/>
      <c r="BW154" s="3965"/>
      <c r="BX154" s="4140"/>
      <c r="BY154" s="3965"/>
      <c r="BZ154" s="3965"/>
      <c r="CA154" s="3965"/>
      <c r="CB154" s="4140"/>
      <c r="CC154" s="3965"/>
      <c r="CD154" s="3965"/>
      <c r="CE154" s="3965"/>
      <c r="CF154" s="4140"/>
      <c r="CG154" s="3965"/>
      <c r="CH154" s="3965"/>
      <c r="CI154" s="3965"/>
      <c r="CJ154" s="4140"/>
      <c r="CK154" s="3965"/>
      <c r="CL154" s="4206"/>
      <c r="CM154" s="3965"/>
      <c r="CN154" s="4140"/>
      <c r="CO154" s="3965"/>
      <c r="CP154" s="4206"/>
      <c r="CQ154" s="3965"/>
      <c r="CR154" s="4140"/>
      <c r="CS154" s="3965"/>
      <c r="CT154" s="4206"/>
      <c r="CU154" s="3965"/>
      <c r="CV154" s="4140"/>
      <c r="CW154" s="3965"/>
      <c r="CX154" s="4206"/>
      <c r="CY154" s="3965"/>
      <c r="CZ154" s="4140"/>
      <c r="DA154" s="3965"/>
      <c r="DB154" s="3965"/>
      <c r="DC154" s="3965"/>
      <c r="DD154" s="4140"/>
      <c r="DE154" s="3965"/>
      <c r="DF154" s="3965"/>
      <c r="DG154" s="3965"/>
      <c r="DH154" s="4140"/>
      <c r="DI154" s="3965"/>
      <c r="DJ154" s="3965"/>
      <c r="DK154" s="3965"/>
      <c r="DL154" s="4140"/>
      <c r="DM154" s="3965"/>
      <c r="DN154" s="3965"/>
      <c r="DO154" s="3965"/>
      <c r="DP154" s="4140"/>
      <c r="DQ154" s="3965"/>
      <c r="DR154" s="3965"/>
      <c r="DS154" s="3965"/>
      <c r="DT154" s="4140"/>
      <c r="DU154" s="3965"/>
      <c r="DV154" s="3965"/>
      <c r="DW154" s="3965"/>
      <c r="DX154" s="4140"/>
      <c r="DY154" s="3965"/>
      <c r="DZ154" s="4206"/>
    </row>
    <row r="155" spans="36:130" ht="168.75" customHeight="1">
      <c r="AJ155" s="4205"/>
      <c r="AK155" s="3965"/>
      <c r="AL155" s="3965"/>
      <c r="AM155" s="3965"/>
      <c r="AN155" s="3965"/>
      <c r="AO155" s="3965"/>
      <c r="AP155" s="3965"/>
      <c r="AQ155" s="3965"/>
      <c r="AR155" s="3965"/>
      <c r="AS155" s="3965"/>
      <c r="AT155" s="3965"/>
      <c r="AU155" s="3965"/>
      <c r="AV155" s="3965"/>
      <c r="AW155" s="3965"/>
      <c r="AX155" s="3965"/>
      <c r="AY155" s="3965"/>
      <c r="AZ155" s="3965"/>
      <c r="BA155" s="3965"/>
      <c r="BB155" s="3965"/>
      <c r="BC155" s="3965"/>
      <c r="BD155" s="3965"/>
      <c r="BE155" s="3965"/>
      <c r="BF155" s="3965"/>
      <c r="BG155" s="3965"/>
      <c r="BH155" s="3965"/>
      <c r="BI155" s="3965"/>
      <c r="BJ155" s="3965"/>
      <c r="BK155" s="3965"/>
      <c r="BL155" s="3965"/>
      <c r="BM155" s="3965"/>
      <c r="BN155" s="4206"/>
      <c r="BO155" s="4206"/>
      <c r="BP155" s="4179"/>
      <c r="BQ155" s="4179"/>
      <c r="BR155" s="3965"/>
      <c r="BS155" s="3965"/>
      <c r="BT155" s="4140"/>
      <c r="BU155" s="3965"/>
      <c r="BV155" s="3965"/>
      <c r="BW155" s="3965"/>
      <c r="BX155" s="4140"/>
      <c r="BY155" s="3965"/>
      <c r="BZ155" s="3965"/>
      <c r="CA155" s="3965"/>
      <c r="CB155" s="4140"/>
      <c r="CC155" s="3965"/>
      <c r="CD155" s="3965"/>
      <c r="CE155" s="3965"/>
      <c r="CF155" s="4140"/>
      <c r="CG155" s="3965"/>
      <c r="CH155" s="3965"/>
      <c r="CI155" s="3965"/>
      <c r="CJ155" s="4140"/>
      <c r="CK155" s="3965"/>
      <c r="CL155" s="4206"/>
      <c r="CM155" s="3965"/>
      <c r="CN155" s="4140"/>
      <c r="CO155" s="3965"/>
      <c r="CP155" s="4206"/>
      <c r="CQ155" s="3965"/>
      <c r="CR155" s="4140"/>
      <c r="CS155" s="3965"/>
      <c r="CT155" s="4206"/>
      <c r="CU155" s="3965"/>
      <c r="CV155" s="4140"/>
      <c r="CW155" s="3965"/>
      <c r="CX155" s="4206"/>
      <c r="CY155" s="3965"/>
      <c r="CZ155" s="4140"/>
      <c r="DA155" s="3965"/>
      <c r="DB155" s="3965"/>
      <c r="DC155" s="3965"/>
      <c r="DD155" s="4140"/>
      <c r="DE155" s="3965"/>
      <c r="DF155" s="3965"/>
      <c r="DG155" s="3965"/>
      <c r="DH155" s="4140"/>
      <c r="DI155" s="3965"/>
      <c r="DJ155" s="3965"/>
      <c r="DK155" s="3965"/>
      <c r="DL155" s="4140"/>
      <c r="DM155" s="3965"/>
      <c r="DN155" s="3965"/>
      <c r="DO155" s="3965"/>
      <c r="DP155" s="4140"/>
      <c r="DQ155" s="3965"/>
      <c r="DR155" s="3965"/>
      <c r="DS155" s="3965"/>
      <c r="DT155" s="4140"/>
      <c r="DU155" s="3965"/>
      <c r="DV155" s="3965"/>
      <c r="DW155" s="3965"/>
      <c r="DX155" s="4140"/>
      <c r="DY155" s="3965"/>
      <c r="DZ155" s="4206"/>
    </row>
    <row r="156" spans="36:130" ht="168.75" customHeight="1">
      <c r="AJ156" s="4205"/>
      <c r="AK156" s="3965"/>
      <c r="AL156" s="3965"/>
      <c r="AM156" s="3965"/>
      <c r="AN156" s="3965"/>
      <c r="AO156" s="3965"/>
      <c r="AP156" s="3965"/>
      <c r="AQ156" s="3965"/>
      <c r="AR156" s="3965"/>
      <c r="AS156" s="3965"/>
      <c r="AT156" s="3965"/>
      <c r="AU156" s="3965"/>
      <c r="AV156" s="3965"/>
      <c r="AW156" s="3965"/>
      <c r="AX156" s="3965"/>
      <c r="AY156" s="3965"/>
      <c r="AZ156" s="3965"/>
      <c r="BA156" s="3965"/>
      <c r="BB156" s="3965"/>
      <c r="BC156" s="3965"/>
      <c r="BD156" s="3965"/>
      <c r="BE156" s="3965"/>
      <c r="BF156" s="3965"/>
      <c r="BG156" s="3965"/>
      <c r="BH156" s="3965"/>
      <c r="BI156" s="3965"/>
      <c r="BJ156" s="3965"/>
      <c r="BK156" s="3965"/>
      <c r="BL156" s="3965"/>
      <c r="BM156" s="3965"/>
      <c r="BN156" s="4206"/>
      <c r="BO156" s="4206"/>
      <c r="BP156" s="4179"/>
      <c r="BQ156" s="4179"/>
      <c r="BR156" s="3965"/>
      <c r="BS156" s="3965"/>
      <c r="BT156" s="4140"/>
      <c r="BU156" s="3965"/>
      <c r="BV156" s="3965"/>
      <c r="BW156" s="3965"/>
      <c r="BX156" s="4140"/>
      <c r="BY156" s="3965"/>
      <c r="BZ156" s="3965"/>
      <c r="CA156" s="3965"/>
      <c r="CB156" s="4140"/>
      <c r="CC156" s="3965"/>
      <c r="CD156" s="3965"/>
      <c r="CE156" s="3965"/>
      <c r="CF156" s="4140"/>
      <c r="CG156" s="3965"/>
      <c r="CH156" s="3965"/>
      <c r="CI156" s="3965"/>
      <c r="CJ156" s="4140"/>
      <c r="CK156" s="3965"/>
      <c r="CL156" s="4206"/>
      <c r="CM156" s="3965"/>
      <c r="CN156" s="4140"/>
      <c r="CO156" s="3965"/>
      <c r="CP156" s="4206"/>
      <c r="CQ156" s="3965"/>
      <c r="CR156" s="4140"/>
      <c r="CS156" s="3965"/>
      <c r="CT156" s="4206"/>
      <c r="CU156" s="3965"/>
      <c r="CV156" s="4140"/>
      <c r="CW156" s="3965"/>
      <c r="CX156" s="4206"/>
      <c r="CY156" s="3965"/>
      <c r="CZ156" s="4140"/>
      <c r="DA156" s="3965"/>
      <c r="DB156" s="3965"/>
      <c r="DC156" s="3965"/>
      <c r="DD156" s="4140"/>
      <c r="DE156" s="3965"/>
      <c r="DF156" s="3965"/>
      <c r="DG156" s="3965"/>
      <c r="DH156" s="4140"/>
      <c r="DI156" s="3965"/>
      <c r="DJ156" s="3965"/>
      <c r="DK156" s="3965"/>
      <c r="DL156" s="4140"/>
      <c r="DM156" s="3965"/>
      <c r="DN156" s="3965"/>
      <c r="DO156" s="3965"/>
      <c r="DP156" s="4140"/>
      <c r="DQ156" s="3965"/>
      <c r="DR156" s="3965"/>
      <c r="DS156" s="3965"/>
      <c r="DT156" s="4140"/>
      <c r="DU156" s="3965"/>
      <c r="DV156" s="3965"/>
      <c r="DW156" s="3965"/>
      <c r="DX156" s="4140"/>
      <c r="DY156" s="3965"/>
      <c r="DZ156" s="4206"/>
    </row>
    <row r="157" spans="36:130" ht="168.75" customHeight="1">
      <c r="AJ157" s="4205"/>
      <c r="AK157" s="3965"/>
      <c r="AL157" s="3965"/>
      <c r="AM157" s="3965"/>
      <c r="AN157" s="3965"/>
      <c r="AO157" s="3965"/>
      <c r="AP157" s="3965"/>
      <c r="AQ157" s="3965"/>
      <c r="AR157" s="3965"/>
      <c r="AS157" s="3965"/>
      <c r="AT157" s="3965"/>
      <c r="AU157" s="3965"/>
      <c r="AV157" s="3965"/>
      <c r="AW157" s="3965"/>
      <c r="AX157" s="3965"/>
      <c r="AY157" s="3965"/>
      <c r="AZ157" s="3965"/>
      <c r="BA157" s="3965"/>
      <c r="BB157" s="3965"/>
      <c r="BC157" s="3965"/>
      <c r="BD157" s="3965"/>
      <c r="BE157" s="3965"/>
      <c r="BF157" s="3965"/>
      <c r="BG157" s="3965"/>
      <c r="BH157" s="3965"/>
      <c r="BI157" s="3965"/>
      <c r="BJ157" s="3965"/>
      <c r="BK157" s="3965"/>
      <c r="BL157" s="3965"/>
      <c r="BM157" s="3965"/>
      <c r="BN157" s="4206"/>
      <c r="BO157" s="4206"/>
      <c r="BP157" s="4179"/>
      <c r="BQ157" s="4179"/>
      <c r="BR157" s="3965"/>
      <c r="BS157" s="3965"/>
      <c r="BT157" s="4140"/>
      <c r="BU157" s="3965"/>
      <c r="BV157" s="3965"/>
      <c r="BW157" s="3965"/>
      <c r="BX157" s="4140"/>
      <c r="BY157" s="3965"/>
      <c r="BZ157" s="3965"/>
      <c r="CA157" s="3965"/>
      <c r="CB157" s="4140"/>
      <c r="CC157" s="3965"/>
      <c r="CD157" s="3965"/>
      <c r="CE157" s="3965"/>
      <c r="CF157" s="4140"/>
      <c r="CG157" s="3965"/>
      <c r="CH157" s="3965"/>
      <c r="CI157" s="3965"/>
      <c r="CJ157" s="4140"/>
      <c r="CK157" s="3965"/>
      <c r="CL157" s="4206"/>
      <c r="CM157" s="3965"/>
      <c r="CN157" s="4140"/>
      <c r="CO157" s="3965"/>
      <c r="CP157" s="4206"/>
      <c r="CQ157" s="3965"/>
      <c r="CR157" s="4140"/>
      <c r="CS157" s="3965"/>
      <c r="CT157" s="4206"/>
      <c r="CU157" s="3965"/>
      <c r="CV157" s="4140"/>
      <c r="CW157" s="3965"/>
      <c r="CX157" s="4206"/>
      <c r="CY157" s="3965"/>
      <c r="CZ157" s="4140"/>
      <c r="DA157" s="3965"/>
      <c r="DB157" s="3965"/>
      <c r="DC157" s="3965"/>
      <c r="DD157" s="4140"/>
      <c r="DE157" s="3965"/>
      <c r="DF157" s="3965"/>
      <c r="DG157" s="3965"/>
      <c r="DH157" s="4140"/>
      <c r="DI157" s="3965"/>
      <c r="DJ157" s="3965"/>
      <c r="DK157" s="3965"/>
      <c r="DL157" s="4140"/>
      <c r="DM157" s="3965"/>
      <c r="DN157" s="3965"/>
      <c r="DO157" s="3965"/>
      <c r="DP157" s="4140"/>
      <c r="DQ157" s="3965"/>
      <c r="DR157" s="3965"/>
      <c r="DS157" s="3965"/>
      <c r="DT157" s="4140"/>
      <c r="DU157" s="3965"/>
      <c r="DV157" s="3965"/>
      <c r="DW157" s="3965"/>
      <c r="DX157" s="4140"/>
      <c r="DY157" s="3965"/>
      <c r="DZ157" s="4206"/>
    </row>
    <row r="158" spans="36:130" ht="168.75" customHeight="1">
      <c r="AJ158" s="4205"/>
      <c r="AK158" s="3965"/>
      <c r="AL158" s="3965"/>
      <c r="AM158" s="3965"/>
      <c r="AN158" s="3965"/>
      <c r="AO158" s="3965"/>
      <c r="AP158" s="3965"/>
      <c r="AQ158" s="3965"/>
      <c r="AR158" s="3965"/>
      <c r="AS158" s="3965"/>
      <c r="AT158" s="3965"/>
      <c r="AU158" s="3965"/>
      <c r="AV158" s="3965"/>
      <c r="AW158" s="3965"/>
      <c r="AX158" s="3965"/>
      <c r="AY158" s="3965"/>
      <c r="AZ158" s="3965"/>
      <c r="BA158" s="3965"/>
      <c r="BB158" s="3965"/>
      <c r="BC158" s="3965"/>
      <c r="BD158" s="3965"/>
      <c r="BE158" s="3965"/>
      <c r="BF158" s="3965"/>
      <c r="BG158" s="3965"/>
      <c r="BH158" s="3965"/>
      <c r="BI158" s="3965"/>
      <c r="BJ158" s="3965"/>
      <c r="BK158" s="3965"/>
      <c r="BL158" s="3965"/>
      <c r="BM158" s="3965"/>
      <c r="BN158" s="4206"/>
      <c r="BO158" s="4206"/>
      <c r="BP158" s="4179"/>
      <c r="BQ158" s="4179"/>
      <c r="BR158" s="3965"/>
      <c r="BS158" s="3965"/>
      <c r="BT158" s="4140"/>
      <c r="BU158" s="3965"/>
      <c r="BV158" s="3965"/>
      <c r="BW158" s="3965"/>
      <c r="BX158" s="4140"/>
      <c r="BY158" s="3965"/>
      <c r="BZ158" s="3965"/>
      <c r="CA158" s="3965"/>
      <c r="CB158" s="4140"/>
      <c r="CC158" s="3965"/>
      <c r="CD158" s="3965"/>
      <c r="CE158" s="3965"/>
      <c r="CF158" s="4140"/>
      <c r="CG158" s="3965"/>
      <c r="CH158" s="3965"/>
      <c r="CI158" s="3965"/>
      <c r="CJ158" s="4140"/>
      <c r="CK158" s="3965"/>
      <c r="CL158" s="4206"/>
      <c r="CM158" s="3965"/>
      <c r="CN158" s="4140"/>
      <c r="CO158" s="3965"/>
      <c r="CP158" s="4206"/>
      <c r="CQ158" s="3965"/>
      <c r="CR158" s="4140"/>
      <c r="CS158" s="3965"/>
      <c r="CT158" s="4206"/>
      <c r="CU158" s="3965"/>
      <c r="CV158" s="4140"/>
      <c r="CW158" s="3965"/>
      <c r="CX158" s="4206"/>
      <c r="CY158" s="3965"/>
      <c r="CZ158" s="4140"/>
      <c r="DA158" s="3965"/>
      <c r="DB158" s="3965"/>
      <c r="DC158" s="3965"/>
      <c r="DD158" s="4140"/>
      <c r="DE158" s="3965"/>
      <c r="DF158" s="3965"/>
      <c r="DG158" s="3965"/>
      <c r="DH158" s="4140"/>
      <c r="DI158" s="3965"/>
      <c r="DJ158" s="3965"/>
      <c r="DK158" s="3965"/>
      <c r="DL158" s="4140"/>
      <c r="DM158" s="3965"/>
      <c r="DN158" s="3965"/>
      <c r="DO158" s="3965"/>
      <c r="DP158" s="4140"/>
      <c r="DQ158" s="3965"/>
      <c r="DR158" s="3965"/>
      <c r="DS158" s="3965"/>
      <c r="DT158" s="4140"/>
      <c r="DU158" s="3965"/>
      <c r="DV158" s="3965"/>
      <c r="DW158" s="3965"/>
      <c r="DX158" s="4140"/>
      <c r="DY158" s="3965"/>
      <c r="DZ158" s="4206"/>
    </row>
    <row r="159" spans="36:130" ht="168.75" customHeight="1">
      <c r="AJ159" s="4205"/>
      <c r="AK159" s="3965"/>
      <c r="AL159" s="3965"/>
      <c r="AM159" s="3965"/>
      <c r="AN159" s="3965"/>
      <c r="AO159" s="3965"/>
      <c r="AP159" s="3965"/>
      <c r="AQ159" s="3965"/>
      <c r="AR159" s="3965"/>
      <c r="AS159" s="3965"/>
      <c r="AT159" s="3965"/>
      <c r="AU159" s="3965"/>
      <c r="AV159" s="3965"/>
      <c r="AW159" s="3965"/>
      <c r="AX159" s="3965"/>
      <c r="AY159" s="3965"/>
      <c r="AZ159" s="3965"/>
      <c r="BA159" s="3965"/>
      <c r="BB159" s="3965"/>
      <c r="BC159" s="3965"/>
      <c r="BD159" s="3965"/>
      <c r="BE159" s="3965"/>
      <c r="BF159" s="3965"/>
      <c r="BG159" s="3965"/>
      <c r="BH159" s="3965"/>
      <c r="BI159" s="3965"/>
      <c r="BJ159" s="3965"/>
      <c r="BK159" s="3965"/>
      <c r="BL159" s="3965"/>
      <c r="BM159" s="3965"/>
      <c r="BN159" s="4206"/>
      <c r="BO159" s="4206"/>
      <c r="BP159" s="4179"/>
      <c r="BQ159" s="4179"/>
      <c r="BR159" s="3965"/>
      <c r="BS159" s="3965"/>
      <c r="BT159" s="4140"/>
      <c r="BU159" s="3965"/>
      <c r="BV159" s="3965"/>
      <c r="BW159" s="3965"/>
      <c r="BX159" s="4140"/>
      <c r="BY159" s="3965"/>
      <c r="BZ159" s="3965"/>
      <c r="CA159" s="3965"/>
      <c r="CB159" s="4140"/>
      <c r="CC159" s="3965"/>
      <c r="CD159" s="3965"/>
      <c r="CE159" s="3965"/>
      <c r="CF159" s="4140"/>
      <c r="CG159" s="3965"/>
      <c r="CH159" s="3965"/>
      <c r="CI159" s="3965"/>
      <c r="CJ159" s="4140"/>
      <c r="CK159" s="3965"/>
      <c r="CL159" s="4206"/>
      <c r="CM159" s="3965"/>
      <c r="CN159" s="4140"/>
      <c r="CO159" s="3965"/>
      <c r="CP159" s="4206"/>
      <c r="CQ159" s="3965"/>
      <c r="CR159" s="4140"/>
      <c r="CS159" s="3965"/>
      <c r="CT159" s="4206"/>
      <c r="CU159" s="3965"/>
      <c r="CV159" s="4140"/>
      <c r="CW159" s="3965"/>
      <c r="CX159" s="4206"/>
      <c r="CY159" s="3965"/>
      <c r="CZ159" s="4140"/>
      <c r="DA159" s="3965"/>
      <c r="DB159" s="3965"/>
      <c r="DC159" s="3965"/>
      <c r="DD159" s="4140"/>
      <c r="DE159" s="3965"/>
      <c r="DF159" s="3965"/>
      <c r="DG159" s="3965"/>
      <c r="DH159" s="4140"/>
      <c r="DI159" s="3965"/>
      <c r="DJ159" s="3965"/>
      <c r="DK159" s="3965"/>
      <c r="DL159" s="4140"/>
      <c r="DM159" s="3965"/>
      <c r="DN159" s="3965"/>
      <c r="DO159" s="3965"/>
      <c r="DP159" s="4140"/>
      <c r="DQ159" s="3965"/>
      <c r="DR159" s="3965"/>
      <c r="DS159" s="3965"/>
      <c r="DT159" s="4140"/>
      <c r="DU159" s="3965"/>
      <c r="DV159" s="3965"/>
      <c r="DW159" s="3965"/>
      <c r="DX159" s="4140"/>
      <c r="DY159" s="3965"/>
      <c r="DZ159" s="4206"/>
    </row>
    <row r="160" spans="36:130" ht="168.75" customHeight="1">
      <c r="AJ160" s="4205"/>
      <c r="AK160" s="3965"/>
      <c r="AL160" s="3965"/>
      <c r="AM160" s="3965"/>
      <c r="AN160" s="3965"/>
      <c r="AO160" s="3965"/>
      <c r="AP160" s="3965"/>
      <c r="AQ160" s="3965"/>
      <c r="AR160" s="3965"/>
      <c r="AS160" s="3965"/>
      <c r="AT160" s="3965"/>
      <c r="AU160" s="3965"/>
      <c r="AV160" s="3965"/>
      <c r="AW160" s="3965"/>
      <c r="AX160" s="3965"/>
      <c r="AY160" s="3965"/>
      <c r="AZ160" s="3965"/>
      <c r="BA160" s="3965"/>
      <c r="BB160" s="3965"/>
      <c r="BC160" s="3965"/>
      <c r="BD160" s="3965"/>
      <c r="BE160" s="3965"/>
      <c r="BF160" s="3965"/>
      <c r="BG160" s="3965"/>
      <c r="BH160" s="3965"/>
      <c r="BI160" s="3965"/>
      <c r="BJ160" s="3965"/>
      <c r="BK160" s="3965"/>
      <c r="BL160" s="3965"/>
      <c r="BM160" s="3965"/>
      <c r="BN160" s="4206"/>
      <c r="BO160" s="4206"/>
      <c r="BP160" s="4179"/>
      <c r="BQ160" s="4179"/>
      <c r="BR160" s="3965"/>
      <c r="BS160" s="3965"/>
      <c r="BT160" s="4140"/>
      <c r="BU160" s="3965"/>
      <c r="BV160" s="3965"/>
      <c r="BW160" s="3965"/>
      <c r="BX160" s="4140"/>
      <c r="BY160" s="3965"/>
      <c r="BZ160" s="3965"/>
      <c r="CA160" s="3965"/>
      <c r="CB160" s="4140"/>
      <c r="CC160" s="3965"/>
      <c r="CD160" s="3965"/>
      <c r="CE160" s="3965"/>
      <c r="CF160" s="4140"/>
      <c r="CG160" s="3965"/>
      <c r="CH160" s="3965"/>
      <c r="CI160" s="3965"/>
      <c r="CJ160" s="4140"/>
      <c r="CK160" s="3965"/>
      <c r="CL160" s="4206"/>
      <c r="CM160" s="3965"/>
      <c r="CN160" s="4140"/>
      <c r="CO160" s="3965"/>
      <c r="CP160" s="4206"/>
      <c r="CQ160" s="3965"/>
      <c r="CR160" s="4140"/>
      <c r="CS160" s="3965"/>
      <c r="CT160" s="4206"/>
      <c r="CU160" s="3965"/>
      <c r="CV160" s="4140"/>
      <c r="CW160" s="3965"/>
      <c r="CX160" s="4206"/>
      <c r="CY160" s="3965"/>
      <c r="CZ160" s="4140"/>
      <c r="DA160" s="3965"/>
      <c r="DB160" s="3965"/>
      <c r="DC160" s="3965"/>
      <c r="DD160" s="4140"/>
      <c r="DE160" s="3965"/>
      <c r="DF160" s="3965"/>
      <c r="DG160" s="3965"/>
      <c r="DH160" s="4140"/>
      <c r="DI160" s="3965"/>
      <c r="DJ160" s="3965"/>
      <c r="DK160" s="3965"/>
      <c r="DL160" s="4140"/>
      <c r="DM160" s="3965"/>
      <c r="DN160" s="3965"/>
      <c r="DO160" s="3965"/>
      <c r="DP160" s="4140"/>
      <c r="DQ160" s="3965"/>
      <c r="DR160" s="3965"/>
      <c r="DS160" s="3965"/>
      <c r="DT160" s="4140"/>
      <c r="DU160" s="3965"/>
      <c r="DV160" s="3965"/>
      <c r="DW160" s="3965"/>
      <c r="DX160" s="4140"/>
      <c r="DY160" s="3965"/>
      <c r="DZ160" s="4206"/>
    </row>
    <row r="161" spans="36:130" ht="168.75" customHeight="1">
      <c r="AJ161" s="4205"/>
      <c r="AK161" s="3965"/>
      <c r="AL161" s="3965"/>
      <c r="AM161" s="3965"/>
      <c r="AN161" s="3965"/>
      <c r="AO161" s="3965"/>
      <c r="AP161" s="3965"/>
      <c r="AQ161" s="3965"/>
      <c r="AR161" s="3965"/>
      <c r="AS161" s="3965"/>
      <c r="AT161" s="3965"/>
      <c r="AU161" s="3965"/>
      <c r="AV161" s="3965"/>
      <c r="AW161" s="3965"/>
      <c r="AX161" s="3965"/>
      <c r="AY161" s="3965"/>
      <c r="AZ161" s="3965"/>
      <c r="BA161" s="3965"/>
      <c r="BB161" s="3965"/>
      <c r="BC161" s="3965"/>
      <c r="BD161" s="3965"/>
      <c r="BE161" s="3965"/>
      <c r="BF161" s="3965"/>
      <c r="BG161" s="3965"/>
      <c r="BH161" s="3965"/>
      <c r="BI161" s="3965"/>
      <c r="BJ161" s="3965"/>
      <c r="BK161" s="3965"/>
      <c r="BL161" s="3965"/>
      <c r="BM161" s="3965"/>
      <c r="BN161" s="4206"/>
      <c r="BO161" s="4206"/>
      <c r="BP161" s="4179"/>
      <c r="BQ161" s="4179"/>
      <c r="BR161" s="3965"/>
      <c r="BS161" s="3965"/>
      <c r="BT161" s="4140"/>
      <c r="BU161" s="3965"/>
      <c r="BV161" s="3965"/>
      <c r="BW161" s="3965"/>
      <c r="BX161" s="4140"/>
      <c r="BY161" s="3965"/>
      <c r="BZ161" s="3965"/>
      <c r="CA161" s="3965"/>
      <c r="CB161" s="4140"/>
      <c r="CC161" s="3965"/>
      <c r="CD161" s="3965"/>
      <c r="CE161" s="3965"/>
      <c r="CF161" s="4140"/>
      <c r="CG161" s="3965"/>
      <c r="CH161" s="3965"/>
      <c r="CI161" s="3965"/>
      <c r="CJ161" s="4140"/>
      <c r="CK161" s="3965"/>
      <c r="CL161" s="4206"/>
      <c r="CM161" s="3965"/>
      <c r="CN161" s="4140"/>
      <c r="CO161" s="3965"/>
      <c r="CP161" s="4206"/>
      <c r="CQ161" s="3965"/>
      <c r="CR161" s="4140"/>
      <c r="CS161" s="3965"/>
      <c r="CT161" s="4206"/>
      <c r="CU161" s="3965"/>
      <c r="CV161" s="4140"/>
      <c r="CW161" s="3965"/>
      <c r="CX161" s="4206"/>
      <c r="CY161" s="3965"/>
      <c r="CZ161" s="4140"/>
      <c r="DA161" s="3965"/>
      <c r="DB161" s="3965"/>
      <c r="DC161" s="3965"/>
      <c r="DD161" s="4140"/>
      <c r="DE161" s="3965"/>
      <c r="DF161" s="3965"/>
      <c r="DG161" s="3965"/>
      <c r="DH161" s="4140"/>
      <c r="DI161" s="3965"/>
      <c r="DJ161" s="3965"/>
      <c r="DK161" s="3965"/>
      <c r="DL161" s="4140"/>
      <c r="DM161" s="3965"/>
      <c r="DN161" s="3965"/>
      <c r="DO161" s="3965"/>
      <c r="DP161" s="4140"/>
      <c r="DQ161" s="3965"/>
      <c r="DR161" s="3965"/>
      <c r="DS161" s="3965"/>
      <c r="DT161" s="4140"/>
      <c r="DU161" s="3965"/>
      <c r="DV161" s="3965"/>
      <c r="DW161" s="3965"/>
      <c r="DX161" s="4140"/>
      <c r="DY161" s="3965"/>
      <c r="DZ161" s="4206"/>
    </row>
    <row r="162" spans="36:130" ht="168.75" customHeight="1">
      <c r="AJ162" s="4205"/>
      <c r="AK162" s="3965"/>
      <c r="AL162" s="3965"/>
      <c r="AM162" s="3965"/>
      <c r="AN162" s="3965"/>
      <c r="AO162" s="3965"/>
      <c r="AP162" s="3965"/>
      <c r="AQ162" s="3965"/>
      <c r="AR162" s="3965"/>
      <c r="AS162" s="3965"/>
      <c r="AT162" s="3965"/>
      <c r="AU162" s="3965"/>
      <c r="AV162" s="3965"/>
      <c r="AW162" s="3965"/>
      <c r="AX162" s="3965"/>
      <c r="AY162" s="3965"/>
      <c r="AZ162" s="3965"/>
      <c r="BA162" s="3965"/>
      <c r="BB162" s="3965"/>
      <c r="BC162" s="3965"/>
      <c r="BD162" s="3965"/>
      <c r="BE162" s="3965"/>
      <c r="BF162" s="3965"/>
      <c r="BG162" s="3965"/>
      <c r="BH162" s="3965"/>
      <c r="BI162" s="3965"/>
      <c r="BJ162" s="3965"/>
      <c r="BK162" s="3965"/>
      <c r="BL162" s="3965"/>
      <c r="BM162" s="3965"/>
      <c r="BN162" s="4206"/>
      <c r="BO162" s="4206"/>
      <c r="BP162" s="4179"/>
      <c r="BQ162" s="4179"/>
      <c r="BR162" s="3965"/>
      <c r="BS162" s="3965"/>
      <c r="BT162" s="4140"/>
      <c r="BU162" s="3965"/>
      <c r="BV162" s="3965"/>
      <c r="BW162" s="3965"/>
      <c r="BX162" s="4140"/>
      <c r="BY162" s="3965"/>
      <c r="BZ162" s="3965"/>
      <c r="CA162" s="3965"/>
      <c r="CB162" s="4140"/>
      <c r="CC162" s="3965"/>
      <c r="CD162" s="3965"/>
      <c r="CE162" s="3965"/>
      <c r="CF162" s="4140"/>
      <c r="CG162" s="3965"/>
      <c r="CH162" s="3965"/>
      <c r="CI162" s="3965"/>
      <c r="CJ162" s="4140"/>
      <c r="CK162" s="3965"/>
      <c r="CL162" s="4206"/>
      <c r="CM162" s="3965"/>
      <c r="CN162" s="4140"/>
      <c r="CO162" s="3965"/>
      <c r="CP162" s="4206"/>
      <c r="CQ162" s="3965"/>
      <c r="CR162" s="4140"/>
      <c r="CS162" s="3965"/>
      <c r="CT162" s="4206"/>
      <c r="CU162" s="3965"/>
      <c r="CV162" s="4140"/>
      <c r="CW162" s="3965"/>
      <c r="CX162" s="4206"/>
      <c r="CY162" s="3965"/>
      <c r="CZ162" s="4140"/>
      <c r="DA162" s="3965"/>
      <c r="DB162" s="3965"/>
      <c r="DC162" s="3965"/>
      <c r="DD162" s="4140"/>
      <c r="DE162" s="3965"/>
      <c r="DF162" s="3965"/>
      <c r="DG162" s="3965"/>
      <c r="DH162" s="4140"/>
      <c r="DI162" s="3965"/>
      <c r="DJ162" s="3965"/>
      <c r="DK162" s="3965"/>
      <c r="DL162" s="4140"/>
      <c r="DM162" s="3965"/>
      <c r="DN162" s="3965"/>
      <c r="DO162" s="3965"/>
      <c r="DP162" s="4140"/>
      <c r="DQ162" s="3965"/>
      <c r="DR162" s="3965"/>
      <c r="DS162" s="3965"/>
      <c r="DT162" s="4140"/>
      <c r="DU162" s="3965"/>
      <c r="DV162" s="3965"/>
      <c r="DW162" s="3965"/>
      <c r="DX162" s="4140"/>
      <c r="DY162" s="3965"/>
      <c r="DZ162" s="4206"/>
    </row>
    <row r="163" spans="36:130" ht="168.75" customHeight="1">
      <c r="AJ163" s="4205"/>
      <c r="AK163" s="3965"/>
      <c r="AL163" s="3965"/>
      <c r="AM163" s="3965"/>
      <c r="AN163" s="3965"/>
      <c r="AO163" s="3965"/>
      <c r="AP163" s="3965"/>
      <c r="AQ163" s="3965"/>
      <c r="AR163" s="3965"/>
      <c r="AS163" s="3965"/>
      <c r="AT163" s="3965"/>
      <c r="AU163" s="3965"/>
      <c r="AV163" s="3965"/>
      <c r="AW163" s="3965"/>
      <c r="AX163" s="3965"/>
      <c r="AY163" s="3965"/>
      <c r="AZ163" s="3965"/>
      <c r="BA163" s="3965"/>
      <c r="BB163" s="3965"/>
      <c r="BC163" s="3965"/>
      <c r="BD163" s="3965"/>
      <c r="BE163" s="3965"/>
      <c r="BF163" s="3965"/>
      <c r="BG163" s="3965"/>
      <c r="BH163" s="3965"/>
      <c r="BI163" s="3965"/>
      <c r="BJ163" s="3965"/>
      <c r="BK163" s="3965"/>
      <c r="BL163" s="3965"/>
      <c r="BM163" s="3965"/>
      <c r="BN163" s="4206"/>
      <c r="BO163" s="4206"/>
      <c r="BP163" s="4179"/>
      <c r="BQ163" s="4179"/>
      <c r="BR163" s="3965"/>
      <c r="BS163" s="3965"/>
      <c r="BT163" s="4140"/>
      <c r="BU163" s="3965"/>
      <c r="BV163" s="3965"/>
      <c r="BW163" s="3965"/>
      <c r="BX163" s="4140"/>
      <c r="BY163" s="3965"/>
      <c r="BZ163" s="3965"/>
      <c r="CA163" s="3965"/>
      <c r="CB163" s="4140"/>
      <c r="CC163" s="3965"/>
      <c r="CD163" s="3965"/>
      <c r="CE163" s="3965"/>
      <c r="CF163" s="4140"/>
      <c r="CG163" s="3965"/>
      <c r="CH163" s="3965"/>
      <c r="CI163" s="3965"/>
      <c r="CJ163" s="4140"/>
      <c r="CK163" s="3965"/>
      <c r="CL163" s="4206"/>
      <c r="CM163" s="3965"/>
      <c r="CN163" s="4140"/>
      <c r="CO163" s="3965"/>
      <c r="CP163" s="4206"/>
      <c r="CQ163" s="3965"/>
      <c r="CR163" s="4140"/>
      <c r="CS163" s="3965"/>
      <c r="CT163" s="4206"/>
      <c r="CU163" s="3965"/>
      <c r="CV163" s="4140"/>
      <c r="CW163" s="3965"/>
      <c r="CX163" s="4206"/>
      <c r="CY163" s="3965"/>
      <c r="CZ163" s="4140"/>
      <c r="DA163" s="3965"/>
      <c r="DB163" s="3965"/>
      <c r="DC163" s="3965"/>
      <c r="DD163" s="4140"/>
      <c r="DE163" s="3965"/>
      <c r="DF163" s="3965"/>
      <c r="DG163" s="3965"/>
      <c r="DH163" s="4140"/>
      <c r="DI163" s="3965"/>
      <c r="DJ163" s="3965"/>
      <c r="DK163" s="3965"/>
      <c r="DL163" s="4140"/>
      <c r="DM163" s="3965"/>
      <c r="DN163" s="3965"/>
      <c r="DO163" s="3965"/>
      <c r="DP163" s="4140"/>
      <c r="DQ163" s="3965"/>
      <c r="DR163" s="3965"/>
      <c r="DS163" s="3965"/>
      <c r="DT163" s="4140"/>
      <c r="DU163" s="3965"/>
      <c r="DV163" s="3965"/>
      <c r="DW163" s="3965"/>
      <c r="DX163" s="4140"/>
      <c r="DY163" s="3965"/>
      <c r="DZ163" s="4206"/>
    </row>
    <row r="164" spans="36:130" ht="168.75" customHeight="1">
      <c r="AJ164" s="4205"/>
      <c r="AK164" s="3965"/>
      <c r="AL164" s="3965"/>
      <c r="AM164" s="3965"/>
      <c r="AN164" s="3965"/>
      <c r="AO164" s="3965"/>
      <c r="AP164" s="3965"/>
      <c r="AQ164" s="3965"/>
      <c r="AR164" s="3965"/>
      <c r="AS164" s="3965"/>
      <c r="AT164" s="3965"/>
      <c r="AU164" s="3965"/>
      <c r="AV164" s="3965"/>
      <c r="AW164" s="3965"/>
      <c r="AX164" s="3965"/>
      <c r="AY164" s="3965"/>
      <c r="AZ164" s="3965"/>
      <c r="BA164" s="3965"/>
      <c r="BB164" s="3965"/>
      <c r="BC164" s="3965"/>
      <c r="BD164" s="3965"/>
      <c r="BE164" s="3965"/>
      <c r="BF164" s="3965"/>
      <c r="BG164" s="3965"/>
      <c r="BH164" s="3965"/>
      <c r="BI164" s="3965"/>
      <c r="BJ164" s="3965"/>
      <c r="BK164" s="3965"/>
      <c r="BL164" s="3965"/>
      <c r="BM164" s="3965"/>
      <c r="BN164" s="4206"/>
      <c r="BO164" s="4206"/>
      <c r="BP164" s="4179"/>
      <c r="BQ164" s="4179"/>
      <c r="BR164" s="3965"/>
      <c r="BS164" s="3965"/>
      <c r="BT164" s="4140"/>
      <c r="BU164" s="3965"/>
      <c r="BV164" s="3965"/>
      <c r="BW164" s="3965"/>
      <c r="BX164" s="4140"/>
      <c r="BY164" s="3965"/>
      <c r="BZ164" s="3965"/>
      <c r="CA164" s="3965"/>
      <c r="CB164" s="4140"/>
      <c r="CC164" s="3965"/>
      <c r="CD164" s="3965"/>
      <c r="CE164" s="3965"/>
      <c r="CF164" s="4140"/>
      <c r="CG164" s="3965"/>
      <c r="CH164" s="3965"/>
      <c r="CI164" s="3965"/>
      <c r="CJ164" s="4140"/>
      <c r="CK164" s="3965"/>
      <c r="CL164" s="4206"/>
      <c r="CM164" s="3965"/>
      <c r="CN164" s="4140"/>
      <c r="CO164" s="3965"/>
      <c r="CP164" s="4206"/>
      <c r="CQ164" s="3965"/>
      <c r="CR164" s="4140"/>
      <c r="CS164" s="3965"/>
      <c r="CT164" s="4206"/>
      <c r="CU164" s="3965"/>
      <c r="CV164" s="4140"/>
      <c r="CW164" s="3965"/>
      <c r="CX164" s="4206"/>
      <c r="CY164" s="3965"/>
      <c r="CZ164" s="4140"/>
      <c r="DA164" s="3965"/>
      <c r="DB164" s="3965"/>
      <c r="DC164" s="3965"/>
      <c r="DD164" s="4140"/>
      <c r="DE164" s="3965"/>
      <c r="DF164" s="3965"/>
      <c r="DG164" s="3965"/>
      <c r="DH164" s="4140"/>
      <c r="DI164" s="3965"/>
      <c r="DJ164" s="3965"/>
      <c r="DK164" s="3965"/>
      <c r="DL164" s="4140"/>
      <c r="DM164" s="3965"/>
      <c r="DN164" s="3965"/>
      <c r="DO164" s="3965"/>
      <c r="DP164" s="4140"/>
      <c r="DQ164" s="3965"/>
      <c r="DR164" s="3965"/>
      <c r="DS164" s="3965"/>
      <c r="DT164" s="4140"/>
      <c r="DU164" s="3965"/>
      <c r="DV164" s="3965"/>
      <c r="DW164" s="3965"/>
      <c r="DX164" s="4140"/>
      <c r="DY164" s="3965"/>
      <c r="DZ164" s="4206"/>
    </row>
    <row r="165" spans="36:130" ht="168.75" customHeight="1">
      <c r="AJ165" s="4205"/>
      <c r="AK165" s="3965"/>
      <c r="AL165" s="3965"/>
      <c r="AM165" s="3965"/>
      <c r="AN165" s="3965"/>
      <c r="AO165" s="3965"/>
      <c r="AP165" s="3965"/>
      <c r="AQ165" s="3965"/>
      <c r="AR165" s="3965"/>
      <c r="AS165" s="3965"/>
      <c r="AT165" s="3965"/>
      <c r="AU165" s="3965"/>
      <c r="AV165" s="3965"/>
      <c r="AW165" s="3965"/>
      <c r="AX165" s="3965"/>
      <c r="AY165" s="3965"/>
      <c r="AZ165" s="3965"/>
      <c r="BA165" s="3965"/>
      <c r="BB165" s="3965"/>
      <c r="BC165" s="3965"/>
      <c r="BD165" s="3965"/>
      <c r="BE165" s="3965"/>
      <c r="BF165" s="3965"/>
      <c r="BG165" s="3965"/>
      <c r="BH165" s="3965"/>
      <c r="BI165" s="3965"/>
      <c r="BJ165" s="3965"/>
      <c r="BK165" s="3965"/>
      <c r="BL165" s="3965"/>
      <c r="BM165" s="3965"/>
      <c r="BN165" s="4206"/>
      <c r="BO165" s="4206"/>
      <c r="BP165" s="4179"/>
      <c r="BQ165" s="4179"/>
      <c r="BR165" s="3965"/>
      <c r="BS165" s="3965"/>
      <c r="BT165" s="4140"/>
      <c r="BU165" s="3965"/>
      <c r="BV165" s="3965"/>
      <c r="BW165" s="3965"/>
      <c r="BX165" s="4140"/>
      <c r="BY165" s="3965"/>
      <c r="BZ165" s="3965"/>
      <c r="CA165" s="3965"/>
      <c r="CB165" s="4140"/>
      <c r="CC165" s="3965"/>
      <c r="CD165" s="3965"/>
      <c r="CE165" s="3965"/>
      <c r="CF165" s="4140"/>
      <c r="CG165" s="3965"/>
      <c r="CH165" s="3965"/>
      <c r="CI165" s="3965"/>
      <c r="CJ165" s="4140"/>
      <c r="CK165" s="3965"/>
      <c r="CL165" s="4206"/>
      <c r="CM165" s="3965"/>
      <c r="CN165" s="4140"/>
      <c r="CO165" s="3965"/>
      <c r="CP165" s="4206"/>
      <c r="CQ165" s="3965"/>
      <c r="CR165" s="4140"/>
      <c r="CS165" s="3965"/>
      <c r="CT165" s="4206"/>
      <c r="CU165" s="3965"/>
      <c r="CV165" s="4140"/>
      <c r="CW165" s="3965"/>
      <c r="CX165" s="4206"/>
      <c r="CY165" s="3965"/>
      <c r="CZ165" s="4140"/>
      <c r="DA165" s="3965"/>
      <c r="DB165" s="3965"/>
      <c r="DC165" s="3965"/>
      <c r="DD165" s="4140"/>
      <c r="DE165" s="3965"/>
      <c r="DF165" s="3965"/>
      <c r="DG165" s="3965"/>
      <c r="DH165" s="4140"/>
      <c r="DI165" s="3965"/>
      <c r="DJ165" s="3965"/>
      <c r="DK165" s="3965"/>
      <c r="DL165" s="4140"/>
      <c r="DM165" s="3965"/>
      <c r="DN165" s="3965"/>
      <c r="DO165" s="3965"/>
      <c r="DP165" s="4140"/>
      <c r="DQ165" s="3965"/>
      <c r="DR165" s="3965"/>
      <c r="DS165" s="3965"/>
      <c r="DT165" s="4140"/>
      <c r="DU165" s="3965"/>
      <c r="DV165" s="3965"/>
      <c r="DW165" s="3965"/>
      <c r="DX165" s="4140"/>
      <c r="DY165" s="3965"/>
      <c r="DZ165" s="4206"/>
    </row>
    <row r="166" spans="36:130" ht="168.75" customHeight="1">
      <c r="AJ166" s="4205"/>
      <c r="AK166" s="3965"/>
      <c r="AL166" s="3965"/>
      <c r="AM166" s="3965"/>
      <c r="AN166" s="3965"/>
      <c r="AO166" s="3965"/>
      <c r="AP166" s="3965"/>
      <c r="AQ166" s="3965"/>
      <c r="AR166" s="3965"/>
      <c r="AS166" s="3965"/>
      <c r="AT166" s="3965"/>
      <c r="AU166" s="3965"/>
      <c r="AV166" s="3965"/>
      <c r="AW166" s="3965"/>
      <c r="AX166" s="3965"/>
      <c r="AY166" s="3965"/>
      <c r="AZ166" s="3965"/>
      <c r="BA166" s="3965"/>
      <c r="BB166" s="3965"/>
      <c r="BC166" s="3965"/>
      <c r="BD166" s="3965"/>
      <c r="BE166" s="3965"/>
      <c r="BF166" s="3965"/>
      <c r="BG166" s="3965"/>
      <c r="BH166" s="3965"/>
      <c r="BI166" s="3965"/>
      <c r="BJ166" s="3965"/>
      <c r="BK166" s="3965"/>
      <c r="BL166" s="3965"/>
      <c r="BM166" s="3965"/>
      <c r="BN166" s="4206"/>
      <c r="BO166" s="4206"/>
      <c r="BP166" s="4179"/>
      <c r="BQ166" s="4179"/>
      <c r="BR166" s="3965"/>
      <c r="BS166" s="3965"/>
      <c r="BT166" s="4140"/>
      <c r="BU166" s="3965"/>
      <c r="BV166" s="3965"/>
      <c r="BW166" s="3965"/>
      <c r="BX166" s="4140"/>
      <c r="BY166" s="3965"/>
      <c r="BZ166" s="3965"/>
      <c r="CA166" s="3965"/>
      <c r="CB166" s="4140"/>
      <c r="CC166" s="3965"/>
      <c r="CD166" s="3965"/>
      <c r="CE166" s="3965"/>
      <c r="CF166" s="4140"/>
      <c r="CG166" s="3965"/>
      <c r="CH166" s="3965"/>
      <c r="CI166" s="3965"/>
      <c r="CJ166" s="4140"/>
      <c r="CK166" s="3965"/>
      <c r="CL166" s="4206"/>
      <c r="CM166" s="3965"/>
      <c r="CN166" s="4140"/>
      <c r="CO166" s="3965"/>
      <c r="CP166" s="4206"/>
      <c r="CQ166" s="3965"/>
      <c r="CR166" s="4140"/>
      <c r="CS166" s="3965"/>
      <c r="CT166" s="4206"/>
      <c r="CU166" s="3965"/>
      <c r="CV166" s="4140"/>
      <c r="CW166" s="3965"/>
      <c r="CX166" s="4206"/>
      <c r="CY166" s="3965"/>
      <c r="CZ166" s="4140"/>
      <c r="DA166" s="3965"/>
      <c r="DB166" s="3965"/>
      <c r="DC166" s="3965"/>
      <c r="DD166" s="4140"/>
      <c r="DE166" s="3965"/>
      <c r="DF166" s="3965"/>
      <c r="DG166" s="3965"/>
      <c r="DH166" s="4140"/>
      <c r="DI166" s="3965"/>
      <c r="DJ166" s="3965"/>
      <c r="DK166" s="3965"/>
      <c r="DL166" s="4140"/>
      <c r="DM166" s="3965"/>
      <c r="DN166" s="3965"/>
      <c r="DO166" s="3965"/>
      <c r="DP166" s="4140"/>
      <c r="DQ166" s="3965"/>
      <c r="DR166" s="3965"/>
      <c r="DS166" s="3965"/>
      <c r="DT166" s="4140"/>
      <c r="DU166" s="3965"/>
      <c r="DV166" s="3965"/>
      <c r="DW166" s="3965"/>
      <c r="DX166" s="4140"/>
      <c r="DY166" s="3965"/>
      <c r="DZ166" s="4206"/>
    </row>
    <row r="167" spans="36:130" ht="168.75" customHeight="1">
      <c r="AJ167" s="4205"/>
      <c r="AK167" s="3965"/>
      <c r="AL167" s="3965"/>
      <c r="AM167" s="3965"/>
      <c r="AN167" s="3965"/>
      <c r="AO167" s="3965"/>
      <c r="AP167" s="3965"/>
      <c r="AQ167" s="3965"/>
      <c r="AR167" s="3965"/>
      <c r="AS167" s="3965"/>
      <c r="AT167" s="3965"/>
      <c r="AU167" s="3965"/>
      <c r="AV167" s="3965"/>
      <c r="AW167" s="3965"/>
      <c r="AX167" s="3965"/>
      <c r="AY167" s="3965"/>
      <c r="AZ167" s="3965"/>
      <c r="BA167" s="3965"/>
      <c r="BB167" s="3965"/>
      <c r="BC167" s="3965"/>
      <c r="BD167" s="3965"/>
      <c r="BE167" s="3965"/>
      <c r="BF167" s="3965"/>
      <c r="BG167" s="3965"/>
      <c r="BH167" s="3965"/>
      <c r="BI167" s="3965"/>
      <c r="BJ167" s="3965"/>
      <c r="BK167" s="3965"/>
      <c r="BL167" s="3965"/>
      <c r="BM167" s="3965"/>
      <c r="BN167" s="4206"/>
      <c r="BO167" s="4206"/>
      <c r="BP167" s="4179"/>
      <c r="BQ167" s="4179"/>
      <c r="BR167" s="3965"/>
      <c r="BS167" s="3965"/>
      <c r="BT167" s="4140"/>
      <c r="BU167" s="3965"/>
      <c r="BV167" s="3965"/>
      <c r="BW167" s="3965"/>
      <c r="BX167" s="4140"/>
      <c r="BY167" s="3965"/>
      <c r="BZ167" s="3965"/>
      <c r="CA167" s="3965"/>
      <c r="CB167" s="4140"/>
      <c r="CC167" s="3965"/>
      <c r="CD167" s="3965"/>
      <c r="CE167" s="3965"/>
      <c r="CF167" s="4140"/>
      <c r="CG167" s="3965"/>
      <c r="CH167" s="3965"/>
      <c r="CI167" s="3965"/>
      <c r="CJ167" s="4140"/>
      <c r="CK167" s="3965"/>
      <c r="CL167" s="4206"/>
      <c r="CM167" s="3965"/>
      <c r="CN167" s="4140"/>
      <c r="CO167" s="3965"/>
      <c r="CP167" s="4206"/>
      <c r="CQ167" s="3965"/>
      <c r="CR167" s="4140"/>
      <c r="CS167" s="3965"/>
      <c r="CT167" s="4206"/>
      <c r="CU167" s="3965"/>
      <c r="CV167" s="4140"/>
      <c r="CW167" s="3965"/>
      <c r="CX167" s="4206"/>
      <c r="CY167" s="3965"/>
      <c r="CZ167" s="4140"/>
      <c r="DA167" s="3965"/>
      <c r="DB167" s="3965"/>
      <c r="DC167" s="3965"/>
      <c r="DD167" s="4140"/>
      <c r="DE167" s="3965"/>
      <c r="DF167" s="3965"/>
      <c r="DG167" s="3965"/>
      <c r="DH167" s="4140"/>
      <c r="DI167" s="3965"/>
      <c r="DJ167" s="3965"/>
      <c r="DK167" s="3965"/>
      <c r="DL167" s="4140"/>
      <c r="DM167" s="3965"/>
      <c r="DN167" s="3965"/>
      <c r="DO167" s="3965"/>
      <c r="DP167" s="4140"/>
      <c r="DQ167" s="3965"/>
      <c r="DR167" s="3965"/>
      <c r="DS167" s="3965"/>
      <c r="DT167" s="4140"/>
      <c r="DU167" s="3965"/>
      <c r="DV167" s="3965"/>
      <c r="DW167" s="3965"/>
      <c r="DX167" s="4140"/>
      <c r="DY167" s="3965"/>
      <c r="DZ167" s="4206"/>
    </row>
    <row r="168" spans="36:130" ht="168.75" customHeight="1">
      <c r="AJ168" s="4205"/>
      <c r="AK168" s="3965"/>
      <c r="AL168" s="3965"/>
      <c r="AM168" s="3965"/>
      <c r="AN168" s="3965"/>
      <c r="AO168" s="3965"/>
      <c r="AP168" s="3965"/>
      <c r="AQ168" s="3965"/>
      <c r="AR168" s="3965"/>
      <c r="AS168" s="3965"/>
      <c r="AT168" s="3965"/>
      <c r="AU168" s="3965"/>
      <c r="AV168" s="3965"/>
      <c r="AW168" s="3965"/>
      <c r="AX168" s="3965"/>
      <c r="AY168" s="3965"/>
      <c r="AZ168" s="3965"/>
      <c r="BA168" s="3965"/>
      <c r="BB168" s="3965"/>
      <c r="BC168" s="3965"/>
      <c r="BD168" s="3965"/>
      <c r="BE168" s="3965"/>
      <c r="BF168" s="3965"/>
      <c r="BG168" s="3965"/>
      <c r="BH168" s="3965"/>
      <c r="BI168" s="3965"/>
      <c r="BJ168" s="3965"/>
      <c r="BK168" s="3965"/>
      <c r="BL168" s="3965"/>
      <c r="BM168" s="3965"/>
      <c r="BN168" s="4206"/>
      <c r="BO168" s="4206"/>
      <c r="BP168" s="4179"/>
      <c r="BQ168" s="4179"/>
      <c r="BR168" s="3965"/>
      <c r="BS168" s="3965"/>
      <c r="BT168" s="4140"/>
      <c r="BU168" s="3965"/>
      <c r="BV168" s="3965"/>
      <c r="BW168" s="3965"/>
      <c r="BX168" s="4140"/>
      <c r="BY168" s="3965"/>
      <c r="BZ168" s="3965"/>
      <c r="CA168" s="3965"/>
      <c r="CB168" s="4140"/>
      <c r="CC168" s="3965"/>
      <c r="CD168" s="3965"/>
      <c r="CE168" s="3965"/>
      <c r="CF168" s="4140"/>
      <c r="CG168" s="3965"/>
      <c r="CH168" s="3965"/>
      <c r="CI168" s="3965"/>
      <c r="CJ168" s="4140"/>
      <c r="CK168" s="3965"/>
      <c r="CL168" s="4206"/>
      <c r="CM168" s="3965"/>
      <c r="CN168" s="4140"/>
      <c r="CO168" s="3965"/>
      <c r="CP168" s="4206"/>
      <c r="CQ168" s="3965"/>
      <c r="CR168" s="4140"/>
      <c r="CS168" s="3965"/>
      <c r="CT168" s="4206"/>
      <c r="CU168" s="3965"/>
      <c r="CV168" s="4140"/>
      <c r="CW168" s="3965"/>
      <c r="CX168" s="4206"/>
      <c r="CY168" s="3965"/>
      <c r="CZ168" s="4140"/>
      <c r="DA168" s="3965"/>
      <c r="DB168" s="3965"/>
      <c r="DC168" s="3965"/>
      <c r="DD168" s="4140"/>
      <c r="DE168" s="3965"/>
      <c r="DF168" s="3965"/>
      <c r="DG168" s="3965"/>
      <c r="DH168" s="4140"/>
      <c r="DI168" s="3965"/>
      <c r="DJ168" s="3965"/>
      <c r="DK168" s="3965"/>
      <c r="DL168" s="4140"/>
      <c r="DM168" s="3965"/>
      <c r="DN168" s="3965"/>
      <c r="DO168" s="3965"/>
      <c r="DP168" s="4140"/>
      <c r="DQ168" s="3965"/>
      <c r="DR168" s="3965"/>
      <c r="DS168" s="3965"/>
      <c r="DT168" s="4140"/>
      <c r="DU168" s="3965"/>
      <c r="DV168" s="3965"/>
      <c r="DW168" s="3965"/>
      <c r="DX168" s="4140"/>
      <c r="DY168" s="3965"/>
      <c r="DZ168" s="4206"/>
    </row>
    <row r="169" spans="36:130" ht="168.75" customHeight="1">
      <c r="AJ169" s="4205"/>
      <c r="AK169" s="3965"/>
      <c r="AL169" s="3965"/>
      <c r="AM169" s="3965"/>
      <c r="AN169" s="3965"/>
      <c r="AO169" s="3965"/>
      <c r="AP169" s="3965"/>
      <c r="AQ169" s="3965"/>
      <c r="AR169" s="3965"/>
      <c r="AS169" s="3965"/>
      <c r="AT169" s="3965"/>
      <c r="AU169" s="3965"/>
      <c r="AV169" s="3965"/>
      <c r="AW169" s="3965"/>
      <c r="AX169" s="3965"/>
      <c r="AY169" s="3965"/>
      <c r="AZ169" s="3965"/>
      <c r="BA169" s="3965"/>
      <c r="BB169" s="3965"/>
      <c r="BC169" s="3965"/>
      <c r="BD169" s="3965"/>
      <c r="BE169" s="3965"/>
      <c r="BF169" s="3965"/>
      <c r="BG169" s="3965"/>
      <c r="BH169" s="3965"/>
      <c r="BI169" s="3965"/>
      <c r="BJ169" s="3965"/>
      <c r="BK169" s="3965"/>
      <c r="BL169" s="3965"/>
      <c r="BM169" s="3965"/>
      <c r="BN169" s="4206"/>
      <c r="BO169" s="4206"/>
      <c r="BP169" s="4179"/>
      <c r="BQ169" s="4179"/>
      <c r="BR169" s="3965"/>
      <c r="BS169" s="3965"/>
      <c r="BT169" s="4140"/>
      <c r="BU169" s="3965"/>
      <c r="BV169" s="3965"/>
      <c r="BW169" s="3965"/>
      <c r="BX169" s="4140"/>
      <c r="BY169" s="3965"/>
      <c r="BZ169" s="3965"/>
      <c r="CA169" s="3965"/>
      <c r="CB169" s="4140"/>
      <c r="CC169" s="3965"/>
      <c r="CD169" s="3965"/>
      <c r="CE169" s="3965"/>
      <c r="CF169" s="4140"/>
      <c r="CG169" s="3965"/>
      <c r="CH169" s="3965"/>
      <c r="CI169" s="3965"/>
      <c r="CJ169" s="4140"/>
      <c r="CK169" s="3965"/>
      <c r="CL169" s="4206"/>
      <c r="CM169" s="3965"/>
      <c r="CN169" s="4140"/>
      <c r="CO169" s="3965"/>
      <c r="CP169" s="4206"/>
      <c r="CQ169" s="3965"/>
      <c r="CR169" s="4140"/>
      <c r="CS169" s="3965"/>
      <c r="CT169" s="4206"/>
      <c r="CU169" s="3965"/>
      <c r="CV169" s="4140"/>
      <c r="CW169" s="3965"/>
      <c r="CX169" s="4206"/>
      <c r="CY169" s="3965"/>
      <c r="CZ169" s="4140"/>
      <c r="DA169" s="3965"/>
      <c r="DB169" s="3965"/>
      <c r="DC169" s="3965"/>
      <c r="DD169" s="4140"/>
      <c r="DE169" s="3965"/>
      <c r="DF169" s="3965"/>
      <c r="DG169" s="3965"/>
      <c r="DH169" s="4140"/>
      <c r="DI169" s="3965"/>
      <c r="DJ169" s="3965"/>
      <c r="DK169" s="3965"/>
      <c r="DL169" s="4140"/>
      <c r="DM169" s="3965"/>
      <c r="DN169" s="3965"/>
      <c r="DO169" s="3965"/>
      <c r="DP169" s="4140"/>
      <c r="DQ169" s="3965"/>
      <c r="DR169" s="3965"/>
      <c r="DS169" s="3965"/>
      <c r="DT169" s="4140"/>
      <c r="DU169" s="3965"/>
      <c r="DV169" s="3965"/>
      <c r="DW169" s="3965"/>
      <c r="DX169" s="4140"/>
      <c r="DY169" s="3965"/>
      <c r="DZ169" s="4206"/>
    </row>
    <row r="170" spans="36:130" ht="168.75" customHeight="1">
      <c r="AJ170" s="4205"/>
      <c r="AK170" s="3965"/>
      <c r="AL170" s="3965"/>
      <c r="AM170" s="3965"/>
      <c r="AN170" s="3965"/>
      <c r="AO170" s="3965"/>
      <c r="AP170" s="3965"/>
      <c r="AQ170" s="3965"/>
      <c r="AR170" s="3965"/>
      <c r="AS170" s="3965"/>
      <c r="AT170" s="3965"/>
      <c r="AU170" s="3965"/>
      <c r="AV170" s="3965"/>
      <c r="AW170" s="3965"/>
      <c r="AX170" s="3965"/>
      <c r="AY170" s="3965"/>
      <c r="AZ170" s="3965"/>
      <c r="BA170" s="3965"/>
      <c r="BB170" s="3965"/>
      <c r="BC170" s="3965"/>
      <c r="BD170" s="3965"/>
      <c r="BE170" s="3965"/>
      <c r="BF170" s="3965"/>
      <c r="BG170" s="3965"/>
      <c r="BH170" s="3965"/>
      <c r="BI170" s="3965"/>
      <c r="BJ170" s="3965"/>
      <c r="BK170" s="3965"/>
      <c r="BL170" s="3965"/>
      <c r="BM170" s="3965"/>
      <c r="BN170" s="4206"/>
      <c r="BO170" s="4206"/>
      <c r="BP170" s="4179"/>
      <c r="BQ170" s="4179"/>
      <c r="BR170" s="3965"/>
      <c r="BS170" s="3965"/>
      <c r="BT170" s="4140"/>
      <c r="BU170" s="3965"/>
      <c r="BV170" s="3965"/>
      <c r="BW170" s="3965"/>
      <c r="BX170" s="4140"/>
      <c r="BY170" s="3965"/>
      <c r="BZ170" s="3965"/>
      <c r="CA170" s="3965"/>
      <c r="CB170" s="4140"/>
      <c r="CC170" s="3965"/>
      <c r="CD170" s="3965"/>
      <c r="CE170" s="3965"/>
      <c r="CF170" s="4140"/>
      <c r="CG170" s="3965"/>
      <c r="CH170" s="3965"/>
      <c r="CI170" s="3965"/>
      <c r="CJ170" s="4140"/>
      <c r="CK170" s="3965"/>
      <c r="CL170" s="4206"/>
      <c r="CM170" s="3965"/>
      <c r="CN170" s="4140"/>
      <c r="CO170" s="3965"/>
      <c r="CP170" s="4206"/>
      <c r="CQ170" s="3965"/>
      <c r="CR170" s="4140"/>
      <c r="CS170" s="3965"/>
      <c r="CT170" s="4206"/>
      <c r="CU170" s="3965"/>
      <c r="CV170" s="4140"/>
      <c r="CW170" s="3965"/>
      <c r="CX170" s="4206"/>
      <c r="CY170" s="3965"/>
      <c r="CZ170" s="4140"/>
      <c r="DA170" s="3965"/>
      <c r="DB170" s="3965"/>
      <c r="DC170" s="3965"/>
      <c r="DD170" s="4140"/>
      <c r="DE170" s="3965"/>
      <c r="DF170" s="3965"/>
      <c r="DG170" s="3965"/>
      <c r="DH170" s="4140"/>
      <c r="DI170" s="3965"/>
      <c r="DJ170" s="3965"/>
      <c r="DK170" s="3965"/>
      <c r="DL170" s="4140"/>
      <c r="DM170" s="3965"/>
      <c r="DN170" s="3965"/>
      <c r="DO170" s="3965"/>
      <c r="DP170" s="4140"/>
      <c r="DQ170" s="3965"/>
      <c r="DR170" s="3965"/>
      <c r="DS170" s="3965"/>
      <c r="DT170" s="4140"/>
      <c r="DU170" s="3965"/>
      <c r="DV170" s="3965"/>
      <c r="DW170" s="3965"/>
      <c r="DX170" s="4140"/>
      <c r="DY170" s="3965"/>
      <c r="DZ170" s="4206"/>
    </row>
    <row r="171" spans="36:130" ht="168.75" customHeight="1">
      <c r="AJ171" s="4205"/>
      <c r="AK171" s="3965"/>
      <c r="AL171" s="3965"/>
      <c r="AM171" s="3965"/>
      <c r="AN171" s="3965"/>
      <c r="AO171" s="3965"/>
      <c r="AP171" s="3965"/>
      <c r="AQ171" s="3965"/>
      <c r="AR171" s="3965"/>
      <c r="AS171" s="3965"/>
      <c r="AT171" s="3965"/>
      <c r="AU171" s="3965"/>
      <c r="AV171" s="3965"/>
      <c r="AW171" s="3965"/>
      <c r="AX171" s="3965"/>
      <c r="AY171" s="3965"/>
      <c r="AZ171" s="3965"/>
      <c r="BA171" s="3965"/>
      <c r="BB171" s="3965"/>
      <c r="BC171" s="3965"/>
      <c r="BD171" s="3965"/>
      <c r="BE171" s="3965"/>
      <c r="BF171" s="3965"/>
      <c r="BG171" s="3965"/>
      <c r="BH171" s="3965"/>
      <c r="BI171" s="3965"/>
      <c r="BJ171" s="3965"/>
      <c r="BK171" s="3965"/>
      <c r="BL171" s="3965"/>
      <c r="BM171" s="3965"/>
      <c r="BN171" s="4206"/>
      <c r="BO171" s="4206"/>
      <c r="BP171" s="4179"/>
      <c r="BQ171" s="4179"/>
      <c r="BR171" s="3965"/>
      <c r="BS171" s="3965"/>
      <c r="BT171" s="4140"/>
      <c r="BU171" s="3965"/>
      <c r="BV171" s="3965"/>
      <c r="BW171" s="3965"/>
      <c r="BX171" s="4140"/>
      <c r="BY171" s="3965"/>
      <c r="BZ171" s="3965"/>
      <c r="CA171" s="3965"/>
      <c r="CB171" s="4140"/>
      <c r="CC171" s="3965"/>
      <c r="CD171" s="3965"/>
      <c r="CE171" s="3965"/>
      <c r="CF171" s="4140"/>
      <c r="CG171" s="3965"/>
      <c r="CH171" s="3965"/>
      <c r="CI171" s="3965"/>
      <c r="CJ171" s="4140"/>
      <c r="CK171" s="3965"/>
      <c r="CL171" s="4206"/>
      <c r="CM171" s="3965"/>
      <c r="CN171" s="4140"/>
      <c r="CO171" s="3965"/>
      <c r="CP171" s="4206"/>
      <c r="CQ171" s="3965"/>
      <c r="CR171" s="4140"/>
      <c r="CS171" s="3965"/>
      <c r="CT171" s="4206"/>
      <c r="CU171" s="3965"/>
      <c r="CV171" s="4140"/>
      <c r="CW171" s="3965"/>
      <c r="CX171" s="4206"/>
      <c r="CY171" s="3965"/>
      <c r="CZ171" s="4140"/>
      <c r="DA171" s="3965"/>
      <c r="DB171" s="3965"/>
      <c r="DC171" s="3965"/>
      <c r="DD171" s="4140"/>
      <c r="DE171" s="3965"/>
      <c r="DF171" s="3965"/>
      <c r="DG171" s="3965"/>
      <c r="DH171" s="4140"/>
      <c r="DI171" s="3965"/>
      <c r="DJ171" s="3965"/>
      <c r="DK171" s="3965"/>
      <c r="DL171" s="4140"/>
      <c r="DM171" s="3965"/>
      <c r="DN171" s="3965"/>
      <c r="DO171" s="3965"/>
      <c r="DP171" s="4140"/>
      <c r="DQ171" s="3965"/>
      <c r="DR171" s="3965"/>
      <c r="DS171" s="3965"/>
      <c r="DT171" s="4140"/>
      <c r="DU171" s="3965"/>
      <c r="DV171" s="3965"/>
      <c r="DW171" s="3965"/>
      <c r="DX171" s="4140"/>
      <c r="DY171" s="3965"/>
      <c r="DZ171" s="4206"/>
    </row>
    <row r="172" spans="36:130" ht="168.75" customHeight="1">
      <c r="AJ172" s="4205"/>
      <c r="AK172" s="3965"/>
      <c r="AL172" s="3965"/>
      <c r="AM172" s="3965"/>
      <c r="AN172" s="3965"/>
      <c r="AO172" s="3965"/>
      <c r="AP172" s="3965"/>
      <c r="AQ172" s="3965"/>
      <c r="AR172" s="3965"/>
      <c r="AS172" s="3965"/>
      <c r="AT172" s="3965"/>
      <c r="AU172" s="3965"/>
      <c r="AV172" s="3965"/>
      <c r="AW172" s="3965"/>
      <c r="AX172" s="3965"/>
      <c r="AY172" s="3965"/>
      <c r="AZ172" s="3965"/>
      <c r="BA172" s="3965"/>
      <c r="BB172" s="3965"/>
      <c r="BC172" s="3965"/>
      <c r="BD172" s="3965"/>
      <c r="BE172" s="3965"/>
      <c r="BF172" s="3965"/>
      <c r="BG172" s="3965"/>
      <c r="BH172" s="3965"/>
      <c r="BI172" s="3965"/>
      <c r="BJ172" s="3965"/>
      <c r="BK172" s="3965"/>
      <c r="BL172" s="3965"/>
      <c r="BM172" s="3965"/>
      <c r="BN172" s="4206"/>
      <c r="BO172" s="4206"/>
      <c r="BP172" s="4179"/>
      <c r="BQ172" s="4179"/>
      <c r="BR172" s="3965"/>
      <c r="BS172" s="3965"/>
      <c r="BT172" s="4140"/>
      <c r="BU172" s="3965"/>
      <c r="BV172" s="3965"/>
      <c r="BW172" s="3965"/>
      <c r="BX172" s="4140"/>
      <c r="BY172" s="3965"/>
      <c r="BZ172" s="3965"/>
      <c r="CA172" s="3965"/>
      <c r="CB172" s="4140"/>
      <c r="CC172" s="3965"/>
      <c r="CD172" s="3965"/>
      <c r="CE172" s="3965"/>
      <c r="CF172" s="4140"/>
      <c r="CG172" s="3965"/>
      <c r="CH172" s="3965"/>
      <c r="CI172" s="3965"/>
      <c r="CJ172" s="4140"/>
      <c r="CK172" s="3965"/>
      <c r="CL172" s="4206"/>
      <c r="CM172" s="3965"/>
      <c r="CN172" s="4140"/>
      <c r="CO172" s="3965"/>
      <c r="CP172" s="4206"/>
      <c r="CQ172" s="3965"/>
      <c r="CR172" s="4140"/>
      <c r="CS172" s="3965"/>
      <c r="CT172" s="4206"/>
      <c r="CU172" s="3965"/>
      <c r="CV172" s="4140"/>
      <c r="CW172" s="3965"/>
      <c r="CX172" s="4206"/>
      <c r="CY172" s="3965"/>
      <c r="CZ172" s="4140"/>
      <c r="DA172" s="3965"/>
      <c r="DB172" s="3965"/>
      <c r="DC172" s="3965"/>
      <c r="DD172" s="4140"/>
      <c r="DE172" s="3965"/>
      <c r="DF172" s="3965"/>
      <c r="DG172" s="3965"/>
      <c r="DH172" s="4140"/>
      <c r="DI172" s="3965"/>
      <c r="DJ172" s="3965"/>
      <c r="DK172" s="3965"/>
      <c r="DL172" s="4140"/>
      <c r="DM172" s="3965"/>
      <c r="DN172" s="3965"/>
      <c r="DO172" s="3965"/>
      <c r="DP172" s="4140"/>
      <c r="DQ172" s="3965"/>
      <c r="DR172" s="3965"/>
      <c r="DS172" s="3965"/>
      <c r="DT172" s="4140"/>
      <c r="DU172" s="3965"/>
      <c r="DV172" s="3965"/>
      <c r="DW172" s="3965"/>
      <c r="DX172" s="4140"/>
      <c r="DY172" s="3965"/>
      <c r="DZ172" s="4206"/>
    </row>
    <row r="173" spans="36:130" ht="168.75" customHeight="1">
      <c r="AJ173" s="4205"/>
      <c r="AK173" s="3965"/>
      <c r="AL173" s="3965"/>
      <c r="AM173" s="3965"/>
      <c r="AN173" s="3965"/>
      <c r="AO173" s="3965"/>
      <c r="AP173" s="3965"/>
      <c r="AQ173" s="3965"/>
      <c r="AR173" s="3965"/>
      <c r="AS173" s="3965"/>
      <c r="AT173" s="3965"/>
      <c r="AU173" s="3965"/>
      <c r="AV173" s="3965"/>
      <c r="AW173" s="3965"/>
      <c r="AX173" s="3965"/>
      <c r="AY173" s="3965"/>
      <c r="AZ173" s="3965"/>
      <c r="BA173" s="3965"/>
      <c r="BB173" s="3965"/>
      <c r="BC173" s="3965"/>
      <c r="BD173" s="3965"/>
      <c r="BE173" s="3965"/>
      <c r="BF173" s="3965"/>
      <c r="BG173" s="3965"/>
      <c r="BH173" s="3965"/>
      <c r="BI173" s="3965"/>
      <c r="BJ173" s="3965"/>
      <c r="BK173" s="3965"/>
      <c r="BL173" s="3965"/>
      <c r="BM173" s="3965"/>
      <c r="BN173" s="4206"/>
      <c r="BO173" s="4206"/>
      <c r="BP173" s="4179"/>
      <c r="BQ173" s="4179"/>
      <c r="BR173" s="3965"/>
      <c r="BS173" s="3965"/>
      <c r="BT173" s="4140"/>
      <c r="BU173" s="3965"/>
      <c r="BV173" s="3965"/>
      <c r="BW173" s="3965"/>
      <c r="BX173" s="4140"/>
      <c r="BY173" s="3965"/>
      <c r="BZ173" s="3965"/>
      <c r="CA173" s="3965"/>
      <c r="CB173" s="4140"/>
      <c r="CC173" s="3965"/>
      <c r="CD173" s="3965"/>
      <c r="CE173" s="3965"/>
      <c r="CF173" s="4140"/>
      <c r="CG173" s="3965"/>
      <c r="CH173" s="3965"/>
      <c r="CI173" s="3965"/>
      <c r="CJ173" s="4140"/>
      <c r="CK173" s="3965"/>
      <c r="CL173" s="4206"/>
      <c r="CM173" s="3965"/>
      <c r="CN173" s="4140"/>
      <c r="CO173" s="3965"/>
      <c r="CP173" s="4206"/>
      <c r="CQ173" s="3965"/>
      <c r="CR173" s="4140"/>
      <c r="CS173" s="3965"/>
      <c r="CT173" s="4206"/>
      <c r="CU173" s="3965"/>
      <c r="CV173" s="4140"/>
      <c r="CW173" s="3965"/>
      <c r="CX173" s="4206"/>
      <c r="CY173" s="3965"/>
      <c r="CZ173" s="4140"/>
      <c r="DA173" s="3965"/>
      <c r="DB173" s="3965"/>
      <c r="DC173" s="3965"/>
      <c r="DD173" s="4140"/>
      <c r="DE173" s="3965"/>
      <c r="DF173" s="3965"/>
      <c r="DG173" s="3965"/>
      <c r="DH173" s="4140"/>
      <c r="DI173" s="3965"/>
      <c r="DJ173" s="3965"/>
      <c r="DK173" s="3965"/>
      <c r="DL173" s="4140"/>
      <c r="DM173" s="3965"/>
      <c r="DN173" s="3965"/>
      <c r="DO173" s="3965"/>
      <c r="DP173" s="4140"/>
      <c r="DQ173" s="3965"/>
      <c r="DR173" s="3965"/>
      <c r="DS173" s="3965"/>
      <c r="DT173" s="4140"/>
      <c r="DU173" s="3965"/>
      <c r="DV173" s="3965"/>
      <c r="DW173" s="3965"/>
      <c r="DX173" s="4140"/>
      <c r="DY173" s="3965"/>
      <c r="DZ173" s="4206"/>
    </row>
    <row r="174" spans="36:130" ht="168.75" customHeight="1">
      <c r="AJ174" s="4205"/>
      <c r="AK174" s="3965"/>
      <c r="AL174" s="3965"/>
      <c r="AM174" s="3965"/>
      <c r="AN174" s="3965"/>
      <c r="AO174" s="3965"/>
      <c r="AP174" s="3965"/>
      <c r="AQ174" s="3965"/>
      <c r="AR174" s="3965"/>
      <c r="AS174" s="3965"/>
      <c r="AT174" s="3965"/>
      <c r="AU174" s="3965"/>
      <c r="AV174" s="3965"/>
      <c r="AW174" s="3965"/>
      <c r="AX174" s="3965"/>
      <c r="AY174" s="3965"/>
      <c r="AZ174" s="3965"/>
      <c r="BA174" s="3965"/>
      <c r="BB174" s="3965"/>
      <c r="BC174" s="3965"/>
      <c r="BD174" s="3965"/>
      <c r="BE174" s="3965"/>
      <c r="BF174" s="3965"/>
      <c r="BG174" s="3965"/>
      <c r="BH174" s="3965"/>
      <c r="BI174" s="3965"/>
      <c r="BJ174" s="3965"/>
      <c r="BK174" s="3965"/>
      <c r="BL174" s="3965"/>
      <c r="BM174" s="3965"/>
      <c r="BN174" s="4206"/>
      <c r="BO174" s="4206"/>
      <c r="BP174" s="4179"/>
      <c r="BQ174" s="4179"/>
      <c r="BR174" s="3965"/>
      <c r="BS174" s="3965"/>
      <c r="BT174" s="4140"/>
      <c r="BU174" s="3965"/>
      <c r="BV174" s="3965"/>
      <c r="BW174" s="3965"/>
      <c r="BX174" s="4140"/>
      <c r="BY174" s="3965"/>
      <c r="BZ174" s="3965"/>
      <c r="CA174" s="3965"/>
      <c r="CB174" s="4140"/>
      <c r="CC174" s="3965"/>
      <c r="CD174" s="3965"/>
      <c r="CE174" s="3965"/>
      <c r="CF174" s="4140"/>
      <c r="CG174" s="3965"/>
      <c r="CH174" s="3965"/>
      <c r="CI174" s="3965"/>
      <c r="CJ174" s="4140"/>
      <c r="CK174" s="3965"/>
      <c r="CL174" s="4206"/>
      <c r="CM174" s="3965"/>
      <c r="CN174" s="4140"/>
      <c r="CO174" s="3965"/>
      <c r="CP174" s="4206"/>
      <c r="CQ174" s="3965"/>
      <c r="CR174" s="4140"/>
      <c r="CS174" s="3965"/>
      <c r="CT174" s="4206"/>
      <c r="CU174" s="3965"/>
      <c r="CV174" s="4140"/>
      <c r="CW174" s="3965"/>
      <c r="CX174" s="4206"/>
      <c r="CY174" s="3965"/>
      <c r="CZ174" s="4140"/>
      <c r="DA174" s="3965"/>
      <c r="DB174" s="3965"/>
      <c r="DC174" s="3965"/>
      <c r="DD174" s="4140"/>
      <c r="DE174" s="3965"/>
      <c r="DF174" s="3965"/>
      <c r="DG174" s="3965"/>
      <c r="DH174" s="4140"/>
      <c r="DI174" s="3965"/>
      <c r="DJ174" s="3965"/>
      <c r="DK174" s="3965"/>
      <c r="DL174" s="4140"/>
      <c r="DM174" s="3965"/>
      <c r="DN174" s="3965"/>
      <c r="DO174" s="3965"/>
      <c r="DP174" s="4140"/>
      <c r="DQ174" s="3965"/>
      <c r="DR174" s="3965"/>
      <c r="DS174" s="3965"/>
      <c r="DT174" s="4140"/>
      <c r="DU174" s="3965"/>
      <c r="DV174" s="3965"/>
      <c r="DW174" s="3965"/>
      <c r="DX174" s="4140"/>
      <c r="DY174" s="3965"/>
      <c r="DZ174" s="4206"/>
    </row>
    <row r="175" spans="36:130" ht="168.75" customHeight="1">
      <c r="AJ175" s="4205"/>
      <c r="AK175" s="3965"/>
      <c r="AL175" s="3965"/>
      <c r="AM175" s="3965"/>
      <c r="AN175" s="3965"/>
      <c r="AO175" s="3965"/>
      <c r="AP175" s="3965"/>
      <c r="AQ175" s="3965"/>
      <c r="AR175" s="3965"/>
      <c r="AS175" s="3965"/>
      <c r="AT175" s="3965"/>
      <c r="AU175" s="3965"/>
      <c r="AV175" s="3965"/>
      <c r="AW175" s="3965"/>
      <c r="AX175" s="3965"/>
      <c r="AY175" s="3965"/>
      <c r="AZ175" s="3965"/>
      <c r="BA175" s="3965"/>
      <c r="BB175" s="3965"/>
      <c r="BC175" s="3965"/>
      <c r="BD175" s="3965"/>
      <c r="BE175" s="3965"/>
      <c r="BF175" s="3965"/>
      <c r="BG175" s="3965"/>
      <c r="BH175" s="3965"/>
      <c r="BI175" s="3965"/>
      <c r="BJ175" s="3965"/>
      <c r="BK175" s="3965"/>
      <c r="BL175" s="3965"/>
      <c r="BM175" s="3965"/>
      <c r="BN175" s="4206"/>
      <c r="BO175" s="4206"/>
      <c r="BP175" s="4179"/>
      <c r="BQ175" s="4179"/>
      <c r="BR175" s="3965"/>
      <c r="BS175" s="3965"/>
      <c r="BT175" s="4140"/>
      <c r="BU175" s="3965"/>
      <c r="BV175" s="3965"/>
      <c r="BW175" s="3965"/>
      <c r="BX175" s="4140"/>
      <c r="BY175" s="3965"/>
      <c r="BZ175" s="3965"/>
      <c r="CA175" s="3965"/>
      <c r="CB175" s="4140"/>
      <c r="CC175" s="3965"/>
      <c r="CD175" s="3965"/>
      <c r="CE175" s="3965"/>
      <c r="CF175" s="4140"/>
      <c r="CG175" s="3965"/>
      <c r="CH175" s="3965"/>
      <c r="CI175" s="3965"/>
      <c r="CJ175" s="4140"/>
      <c r="CK175" s="3965"/>
      <c r="CL175" s="4206"/>
      <c r="CM175" s="3965"/>
      <c r="CN175" s="4140"/>
      <c r="CO175" s="3965"/>
      <c r="CP175" s="4206"/>
      <c r="CQ175" s="3965"/>
      <c r="CR175" s="4140"/>
      <c r="CS175" s="3965"/>
      <c r="CT175" s="4206"/>
      <c r="CU175" s="3965"/>
      <c r="CV175" s="4140"/>
      <c r="CW175" s="3965"/>
      <c r="CX175" s="4206"/>
      <c r="CY175" s="3965"/>
      <c r="CZ175" s="4140"/>
      <c r="DA175" s="3965"/>
      <c r="DB175" s="3965"/>
      <c r="DC175" s="3965"/>
      <c r="DD175" s="4140"/>
      <c r="DE175" s="3965"/>
      <c r="DF175" s="3965"/>
      <c r="DG175" s="3965"/>
      <c r="DH175" s="4140"/>
      <c r="DI175" s="3965"/>
      <c r="DJ175" s="3965"/>
      <c r="DK175" s="3965"/>
      <c r="DL175" s="4140"/>
      <c r="DM175" s="3965"/>
      <c r="DN175" s="3965"/>
      <c r="DO175" s="3965"/>
      <c r="DP175" s="4140"/>
      <c r="DQ175" s="3965"/>
      <c r="DR175" s="3965"/>
      <c r="DS175" s="3965"/>
      <c r="DT175" s="4140"/>
      <c r="DU175" s="3965"/>
      <c r="DV175" s="3965"/>
      <c r="DW175" s="3965"/>
      <c r="DX175" s="4140"/>
      <c r="DY175" s="3965"/>
      <c r="DZ175" s="4206"/>
    </row>
    <row r="176" spans="36:130" ht="168.75" customHeight="1">
      <c r="AJ176" s="4205"/>
      <c r="AK176" s="3965"/>
      <c r="AL176" s="3965"/>
      <c r="AM176" s="3965"/>
      <c r="AN176" s="3965"/>
      <c r="AO176" s="3965"/>
      <c r="AP176" s="3965"/>
      <c r="AQ176" s="3965"/>
      <c r="AR176" s="3965"/>
      <c r="AS176" s="3965"/>
      <c r="AT176" s="3965"/>
      <c r="AU176" s="3965"/>
      <c r="AV176" s="3965"/>
      <c r="AW176" s="3965"/>
      <c r="AX176" s="3965"/>
      <c r="AY176" s="3965"/>
      <c r="AZ176" s="3965"/>
      <c r="BA176" s="3965"/>
      <c r="BB176" s="3965"/>
      <c r="BC176" s="3965"/>
      <c r="BD176" s="3965"/>
      <c r="BE176" s="3965"/>
      <c r="BF176" s="3965"/>
      <c r="BG176" s="3965"/>
      <c r="BH176" s="3965"/>
      <c r="BI176" s="3965"/>
      <c r="BJ176" s="3965"/>
      <c r="BK176" s="3965"/>
      <c r="BL176" s="3965"/>
      <c r="BM176" s="3965"/>
      <c r="BN176" s="4206"/>
      <c r="BO176" s="4206"/>
      <c r="BP176" s="4179"/>
      <c r="BQ176" s="4179"/>
      <c r="BR176" s="3965"/>
      <c r="BS176" s="3965"/>
      <c r="BT176" s="4140"/>
      <c r="BU176" s="3965"/>
      <c r="BV176" s="3965"/>
      <c r="BW176" s="3965"/>
      <c r="BX176" s="4140"/>
      <c r="BY176" s="3965"/>
      <c r="BZ176" s="3965"/>
      <c r="CA176" s="3965"/>
      <c r="CB176" s="4140"/>
      <c r="CC176" s="3965"/>
      <c r="CD176" s="3965"/>
      <c r="CE176" s="3965"/>
      <c r="CF176" s="4140"/>
      <c r="CG176" s="3965"/>
      <c r="CH176" s="3965"/>
      <c r="CI176" s="3965"/>
      <c r="CJ176" s="4140"/>
      <c r="CK176" s="3965"/>
      <c r="CL176" s="4206"/>
      <c r="CM176" s="3965"/>
      <c r="CN176" s="4140"/>
      <c r="CO176" s="3965"/>
      <c r="CP176" s="4206"/>
      <c r="CQ176" s="3965"/>
      <c r="CR176" s="4140"/>
      <c r="CS176" s="3965"/>
      <c r="CT176" s="4206"/>
      <c r="CU176" s="3965"/>
      <c r="CV176" s="4140"/>
      <c r="CW176" s="3965"/>
      <c r="CX176" s="4206"/>
      <c r="CY176" s="3965"/>
      <c r="CZ176" s="4140"/>
      <c r="DA176" s="3965"/>
      <c r="DB176" s="3965"/>
      <c r="DC176" s="3965"/>
      <c r="DD176" s="4140"/>
      <c r="DE176" s="3965"/>
      <c r="DF176" s="3965"/>
      <c r="DG176" s="3965"/>
      <c r="DH176" s="4140"/>
      <c r="DI176" s="3965"/>
      <c r="DJ176" s="3965"/>
      <c r="DK176" s="3965"/>
      <c r="DL176" s="4140"/>
      <c r="DM176" s="3965"/>
      <c r="DN176" s="3965"/>
      <c r="DO176" s="3965"/>
      <c r="DP176" s="4140"/>
      <c r="DQ176" s="3965"/>
      <c r="DR176" s="3965"/>
      <c r="DS176" s="3965"/>
      <c r="DT176" s="4140"/>
      <c r="DU176" s="3965"/>
      <c r="DV176" s="3965"/>
      <c r="DW176" s="3965"/>
      <c r="DX176" s="4140"/>
      <c r="DY176" s="3965"/>
      <c r="DZ176" s="4206"/>
    </row>
    <row r="177" spans="36:130" ht="168.75" customHeight="1">
      <c r="AJ177" s="4205"/>
      <c r="AK177" s="3965"/>
      <c r="AL177" s="3965"/>
      <c r="AM177" s="3965"/>
      <c r="AN177" s="3965"/>
      <c r="AO177" s="3965"/>
      <c r="AP177" s="3965"/>
      <c r="AQ177" s="3965"/>
      <c r="AR177" s="3965"/>
      <c r="AS177" s="3965"/>
      <c r="AT177" s="3965"/>
      <c r="AU177" s="3965"/>
      <c r="AV177" s="3965"/>
      <c r="AW177" s="3965"/>
      <c r="AX177" s="3965"/>
      <c r="AY177" s="3965"/>
      <c r="AZ177" s="3965"/>
      <c r="BA177" s="3965"/>
      <c r="BB177" s="3965"/>
      <c r="BC177" s="3965"/>
      <c r="BD177" s="3965"/>
      <c r="BE177" s="3965"/>
      <c r="BF177" s="3965"/>
      <c r="BG177" s="3965"/>
      <c r="BH177" s="3965"/>
      <c r="BI177" s="3965"/>
      <c r="BJ177" s="3965"/>
      <c r="BK177" s="3965"/>
      <c r="BL177" s="3965"/>
      <c r="BM177" s="3965"/>
      <c r="BN177" s="4206"/>
      <c r="BO177" s="4206"/>
      <c r="BP177" s="4179"/>
      <c r="BQ177" s="4179"/>
      <c r="BR177" s="3965"/>
      <c r="BS177" s="3965"/>
      <c r="BT177" s="4140"/>
      <c r="BU177" s="3965"/>
      <c r="BV177" s="3965"/>
      <c r="BW177" s="3965"/>
      <c r="BX177" s="4140"/>
      <c r="BY177" s="3965"/>
      <c r="BZ177" s="3965"/>
      <c r="CA177" s="3965"/>
      <c r="CB177" s="4140"/>
      <c r="CC177" s="3965"/>
      <c r="CD177" s="3965"/>
      <c r="CE177" s="3965"/>
      <c r="CF177" s="4140"/>
      <c r="CG177" s="3965"/>
      <c r="CH177" s="3965"/>
      <c r="CI177" s="3965"/>
      <c r="CJ177" s="4140"/>
      <c r="CK177" s="3965"/>
      <c r="CL177" s="4206"/>
      <c r="CM177" s="3965"/>
      <c r="CN177" s="4140"/>
      <c r="CO177" s="3965"/>
      <c r="CP177" s="4206"/>
      <c r="CQ177" s="3965"/>
      <c r="CR177" s="4140"/>
      <c r="CS177" s="3965"/>
      <c r="CT177" s="4206"/>
      <c r="CU177" s="3965"/>
      <c r="CV177" s="4140"/>
      <c r="CW177" s="3965"/>
      <c r="CX177" s="4206"/>
      <c r="CY177" s="3965"/>
      <c r="CZ177" s="4140"/>
      <c r="DA177" s="3965"/>
      <c r="DB177" s="3965"/>
      <c r="DC177" s="3965"/>
      <c r="DD177" s="4140"/>
      <c r="DE177" s="3965"/>
      <c r="DF177" s="3965"/>
      <c r="DG177" s="3965"/>
      <c r="DH177" s="4140"/>
      <c r="DI177" s="3965"/>
      <c r="DJ177" s="3965"/>
      <c r="DK177" s="3965"/>
      <c r="DL177" s="4140"/>
      <c r="DM177" s="3965"/>
      <c r="DN177" s="3965"/>
      <c r="DO177" s="3965"/>
      <c r="DP177" s="4140"/>
      <c r="DQ177" s="3965"/>
      <c r="DR177" s="3965"/>
      <c r="DS177" s="3965"/>
      <c r="DT177" s="4140"/>
      <c r="DU177" s="3965"/>
      <c r="DV177" s="3965"/>
      <c r="DW177" s="3965"/>
      <c r="DX177" s="4140"/>
      <c r="DY177" s="3965"/>
      <c r="DZ177" s="4206"/>
    </row>
    <row r="178" spans="36:130" ht="168.75" customHeight="1">
      <c r="AJ178" s="4205"/>
      <c r="AK178" s="3965"/>
      <c r="AL178" s="3965"/>
      <c r="AM178" s="3965"/>
      <c r="AN178" s="3965"/>
      <c r="AO178" s="3965"/>
      <c r="AP178" s="3965"/>
      <c r="AQ178" s="3965"/>
      <c r="AR178" s="3965"/>
      <c r="AS178" s="3965"/>
      <c r="AT178" s="3965"/>
      <c r="AU178" s="3965"/>
      <c r="AV178" s="3965"/>
      <c r="AW178" s="3965"/>
      <c r="AX178" s="3965"/>
      <c r="AY178" s="3965"/>
      <c r="AZ178" s="3965"/>
      <c r="BA178" s="3965"/>
      <c r="BB178" s="3965"/>
      <c r="BC178" s="3965"/>
      <c r="BD178" s="3965"/>
      <c r="BE178" s="3965"/>
      <c r="BF178" s="3965"/>
      <c r="BG178" s="3965"/>
      <c r="BH178" s="3965"/>
      <c r="BI178" s="3965"/>
      <c r="BJ178" s="3965"/>
      <c r="BK178" s="3965"/>
      <c r="BL178" s="3965"/>
      <c r="BM178" s="3965"/>
      <c r="BN178" s="4206"/>
      <c r="BO178" s="4206"/>
      <c r="BP178" s="4179"/>
      <c r="BQ178" s="4179"/>
      <c r="BR178" s="3965"/>
      <c r="BS178" s="3965"/>
      <c r="BT178" s="4140"/>
      <c r="BU178" s="3965"/>
      <c r="BV178" s="3965"/>
      <c r="BW178" s="3965"/>
      <c r="BX178" s="4140"/>
      <c r="BY178" s="3965"/>
      <c r="BZ178" s="3965"/>
      <c r="CA178" s="3965"/>
      <c r="CB178" s="4140"/>
      <c r="CC178" s="3965"/>
      <c r="CD178" s="3965"/>
      <c r="CE178" s="3965"/>
      <c r="CF178" s="4140"/>
      <c r="CG178" s="3965"/>
      <c r="CH178" s="3965"/>
      <c r="CI178" s="3965"/>
      <c r="CJ178" s="4140"/>
      <c r="CK178" s="3965"/>
      <c r="CL178" s="4206"/>
      <c r="CM178" s="3965"/>
      <c r="CN178" s="4140"/>
      <c r="CO178" s="3965"/>
      <c r="CP178" s="4206"/>
      <c r="CQ178" s="3965"/>
      <c r="CR178" s="4140"/>
      <c r="CS178" s="3965"/>
      <c r="CT178" s="4206"/>
      <c r="CU178" s="3965"/>
      <c r="CV178" s="4140"/>
      <c r="CW178" s="3965"/>
      <c r="CX178" s="4206"/>
      <c r="CY178" s="3965"/>
      <c r="CZ178" s="4140"/>
      <c r="DA178" s="3965"/>
      <c r="DB178" s="3965"/>
      <c r="DC178" s="3965"/>
      <c r="DD178" s="4140"/>
      <c r="DE178" s="3965"/>
      <c r="DF178" s="3965"/>
      <c r="DG178" s="3965"/>
      <c r="DH178" s="4140"/>
      <c r="DI178" s="3965"/>
      <c r="DJ178" s="3965"/>
      <c r="DK178" s="3965"/>
      <c r="DL178" s="4140"/>
      <c r="DM178" s="3965"/>
      <c r="DN178" s="3965"/>
      <c r="DO178" s="3965"/>
      <c r="DP178" s="4140"/>
      <c r="DQ178" s="3965"/>
      <c r="DR178" s="3965"/>
      <c r="DS178" s="3965"/>
      <c r="DT178" s="4140"/>
      <c r="DU178" s="3965"/>
      <c r="DV178" s="3965"/>
      <c r="DW178" s="3965"/>
      <c r="DX178" s="4140"/>
      <c r="DY178" s="3965"/>
      <c r="DZ178" s="4206"/>
    </row>
    <row r="179" spans="36:130" ht="168.75" customHeight="1">
      <c r="AJ179" s="4205"/>
      <c r="AK179" s="3965"/>
      <c r="AL179" s="3965"/>
      <c r="AM179" s="3965"/>
      <c r="AN179" s="3965"/>
      <c r="AO179" s="3965"/>
      <c r="AP179" s="3965"/>
      <c r="AQ179" s="3965"/>
      <c r="AR179" s="3965"/>
      <c r="AS179" s="3965"/>
      <c r="AT179" s="3965"/>
      <c r="AU179" s="3965"/>
      <c r="AV179" s="3965"/>
      <c r="AW179" s="3965"/>
      <c r="AX179" s="3965"/>
      <c r="AY179" s="3965"/>
      <c r="AZ179" s="3965"/>
      <c r="BA179" s="3965"/>
      <c r="BB179" s="3965"/>
      <c r="BC179" s="3965"/>
      <c r="BD179" s="3965"/>
      <c r="BE179" s="3965"/>
      <c r="BF179" s="3965"/>
      <c r="BG179" s="3965"/>
      <c r="BH179" s="3965"/>
      <c r="BI179" s="3965"/>
      <c r="BJ179" s="3965"/>
      <c r="BK179" s="3965"/>
      <c r="BL179" s="3965"/>
      <c r="BM179" s="3965"/>
      <c r="BN179" s="4206"/>
      <c r="BO179" s="4206"/>
      <c r="BP179" s="4179"/>
      <c r="BQ179" s="4179"/>
      <c r="BR179" s="3965"/>
      <c r="BS179" s="3965"/>
      <c r="BT179" s="4140"/>
      <c r="BU179" s="3965"/>
      <c r="BV179" s="3965"/>
      <c r="BW179" s="3965"/>
      <c r="BX179" s="4140"/>
      <c r="BY179" s="3965"/>
      <c r="BZ179" s="3965"/>
      <c r="CA179" s="3965"/>
      <c r="CB179" s="4140"/>
      <c r="CC179" s="3965"/>
      <c r="CD179" s="3965"/>
      <c r="CE179" s="3965"/>
      <c r="CF179" s="4140"/>
      <c r="CG179" s="3965"/>
      <c r="CH179" s="3965"/>
      <c r="CI179" s="3965"/>
      <c r="CJ179" s="4140"/>
      <c r="CK179" s="3965"/>
      <c r="CL179" s="4206"/>
      <c r="CM179" s="3965"/>
      <c r="CN179" s="4140"/>
      <c r="CO179" s="3965"/>
      <c r="CP179" s="4206"/>
      <c r="CQ179" s="3965"/>
      <c r="CR179" s="4140"/>
      <c r="CS179" s="3965"/>
      <c r="CT179" s="4206"/>
      <c r="CU179" s="3965"/>
      <c r="CV179" s="4140"/>
      <c r="CW179" s="3965"/>
      <c r="CX179" s="4206"/>
      <c r="CY179" s="3965"/>
      <c r="CZ179" s="4140"/>
      <c r="DA179" s="3965"/>
      <c r="DB179" s="3965"/>
      <c r="DC179" s="3965"/>
      <c r="DD179" s="4140"/>
      <c r="DE179" s="3965"/>
      <c r="DF179" s="3965"/>
      <c r="DG179" s="3965"/>
      <c r="DH179" s="4140"/>
      <c r="DI179" s="3965"/>
      <c r="DJ179" s="3965"/>
      <c r="DK179" s="3965"/>
      <c r="DL179" s="4140"/>
      <c r="DM179" s="3965"/>
      <c r="DN179" s="3965"/>
      <c r="DO179" s="3965"/>
      <c r="DP179" s="4140"/>
      <c r="DQ179" s="3965"/>
      <c r="DR179" s="3965"/>
      <c r="DS179" s="3965"/>
      <c r="DT179" s="4140"/>
      <c r="DU179" s="3965"/>
      <c r="DV179" s="3965"/>
      <c r="DW179" s="3965"/>
      <c r="DX179" s="4140"/>
      <c r="DY179" s="3965"/>
      <c r="DZ179" s="4206"/>
    </row>
    <row r="180" spans="36:130" ht="168.75" customHeight="1">
      <c r="AJ180" s="4205"/>
      <c r="AK180" s="3965"/>
      <c r="AL180" s="3965"/>
      <c r="AM180" s="3965"/>
      <c r="AN180" s="3965"/>
      <c r="AO180" s="3965"/>
      <c r="AP180" s="3965"/>
      <c r="AQ180" s="3965"/>
      <c r="AR180" s="3965"/>
      <c r="AS180" s="3965"/>
      <c r="AT180" s="3965"/>
      <c r="AU180" s="3965"/>
      <c r="AV180" s="3965"/>
      <c r="AW180" s="3965"/>
      <c r="AX180" s="3965"/>
      <c r="AY180" s="3965"/>
      <c r="AZ180" s="3965"/>
      <c r="BA180" s="3965"/>
      <c r="BB180" s="3965"/>
      <c r="BC180" s="3965"/>
      <c r="BD180" s="3965"/>
      <c r="BE180" s="3965"/>
      <c r="BF180" s="3965"/>
      <c r="BG180" s="3965"/>
      <c r="BH180" s="3965"/>
      <c r="BI180" s="3965"/>
      <c r="BJ180" s="3965"/>
      <c r="BK180" s="3965"/>
      <c r="BL180" s="3965"/>
      <c r="BM180" s="3965"/>
      <c r="BN180" s="4206"/>
      <c r="BO180" s="4206"/>
      <c r="BP180" s="4179"/>
      <c r="BQ180" s="4179"/>
      <c r="BR180" s="3965"/>
      <c r="BS180" s="3965"/>
      <c r="BT180" s="4140"/>
      <c r="BU180" s="3965"/>
      <c r="BV180" s="3965"/>
      <c r="BW180" s="3965"/>
      <c r="BX180" s="4140"/>
      <c r="BY180" s="3965"/>
      <c r="BZ180" s="3965"/>
      <c r="CA180" s="3965"/>
      <c r="CB180" s="4140"/>
      <c r="CC180" s="3965"/>
      <c r="CD180" s="3965"/>
      <c r="CE180" s="3965"/>
      <c r="CF180" s="4140"/>
      <c r="CG180" s="3965"/>
      <c r="CH180" s="3965"/>
      <c r="CI180" s="3965"/>
      <c r="CJ180" s="4140"/>
      <c r="CK180" s="3965"/>
      <c r="CL180" s="4206"/>
      <c r="CM180" s="3965"/>
      <c r="CN180" s="4140"/>
      <c r="CO180" s="3965"/>
      <c r="CP180" s="4206"/>
      <c r="CQ180" s="3965"/>
      <c r="CR180" s="4140"/>
      <c r="CS180" s="3965"/>
      <c r="CT180" s="4206"/>
      <c r="CU180" s="3965"/>
      <c r="CV180" s="4140"/>
      <c r="CW180" s="3965"/>
      <c r="CX180" s="4206"/>
      <c r="CY180" s="3965"/>
      <c r="CZ180" s="4140"/>
      <c r="DA180" s="3965"/>
      <c r="DB180" s="3965"/>
      <c r="DC180" s="3965"/>
      <c r="DD180" s="4140"/>
      <c r="DE180" s="3965"/>
      <c r="DF180" s="3965"/>
      <c r="DG180" s="3965"/>
      <c r="DH180" s="4140"/>
      <c r="DI180" s="3965"/>
      <c r="DJ180" s="3965"/>
      <c r="DK180" s="3965"/>
      <c r="DL180" s="4140"/>
      <c r="DM180" s="3965"/>
      <c r="DN180" s="3965"/>
      <c r="DO180" s="3965"/>
      <c r="DP180" s="4140"/>
      <c r="DQ180" s="3965"/>
      <c r="DR180" s="3965"/>
      <c r="DS180" s="3965"/>
      <c r="DT180" s="4140"/>
      <c r="DU180" s="3965"/>
      <c r="DV180" s="3965"/>
      <c r="DW180" s="3965"/>
      <c r="DX180" s="4140"/>
      <c r="DY180" s="3965"/>
      <c r="DZ180" s="4206"/>
    </row>
    <row r="181" spans="36:130" ht="168.75" customHeight="1">
      <c r="AJ181" s="4205"/>
      <c r="AK181" s="3965"/>
      <c r="AL181" s="3965"/>
      <c r="AM181" s="3965"/>
      <c r="AN181" s="3965"/>
      <c r="AO181" s="3965"/>
      <c r="AP181" s="3965"/>
      <c r="AQ181" s="3965"/>
      <c r="AR181" s="3965"/>
      <c r="AS181" s="3965"/>
      <c r="AT181" s="3965"/>
      <c r="AU181" s="3965"/>
      <c r="AV181" s="3965"/>
      <c r="AW181" s="3965"/>
      <c r="AX181" s="3965"/>
      <c r="AY181" s="3965"/>
      <c r="AZ181" s="3965"/>
      <c r="BA181" s="3965"/>
      <c r="BB181" s="3965"/>
      <c r="BC181" s="3965"/>
      <c r="BD181" s="3965"/>
      <c r="BE181" s="3965"/>
      <c r="BF181" s="3965"/>
      <c r="BG181" s="3965"/>
      <c r="BH181" s="3965"/>
      <c r="BI181" s="3965"/>
      <c r="BJ181" s="3965"/>
      <c r="BK181" s="3965"/>
      <c r="BL181" s="3965"/>
      <c r="BM181" s="3965"/>
      <c r="BN181" s="4206"/>
      <c r="BO181" s="4206"/>
      <c r="BP181" s="4179"/>
      <c r="BQ181" s="4179"/>
      <c r="BR181" s="3965"/>
      <c r="BS181" s="3965"/>
      <c r="BT181" s="4140"/>
      <c r="BU181" s="3965"/>
      <c r="BV181" s="3965"/>
      <c r="BW181" s="3965"/>
      <c r="BX181" s="4140"/>
      <c r="BY181" s="3965"/>
      <c r="BZ181" s="3965"/>
      <c r="CA181" s="3965"/>
      <c r="CB181" s="4140"/>
      <c r="CC181" s="3965"/>
      <c r="CD181" s="3965"/>
      <c r="CE181" s="3965"/>
      <c r="CF181" s="4140"/>
      <c r="CG181" s="3965"/>
      <c r="CH181" s="3965"/>
      <c r="CI181" s="3965"/>
      <c r="CJ181" s="4140"/>
      <c r="CK181" s="3965"/>
      <c r="CL181" s="4206"/>
      <c r="CM181" s="3965"/>
      <c r="CN181" s="4140"/>
      <c r="CO181" s="3965"/>
      <c r="CP181" s="4206"/>
      <c r="CQ181" s="3965"/>
      <c r="CR181" s="4140"/>
      <c r="CS181" s="3965"/>
      <c r="CT181" s="4206"/>
      <c r="CU181" s="3965"/>
      <c r="CV181" s="4140"/>
      <c r="CW181" s="3965"/>
      <c r="CX181" s="4206"/>
      <c r="CY181" s="3965"/>
      <c r="CZ181" s="4140"/>
      <c r="DA181" s="3965"/>
      <c r="DB181" s="3965"/>
      <c r="DC181" s="3965"/>
      <c r="DD181" s="4140"/>
      <c r="DE181" s="3965"/>
      <c r="DF181" s="3965"/>
      <c r="DG181" s="3965"/>
      <c r="DH181" s="4140"/>
      <c r="DI181" s="3965"/>
      <c r="DJ181" s="3965"/>
      <c r="DK181" s="3965"/>
      <c r="DL181" s="4140"/>
      <c r="DM181" s="3965"/>
      <c r="DN181" s="3965"/>
      <c r="DO181" s="3965"/>
      <c r="DP181" s="4140"/>
      <c r="DQ181" s="3965"/>
      <c r="DR181" s="3965"/>
      <c r="DS181" s="3965"/>
      <c r="DT181" s="4140"/>
      <c r="DU181" s="3965"/>
      <c r="DV181" s="3965"/>
      <c r="DW181" s="3965"/>
      <c r="DX181" s="4140"/>
      <c r="DY181" s="3965"/>
      <c r="DZ181" s="4206"/>
    </row>
    <row r="182" spans="36:130" ht="168.75" customHeight="1">
      <c r="AJ182" s="4205"/>
      <c r="AK182" s="3965"/>
      <c r="AL182" s="3965"/>
      <c r="AM182" s="3965"/>
      <c r="AN182" s="3965"/>
      <c r="AO182" s="3965"/>
      <c r="AP182" s="3965"/>
      <c r="AQ182" s="3965"/>
      <c r="AR182" s="3965"/>
      <c r="AS182" s="3965"/>
      <c r="AT182" s="3965"/>
      <c r="AU182" s="3965"/>
      <c r="AV182" s="3965"/>
      <c r="AW182" s="3965"/>
      <c r="AX182" s="3965"/>
      <c r="AY182" s="3965"/>
      <c r="AZ182" s="3965"/>
      <c r="BA182" s="3965"/>
      <c r="BB182" s="3965"/>
      <c r="BC182" s="3965"/>
      <c r="BD182" s="3965"/>
      <c r="BE182" s="3965"/>
      <c r="BF182" s="3965"/>
      <c r="BG182" s="3965"/>
      <c r="BH182" s="3965"/>
      <c r="BI182" s="3965"/>
      <c r="BJ182" s="3965"/>
      <c r="BK182" s="3965"/>
      <c r="BL182" s="3965"/>
      <c r="BM182" s="3965"/>
      <c r="BN182" s="4206"/>
      <c r="BO182" s="4206"/>
      <c r="BP182" s="4179"/>
      <c r="BQ182" s="4179"/>
      <c r="BR182" s="3965"/>
      <c r="BS182" s="3965"/>
      <c r="BT182" s="4140"/>
      <c r="BU182" s="3965"/>
      <c r="BV182" s="3965"/>
      <c r="BW182" s="3965"/>
      <c r="BX182" s="4140"/>
      <c r="BY182" s="3965"/>
      <c r="BZ182" s="3965"/>
      <c r="CA182" s="3965"/>
      <c r="CB182" s="4140"/>
      <c r="CC182" s="3965"/>
      <c r="CD182" s="3965"/>
      <c r="CE182" s="3965"/>
      <c r="CF182" s="4140"/>
      <c r="CG182" s="3965"/>
      <c r="CH182" s="3965"/>
      <c r="CI182" s="3965"/>
      <c r="CJ182" s="4140"/>
      <c r="CK182" s="3965"/>
      <c r="CL182" s="4206"/>
      <c r="CM182" s="3965"/>
      <c r="CN182" s="4140"/>
      <c r="CO182" s="3965"/>
      <c r="CP182" s="4206"/>
      <c r="CQ182" s="3965"/>
      <c r="CR182" s="4140"/>
      <c r="CS182" s="3965"/>
      <c r="CT182" s="4206"/>
      <c r="CU182" s="3965"/>
      <c r="CV182" s="4140"/>
      <c r="CW182" s="3965"/>
      <c r="CX182" s="4206"/>
      <c r="CY182" s="3965"/>
      <c r="CZ182" s="4140"/>
      <c r="DA182" s="3965"/>
      <c r="DB182" s="3965"/>
      <c r="DC182" s="3965"/>
      <c r="DD182" s="4140"/>
      <c r="DE182" s="3965"/>
      <c r="DF182" s="3965"/>
      <c r="DG182" s="3965"/>
      <c r="DH182" s="4140"/>
      <c r="DI182" s="3965"/>
      <c r="DJ182" s="3965"/>
      <c r="DK182" s="3965"/>
      <c r="DL182" s="4140"/>
      <c r="DM182" s="3965"/>
      <c r="DN182" s="3965"/>
      <c r="DO182" s="3965"/>
      <c r="DP182" s="4140"/>
      <c r="DQ182" s="3965"/>
      <c r="DR182" s="3965"/>
      <c r="DS182" s="3965"/>
      <c r="DT182" s="4140"/>
      <c r="DU182" s="3965"/>
      <c r="DV182" s="3965"/>
      <c r="DW182" s="3965"/>
      <c r="DX182" s="4140"/>
      <c r="DY182" s="3965"/>
      <c r="DZ182" s="4206"/>
    </row>
    <row r="183" spans="36:130" ht="168.75" customHeight="1">
      <c r="AJ183" s="4205"/>
      <c r="AK183" s="3965"/>
      <c r="AL183" s="3965"/>
      <c r="AM183" s="3965"/>
      <c r="AN183" s="3965"/>
      <c r="AO183" s="3965"/>
      <c r="AP183" s="3965"/>
      <c r="AQ183" s="3965"/>
      <c r="AR183" s="3965"/>
      <c r="AS183" s="3965"/>
      <c r="AT183" s="3965"/>
      <c r="AU183" s="3965"/>
      <c r="AV183" s="3965"/>
      <c r="AW183" s="3965"/>
      <c r="AX183" s="3965"/>
      <c r="AY183" s="3965"/>
      <c r="AZ183" s="3965"/>
      <c r="BA183" s="3965"/>
      <c r="BB183" s="3965"/>
      <c r="BC183" s="3965"/>
      <c r="BD183" s="3965"/>
      <c r="BE183" s="3965"/>
      <c r="BF183" s="3965"/>
      <c r="BG183" s="3965"/>
      <c r="BH183" s="3965"/>
      <c r="BI183" s="3965"/>
      <c r="BJ183" s="3965"/>
      <c r="BK183" s="3965"/>
      <c r="BL183" s="3965"/>
      <c r="BM183" s="3965"/>
      <c r="BN183" s="4206"/>
      <c r="BO183" s="4206"/>
      <c r="BP183" s="4179"/>
      <c r="BQ183" s="4179"/>
      <c r="BR183" s="3965"/>
      <c r="BS183" s="3965"/>
      <c r="BT183" s="4140"/>
      <c r="BU183" s="3965"/>
      <c r="BV183" s="3965"/>
      <c r="BW183" s="3965"/>
      <c r="BX183" s="4140"/>
      <c r="BY183" s="3965"/>
      <c r="BZ183" s="3965"/>
      <c r="CA183" s="3965"/>
      <c r="CB183" s="4140"/>
      <c r="CC183" s="3965"/>
      <c r="CD183" s="3965"/>
      <c r="CE183" s="3965"/>
      <c r="CF183" s="4140"/>
      <c r="CG183" s="3965"/>
      <c r="CH183" s="3965"/>
      <c r="CI183" s="3965"/>
      <c r="CJ183" s="4140"/>
      <c r="CK183" s="3965"/>
      <c r="CL183" s="4206"/>
      <c r="CM183" s="3965"/>
      <c r="CN183" s="4140"/>
      <c r="CO183" s="3965"/>
      <c r="CP183" s="4206"/>
      <c r="CQ183" s="3965"/>
      <c r="CR183" s="4140"/>
      <c r="CS183" s="3965"/>
      <c r="CT183" s="4206"/>
      <c r="CU183" s="3965"/>
      <c r="CV183" s="4140"/>
      <c r="CW183" s="3965"/>
      <c r="CX183" s="4206"/>
      <c r="CY183" s="3965"/>
      <c r="CZ183" s="4140"/>
      <c r="DA183" s="3965"/>
      <c r="DB183" s="3965"/>
      <c r="DC183" s="3965"/>
      <c r="DD183" s="4140"/>
      <c r="DE183" s="3965"/>
      <c r="DF183" s="3965"/>
      <c r="DG183" s="3965"/>
      <c r="DH183" s="4140"/>
      <c r="DI183" s="3965"/>
      <c r="DJ183" s="3965"/>
      <c r="DK183" s="3965"/>
      <c r="DL183" s="4140"/>
      <c r="DM183" s="3965"/>
      <c r="DN183" s="3965"/>
      <c r="DO183" s="3965"/>
      <c r="DP183" s="4140"/>
      <c r="DQ183" s="3965"/>
      <c r="DR183" s="3965"/>
      <c r="DS183" s="3965"/>
      <c r="DT183" s="4140"/>
      <c r="DU183" s="3965"/>
      <c r="DV183" s="3965"/>
      <c r="DW183" s="3965"/>
      <c r="DX183" s="4140"/>
      <c r="DY183" s="3965"/>
      <c r="DZ183" s="4206"/>
    </row>
    <row r="184" spans="36:130" ht="168.75" customHeight="1">
      <c r="AJ184" s="4205"/>
      <c r="AK184" s="3965"/>
      <c r="AL184" s="3965"/>
      <c r="AM184" s="3965"/>
      <c r="AN184" s="3965"/>
      <c r="AO184" s="3965"/>
      <c r="AP184" s="3965"/>
      <c r="AQ184" s="3965"/>
      <c r="AR184" s="3965"/>
      <c r="AS184" s="3965"/>
      <c r="AT184" s="3965"/>
      <c r="AU184" s="3965"/>
      <c r="AV184" s="3965"/>
      <c r="AW184" s="3965"/>
      <c r="AX184" s="3965"/>
      <c r="AY184" s="3965"/>
      <c r="AZ184" s="3965"/>
      <c r="BA184" s="3965"/>
      <c r="BB184" s="3965"/>
      <c r="BC184" s="3965"/>
      <c r="BD184" s="3965"/>
      <c r="BE184" s="3965"/>
      <c r="BF184" s="3965"/>
      <c r="BG184" s="3965"/>
      <c r="BH184" s="3965"/>
      <c r="BI184" s="3965"/>
      <c r="BJ184" s="3965"/>
      <c r="BK184" s="3965"/>
      <c r="BL184" s="3965"/>
      <c r="BM184" s="3965"/>
      <c r="BN184" s="4206"/>
      <c r="BO184" s="4206"/>
      <c r="BP184" s="4179"/>
      <c r="BQ184" s="4179"/>
      <c r="BR184" s="3965"/>
      <c r="BS184" s="3965"/>
      <c r="BT184" s="4140"/>
      <c r="BU184" s="3965"/>
      <c r="BV184" s="3965"/>
      <c r="BW184" s="3965"/>
      <c r="BX184" s="4140"/>
      <c r="BY184" s="3965"/>
      <c r="BZ184" s="3965"/>
      <c r="CA184" s="3965"/>
      <c r="CB184" s="4140"/>
      <c r="CC184" s="3965"/>
      <c r="CD184" s="3965"/>
      <c r="CE184" s="3965"/>
      <c r="CF184" s="4140"/>
      <c r="CG184" s="3965"/>
      <c r="CH184" s="3965"/>
      <c r="CI184" s="3965"/>
      <c r="CJ184" s="4140"/>
      <c r="CK184" s="3965"/>
      <c r="CL184" s="4206"/>
      <c r="CM184" s="3965"/>
      <c r="CN184" s="4140"/>
      <c r="CO184" s="3965"/>
      <c r="CP184" s="4206"/>
      <c r="CQ184" s="3965"/>
      <c r="CR184" s="4140"/>
      <c r="CS184" s="3965"/>
      <c r="CT184" s="4206"/>
      <c r="CU184" s="3965"/>
      <c r="CV184" s="4140"/>
      <c r="CW184" s="3965"/>
      <c r="CX184" s="4206"/>
      <c r="CY184" s="3965"/>
      <c r="CZ184" s="4140"/>
      <c r="DA184" s="3965"/>
      <c r="DB184" s="3965"/>
      <c r="DC184" s="3965"/>
      <c r="DD184" s="4140"/>
      <c r="DE184" s="3965"/>
      <c r="DF184" s="3965"/>
      <c r="DG184" s="3965"/>
      <c r="DH184" s="4140"/>
      <c r="DI184" s="3965"/>
      <c r="DJ184" s="3965"/>
      <c r="DK184" s="3965"/>
      <c r="DL184" s="4140"/>
      <c r="DM184" s="3965"/>
      <c r="DN184" s="3965"/>
      <c r="DO184" s="3965"/>
      <c r="DP184" s="4140"/>
      <c r="DQ184" s="3965"/>
      <c r="DR184" s="3965"/>
      <c r="DS184" s="3965"/>
      <c r="DT184" s="4140"/>
      <c r="DU184" s="3965"/>
      <c r="DV184" s="3965"/>
      <c r="DW184" s="3965"/>
      <c r="DX184" s="4140"/>
      <c r="DY184" s="3965"/>
      <c r="DZ184" s="4206"/>
    </row>
    <row r="185" spans="36:130" ht="168.75" customHeight="1">
      <c r="AJ185" s="4205"/>
      <c r="AK185" s="3965"/>
      <c r="AL185" s="3965"/>
      <c r="AM185" s="3965"/>
      <c r="AN185" s="3965"/>
      <c r="AO185" s="3965"/>
      <c r="AP185" s="3965"/>
      <c r="AQ185" s="3965"/>
      <c r="AR185" s="3965"/>
      <c r="AS185" s="3965"/>
      <c r="AT185" s="3965"/>
      <c r="AU185" s="3965"/>
      <c r="AV185" s="3965"/>
      <c r="AW185" s="3965"/>
      <c r="AX185" s="3965"/>
      <c r="AY185" s="3965"/>
      <c r="AZ185" s="3965"/>
      <c r="BA185" s="3965"/>
      <c r="BB185" s="3965"/>
      <c r="BC185" s="3965"/>
      <c r="BD185" s="3965"/>
      <c r="BE185" s="3965"/>
      <c r="BF185" s="3965"/>
      <c r="BG185" s="3965"/>
      <c r="BH185" s="3965"/>
      <c r="BI185" s="3965"/>
      <c r="BJ185" s="3965"/>
      <c r="BK185" s="3965"/>
      <c r="BL185" s="3965"/>
      <c r="BM185" s="3965"/>
      <c r="BN185" s="4206"/>
      <c r="BO185" s="4206"/>
      <c r="BP185" s="4179"/>
      <c r="BQ185" s="4179"/>
      <c r="BR185" s="3965"/>
      <c r="BS185" s="3965"/>
      <c r="BT185" s="4140"/>
      <c r="BU185" s="3965"/>
      <c r="BV185" s="3965"/>
      <c r="BW185" s="3965"/>
      <c r="BX185" s="4140"/>
      <c r="BY185" s="3965"/>
      <c r="BZ185" s="3965"/>
      <c r="CA185" s="3965"/>
      <c r="CB185" s="4140"/>
      <c r="CC185" s="3965"/>
      <c r="CD185" s="3965"/>
      <c r="CE185" s="3965"/>
      <c r="CF185" s="4140"/>
      <c r="CG185" s="3965"/>
      <c r="CH185" s="3965"/>
      <c r="CI185" s="3965"/>
      <c r="CJ185" s="4140"/>
      <c r="CK185" s="3965"/>
      <c r="CL185" s="4206"/>
      <c r="CM185" s="3965"/>
      <c r="CN185" s="4140"/>
      <c r="CO185" s="3965"/>
      <c r="CP185" s="4206"/>
      <c r="CQ185" s="3965"/>
      <c r="CR185" s="4140"/>
      <c r="CS185" s="3965"/>
      <c r="CT185" s="4206"/>
      <c r="CU185" s="3965"/>
      <c r="CV185" s="4140"/>
      <c r="CW185" s="3965"/>
      <c r="CX185" s="4206"/>
      <c r="CY185" s="3965"/>
      <c r="CZ185" s="4140"/>
      <c r="DA185" s="3965"/>
      <c r="DB185" s="3965"/>
      <c r="DC185" s="3965"/>
      <c r="DD185" s="4140"/>
      <c r="DE185" s="3965"/>
      <c r="DF185" s="3965"/>
      <c r="DG185" s="3965"/>
      <c r="DH185" s="4140"/>
      <c r="DI185" s="3965"/>
      <c r="DJ185" s="3965"/>
      <c r="DK185" s="3965"/>
      <c r="DL185" s="4140"/>
      <c r="DM185" s="3965"/>
      <c r="DN185" s="3965"/>
      <c r="DO185" s="3965"/>
      <c r="DP185" s="4140"/>
      <c r="DQ185" s="3965"/>
      <c r="DR185" s="3965"/>
      <c r="DS185" s="3965"/>
      <c r="DT185" s="4140"/>
      <c r="DU185" s="3965"/>
      <c r="DV185" s="3965"/>
      <c r="DW185" s="3965"/>
      <c r="DX185" s="4140"/>
      <c r="DY185" s="3965"/>
      <c r="DZ185" s="4206"/>
    </row>
    <row r="186" spans="36:130" ht="168.75" customHeight="1">
      <c r="AJ186" s="4205"/>
      <c r="AK186" s="3965"/>
      <c r="AL186" s="3965"/>
      <c r="AM186" s="3965"/>
      <c r="AN186" s="3965"/>
      <c r="AO186" s="3965"/>
      <c r="AP186" s="3965"/>
      <c r="AQ186" s="3965"/>
      <c r="AR186" s="3965"/>
      <c r="AS186" s="3965"/>
      <c r="AT186" s="3965"/>
      <c r="AU186" s="3965"/>
      <c r="AV186" s="3965"/>
      <c r="AW186" s="3965"/>
      <c r="AX186" s="3965"/>
      <c r="AY186" s="3965"/>
      <c r="AZ186" s="3965"/>
      <c r="BA186" s="3965"/>
      <c r="BB186" s="3965"/>
      <c r="BC186" s="3965"/>
      <c r="BD186" s="3965"/>
      <c r="BE186" s="3965"/>
      <c r="BF186" s="3965"/>
      <c r="BG186" s="3965"/>
      <c r="BH186" s="3965"/>
      <c r="BI186" s="3965"/>
      <c r="BJ186" s="3965"/>
      <c r="BK186" s="3965"/>
      <c r="BL186" s="3965"/>
      <c r="BM186" s="3965"/>
      <c r="BN186" s="4206"/>
      <c r="BO186" s="4206"/>
      <c r="BP186" s="4179"/>
      <c r="BQ186" s="4179"/>
      <c r="BR186" s="3965"/>
      <c r="BS186" s="3965"/>
      <c r="BT186" s="4140"/>
      <c r="BU186" s="3965"/>
      <c r="BV186" s="3965"/>
      <c r="BW186" s="3965"/>
      <c r="BX186" s="4140"/>
      <c r="BY186" s="3965"/>
      <c r="BZ186" s="3965"/>
      <c r="CA186" s="3965"/>
      <c r="CB186" s="4140"/>
      <c r="CC186" s="3965"/>
      <c r="CD186" s="3965"/>
      <c r="CE186" s="3965"/>
      <c r="CF186" s="4140"/>
      <c r="CG186" s="3965"/>
      <c r="CH186" s="3965"/>
      <c r="CI186" s="3965"/>
      <c r="CJ186" s="4140"/>
      <c r="CK186" s="3965"/>
      <c r="CL186" s="4206"/>
      <c r="CM186" s="3965"/>
      <c r="CN186" s="4140"/>
      <c r="CO186" s="3965"/>
      <c r="CP186" s="4206"/>
      <c r="CQ186" s="3965"/>
      <c r="CR186" s="4140"/>
      <c r="CS186" s="3965"/>
      <c r="CT186" s="4206"/>
      <c r="CU186" s="3965"/>
      <c r="CV186" s="4140"/>
      <c r="CW186" s="3965"/>
      <c r="CX186" s="4206"/>
      <c r="CY186" s="3965"/>
      <c r="CZ186" s="4140"/>
      <c r="DA186" s="3965"/>
      <c r="DB186" s="3965"/>
      <c r="DC186" s="3965"/>
      <c r="DD186" s="4140"/>
      <c r="DE186" s="3965"/>
      <c r="DF186" s="3965"/>
      <c r="DG186" s="3965"/>
      <c r="DH186" s="4140"/>
      <c r="DI186" s="3965"/>
      <c r="DJ186" s="3965"/>
      <c r="DK186" s="3965"/>
      <c r="DL186" s="4140"/>
      <c r="DM186" s="3965"/>
      <c r="DN186" s="3965"/>
      <c r="DO186" s="3965"/>
      <c r="DP186" s="4140"/>
      <c r="DQ186" s="3965"/>
      <c r="DR186" s="3965"/>
      <c r="DS186" s="3965"/>
      <c r="DT186" s="4140"/>
      <c r="DU186" s="3965"/>
      <c r="DV186" s="3965"/>
      <c r="DW186" s="3965"/>
      <c r="DX186" s="4140"/>
      <c r="DY186" s="3965"/>
      <c r="DZ186" s="4206"/>
    </row>
    <row r="187" spans="36:130" ht="168.75" customHeight="1">
      <c r="AJ187" s="4205"/>
      <c r="AK187" s="3965"/>
      <c r="AL187" s="3965"/>
      <c r="AM187" s="3965"/>
      <c r="AN187" s="3965"/>
      <c r="AO187" s="3965"/>
      <c r="AP187" s="3965"/>
      <c r="AQ187" s="3965"/>
      <c r="AR187" s="3965"/>
      <c r="AS187" s="3965"/>
      <c r="AT187" s="3965"/>
      <c r="AU187" s="3965"/>
      <c r="AV187" s="3965"/>
      <c r="AW187" s="3965"/>
      <c r="AX187" s="3965"/>
      <c r="AY187" s="3965"/>
      <c r="AZ187" s="3965"/>
      <c r="BA187" s="3965"/>
      <c r="BB187" s="3965"/>
      <c r="BC187" s="3965"/>
      <c r="BD187" s="3965"/>
      <c r="BE187" s="3965"/>
      <c r="BF187" s="3965"/>
      <c r="BG187" s="3965"/>
      <c r="BH187" s="3965"/>
      <c r="BI187" s="3965"/>
      <c r="BJ187" s="3965"/>
      <c r="BK187" s="3965"/>
      <c r="BL187" s="3965"/>
      <c r="BM187" s="3965"/>
      <c r="BN187" s="4206"/>
      <c r="BO187" s="4206"/>
      <c r="BP187" s="4179"/>
      <c r="BQ187" s="4179"/>
      <c r="BR187" s="3965"/>
      <c r="BS187" s="3965"/>
      <c r="BT187" s="4140"/>
      <c r="BU187" s="3965"/>
      <c r="BV187" s="3965"/>
      <c r="BW187" s="3965"/>
      <c r="BX187" s="4140"/>
      <c r="BY187" s="3965"/>
      <c r="BZ187" s="3965"/>
      <c r="CA187" s="3965"/>
      <c r="CB187" s="4140"/>
      <c r="CC187" s="3965"/>
      <c r="CD187" s="3965"/>
      <c r="CE187" s="3965"/>
      <c r="CF187" s="4140"/>
      <c r="CG187" s="3965"/>
      <c r="CH187" s="3965"/>
      <c r="CI187" s="3965"/>
      <c r="CJ187" s="4140"/>
      <c r="CK187" s="3965"/>
      <c r="CL187" s="4206"/>
      <c r="CM187" s="3965"/>
      <c r="CN187" s="4140"/>
      <c r="CO187" s="3965"/>
      <c r="CP187" s="4206"/>
      <c r="CQ187" s="3965"/>
      <c r="CR187" s="4140"/>
      <c r="CS187" s="3965"/>
      <c r="CT187" s="4206"/>
      <c r="CU187" s="3965"/>
      <c r="CV187" s="4140"/>
      <c r="CW187" s="3965"/>
      <c r="CX187" s="4206"/>
      <c r="CY187" s="3965"/>
      <c r="CZ187" s="4140"/>
      <c r="DA187" s="3965"/>
      <c r="DB187" s="3965"/>
      <c r="DC187" s="3965"/>
      <c r="DD187" s="4140"/>
      <c r="DE187" s="3965"/>
      <c r="DF187" s="3965"/>
      <c r="DG187" s="3965"/>
      <c r="DH187" s="4140"/>
      <c r="DI187" s="3965"/>
      <c r="DJ187" s="3965"/>
      <c r="DK187" s="3965"/>
      <c r="DL187" s="4140"/>
      <c r="DM187" s="3965"/>
      <c r="DN187" s="3965"/>
      <c r="DO187" s="3965"/>
      <c r="DP187" s="4140"/>
      <c r="DQ187" s="3965"/>
      <c r="DR187" s="3965"/>
      <c r="DS187" s="3965"/>
      <c r="DT187" s="4140"/>
      <c r="DU187" s="3965"/>
      <c r="DV187" s="3965"/>
      <c r="DW187" s="3965"/>
      <c r="DX187" s="4140"/>
      <c r="DY187" s="3965"/>
      <c r="DZ187" s="4206"/>
    </row>
    <row r="188" spans="36:130" ht="168.75" customHeight="1">
      <c r="AJ188" s="4205"/>
      <c r="AK188" s="3965"/>
      <c r="AL188" s="3965"/>
      <c r="AM188" s="3965"/>
      <c r="AN188" s="3965"/>
      <c r="AO188" s="3965"/>
      <c r="AP188" s="3965"/>
      <c r="AQ188" s="3965"/>
      <c r="AR188" s="3965"/>
      <c r="AS188" s="3965"/>
      <c r="AT188" s="3965"/>
      <c r="AU188" s="3965"/>
      <c r="AV188" s="3965"/>
      <c r="AW188" s="3965"/>
      <c r="AX188" s="3965"/>
      <c r="AY188" s="3965"/>
      <c r="AZ188" s="3965"/>
      <c r="BA188" s="3965"/>
      <c r="BB188" s="3965"/>
      <c r="BC188" s="3965"/>
      <c r="BD188" s="3965"/>
      <c r="BE188" s="3965"/>
      <c r="BF188" s="3965"/>
      <c r="BG188" s="3965"/>
      <c r="BH188" s="3965"/>
      <c r="BI188" s="3965"/>
      <c r="BJ188" s="3965"/>
      <c r="BK188" s="3965"/>
      <c r="BL188" s="3965"/>
      <c r="BM188" s="3965"/>
      <c r="BN188" s="4206"/>
      <c r="BO188" s="4206"/>
      <c r="BP188" s="4179"/>
      <c r="BQ188" s="4179"/>
      <c r="BR188" s="3965"/>
      <c r="BS188" s="3965"/>
      <c r="BT188" s="4140"/>
      <c r="BU188" s="3965"/>
      <c r="BV188" s="3965"/>
      <c r="BW188" s="3965"/>
      <c r="BX188" s="4140"/>
      <c r="BY188" s="3965"/>
      <c r="BZ188" s="3965"/>
      <c r="CA188" s="3965"/>
      <c r="CB188" s="4140"/>
      <c r="CC188" s="3965"/>
      <c r="CD188" s="3965"/>
      <c r="CE188" s="3965"/>
      <c r="CF188" s="4140"/>
      <c r="CG188" s="3965"/>
      <c r="CH188" s="3965"/>
      <c r="CI188" s="3965"/>
      <c r="CJ188" s="4140"/>
      <c r="CK188" s="3965"/>
      <c r="CL188" s="4206"/>
      <c r="CM188" s="3965"/>
      <c r="CN188" s="4140"/>
      <c r="CO188" s="3965"/>
      <c r="CP188" s="4206"/>
      <c r="CQ188" s="3965"/>
      <c r="CR188" s="4140"/>
      <c r="CS188" s="3965"/>
      <c r="CT188" s="4206"/>
      <c r="CU188" s="3965"/>
      <c r="CV188" s="4140"/>
      <c r="CW188" s="3965"/>
      <c r="CX188" s="4206"/>
      <c r="CY188" s="3965"/>
      <c r="CZ188" s="4140"/>
      <c r="DA188" s="3965"/>
      <c r="DB188" s="3965"/>
      <c r="DC188" s="3965"/>
      <c r="DD188" s="4140"/>
      <c r="DE188" s="3965"/>
      <c r="DF188" s="3965"/>
      <c r="DG188" s="3965"/>
      <c r="DH188" s="4140"/>
      <c r="DI188" s="3965"/>
      <c r="DJ188" s="3965"/>
      <c r="DK188" s="3965"/>
      <c r="DL188" s="4140"/>
      <c r="DM188" s="3965"/>
      <c r="DN188" s="3965"/>
      <c r="DO188" s="3965"/>
      <c r="DP188" s="4140"/>
      <c r="DQ188" s="3965"/>
      <c r="DR188" s="3965"/>
      <c r="DS188" s="3965"/>
      <c r="DT188" s="4140"/>
      <c r="DU188" s="3965"/>
      <c r="DV188" s="3965"/>
      <c r="DW188" s="3965"/>
      <c r="DX188" s="4140"/>
      <c r="DY188" s="3965"/>
      <c r="DZ188" s="4206"/>
    </row>
    <row r="189" spans="36:130" ht="168.75" customHeight="1">
      <c r="AJ189" s="4205"/>
      <c r="AK189" s="3965"/>
      <c r="AL189" s="3965"/>
      <c r="AM189" s="3965"/>
      <c r="AN189" s="3965"/>
      <c r="AO189" s="3965"/>
      <c r="AP189" s="3965"/>
      <c r="AQ189" s="3965"/>
      <c r="AR189" s="3965"/>
      <c r="AS189" s="3965"/>
      <c r="AT189" s="3965"/>
      <c r="AU189" s="3965"/>
      <c r="AV189" s="3965"/>
      <c r="AW189" s="3965"/>
      <c r="AX189" s="3965"/>
      <c r="AY189" s="3965"/>
      <c r="AZ189" s="3965"/>
      <c r="BA189" s="3965"/>
      <c r="BB189" s="3965"/>
      <c r="BC189" s="3965"/>
      <c r="BD189" s="3965"/>
      <c r="BE189" s="3965"/>
      <c r="BF189" s="3965"/>
      <c r="BG189" s="3965"/>
      <c r="BH189" s="3965"/>
      <c r="BI189" s="3965"/>
      <c r="BJ189" s="3965"/>
      <c r="BK189" s="3965"/>
      <c r="BL189" s="3965"/>
      <c r="BM189" s="3965"/>
      <c r="BN189" s="4206"/>
      <c r="BO189" s="4206"/>
      <c r="BP189" s="4179"/>
      <c r="BQ189" s="4179"/>
      <c r="BR189" s="3965"/>
      <c r="BS189" s="3965"/>
      <c r="BT189" s="4140"/>
      <c r="BU189" s="3965"/>
      <c r="BV189" s="3965"/>
      <c r="BW189" s="3965"/>
      <c r="BX189" s="4140"/>
      <c r="BY189" s="3965"/>
      <c r="BZ189" s="3965"/>
      <c r="CA189" s="3965"/>
      <c r="CB189" s="4140"/>
      <c r="CC189" s="3965"/>
      <c r="CD189" s="3965"/>
      <c r="CE189" s="3965"/>
      <c r="CF189" s="4140"/>
      <c r="CG189" s="3965"/>
      <c r="CH189" s="3965"/>
      <c r="CI189" s="3965"/>
      <c r="CJ189" s="4140"/>
      <c r="CK189" s="3965"/>
      <c r="CL189" s="4206"/>
      <c r="CM189" s="3965"/>
      <c r="CN189" s="4140"/>
      <c r="CO189" s="3965"/>
      <c r="CP189" s="4206"/>
      <c r="CQ189" s="3965"/>
      <c r="CR189" s="4140"/>
      <c r="CS189" s="3965"/>
      <c r="CT189" s="4206"/>
      <c r="CU189" s="3965"/>
      <c r="CV189" s="4140"/>
      <c r="CW189" s="3965"/>
      <c r="CX189" s="4206"/>
      <c r="CY189" s="3965"/>
      <c r="CZ189" s="4140"/>
      <c r="DA189" s="3965"/>
      <c r="DB189" s="3965"/>
      <c r="DC189" s="3965"/>
      <c r="DD189" s="4140"/>
      <c r="DE189" s="3965"/>
      <c r="DF189" s="3965"/>
      <c r="DG189" s="3965"/>
      <c r="DH189" s="4140"/>
      <c r="DI189" s="3965"/>
      <c r="DJ189" s="3965"/>
      <c r="DK189" s="3965"/>
      <c r="DL189" s="4140"/>
      <c r="DM189" s="3965"/>
      <c r="DN189" s="3965"/>
      <c r="DO189" s="3965"/>
      <c r="DP189" s="4140"/>
      <c r="DQ189" s="3965"/>
      <c r="DR189" s="3965"/>
      <c r="DS189" s="3965"/>
      <c r="DT189" s="4140"/>
      <c r="DU189" s="3965"/>
      <c r="DV189" s="3965"/>
      <c r="DW189" s="3965"/>
      <c r="DX189" s="4140"/>
      <c r="DY189" s="3965"/>
      <c r="DZ189" s="4206"/>
    </row>
    <row r="190" spans="36:130" ht="168.75" customHeight="1">
      <c r="AJ190" s="4205"/>
      <c r="AK190" s="3965"/>
      <c r="AL190" s="3965"/>
      <c r="AM190" s="3965"/>
      <c r="AN190" s="3965"/>
      <c r="AO190" s="3965"/>
      <c r="AP190" s="3965"/>
      <c r="AQ190" s="3965"/>
      <c r="AR190" s="3965"/>
      <c r="AS190" s="3965"/>
      <c r="AT190" s="3965"/>
      <c r="AU190" s="3965"/>
      <c r="AV190" s="3965"/>
      <c r="AW190" s="3965"/>
      <c r="AX190" s="3965"/>
      <c r="AY190" s="3965"/>
      <c r="AZ190" s="3965"/>
      <c r="BA190" s="3965"/>
      <c r="BB190" s="3965"/>
      <c r="BC190" s="3965"/>
      <c r="BD190" s="3965"/>
      <c r="BE190" s="3965"/>
      <c r="BF190" s="3965"/>
      <c r="BG190" s="3965"/>
      <c r="BH190" s="3965"/>
      <c r="BI190" s="3965"/>
      <c r="BJ190" s="3965"/>
      <c r="BK190" s="3965"/>
      <c r="BL190" s="3965"/>
      <c r="BM190" s="3965"/>
      <c r="BN190" s="4206"/>
      <c r="BO190" s="4206"/>
      <c r="BP190" s="4179"/>
      <c r="BQ190" s="4179"/>
      <c r="BR190" s="3965"/>
      <c r="BS190" s="3965"/>
      <c r="BT190" s="4140"/>
      <c r="BU190" s="3965"/>
      <c r="BV190" s="3965"/>
      <c r="BW190" s="3965"/>
      <c r="BX190" s="4140"/>
      <c r="BY190" s="3965"/>
      <c r="BZ190" s="3965"/>
      <c r="CA190" s="3965"/>
      <c r="CB190" s="4140"/>
      <c r="CC190" s="3965"/>
      <c r="CD190" s="3965"/>
      <c r="CE190" s="3965"/>
      <c r="CF190" s="4140"/>
      <c r="CG190" s="3965"/>
      <c r="CH190" s="3965"/>
      <c r="CI190" s="3965"/>
      <c r="CJ190" s="4140"/>
      <c r="CK190" s="3965"/>
      <c r="CL190" s="4206"/>
      <c r="CM190" s="3965"/>
      <c r="CN190" s="4140"/>
      <c r="CO190" s="3965"/>
      <c r="CP190" s="4206"/>
      <c r="CQ190" s="3965"/>
      <c r="CR190" s="4140"/>
      <c r="CS190" s="3965"/>
      <c r="CT190" s="4206"/>
      <c r="CU190" s="3965"/>
      <c r="CV190" s="4140"/>
      <c r="CW190" s="3965"/>
      <c r="CX190" s="4206"/>
      <c r="CY190" s="3965"/>
      <c r="CZ190" s="4140"/>
      <c r="DA190" s="3965"/>
      <c r="DB190" s="3965"/>
      <c r="DC190" s="3965"/>
      <c r="DD190" s="4140"/>
      <c r="DE190" s="3965"/>
      <c r="DF190" s="3965"/>
      <c r="DG190" s="3965"/>
      <c r="DH190" s="4140"/>
      <c r="DI190" s="3965"/>
      <c r="DJ190" s="3965"/>
      <c r="DK190" s="3965"/>
      <c r="DL190" s="4140"/>
      <c r="DM190" s="3965"/>
      <c r="DN190" s="3965"/>
      <c r="DO190" s="3965"/>
      <c r="DP190" s="4140"/>
      <c r="DQ190" s="3965"/>
      <c r="DR190" s="3965"/>
      <c r="DS190" s="3965"/>
      <c r="DT190" s="4140"/>
      <c r="DU190" s="3965"/>
      <c r="DV190" s="3965"/>
      <c r="DW190" s="3965"/>
      <c r="DX190" s="4140"/>
      <c r="DY190" s="3965"/>
      <c r="DZ190" s="4206"/>
    </row>
    <row r="191" spans="36:130" ht="168.75" customHeight="1">
      <c r="AJ191" s="4205"/>
      <c r="AK191" s="3965"/>
      <c r="AL191" s="3965"/>
      <c r="AM191" s="3965"/>
      <c r="AN191" s="3965"/>
      <c r="AO191" s="3965"/>
      <c r="AP191" s="3965"/>
      <c r="AQ191" s="3965"/>
      <c r="AR191" s="3965"/>
      <c r="AS191" s="3965"/>
      <c r="AT191" s="3965"/>
      <c r="AU191" s="3965"/>
      <c r="AV191" s="3965"/>
      <c r="AW191" s="3965"/>
      <c r="AX191" s="3965"/>
      <c r="AY191" s="3965"/>
      <c r="AZ191" s="3965"/>
      <c r="BA191" s="3965"/>
      <c r="BB191" s="3965"/>
      <c r="BC191" s="3965"/>
      <c r="BD191" s="3965"/>
      <c r="BE191" s="3965"/>
      <c r="BF191" s="3965"/>
      <c r="BG191" s="3965"/>
      <c r="BH191" s="3965"/>
      <c r="BI191" s="3965"/>
      <c r="BJ191" s="3965"/>
      <c r="BK191" s="3965"/>
      <c r="BL191" s="3965"/>
      <c r="BM191" s="3965"/>
      <c r="BN191" s="4206"/>
      <c r="BO191" s="4206"/>
      <c r="BP191" s="4179"/>
      <c r="BQ191" s="4179"/>
      <c r="BR191" s="3965"/>
      <c r="BS191" s="3965"/>
      <c r="BT191" s="4140"/>
      <c r="BU191" s="3965"/>
      <c r="BV191" s="3965"/>
      <c r="BW191" s="3965"/>
      <c r="BX191" s="4140"/>
      <c r="BY191" s="3965"/>
      <c r="BZ191" s="3965"/>
      <c r="CA191" s="3965"/>
      <c r="CB191" s="4140"/>
      <c r="CC191" s="3965"/>
      <c r="CD191" s="3965"/>
      <c r="CE191" s="3965"/>
      <c r="CF191" s="4140"/>
      <c r="CG191" s="3965"/>
      <c r="CH191" s="3965"/>
      <c r="CI191" s="3965"/>
      <c r="CJ191" s="4140"/>
      <c r="CK191" s="3965"/>
      <c r="CL191" s="4206"/>
      <c r="CM191" s="3965"/>
      <c r="CN191" s="4140"/>
      <c r="CO191" s="3965"/>
      <c r="CP191" s="4206"/>
      <c r="CQ191" s="3965"/>
      <c r="CR191" s="4140"/>
      <c r="CS191" s="3965"/>
      <c r="CT191" s="4206"/>
      <c r="CU191" s="3965"/>
      <c r="CV191" s="4140"/>
      <c r="CW191" s="3965"/>
      <c r="CX191" s="4206"/>
      <c r="CY191" s="3965"/>
      <c r="CZ191" s="4140"/>
      <c r="DA191" s="3965"/>
      <c r="DB191" s="3965"/>
      <c r="DC191" s="3965"/>
      <c r="DD191" s="4140"/>
      <c r="DE191" s="3965"/>
      <c r="DF191" s="3965"/>
      <c r="DG191" s="3965"/>
      <c r="DH191" s="4140"/>
      <c r="DI191" s="3965"/>
      <c r="DJ191" s="3965"/>
      <c r="DK191" s="3965"/>
      <c r="DL191" s="4140"/>
      <c r="DM191" s="3965"/>
      <c r="DN191" s="3965"/>
      <c r="DO191" s="3965"/>
      <c r="DP191" s="4140"/>
      <c r="DQ191" s="3965"/>
      <c r="DR191" s="3965"/>
      <c r="DS191" s="3965"/>
      <c r="DT191" s="4140"/>
      <c r="DU191" s="3965"/>
      <c r="DV191" s="3965"/>
      <c r="DW191" s="3965"/>
      <c r="DX191" s="4140"/>
      <c r="DY191" s="3965"/>
      <c r="DZ191" s="4206"/>
    </row>
    <row r="192" spans="36:130" ht="168.75" customHeight="1">
      <c r="AJ192" s="4205"/>
      <c r="AK192" s="3965"/>
      <c r="AL192" s="3965"/>
      <c r="AM192" s="3965"/>
      <c r="AN192" s="3965"/>
      <c r="AO192" s="3965"/>
      <c r="AP192" s="3965"/>
      <c r="AQ192" s="3965"/>
      <c r="AR192" s="3965"/>
      <c r="AS192" s="3965"/>
      <c r="AT192" s="3965"/>
      <c r="AU192" s="3965"/>
      <c r="AV192" s="3965"/>
      <c r="AW192" s="3965"/>
      <c r="AX192" s="3965"/>
      <c r="AY192" s="3965"/>
      <c r="AZ192" s="3965"/>
      <c r="BA192" s="3965"/>
      <c r="BB192" s="3965"/>
      <c r="BC192" s="3965"/>
      <c r="BD192" s="3965"/>
      <c r="BE192" s="3965"/>
      <c r="BF192" s="3965"/>
      <c r="BG192" s="3965"/>
      <c r="BH192" s="3965"/>
      <c r="BI192" s="3965"/>
      <c r="BJ192" s="3965"/>
      <c r="BK192" s="3965"/>
      <c r="BL192" s="3965"/>
      <c r="BM192" s="3965"/>
      <c r="BN192" s="4206"/>
      <c r="BO192" s="4206"/>
      <c r="BP192" s="4179"/>
      <c r="BQ192" s="4179"/>
      <c r="BR192" s="3965"/>
      <c r="BS192" s="3965"/>
      <c r="BT192" s="4140"/>
      <c r="BU192" s="3965"/>
      <c r="BV192" s="3965"/>
      <c r="BW192" s="3965"/>
      <c r="BX192" s="4140"/>
      <c r="BY192" s="3965"/>
      <c r="BZ192" s="3965"/>
      <c r="CA192" s="3965"/>
      <c r="CB192" s="4140"/>
      <c r="CC192" s="3965"/>
      <c r="CD192" s="3965"/>
      <c r="CE192" s="3965"/>
      <c r="CF192" s="4140"/>
      <c r="CG192" s="3965"/>
      <c r="CH192" s="3965"/>
      <c r="CI192" s="3965"/>
      <c r="CJ192" s="4140"/>
      <c r="CK192" s="3965"/>
      <c r="CL192" s="4206"/>
      <c r="CM192" s="3965"/>
      <c r="CN192" s="4140"/>
      <c r="CO192" s="3965"/>
      <c r="CP192" s="4206"/>
      <c r="CQ192" s="3965"/>
      <c r="CR192" s="4140"/>
      <c r="CS192" s="3965"/>
      <c r="CT192" s="4206"/>
      <c r="CU192" s="3965"/>
      <c r="CV192" s="4140"/>
      <c r="CW192" s="3965"/>
      <c r="CX192" s="4206"/>
      <c r="CY192" s="3965"/>
      <c r="CZ192" s="4140"/>
      <c r="DA192" s="3965"/>
      <c r="DB192" s="3965"/>
      <c r="DC192" s="3965"/>
      <c r="DD192" s="4140"/>
      <c r="DE192" s="3965"/>
      <c r="DF192" s="3965"/>
      <c r="DG192" s="3965"/>
      <c r="DH192" s="4140"/>
      <c r="DI192" s="3965"/>
      <c r="DJ192" s="3965"/>
      <c r="DK192" s="3965"/>
      <c r="DL192" s="4140"/>
      <c r="DM192" s="3965"/>
      <c r="DN192" s="3965"/>
      <c r="DO192" s="3965"/>
      <c r="DP192" s="4140"/>
      <c r="DQ192" s="3965"/>
      <c r="DR192" s="3965"/>
      <c r="DS192" s="3965"/>
      <c r="DT192" s="4140"/>
      <c r="DU192" s="3965"/>
      <c r="DV192" s="3965"/>
      <c r="DW192" s="3965"/>
      <c r="DX192" s="4140"/>
      <c r="DY192" s="3965"/>
      <c r="DZ192" s="4206"/>
    </row>
    <row r="193" spans="36:130" ht="168.75" customHeight="1">
      <c r="AJ193" s="4205"/>
      <c r="AK193" s="3965"/>
      <c r="AL193" s="3965"/>
      <c r="AM193" s="3965"/>
      <c r="AN193" s="3965"/>
      <c r="AO193" s="3965"/>
      <c r="AP193" s="3965"/>
      <c r="AQ193" s="3965"/>
      <c r="AR193" s="3965"/>
      <c r="AS193" s="3965"/>
      <c r="AT193" s="3965"/>
      <c r="AU193" s="3965"/>
      <c r="AV193" s="3965"/>
      <c r="AW193" s="3965"/>
      <c r="AX193" s="3965"/>
      <c r="AY193" s="3965"/>
      <c r="AZ193" s="3965"/>
      <c r="BA193" s="3965"/>
      <c r="BB193" s="3965"/>
      <c r="BC193" s="3965"/>
      <c r="BD193" s="3965"/>
      <c r="BE193" s="3965"/>
      <c r="BF193" s="3965"/>
      <c r="BG193" s="3965"/>
      <c r="BH193" s="3965"/>
      <c r="BI193" s="3965"/>
      <c r="BJ193" s="3965"/>
      <c r="BK193" s="3965"/>
      <c r="BL193" s="3965"/>
      <c r="BM193" s="3965"/>
      <c r="BN193" s="4206"/>
      <c r="BO193" s="4206"/>
      <c r="BP193" s="4179"/>
      <c r="BQ193" s="4179"/>
      <c r="BR193" s="3965"/>
      <c r="BS193" s="3965"/>
      <c r="BT193" s="4140"/>
      <c r="BU193" s="3965"/>
      <c r="BV193" s="3965"/>
      <c r="BW193" s="3965"/>
      <c r="BX193" s="4140"/>
      <c r="BY193" s="3965"/>
      <c r="BZ193" s="3965"/>
      <c r="CA193" s="3965"/>
      <c r="CB193" s="4140"/>
      <c r="CC193" s="3965"/>
      <c r="CD193" s="3965"/>
      <c r="CE193" s="3965"/>
      <c r="CF193" s="4140"/>
      <c r="CG193" s="3965"/>
      <c r="CH193" s="3965"/>
      <c r="CI193" s="3965"/>
      <c r="CJ193" s="4140"/>
      <c r="CK193" s="3965"/>
      <c r="CL193" s="4206"/>
      <c r="CM193" s="3965"/>
      <c r="CN193" s="4140"/>
      <c r="CO193" s="3965"/>
      <c r="CP193" s="4206"/>
      <c r="CQ193" s="3965"/>
      <c r="CR193" s="4140"/>
      <c r="CS193" s="3965"/>
      <c r="CT193" s="4206"/>
      <c r="CU193" s="3965"/>
      <c r="CV193" s="4140"/>
      <c r="CW193" s="3965"/>
      <c r="CX193" s="4206"/>
      <c r="CY193" s="3965"/>
      <c r="CZ193" s="4140"/>
      <c r="DA193" s="3965"/>
      <c r="DB193" s="3965"/>
      <c r="DC193" s="3965"/>
      <c r="DD193" s="4140"/>
      <c r="DE193" s="3965"/>
      <c r="DF193" s="3965"/>
      <c r="DG193" s="3965"/>
      <c r="DH193" s="4140"/>
      <c r="DI193" s="3965"/>
      <c r="DJ193" s="3965"/>
      <c r="DK193" s="3965"/>
      <c r="DL193" s="4140"/>
      <c r="DM193" s="3965"/>
      <c r="DN193" s="3965"/>
      <c r="DO193" s="3965"/>
      <c r="DP193" s="4140"/>
      <c r="DQ193" s="3965"/>
      <c r="DR193" s="3965"/>
      <c r="DS193" s="3965"/>
      <c r="DT193" s="4140"/>
      <c r="DU193" s="3965"/>
      <c r="DV193" s="3965"/>
      <c r="DW193" s="3965"/>
      <c r="DX193" s="4140"/>
      <c r="DY193" s="3965"/>
      <c r="DZ193" s="4206"/>
    </row>
    <row r="194" spans="36:130" ht="168.75" customHeight="1">
      <c r="AJ194" s="4205"/>
      <c r="AK194" s="3965"/>
      <c r="AL194" s="3965"/>
      <c r="AM194" s="3965"/>
      <c r="AN194" s="3965"/>
      <c r="AO194" s="3965"/>
      <c r="AP194" s="3965"/>
      <c r="AQ194" s="3965"/>
      <c r="AR194" s="3965"/>
      <c r="AS194" s="3965"/>
      <c r="AT194" s="3965"/>
      <c r="AU194" s="3965"/>
      <c r="AV194" s="3965"/>
      <c r="AW194" s="3965"/>
      <c r="AX194" s="3965"/>
      <c r="AY194" s="3965"/>
      <c r="AZ194" s="3965"/>
      <c r="BA194" s="3965"/>
      <c r="BB194" s="3965"/>
      <c r="BC194" s="3965"/>
      <c r="BD194" s="3965"/>
      <c r="BE194" s="3965"/>
      <c r="BF194" s="3965"/>
      <c r="BG194" s="3965"/>
      <c r="BH194" s="3965"/>
      <c r="BI194" s="3965"/>
      <c r="BJ194" s="3965"/>
      <c r="BK194" s="3965"/>
      <c r="BL194" s="3965"/>
      <c r="BM194" s="3965"/>
      <c r="BN194" s="4206"/>
      <c r="BO194" s="4206"/>
      <c r="BP194" s="4179"/>
      <c r="BQ194" s="4179"/>
      <c r="BR194" s="3965"/>
      <c r="BS194" s="3965"/>
      <c r="BT194" s="4140"/>
      <c r="BU194" s="3965"/>
      <c r="BV194" s="3965"/>
      <c r="BW194" s="3965"/>
      <c r="BX194" s="4140"/>
      <c r="BY194" s="3965"/>
      <c r="BZ194" s="3965"/>
      <c r="CA194" s="3965"/>
      <c r="CB194" s="4140"/>
      <c r="CC194" s="3965"/>
      <c r="CD194" s="3965"/>
      <c r="CE194" s="3965"/>
      <c r="CF194" s="4140"/>
      <c r="CG194" s="3965"/>
      <c r="CH194" s="3965"/>
      <c r="CI194" s="3965"/>
      <c r="CJ194" s="4140"/>
      <c r="CK194" s="3965"/>
      <c r="CL194" s="4206"/>
      <c r="CM194" s="3965"/>
      <c r="CN194" s="4140"/>
      <c r="CO194" s="3965"/>
      <c r="CP194" s="4206"/>
      <c r="CQ194" s="3965"/>
      <c r="CR194" s="4140"/>
      <c r="CS194" s="3965"/>
      <c r="CT194" s="4206"/>
      <c r="CU194" s="3965"/>
      <c r="CV194" s="4140"/>
      <c r="CW194" s="3965"/>
      <c r="CX194" s="4206"/>
      <c r="CY194" s="3965"/>
      <c r="CZ194" s="4140"/>
      <c r="DA194" s="3965"/>
      <c r="DB194" s="3965"/>
      <c r="DC194" s="3965"/>
      <c r="DD194" s="4140"/>
      <c r="DE194" s="3965"/>
      <c r="DF194" s="3965"/>
      <c r="DG194" s="3965"/>
      <c r="DH194" s="4140"/>
      <c r="DI194" s="3965"/>
      <c r="DJ194" s="3965"/>
      <c r="DK194" s="3965"/>
      <c r="DL194" s="4140"/>
      <c r="DM194" s="3965"/>
      <c r="DN194" s="3965"/>
      <c r="DO194" s="3965"/>
      <c r="DP194" s="4140"/>
      <c r="DQ194" s="3965"/>
      <c r="DR194" s="3965"/>
      <c r="DS194" s="3965"/>
      <c r="DT194" s="4140"/>
      <c r="DU194" s="3965"/>
      <c r="DV194" s="3965"/>
      <c r="DW194" s="3965"/>
      <c r="DX194" s="4140"/>
      <c r="DY194" s="3965"/>
      <c r="DZ194" s="4206"/>
    </row>
    <row r="195" spans="36:130" ht="168.75" customHeight="1">
      <c r="AJ195" s="4205"/>
      <c r="AK195" s="3965"/>
      <c r="AL195" s="3965"/>
      <c r="AM195" s="3965"/>
      <c r="AN195" s="3965"/>
      <c r="AO195" s="3965"/>
      <c r="AP195" s="3965"/>
      <c r="AQ195" s="3965"/>
      <c r="AR195" s="3965"/>
      <c r="AS195" s="3965"/>
      <c r="AT195" s="3965"/>
      <c r="AU195" s="3965"/>
      <c r="AV195" s="3965"/>
      <c r="AW195" s="3965"/>
      <c r="AX195" s="3965"/>
      <c r="AY195" s="3965"/>
      <c r="AZ195" s="3965"/>
      <c r="BA195" s="3965"/>
      <c r="BB195" s="3965"/>
      <c r="BC195" s="3965"/>
      <c r="BD195" s="3965"/>
      <c r="BE195" s="3965"/>
      <c r="BF195" s="3965"/>
      <c r="BG195" s="3965"/>
      <c r="BH195" s="3965"/>
      <c r="BI195" s="3965"/>
      <c r="BJ195" s="3965"/>
      <c r="BK195" s="3965"/>
      <c r="BL195" s="3965"/>
      <c r="BM195" s="3965"/>
      <c r="BN195" s="4206"/>
      <c r="BO195" s="4206"/>
      <c r="BP195" s="4179"/>
      <c r="BQ195" s="4179"/>
      <c r="BR195" s="3965"/>
      <c r="BS195" s="3965"/>
      <c r="BT195" s="4140"/>
      <c r="BU195" s="3965"/>
      <c r="BV195" s="3965"/>
      <c r="BW195" s="3965"/>
      <c r="BX195" s="4140"/>
      <c r="BY195" s="3965"/>
      <c r="BZ195" s="3965"/>
      <c r="CA195" s="3965"/>
      <c r="CB195" s="4140"/>
      <c r="CC195" s="3965"/>
      <c r="CD195" s="3965"/>
      <c r="CE195" s="3965"/>
      <c r="CF195" s="4140"/>
      <c r="CG195" s="3965"/>
      <c r="CH195" s="3965"/>
      <c r="CI195" s="3965"/>
      <c r="CJ195" s="4140"/>
      <c r="CK195" s="3965"/>
      <c r="CL195" s="4206"/>
      <c r="CM195" s="3965"/>
      <c r="CN195" s="4140"/>
      <c r="CO195" s="3965"/>
      <c r="CP195" s="4206"/>
      <c r="CQ195" s="3965"/>
      <c r="CR195" s="4140"/>
      <c r="CS195" s="3965"/>
      <c r="CT195" s="4206"/>
      <c r="CU195" s="3965"/>
      <c r="CV195" s="4140"/>
      <c r="CW195" s="3965"/>
      <c r="CX195" s="4206"/>
      <c r="CY195" s="3965"/>
      <c r="CZ195" s="4140"/>
      <c r="DA195" s="3965"/>
      <c r="DB195" s="3965"/>
      <c r="DC195" s="3965"/>
      <c r="DD195" s="4140"/>
      <c r="DE195" s="3965"/>
      <c r="DF195" s="3965"/>
      <c r="DG195" s="3965"/>
      <c r="DH195" s="4140"/>
      <c r="DI195" s="3965"/>
      <c r="DJ195" s="3965"/>
      <c r="DK195" s="3965"/>
      <c r="DL195" s="4140"/>
      <c r="DM195" s="3965"/>
      <c r="DN195" s="3965"/>
      <c r="DO195" s="3965"/>
      <c r="DP195" s="4140"/>
      <c r="DQ195" s="3965"/>
      <c r="DR195" s="3965"/>
      <c r="DS195" s="3965"/>
      <c r="DT195" s="4140"/>
      <c r="DU195" s="3965"/>
      <c r="DV195" s="3965"/>
      <c r="DW195" s="3965"/>
      <c r="DX195" s="4140"/>
      <c r="DY195" s="3965"/>
      <c r="DZ195" s="4206"/>
    </row>
    <row r="196" spans="36:130" ht="168.75" customHeight="1">
      <c r="AJ196" s="4205"/>
      <c r="AK196" s="3965"/>
      <c r="AL196" s="3965"/>
      <c r="AM196" s="3965"/>
      <c r="AN196" s="3965"/>
      <c r="AO196" s="3965"/>
      <c r="AP196" s="3965"/>
      <c r="AQ196" s="3965"/>
      <c r="AR196" s="3965"/>
      <c r="AS196" s="3965"/>
      <c r="AT196" s="3965"/>
      <c r="AU196" s="3965"/>
      <c r="AV196" s="3965"/>
      <c r="AW196" s="3965"/>
      <c r="AX196" s="3965"/>
      <c r="AY196" s="3965"/>
      <c r="AZ196" s="3965"/>
      <c r="BA196" s="3965"/>
      <c r="BB196" s="3965"/>
      <c r="BC196" s="3965"/>
      <c r="BD196" s="3965"/>
      <c r="BE196" s="3965"/>
      <c r="BF196" s="3965"/>
      <c r="BG196" s="3965"/>
      <c r="BH196" s="3965"/>
      <c r="BI196" s="3965"/>
      <c r="BJ196" s="3965"/>
      <c r="BK196" s="3965"/>
      <c r="BL196" s="3965"/>
      <c r="BM196" s="3965"/>
      <c r="BN196" s="4206"/>
      <c r="BO196" s="4206"/>
      <c r="BP196" s="4179"/>
      <c r="BQ196" s="4179"/>
      <c r="BR196" s="3965"/>
      <c r="BS196" s="3965"/>
      <c r="BT196" s="4140"/>
      <c r="BU196" s="3965"/>
      <c r="BV196" s="3965"/>
      <c r="BW196" s="3965"/>
      <c r="BX196" s="4140"/>
      <c r="BY196" s="3965"/>
      <c r="BZ196" s="3965"/>
      <c r="CA196" s="3965"/>
      <c r="CB196" s="4140"/>
      <c r="CC196" s="3965"/>
      <c r="CD196" s="3965"/>
      <c r="CE196" s="3965"/>
      <c r="CF196" s="4140"/>
      <c r="CG196" s="3965"/>
      <c r="CH196" s="3965"/>
      <c r="CI196" s="3965"/>
      <c r="CJ196" s="4140"/>
      <c r="CK196" s="3965"/>
      <c r="CL196" s="4206"/>
      <c r="CM196" s="3965"/>
      <c r="CN196" s="4140"/>
      <c r="CO196" s="3965"/>
      <c r="CP196" s="4206"/>
      <c r="CQ196" s="3965"/>
      <c r="CR196" s="4140"/>
      <c r="CS196" s="3965"/>
      <c r="CT196" s="4206"/>
      <c r="CU196" s="3965"/>
      <c r="CV196" s="4140"/>
      <c r="CW196" s="3965"/>
      <c r="CX196" s="4206"/>
      <c r="CY196" s="3965"/>
      <c r="CZ196" s="4140"/>
      <c r="DA196" s="3965"/>
      <c r="DB196" s="3965"/>
      <c r="DC196" s="3965"/>
      <c r="DD196" s="4140"/>
      <c r="DE196" s="3965"/>
      <c r="DF196" s="3965"/>
      <c r="DG196" s="3965"/>
      <c r="DH196" s="4140"/>
      <c r="DI196" s="3965"/>
      <c r="DJ196" s="3965"/>
      <c r="DK196" s="3965"/>
      <c r="DL196" s="4140"/>
      <c r="DM196" s="3965"/>
      <c r="DN196" s="3965"/>
      <c r="DO196" s="3965"/>
      <c r="DP196" s="4140"/>
      <c r="DQ196" s="3965"/>
      <c r="DR196" s="3965"/>
      <c r="DS196" s="3965"/>
      <c r="DT196" s="4140"/>
      <c r="DU196" s="3965"/>
      <c r="DV196" s="3965"/>
      <c r="DW196" s="3965"/>
      <c r="DX196" s="4140"/>
      <c r="DY196" s="3965"/>
      <c r="DZ196" s="4206"/>
    </row>
    <row r="197" spans="36:130" ht="168.75" customHeight="1">
      <c r="AJ197" s="4205"/>
      <c r="AK197" s="3965"/>
      <c r="AL197" s="3965"/>
      <c r="AM197" s="3965"/>
      <c r="AN197" s="3965"/>
      <c r="AO197" s="3965"/>
      <c r="AP197" s="3965"/>
      <c r="AQ197" s="3965"/>
      <c r="AR197" s="3965"/>
      <c r="AS197" s="3965"/>
      <c r="AT197" s="3965"/>
      <c r="AU197" s="3965"/>
      <c r="AV197" s="3965"/>
      <c r="AW197" s="3965"/>
      <c r="AX197" s="3965"/>
      <c r="AY197" s="3965"/>
      <c r="AZ197" s="3965"/>
      <c r="BA197" s="3965"/>
      <c r="BB197" s="3965"/>
      <c r="BC197" s="3965"/>
      <c r="BD197" s="3965"/>
      <c r="BE197" s="3965"/>
      <c r="BF197" s="3965"/>
      <c r="BG197" s="3965"/>
      <c r="BH197" s="3965"/>
      <c r="BI197" s="3965"/>
      <c r="BJ197" s="3965"/>
      <c r="BK197" s="3965"/>
      <c r="BL197" s="3965"/>
      <c r="BM197" s="3965"/>
      <c r="BN197" s="4206"/>
      <c r="BO197" s="4206"/>
      <c r="BP197" s="4179"/>
      <c r="BQ197" s="4179"/>
      <c r="BR197" s="3965"/>
      <c r="BS197" s="3965"/>
      <c r="BT197" s="4140"/>
      <c r="BU197" s="3965"/>
      <c r="BV197" s="3965"/>
      <c r="BW197" s="3965"/>
      <c r="BX197" s="4140"/>
      <c r="BY197" s="3965"/>
      <c r="BZ197" s="3965"/>
      <c r="CA197" s="3965"/>
      <c r="CB197" s="4140"/>
      <c r="CC197" s="3965"/>
      <c r="CD197" s="3965"/>
      <c r="CE197" s="3965"/>
      <c r="CF197" s="4140"/>
      <c r="CG197" s="3965"/>
      <c r="CH197" s="3965"/>
      <c r="CI197" s="3965"/>
      <c r="CJ197" s="4140"/>
      <c r="CK197" s="3965"/>
      <c r="CL197" s="4206"/>
      <c r="CM197" s="3965"/>
      <c r="CN197" s="4140"/>
      <c r="CO197" s="3965"/>
      <c r="CP197" s="4206"/>
      <c r="CQ197" s="3965"/>
      <c r="CR197" s="4140"/>
      <c r="CS197" s="3965"/>
      <c r="CT197" s="4206"/>
      <c r="CU197" s="3965"/>
      <c r="CV197" s="4140"/>
      <c r="CW197" s="3965"/>
      <c r="CX197" s="4206"/>
      <c r="CY197" s="3965"/>
      <c r="CZ197" s="4140"/>
      <c r="DA197" s="3965"/>
      <c r="DB197" s="3965"/>
      <c r="DC197" s="3965"/>
      <c r="DD197" s="4140"/>
      <c r="DE197" s="3965"/>
      <c r="DF197" s="3965"/>
      <c r="DG197" s="3965"/>
      <c r="DH197" s="4140"/>
      <c r="DI197" s="3965"/>
      <c r="DJ197" s="3965"/>
      <c r="DK197" s="3965"/>
      <c r="DL197" s="4140"/>
      <c r="DM197" s="3965"/>
      <c r="DN197" s="3965"/>
      <c r="DO197" s="3965"/>
      <c r="DP197" s="4140"/>
      <c r="DQ197" s="3965"/>
      <c r="DR197" s="3965"/>
      <c r="DS197" s="3965"/>
      <c r="DT197" s="4140"/>
      <c r="DU197" s="3965"/>
      <c r="DV197" s="3965"/>
      <c r="DW197" s="3965"/>
      <c r="DX197" s="4140"/>
      <c r="DY197" s="3965"/>
      <c r="DZ197" s="4206"/>
    </row>
    <row r="198" spans="36:130" ht="168.75" customHeight="1">
      <c r="AJ198" s="4205"/>
      <c r="AK198" s="3965"/>
      <c r="AL198" s="3965"/>
      <c r="AM198" s="3965"/>
      <c r="AN198" s="3965"/>
      <c r="AO198" s="3965"/>
      <c r="AP198" s="3965"/>
      <c r="AQ198" s="3965"/>
      <c r="AR198" s="3965"/>
      <c r="AS198" s="3965"/>
      <c r="AT198" s="3965"/>
      <c r="AU198" s="3965"/>
      <c r="AV198" s="3965"/>
      <c r="AW198" s="3965"/>
      <c r="AX198" s="3965"/>
      <c r="AY198" s="3965"/>
      <c r="AZ198" s="3965"/>
      <c r="BA198" s="3965"/>
      <c r="BB198" s="3965"/>
      <c r="BC198" s="3965"/>
      <c r="BD198" s="3965"/>
      <c r="BE198" s="3965"/>
      <c r="BF198" s="3965"/>
      <c r="BG198" s="3965"/>
      <c r="BH198" s="3965"/>
      <c r="BI198" s="3965"/>
      <c r="BJ198" s="3965"/>
      <c r="BK198" s="3965"/>
      <c r="BL198" s="3965"/>
      <c r="BM198" s="3965"/>
      <c r="BN198" s="4206"/>
      <c r="BO198" s="4206"/>
      <c r="BP198" s="4179"/>
      <c r="BQ198" s="4179"/>
      <c r="BR198" s="3965"/>
      <c r="BS198" s="3965"/>
      <c r="BT198" s="4140"/>
      <c r="BU198" s="3965"/>
      <c r="BV198" s="3965"/>
      <c r="BW198" s="3965"/>
      <c r="BX198" s="4140"/>
      <c r="BY198" s="3965"/>
      <c r="BZ198" s="3965"/>
      <c r="CA198" s="3965"/>
      <c r="CB198" s="4140"/>
      <c r="CC198" s="3965"/>
      <c r="CD198" s="3965"/>
      <c r="CE198" s="3965"/>
      <c r="CF198" s="4140"/>
      <c r="CG198" s="3965"/>
      <c r="CH198" s="3965"/>
      <c r="CI198" s="3965"/>
      <c r="CJ198" s="4140"/>
      <c r="CK198" s="3965"/>
      <c r="CL198" s="4206"/>
      <c r="CM198" s="3965"/>
      <c r="CN198" s="4140"/>
      <c r="CO198" s="3965"/>
      <c r="CP198" s="4206"/>
      <c r="CQ198" s="3965"/>
      <c r="CR198" s="4140"/>
      <c r="CS198" s="3965"/>
      <c r="CT198" s="4206"/>
      <c r="CU198" s="3965"/>
      <c r="CV198" s="4140"/>
      <c r="CW198" s="3965"/>
      <c r="CX198" s="4206"/>
      <c r="CY198" s="3965"/>
      <c r="CZ198" s="4140"/>
      <c r="DA198" s="3965"/>
      <c r="DB198" s="3965"/>
      <c r="DC198" s="3965"/>
      <c r="DD198" s="4140"/>
      <c r="DE198" s="3965"/>
      <c r="DF198" s="3965"/>
      <c r="DG198" s="3965"/>
      <c r="DH198" s="4140"/>
      <c r="DI198" s="3965"/>
      <c r="DJ198" s="3965"/>
      <c r="DK198" s="3965"/>
      <c r="DL198" s="4140"/>
      <c r="DM198" s="3965"/>
      <c r="DN198" s="3965"/>
      <c r="DO198" s="3965"/>
      <c r="DP198" s="4140"/>
      <c r="DQ198" s="3965"/>
      <c r="DR198" s="3965"/>
      <c r="DS198" s="3965"/>
      <c r="DT198" s="4140"/>
      <c r="DU198" s="3965"/>
      <c r="DV198" s="3965"/>
      <c r="DW198" s="3965"/>
      <c r="DX198" s="4140"/>
      <c r="DY198" s="3965"/>
      <c r="DZ198" s="4206"/>
    </row>
    <row r="199" spans="36:130" ht="168.75" customHeight="1">
      <c r="AJ199" s="4205"/>
      <c r="AK199" s="3965"/>
      <c r="AL199" s="3965"/>
      <c r="AM199" s="3965"/>
      <c r="AN199" s="3965"/>
      <c r="AO199" s="3965"/>
      <c r="AP199" s="3965"/>
      <c r="AQ199" s="3965"/>
      <c r="AR199" s="3965"/>
      <c r="AS199" s="3965"/>
      <c r="AT199" s="3965"/>
      <c r="AU199" s="3965"/>
      <c r="AV199" s="3965"/>
      <c r="AW199" s="3965"/>
      <c r="AX199" s="3965"/>
      <c r="AY199" s="3965"/>
      <c r="AZ199" s="3965"/>
      <c r="BA199" s="3965"/>
      <c r="BB199" s="3965"/>
      <c r="BC199" s="3965"/>
      <c r="BD199" s="3965"/>
      <c r="BE199" s="3965"/>
      <c r="BF199" s="3965"/>
      <c r="BG199" s="3965"/>
      <c r="BH199" s="3965"/>
      <c r="BI199" s="3965"/>
      <c r="BJ199" s="3965"/>
      <c r="BK199" s="3965"/>
      <c r="BL199" s="3965"/>
      <c r="BM199" s="3965"/>
      <c r="BN199" s="4206"/>
      <c r="BO199" s="4206"/>
      <c r="BP199" s="4179"/>
      <c r="BQ199" s="4179"/>
      <c r="BR199" s="3965"/>
      <c r="BS199" s="3965"/>
      <c r="BT199" s="4140"/>
      <c r="BU199" s="3965"/>
      <c r="BV199" s="3965"/>
      <c r="BW199" s="3965"/>
      <c r="BX199" s="4140"/>
      <c r="BY199" s="3965"/>
      <c r="BZ199" s="3965"/>
      <c r="CA199" s="3965"/>
      <c r="CB199" s="4140"/>
      <c r="CC199" s="3965"/>
      <c r="CD199" s="3965"/>
      <c r="CE199" s="3965"/>
      <c r="CF199" s="4140"/>
      <c r="CG199" s="3965"/>
      <c r="CH199" s="3965"/>
      <c r="CI199" s="3965"/>
      <c r="CJ199" s="4140"/>
      <c r="CK199" s="3965"/>
      <c r="CL199" s="4206"/>
      <c r="CM199" s="3965"/>
      <c r="CN199" s="4140"/>
      <c r="CO199" s="3965"/>
      <c r="CP199" s="4206"/>
      <c r="CQ199" s="3965"/>
      <c r="CR199" s="4140"/>
      <c r="CS199" s="3965"/>
      <c r="CT199" s="4206"/>
      <c r="CU199" s="3965"/>
      <c r="CV199" s="4140"/>
      <c r="CW199" s="3965"/>
      <c r="CX199" s="4206"/>
      <c r="CY199" s="3965"/>
      <c r="CZ199" s="4140"/>
      <c r="DA199" s="3965"/>
      <c r="DB199" s="3965"/>
      <c r="DC199" s="3965"/>
      <c r="DD199" s="4140"/>
      <c r="DE199" s="3965"/>
      <c r="DF199" s="3965"/>
      <c r="DG199" s="3965"/>
      <c r="DH199" s="4140"/>
      <c r="DI199" s="3965"/>
      <c r="DJ199" s="3965"/>
      <c r="DK199" s="3965"/>
      <c r="DL199" s="4140"/>
      <c r="DM199" s="3965"/>
      <c r="DN199" s="3965"/>
      <c r="DO199" s="3965"/>
      <c r="DP199" s="4140"/>
      <c r="DQ199" s="3965"/>
      <c r="DR199" s="3965"/>
      <c r="DS199" s="3965"/>
      <c r="DT199" s="4140"/>
      <c r="DU199" s="3965"/>
      <c r="DV199" s="3965"/>
      <c r="DW199" s="3965"/>
      <c r="DX199" s="4140"/>
      <c r="DY199" s="3965"/>
      <c r="DZ199" s="4206"/>
    </row>
    <row r="200" spans="36:130" ht="168.75" customHeight="1">
      <c r="AJ200" s="4205"/>
      <c r="AK200" s="3965"/>
      <c r="AL200" s="3965"/>
      <c r="AM200" s="3965"/>
      <c r="AN200" s="3965"/>
      <c r="AO200" s="3965"/>
      <c r="AP200" s="3965"/>
      <c r="AQ200" s="3965"/>
      <c r="AR200" s="3965"/>
      <c r="AS200" s="3965"/>
      <c r="AT200" s="3965"/>
      <c r="AU200" s="3965"/>
      <c r="AV200" s="3965"/>
      <c r="AW200" s="3965"/>
      <c r="AX200" s="3965"/>
      <c r="AY200" s="3965"/>
      <c r="AZ200" s="3965"/>
      <c r="BA200" s="3965"/>
      <c r="BB200" s="3965"/>
      <c r="BC200" s="3965"/>
      <c r="BD200" s="3965"/>
      <c r="BE200" s="3965"/>
      <c r="BF200" s="3965"/>
      <c r="BG200" s="3965"/>
      <c r="BH200" s="3965"/>
      <c r="BI200" s="3965"/>
      <c r="BJ200" s="3965"/>
      <c r="BK200" s="3965"/>
      <c r="BL200" s="3965"/>
      <c r="BM200" s="3965"/>
      <c r="BN200" s="4206"/>
      <c r="BO200" s="4206"/>
      <c r="BP200" s="4179"/>
      <c r="BQ200" s="4179"/>
      <c r="BR200" s="3965"/>
      <c r="BS200" s="3965"/>
      <c r="BT200" s="4140"/>
      <c r="BU200" s="3965"/>
      <c r="BV200" s="3965"/>
      <c r="BW200" s="3965"/>
      <c r="BX200" s="4140"/>
      <c r="BY200" s="3965"/>
      <c r="BZ200" s="3965"/>
      <c r="CA200" s="3965"/>
      <c r="CB200" s="4140"/>
      <c r="CC200" s="3965"/>
      <c r="CD200" s="3965"/>
      <c r="CE200" s="3965"/>
      <c r="CF200" s="4140"/>
      <c r="CG200" s="3965"/>
      <c r="CH200" s="3965"/>
      <c r="CI200" s="3965"/>
      <c r="CJ200" s="4140"/>
      <c r="CK200" s="3965"/>
      <c r="CL200" s="4206"/>
      <c r="CM200" s="3965"/>
      <c r="CN200" s="4140"/>
      <c r="CO200" s="3965"/>
      <c r="CP200" s="4206"/>
      <c r="CQ200" s="3965"/>
      <c r="CR200" s="4140"/>
      <c r="CS200" s="3965"/>
      <c r="CT200" s="4206"/>
      <c r="CU200" s="3965"/>
      <c r="CV200" s="4140"/>
      <c r="CW200" s="3965"/>
      <c r="CX200" s="4206"/>
      <c r="CY200" s="3965"/>
      <c r="CZ200" s="4140"/>
      <c r="DA200" s="3965"/>
      <c r="DB200" s="3965"/>
      <c r="DC200" s="3965"/>
      <c r="DD200" s="4140"/>
      <c r="DE200" s="3965"/>
      <c r="DF200" s="3965"/>
      <c r="DG200" s="3965"/>
      <c r="DH200" s="4140"/>
      <c r="DI200" s="3965"/>
      <c r="DJ200" s="3965"/>
      <c r="DK200" s="3965"/>
      <c r="DL200" s="4140"/>
      <c r="DM200" s="3965"/>
      <c r="DN200" s="3965"/>
      <c r="DO200" s="3965"/>
      <c r="DP200" s="4140"/>
      <c r="DQ200" s="3965"/>
      <c r="DR200" s="3965"/>
      <c r="DS200" s="3965"/>
      <c r="DT200" s="4140"/>
      <c r="DU200" s="3965"/>
      <c r="DV200" s="3965"/>
      <c r="DW200" s="3965"/>
      <c r="DX200" s="4140"/>
      <c r="DY200" s="3965"/>
      <c r="DZ200" s="4206"/>
    </row>
    <row r="201" spans="36:130" ht="168.75" customHeight="1">
      <c r="AJ201" s="4205"/>
      <c r="AK201" s="3965"/>
      <c r="AL201" s="3965"/>
      <c r="AM201" s="3965"/>
      <c r="AN201" s="3965"/>
      <c r="AO201" s="3965"/>
      <c r="AP201" s="3965"/>
      <c r="AQ201" s="3965"/>
      <c r="AR201" s="3965"/>
      <c r="AS201" s="3965"/>
      <c r="AT201" s="3965"/>
      <c r="AU201" s="3965"/>
      <c r="AV201" s="3965"/>
      <c r="AW201" s="3965"/>
      <c r="AX201" s="3965"/>
      <c r="AY201" s="3965"/>
      <c r="AZ201" s="3965"/>
      <c r="BA201" s="3965"/>
      <c r="BB201" s="3965"/>
      <c r="BC201" s="3965"/>
      <c r="BD201" s="3965"/>
      <c r="BE201" s="3965"/>
      <c r="BF201" s="3965"/>
      <c r="BG201" s="3965"/>
      <c r="BH201" s="3965"/>
      <c r="BI201" s="3965"/>
      <c r="BJ201" s="3965"/>
      <c r="BK201" s="3965"/>
      <c r="BL201" s="3965"/>
      <c r="BM201" s="3965"/>
      <c r="BN201" s="4206"/>
      <c r="BO201" s="4206"/>
      <c r="BP201" s="4179"/>
      <c r="BQ201" s="4179"/>
      <c r="BR201" s="3965"/>
      <c r="BS201" s="3965"/>
      <c r="BT201" s="4140"/>
      <c r="BU201" s="3965"/>
      <c r="BV201" s="3965"/>
      <c r="BW201" s="3965"/>
      <c r="BX201" s="4140"/>
      <c r="BY201" s="3965"/>
      <c r="BZ201" s="3965"/>
      <c r="CA201" s="3965"/>
      <c r="CB201" s="4140"/>
      <c r="CC201" s="3965"/>
      <c r="CD201" s="3965"/>
      <c r="CE201" s="3965"/>
      <c r="CF201" s="4140"/>
      <c r="CG201" s="3965"/>
      <c r="CH201" s="3965"/>
      <c r="CI201" s="3965"/>
      <c r="CJ201" s="4140"/>
      <c r="CK201" s="3965"/>
      <c r="CL201" s="4206"/>
      <c r="CM201" s="3965"/>
      <c r="CN201" s="4140"/>
      <c r="CO201" s="3965"/>
      <c r="CP201" s="4206"/>
      <c r="CQ201" s="3965"/>
      <c r="CR201" s="4140"/>
      <c r="CS201" s="3965"/>
      <c r="CT201" s="4206"/>
      <c r="CU201" s="3965"/>
      <c r="CV201" s="4140"/>
      <c r="CW201" s="3965"/>
      <c r="CX201" s="4206"/>
      <c r="CY201" s="3965"/>
      <c r="CZ201" s="4140"/>
      <c r="DA201" s="3965"/>
      <c r="DB201" s="3965"/>
      <c r="DC201" s="3965"/>
      <c r="DD201" s="4140"/>
      <c r="DE201" s="3965"/>
      <c r="DF201" s="3965"/>
      <c r="DG201" s="3965"/>
      <c r="DH201" s="4140"/>
      <c r="DI201" s="3965"/>
      <c r="DJ201" s="3965"/>
      <c r="DK201" s="3965"/>
      <c r="DL201" s="4140"/>
      <c r="DM201" s="3965"/>
      <c r="DN201" s="3965"/>
      <c r="DO201" s="3965"/>
      <c r="DP201" s="4140"/>
      <c r="DQ201" s="3965"/>
      <c r="DR201" s="3965"/>
      <c r="DS201" s="3965"/>
      <c r="DT201" s="4140"/>
      <c r="DU201" s="3965"/>
      <c r="DV201" s="3965"/>
      <c r="DW201" s="3965"/>
      <c r="DX201" s="4140"/>
      <c r="DY201" s="3965"/>
      <c r="DZ201" s="4206"/>
    </row>
    <row r="202" spans="36:130" ht="168.75" customHeight="1">
      <c r="AJ202" s="4205"/>
      <c r="AK202" s="3965"/>
      <c r="AL202" s="3965"/>
      <c r="AM202" s="3965"/>
      <c r="AN202" s="3965"/>
      <c r="AO202" s="3965"/>
      <c r="AP202" s="3965"/>
      <c r="AQ202" s="3965"/>
      <c r="AR202" s="3965"/>
      <c r="AS202" s="3965"/>
      <c r="AT202" s="3965"/>
      <c r="AU202" s="3965"/>
      <c r="AV202" s="3965"/>
      <c r="AW202" s="3965"/>
      <c r="AX202" s="3965"/>
      <c r="AY202" s="3965"/>
      <c r="AZ202" s="3965"/>
      <c r="BA202" s="3965"/>
      <c r="BB202" s="3965"/>
      <c r="BC202" s="3965"/>
      <c r="BD202" s="3965"/>
      <c r="BE202" s="3965"/>
      <c r="BF202" s="3965"/>
      <c r="BG202" s="3965"/>
      <c r="BH202" s="3965"/>
      <c r="BI202" s="3965"/>
      <c r="BJ202" s="3965"/>
      <c r="BK202" s="3965"/>
      <c r="BL202" s="3965"/>
      <c r="BM202" s="3965"/>
      <c r="BN202" s="4206"/>
      <c r="BO202" s="4206"/>
      <c r="BP202" s="4179"/>
      <c r="BQ202" s="4179"/>
      <c r="BR202" s="3965"/>
      <c r="BS202" s="3965"/>
      <c r="BT202" s="4140"/>
      <c r="BU202" s="3965"/>
      <c r="BV202" s="3965"/>
      <c r="BW202" s="3965"/>
      <c r="BX202" s="4140"/>
      <c r="BY202" s="3965"/>
      <c r="BZ202" s="3965"/>
      <c r="CA202" s="3965"/>
      <c r="CB202" s="4140"/>
      <c r="CC202" s="3965"/>
      <c r="CD202" s="3965"/>
      <c r="CE202" s="3965"/>
      <c r="CF202" s="4140"/>
      <c r="CG202" s="3965"/>
      <c r="CH202" s="3965"/>
      <c r="CI202" s="3965"/>
      <c r="CJ202" s="4140"/>
      <c r="CK202" s="3965"/>
      <c r="CL202" s="4206"/>
      <c r="CM202" s="3965"/>
      <c r="CN202" s="4140"/>
      <c r="CO202" s="3965"/>
      <c r="CP202" s="4206"/>
      <c r="CQ202" s="3965"/>
      <c r="CR202" s="4140"/>
      <c r="CS202" s="3965"/>
      <c r="CT202" s="4206"/>
      <c r="CU202" s="3965"/>
      <c r="CV202" s="4140"/>
      <c r="CW202" s="3965"/>
      <c r="CX202" s="4206"/>
      <c r="CY202" s="3965"/>
      <c r="CZ202" s="4140"/>
      <c r="DA202" s="3965"/>
      <c r="DB202" s="3965"/>
      <c r="DC202" s="3965"/>
      <c r="DD202" s="4140"/>
      <c r="DE202" s="3965"/>
      <c r="DF202" s="3965"/>
      <c r="DG202" s="3965"/>
      <c r="DH202" s="4140"/>
      <c r="DI202" s="3965"/>
      <c r="DJ202" s="3965"/>
      <c r="DK202" s="3965"/>
      <c r="DL202" s="4140"/>
      <c r="DM202" s="3965"/>
      <c r="DN202" s="3965"/>
      <c r="DO202" s="3965"/>
      <c r="DP202" s="4140"/>
      <c r="DQ202" s="3965"/>
      <c r="DR202" s="3965"/>
      <c r="DS202" s="3965"/>
      <c r="DT202" s="4140"/>
      <c r="DU202" s="3965"/>
      <c r="DV202" s="3965"/>
      <c r="DW202" s="3965"/>
      <c r="DX202" s="4140"/>
      <c r="DY202" s="3965"/>
      <c r="DZ202" s="4206"/>
    </row>
    <row r="203" spans="36:130" ht="168.75" customHeight="1">
      <c r="AJ203" s="4205"/>
      <c r="AK203" s="3965"/>
      <c r="AL203" s="3965"/>
      <c r="AM203" s="3965"/>
      <c r="AN203" s="3965"/>
      <c r="AO203" s="3965"/>
      <c r="AP203" s="3965"/>
      <c r="AQ203" s="3965"/>
      <c r="AR203" s="3965"/>
      <c r="AS203" s="3965"/>
      <c r="AT203" s="3965"/>
      <c r="AU203" s="3965"/>
      <c r="AV203" s="3965"/>
      <c r="AW203" s="3965"/>
      <c r="AX203" s="3965"/>
      <c r="AY203" s="3965"/>
      <c r="AZ203" s="3965"/>
      <c r="BA203" s="3965"/>
      <c r="BB203" s="3965"/>
      <c r="BC203" s="3965"/>
      <c r="BD203" s="3965"/>
      <c r="BE203" s="3965"/>
      <c r="BF203" s="3965"/>
      <c r="BG203" s="3965"/>
      <c r="BH203" s="3965"/>
      <c r="BI203" s="3965"/>
      <c r="BJ203" s="3965"/>
      <c r="BK203" s="3965"/>
      <c r="BL203" s="3965"/>
      <c r="BM203" s="3965"/>
      <c r="BN203" s="4206"/>
      <c r="BO203" s="4206"/>
      <c r="BP203" s="4179"/>
      <c r="BQ203" s="4179"/>
      <c r="BR203" s="3965"/>
      <c r="BS203" s="3965"/>
      <c r="BT203" s="4140"/>
      <c r="BU203" s="3965"/>
      <c r="BV203" s="3965"/>
      <c r="BW203" s="3965"/>
      <c r="BX203" s="4140"/>
      <c r="BY203" s="3965"/>
      <c r="BZ203" s="3965"/>
      <c r="CA203" s="3965"/>
      <c r="CB203" s="4140"/>
      <c r="CC203" s="3965"/>
      <c r="CD203" s="3965"/>
      <c r="CE203" s="3965"/>
      <c r="CF203" s="4140"/>
      <c r="CG203" s="3965"/>
      <c r="CH203" s="3965"/>
      <c r="CI203" s="3965"/>
      <c r="CJ203" s="4140"/>
      <c r="CK203" s="3965"/>
      <c r="CL203" s="4206"/>
      <c r="CM203" s="3965"/>
      <c r="CN203" s="4140"/>
      <c r="CO203" s="3965"/>
      <c r="CP203" s="4206"/>
      <c r="CQ203" s="3965"/>
      <c r="CR203" s="4140"/>
      <c r="CS203" s="3965"/>
      <c r="CT203" s="4206"/>
      <c r="CU203" s="3965"/>
      <c r="CV203" s="4140"/>
      <c r="CW203" s="3965"/>
      <c r="CX203" s="4206"/>
      <c r="CY203" s="3965"/>
      <c r="CZ203" s="4140"/>
      <c r="DA203" s="3965"/>
      <c r="DB203" s="3965"/>
      <c r="DC203" s="3965"/>
      <c r="DD203" s="4140"/>
      <c r="DE203" s="3965"/>
      <c r="DF203" s="3965"/>
      <c r="DG203" s="3965"/>
      <c r="DH203" s="4140"/>
      <c r="DI203" s="3965"/>
      <c r="DJ203" s="3965"/>
      <c r="DK203" s="3965"/>
      <c r="DL203" s="4140"/>
      <c r="DM203" s="3965"/>
      <c r="DN203" s="3965"/>
      <c r="DO203" s="3965"/>
      <c r="DP203" s="4140"/>
      <c r="DQ203" s="3965"/>
      <c r="DR203" s="3965"/>
      <c r="DS203" s="3965"/>
      <c r="DT203" s="4140"/>
      <c r="DU203" s="3965"/>
      <c r="DV203" s="3965"/>
      <c r="DW203" s="3965"/>
      <c r="DX203" s="4140"/>
      <c r="DY203" s="3965"/>
      <c r="DZ203" s="4206"/>
    </row>
  </sheetData>
  <autoFilter ref="A10:EP120">
    <filterColumn colId="12" showButton="0"/>
    <filterColumn colId="14"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44" showButton="0"/>
    <filterColumn colId="46"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5" showButton="0"/>
    <filterColumn colId="66" showButton="0"/>
    <filterColumn colId="67" showButton="0"/>
    <filterColumn colId="69" showButton="0"/>
    <filterColumn colId="70" showButton="0"/>
    <filterColumn colId="71" showButton="0"/>
    <filterColumn colId="73" showButton="0"/>
    <filterColumn colId="74" showButton="0"/>
    <filterColumn colId="75" showButton="0"/>
    <filterColumn colId="77" showButton="0"/>
    <filterColumn colId="78" showButton="0"/>
    <filterColumn colId="79" showButton="0"/>
    <filterColumn colId="81" showButton="0"/>
    <filterColumn colId="82" showButton="0"/>
    <filterColumn colId="83" showButton="0"/>
    <filterColumn colId="85" showButton="0"/>
    <filterColumn colId="86" showButton="0"/>
    <filterColumn colId="87" showButton="0"/>
    <filterColumn colId="89" showButton="0"/>
    <filterColumn colId="90" showButton="0"/>
    <filterColumn colId="91" showButton="0"/>
    <filterColumn colId="93" showButton="0"/>
    <filterColumn colId="94" showButton="0"/>
    <filterColumn colId="95" showButton="0"/>
    <filterColumn colId="97" showButton="0"/>
    <filterColumn colId="98" showButton="0"/>
    <filterColumn colId="99" showButton="0"/>
    <filterColumn colId="101" showButton="0"/>
    <filterColumn colId="102" showButton="0"/>
    <filterColumn colId="103" showButton="0"/>
    <filterColumn colId="105" showButton="0"/>
    <filterColumn colId="106" showButton="0"/>
    <filterColumn colId="107" showButton="0"/>
    <filterColumn colId="109" showButton="0"/>
    <filterColumn colId="110" showButton="0"/>
    <filterColumn colId="111" showButton="0"/>
    <filterColumn colId="113" showButton="0"/>
    <filterColumn colId="114" showButton="0"/>
    <filterColumn colId="115" showButton="0"/>
    <filterColumn colId="117" showButton="0"/>
    <filterColumn colId="118" showButton="0"/>
    <filterColumn colId="119" showButton="0"/>
    <filterColumn colId="121" showButton="0"/>
    <filterColumn colId="122" showButton="0"/>
    <filterColumn colId="123" showButton="0"/>
    <filterColumn colId="125" showButton="0"/>
    <filterColumn colId="126" showButton="0"/>
    <filterColumn colId="127" showButton="0"/>
  </autoFilter>
  <mergeCells count="88">
    <mergeCell ref="D5:EL5"/>
    <mergeCell ref="A1:EL1"/>
    <mergeCell ref="A2:C2"/>
    <mergeCell ref="D2:EL2"/>
    <mergeCell ref="D3:EL3"/>
    <mergeCell ref="D4:EL4"/>
    <mergeCell ref="AL7:AM7"/>
    <mergeCell ref="B6:E6"/>
    <mergeCell ref="K6:T6"/>
    <mergeCell ref="F7:K7"/>
    <mergeCell ref="L7:M7"/>
    <mergeCell ref="N7:O7"/>
    <mergeCell ref="Q7:R7"/>
    <mergeCell ref="S7:T7"/>
    <mergeCell ref="H10:H11"/>
    <mergeCell ref="AO7:AP7"/>
    <mergeCell ref="AQ7:AR7"/>
    <mergeCell ref="CU7:EL7"/>
    <mergeCell ref="A8:EL8"/>
    <mergeCell ref="A9:A11"/>
    <mergeCell ref="B9:B11"/>
    <mergeCell ref="C9:AG9"/>
    <mergeCell ref="AI9:AT9"/>
    <mergeCell ref="AU9:AV10"/>
    <mergeCell ref="AW9:BL10"/>
    <mergeCell ref="W7:X7"/>
    <mergeCell ref="Y7:Z7"/>
    <mergeCell ref="AA7:AB7"/>
    <mergeCell ref="AD7:AE7"/>
    <mergeCell ref="AG7:AH7"/>
    <mergeCell ref="C10:C11"/>
    <mergeCell ref="D10:D11"/>
    <mergeCell ref="E10:E11"/>
    <mergeCell ref="F10:F11"/>
    <mergeCell ref="G10:G11"/>
    <mergeCell ref="O10:P10"/>
    <mergeCell ref="BM9:BM11"/>
    <mergeCell ref="BN9:DZ9"/>
    <mergeCell ref="EA9:EF9"/>
    <mergeCell ref="EG9:EL9"/>
    <mergeCell ref="AQ10:AQ11"/>
    <mergeCell ref="Q10:AF10"/>
    <mergeCell ref="AG10:AG11"/>
    <mergeCell ref="AH10:AH11"/>
    <mergeCell ref="AI10:AI11"/>
    <mergeCell ref="AJ10:AJ11"/>
    <mergeCell ref="AK10:AK11"/>
    <mergeCell ref="AL10:AL11"/>
    <mergeCell ref="AM10:AM11"/>
    <mergeCell ref="AN10:AN11"/>
    <mergeCell ref="AO10:AO11"/>
    <mergeCell ref="I10:I11"/>
    <mergeCell ref="J10:J11"/>
    <mergeCell ref="K10:K11"/>
    <mergeCell ref="L10:L11"/>
    <mergeCell ref="M10:N10"/>
    <mergeCell ref="AP10:AP11"/>
    <mergeCell ref="CX10:DA10"/>
    <mergeCell ref="AR10:AR11"/>
    <mergeCell ref="AS10:AT10"/>
    <mergeCell ref="BN10:BQ10"/>
    <mergeCell ref="BR10:BU10"/>
    <mergeCell ref="BV10:BY10"/>
    <mergeCell ref="BZ10:CC10"/>
    <mergeCell ref="CD10:CG10"/>
    <mergeCell ref="CH10:CK10"/>
    <mergeCell ref="CL10:CO10"/>
    <mergeCell ref="CP10:CS10"/>
    <mergeCell ref="CT10:CW10"/>
    <mergeCell ref="EE10:EE11"/>
    <mergeCell ref="DB10:DE10"/>
    <mergeCell ref="DF10:DI10"/>
    <mergeCell ref="DJ10:DM10"/>
    <mergeCell ref="DN10:DQ10"/>
    <mergeCell ref="DR10:DU10"/>
    <mergeCell ref="DV10:DY10"/>
    <mergeCell ref="DZ10:DZ11"/>
    <mergeCell ref="EA10:EA11"/>
    <mergeCell ref="EB10:EB11"/>
    <mergeCell ref="EC10:EC11"/>
    <mergeCell ref="ED10:ED11"/>
    <mergeCell ref="EL10:EL11"/>
    <mergeCell ref="EF10:EF11"/>
    <mergeCell ref="EG10:EG11"/>
    <mergeCell ref="EH10:EH11"/>
    <mergeCell ref="EI10:EI11"/>
    <mergeCell ref="EJ10:EJ11"/>
    <mergeCell ref="EK10:EK11"/>
  </mergeCells>
  <phoneticPr fontId="79" type="noConversion"/>
  <dataValidations count="56">
    <dataValidation type="list" allowBlank="1" showInputMessage="1" showErrorMessage="1" sqref="EG27">
      <formula1>INDIRECT($CK$13)</formula1>
    </dataValidation>
    <dataValidation type="custom" allowBlank="1" showInputMessage="1" showErrorMessage="1" error="La celda debe contener solo texto" sqref="EI26:EI27 EH27">
      <formula1>ISTEXT(EH26)</formula1>
    </dataValidation>
    <dataValidation allowBlank="1" showInputMessage="1" showErrorMessage="1" prompt="Formato DD/MM/AAAA_x000a_Escriba la fecha de finalización de ejecución del producto._x000a__x000a_" sqref="AV11">
      <formula1>0</formula1>
      <formula2>0</formula2>
    </dataValidation>
    <dataValidation allowBlank="1" showInputMessage="1" showErrorMessage="1" prompt="Aplica para documentos de política aprobados por el CONPES D.C." sqref="A2:C2">
      <formula1>0</formula1>
      <formula2>0</formula2>
    </dataValidation>
    <dataValidation type="list" allowBlank="1" showInputMessage="1" showErrorMessage="1" sqref="CA7">
      <formula1>INDIRECT(#REF!)</formula1>
      <formula2>0</formula2>
    </dataValidation>
    <dataValidation allowBlank="1" showInputMessage="1" showErrorMessage="1" prompt="Cifras en millones de pesos. Corresponde al valor de implementar la acción._x000a_" sqref="BN11:BO11 BR11 BV11 BZ11 CD11 CH11 CL11 CP11 CT11 CX11 DB11 DF11 DJ11 DN11 DR11 DV11">
      <formula1>0</formula1>
      <formula2>0</formula2>
    </dataValidation>
    <dataValidation allowBlank="1" showInputMessage="1" showErrorMessage="1" prompt="Revisar si este indicador corresponde a un indicador del PDD Vigente. Tomarlo del listado de indicadores del plan que se encuentra en la caja de herramientas._x000a__x000a_" sqref="AQ10:AQ11">
      <formula1>0</formula1>
      <formula2>0</formula2>
    </dataValidation>
    <dataValidation allowBlank="1" showInputMessage="1" showErrorMessage="1" prompt="Cifras en millones de pesos" sqref="BN9">
      <formula1>0</formula1>
      <formula2>0</formula2>
    </dataValidation>
    <dataValidation allowBlank="1" showInputMessage="1" showErrorMessage="1" prompt="Período que tomará lograr el resultado o producto." sqref="AU9 O10:P10">
      <formula1>0</formula1>
      <formula2>0</formula2>
    </dataValidation>
    <dataValidation allowBlank="1" showInputMessage="1" showErrorMessage="1" prompt="Si la fuente de financiación es inversión, identifique el código del proyecto." sqref="BQ11 BU11 BY11 CC11 CG11 CK11 CO11 CS11 CW11 DA11 DE11 DI11 DM11 DQ11 DU11 DY11">
      <formula1>0</formula1>
      <formula2>0</formula2>
    </dataValidation>
    <dataValidation allowBlank="1" showInputMessage="1" showErrorMessage="1" prompt="Identifique la fuente de financiación (Funcionamiento, Inversión, Cooperaciòn, Crédito, etc. )" sqref="BP11 DT11 BT11 BX11 CB11 CF11 CJ11 CN11 CR11 CV11 CZ11 DD11 DH11 DL11 DP11 DX11">
      <formula1>0</formula1>
      <formula2>0</formula2>
    </dataValidation>
    <dataValidation type="list" allowBlank="1" showInputMessage="1" showErrorMessage="1" sqref="F7:G7 I7:J7">
      <formula1>INDIRECT($B$8)</formula1>
      <formula2>0</formula2>
    </dataValidation>
    <dataValidation type="list" allowBlank="1" showInputMessage="1" showErrorMessage="1" sqref="K6">
      <formula1>INDIRECT($B$7)</formula1>
      <formula2>0</formula2>
    </dataValidation>
    <dataValidation allowBlank="1" showInputMessage="1" showErrorMessage="1" prompt="Determine si el indicador responde a un enfoque (Derechos Humanos, Género, Poblacional - Diferencial, Ambiental y Territorial). Si responde a más de enfoque separelos por ;" sqref="K10:K11 AO10:AO11">
      <formula1>0</formula1>
      <formula2>0</formula2>
    </dataValidation>
    <dataValidation allowBlank="1" showInputMessage="1" showErrorMessage="1" prompt="Identifique la meta ODS a que le apunta el indicador de producto. " sqref="AN10:AN11">
      <formula1>0</formula1>
      <formula2>0</formula2>
    </dataValidation>
    <dataValidation allowBlank="1" showInputMessage="1" showErrorMessage="1" prompt="Identifique el ODS a que le apunta el indicador de producto. Seleccione de la lista desplegable." sqref="AM10:AM11">
      <formula1>0</formula1>
      <formula2>0</formula2>
    </dataValidation>
    <dataValidation type="custom" allowBlank="1" showInputMessage="1" showErrorMessage="1" prompt="Escriba el Objetivo general de la política pública." sqref="A8">
      <formula1>ISTEXT(A8)</formula1>
      <formula2>0</formula2>
    </dataValidation>
    <dataValidation allowBlank="1" showInputMessage="1" showErrorMessage="1" prompt="Escriba los correos electrónicos de las personas corresponsables de contacto relacionadas en la columna anterior." sqref="EL10:EL11">
      <formula1>0</formula1>
      <formula2>0</formula2>
    </dataValidation>
    <dataValidation allowBlank="1" showInputMessage="1" showErrorMessage="1" prompt="Escriba el teléfono de contacto de las personas responsables de la ejecución del producto, separados por ;." sqref="EK10:EK11">
      <formula1>0</formula1>
      <formula2>0</formula2>
    </dataValidation>
    <dataValidation allowBlank="1" showInputMessage="1" showErrorMessage="1" prompt="Escriba el nombre completo de la persona corresponsable de la ejecución del producto, separados por ;." sqref="EJ10:EJ11">
      <formula1>0</formula1>
      <formula2>0</formula2>
    </dataValidation>
    <dataValidation allowBlank="1" showInputMessage="1" showErrorMessage="1" prompt="Escriba la Dirección, Subdirección, Grupo o Unidad corresponsables de la ejecución del producto._x000a_Utilice nombres completos no abreviaciones." sqref="EI10:EI11">
      <formula1>0</formula1>
      <formula2>0</formula2>
    </dataValidation>
    <dataValidation allowBlank="1" showInputMessage="1" showErrorMessage="1" prompt="Indique las entidades que son corresponsables con el cumplimiento del producto (indicador), separándolas con un ;" sqref="EH10:EH11">
      <formula1>0</formula1>
      <formula2>0</formula2>
    </dataValidation>
    <dataValidation allowBlank="1" showInputMessage="1" showErrorMessage="1" prompt="Indique los sectores separados por ; que son corresponsables en el cumplimiento del producto (indicador)" sqref="EG10:EG11">
      <formula1>0</formula1>
      <formula2>0</formula2>
    </dataValidation>
    <dataValidation allowBlank="1" showInputMessage="1" showErrorMessage="1" prompt="Totalice la meta de producto a alcanzar al final de la vigencia de la política pública. Tenga en cuenta el Tipo de Anualización determinado." sqref="BM9:BM11">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W11 BS11">
      <formula1>0</formula1>
      <formula2>0</formula2>
    </dataValidation>
    <dataValidation allowBlank="1" showInputMessage="1" showErrorMessage="1" prompt="Seleccione de la lista desplegable._x000a_Fórmula a través de la cual se acumulan los avances, de tal forma que sea posible determinar el avance del indicador. _x000a__x000a_" sqref="L10:L11 AP10:AP11">
      <formula1>0</formula1>
      <formula2>0</formula2>
    </dataValidation>
    <dataValidation allowBlank="1" showInputMessage="1" showErrorMessage="1" prompt="Defina el Producto que quiere alcanzar a través de la medición." sqref="AI10:AI11">
      <formula1>0</formula1>
      <formula2>0</formula2>
    </dataValidation>
    <dataValidation type="date" allowBlank="1" showInputMessage="1" showErrorMessage="1" sqref="B3:C5">
      <formula1>36526</formula1>
      <formula2>55153</formula2>
    </dataValidation>
    <dataValidation allowBlank="1" showInputMessage="1" showErrorMessage="1" prompt="Seleccione de la lista desplegable la entidad líder de la política pública." sqref="F6:G6 I6:J6">
      <formula1>0</formula1>
      <formula2>0</formula2>
    </dataValidation>
    <dataValidation allowBlank="1" showInputMessage="1" showErrorMessage="1" prompt="Seleccione de la lista desplegable el sector líder de la política pública._x000a_" sqref="A6">
      <formula1>0</formula1>
      <formula2>0</formula2>
    </dataValidation>
    <dataValidation allowBlank="1" showInputMessage="1" showErrorMessage="1" prompt="Seleccione de la lista desplegable la entidad al que corresponde el documento CONPES D.C." sqref="E7 AJ7 BZ7 P7 V7 AC7 AO7">
      <formula1>0</formula1>
      <formula2>0</formula2>
    </dataValidation>
    <dataValidation allowBlank="1" showInputMessage="1" showErrorMessage="1" prompt="Seleccione de la lista. Identifique los sectores corresponsables, utilice una columna para cada sector con su respectiva entidad." sqref="A7 AV7">
      <formula1>0</formula1>
      <formula2>0</formula2>
    </dataValidation>
    <dataValidation allowBlank="1" showInputMessage="1" showErrorMessage="1" prompt="Formato DD/MM/AAAA_x000a_Reportar los avances de las acciones de la política y el cumplimiento de sus objetivos, de acuerdo a los cortes establecidos por el CONPES, diciembre y junio de cada año." sqref="A5">
      <formula1>0</formula1>
      <formula2>0</formula2>
    </dataValidation>
    <dataValidation allowBlank="1" showInputMessage="1" showErrorMessage="1" prompt="Formato DD/MM/AAAA._x000a_Esta casilla se utiliza en caso de modificación del plan de acción. Difiere de la casilla Fecha de corte de seguimiento." sqref="A4">
      <formula1>0</formula1>
      <formula2>0</formula2>
    </dataValidation>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3">
      <formula1>0</formula1>
      <formula2>0</formula2>
    </dataValidation>
    <dataValidation allowBlank="1" showInputMessage="1" showErrorMessage="1" prompt="Escriba el nombre de la Política Pública._x000a_Use mayúscula sostenida." sqref="A1">
      <formula1>0</formula1>
      <formula2>0</formula2>
    </dataValidation>
    <dataValidation allowBlank="1" showInputMessage="1" showErrorMessage="1" prompt="Escriba el numero telefónico, número de extensión, correo electrónico de la persona de contacto relacionada en la columna anterior." sqref="EF10:EF11">
      <formula1>0</formula1>
      <formula2>0</formula2>
    </dataValidation>
    <dataValidation allowBlank="1" showInputMessage="1" showErrorMessage="1" prompt="Escriba el nombre completo de la persona responsable de la ejecución del producto." sqref="ED10:EE11">
      <formula1>0</formula1>
      <formula2>0</formula2>
    </dataValidation>
    <dataValidation allowBlank="1" showInputMessage="1" showErrorMessage="1" prompt="Escriba la Dirección, Subdirección, Grupo o Unidad responsable de la ejecución del producto o acción._x000a_Utilice nombres completos." sqref="EC10:EC11">
      <formula1>0</formula1>
      <formula2>0</formula2>
    </dataValidation>
    <dataValidation allowBlank="1" showInputMessage="1" showErrorMessage="1" prompt="Seleccione de la lista desplegable, la entidad responsable de la ejecución del producto o acción." sqref="EA10:EB11">
      <formula1>0</formula1>
      <formula2>0</formula2>
    </dataValidation>
    <dataValidation allowBlank="1" showInputMessage="1" showErrorMessage="1" prompt="Suma de los costos de cada vigencia durante la ejecución de la política pública." sqref="DZ10">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CA11 CE11 CI11 CM11 CQ11 CU11 CY11 DC11 DG11 DK11 DO11 DS11 DW11">
      <formula1>0</formula1>
      <formula2>0</formula2>
    </dataValidation>
    <dataValidation allowBlank="1" showInputMessage="1" showErrorMessage="1" prompt="Formato DD/MM/AAAA_x000a_Escriba la fecha de inicio de ejecución del producto._x000a_" sqref="AU11">
      <formula1>0</formula1>
      <formula2>0</formula2>
    </dataValidation>
    <dataValidation allowBlank="1" showInputMessage="1" showErrorMessage="1" prompt="Escriba el nombre del indicador. _x000a_Debe evidenciar con precisión la propiedad a medir, y debe guardar coherencia con la fórmula._x000a_Solo se puede tener un indicador por producto o acción." sqref="AK10:AK11">
      <formula1>0</formula1>
      <formula2>0</formula2>
    </dataValidation>
    <dataValidation allowBlank="1" showInputMessage="1" showErrorMessage="1" prompt="Totalice la meta de resultado a alcanzar al final de la vigencia de la política pública. Tenga en cuenta el Tipo de Anualización determinado." sqref="AG10:AH10 AG11">
      <formula1>0</formula1>
      <formula2>0</formula2>
    </dataValidation>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M10:N10 AS10:AT10">
      <formula1>0</formula1>
      <formula2>0</formula2>
    </dataValidation>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0:D11 H10:H11">
      <formula1>0</formula1>
      <formula2>0</formula2>
    </dataValidation>
    <dataValidation allowBlank="1" showInputMessage="1" showErrorMessage="1" prompt="Escriba la fórmula de cálculo del indicador. _x000a_Variables usadas para la medición del indicador, debe ser explicita la unidad de medida." sqref="AL10:AL11 F10:F11 J10:J11">
      <formula1>0</formula1>
      <formula2>0</formula2>
    </dataValidation>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0:E11 I10:I11">
      <formula1>0</formula1>
      <formula2>0</formula2>
    </dataValidation>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9:B11">
      <formula1>0</formula1>
      <formula2>0</formula2>
    </dataValidation>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9:A11">
      <formula1>0</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AR10:AR11">
      <formula1>0</formula1>
      <formula2>0</formula2>
    </dataValidation>
    <dataValidation type="list" allowBlank="1" showInputMessage="1" showErrorMessage="1" sqref="AP36 AP13:AP14 AP75:AP76 AP18">
      <formula1>ANUALIZACIÓN</formula1>
      <formula2>0</formula2>
    </dataValidation>
    <dataValidation type="whole" allowBlank="1" showInputMessage="1" showErrorMessage="1" sqref="U73:AG73">
      <formula1>1</formula1>
      <formula2>500000000</formula2>
    </dataValidation>
    <dataValidation type="custom" allowBlank="1" showInputMessage="1" showErrorMessage="1" error="La celda es de solo texto" sqref="A49:A56">
      <formula1>ISTEXT(A62)</formula1>
      <formula2>0</formula2>
    </dataValidation>
    <dataValidation type="custom" allowBlank="1" showInputMessage="1" showErrorMessage="1" error="La celda es de solo texto" sqref="A57:A83">
      <formula1>ISTEXT(A84)</formula1>
      <formula2>0</formula2>
    </dataValidation>
  </dataValidations>
  <hyperlinks>
    <hyperlink ref="EF14" r:id="rId1"/>
    <hyperlink ref="EF41" r:id="rId2"/>
    <hyperlink ref="EF42" r:id="rId3"/>
    <hyperlink ref="EF40" r:id="rId4"/>
    <hyperlink ref="EF27" r:id="rId5"/>
    <hyperlink ref="EF73" r:id="rId6"/>
    <hyperlink ref="EF74" r:id="rId7"/>
    <hyperlink ref="EF62" r:id="rId8"/>
    <hyperlink ref="EF63" r:id="rId9"/>
    <hyperlink ref="EF64" r:id="rId10"/>
    <hyperlink ref="EF65" r:id="rId11"/>
    <hyperlink ref="EF71" r:id="rId12"/>
    <hyperlink ref="EF57" r:id="rId13"/>
    <hyperlink ref="EF58" r:id="rId14"/>
    <hyperlink ref="EF44" r:id="rId15"/>
    <hyperlink ref="EF77" r:id="rId16"/>
    <hyperlink ref="EF78" r:id="rId17"/>
    <hyperlink ref="EF84" r:id="rId18"/>
    <hyperlink ref="EF86" r:id="rId19"/>
    <hyperlink ref="EF87" r:id="rId20"/>
    <hyperlink ref="EF88" r:id="rId21"/>
    <hyperlink ref="EF90" r:id="rId22"/>
    <hyperlink ref="EF91" r:id="rId23"/>
    <hyperlink ref="EF93" r:id="rId24"/>
    <hyperlink ref="EF94" r:id="rId25"/>
    <hyperlink ref="EF95" r:id="rId26"/>
    <hyperlink ref="EF101" r:id="rId27"/>
    <hyperlink ref="EF102" r:id="rId28"/>
    <hyperlink ref="EF103" r:id="rId29"/>
    <hyperlink ref="EL103" r:id="rId30"/>
    <hyperlink ref="EF104" r:id="rId31"/>
    <hyperlink ref="EF105" r:id="rId32"/>
    <hyperlink ref="EF106" r:id="rId33"/>
    <hyperlink ref="EF107" r:id="rId34"/>
    <hyperlink ref="EF108" r:id="rId35"/>
    <hyperlink ref="EF109" r:id="rId36"/>
    <hyperlink ref="EF110" r:id="rId37"/>
    <hyperlink ref="EF49" r:id="rId38"/>
    <hyperlink ref="EF50" r:id="rId39"/>
    <hyperlink ref="EF51" r:id="rId40"/>
    <hyperlink ref="EF39" r:id="rId41"/>
    <hyperlink ref="EF38" r:id="rId42"/>
    <hyperlink ref="EF37" r:id="rId43"/>
    <hyperlink ref="EF31" r:id="rId44"/>
    <hyperlink ref="EF32" r:id="rId45"/>
    <hyperlink ref="EF33" r:id="rId46"/>
    <hyperlink ref="EF34" r:id="rId47"/>
    <hyperlink ref="EF35" r:id="rId48"/>
    <hyperlink ref="EF56" r:id="rId49"/>
    <hyperlink ref="EF55" r:id="rId50"/>
    <hyperlink ref="EF52" r:id="rId51"/>
    <hyperlink ref="EF53" r:id="rId52"/>
    <hyperlink ref="EF114" r:id="rId53"/>
    <hyperlink ref="EF115" r:id="rId54"/>
    <hyperlink ref="EF116" r:id="rId55"/>
    <hyperlink ref="EF117" r:id="rId56"/>
    <hyperlink ref="EF118" r:id="rId57"/>
    <hyperlink ref="EF111" r:id="rId58"/>
    <hyperlink ref="EF112" r:id="rId59"/>
    <hyperlink ref="EF113" r:id="rId60"/>
    <hyperlink ref="EF82" r:id="rId61"/>
    <hyperlink ref="EF79" r:id="rId62"/>
    <hyperlink ref="EF80" r:id="rId63"/>
    <hyperlink ref="EF81" r:id="rId64"/>
    <hyperlink ref="EF26" r:id="rId65"/>
    <hyperlink ref="EF30" r:id="rId66" display="mailto:alejandro.londono@scj.gov.co"/>
    <hyperlink ref="EF28" r:id="rId67"/>
    <hyperlink ref="EF29" r:id="rId68"/>
    <hyperlink ref="EF46" r:id="rId69"/>
    <hyperlink ref="EF45" r:id="rId70"/>
    <hyperlink ref="EF43" r:id="rId71"/>
    <hyperlink ref="EF36" r:id="rId72"/>
    <hyperlink ref="EF25" r:id="rId73"/>
    <hyperlink ref="EF23" r:id="rId74"/>
    <hyperlink ref="EF21" r:id="rId75"/>
    <hyperlink ref="EF47" r:id="rId76" display="mailto:alejandro.londono@scj.gov.co"/>
    <hyperlink ref="EF48" r:id="rId77" display="mailto:alejandro.londono@scj.gov.co"/>
    <hyperlink ref="EF83" r:id="rId78" display="mailto:julina.cortes@scj.gov.co"/>
    <hyperlink ref="EF54" r:id="rId79"/>
    <hyperlink ref="EF22" r:id="rId80"/>
    <hyperlink ref="EL76" r:id="rId81"/>
    <hyperlink ref="EF24" r:id="rId82"/>
    <hyperlink ref="EL75" r:id="rId83" display="mailto:lcgomez@sdmujer.gov.co; rorduz@sdis.gov.co"/>
  </hyperlinks>
  <pageMargins left="0.7" right="0.7" top="0.75" bottom="0.75" header="0.3" footer="0.3"/>
  <pageSetup orientation="landscape" horizontalDpi="0" verticalDpi="0"/>
  <legacyDrawing r:id="rId84"/>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Desplegables!$I$4:$I$18</xm:f>
          </x14:formula1>
          <x14:formula2>
            <xm:f>0</xm:f>
          </x14:formula2>
          <xm:sqref>B6:B7 C7:D7 H7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AMJ64"/>
  <sheetViews>
    <sheetView topLeftCell="A19" zoomScale="90" zoomScaleNormal="90" workbookViewId="0">
      <selection activeCell="C5" sqref="C5:M5"/>
    </sheetView>
  </sheetViews>
  <sheetFormatPr baseColWidth="10" defaultColWidth="11.42578125" defaultRowHeight="15.75"/>
  <cols>
    <col min="1" max="1" width="29" style="190" customWidth="1"/>
    <col min="2" max="2" width="29.7109375" style="193" customWidth="1"/>
    <col min="3" max="1024" width="11.42578125" style="190"/>
  </cols>
  <sheetData>
    <row r="1" spans="1:13" ht="20.25" customHeight="1" thickBot="1">
      <c r="A1" s="2049" t="s">
        <v>359</v>
      </c>
      <c r="B1" s="6358" t="s">
        <v>2740</v>
      </c>
      <c r="C1" s="6358"/>
      <c r="D1" s="6358"/>
      <c r="E1" s="6358"/>
      <c r="F1" s="6358"/>
      <c r="G1" s="6358"/>
      <c r="H1" s="6358"/>
      <c r="I1" s="6358"/>
      <c r="J1" s="6358"/>
      <c r="K1" s="6358"/>
      <c r="L1" s="6358"/>
      <c r="M1" s="7059"/>
    </row>
    <row r="2" spans="1:13" ht="54" customHeight="1">
      <c r="A2" s="5966" t="s">
        <v>2329</v>
      </c>
      <c r="B2" s="2743" t="s">
        <v>2330</v>
      </c>
      <c r="C2" s="7050" t="s">
        <v>2222</v>
      </c>
      <c r="D2" s="7051"/>
      <c r="E2" s="7051"/>
      <c r="F2" s="7051"/>
      <c r="G2" s="7051"/>
      <c r="H2" s="7051"/>
      <c r="I2" s="7051"/>
      <c r="J2" s="7051"/>
      <c r="K2" s="7051"/>
      <c r="L2" s="7051"/>
      <c r="M2" s="7052"/>
    </row>
    <row r="3" spans="1:13" ht="52.5" customHeight="1">
      <c r="A3" s="5967"/>
      <c r="B3" s="2744" t="s">
        <v>2643</v>
      </c>
      <c r="C3" s="6973" t="s">
        <v>2741</v>
      </c>
      <c r="D3" s="5990"/>
      <c r="E3" s="5990"/>
      <c r="F3" s="5990"/>
      <c r="G3" s="5990"/>
      <c r="H3" s="5990"/>
      <c r="I3" s="5990"/>
      <c r="J3" s="5990"/>
      <c r="K3" s="5990"/>
      <c r="L3" s="5990"/>
      <c r="M3" s="5991"/>
    </row>
    <row r="4" spans="1:13" ht="33" customHeight="1">
      <c r="A4" s="5967"/>
      <c r="B4" s="2739" t="s">
        <v>240</v>
      </c>
      <c r="C4" s="2140" t="s">
        <v>95</v>
      </c>
      <c r="D4" s="5680"/>
      <c r="E4" s="7060"/>
      <c r="F4" s="5699" t="s">
        <v>241</v>
      </c>
      <c r="G4" s="5993"/>
      <c r="H4" s="1483" t="s">
        <v>437</v>
      </c>
      <c r="I4" s="7067"/>
      <c r="J4" s="6517"/>
      <c r="K4" s="6517"/>
      <c r="L4" s="6517"/>
      <c r="M4" s="6518"/>
    </row>
    <row r="5" spans="1:13" ht="28.5" customHeight="1">
      <c r="A5" s="5967"/>
      <c r="B5" s="2739" t="s">
        <v>2333</v>
      </c>
      <c r="C5" s="5939"/>
      <c r="D5" s="5680"/>
      <c r="E5" s="5680"/>
      <c r="F5" s="5680"/>
      <c r="G5" s="5680"/>
      <c r="H5" s="5680"/>
      <c r="I5" s="5680"/>
      <c r="J5" s="5680"/>
      <c r="K5" s="5680"/>
      <c r="L5" s="5680"/>
      <c r="M5" s="5681"/>
    </row>
    <row r="6" spans="1:13" ht="32.25" customHeight="1">
      <c r="A6" s="5967"/>
      <c r="B6" s="2739" t="s">
        <v>2334</v>
      </c>
      <c r="C6" s="2104"/>
      <c r="D6" s="5979"/>
      <c r="E6" s="5979"/>
      <c r="F6" s="5979"/>
      <c r="G6" s="5979"/>
      <c r="H6" s="5979"/>
      <c r="I6" s="5979"/>
      <c r="J6" s="5979"/>
      <c r="K6" s="5979"/>
      <c r="L6" s="5979"/>
      <c r="M6" s="6524"/>
    </row>
    <row r="7" spans="1:13" ht="16.5" thickBot="1">
      <c r="A7" s="5967"/>
      <c r="B7" s="2738" t="s">
        <v>2335</v>
      </c>
      <c r="C7" s="2393" t="s">
        <v>205</v>
      </c>
      <c r="D7" s="2391" t="s">
        <v>359</v>
      </c>
      <c r="E7" s="2391" t="s">
        <v>359</v>
      </c>
      <c r="F7" s="2391" t="s">
        <v>359</v>
      </c>
      <c r="G7" s="2391" t="s">
        <v>359</v>
      </c>
      <c r="H7" s="2395" t="s">
        <v>244</v>
      </c>
      <c r="I7" s="7053" t="s">
        <v>2742</v>
      </c>
      <c r="J7" s="7053"/>
      <c r="K7" s="7053"/>
      <c r="L7" s="7053"/>
      <c r="M7" s="7054"/>
    </row>
    <row r="8" spans="1:13" ht="15.75" customHeight="1">
      <c r="A8" s="5967"/>
      <c r="B8" s="7075" t="s">
        <v>2336</v>
      </c>
      <c r="C8" s="2394" t="s">
        <v>359</v>
      </c>
      <c r="D8" s="1814" t="s">
        <v>359</v>
      </c>
      <c r="E8" s="1814" t="s">
        <v>359</v>
      </c>
      <c r="F8" s="1814" t="s">
        <v>359</v>
      </c>
      <c r="G8" s="1814" t="s">
        <v>359</v>
      </c>
      <c r="H8" s="1814" t="s">
        <v>359</v>
      </c>
      <c r="I8" s="1814" t="s">
        <v>359</v>
      </c>
      <c r="J8" s="1814" t="s">
        <v>359</v>
      </c>
      <c r="K8" s="1814" t="s">
        <v>359</v>
      </c>
      <c r="L8" s="1814" t="s">
        <v>359</v>
      </c>
      <c r="M8" s="1815" t="s">
        <v>359</v>
      </c>
    </row>
    <row r="9" spans="1:13" ht="35.25" customHeight="1" thickBot="1">
      <c r="A9" s="5967"/>
      <c r="B9" s="7069"/>
      <c r="C9" s="7056" t="s">
        <v>2743</v>
      </c>
      <c r="D9" s="7057"/>
      <c r="E9" s="1409" t="s">
        <v>359</v>
      </c>
      <c r="F9" s="6202" t="s">
        <v>1901</v>
      </c>
      <c r="G9" s="6202"/>
      <c r="H9" s="2390" t="s">
        <v>359</v>
      </c>
      <c r="I9" s="6202"/>
      <c r="J9" s="6202"/>
      <c r="K9" s="2390" t="s">
        <v>359</v>
      </c>
      <c r="L9" s="6202"/>
      <c r="M9" s="7058"/>
    </row>
    <row r="10" spans="1:13">
      <c r="A10" s="5967"/>
      <c r="B10" s="7069"/>
      <c r="C10" s="7061" t="s">
        <v>2337</v>
      </c>
      <c r="D10" s="7055"/>
      <c r="E10" s="7055"/>
      <c r="F10" s="7055" t="s">
        <v>2337</v>
      </c>
      <c r="G10" s="7055"/>
      <c r="H10" s="1409" t="s">
        <v>359</v>
      </c>
      <c r="I10" s="7055" t="s">
        <v>2337</v>
      </c>
      <c r="J10" s="7055"/>
      <c r="K10" s="1409"/>
      <c r="L10" s="7055" t="s">
        <v>2337</v>
      </c>
      <c r="M10" s="7071"/>
    </row>
    <row r="11" spans="1:13">
      <c r="A11" s="5967"/>
      <c r="B11" s="7069"/>
      <c r="C11" s="2101"/>
      <c r="D11" s="1409"/>
      <c r="E11" s="1409"/>
      <c r="F11" s="1409"/>
      <c r="G11" s="1409"/>
      <c r="H11" s="1409"/>
      <c r="I11" s="1409"/>
      <c r="J11" s="1409"/>
      <c r="K11" s="1409"/>
      <c r="L11" s="1409"/>
      <c r="M11" s="1657"/>
    </row>
    <row r="12" spans="1:13">
      <c r="A12" s="5967"/>
      <c r="B12" s="7069"/>
      <c r="C12" s="7072"/>
      <c r="D12" s="7017"/>
      <c r="E12" s="1409" t="s">
        <v>359</v>
      </c>
      <c r="F12" s="1409"/>
      <c r="G12" s="1409"/>
      <c r="H12" s="1409"/>
      <c r="I12" s="1409"/>
      <c r="J12" s="1409"/>
      <c r="K12" s="1409"/>
      <c r="L12" s="1409"/>
      <c r="M12" s="1657"/>
    </row>
    <row r="13" spans="1:13" ht="16.5" thickBot="1">
      <c r="A13" s="5967"/>
      <c r="B13" s="7076"/>
      <c r="C13" s="7073" t="s">
        <v>2337</v>
      </c>
      <c r="D13" s="7074"/>
      <c r="E13" s="7074"/>
      <c r="F13" s="1812"/>
      <c r="G13" s="1812"/>
      <c r="H13" s="1812"/>
      <c r="I13" s="1812"/>
      <c r="J13" s="1812"/>
      <c r="K13" s="1812"/>
      <c r="L13" s="1812"/>
      <c r="M13" s="1663"/>
    </row>
    <row r="14" spans="1:13" ht="42.75" customHeight="1" thickBot="1">
      <c r="A14" s="5967"/>
      <c r="B14" s="2745" t="s">
        <v>2338</v>
      </c>
      <c r="C14" s="6973" t="s">
        <v>2744</v>
      </c>
      <c r="D14" s="5990"/>
      <c r="E14" s="5990"/>
      <c r="F14" s="5990"/>
      <c r="G14" s="5990"/>
      <c r="H14" s="5990"/>
      <c r="I14" s="5990"/>
      <c r="J14" s="5990"/>
      <c r="K14" s="5990"/>
      <c r="L14" s="5990"/>
      <c r="M14" s="5991"/>
    </row>
    <row r="15" spans="1:13" ht="66.75" customHeight="1">
      <c r="A15" s="5967"/>
      <c r="B15" s="2739" t="s">
        <v>2689</v>
      </c>
      <c r="C15" s="6160" t="s">
        <v>2745</v>
      </c>
      <c r="D15" s="5682"/>
      <c r="E15" s="5682"/>
      <c r="F15" s="5682"/>
      <c r="G15" s="5682"/>
      <c r="H15" s="5682"/>
      <c r="I15" s="5682"/>
      <c r="J15" s="5682"/>
      <c r="K15" s="5682"/>
      <c r="L15" s="5682"/>
      <c r="M15" s="5683"/>
    </row>
    <row r="16" spans="1:13" ht="57.75" customHeight="1">
      <c r="A16" s="5967"/>
      <c r="B16" s="2739" t="s">
        <v>2649</v>
      </c>
      <c r="C16" s="6160" t="s">
        <v>2746</v>
      </c>
      <c r="D16" s="5682"/>
      <c r="E16" s="5682"/>
      <c r="F16" s="5682"/>
      <c r="G16" s="5682"/>
      <c r="H16" s="5682"/>
      <c r="I16" s="5682"/>
      <c r="J16" s="5682"/>
      <c r="K16" s="5682"/>
      <c r="L16" s="5682"/>
      <c r="M16" s="5683"/>
    </row>
    <row r="17" spans="1:13" ht="44.45" customHeight="1">
      <c r="A17" s="5967"/>
      <c r="B17" s="2738" t="s">
        <v>2651</v>
      </c>
      <c r="C17" s="6160" t="s">
        <v>356</v>
      </c>
      <c r="D17" s="5682"/>
      <c r="E17" s="1536" t="s">
        <v>108</v>
      </c>
      <c r="F17" s="5682" t="s">
        <v>2747</v>
      </c>
      <c r="G17" s="5682"/>
      <c r="H17" s="5682"/>
      <c r="I17" s="5682"/>
      <c r="J17" s="5682"/>
      <c r="K17" s="5682"/>
      <c r="L17" s="5682"/>
      <c r="M17" s="5683"/>
    </row>
    <row r="18" spans="1:13" ht="15.75" customHeight="1">
      <c r="A18" s="6900" t="s">
        <v>2748</v>
      </c>
      <c r="B18" s="2746" t="s">
        <v>230</v>
      </c>
      <c r="C18" s="5939" t="s">
        <v>1369</v>
      </c>
      <c r="D18" s="5680"/>
      <c r="E18" s="5680"/>
      <c r="F18" s="5680"/>
      <c r="G18" s="5680"/>
      <c r="H18" s="5680"/>
      <c r="I18" s="5680"/>
      <c r="J18" s="5680"/>
      <c r="K18" s="5680"/>
      <c r="L18" s="5680"/>
      <c r="M18" s="5681"/>
    </row>
    <row r="19" spans="1:13" ht="15.75" customHeight="1">
      <c r="A19" s="5953"/>
      <c r="B19" s="2747" t="s">
        <v>2652</v>
      </c>
      <c r="C19" s="5939" t="s">
        <v>2749</v>
      </c>
      <c r="D19" s="5680"/>
      <c r="E19" s="5680"/>
      <c r="F19" s="5680"/>
      <c r="G19" s="5680"/>
      <c r="H19" s="5680"/>
      <c r="I19" s="5680"/>
      <c r="J19" s="5680"/>
      <c r="K19" s="5680"/>
      <c r="L19" s="5680"/>
      <c r="M19" s="5681"/>
    </row>
    <row r="20" spans="1:13" ht="8.25" customHeight="1">
      <c r="A20" s="5953"/>
      <c r="B20" s="7047" t="s">
        <v>2341</v>
      </c>
      <c r="C20" s="2101" t="s">
        <v>359</v>
      </c>
      <c r="D20" s="1408" t="s">
        <v>359</v>
      </c>
      <c r="E20" s="1408" t="s">
        <v>359</v>
      </c>
      <c r="F20" s="1408" t="s">
        <v>359</v>
      </c>
      <c r="G20" s="1408" t="s">
        <v>359</v>
      </c>
      <c r="H20" s="1408" t="s">
        <v>359</v>
      </c>
      <c r="I20" s="1408" t="s">
        <v>359</v>
      </c>
      <c r="J20" s="1408" t="s">
        <v>359</v>
      </c>
      <c r="K20" s="1408" t="s">
        <v>359</v>
      </c>
      <c r="L20" s="1408" t="s">
        <v>359</v>
      </c>
      <c r="M20" s="1492" t="s">
        <v>359</v>
      </c>
    </row>
    <row r="21" spans="1:13" ht="9" customHeight="1">
      <c r="A21" s="5953"/>
      <c r="B21" s="7047"/>
      <c r="C21" s="2101" t="s">
        <v>359</v>
      </c>
      <c r="D21" s="1415" t="s">
        <v>359</v>
      </c>
      <c r="E21" s="1408" t="s">
        <v>359</v>
      </c>
      <c r="F21" s="1415" t="s">
        <v>359</v>
      </c>
      <c r="G21" s="1408" t="s">
        <v>359</v>
      </c>
      <c r="H21" s="1415" t="s">
        <v>359</v>
      </c>
      <c r="I21" s="1408" t="s">
        <v>359</v>
      </c>
      <c r="J21" s="1415" t="s">
        <v>359</v>
      </c>
      <c r="K21" s="1408" t="s">
        <v>359</v>
      </c>
      <c r="L21" s="1408" t="s">
        <v>359</v>
      </c>
      <c r="M21" s="1492" t="s">
        <v>359</v>
      </c>
    </row>
    <row r="22" spans="1:13">
      <c r="A22" s="5953"/>
      <c r="B22" s="7047"/>
      <c r="C22" s="2103" t="s">
        <v>2342</v>
      </c>
      <c r="D22" s="1406" t="s">
        <v>359</v>
      </c>
      <c r="E22" s="1408" t="s">
        <v>2343</v>
      </c>
      <c r="F22" s="1406" t="s">
        <v>359</v>
      </c>
      <c r="G22" s="1408" t="s">
        <v>2344</v>
      </c>
      <c r="H22" s="1406" t="s">
        <v>359</v>
      </c>
      <c r="I22" s="1408" t="s">
        <v>2345</v>
      </c>
      <c r="J22" s="1406" t="s">
        <v>359</v>
      </c>
      <c r="K22" s="1408" t="s">
        <v>359</v>
      </c>
      <c r="L22" s="1408" t="s">
        <v>359</v>
      </c>
      <c r="M22" s="1492" t="s">
        <v>359</v>
      </c>
    </row>
    <row r="23" spans="1:13">
      <c r="A23" s="5953"/>
      <c r="B23" s="7047"/>
      <c r="C23" s="2103" t="s">
        <v>2346</v>
      </c>
      <c r="D23" s="1406" t="s">
        <v>359</v>
      </c>
      <c r="E23" s="1408" t="s">
        <v>2347</v>
      </c>
      <c r="F23" s="1406" t="s">
        <v>359</v>
      </c>
      <c r="G23" s="1408" t="s">
        <v>2348</v>
      </c>
      <c r="H23" s="1406" t="s">
        <v>359</v>
      </c>
      <c r="I23" s="1408" t="s">
        <v>359</v>
      </c>
      <c r="J23" s="1408" t="s">
        <v>359</v>
      </c>
      <c r="K23" s="1408" t="s">
        <v>359</v>
      </c>
      <c r="L23" s="1408" t="s">
        <v>359</v>
      </c>
      <c r="M23" s="1492" t="s">
        <v>359</v>
      </c>
    </row>
    <row r="24" spans="1:13">
      <c r="A24" s="5953"/>
      <c r="B24" s="7047"/>
      <c r="C24" s="2103" t="s">
        <v>2349</v>
      </c>
      <c r="D24" s="1406" t="s">
        <v>359</v>
      </c>
      <c r="E24" s="1408" t="s">
        <v>2350</v>
      </c>
      <c r="F24" s="1406" t="s">
        <v>359</v>
      </c>
      <c r="G24" s="1408" t="s">
        <v>359</v>
      </c>
      <c r="H24" s="1408" t="s">
        <v>359</v>
      </c>
      <c r="I24" s="1408" t="s">
        <v>359</v>
      </c>
      <c r="J24" s="1408" t="s">
        <v>359</v>
      </c>
      <c r="K24" s="1408" t="s">
        <v>359</v>
      </c>
      <c r="L24" s="1408" t="s">
        <v>359</v>
      </c>
      <c r="M24" s="1492" t="s">
        <v>359</v>
      </c>
    </row>
    <row r="25" spans="1:13">
      <c r="A25" s="5953"/>
      <c r="B25" s="7047"/>
      <c r="C25" s="2103" t="s">
        <v>105</v>
      </c>
      <c r="D25" s="1406" t="s">
        <v>2441</v>
      </c>
      <c r="E25" s="1408" t="s">
        <v>2352</v>
      </c>
      <c r="F25" s="5708" t="s">
        <v>2750</v>
      </c>
      <c r="G25" s="5708"/>
      <c r="H25" s="5708"/>
      <c r="I25" s="1412" t="s">
        <v>359</v>
      </c>
      <c r="J25" s="1412" t="s">
        <v>359</v>
      </c>
      <c r="K25" s="1412" t="s">
        <v>359</v>
      </c>
      <c r="L25" s="1412" t="s">
        <v>359</v>
      </c>
      <c r="M25" s="1494" t="s">
        <v>359</v>
      </c>
    </row>
    <row r="26" spans="1:13" ht="9.75" customHeight="1">
      <c r="A26" s="5953"/>
      <c r="B26" s="7048"/>
      <c r="C26" s="2100" t="s">
        <v>359</v>
      </c>
      <c r="D26" s="1415" t="s">
        <v>359</v>
      </c>
      <c r="E26" s="1415" t="s">
        <v>359</v>
      </c>
      <c r="F26" s="1415" t="s">
        <v>359</v>
      </c>
      <c r="G26" s="1415" t="s">
        <v>359</v>
      </c>
      <c r="H26" s="1415" t="s">
        <v>359</v>
      </c>
      <c r="I26" s="1415" t="s">
        <v>359</v>
      </c>
      <c r="J26" s="1415" t="s">
        <v>359</v>
      </c>
      <c r="K26" s="1415" t="s">
        <v>359</v>
      </c>
      <c r="L26" s="1415" t="s">
        <v>359</v>
      </c>
      <c r="M26" s="1656" t="s">
        <v>359</v>
      </c>
    </row>
    <row r="27" spans="1:13" ht="15.75" customHeight="1">
      <c r="A27" s="5953"/>
      <c r="B27" s="7047" t="s">
        <v>2354</v>
      </c>
      <c r="C27" s="2103" t="s">
        <v>359</v>
      </c>
      <c r="D27" s="1408" t="s">
        <v>359</v>
      </c>
      <c r="E27" s="1408" t="s">
        <v>359</v>
      </c>
      <c r="F27" s="1408" t="s">
        <v>359</v>
      </c>
      <c r="G27" s="1408" t="s">
        <v>359</v>
      </c>
      <c r="H27" s="1408" t="s">
        <v>359</v>
      </c>
      <c r="I27" s="1408" t="s">
        <v>359</v>
      </c>
      <c r="J27" s="1408" t="s">
        <v>359</v>
      </c>
      <c r="K27" s="1408" t="s">
        <v>359</v>
      </c>
      <c r="L27" s="1409" t="s">
        <v>359</v>
      </c>
      <c r="M27" s="1657" t="s">
        <v>359</v>
      </c>
    </row>
    <row r="28" spans="1:13">
      <c r="A28" s="5953"/>
      <c r="B28" s="7047"/>
      <c r="C28" s="2103" t="s">
        <v>2355</v>
      </c>
      <c r="D28" s="1417"/>
      <c r="E28" s="1408" t="s">
        <v>359</v>
      </c>
      <c r="F28" s="1408" t="s">
        <v>2356</v>
      </c>
      <c r="G28" s="1417" t="s">
        <v>2351</v>
      </c>
      <c r="H28" s="1408" t="s">
        <v>359</v>
      </c>
      <c r="I28" s="1408" t="s">
        <v>2357</v>
      </c>
      <c r="J28" s="1417" t="s">
        <v>359</v>
      </c>
      <c r="K28" s="1408" t="s">
        <v>359</v>
      </c>
      <c r="L28" s="1409" t="s">
        <v>359</v>
      </c>
      <c r="M28" s="1657" t="s">
        <v>359</v>
      </c>
    </row>
    <row r="29" spans="1:13">
      <c r="A29" s="5953"/>
      <c r="B29" s="7047"/>
      <c r="C29" s="2103" t="s">
        <v>2358</v>
      </c>
      <c r="D29" s="1419" t="s">
        <v>359</v>
      </c>
      <c r="E29" s="1409" t="s">
        <v>359</v>
      </c>
      <c r="F29" s="1408" t="s">
        <v>2359</v>
      </c>
      <c r="G29" s="1406" t="s">
        <v>359</v>
      </c>
      <c r="H29" s="1409" t="s">
        <v>359</v>
      </c>
      <c r="I29" s="1409" t="s">
        <v>359</v>
      </c>
      <c r="J29" s="1409" t="s">
        <v>359</v>
      </c>
      <c r="K29" s="1409" t="s">
        <v>359</v>
      </c>
      <c r="L29" s="1409" t="s">
        <v>359</v>
      </c>
      <c r="M29" s="1657" t="s">
        <v>359</v>
      </c>
    </row>
    <row r="30" spans="1:13">
      <c r="A30" s="5953"/>
      <c r="B30" s="7048"/>
      <c r="C30" s="2100" t="s">
        <v>359</v>
      </c>
      <c r="D30" s="1415" t="s">
        <v>359</v>
      </c>
      <c r="E30" s="1415" t="s">
        <v>359</v>
      </c>
      <c r="F30" s="1415" t="s">
        <v>359</v>
      </c>
      <c r="G30" s="1415" t="s">
        <v>359</v>
      </c>
      <c r="H30" s="1415" t="s">
        <v>359</v>
      </c>
      <c r="I30" s="1415" t="s">
        <v>359</v>
      </c>
      <c r="J30" s="1415" t="s">
        <v>359</v>
      </c>
      <c r="K30" s="1415" t="s">
        <v>359</v>
      </c>
      <c r="L30" s="1412" t="s">
        <v>359</v>
      </c>
      <c r="M30" s="1494" t="s">
        <v>359</v>
      </c>
    </row>
    <row r="31" spans="1:13">
      <c r="A31" s="5953"/>
      <c r="B31" s="7068" t="s">
        <v>2360</v>
      </c>
      <c r="C31" s="2103" t="s">
        <v>359</v>
      </c>
      <c r="D31" s="1408" t="s">
        <v>359</v>
      </c>
      <c r="E31" s="1408" t="s">
        <v>359</v>
      </c>
      <c r="F31" s="1408" t="s">
        <v>359</v>
      </c>
      <c r="G31" s="1408" t="s">
        <v>359</v>
      </c>
      <c r="H31" s="1408" t="s">
        <v>359</v>
      </c>
      <c r="I31" s="1408" t="s">
        <v>359</v>
      </c>
      <c r="J31" s="1408" t="s">
        <v>359</v>
      </c>
      <c r="K31" s="1408" t="s">
        <v>359</v>
      </c>
      <c r="L31" s="1408" t="s">
        <v>359</v>
      </c>
      <c r="M31" s="1492" t="s">
        <v>359</v>
      </c>
    </row>
    <row r="32" spans="1:13" ht="15.75" customHeight="1">
      <c r="A32" s="5953"/>
      <c r="B32" s="7069"/>
      <c r="C32" s="2104" t="s">
        <v>2361</v>
      </c>
      <c r="D32" s="1488">
        <v>200</v>
      </c>
      <c r="E32" s="1408" t="s">
        <v>359</v>
      </c>
      <c r="F32" s="1409" t="s">
        <v>2362</v>
      </c>
      <c r="G32" s="1417">
        <v>2022</v>
      </c>
      <c r="H32" s="1408" t="s">
        <v>359</v>
      </c>
      <c r="I32" s="1409" t="s">
        <v>2363</v>
      </c>
      <c r="J32" s="6660" t="s">
        <v>2099</v>
      </c>
      <c r="K32" s="5981"/>
      <c r="L32" s="6645"/>
      <c r="M32" s="1492" t="s">
        <v>359</v>
      </c>
    </row>
    <row r="33" spans="1:13">
      <c r="A33" s="5953"/>
      <c r="B33" s="7070"/>
      <c r="C33" s="2100" t="s">
        <v>359</v>
      </c>
      <c r="D33" s="1415" t="s">
        <v>359</v>
      </c>
      <c r="E33" s="1415" t="s">
        <v>359</v>
      </c>
      <c r="F33" s="1415" t="s">
        <v>359</v>
      </c>
      <c r="G33" s="1415" t="s">
        <v>359</v>
      </c>
      <c r="H33" s="1415" t="s">
        <v>359</v>
      </c>
      <c r="I33" s="1415" t="s">
        <v>359</v>
      </c>
      <c r="J33" s="1415" t="s">
        <v>359</v>
      </c>
      <c r="K33" s="1415" t="s">
        <v>359</v>
      </c>
      <c r="L33" s="1415" t="s">
        <v>359</v>
      </c>
      <c r="M33" s="1656" t="s">
        <v>359</v>
      </c>
    </row>
    <row r="34" spans="1:13" ht="15.75" customHeight="1">
      <c r="A34" s="5953"/>
      <c r="B34" s="7047" t="s">
        <v>2364</v>
      </c>
      <c r="C34" s="2105" t="s">
        <v>359</v>
      </c>
      <c r="D34" s="1422" t="s">
        <v>359</v>
      </c>
      <c r="E34" s="1422" t="s">
        <v>359</v>
      </c>
      <c r="F34" s="1422" t="s">
        <v>359</v>
      </c>
      <c r="G34" s="1422" t="s">
        <v>359</v>
      </c>
      <c r="H34" s="1422" t="s">
        <v>359</v>
      </c>
      <c r="I34" s="1422" t="s">
        <v>359</v>
      </c>
      <c r="J34" s="1422" t="s">
        <v>359</v>
      </c>
      <c r="K34" s="1422" t="s">
        <v>359</v>
      </c>
      <c r="L34" s="1409" t="s">
        <v>359</v>
      </c>
      <c r="M34" s="1657" t="s">
        <v>359</v>
      </c>
    </row>
    <row r="35" spans="1:13">
      <c r="A35" s="5953"/>
      <c r="B35" s="7047"/>
      <c r="C35" s="2103" t="s">
        <v>2365</v>
      </c>
      <c r="D35" s="1537">
        <v>2023</v>
      </c>
      <c r="E35" s="1422" t="s">
        <v>359</v>
      </c>
      <c r="F35" s="1408" t="s">
        <v>2366</v>
      </c>
      <c r="G35" s="1537">
        <v>2038</v>
      </c>
      <c r="H35" s="1422" t="s">
        <v>359</v>
      </c>
      <c r="I35" s="1409" t="s">
        <v>359</v>
      </c>
      <c r="J35" s="1422" t="s">
        <v>359</v>
      </c>
      <c r="K35" s="1422" t="s">
        <v>359</v>
      </c>
      <c r="L35" s="1409" t="s">
        <v>359</v>
      </c>
      <c r="M35" s="1657" t="s">
        <v>359</v>
      </c>
    </row>
    <row r="36" spans="1:13">
      <c r="A36" s="5953"/>
      <c r="B36" s="7048"/>
      <c r="C36" s="2100" t="s">
        <v>359</v>
      </c>
      <c r="D36" s="1415" t="s">
        <v>359</v>
      </c>
      <c r="E36" s="1538" t="s">
        <v>359</v>
      </c>
      <c r="F36" s="1415" t="s">
        <v>359</v>
      </c>
      <c r="G36" s="1538" t="s">
        <v>359</v>
      </c>
      <c r="H36" s="1538" t="s">
        <v>359</v>
      </c>
      <c r="I36" s="1412" t="s">
        <v>359</v>
      </c>
      <c r="J36" s="1538" t="s">
        <v>359</v>
      </c>
      <c r="K36" s="1538" t="s">
        <v>359</v>
      </c>
      <c r="L36" s="1412" t="s">
        <v>359</v>
      </c>
      <c r="M36" s="1494" t="s">
        <v>359</v>
      </c>
    </row>
    <row r="37" spans="1:13" ht="15.75" customHeight="1">
      <c r="A37" s="5953"/>
      <c r="B37" s="7047" t="s">
        <v>2367</v>
      </c>
      <c r="C37" s="3253" t="s">
        <v>359</v>
      </c>
      <c r="D37" s="3254" t="s">
        <v>359</v>
      </c>
      <c r="E37" s="3254" t="s">
        <v>359</v>
      </c>
      <c r="F37" s="3254" t="s">
        <v>359</v>
      </c>
      <c r="G37" s="3254" t="s">
        <v>359</v>
      </c>
      <c r="H37" s="3254" t="s">
        <v>359</v>
      </c>
      <c r="I37" s="3254" t="s">
        <v>359</v>
      </c>
      <c r="J37" s="3254" t="s">
        <v>359</v>
      </c>
      <c r="K37" s="3254" t="s">
        <v>359</v>
      </c>
      <c r="L37" s="3254" t="s">
        <v>359</v>
      </c>
      <c r="M37" s="3255" t="s">
        <v>359</v>
      </c>
    </row>
    <row r="38" spans="1:13" ht="17.100000000000001" customHeight="1">
      <c r="A38" s="5953"/>
      <c r="B38" s="7047"/>
      <c r="C38" s="3253" t="s">
        <v>359</v>
      </c>
      <c r="D38" s="3167" t="s">
        <v>2368</v>
      </c>
      <c r="E38" s="3167">
        <v>2023</v>
      </c>
      <c r="F38" s="3167" t="s">
        <v>2369</v>
      </c>
      <c r="G38" s="3167">
        <v>2024</v>
      </c>
      <c r="H38" s="3167" t="s">
        <v>2370</v>
      </c>
      <c r="I38" s="3167">
        <v>2025</v>
      </c>
      <c r="J38" s="3167" t="s">
        <v>2371</v>
      </c>
      <c r="K38" s="3167">
        <v>2026</v>
      </c>
      <c r="L38" s="3167" t="s">
        <v>2372</v>
      </c>
      <c r="M38" s="3168">
        <v>2027</v>
      </c>
    </row>
    <row r="39" spans="1:13" ht="17.100000000000001" customHeight="1">
      <c r="A39" s="5953"/>
      <c r="B39" s="7047"/>
      <c r="C39" s="3253" t="s">
        <v>359</v>
      </c>
      <c r="D39" s="6660">
        <v>200</v>
      </c>
      <c r="E39" s="6645"/>
      <c r="F39" s="6660">
        <v>200</v>
      </c>
      <c r="G39" s="6645"/>
      <c r="H39" s="6660">
        <v>200</v>
      </c>
      <c r="I39" s="6645"/>
      <c r="J39" s="6660">
        <v>200</v>
      </c>
      <c r="K39" s="6645"/>
      <c r="L39" s="6660">
        <v>200</v>
      </c>
      <c r="M39" s="5982"/>
    </row>
    <row r="40" spans="1:13" ht="17.100000000000001" customHeight="1">
      <c r="A40" s="5953"/>
      <c r="B40" s="7047"/>
      <c r="C40" s="3253" t="s">
        <v>359</v>
      </c>
      <c r="D40" s="3167" t="s">
        <v>2373</v>
      </c>
      <c r="E40" s="3167">
        <v>2028</v>
      </c>
      <c r="F40" s="3167" t="s">
        <v>2374</v>
      </c>
      <c r="G40" s="3167">
        <v>2029</v>
      </c>
      <c r="H40" s="3167" t="s">
        <v>2375</v>
      </c>
      <c r="I40" s="3167">
        <v>2030</v>
      </c>
      <c r="J40" s="3167" t="s">
        <v>2376</v>
      </c>
      <c r="K40" s="3167">
        <v>2031</v>
      </c>
      <c r="L40" s="3167" t="s">
        <v>2377</v>
      </c>
      <c r="M40" s="3168">
        <v>2032</v>
      </c>
    </row>
    <row r="41" spans="1:13" ht="17.100000000000001" customHeight="1">
      <c r="A41" s="5953"/>
      <c r="B41" s="7047"/>
      <c r="C41" s="3253" t="s">
        <v>359</v>
      </c>
      <c r="D41" s="6660">
        <v>200</v>
      </c>
      <c r="E41" s="6645"/>
      <c r="F41" s="6660">
        <v>200</v>
      </c>
      <c r="G41" s="6645"/>
      <c r="H41" s="6660">
        <v>200</v>
      </c>
      <c r="I41" s="6645"/>
      <c r="J41" s="6660">
        <v>200</v>
      </c>
      <c r="K41" s="6645"/>
      <c r="L41" s="6660">
        <v>200</v>
      </c>
      <c r="M41" s="5982"/>
    </row>
    <row r="42" spans="1:13" ht="17.100000000000001" customHeight="1">
      <c r="A42" s="5953"/>
      <c r="B42" s="7047"/>
      <c r="C42" s="3253" t="s">
        <v>359</v>
      </c>
      <c r="D42" s="3167" t="s">
        <v>2378</v>
      </c>
      <c r="E42" s="3167">
        <v>2033</v>
      </c>
      <c r="F42" s="3167" t="s">
        <v>2379</v>
      </c>
      <c r="G42" s="3167">
        <v>2034</v>
      </c>
      <c r="H42" s="3167" t="s">
        <v>2380</v>
      </c>
      <c r="I42" s="3167">
        <v>2035</v>
      </c>
      <c r="J42" s="3167" t="s">
        <v>2381</v>
      </c>
      <c r="K42" s="3167">
        <v>2036</v>
      </c>
      <c r="L42" s="3167" t="s">
        <v>2382</v>
      </c>
      <c r="M42" s="3168">
        <v>2037</v>
      </c>
    </row>
    <row r="43" spans="1:13" ht="17.100000000000001" customHeight="1">
      <c r="A43" s="5953"/>
      <c r="B43" s="7047"/>
      <c r="C43" s="3253" t="s">
        <v>359</v>
      </c>
      <c r="D43" s="6660">
        <v>200</v>
      </c>
      <c r="E43" s="6645"/>
      <c r="F43" s="6660">
        <v>200</v>
      </c>
      <c r="G43" s="6645"/>
      <c r="H43" s="6660">
        <v>200</v>
      </c>
      <c r="I43" s="6645"/>
      <c r="J43" s="6660">
        <v>200</v>
      </c>
      <c r="K43" s="6645"/>
      <c r="L43" s="6660">
        <v>200</v>
      </c>
      <c r="M43" s="5982"/>
    </row>
    <row r="44" spans="1:13" ht="17.100000000000001" customHeight="1">
      <c r="A44" s="5953"/>
      <c r="B44" s="7047"/>
      <c r="C44" s="3253" t="s">
        <v>359</v>
      </c>
      <c r="D44" s="3185" t="s">
        <v>2383</v>
      </c>
      <c r="E44" s="3185">
        <v>2038</v>
      </c>
      <c r="F44" s="3185" t="s">
        <v>2384</v>
      </c>
      <c r="G44" s="1729" t="s">
        <v>359</v>
      </c>
      <c r="H44" s="2389" t="s">
        <v>359</v>
      </c>
      <c r="I44" s="2389" t="s">
        <v>359</v>
      </c>
      <c r="J44" s="2389" t="s">
        <v>359</v>
      </c>
      <c r="K44" s="2389" t="s">
        <v>359</v>
      </c>
      <c r="L44" s="2389" t="s">
        <v>359</v>
      </c>
      <c r="M44" s="2134" t="s">
        <v>359</v>
      </c>
    </row>
    <row r="45" spans="1:13" ht="17.100000000000001" customHeight="1">
      <c r="A45" s="5953"/>
      <c r="B45" s="7047"/>
      <c r="C45" s="3253" t="s">
        <v>359</v>
      </c>
      <c r="D45" s="6660">
        <v>200</v>
      </c>
      <c r="E45" s="6645"/>
      <c r="F45" s="6810">
        <v>3200</v>
      </c>
      <c r="G45" s="6810"/>
      <c r="H45" s="6810"/>
      <c r="I45" s="6810"/>
      <c r="J45" s="3358"/>
      <c r="K45" s="3359"/>
      <c r="L45" s="3358"/>
      <c r="M45" s="3360"/>
    </row>
    <row r="46" spans="1:13">
      <c r="A46" s="5953"/>
      <c r="B46" s="7047"/>
      <c r="C46" s="4251" t="s">
        <v>359</v>
      </c>
      <c r="D46" s="3728" t="s">
        <v>359</v>
      </c>
      <c r="E46" s="3728" t="s">
        <v>359</v>
      </c>
      <c r="F46" s="3728" t="s">
        <v>359</v>
      </c>
      <c r="G46" s="3728" t="s">
        <v>359</v>
      </c>
      <c r="H46" s="3728" t="s">
        <v>359</v>
      </c>
      <c r="I46" s="3728" t="s">
        <v>359</v>
      </c>
      <c r="J46" s="3728" t="s">
        <v>359</v>
      </c>
      <c r="K46" s="3728" t="s">
        <v>359</v>
      </c>
      <c r="L46" s="3728" t="s">
        <v>359</v>
      </c>
      <c r="M46" s="3729" t="s">
        <v>359</v>
      </c>
    </row>
    <row r="47" spans="1:13" ht="18" customHeight="1">
      <c r="A47" s="5953"/>
      <c r="B47" s="7062" t="s">
        <v>2385</v>
      </c>
      <c r="C47" s="2103" t="s">
        <v>359</v>
      </c>
      <c r="D47" s="1408" t="s">
        <v>359</v>
      </c>
      <c r="E47" s="1408" t="s">
        <v>359</v>
      </c>
      <c r="F47" s="1408" t="s">
        <v>359</v>
      </c>
      <c r="G47" s="1408" t="s">
        <v>359</v>
      </c>
      <c r="H47" s="1408" t="s">
        <v>359</v>
      </c>
      <c r="I47" s="1408" t="s">
        <v>359</v>
      </c>
      <c r="J47" s="1408" t="s">
        <v>359</v>
      </c>
      <c r="K47" s="1408" t="s">
        <v>359</v>
      </c>
      <c r="L47" s="1409" t="s">
        <v>359</v>
      </c>
      <c r="M47" s="1657" t="s">
        <v>359</v>
      </c>
    </row>
    <row r="48" spans="1:13" ht="15.75" customHeight="1">
      <c r="A48" s="5953"/>
      <c r="B48" s="7047"/>
      <c r="C48" s="2101" t="s">
        <v>359</v>
      </c>
      <c r="D48" s="1408" t="s">
        <v>93</v>
      </c>
      <c r="E48" s="1415" t="s">
        <v>95</v>
      </c>
      <c r="F48" s="6539" t="s">
        <v>2386</v>
      </c>
      <c r="G48" s="6198" t="s">
        <v>103</v>
      </c>
      <c r="H48" s="6199"/>
      <c r="I48" s="6199"/>
      <c r="J48" s="7063"/>
      <c r="K48" s="1408" t="s">
        <v>2387</v>
      </c>
      <c r="L48" s="6545" t="s">
        <v>359</v>
      </c>
      <c r="M48" s="6546"/>
    </row>
    <row r="49" spans="1:13">
      <c r="A49" s="5953"/>
      <c r="B49" s="7047"/>
      <c r="C49" s="2101" t="s">
        <v>359</v>
      </c>
      <c r="D49" s="1423" t="s">
        <v>2441</v>
      </c>
      <c r="E49" s="1483" t="s">
        <v>359</v>
      </c>
      <c r="F49" s="6539"/>
      <c r="G49" s="7064"/>
      <c r="H49" s="7065"/>
      <c r="I49" s="7065"/>
      <c r="J49" s="7066"/>
      <c r="K49" s="1409" t="s">
        <v>359</v>
      </c>
      <c r="L49" s="6547"/>
      <c r="M49" s="6548"/>
    </row>
    <row r="50" spans="1:13">
      <c r="A50" s="5953"/>
      <c r="B50" s="7048"/>
      <c r="C50" s="2102" t="s">
        <v>359</v>
      </c>
      <c r="D50" s="1412" t="s">
        <v>359</v>
      </c>
      <c r="E50" s="1412" t="s">
        <v>359</v>
      </c>
      <c r="F50" s="1412" t="s">
        <v>359</v>
      </c>
      <c r="G50" s="1412" t="s">
        <v>359</v>
      </c>
      <c r="H50" s="1412" t="s">
        <v>359</v>
      </c>
      <c r="I50" s="1412" t="s">
        <v>359</v>
      </c>
      <c r="J50" s="1412" t="s">
        <v>359</v>
      </c>
      <c r="K50" s="1412" t="s">
        <v>359</v>
      </c>
      <c r="L50" s="1409" t="s">
        <v>359</v>
      </c>
      <c r="M50" s="1657" t="s">
        <v>359</v>
      </c>
    </row>
    <row r="51" spans="1:13" ht="60" customHeight="1">
      <c r="A51" s="5953"/>
      <c r="B51" s="2739" t="s">
        <v>2388</v>
      </c>
      <c r="C51" s="5980" t="s">
        <v>2751</v>
      </c>
      <c r="D51" s="5981"/>
      <c r="E51" s="5981"/>
      <c r="F51" s="5981"/>
      <c r="G51" s="5981"/>
      <c r="H51" s="5981"/>
      <c r="I51" s="5981"/>
      <c r="J51" s="5981"/>
      <c r="K51" s="5981"/>
      <c r="L51" s="5981"/>
      <c r="M51" s="5982"/>
    </row>
    <row r="52" spans="1:13" ht="15.75" customHeight="1">
      <c r="A52" s="5953"/>
      <c r="B52" s="2747" t="s">
        <v>2390</v>
      </c>
      <c r="C52" s="5980" t="s">
        <v>2099</v>
      </c>
      <c r="D52" s="5981"/>
      <c r="E52" s="5981"/>
      <c r="F52" s="5981"/>
      <c r="G52" s="5981"/>
      <c r="H52" s="5981"/>
      <c r="I52" s="5981"/>
      <c r="J52" s="5981"/>
      <c r="K52" s="5981"/>
      <c r="L52" s="5981"/>
      <c r="M52" s="5982"/>
    </row>
    <row r="53" spans="1:13" ht="17.100000000000001" customHeight="1">
      <c r="A53" s="5953"/>
      <c r="B53" s="2747" t="s">
        <v>2392</v>
      </c>
      <c r="C53" s="5939">
        <v>30</v>
      </c>
      <c r="D53" s="5680"/>
      <c r="E53" s="5680"/>
      <c r="F53" s="5680"/>
      <c r="G53" s="5680"/>
      <c r="H53" s="5680"/>
      <c r="I53" s="5680"/>
      <c r="J53" s="5680"/>
      <c r="K53" s="5680"/>
      <c r="L53" s="5680"/>
      <c r="M53" s="5681"/>
    </row>
    <row r="54" spans="1:13" ht="17.100000000000001" customHeight="1">
      <c r="A54" s="5953"/>
      <c r="B54" s="2747" t="s">
        <v>2393</v>
      </c>
      <c r="C54" s="5939">
        <v>2022</v>
      </c>
      <c r="D54" s="5680"/>
      <c r="E54" s="5680"/>
      <c r="F54" s="5680"/>
      <c r="G54" s="5680"/>
      <c r="H54" s="5680"/>
      <c r="I54" s="5680"/>
      <c r="J54" s="5680"/>
      <c r="K54" s="5680"/>
      <c r="L54" s="5680"/>
      <c r="M54" s="5681"/>
    </row>
    <row r="55" spans="1:13" ht="15.75" customHeight="1">
      <c r="A55" s="7043" t="s">
        <v>2394</v>
      </c>
      <c r="B55" s="2747" t="s">
        <v>2395</v>
      </c>
      <c r="C55" s="5939" t="s">
        <v>362</v>
      </c>
      <c r="D55" s="5680"/>
      <c r="E55" s="5680"/>
      <c r="F55" s="5680"/>
      <c r="G55" s="5680"/>
      <c r="H55" s="5680"/>
      <c r="I55" s="5680"/>
      <c r="J55" s="5680"/>
      <c r="K55" s="5680"/>
      <c r="L55" s="5680"/>
      <c r="M55" s="5681"/>
    </row>
    <row r="56" spans="1:13" ht="16.5" customHeight="1">
      <c r="A56" s="7044"/>
      <c r="B56" s="2747" t="s">
        <v>2396</v>
      </c>
      <c r="C56" s="5939" t="s">
        <v>1370</v>
      </c>
      <c r="D56" s="5680"/>
      <c r="E56" s="5680"/>
      <c r="F56" s="5680"/>
      <c r="G56" s="5680"/>
      <c r="H56" s="5680"/>
      <c r="I56" s="5680"/>
      <c r="J56" s="5680"/>
      <c r="K56" s="5680"/>
      <c r="L56" s="5680"/>
      <c r="M56" s="5681"/>
    </row>
    <row r="57" spans="1:13" ht="16.5" customHeight="1">
      <c r="A57" s="7044"/>
      <c r="B57" s="2747" t="s">
        <v>2398</v>
      </c>
      <c r="C57" s="6160" t="s">
        <v>2752</v>
      </c>
      <c r="D57" s="5682"/>
      <c r="E57" s="5682"/>
      <c r="F57" s="5682"/>
      <c r="G57" s="5682"/>
      <c r="H57" s="5682"/>
      <c r="I57" s="5682"/>
      <c r="J57" s="5682"/>
      <c r="K57" s="5682"/>
      <c r="L57" s="5682"/>
      <c r="M57" s="5683"/>
    </row>
    <row r="58" spans="1:13" ht="15.75" customHeight="1">
      <c r="A58" s="7044"/>
      <c r="B58" s="2747" t="s">
        <v>2399</v>
      </c>
      <c r="C58" s="5939" t="s">
        <v>360</v>
      </c>
      <c r="D58" s="5680"/>
      <c r="E58" s="5680"/>
      <c r="F58" s="5680"/>
      <c r="G58" s="5680"/>
      <c r="H58" s="5680"/>
      <c r="I58" s="5680"/>
      <c r="J58" s="5680"/>
      <c r="K58" s="5680"/>
      <c r="L58" s="5680"/>
      <c r="M58" s="5681"/>
    </row>
    <row r="59" spans="1:13" ht="15.75" customHeight="1">
      <c r="A59" s="7044"/>
      <c r="B59" s="2747" t="s">
        <v>2400</v>
      </c>
      <c r="C59" s="6558" t="s">
        <v>364</v>
      </c>
      <c r="D59" s="5684"/>
      <c r="E59" s="5684"/>
      <c r="F59" s="5684"/>
      <c r="G59" s="5684"/>
      <c r="H59" s="5684"/>
      <c r="I59" s="5684"/>
      <c r="J59" s="5684"/>
      <c r="K59" s="5684"/>
      <c r="L59" s="5684"/>
      <c r="M59" s="5685"/>
    </row>
    <row r="60" spans="1:13" ht="17.25" customHeight="1" thickBot="1">
      <c r="A60" s="7049"/>
      <c r="B60" s="2747" t="s">
        <v>2401</v>
      </c>
      <c r="C60" s="5939" t="s">
        <v>363</v>
      </c>
      <c r="D60" s="5680"/>
      <c r="E60" s="5680"/>
      <c r="F60" s="5680"/>
      <c r="G60" s="5680"/>
      <c r="H60" s="5680"/>
      <c r="I60" s="5680"/>
      <c r="J60" s="5680"/>
      <c r="K60" s="5680"/>
      <c r="L60" s="5680"/>
      <c r="M60" s="5681"/>
    </row>
    <row r="61" spans="1:13" ht="15.75" customHeight="1">
      <c r="A61" s="7043" t="s">
        <v>2402</v>
      </c>
      <c r="B61" s="3346" t="s">
        <v>2403</v>
      </c>
      <c r="C61" s="5939" t="s">
        <v>2753</v>
      </c>
      <c r="D61" s="5680"/>
      <c r="E61" s="5680"/>
      <c r="F61" s="5680"/>
      <c r="G61" s="5680"/>
      <c r="H61" s="5680"/>
      <c r="I61" s="5680"/>
      <c r="J61" s="5680"/>
      <c r="K61" s="5680"/>
      <c r="L61" s="5680"/>
      <c r="M61" s="5681"/>
    </row>
    <row r="62" spans="1:13" ht="30" customHeight="1">
      <c r="A62" s="7044"/>
      <c r="B62" s="3341" t="s">
        <v>2404</v>
      </c>
      <c r="C62" s="7045" t="s">
        <v>2405</v>
      </c>
      <c r="D62" s="6977"/>
      <c r="E62" s="6977"/>
      <c r="F62" s="6977"/>
      <c r="G62" s="6977"/>
      <c r="H62" s="6977"/>
      <c r="I62" s="6977"/>
      <c r="J62" s="6977"/>
      <c r="K62" s="6977"/>
      <c r="L62" s="6977"/>
      <c r="M62" s="7046"/>
    </row>
    <row r="63" spans="1:13" ht="30" customHeight="1" thickBot="1">
      <c r="A63" s="7044"/>
      <c r="B63" s="4686" t="s">
        <v>244</v>
      </c>
      <c r="C63" s="5980" t="s">
        <v>2099</v>
      </c>
      <c r="D63" s="5981"/>
      <c r="E63" s="5981"/>
      <c r="F63" s="5981"/>
      <c r="G63" s="5981"/>
      <c r="H63" s="5981"/>
      <c r="I63" s="5981"/>
      <c r="J63" s="5981"/>
      <c r="K63" s="5981"/>
      <c r="L63" s="5981"/>
      <c r="M63" s="5982"/>
    </row>
    <row r="64" spans="1:13" s="1399" customFormat="1" ht="18" customHeight="1" thickBot="1">
      <c r="A64" s="2277" t="s">
        <v>2406</v>
      </c>
      <c r="B64" s="2334" t="s">
        <v>359</v>
      </c>
      <c r="C64" s="7040" t="s">
        <v>359</v>
      </c>
      <c r="D64" s="7041"/>
      <c r="E64" s="7041"/>
      <c r="F64" s="7041"/>
      <c r="G64" s="7041"/>
      <c r="H64" s="7041"/>
      <c r="I64" s="7041"/>
      <c r="J64" s="7041"/>
      <c r="K64" s="7041"/>
      <c r="L64" s="7041"/>
      <c r="M64" s="7042"/>
    </row>
  </sheetData>
  <mergeCells count="74">
    <mergeCell ref="B31:B33"/>
    <mergeCell ref="L10:M10"/>
    <mergeCell ref="C12:D12"/>
    <mergeCell ref="C13:E13"/>
    <mergeCell ref="B8:B13"/>
    <mergeCell ref="I4:M4"/>
    <mergeCell ref="C53:M53"/>
    <mergeCell ref="J41:K41"/>
    <mergeCell ref="L41:M41"/>
    <mergeCell ref="D45:E45"/>
    <mergeCell ref="F45:G45"/>
    <mergeCell ref="D43:E43"/>
    <mergeCell ref="F43:G43"/>
    <mergeCell ref="H43:I43"/>
    <mergeCell ref="C54:M54"/>
    <mergeCell ref="B1:M1"/>
    <mergeCell ref="D4:E4"/>
    <mergeCell ref="D6:M6"/>
    <mergeCell ref="C10:E10"/>
    <mergeCell ref="L48:M49"/>
    <mergeCell ref="C51:M51"/>
    <mergeCell ref="F17:M17"/>
    <mergeCell ref="B37:B46"/>
    <mergeCell ref="H45:I45"/>
    <mergeCell ref="B47:B50"/>
    <mergeCell ref="F48:F49"/>
    <mergeCell ref="G48:J49"/>
    <mergeCell ref="F25:H25"/>
    <mergeCell ref="C52:M52"/>
    <mergeCell ref="H41:I41"/>
    <mergeCell ref="A2:A17"/>
    <mergeCell ref="C2:M2"/>
    <mergeCell ref="C3:M3"/>
    <mergeCell ref="F4:G4"/>
    <mergeCell ref="C5:M5"/>
    <mergeCell ref="I7:M7"/>
    <mergeCell ref="F9:G9"/>
    <mergeCell ref="I9:J9"/>
    <mergeCell ref="F10:G10"/>
    <mergeCell ref="I10:J10"/>
    <mergeCell ref="C14:M14"/>
    <mergeCell ref="C15:M15"/>
    <mergeCell ref="C16:M16"/>
    <mergeCell ref="C17:D17"/>
    <mergeCell ref="C9:D9"/>
    <mergeCell ref="L9:M9"/>
    <mergeCell ref="A55:A60"/>
    <mergeCell ref="C55:M55"/>
    <mergeCell ref="C56:M56"/>
    <mergeCell ref="C57:M57"/>
    <mergeCell ref="C58:M58"/>
    <mergeCell ref="C59:M59"/>
    <mergeCell ref="C60:M60"/>
    <mergeCell ref="A18:A54"/>
    <mergeCell ref="C18:M18"/>
    <mergeCell ref="C19:M19"/>
    <mergeCell ref="B20:B26"/>
    <mergeCell ref="B27:B30"/>
    <mergeCell ref="J32:L32"/>
    <mergeCell ref="B34:B36"/>
    <mergeCell ref="D39:E39"/>
    <mergeCell ref="F39:G39"/>
    <mergeCell ref="H39:I39"/>
    <mergeCell ref="J39:K39"/>
    <mergeCell ref="L39:M39"/>
    <mergeCell ref="J43:K43"/>
    <mergeCell ref="L43:M43"/>
    <mergeCell ref="D41:E41"/>
    <mergeCell ref="F41:G41"/>
    <mergeCell ref="C64:M64"/>
    <mergeCell ref="A61:A63"/>
    <mergeCell ref="C61:M61"/>
    <mergeCell ref="C62:M62"/>
    <mergeCell ref="C63:M63"/>
  </mergeCells>
  <hyperlinks>
    <hyperlink ref="C59" r:id="rId1"/>
  </hyperlinks>
  <pageMargins left="0.7" right="0.7" top="0.75" bottom="0.75" header="0.51180555555555496" footer="0.51180555555555496"/>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M61"/>
  <sheetViews>
    <sheetView topLeftCell="A11" zoomScale="90" zoomScaleNormal="90" workbookViewId="0">
      <selection activeCell="D29" sqref="D29"/>
    </sheetView>
  </sheetViews>
  <sheetFormatPr baseColWidth="10" defaultColWidth="11.42578125" defaultRowHeight="15.75"/>
  <cols>
    <col min="1" max="1" width="29" style="1399" customWidth="1"/>
    <col min="2" max="2" width="29.7109375" style="3744" customWidth="1"/>
    <col min="3" max="16384" width="11.42578125" style="1399"/>
  </cols>
  <sheetData>
    <row r="1" spans="1:13" ht="20.25" customHeight="1" thickBot="1">
      <c r="A1" s="2190" t="s">
        <v>359</v>
      </c>
      <c r="B1" s="5964" t="s">
        <v>2754</v>
      </c>
      <c r="C1" s="5963"/>
      <c r="D1" s="5963"/>
      <c r="E1" s="5963"/>
      <c r="F1" s="5963"/>
      <c r="G1" s="5963"/>
      <c r="H1" s="5963"/>
      <c r="I1" s="5963"/>
      <c r="J1" s="5963"/>
      <c r="K1" s="5963"/>
      <c r="L1" s="5963"/>
      <c r="M1" s="6710"/>
    </row>
    <row r="2" spans="1:13" ht="54" customHeight="1">
      <c r="A2" s="6451" t="s">
        <v>2329</v>
      </c>
      <c r="B2" s="2399" t="s">
        <v>2330</v>
      </c>
      <c r="C2" s="5969" t="s">
        <v>1927</v>
      </c>
      <c r="D2" s="5695"/>
      <c r="E2" s="5695"/>
      <c r="F2" s="5695"/>
      <c r="G2" s="5695"/>
      <c r="H2" s="5695"/>
      <c r="I2" s="5695"/>
      <c r="J2" s="5695"/>
      <c r="K2" s="5695"/>
      <c r="L2" s="5695"/>
      <c r="M2" s="5696"/>
    </row>
    <row r="3" spans="1:13" ht="59.25" customHeight="1">
      <c r="A3" s="6452"/>
      <c r="B3" s="2392" t="s">
        <v>2643</v>
      </c>
      <c r="C3" s="6160" t="s">
        <v>2755</v>
      </c>
      <c r="D3" s="5682"/>
      <c r="E3" s="5682"/>
      <c r="F3" s="5682"/>
      <c r="G3" s="5682"/>
      <c r="H3" s="5682"/>
      <c r="I3" s="5682"/>
      <c r="J3" s="5682"/>
      <c r="K3" s="5682"/>
      <c r="L3" s="5682"/>
      <c r="M3" s="5683"/>
    </row>
    <row r="4" spans="1:13" ht="32.1" customHeight="1">
      <c r="A4" s="6452"/>
      <c r="B4" s="2282" t="s">
        <v>240</v>
      </c>
      <c r="C4" s="2400" t="s">
        <v>95</v>
      </c>
      <c r="D4" s="5702"/>
      <c r="E4" s="7101"/>
      <c r="F4" s="7097" t="s">
        <v>241</v>
      </c>
      <c r="G4" s="7098"/>
      <c r="H4" s="1539" t="s">
        <v>437</v>
      </c>
      <c r="I4" s="5701"/>
      <c r="J4" s="5680"/>
      <c r="K4" s="5680"/>
      <c r="L4" s="5680"/>
      <c r="M4" s="5681"/>
    </row>
    <row r="5" spans="1:13" ht="26.25" customHeight="1">
      <c r="A5" s="6452"/>
      <c r="B5" s="2282" t="s">
        <v>2333</v>
      </c>
      <c r="C5" s="5973"/>
      <c r="D5" s="5702"/>
      <c r="E5" s="5702"/>
      <c r="F5" s="5702"/>
      <c r="G5" s="5702"/>
      <c r="H5" s="5702"/>
      <c r="I5" s="5702"/>
      <c r="J5" s="5702"/>
      <c r="K5" s="5702"/>
      <c r="L5" s="5702"/>
      <c r="M5" s="5703"/>
    </row>
    <row r="6" spans="1:13" ht="32.25" customHeight="1">
      <c r="A6" s="6452"/>
      <c r="B6" s="2282" t="s">
        <v>2334</v>
      </c>
      <c r="C6" s="2400"/>
      <c r="D6" s="5702"/>
      <c r="E6" s="5702"/>
      <c r="F6" s="5702"/>
      <c r="G6" s="5702"/>
      <c r="H6" s="5702"/>
      <c r="I6" s="5702"/>
      <c r="J6" s="5702"/>
      <c r="K6" s="5702"/>
      <c r="L6" s="5702"/>
      <c r="M6" s="5703"/>
    </row>
    <row r="7" spans="1:13" ht="17.100000000000001" customHeight="1">
      <c r="A7" s="6452"/>
      <c r="B7" s="2282" t="s">
        <v>2335</v>
      </c>
      <c r="C7" s="2400" t="s">
        <v>288</v>
      </c>
      <c r="D7" s="5997" t="s">
        <v>359</v>
      </c>
      <c r="E7" s="5702"/>
      <c r="F7" s="5702"/>
      <c r="G7" s="7101"/>
      <c r="H7" s="2401" t="s">
        <v>244</v>
      </c>
      <c r="I7" s="5702" t="s">
        <v>289</v>
      </c>
      <c r="J7" s="5702"/>
      <c r="K7" s="5702"/>
      <c r="L7" s="5702"/>
      <c r="M7" s="5703"/>
    </row>
    <row r="8" spans="1:13" ht="15.75" customHeight="1">
      <c r="A8" s="6452"/>
      <c r="B8" s="5543" t="s">
        <v>2336</v>
      </c>
      <c r="C8" s="7102" t="s">
        <v>2756</v>
      </c>
      <c r="D8" s="7103"/>
      <c r="E8" s="1409" t="s">
        <v>359</v>
      </c>
      <c r="F8" s="1409" t="s">
        <v>359</v>
      </c>
      <c r="G8" s="1409" t="s">
        <v>359</v>
      </c>
      <c r="H8" s="1409" t="s">
        <v>359</v>
      </c>
      <c r="I8" s="1409" t="s">
        <v>359</v>
      </c>
      <c r="J8" s="1409" t="s">
        <v>359</v>
      </c>
      <c r="K8" s="1409" t="s">
        <v>359</v>
      </c>
      <c r="L8" s="1409" t="s">
        <v>359</v>
      </c>
      <c r="M8" s="1657" t="s">
        <v>359</v>
      </c>
    </row>
    <row r="9" spans="1:13" ht="17.100000000000001" customHeight="1" thickBot="1">
      <c r="A9" s="6452"/>
      <c r="B9" s="5543"/>
      <c r="C9" s="7104"/>
      <c r="D9" s="7105"/>
      <c r="E9" s="1737" t="s">
        <v>359</v>
      </c>
      <c r="F9" s="7099"/>
      <c r="G9" s="7099"/>
      <c r="H9" s="1409" t="s">
        <v>359</v>
      </c>
      <c r="I9" s="5708"/>
      <c r="J9" s="5708"/>
      <c r="K9" s="1412" t="s">
        <v>359</v>
      </c>
      <c r="L9" s="1409" t="s">
        <v>359</v>
      </c>
      <c r="M9" s="1657" t="s">
        <v>359</v>
      </c>
    </row>
    <row r="10" spans="1:13">
      <c r="A10" s="6452"/>
      <c r="B10" s="5544"/>
      <c r="C10" s="5977" t="s">
        <v>2337</v>
      </c>
      <c r="D10" s="5708"/>
      <c r="E10" s="5708"/>
      <c r="F10" s="5708" t="s">
        <v>2337</v>
      </c>
      <c r="G10" s="5708"/>
      <c r="H10" s="1412" t="s">
        <v>359</v>
      </c>
      <c r="I10" s="5708" t="s">
        <v>2337</v>
      </c>
      <c r="J10" s="5708"/>
      <c r="K10" s="5708" t="s">
        <v>2337</v>
      </c>
      <c r="L10" s="5708"/>
      <c r="M10" s="1494" t="s">
        <v>359</v>
      </c>
    </row>
    <row r="11" spans="1:13" ht="71.25" customHeight="1">
      <c r="A11" s="6452"/>
      <c r="B11" s="2098" t="s">
        <v>2338</v>
      </c>
      <c r="C11" s="6160" t="s">
        <v>2757</v>
      </c>
      <c r="D11" s="5682"/>
      <c r="E11" s="5682"/>
      <c r="F11" s="5682"/>
      <c r="G11" s="5682"/>
      <c r="H11" s="5682"/>
      <c r="I11" s="5682"/>
      <c r="J11" s="5682"/>
      <c r="K11" s="5682"/>
      <c r="L11" s="5682"/>
      <c r="M11" s="5683"/>
    </row>
    <row r="12" spans="1:13" ht="111.95" customHeight="1">
      <c r="A12" s="6452"/>
      <c r="B12" s="2098" t="s">
        <v>2689</v>
      </c>
      <c r="C12" s="6160" t="s">
        <v>2758</v>
      </c>
      <c r="D12" s="5682"/>
      <c r="E12" s="5682"/>
      <c r="F12" s="5682"/>
      <c r="G12" s="5682"/>
      <c r="H12" s="5682"/>
      <c r="I12" s="5682"/>
      <c r="J12" s="5682"/>
      <c r="K12" s="5682"/>
      <c r="L12" s="5682"/>
      <c r="M12" s="5683"/>
    </row>
    <row r="13" spans="1:13" ht="43.5" customHeight="1">
      <c r="A13" s="6452"/>
      <c r="B13" s="2282" t="s">
        <v>2649</v>
      </c>
      <c r="C13" s="6160" t="s">
        <v>2746</v>
      </c>
      <c r="D13" s="5682"/>
      <c r="E13" s="5682"/>
      <c r="F13" s="5682"/>
      <c r="G13" s="5682"/>
      <c r="H13" s="5682"/>
      <c r="I13" s="5682"/>
      <c r="J13" s="5682"/>
      <c r="K13" s="5682"/>
      <c r="L13" s="5682"/>
      <c r="M13" s="5683"/>
    </row>
    <row r="14" spans="1:13" ht="54" customHeight="1">
      <c r="A14" s="6452"/>
      <c r="B14" s="2201" t="s">
        <v>2651</v>
      </c>
      <c r="C14" s="7081" t="s">
        <v>2759</v>
      </c>
      <c r="D14" s="7082"/>
      <c r="E14" s="1541" t="s">
        <v>108</v>
      </c>
      <c r="F14" s="5682" t="s">
        <v>1929</v>
      </c>
      <c r="G14" s="5682"/>
      <c r="H14" s="5682"/>
      <c r="I14" s="5682"/>
      <c r="J14" s="5682"/>
      <c r="K14" s="5682"/>
      <c r="L14" s="5682"/>
      <c r="M14" s="5683"/>
    </row>
    <row r="15" spans="1:13" ht="15.75" customHeight="1">
      <c r="A15" s="7094" t="s">
        <v>2748</v>
      </c>
      <c r="B15" s="2392" t="s">
        <v>230</v>
      </c>
      <c r="C15" s="7095" t="s">
        <v>1375</v>
      </c>
      <c r="D15" s="7096"/>
      <c r="E15" s="7096"/>
      <c r="F15" s="7096"/>
      <c r="G15" s="7096"/>
      <c r="H15" s="7096"/>
      <c r="I15" s="7096"/>
      <c r="J15" s="7096"/>
      <c r="K15" s="7096"/>
      <c r="L15" s="7096"/>
      <c r="M15" s="6546"/>
    </row>
    <row r="16" spans="1:13" ht="31.5" customHeight="1">
      <c r="A16" s="6436"/>
      <c r="B16" s="2098" t="s">
        <v>2652</v>
      </c>
      <c r="C16" s="7106" t="s">
        <v>1928</v>
      </c>
      <c r="D16" s="6960"/>
      <c r="E16" s="6960"/>
      <c r="F16" s="6960"/>
      <c r="G16" s="6960"/>
      <c r="H16" s="6960"/>
      <c r="I16" s="6960"/>
      <c r="J16" s="6960"/>
      <c r="K16" s="6960"/>
      <c r="L16" s="6960"/>
      <c r="M16" s="7107"/>
    </row>
    <row r="17" spans="1:13" ht="8.25" customHeight="1">
      <c r="A17" s="6436"/>
      <c r="B17" s="5719" t="s">
        <v>2341</v>
      </c>
      <c r="C17" s="2101" t="s">
        <v>359</v>
      </c>
      <c r="D17" s="1409" t="s">
        <v>359</v>
      </c>
      <c r="E17" s="1409" t="s">
        <v>359</v>
      </c>
      <c r="F17" s="1409" t="s">
        <v>359</v>
      </c>
      <c r="G17" s="1409" t="s">
        <v>359</v>
      </c>
      <c r="H17" s="1409" t="s">
        <v>359</v>
      </c>
      <c r="I17" s="1409" t="s">
        <v>359</v>
      </c>
      <c r="J17" s="1409" t="s">
        <v>359</v>
      </c>
      <c r="K17" s="1409" t="s">
        <v>359</v>
      </c>
      <c r="L17" s="1409" t="s">
        <v>359</v>
      </c>
      <c r="M17" s="1657" t="s">
        <v>359</v>
      </c>
    </row>
    <row r="18" spans="1:13" ht="9" customHeight="1">
      <c r="A18" s="6436"/>
      <c r="B18" s="5719"/>
      <c r="C18" s="2101" t="s">
        <v>359</v>
      </c>
      <c r="D18" s="1412" t="s">
        <v>359</v>
      </c>
      <c r="E18" s="1409" t="s">
        <v>359</v>
      </c>
      <c r="F18" s="1412" t="s">
        <v>359</v>
      </c>
      <c r="G18" s="1409" t="s">
        <v>359</v>
      </c>
      <c r="H18" s="1412" t="s">
        <v>359</v>
      </c>
      <c r="I18" s="1409" t="s">
        <v>359</v>
      </c>
      <c r="J18" s="1412" t="s">
        <v>359</v>
      </c>
      <c r="K18" s="1409" t="s">
        <v>359</v>
      </c>
      <c r="L18" s="1409" t="s">
        <v>359</v>
      </c>
      <c r="M18" s="1657" t="s">
        <v>359</v>
      </c>
    </row>
    <row r="19" spans="1:13">
      <c r="A19" s="6436"/>
      <c r="B19" s="5719"/>
      <c r="C19" s="2101" t="s">
        <v>2342</v>
      </c>
      <c r="D19" s="1419" t="s">
        <v>359</v>
      </c>
      <c r="E19" s="1409" t="s">
        <v>2343</v>
      </c>
      <c r="F19" s="1419" t="s">
        <v>359</v>
      </c>
      <c r="G19" s="1409" t="s">
        <v>2344</v>
      </c>
      <c r="H19" s="1419" t="s">
        <v>359</v>
      </c>
      <c r="I19" s="1409" t="s">
        <v>2345</v>
      </c>
      <c r="J19" s="1419" t="s">
        <v>359</v>
      </c>
      <c r="K19" s="1409" t="s">
        <v>359</v>
      </c>
      <c r="L19" s="1409" t="s">
        <v>359</v>
      </c>
      <c r="M19" s="1657" t="s">
        <v>359</v>
      </c>
    </row>
    <row r="20" spans="1:13">
      <c r="A20" s="6436"/>
      <c r="B20" s="5719"/>
      <c r="C20" s="2101" t="s">
        <v>2346</v>
      </c>
      <c r="D20" s="1419" t="s">
        <v>359</v>
      </c>
      <c r="E20" s="1409" t="s">
        <v>2347</v>
      </c>
      <c r="F20" s="1419" t="s">
        <v>359</v>
      </c>
      <c r="G20" s="1409" t="s">
        <v>2348</v>
      </c>
      <c r="H20" s="1419" t="s">
        <v>359</v>
      </c>
      <c r="I20" s="1409" t="s">
        <v>359</v>
      </c>
      <c r="J20" s="1409" t="s">
        <v>359</v>
      </c>
      <c r="K20" s="1409" t="s">
        <v>359</v>
      </c>
      <c r="L20" s="1409" t="s">
        <v>359</v>
      </c>
      <c r="M20" s="1657" t="s">
        <v>359</v>
      </c>
    </row>
    <row r="21" spans="1:13">
      <c r="A21" s="6436"/>
      <c r="B21" s="5719"/>
      <c r="C21" s="2101" t="s">
        <v>2349</v>
      </c>
      <c r="D21" s="1419" t="s">
        <v>359</v>
      </c>
      <c r="E21" s="1409" t="s">
        <v>2350</v>
      </c>
      <c r="F21" s="1419" t="s">
        <v>359</v>
      </c>
      <c r="G21" s="1409" t="s">
        <v>359</v>
      </c>
      <c r="H21" s="1409" t="s">
        <v>359</v>
      </c>
      <c r="I21" s="1409" t="s">
        <v>359</v>
      </c>
      <c r="J21" s="1409" t="s">
        <v>359</v>
      </c>
      <c r="K21" s="1409" t="s">
        <v>359</v>
      </c>
      <c r="L21" s="1409" t="s">
        <v>359</v>
      </c>
      <c r="M21" s="1657" t="s">
        <v>359</v>
      </c>
    </row>
    <row r="22" spans="1:13">
      <c r="A22" s="6436"/>
      <c r="B22" s="5719"/>
      <c r="C22" s="2101" t="s">
        <v>105</v>
      </c>
      <c r="D22" s="1419" t="s">
        <v>2351</v>
      </c>
      <c r="E22" s="1409" t="s">
        <v>2352</v>
      </c>
      <c r="F22" s="5708" t="s">
        <v>2760</v>
      </c>
      <c r="G22" s="5708"/>
      <c r="H22" s="5708"/>
      <c r="I22" s="1412" t="s">
        <v>359</v>
      </c>
      <c r="J22" s="1412" t="s">
        <v>359</v>
      </c>
      <c r="K22" s="1412" t="s">
        <v>359</v>
      </c>
      <c r="L22" s="1412" t="s">
        <v>359</v>
      </c>
      <c r="M22" s="1494" t="s">
        <v>359</v>
      </c>
    </row>
    <row r="23" spans="1:13" ht="9.75" customHeight="1">
      <c r="A23" s="6436"/>
      <c r="B23" s="5720"/>
      <c r="C23" s="2102" t="s">
        <v>359</v>
      </c>
      <c r="D23" s="1412" t="s">
        <v>359</v>
      </c>
      <c r="E23" s="1412" t="s">
        <v>359</v>
      </c>
      <c r="F23" s="1412" t="s">
        <v>359</v>
      </c>
      <c r="G23" s="1412" t="s">
        <v>359</v>
      </c>
      <c r="H23" s="1412" t="s">
        <v>359</v>
      </c>
      <c r="I23" s="1412" t="s">
        <v>359</v>
      </c>
      <c r="J23" s="1412" t="s">
        <v>359</v>
      </c>
      <c r="K23" s="1412" t="s">
        <v>359</v>
      </c>
      <c r="L23" s="1412" t="s">
        <v>359</v>
      </c>
      <c r="M23" s="1494" t="s">
        <v>359</v>
      </c>
    </row>
    <row r="24" spans="1:13" ht="15.75" customHeight="1">
      <c r="A24" s="6436"/>
      <c r="B24" s="5719" t="s">
        <v>2354</v>
      </c>
      <c r="C24" s="2101" t="s">
        <v>359</v>
      </c>
      <c r="D24" s="1409" t="s">
        <v>359</v>
      </c>
      <c r="E24" s="1409" t="s">
        <v>359</v>
      </c>
      <c r="F24" s="1409" t="s">
        <v>359</v>
      </c>
      <c r="G24" s="1409" t="s">
        <v>359</v>
      </c>
      <c r="H24" s="1409" t="s">
        <v>359</v>
      </c>
      <c r="I24" s="1409" t="s">
        <v>359</v>
      </c>
      <c r="J24" s="1409" t="s">
        <v>359</v>
      </c>
      <c r="K24" s="1409" t="s">
        <v>359</v>
      </c>
      <c r="L24" s="1409" t="s">
        <v>359</v>
      </c>
      <c r="M24" s="1657" t="s">
        <v>359</v>
      </c>
    </row>
    <row r="25" spans="1:13">
      <c r="A25" s="6436"/>
      <c r="B25" s="5719"/>
      <c r="C25" s="2101" t="s">
        <v>2355</v>
      </c>
      <c r="D25" s="1732"/>
      <c r="E25" s="1409" t="s">
        <v>359</v>
      </c>
      <c r="F25" s="1409" t="s">
        <v>2356</v>
      </c>
      <c r="G25" s="1423" t="s">
        <v>359</v>
      </c>
      <c r="H25" s="1409" t="s">
        <v>359</v>
      </c>
      <c r="I25" s="1409" t="s">
        <v>2357</v>
      </c>
      <c r="J25" s="1423" t="s">
        <v>2441</v>
      </c>
      <c r="K25" s="1409" t="s">
        <v>359</v>
      </c>
      <c r="L25" s="1409" t="s">
        <v>359</v>
      </c>
      <c r="M25" s="1657" t="s">
        <v>359</v>
      </c>
    </row>
    <row r="26" spans="1:13">
      <c r="A26" s="6436"/>
      <c r="B26" s="5719"/>
      <c r="C26" s="2101" t="s">
        <v>2358</v>
      </c>
      <c r="D26" s="1419" t="s">
        <v>359</v>
      </c>
      <c r="E26" s="1409" t="s">
        <v>359</v>
      </c>
      <c r="F26" s="1409" t="s">
        <v>2359</v>
      </c>
      <c r="G26" s="1419" t="s">
        <v>359</v>
      </c>
      <c r="H26" s="1409" t="s">
        <v>359</v>
      </c>
      <c r="I26" s="1409" t="s">
        <v>359</v>
      </c>
      <c r="J26" s="1409" t="s">
        <v>359</v>
      </c>
      <c r="K26" s="1409" t="s">
        <v>359</v>
      </c>
      <c r="L26" s="1409" t="s">
        <v>359</v>
      </c>
      <c r="M26" s="1657" t="s">
        <v>359</v>
      </c>
    </row>
    <row r="27" spans="1:13">
      <c r="A27" s="6436"/>
      <c r="B27" s="5720"/>
      <c r="C27" s="2102" t="s">
        <v>359</v>
      </c>
      <c r="D27" s="1412" t="s">
        <v>359</v>
      </c>
      <c r="E27" s="1412" t="s">
        <v>359</v>
      </c>
      <c r="F27" s="1412" t="s">
        <v>359</v>
      </c>
      <c r="G27" s="1412" t="s">
        <v>359</v>
      </c>
      <c r="H27" s="1412" t="s">
        <v>359</v>
      </c>
      <c r="I27" s="1412" t="s">
        <v>359</v>
      </c>
      <c r="J27" s="1412" t="s">
        <v>359</v>
      </c>
      <c r="K27" s="1412" t="s">
        <v>359</v>
      </c>
      <c r="L27" s="1412" t="s">
        <v>359</v>
      </c>
      <c r="M27" s="1494" t="s">
        <v>359</v>
      </c>
    </row>
    <row r="28" spans="1:13">
      <c r="A28" s="6436"/>
      <c r="B28" s="2201" t="s">
        <v>2360</v>
      </c>
      <c r="C28" s="2101" t="s">
        <v>359</v>
      </c>
      <c r="D28" s="1409" t="s">
        <v>359</v>
      </c>
      <c r="E28" s="1409" t="s">
        <v>359</v>
      </c>
      <c r="F28" s="1409" t="s">
        <v>359</v>
      </c>
      <c r="G28" s="1409" t="s">
        <v>359</v>
      </c>
      <c r="H28" s="1409" t="s">
        <v>359</v>
      </c>
      <c r="I28" s="1409" t="s">
        <v>359</v>
      </c>
      <c r="J28" s="1409" t="s">
        <v>359</v>
      </c>
      <c r="K28" s="1409" t="s">
        <v>359</v>
      </c>
      <c r="L28" s="1409" t="s">
        <v>359</v>
      </c>
      <c r="M28" s="1657" t="s">
        <v>359</v>
      </c>
    </row>
    <row r="29" spans="1:13" ht="15.75" customHeight="1">
      <c r="A29" s="6436"/>
      <c r="B29" s="2201" t="s">
        <v>359</v>
      </c>
      <c r="C29" s="2141" t="s">
        <v>2361</v>
      </c>
      <c r="D29" s="1524" t="s">
        <v>437</v>
      </c>
      <c r="E29" s="2357" t="s">
        <v>359</v>
      </c>
      <c r="F29" s="2357" t="s">
        <v>2362</v>
      </c>
      <c r="G29" s="2769" t="s">
        <v>437</v>
      </c>
      <c r="H29" s="2357" t="s">
        <v>359</v>
      </c>
      <c r="I29" s="2357" t="s">
        <v>2363</v>
      </c>
      <c r="J29" s="6791"/>
      <c r="K29" s="6756"/>
      <c r="L29" s="6792"/>
      <c r="M29" s="1657" t="s">
        <v>359</v>
      </c>
    </row>
    <row r="30" spans="1:13">
      <c r="A30" s="6436"/>
      <c r="B30" s="2282" t="s">
        <v>359</v>
      </c>
      <c r="C30" s="2102" t="s">
        <v>359</v>
      </c>
      <c r="D30" s="1412" t="s">
        <v>359</v>
      </c>
      <c r="E30" s="1412" t="s">
        <v>359</v>
      </c>
      <c r="F30" s="1412" t="s">
        <v>359</v>
      </c>
      <c r="G30" s="1412" t="s">
        <v>359</v>
      </c>
      <c r="H30" s="1412" t="s">
        <v>359</v>
      </c>
      <c r="I30" s="1412" t="s">
        <v>359</v>
      </c>
      <c r="J30" s="1412" t="s">
        <v>359</v>
      </c>
      <c r="K30" s="1412" t="s">
        <v>359</v>
      </c>
      <c r="L30" s="1412" t="s">
        <v>359</v>
      </c>
      <c r="M30" s="1494" t="s">
        <v>359</v>
      </c>
    </row>
    <row r="31" spans="1:13" ht="15.75" customHeight="1">
      <c r="A31" s="6436"/>
      <c r="B31" s="5719" t="s">
        <v>2364</v>
      </c>
      <c r="C31" s="2105" t="s">
        <v>359</v>
      </c>
      <c r="D31" s="1422" t="s">
        <v>359</v>
      </c>
      <c r="E31" s="1422" t="s">
        <v>359</v>
      </c>
      <c r="F31" s="1422" t="s">
        <v>359</v>
      </c>
      <c r="G31" s="1422" t="s">
        <v>359</v>
      </c>
      <c r="H31" s="1422" t="s">
        <v>359</v>
      </c>
      <c r="I31" s="1422" t="s">
        <v>359</v>
      </c>
      <c r="J31" s="1422" t="s">
        <v>359</v>
      </c>
      <c r="K31" s="1422" t="s">
        <v>359</v>
      </c>
      <c r="L31" s="1409" t="s">
        <v>359</v>
      </c>
      <c r="M31" s="1657" t="s">
        <v>359</v>
      </c>
    </row>
    <row r="32" spans="1:13">
      <c r="A32" s="6436"/>
      <c r="B32" s="5719"/>
      <c r="C32" s="2101" t="s">
        <v>2365</v>
      </c>
      <c r="D32" s="1537">
        <v>2024</v>
      </c>
      <c r="E32" s="1422" t="s">
        <v>359</v>
      </c>
      <c r="F32" s="1409" t="s">
        <v>2366</v>
      </c>
      <c r="G32" s="1537">
        <v>2038</v>
      </c>
      <c r="H32" s="1422" t="s">
        <v>359</v>
      </c>
      <c r="I32" s="1409" t="s">
        <v>359</v>
      </c>
      <c r="J32" s="1422" t="s">
        <v>359</v>
      </c>
      <c r="K32" s="1422" t="s">
        <v>359</v>
      </c>
      <c r="L32" s="1409" t="s">
        <v>359</v>
      </c>
      <c r="M32" s="1657" t="s">
        <v>359</v>
      </c>
    </row>
    <row r="33" spans="1:13">
      <c r="A33" s="6436"/>
      <c r="B33" s="5720"/>
      <c r="C33" s="2102" t="s">
        <v>359</v>
      </c>
      <c r="D33" s="1412" t="s">
        <v>359</v>
      </c>
      <c r="E33" s="1538" t="s">
        <v>359</v>
      </c>
      <c r="F33" s="1412" t="s">
        <v>359</v>
      </c>
      <c r="G33" s="1538" t="s">
        <v>359</v>
      </c>
      <c r="H33" s="1538" t="s">
        <v>359</v>
      </c>
      <c r="I33" s="1412" t="s">
        <v>359</v>
      </c>
      <c r="J33" s="1538" t="s">
        <v>359</v>
      </c>
      <c r="K33" s="1538" t="s">
        <v>359</v>
      </c>
      <c r="L33" s="1412" t="s">
        <v>359</v>
      </c>
      <c r="M33" s="1494" t="s">
        <v>359</v>
      </c>
    </row>
    <row r="34" spans="1:13" ht="15.75" customHeight="1">
      <c r="A34" s="6436"/>
      <c r="B34" s="5719" t="s">
        <v>2367</v>
      </c>
      <c r="C34" s="3745" t="s">
        <v>359</v>
      </c>
      <c r="D34" s="3730" t="s">
        <v>359</v>
      </c>
      <c r="E34" s="3730" t="s">
        <v>359</v>
      </c>
      <c r="F34" s="3730" t="s">
        <v>359</v>
      </c>
      <c r="G34" s="3730" t="s">
        <v>359</v>
      </c>
      <c r="H34" s="3730" t="s">
        <v>359</v>
      </c>
      <c r="I34" s="3730" t="s">
        <v>359</v>
      </c>
      <c r="J34" s="3730" t="s">
        <v>359</v>
      </c>
      <c r="K34" s="3730" t="s">
        <v>359</v>
      </c>
      <c r="L34" s="3730" t="s">
        <v>359</v>
      </c>
      <c r="M34" s="3731" t="s">
        <v>359</v>
      </c>
    </row>
    <row r="35" spans="1:13" ht="17.100000000000001" customHeight="1">
      <c r="A35" s="6436"/>
      <c r="B35" s="5719"/>
      <c r="C35" s="3745" t="s">
        <v>359</v>
      </c>
      <c r="D35" s="3184" t="s">
        <v>2368</v>
      </c>
      <c r="E35" s="3184">
        <v>2023</v>
      </c>
      <c r="F35" s="3184" t="s">
        <v>2369</v>
      </c>
      <c r="G35" s="3184">
        <v>2024</v>
      </c>
      <c r="H35" s="3184" t="s">
        <v>2370</v>
      </c>
      <c r="I35" s="3184">
        <v>2025</v>
      </c>
      <c r="J35" s="3184" t="s">
        <v>2371</v>
      </c>
      <c r="K35" s="3184">
        <v>2026</v>
      </c>
      <c r="L35" s="3184" t="s">
        <v>2372</v>
      </c>
      <c r="M35" s="3746">
        <v>2027</v>
      </c>
    </row>
    <row r="36" spans="1:13" ht="17.100000000000001" customHeight="1">
      <c r="A36" s="6436"/>
      <c r="B36" s="5719"/>
      <c r="C36" s="3745" t="s">
        <v>359</v>
      </c>
      <c r="D36" s="7077"/>
      <c r="E36" s="7078"/>
      <c r="F36" s="7077">
        <v>20</v>
      </c>
      <c r="G36" s="7078"/>
      <c r="H36" s="7077">
        <v>20</v>
      </c>
      <c r="I36" s="7078"/>
      <c r="J36" s="7077">
        <v>20</v>
      </c>
      <c r="K36" s="7078"/>
      <c r="L36" s="7077">
        <v>20</v>
      </c>
      <c r="M36" s="7079"/>
    </row>
    <row r="37" spans="1:13" ht="17.100000000000001" customHeight="1">
      <c r="A37" s="6436"/>
      <c r="B37" s="5719"/>
      <c r="C37" s="3745" t="s">
        <v>359</v>
      </c>
      <c r="D37" s="3184" t="s">
        <v>2373</v>
      </c>
      <c r="E37" s="3184">
        <v>2028</v>
      </c>
      <c r="F37" s="3184" t="s">
        <v>2374</v>
      </c>
      <c r="G37" s="3184">
        <v>2029</v>
      </c>
      <c r="H37" s="3184" t="s">
        <v>2375</v>
      </c>
      <c r="I37" s="3184">
        <v>2030</v>
      </c>
      <c r="J37" s="3184" t="s">
        <v>2376</v>
      </c>
      <c r="K37" s="3184">
        <v>2031</v>
      </c>
      <c r="L37" s="3184" t="s">
        <v>2377</v>
      </c>
      <c r="M37" s="3746">
        <v>2032</v>
      </c>
    </row>
    <row r="38" spans="1:13" ht="17.100000000000001" customHeight="1">
      <c r="A38" s="6436"/>
      <c r="B38" s="5719"/>
      <c r="C38" s="3745" t="s">
        <v>359</v>
      </c>
      <c r="D38" s="7077">
        <v>20</v>
      </c>
      <c r="E38" s="7078"/>
      <c r="F38" s="7077">
        <v>20</v>
      </c>
      <c r="G38" s="7078"/>
      <c r="H38" s="7077">
        <v>20</v>
      </c>
      <c r="I38" s="7078"/>
      <c r="J38" s="7077">
        <v>20</v>
      </c>
      <c r="K38" s="7078"/>
      <c r="L38" s="7077">
        <v>20</v>
      </c>
      <c r="M38" s="7078"/>
    </row>
    <row r="39" spans="1:13" ht="17.100000000000001" customHeight="1">
      <c r="A39" s="6436"/>
      <c r="B39" s="5719"/>
      <c r="C39" s="3745" t="s">
        <v>359</v>
      </c>
      <c r="D39" s="3184" t="s">
        <v>2378</v>
      </c>
      <c r="E39" s="3184">
        <v>2033</v>
      </c>
      <c r="F39" s="3184" t="s">
        <v>2379</v>
      </c>
      <c r="G39" s="3184">
        <v>2034</v>
      </c>
      <c r="H39" s="3184" t="s">
        <v>2380</v>
      </c>
      <c r="I39" s="3184">
        <v>2035</v>
      </c>
      <c r="J39" s="3184" t="s">
        <v>2381</v>
      </c>
      <c r="K39" s="3184">
        <v>2036</v>
      </c>
      <c r="L39" s="3184" t="s">
        <v>2382</v>
      </c>
      <c r="M39" s="3746">
        <v>2037</v>
      </c>
    </row>
    <row r="40" spans="1:13" ht="17.100000000000001" customHeight="1">
      <c r="A40" s="6436"/>
      <c r="B40" s="5719"/>
      <c r="C40" s="3745" t="s">
        <v>359</v>
      </c>
      <c r="D40" s="7077">
        <v>20</v>
      </c>
      <c r="E40" s="7078"/>
      <c r="F40" s="7077">
        <v>20</v>
      </c>
      <c r="G40" s="7078"/>
      <c r="H40" s="7077">
        <v>20</v>
      </c>
      <c r="I40" s="7078"/>
      <c r="J40" s="7077">
        <v>20</v>
      </c>
      <c r="K40" s="7078"/>
      <c r="L40" s="7077">
        <v>20</v>
      </c>
      <c r="M40" s="7078"/>
    </row>
    <row r="41" spans="1:13" ht="17.100000000000001" customHeight="1">
      <c r="A41" s="6436"/>
      <c r="B41" s="5719"/>
      <c r="C41" s="3745" t="s">
        <v>359</v>
      </c>
      <c r="D41" s="3357" t="s">
        <v>2383</v>
      </c>
      <c r="E41" s="3357">
        <v>2038</v>
      </c>
      <c r="F41" s="3357" t="s">
        <v>2384</v>
      </c>
      <c r="G41" s="1666" t="s">
        <v>359</v>
      </c>
      <c r="H41" s="2390" t="s">
        <v>359</v>
      </c>
      <c r="I41" s="2390" t="s">
        <v>359</v>
      </c>
      <c r="J41" s="2390" t="s">
        <v>359</v>
      </c>
      <c r="K41" s="2390" t="s">
        <v>359</v>
      </c>
      <c r="L41" s="2390" t="s">
        <v>359</v>
      </c>
      <c r="M41" s="2136" t="s">
        <v>359</v>
      </c>
    </row>
    <row r="42" spans="1:13" ht="17.100000000000001" customHeight="1">
      <c r="A42" s="6436"/>
      <c r="B42" s="5719"/>
      <c r="C42" s="3745" t="s">
        <v>359</v>
      </c>
      <c r="D42" s="7077">
        <v>20</v>
      </c>
      <c r="E42" s="7078"/>
      <c r="F42" s="7080">
        <v>300</v>
      </c>
      <c r="G42" s="7080"/>
      <c r="H42" s="7080"/>
      <c r="I42" s="7080"/>
      <c r="J42" s="3747"/>
      <c r="K42" s="3748"/>
      <c r="L42" s="3747"/>
      <c r="M42" s="3749"/>
    </row>
    <row r="43" spans="1:13">
      <c r="A43" s="6436"/>
      <c r="B43" s="5719"/>
      <c r="C43" s="3750" t="s">
        <v>359</v>
      </c>
      <c r="D43" s="3751" t="s">
        <v>359</v>
      </c>
      <c r="E43" s="3751" t="s">
        <v>359</v>
      </c>
      <c r="F43" s="3751" t="s">
        <v>359</v>
      </c>
      <c r="G43" s="3751" t="s">
        <v>359</v>
      </c>
      <c r="H43" s="3751" t="s">
        <v>359</v>
      </c>
      <c r="I43" s="3751" t="s">
        <v>359</v>
      </c>
      <c r="J43" s="3751" t="s">
        <v>359</v>
      </c>
      <c r="K43" s="3751" t="s">
        <v>359</v>
      </c>
      <c r="L43" s="3751" t="s">
        <v>359</v>
      </c>
      <c r="M43" s="3752" t="s">
        <v>359</v>
      </c>
    </row>
    <row r="44" spans="1:13" ht="18" customHeight="1">
      <c r="A44" s="6436"/>
      <c r="B44" s="5724" t="s">
        <v>2385</v>
      </c>
      <c r="C44" s="2101" t="s">
        <v>359</v>
      </c>
      <c r="D44" s="1409" t="s">
        <v>359</v>
      </c>
      <c r="E44" s="1409" t="s">
        <v>359</v>
      </c>
      <c r="F44" s="1409" t="s">
        <v>359</v>
      </c>
      <c r="G44" s="1409" t="s">
        <v>359</v>
      </c>
      <c r="H44" s="1409" t="s">
        <v>359</v>
      </c>
      <c r="I44" s="1409" t="s">
        <v>359</v>
      </c>
      <c r="J44" s="1409" t="s">
        <v>359</v>
      </c>
      <c r="K44" s="1409" t="s">
        <v>359</v>
      </c>
      <c r="L44" s="1409" t="s">
        <v>359</v>
      </c>
      <c r="M44" s="1657" t="s">
        <v>359</v>
      </c>
    </row>
    <row r="45" spans="1:13" ht="15.75" customHeight="1">
      <c r="A45" s="6436"/>
      <c r="B45" s="5719"/>
      <c r="C45" s="2101" t="s">
        <v>359</v>
      </c>
      <c r="D45" s="1409" t="s">
        <v>93</v>
      </c>
      <c r="E45" s="1412" t="s">
        <v>95</v>
      </c>
      <c r="F45" s="7100" t="s">
        <v>2386</v>
      </c>
      <c r="G45" s="7084" t="s">
        <v>359</v>
      </c>
      <c r="H45" s="7085"/>
      <c r="I45" s="7085"/>
      <c r="J45" s="7086"/>
      <c r="K45" s="1409" t="s">
        <v>2387</v>
      </c>
      <c r="L45" s="6545" t="s">
        <v>359</v>
      </c>
      <c r="M45" s="6546"/>
    </row>
    <row r="46" spans="1:13">
      <c r="A46" s="6436"/>
      <c r="B46" s="5719"/>
      <c r="C46" s="2101" t="s">
        <v>359</v>
      </c>
      <c r="D46" s="1423"/>
      <c r="E46" s="1539" t="s">
        <v>2351</v>
      </c>
      <c r="F46" s="7100"/>
      <c r="G46" s="7087"/>
      <c r="H46" s="7088"/>
      <c r="I46" s="7088"/>
      <c r="J46" s="7089"/>
      <c r="K46" s="1409" t="s">
        <v>359</v>
      </c>
      <c r="L46" s="6547"/>
      <c r="M46" s="6548"/>
    </row>
    <row r="47" spans="1:13">
      <c r="A47" s="6436"/>
      <c r="B47" s="5720"/>
      <c r="C47" s="2102" t="s">
        <v>359</v>
      </c>
      <c r="D47" s="1412" t="s">
        <v>359</v>
      </c>
      <c r="E47" s="1412" t="s">
        <v>359</v>
      </c>
      <c r="F47" s="1412" t="s">
        <v>359</v>
      </c>
      <c r="G47" s="1412" t="s">
        <v>359</v>
      </c>
      <c r="H47" s="1412" t="s">
        <v>359</v>
      </c>
      <c r="I47" s="1412" t="s">
        <v>359</v>
      </c>
      <c r="J47" s="1412" t="s">
        <v>359</v>
      </c>
      <c r="K47" s="1412" t="s">
        <v>359</v>
      </c>
      <c r="L47" s="1409" t="s">
        <v>359</v>
      </c>
      <c r="M47" s="1657" t="s">
        <v>359</v>
      </c>
    </row>
    <row r="48" spans="1:13" ht="77.25" customHeight="1">
      <c r="A48" s="6436"/>
      <c r="B48" s="2098" t="s">
        <v>2388</v>
      </c>
      <c r="C48" s="6160" t="s">
        <v>2761</v>
      </c>
      <c r="D48" s="5682"/>
      <c r="E48" s="5682"/>
      <c r="F48" s="5682"/>
      <c r="G48" s="5682"/>
      <c r="H48" s="5682"/>
      <c r="I48" s="5682"/>
      <c r="J48" s="5682"/>
      <c r="K48" s="5682"/>
      <c r="L48" s="5682"/>
      <c r="M48" s="5683"/>
    </row>
    <row r="49" spans="1:13" ht="15.75" customHeight="1">
      <c r="A49" s="6436"/>
      <c r="B49" s="2098" t="s">
        <v>2390</v>
      </c>
      <c r="C49" s="7081" t="s">
        <v>2414</v>
      </c>
      <c r="D49" s="7082"/>
      <c r="E49" s="7082"/>
      <c r="F49" s="7082"/>
      <c r="G49" s="7082"/>
      <c r="H49" s="7082"/>
      <c r="I49" s="7082"/>
      <c r="J49" s="7082"/>
      <c r="K49" s="7082"/>
      <c r="L49" s="7082"/>
      <c r="M49" s="7083"/>
    </row>
    <row r="50" spans="1:13">
      <c r="A50" s="6436"/>
      <c r="B50" s="2098" t="s">
        <v>2392</v>
      </c>
      <c r="C50" s="7081">
        <v>15</v>
      </c>
      <c r="D50" s="7082"/>
      <c r="E50" s="7082"/>
      <c r="F50" s="7082"/>
      <c r="G50" s="7082"/>
      <c r="H50" s="7082"/>
      <c r="I50" s="7082"/>
      <c r="J50" s="7082"/>
      <c r="K50" s="7082"/>
      <c r="L50" s="7082"/>
      <c r="M50" s="7083"/>
    </row>
    <row r="51" spans="1:13" ht="17.100000000000001" customHeight="1">
      <c r="A51" s="6436"/>
      <c r="B51" s="2098" t="s">
        <v>2393</v>
      </c>
      <c r="C51" s="5973" t="s">
        <v>437</v>
      </c>
      <c r="D51" s="5702"/>
      <c r="E51" s="5702"/>
      <c r="F51" s="5702"/>
      <c r="G51" s="5702"/>
      <c r="H51" s="5702"/>
      <c r="I51" s="5702"/>
      <c r="J51" s="5702"/>
      <c r="K51" s="5702"/>
      <c r="L51" s="5702"/>
      <c r="M51" s="5703"/>
    </row>
    <row r="52" spans="1:13" ht="15.75" customHeight="1">
      <c r="A52" s="6428" t="s">
        <v>2394</v>
      </c>
      <c r="B52" s="2098" t="s">
        <v>2395</v>
      </c>
      <c r="C52" s="5973" t="s">
        <v>1376</v>
      </c>
      <c r="D52" s="5702"/>
      <c r="E52" s="5702"/>
      <c r="F52" s="5702"/>
      <c r="G52" s="5702"/>
      <c r="H52" s="5702"/>
      <c r="I52" s="5702"/>
      <c r="J52" s="5702"/>
      <c r="K52" s="5702"/>
      <c r="L52" s="5702"/>
      <c r="M52" s="5703"/>
    </row>
    <row r="53" spans="1:13" ht="16.5" customHeight="1">
      <c r="A53" s="6429"/>
      <c r="B53" s="2098" t="s">
        <v>2396</v>
      </c>
      <c r="C53" s="5973" t="s">
        <v>2413</v>
      </c>
      <c r="D53" s="5702"/>
      <c r="E53" s="5702"/>
      <c r="F53" s="5702"/>
      <c r="G53" s="5702"/>
      <c r="H53" s="5702"/>
      <c r="I53" s="5702"/>
      <c r="J53" s="5702"/>
      <c r="K53" s="5702"/>
      <c r="L53" s="5702"/>
      <c r="M53" s="5703"/>
    </row>
    <row r="54" spans="1:13" ht="16.5" customHeight="1">
      <c r="A54" s="6429"/>
      <c r="B54" s="2098" t="s">
        <v>2398</v>
      </c>
      <c r="C54" s="7081" t="s">
        <v>289</v>
      </c>
      <c r="D54" s="7082"/>
      <c r="E54" s="7082"/>
      <c r="F54" s="7082"/>
      <c r="G54" s="7082"/>
      <c r="H54" s="7082"/>
      <c r="I54" s="7082"/>
      <c r="J54" s="7082"/>
      <c r="K54" s="7082"/>
      <c r="L54" s="7082"/>
      <c r="M54" s="7083"/>
    </row>
    <row r="55" spans="1:13" ht="15.75" customHeight="1">
      <c r="A55" s="6429"/>
      <c r="B55" s="2098" t="s">
        <v>2399</v>
      </c>
      <c r="C55" s="5973" t="s">
        <v>2414</v>
      </c>
      <c r="D55" s="5702"/>
      <c r="E55" s="5702"/>
      <c r="F55" s="5702"/>
      <c r="G55" s="5702"/>
      <c r="H55" s="5702"/>
      <c r="I55" s="5702"/>
      <c r="J55" s="5702"/>
      <c r="K55" s="5702"/>
      <c r="L55" s="5702"/>
      <c r="M55" s="5703"/>
    </row>
    <row r="56" spans="1:13" ht="15.75" customHeight="1">
      <c r="A56" s="6429"/>
      <c r="B56" s="2098" t="s">
        <v>2400</v>
      </c>
      <c r="C56" s="7091" t="s">
        <v>1377</v>
      </c>
      <c r="D56" s="7092"/>
      <c r="E56" s="7092"/>
      <c r="F56" s="7092"/>
      <c r="G56" s="7092"/>
      <c r="H56" s="7092"/>
      <c r="I56" s="7092"/>
      <c r="J56" s="7092"/>
      <c r="K56" s="7092"/>
      <c r="L56" s="7092"/>
      <c r="M56" s="7093"/>
    </row>
    <row r="57" spans="1:13" ht="17.25" customHeight="1">
      <c r="A57" s="7090"/>
      <c r="B57" s="2098" t="s">
        <v>2401</v>
      </c>
      <c r="C57" s="5973">
        <v>3779595</v>
      </c>
      <c r="D57" s="5702"/>
      <c r="E57" s="5702"/>
      <c r="F57" s="5702"/>
      <c r="G57" s="5702"/>
      <c r="H57" s="5702"/>
      <c r="I57" s="5702"/>
      <c r="J57" s="5702"/>
      <c r="K57" s="5702"/>
      <c r="L57" s="5702"/>
      <c r="M57" s="5703"/>
    </row>
    <row r="58" spans="1:13" ht="15.75" customHeight="1">
      <c r="A58" s="6428" t="s">
        <v>2402</v>
      </c>
      <c r="B58" s="2099" t="s">
        <v>2403</v>
      </c>
      <c r="C58" s="5973" t="s">
        <v>1132</v>
      </c>
      <c r="D58" s="5702"/>
      <c r="E58" s="5702"/>
      <c r="F58" s="5702"/>
      <c r="G58" s="5702"/>
      <c r="H58" s="5702"/>
      <c r="I58" s="5702"/>
      <c r="J58" s="5702"/>
      <c r="K58" s="5702"/>
      <c r="L58" s="5702"/>
      <c r="M58" s="5703"/>
    </row>
    <row r="59" spans="1:13" ht="30" customHeight="1">
      <c r="A59" s="6429"/>
      <c r="B59" s="2099" t="s">
        <v>2404</v>
      </c>
      <c r="C59" s="5973" t="s">
        <v>2405</v>
      </c>
      <c r="D59" s="5702"/>
      <c r="E59" s="5702"/>
      <c r="F59" s="5702"/>
      <c r="G59" s="5702"/>
      <c r="H59" s="5702"/>
      <c r="I59" s="5702"/>
      <c r="J59" s="5702"/>
      <c r="K59" s="5702"/>
      <c r="L59" s="5702"/>
      <c r="M59" s="5703"/>
    </row>
    <row r="60" spans="1:13" ht="30" customHeight="1">
      <c r="A60" s="6429"/>
      <c r="B60" s="2099" t="s">
        <v>244</v>
      </c>
      <c r="C60" s="7081" t="s">
        <v>289</v>
      </c>
      <c r="D60" s="7082"/>
      <c r="E60" s="7082"/>
      <c r="F60" s="7082"/>
      <c r="G60" s="7082"/>
      <c r="H60" s="7082"/>
      <c r="I60" s="7082"/>
      <c r="J60" s="7082"/>
      <c r="K60" s="7082"/>
      <c r="L60" s="7082"/>
      <c r="M60" s="7083"/>
    </row>
    <row r="61" spans="1:13" ht="18" customHeight="1">
      <c r="A61" s="2277" t="s">
        <v>2406</v>
      </c>
      <c r="B61" s="2334" t="s">
        <v>359</v>
      </c>
      <c r="C61" s="7040" t="s">
        <v>359</v>
      </c>
      <c r="D61" s="7041"/>
      <c r="E61" s="7041"/>
      <c r="F61" s="7041"/>
      <c r="G61" s="7041"/>
      <c r="H61" s="7041"/>
      <c r="I61" s="7041"/>
      <c r="J61" s="7041"/>
      <c r="K61" s="7041"/>
      <c r="L61" s="7041"/>
      <c r="M61" s="7042"/>
    </row>
  </sheetData>
  <mergeCells count="71">
    <mergeCell ref="C50:M50"/>
    <mergeCell ref="C51:M51"/>
    <mergeCell ref="L45:M46"/>
    <mergeCell ref="C48:M48"/>
    <mergeCell ref="F14:M14"/>
    <mergeCell ref="C16:M16"/>
    <mergeCell ref="B1:M1"/>
    <mergeCell ref="D4:E4"/>
    <mergeCell ref="D6:M6"/>
    <mergeCell ref="C10:E10"/>
    <mergeCell ref="K10:L10"/>
    <mergeCell ref="C8:D9"/>
    <mergeCell ref="D7:G7"/>
    <mergeCell ref="B34:B43"/>
    <mergeCell ref="H42:I42"/>
    <mergeCell ref="B44:B47"/>
    <mergeCell ref="F45:F46"/>
    <mergeCell ref="D36:E36"/>
    <mergeCell ref="A2:A14"/>
    <mergeCell ref="C2:M2"/>
    <mergeCell ref="C3:M3"/>
    <mergeCell ref="F4:G4"/>
    <mergeCell ref="C5:M5"/>
    <mergeCell ref="I7:M7"/>
    <mergeCell ref="B8:B10"/>
    <mergeCell ref="F9:G9"/>
    <mergeCell ref="I9:J9"/>
    <mergeCell ref="F10:G10"/>
    <mergeCell ref="I10:J10"/>
    <mergeCell ref="C11:M11"/>
    <mergeCell ref="C12:M12"/>
    <mergeCell ref="C13:M13"/>
    <mergeCell ref="I4:M4"/>
    <mergeCell ref="C14:D14"/>
    <mergeCell ref="B17:B23"/>
    <mergeCell ref="B24:B27"/>
    <mergeCell ref="J29:L29"/>
    <mergeCell ref="B31:B33"/>
    <mergeCell ref="F22:H22"/>
    <mergeCell ref="A58:A60"/>
    <mergeCell ref="C58:M58"/>
    <mergeCell ref="C59:M59"/>
    <mergeCell ref="C60:M60"/>
    <mergeCell ref="H40:I40"/>
    <mergeCell ref="G45:J46"/>
    <mergeCell ref="C49:M49"/>
    <mergeCell ref="A52:A57"/>
    <mergeCell ref="C52:M52"/>
    <mergeCell ref="C53:M53"/>
    <mergeCell ref="C54:M54"/>
    <mergeCell ref="C55:M55"/>
    <mergeCell ref="C56:M56"/>
    <mergeCell ref="C57:M57"/>
    <mergeCell ref="A15:A51"/>
    <mergeCell ref="C15:M15"/>
    <mergeCell ref="C61:M61"/>
    <mergeCell ref="F36:G36"/>
    <mergeCell ref="H36:I36"/>
    <mergeCell ref="J36:K36"/>
    <mergeCell ref="L36:M36"/>
    <mergeCell ref="J40:K40"/>
    <mergeCell ref="L40:M40"/>
    <mergeCell ref="D38:E38"/>
    <mergeCell ref="F38:G38"/>
    <mergeCell ref="H38:I38"/>
    <mergeCell ref="J38:K38"/>
    <mergeCell ref="L38:M38"/>
    <mergeCell ref="D42:E42"/>
    <mergeCell ref="F42:G42"/>
    <mergeCell ref="D40:E40"/>
    <mergeCell ref="F40:G40"/>
  </mergeCells>
  <hyperlinks>
    <hyperlink ref="C56" r:id="rId1"/>
  </hyperlinks>
  <pageMargins left="0.7" right="0.7" top="0.75" bottom="0.75" header="0.51180555555555496" footer="0.51180555555555496"/>
  <pageSetup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13" zoomScale="80" zoomScaleNormal="80" workbookViewId="0">
      <selection activeCell="G29" sqref="G29"/>
    </sheetView>
  </sheetViews>
  <sheetFormatPr baseColWidth="10" defaultColWidth="9.140625" defaultRowHeight="15.75"/>
  <cols>
    <col min="1" max="1" width="29" style="1399" customWidth="1"/>
    <col min="2" max="2" width="29.7109375" style="1399" customWidth="1"/>
    <col min="3" max="13" width="11.42578125" style="1399" customWidth="1"/>
    <col min="14" max="16384" width="9.140625" style="1399"/>
  </cols>
  <sheetData>
    <row r="1" spans="1:13" ht="20.25" customHeight="1">
      <c r="A1" s="3697" t="s">
        <v>359</v>
      </c>
      <c r="B1" s="5964" t="s">
        <v>2762</v>
      </c>
      <c r="C1" s="5964"/>
      <c r="D1" s="5964"/>
      <c r="E1" s="5964"/>
      <c r="F1" s="5964"/>
      <c r="G1" s="5964"/>
      <c r="H1" s="5964"/>
      <c r="I1" s="5964"/>
      <c r="J1" s="5964"/>
      <c r="K1" s="5964"/>
      <c r="L1" s="5964"/>
      <c r="M1" s="5965"/>
    </row>
    <row r="2" spans="1:13" ht="54" customHeight="1">
      <c r="A2" s="5966" t="s">
        <v>2329</v>
      </c>
      <c r="B2" s="3734" t="s">
        <v>2330</v>
      </c>
      <c r="C2" s="7133" t="s">
        <v>1935</v>
      </c>
      <c r="D2" s="7134"/>
      <c r="E2" s="7134"/>
      <c r="F2" s="7134"/>
      <c r="G2" s="7134"/>
      <c r="H2" s="7134"/>
      <c r="I2" s="7134"/>
      <c r="J2" s="7134"/>
      <c r="K2" s="7134"/>
      <c r="L2" s="7134"/>
      <c r="M2" s="7135"/>
    </row>
    <row r="3" spans="1:13" ht="84.95" customHeight="1">
      <c r="A3" s="5967"/>
      <c r="B3" s="3735" t="s">
        <v>2643</v>
      </c>
      <c r="C3" s="7128" t="s">
        <v>2763</v>
      </c>
      <c r="D3" s="5981"/>
      <c r="E3" s="5981"/>
      <c r="F3" s="5981"/>
      <c r="G3" s="5981"/>
      <c r="H3" s="5981"/>
      <c r="I3" s="5981"/>
      <c r="J3" s="5981"/>
      <c r="K3" s="5981"/>
      <c r="L3" s="5981"/>
      <c r="M3" s="6626"/>
    </row>
    <row r="4" spans="1:13" ht="48" customHeight="1">
      <c r="A4" s="5967"/>
      <c r="B4" s="2337" t="s">
        <v>240</v>
      </c>
      <c r="C4" s="3737" t="s">
        <v>95</v>
      </c>
      <c r="D4" s="5702"/>
      <c r="E4" s="7101"/>
      <c r="F4" s="7097" t="s">
        <v>241</v>
      </c>
      <c r="G4" s="7098"/>
      <c r="H4" s="1539" t="s">
        <v>437</v>
      </c>
      <c r="I4" s="5701"/>
      <c r="J4" s="5680"/>
      <c r="K4" s="5680"/>
      <c r="L4" s="5680"/>
      <c r="M4" s="5718"/>
    </row>
    <row r="5" spans="1:13" ht="31.35" customHeight="1">
      <c r="A5" s="5967"/>
      <c r="B5" s="2337" t="s">
        <v>2333</v>
      </c>
      <c r="C5" s="6610"/>
      <c r="D5" s="5702"/>
      <c r="E5" s="5702"/>
      <c r="F5" s="5702"/>
      <c r="G5" s="5702"/>
      <c r="H5" s="5702"/>
      <c r="I5" s="5702"/>
      <c r="J5" s="5702"/>
      <c r="K5" s="5702"/>
      <c r="L5" s="5702"/>
      <c r="M5" s="6611"/>
    </row>
    <row r="6" spans="1:13" ht="15.6" customHeight="1">
      <c r="A6" s="5967"/>
      <c r="B6" s="2337" t="s">
        <v>2334</v>
      </c>
      <c r="C6" s="3738"/>
      <c r="D6" s="5702"/>
      <c r="E6" s="5702"/>
      <c r="F6" s="5702"/>
      <c r="G6" s="5702"/>
      <c r="H6" s="5702"/>
      <c r="I6" s="5702"/>
      <c r="J6" s="5702"/>
      <c r="K6" s="5702"/>
      <c r="L6" s="5702"/>
      <c r="M6" s="6611"/>
    </row>
    <row r="7" spans="1:13" ht="15.6" customHeight="1">
      <c r="A7" s="5967"/>
      <c r="B7" s="2337" t="s">
        <v>2335</v>
      </c>
      <c r="C7" s="3737" t="s">
        <v>2764</v>
      </c>
      <c r="D7" s="1539" t="s">
        <v>359</v>
      </c>
      <c r="E7" s="1539" t="s">
        <v>359</v>
      </c>
      <c r="F7" s="1539" t="s">
        <v>359</v>
      </c>
      <c r="G7" s="1539" t="s">
        <v>359</v>
      </c>
      <c r="H7" s="2449" t="s">
        <v>244</v>
      </c>
      <c r="I7" s="5702" t="s">
        <v>289</v>
      </c>
      <c r="J7" s="5702"/>
      <c r="K7" s="5702"/>
      <c r="L7" s="5702"/>
      <c r="M7" s="6611"/>
    </row>
    <row r="8" spans="1:13" ht="15.6" customHeight="1">
      <c r="A8" s="5967"/>
      <c r="B8" s="7129" t="s">
        <v>2336</v>
      </c>
      <c r="C8" s="3193" t="s">
        <v>359</v>
      </c>
      <c r="D8" s="1409" t="s">
        <v>359</v>
      </c>
      <c r="E8" s="1409" t="s">
        <v>359</v>
      </c>
      <c r="F8" s="1409" t="s">
        <v>359</v>
      </c>
      <c r="G8" s="1409" t="s">
        <v>359</v>
      </c>
      <c r="H8" s="1409" t="s">
        <v>359</v>
      </c>
      <c r="I8" s="1409" t="s">
        <v>359</v>
      </c>
      <c r="J8" s="1409" t="s">
        <v>359</v>
      </c>
      <c r="K8" s="1409" t="s">
        <v>359</v>
      </c>
      <c r="L8" s="1409" t="s">
        <v>359</v>
      </c>
      <c r="M8" s="1411" t="s">
        <v>359</v>
      </c>
    </row>
    <row r="9" spans="1:13" ht="15.6" customHeight="1">
      <c r="A9" s="5967"/>
      <c r="B9" s="7129"/>
      <c r="C9" s="7131" t="s">
        <v>200</v>
      </c>
      <c r="D9" s="7132"/>
      <c r="E9" s="1409" t="s">
        <v>359</v>
      </c>
      <c r="H9" s="1409" t="s">
        <v>359</v>
      </c>
      <c r="I9" s="5708"/>
      <c r="J9" s="5708"/>
      <c r="K9" s="1412" t="s">
        <v>359</v>
      </c>
      <c r="L9" s="1409" t="s">
        <v>359</v>
      </c>
      <c r="M9" s="1411" t="s">
        <v>359</v>
      </c>
    </row>
    <row r="10" spans="1:13" ht="15.6" customHeight="1">
      <c r="A10" s="5967"/>
      <c r="B10" s="7130"/>
      <c r="C10" s="6613" t="s">
        <v>2337</v>
      </c>
      <c r="D10" s="5708"/>
      <c r="E10" s="5708"/>
      <c r="F10" s="5708" t="s">
        <v>2337</v>
      </c>
      <c r="G10" s="5708"/>
      <c r="H10" s="1412" t="s">
        <v>359</v>
      </c>
      <c r="I10" s="5708" t="s">
        <v>2337</v>
      </c>
      <c r="J10" s="5708"/>
      <c r="K10" s="5708" t="s">
        <v>2337</v>
      </c>
      <c r="L10" s="5708"/>
      <c r="M10" s="1413" t="s">
        <v>359</v>
      </c>
    </row>
    <row r="11" spans="1:13" ht="51.95" customHeight="1">
      <c r="A11" s="5967"/>
      <c r="B11" s="3347" t="s">
        <v>2338</v>
      </c>
      <c r="C11" s="7128" t="s">
        <v>2765</v>
      </c>
      <c r="D11" s="5981"/>
      <c r="E11" s="5981"/>
      <c r="F11" s="5981"/>
      <c r="G11" s="5981"/>
      <c r="H11" s="5981"/>
      <c r="I11" s="5981"/>
      <c r="J11" s="5981"/>
      <c r="K11" s="5981"/>
      <c r="L11" s="5981"/>
      <c r="M11" s="6626"/>
    </row>
    <row r="12" spans="1:13" ht="135" customHeight="1">
      <c r="A12" s="5967"/>
      <c r="B12" s="3347" t="s">
        <v>2689</v>
      </c>
      <c r="C12" s="7128" t="s">
        <v>2766</v>
      </c>
      <c r="D12" s="5981"/>
      <c r="E12" s="5981"/>
      <c r="F12" s="5981"/>
      <c r="G12" s="5981"/>
      <c r="H12" s="5981"/>
      <c r="I12" s="5981"/>
      <c r="J12" s="5981"/>
      <c r="K12" s="5981"/>
      <c r="L12" s="5981"/>
      <c r="M12" s="6626"/>
    </row>
    <row r="13" spans="1:13" ht="62.45" customHeight="1">
      <c r="A13" s="5967"/>
      <c r="B13" s="2337" t="s">
        <v>2649</v>
      </c>
      <c r="C13" s="7125" t="s">
        <v>2767</v>
      </c>
      <c r="D13" s="6724"/>
      <c r="E13" s="6724"/>
      <c r="F13" s="6724"/>
      <c r="G13" s="6724"/>
      <c r="H13" s="6724"/>
      <c r="I13" s="6724"/>
      <c r="J13" s="6724"/>
      <c r="K13" s="6724"/>
      <c r="L13" s="6724"/>
      <c r="M13" s="7126"/>
    </row>
    <row r="14" spans="1:13" ht="45.75" customHeight="1">
      <c r="A14" s="5967"/>
      <c r="B14" s="3063" t="s">
        <v>2651</v>
      </c>
      <c r="C14" s="6618" t="s">
        <v>1310</v>
      </c>
      <c r="D14" s="5682"/>
      <c r="E14" s="1536" t="s">
        <v>108</v>
      </c>
      <c r="F14" s="5682" t="s">
        <v>284</v>
      </c>
      <c r="G14" s="5682"/>
      <c r="H14" s="5682"/>
      <c r="I14" s="5682"/>
      <c r="J14" s="5682"/>
      <c r="K14" s="5682"/>
      <c r="L14" s="5682"/>
      <c r="M14" s="6619"/>
    </row>
    <row r="15" spans="1:13" ht="15.6" customHeight="1">
      <c r="A15" s="6900" t="s">
        <v>359</v>
      </c>
      <c r="B15" s="3064" t="s">
        <v>230</v>
      </c>
      <c r="C15" s="7114" t="s">
        <v>572</v>
      </c>
      <c r="D15" s="5979"/>
      <c r="E15" s="5979"/>
      <c r="F15" s="5979"/>
      <c r="G15" s="5979"/>
      <c r="H15" s="5979"/>
      <c r="I15" s="5979"/>
      <c r="J15" s="5979"/>
      <c r="K15" s="5979"/>
      <c r="L15" s="5979"/>
      <c r="M15" s="7115"/>
    </row>
    <row r="16" spans="1:13" ht="24" customHeight="1">
      <c r="A16" s="5953"/>
      <c r="B16" s="3065" t="s">
        <v>2652</v>
      </c>
      <c r="C16" s="7116" t="s">
        <v>1936</v>
      </c>
      <c r="D16" s="6716"/>
      <c r="E16" s="6716"/>
      <c r="F16" s="6716"/>
      <c r="G16" s="6716"/>
      <c r="H16" s="6716"/>
      <c r="I16" s="6716"/>
      <c r="J16" s="6716"/>
      <c r="K16" s="6716"/>
      <c r="L16" s="6716"/>
      <c r="M16" s="7117"/>
    </row>
    <row r="17" spans="1:13" ht="15.6" customHeight="1">
      <c r="A17" s="5953"/>
      <c r="B17" s="7118" t="s">
        <v>2341</v>
      </c>
      <c r="C17" s="3193" t="s">
        <v>359</v>
      </c>
      <c r="D17" s="1408" t="s">
        <v>359</v>
      </c>
      <c r="E17" s="1408" t="s">
        <v>359</v>
      </c>
      <c r="F17" s="1408" t="s">
        <v>359</v>
      </c>
      <c r="G17" s="1408" t="s">
        <v>359</v>
      </c>
      <c r="H17" s="1408" t="s">
        <v>359</v>
      </c>
      <c r="I17" s="1408" t="s">
        <v>359</v>
      </c>
      <c r="J17" s="1408" t="s">
        <v>359</v>
      </c>
      <c r="K17" s="1408" t="s">
        <v>359</v>
      </c>
      <c r="L17" s="1408" t="s">
        <v>359</v>
      </c>
      <c r="M17" s="1416" t="s">
        <v>359</v>
      </c>
    </row>
    <row r="18" spans="1:13" ht="15.6" customHeight="1">
      <c r="A18" s="5953"/>
      <c r="B18" s="7118"/>
      <c r="C18" s="3193" t="s">
        <v>359</v>
      </c>
      <c r="D18" s="1415" t="s">
        <v>359</v>
      </c>
      <c r="E18" s="1408" t="s">
        <v>359</v>
      </c>
      <c r="F18" s="1415" t="s">
        <v>359</v>
      </c>
      <c r="G18" s="1408" t="s">
        <v>359</v>
      </c>
      <c r="H18" s="1415" t="s">
        <v>359</v>
      </c>
      <c r="I18" s="1408" t="s">
        <v>359</v>
      </c>
      <c r="J18" s="1415" t="s">
        <v>359</v>
      </c>
      <c r="K18" s="1408" t="s">
        <v>359</v>
      </c>
      <c r="L18" s="1408" t="s">
        <v>359</v>
      </c>
      <c r="M18" s="1416" t="s">
        <v>359</v>
      </c>
    </row>
    <row r="19" spans="1:13" ht="15.6" customHeight="1">
      <c r="A19" s="5953"/>
      <c r="B19" s="7118"/>
      <c r="C19" s="3164" t="s">
        <v>2342</v>
      </c>
      <c r="D19" s="1406" t="s">
        <v>359</v>
      </c>
      <c r="E19" s="1408" t="s">
        <v>2343</v>
      </c>
      <c r="F19" s="1406" t="s">
        <v>359</v>
      </c>
      <c r="G19" s="1408" t="s">
        <v>2344</v>
      </c>
      <c r="H19" s="1406" t="s">
        <v>359</v>
      </c>
      <c r="I19" s="1408" t="s">
        <v>2345</v>
      </c>
      <c r="J19" s="1406" t="s">
        <v>359</v>
      </c>
      <c r="K19" s="1408" t="s">
        <v>359</v>
      </c>
      <c r="L19" s="1408" t="s">
        <v>359</v>
      </c>
      <c r="M19" s="1416" t="s">
        <v>359</v>
      </c>
    </row>
    <row r="20" spans="1:13" ht="15.6" customHeight="1">
      <c r="A20" s="5953"/>
      <c r="B20" s="7118"/>
      <c r="C20" s="3164" t="s">
        <v>2346</v>
      </c>
      <c r="D20" s="1406" t="s">
        <v>359</v>
      </c>
      <c r="E20" s="1408" t="s">
        <v>2347</v>
      </c>
      <c r="F20" s="1406" t="s">
        <v>359</v>
      </c>
      <c r="G20" s="1408" t="s">
        <v>2348</v>
      </c>
      <c r="H20" s="1406" t="s">
        <v>359</v>
      </c>
      <c r="I20" s="1408" t="s">
        <v>359</v>
      </c>
      <c r="J20" s="1408" t="s">
        <v>359</v>
      </c>
      <c r="K20" s="1408" t="s">
        <v>359</v>
      </c>
      <c r="L20" s="1408" t="s">
        <v>359</v>
      </c>
      <c r="M20" s="1416" t="s">
        <v>359</v>
      </c>
    </row>
    <row r="21" spans="1:13" ht="15.6" customHeight="1">
      <c r="A21" s="5953"/>
      <c r="B21" s="7118"/>
      <c r="C21" s="3164" t="s">
        <v>2349</v>
      </c>
      <c r="D21" s="1406" t="s">
        <v>359</v>
      </c>
      <c r="E21" s="1408" t="s">
        <v>2350</v>
      </c>
      <c r="F21" s="1406" t="s">
        <v>359</v>
      </c>
      <c r="G21" s="1408" t="s">
        <v>359</v>
      </c>
      <c r="H21" s="1408" t="s">
        <v>359</v>
      </c>
      <c r="I21" s="1408" t="s">
        <v>359</v>
      </c>
      <c r="J21" s="1408" t="s">
        <v>359</v>
      </c>
      <c r="K21" s="1408" t="s">
        <v>359</v>
      </c>
      <c r="L21" s="1408" t="s">
        <v>359</v>
      </c>
      <c r="M21" s="1416" t="s">
        <v>359</v>
      </c>
    </row>
    <row r="22" spans="1:13" ht="15.6" customHeight="1">
      <c r="A22" s="5953"/>
      <c r="B22" s="7118"/>
      <c r="C22" s="3164" t="s">
        <v>105</v>
      </c>
      <c r="D22" s="1406" t="s">
        <v>2351</v>
      </c>
      <c r="E22" s="1408" t="s">
        <v>2352</v>
      </c>
      <c r="F22" s="5708" t="s">
        <v>2353</v>
      </c>
      <c r="G22" s="5708"/>
      <c r="H22" s="5708"/>
      <c r="I22" s="1412" t="s">
        <v>359</v>
      </c>
      <c r="J22" s="1412" t="s">
        <v>359</v>
      </c>
      <c r="K22" s="1412" t="s">
        <v>359</v>
      </c>
      <c r="L22" s="1412" t="s">
        <v>359</v>
      </c>
      <c r="M22" s="1413" t="s">
        <v>359</v>
      </c>
    </row>
    <row r="23" spans="1:13" ht="15.6" customHeight="1">
      <c r="A23" s="5953"/>
      <c r="B23" s="7119"/>
      <c r="C23" s="3192" t="s">
        <v>359</v>
      </c>
      <c r="D23" s="1415" t="s">
        <v>359</v>
      </c>
      <c r="E23" s="1415" t="s">
        <v>359</v>
      </c>
      <c r="F23" s="1415" t="s">
        <v>359</v>
      </c>
      <c r="G23" s="1415" t="s">
        <v>359</v>
      </c>
      <c r="H23" s="1415" t="s">
        <v>359</v>
      </c>
      <c r="I23" s="1415" t="s">
        <v>359</v>
      </c>
      <c r="J23" s="1415" t="s">
        <v>359</v>
      </c>
      <c r="K23" s="1415" t="s">
        <v>359</v>
      </c>
      <c r="L23" s="1415" t="s">
        <v>359</v>
      </c>
      <c r="M23" s="1418" t="s">
        <v>359</v>
      </c>
    </row>
    <row r="24" spans="1:13" ht="15.6" customHeight="1">
      <c r="A24" s="5953"/>
      <c r="B24" s="7120" t="s">
        <v>2354</v>
      </c>
      <c r="C24" s="3164" t="s">
        <v>359</v>
      </c>
      <c r="D24" s="1408" t="s">
        <v>359</v>
      </c>
      <c r="E24" s="1408" t="s">
        <v>359</v>
      </c>
      <c r="F24" s="1408" t="s">
        <v>359</v>
      </c>
      <c r="G24" s="1408" t="s">
        <v>359</v>
      </c>
      <c r="H24" s="1408" t="s">
        <v>359</v>
      </c>
      <c r="I24" s="1408" t="s">
        <v>359</v>
      </c>
      <c r="J24" s="1408" t="s">
        <v>359</v>
      </c>
      <c r="K24" s="1408" t="s">
        <v>359</v>
      </c>
      <c r="L24" s="1409" t="s">
        <v>359</v>
      </c>
      <c r="M24" s="1411" t="s">
        <v>359</v>
      </c>
    </row>
    <row r="25" spans="1:13" ht="15.6" customHeight="1">
      <c r="A25" s="5953"/>
      <c r="B25" s="7120"/>
      <c r="C25" s="3164" t="s">
        <v>2355</v>
      </c>
      <c r="D25" s="1417"/>
      <c r="E25" s="1408" t="s">
        <v>359</v>
      </c>
      <c r="F25" s="1408" t="s">
        <v>2356</v>
      </c>
      <c r="G25" s="1417" t="s">
        <v>359</v>
      </c>
      <c r="H25" s="1408" t="s">
        <v>359</v>
      </c>
      <c r="I25" s="1408" t="s">
        <v>2357</v>
      </c>
      <c r="J25" s="1417" t="s">
        <v>2441</v>
      </c>
      <c r="K25" s="1408" t="s">
        <v>359</v>
      </c>
      <c r="L25" s="1409" t="s">
        <v>359</v>
      </c>
      <c r="M25" s="1411" t="s">
        <v>359</v>
      </c>
    </row>
    <row r="26" spans="1:13" ht="15.6" customHeight="1">
      <c r="A26" s="5953"/>
      <c r="B26" s="7120"/>
      <c r="C26" s="3164" t="s">
        <v>2358</v>
      </c>
      <c r="D26" s="1419" t="s">
        <v>359</v>
      </c>
      <c r="E26" s="1409" t="s">
        <v>359</v>
      </c>
      <c r="F26" s="1408" t="s">
        <v>2359</v>
      </c>
      <c r="G26" s="1406" t="s">
        <v>359</v>
      </c>
      <c r="H26" s="1409" t="s">
        <v>359</v>
      </c>
      <c r="I26" s="1409" t="s">
        <v>359</v>
      </c>
      <c r="J26" s="1409" t="s">
        <v>359</v>
      </c>
      <c r="K26" s="1409" t="s">
        <v>359</v>
      </c>
      <c r="L26" s="1409" t="s">
        <v>359</v>
      </c>
      <c r="M26" s="1411" t="s">
        <v>359</v>
      </c>
    </row>
    <row r="27" spans="1:13" ht="15.6" customHeight="1">
      <c r="A27" s="5953"/>
      <c r="B27" s="7121"/>
      <c r="C27" s="3192" t="s">
        <v>359</v>
      </c>
      <c r="D27" s="1415" t="s">
        <v>359</v>
      </c>
      <c r="E27" s="1415" t="s">
        <v>359</v>
      </c>
      <c r="F27" s="1415" t="s">
        <v>359</v>
      </c>
      <c r="G27" s="1415" t="s">
        <v>359</v>
      </c>
      <c r="H27" s="1415" t="s">
        <v>359</v>
      </c>
      <c r="I27" s="1415" t="s">
        <v>359</v>
      </c>
      <c r="J27" s="1415" t="s">
        <v>359</v>
      </c>
      <c r="K27" s="1415" t="s">
        <v>359</v>
      </c>
      <c r="L27" s="1412" t="s">
        <v>359</v>
      </c>
      <c r="M27" s="1413" t="s">
        <v>359</v>
      </c>
    </row>
    <row r="28" spans="1:13" ht="15.6" customHeight="1">
      <c r="A28" s="5953"/>
      <c r="B28" s="7122" t="s">
        <v>2360</v>
      </c>
      <c r="C28" s="3164" t="s">
        <v>359</v>
      </c>
      <c r="D28" s="1408" t="s">
        <v>359</v>
      </c>
      <c r="E28" s="1408" t="s">
        <v>359</v>
      </c>
      <c r="F28" s="1408" t="s">
        <v>359</v>
      </c>
      <c r="G28" s="1408" t="s">
        <v>359</v>
      </c>
      <c r="H28" s="1408" t="s">
        <v>359</v>
      </c>
      <c r="I28" s="1408" t="s">
        <v>359</v>
      </c>
      <c r="J28" s="1408" t="s">
        <v>359</v>
      </c>
      <c r="K28" s="1408" t="s">
        <v>359</v>
      </c>
      <c r="L28" s="1408" t="s">
        <v>359</v>
      </c>
      <c r="M28" s="1416" t="s">
        <v>359</v>
      </c>
    </row>
    <row r="29" spans="1:13" ht="31.35" customHeight="1">
      <c r="A29" s="5953"/>
      <c r="B29" s="7120"/>
      <c r="C29" s="1420" t="s">
        <v>2361</v>
      </c>
      <c r="D29" s="1488" t="s">
        <v>437</v>
      </c>
      <c r="E29" s="1408" t="s">
        <v>359</v>
      </c>
      <c r="F29" s="1409" t="s">
        <v>2362</v>
      </c>
      <c r="G29" s="1417" t="s">
        <v>437</v>
      </c>
      <c r="H29" s="1408" t="s">
        <v>359</v>
      </c>
      <c r="I29" s="1409" t="s">
        <v>2363</v>
      </c>
      <c r="J29" s="6616"/>
      <c r="K29" s="5682"/>
      <c r="L29" s="6617"/>
      <c r="M29" s="1416" t="s">
        <v>359</v>
      </c>
    </row>
    <row r="30" spans="1:13" ht="15.6" customHeight="1">
      <c r="A30" s="5953"/>
      <c r="B30" s="7123"/>
      <c r="C30" s="3192" t="s">
        <v>359</v>
      </c>
      <c r="D30" s="1415" t="s">
        <v>359</v>
      </c>
      <c r="E30" s="1415" t="s">
        <v>359</v>
      </c>
      <c r="F30" s="1415" t="s">
        <v>359</v>
      </c>
      <c r="G30" s="1415" t="s">
        <v>359</v>
      </c>
      <c r="H30" s="1415" t="s">
        <v>359</v>
      </c>
      <c r="I30" s="1415" t="s">
        <v>359</v>
      </c>
      <c r="J30" s="1415" t="s">
        <v>359</v>
      </c>
      <c r="K30" s="1415" t="s">
        <v>359</v>
      </c>
      <c r="L30" s="1415" t="s">
        <v>359</v>
      </c>
      <c r="M30" s="1418" t="s">
        <v>359</v>
      </c>
    </row>
    <row r="31" spans="1:13" ht="15.6" customHeight="1">
      <c r="A31" s="5953"/>
      <c r="B31" s="7120" t="s">
        <v>2364</v>
      </c>
      <c r="C31" s="3195" t="s">
        <v>359</v>
      </c>
      <c r="D31" s="1422" t="s">
        <v>359</v>
      </c>
      <c r="E31" s="1422" t="s">
        <v>359</v>
      </c>
      <c r="F31" s="1422" t="s">
        <v>359</v>
      </c>
      <c r="G31" s="1422" t="s">
        <v>359</v>
      </c>
      <c r="H31" s="1422" t="s">
        <v>359</v>
      </c>
      <c r="I31" s="1422" t="s">
        <v>359</v>
      </c>
      <c r="J31" s="1422" t="s">
        <v>359</v>
      </c>
      <c r="K31" s="1422" t="s">
        <v>359</v>
      </c>
      <c r="L31" s="1409" t="s">
        <v>359</v>
      </c>
      <c r="M31" s="1411" t="s">
        <v>359</v>
      </c>
    </row>
    <row r="32" spans="1:13" ht="15.6" customHeight="1">
      <c r="A32" s="5953"/>
      <c r="B32" s="7120"/>
      <c r="C32" s="3164" t="s">
        <v>2365</v>
      </c>
      <c r="D32" s="1537">
        <v>2023</v>
      </c>
      <c r="E32" s="1422" t="s">
        <v>359</v>
      </c>
      <c r="F32" s="1408" t="s">
        <v>2366</v>
      </c>
      <c r="G32" s="1537">
        <v>2038</v>
      </c>
      <c r="H32" s="1422" t="s">
        <v>359</v>
      </c>
      <c r="I32" s="1409" t="s">
        <v>359</v>
      </c>
      <c r="J32" s="1422" t="s">
        <v>359</v>
      </c>
      <c r="K32" s="1422" t="s">
        <v>359</v>
      </c>
      <c r="L32" s="1409" t="s">
        <v>359</v>
      </c>
      <c r="M32" s="1411" t="s">
        <v>359</v>
      </c>
    </row>
    <row r="33" spans="1:13" ht="15.6" customHeight="1">
      <c r="A33" s="5953"/>
      <c r="B33" s="7121"/>
      <c r="C33" s="3192" t="s">
        <v>359</v>
      </c>
      <c r="D33" s="1415" t="s">
        <v>359</v>
      </c>
      <c r="E33" s="1538" t="s">
        <v>359</v>
      </c>
      <c r="F33" s="1415" t="s">
        <v>359</v>
      </c>
      <c r="G33" s="1538" t="s">
        <v>359</v>
      </c>
      <c r="H33" s="1538" t="s">
        <v>359</v>
      </c>
      <c r="I33" s="1412" t="s">
        <v>359</v>
      </c>
      <c r="J33" s="1538" t="s">
        <v>359</v>
      </c>
      <c r="K33" s="1538" t="s">
        <v>359</v>
      </c>
      <c r="L33" s="1412" t="s">
        <v>359</v>
      </c>
      <c r="M33" s="1413" t="s">
        <v>359</v>
      </c>
    </row>
    <row r="34" spans="1:13" ht="15.6" customHeight="1">
      <c r="A34" s="5953"/>
      <c r="B34" s="7120" t="s">
        <v>2367</v>
      </c>
      <c r="C34" s="3739" t="s">
        <v>359</v>
      </c>
      <c r="D34" s="3254" t="s">
        <v>359</v>
      </c>
      <c r="E34" s="3254" t="s">
        <v>359</v>
      </c>
      <c r="F34" s="3254" t="s">
        <v>359</v>
      </c>
      <c r="G34" s="3254" t="s">
        <v>359</v>
      </c>
      <c r="H34" s="3254" t="s">
        <v>359</v>
      </c>
      <c r="I34" s="3254" t="s">
        <v>359</v>
      </c>
      <c r="J34" s="3254" t="s">
        <v>359</v>
      </c>
      <c r="K34" s="3254" t="s">
        <v>359</v>
      </c>
      <c r="L34" s="3254" t="s">
        <v>359</v>
      </c>
      <c r="M34" s="3740" t="s">
        <v>359</v>
      </c>
    </row>
    <row r="35" spans="1:13" ht="15.6" customHeight="1">
      <c r="A35" s="5953"/>
      <c r="B35" s="7120"/>
      <c r="C35" s="3739" t="s">
        <v>359</v>
      </c>
      <c r="D35" s="3167" t="s">
        <v>2368</v>
      </c>
      <c r="E35" s="3167">
        <v>2023</v>
      </c>
      <c r="F35" s="3167" t="s">
        <v>2369</v>
      </c>
      <c r="G35" s="3167">
        <v>2024</v>
      </c>
      <c r="H35" s="3167" t="s">
        <v>2370</v>
      </c>
      <c r="I35" s="3167">
        <v>2025</v>
      </c>
      <c r="J35" s="3167" t="s">
        <v>2371</v>
      </c>
      <c r="K35" s="3167">
        <v>2026</v>
      </c>
      <c r="L35" s="3167" t="s">
        <v>2372</v>
      </c>
      <c r="M35" s="3396">
        <v>2027</v>
      </c>
    </row>
    <row r="36" spans="1:13" ht="15.6" customHeight="1">
      <c r="A36" s="5953"/>
      <c r="B36" s="7120"/>
      <c r="C36" s="3739" t="s">
        <v>359</v>
      </c>
      <c r="D36" s="7127">
        <v>1</v>
      </c>
      <c r="E36" s="6645"/>
      <c r="F36" s="7127">
        <v>1</v>
      </c>
      <c r="G36" s="6645"/>
      <c r="H36" s="7127">
        <v>1</v>
      </c>
      <c r="I36" s="6645"/>
      <c r="J36" s="7127">
        <v>1</v>
      </c>
      <c r="K36" s="6645"/>
      <c r="L36" s="7127">
        <v>1</v>
      </c>
      <c r="M36" s="6626"/>
    </row>
    <row r="37" spans="1:13" ht="15.6" customHeight="1">
      <c r="A37" s="5953"/>
      <c r="B37" s="7120"/>
      <c r="C37" s="3739" t="s">
        <v>359</v>
      </c>
      <c r="D37" s="3167" t="s">
        <v>2373</v>
      </c>
      <c r="E37" s="3167">
        <v>2028</v>
      </c>
      <c r="F37" s="3167" t="s">
        <v>2374</v>
      </c>
      <c r="G37" s="3167">
        <v>2029</v>
      </c>
      <c r="H37" s="3167" t="s">
        <v>2375</v>
      </c>
      <c r="I37" s="3167">
        <v>2030</v>
      </c>
      <c r="J37" s="3167" t="s">
        <v>2376</v>
      </c>
      <c r="K37" s="3167">
        <v>2031</v>
      </c>
      <c r="L37" s="3167" t="s">
        <v>2377</v>
      </c>
      <c r="M37" s="3312">
        <v>2032</v>
      </c>
    </row>
    <row r="38" spans="1:13" ht="15.6" customHeight="1">
      <c r="A38" s="5953"/>
      <c r="B38" s="7120"/>
      <c r="C38" s="3739" t="s">
        <v>359</v>
      </c>
      <c r="D38" s="7127">
        <v>1</v>
      </c>
      <c r="E38" s="6645"/>
      <c r="F38" s="7127">
        <v>1</v>
      </c>
      <c r="G38" s="6645"/>
      <c r="H38" s="7127">
        <v>1</v>
      </c>
      <c r="I38" s="6645"/>
      <c r="J38" s="7127">
        <v>1</v>
      </c>
      <c r="K38" s="6645"/>
      <c r="L38" s="7127">
        <v>1</v>
      </c>
      <c r="M38" s="6626"/>
    </row>
    <row r="39" spans="1:13" ht="15.6" customHeight="1">
      <c r="A39" s="5953"/>
      <c r="B39" s="7120"/>
      <c r="C39" s="3739" t="s">
        <v>359</v>
      </c>
      <c r="D39" s="3167" t="s">
        <v>2378</v>
      </c>
      <c r="E39" s="3167">
        <v>2033</v>
      </c>
      <c r="F39" s="3167" t="s">
        <v>2379</v>
      </c>
      <c r="G39" s="3167">
        <v>2034</v>
      </c>
      <c r="H39" s="3167" t="s">
        <v>2380</v>
      </c>
      <c r="I39" s="3167">
        <v>2035</v>
      </c>
      <c r="J39" s="3167" t="s">
        <v>2381</v>
      </c>
      <c r="K39" s="3167">
        <v>2036</v>
      </c>
      <c r="L39" s="3167" t="s">
        <v>2382</v>
      </c>
      <c r="M39" s="3312">
        <v>2037</v>
      </c>
    </row>
    <row r="40" spans="1:13" ht="15.6" customHeight="1">
      <c r="A40" s="5953"/>
      <c r="B40" s="7120"/>
      <c r="C40" s="3739" t="s">
        <v>359</v>
      </c>
      <c r="D40" s="7127">
        <v>1</v>
      </c>
      <c r="E40" s="6645"/>
      <c r="F40" s="7127">
        <v>1</v>
      </c>
      <c r="G40" s="6645"/>
      <c r="H40" s="7127">
        <v>1</v>
      </c>
      <c r="I40" s="6645"/>
      <c r="J40" s="7127">
        <v>1</v>
      </c>
      <c r="K40" s="6645"/>
      <c r="L40" s="7127">
        <v>1</v>
      </c>
      <c r="M40" s="6626"/>
    </row>
    <row r="41" spans="1:13" ht="15.6" customHeight="1">
      <c r="A41" s="5953"/>
      <c r="B41" s="7120"/>
      <c r="C41" s="3739" t="s">
        <v>359</v>
      </c>
      <c r="D41" s="3185" t="s">
        <v>2383</v>
      </c>
      <c r="E41" s="3185">
        <v>2038</v>
      </c>
      <c r="F41" s="3185" t="s">
        <v>2384</v>
      </c>
      <c r="G41" s="1729" t="s">
        <v>359</v>
      </c>
      <c r="H41" s="2389" t="s">
        <v>359</v>
      </c>
      <c r="I41" s="2389" t="s">
        <v>359</v>
      </c>
      <c r="J41" s="2389" t="s">
        <v>359</v>
      </c>
      <c r="K41" s="2389" t="s">
        <v>359</v>
      </c>
      <c r="L41" s="2389" t="s">
        <v>359</v>
      </c>
      <c r="M41" s="3396" t="s">
        <v>359</v>
      </c>
    </row>
    <row r="42" spans="1:13" ht="15.6" customHeight="1">
      <c r="A42" s="5953"/>
      <c r="B42" s="7120"/>
      <c r="C42" s="3739" t="s">
        <v>359</v>
      </c>
      <c r="D42" s="7127">
        <v>1</v>
      </c>
      <c r="E42" s="6645"/>
      <c r="F42" s="7127">
        <v>1</v>
      </c>
      <c r="G42" s="6645"/>
      <c r="H42" s="6810"/>
      <c r="I42" s="6810"/>
      <c r="J42" s="3358"/>
      <c r="K42" s="3359"/>
      <c r="L42" s="3358"/>
      <c r="M42" s="3741"/>
    </row>
    <row r="43" spans="1:13" ht="15.6" customHeight="1">
      <c r="A43" s="5953"/>
      <c r="B43" s="7120"/>
      <c r="C43" s="3742" t="s">
        <v>359</v>
      </c>
      <c r="D43" s="3728" t="s">
        <v>359</v>
      </c>
      <c r="E43" s="3728" t="s">
        <v>359</v>
      </c>
      <c r="F43" s="3728" t="s">
        <v>359</v>
      </c>
      <c r="G43" s="3728" t="s">
        <v>359</v>
      </c>
      <c r="H43" s="3728" t="s">
        <v>359</v>
      </c>
      <c r="I43" s="3728" t="s">
        <v>359</v>
      </c>
      <c r="J43" s="3728" t="s">
        <v>359</v>
      </c>
      <c r="K43" s="3728" t="s">
        <v>359</v>
      </c>
      <c r="L43" s="3728" t="s">
        <v>359</v>
      </c>
      <c r="M43" s="3743" t="s">
        <v>359</v>
      </c>
    </row>
    <row r="44" spans="1:13" ht="15.6" customHeight="1">
      <c r="A44" s="5953"/>
      <c r="B44" s="7124" t="s">
        <v>2385</v>
      </c>
      <c r="C44" s="3164" t="s">
        <v>359</v>
      </c>
      <c r="D44" s="1408" t="s">
        <v>359</v>
      </c>
      <c r="E44" s="1408" t="s">
        <v>359</v>
      </c>
      <c r="F44" s="1408" t="s">
        <v>359</v>
      </c>
      <c r="G44" s="1408" t="s">
        <v>359</v>
      </c>
      <c r="H44" s="1408" t="s">
        <v>359</v>
      </c>
      <c r="I44" s="1408" t="s">
        <v>359</v>
      </c>
      <c r="J44" s="1408" t="s">
        <v>359</v>
      </c>
      <c r="K44" s="1408" t="s">
        <v>359</v>
      </c>
      <c r="L44" s="1409" t="s">
        <v>359</v>
      </c>
      <c r="M44" s="1411" t="s">
        <v>359</v>
      </c>
    </row>
    <row r="45" spans="1:13" ht="15.6" customHeight="1">
      <c r="A45" s="5953"/>
      <c r="B45" s="7120"/>
      <c r="C45" s="3193" t="s">
        <v>359</v>
      </c>
      <c r="D45" s="1408" t="s">
        <v>93</v>
      </c>
      <c r="E45" s="1415" t="s">
        <v>95</v>
      </c>
      <c r="F45" s="6539" t="s">
        <v>2386</v>
      </c>
      <c r="G45" s="6540" t="s">
        <v>359</v>
      </c>
      <c r="H45" s="5979"/>
      <c r="I45" s="5979"/>
      <c r="J45" s="6541"/>
      <c r="K45" s="1408" t="s">
        <v>2387</v>
      </c>
      <c r="L45" s="6545" t="s">
        <v>359</v>
      </c>
      <c r="M45" s="6623"/>
    </row>
    <row r="46" spans="1:13" ht="15.6" customHeight="1">
      <c r="A46" s="5953"/>
      <c r="B46" s="7120"/>
      <c r="C46" s="3193" t="s">
        <v>359</v>
      </c>
      <c r="D46" s="1423" t="s">
        <v>359</v>
      </c>
      <c r="E46" s="1483" t="s">
        <v>2441</v>
      </c>
      <c r="F46" s="6539"/>
      <c r="G46" s="6542"/>
      <c r="H46" s="6543"/>
      <c r="I46" s="6543"/>
      <c r="J46" s="6544"/>
      <c r="K46" s="1409" t="s">
        <v>359</v>
      </c>
      <c r="L46" s="6547"/>
      <c r="M46" s="6624"/>
    </row>
    <row r="47" spans="1:13" ht="15.6" customHeight="1">
      <c r="A47" s="5953"/>
      <c r="B47" s="7121"/>
      <c r="C47" s="3194" t="s">
        <v>359</v>
      </c>
      <c r="D47" s="1412" t="s">
        <v>359</v>
      </c>
      <c r="E47" s="1412" t="s">
        <v>359</v>
      </c>
      <c r="F47" s="1412" t="s">
        <v>359</v>
      </c>
      <c r="G47" s="1412" t="s">
        <v>359</v>
      </c>
      <c r="H47" s="1412" t="s">
        <v>359</v>
      </c>
      <c r="I47" s="1412" t="s">
        <v>359</v>
      </c>
      <c r="J47" s="1412" t="s">
        <v>359</v>
      </c>
      <c r="K47" s="1412" t="s">
        <v>359</v>
      </c>
      <c r="L47" s="1409" t="s">
        <v>359</v>
      </c>
      <c r="M47" s="1411" t="s">
        <v>359</v>
      </c>
    </row>
    <row r="48" spans="1:13" ht="76.5" customHeight="1">
      <c r="A48" s="5953"/>
      <c r="B48" s="3347" t="s">
        <v>2388</v>
      </c>
      <c r="C48" s="7125" t="s">
        <v>2768</v>
      </c>
      <c r="D48" s="6724"/>
      <c r="E48" s="6724"/>
      <c r="F48" s="6724"/>
      <c r="G48" s="6724"/>
      <c r="H48" s="6724"/>
      <c r="I48" s="6724"/>
      <c r="J48" s="6724"/>
      <c r="K48" s="6724"/>
      <c r="L48" s="6724"/>
      <c r="M48" s="7126"/>
    </row>
    <row r="49" spans="1:13" ht="15.6" customHeight="1">
      <c r="A49" s="5953"/>
      <c r="B49" s="3347" t="s">
        <v>2390</v>
      </c>
      <c r="C49" s="5686" t="s">
        <v>2414</v>
      </c>
      <c r="D49" s="5680"/>
      <c r="E49" s="5680"/>
      <c r="F49" s="5680"/>
      <c r="G49" s="5680"/>
      <c r="H49" s="5680"/>
      <c r="I49" s="5680"/>
      <c r="J49" s="5680"/>
      <c r="K49" s="5680"/>
      <c r="L49" s="5680"/>
      <c r="M49" s="5718"/>
    </row>
    <row r="50" spans="1:13" ht="15.6" customHeight="1">
      <c r="A50" s="5953"/>
      <c r="B50" s="3347" t="s">
        <v>2392</v>
      </c>
      <c r="C50" s="5686">
        <v>30</v>
      </c>
      <c r="D50" s="5680"/>
      <c r="E50" s="5680"/>
      <c r="F50" s="5680"/>
      <c r="G50" s="5680"/>
      <c r="H50" s="5680"/>
      <c r="I50" s="5680"/>
      <c r="J50" s="5680"/>
      <c r="K50" s="5680"/>
      <c r="L50" s="5680"/>
      <c r="M50" s="5718"/>
    </row>
    <row r="51" spans="1:13" ht="15.6" customHeight="1">
      <c r="A51" s="5953"/>
      <c r="B51" s="3065" t="s">
        <v>2393</v>
      </c>
      <c r="C51" s="5686" t="s">
        <v>437</v>
      </c>
      <c r="D51" s="5680"/>
      <c r="E51" s="5680"/>
      <c r="F51" s="5680"/>
      <c r="G51" s="5680"/>
      <c r="H51" s="5680"/>
      <c r="I51" s="5680"/>
      <c r="J51" s="5680"/>
      <c r="K51" s="5680"/>
      <c r="L51" s="5680"/>
      <c r="M51" s="5718"/>
    </row>
    <row r="52" spans="1:13" ht="15.6" customHeight="1">
      <c r="A52" s="5945" t="s">
        <v>2394</v>
      </c>
      <c r="B52" s="3065" t="s">
        <v>2395</v>
      </c>
      <c r="C52" s="5686" t="s">
        <v>1376</v>
      </c>
      <c r="D52" s="5680"/>
      <c r="E52" s="5680"/>
      <c r="F52" s="5680"/>
      <c r="G52" s="5680"/>
      <c r="H52" s="5680"/>
      <c r="I52" s="5680"/>
      <c r="J52" s="5680"/>
      <c r="K52" s="5680"/>
      <c r="L52" s="5680"/>
      <c r="M52" s="5718"/>
    </row>
    <row r="53" spans="1:13" ht="15.6" customHeight="1">
      <c r="A53" s="5946"/>
      <c r="B53" s="3065" t="s">
        <v>2396</v>
      </c>
      <c r="C53" s="5686" t="s">
        <v>2413</v>
      </c>
      <c r="D53" s="5680"/>
      <c r="E53" s="5680"/>
      <c r="F53" s="5680"/>
      <c r="G53" s="5680"/>
      <c r="H53" s="5680"/>
      <c r="I53" s="5680"/>
      <c r="J53" s="5680"/>
      <c r="K53" s="5680"/>
      <c r="L53" s="5680"/>
      <c r="M53" s="5718"/>
    </row>
    <row r="54" spans="1:13" ht="15.6" customHeight="1">
      <c r="A54" s="5946"/>
      <c r="B54" s="3065" t="s">
        <v>2398</v>
      </c>
      <c r="C54" s="6618" t="s">
        <v>289</v>
      </c>
      <c r="D54" s="5682"/>
      <c r="E54" s="5682"/>
      <c r="F54" s="5682"/>
      <c r="G54" s="5682"/>
      <c r="H54" s="5682"/>
      <c r="I54" s="5682"/>
      <c r="J54" s="5682"/>
      <c r="K54" s="5682"/>
      <c r="L54" s="5682"/>
      <c r="M54" s="6619"/>
    </row>
    <row r="55" spans="1:13" ht="15.6" customHeight="1">
      <c r="A55" s="5946"/>
      <c r="B55" s="3065" t="s">
        <v>2399</v>
      </c>
      <c r="C55" s="5686" t="s">
        <v>2414</v>
      </c>
      <c r="D55" s="5680"/>
      <c r="E55" s="5680"/>
      <c r="F55" s="5680"/>
      <c r="G55" s="5680"/>
      <c r="H55" s="5680"/>
      <c r="I55" s="5680"/>
      <c r="J55" s="5680"/>
      <c r="K55" s="5680"/>
      <c r="L55" s="5680"/>
      <c r="M55" s="5718"/>
    </row>
    <row r="56" spans="1:13" ht="15.6" customHeight="1">
      <c r="A56" s="5946"/>
      <c r="B56" s="3065" t="s">
        <v>2400</v>
      </c>
      <c r="C56" s="7111" t="s">
        <v>1377</v>
      </c>
      <c r="D56" s="7112"/>
      <c r="E56" s="7112"/>
      <c r="F56" s="7112"/>
      <c r="G56" s="7112"/>
      <c r="H56" s="7112"/>
      <c r="I56" s="7112"/>
      <c r="J56" s="7112"/>
      <c r="K56" s="7112"/>
      <c r="L56" s="7112"/>
      <c r="M56" s="7113"/>
    </row>
    <row r="57" spans="1:13" ht="15.6" customHeight="1">
      <c r="A57" s="5959"/>
      <c r="B57" s="3065" t="s">
        <v>2401</v>
      </c>
      <c r="C57" s="5686">
        <v>3779595</v>
      </c>
      <c r="D57" s="5680"/>
      <c r="E57" s="5680"/>
      <c r="F57" s="5680"/>
      <c r="G57" s="5680"/>
      <c r="H57" s="5680"/>
      <c r="I57" s="5680"/>
      <c r="J57" s="5680"/>
      <c r="K57" s="5680"/>
      <c r="L57" s="5680"/>
      <c r="M57" s="5718"/>
    </row>
    <row r="58" spans="1:13" ht="15.6" customHeight="1">
      <c r="A58" s="5945" t="s">
        <v>2402</v>
      </c>
      <c r="B58" s="3066" t="s">
        <v>2403</v>
      </c>
      <c r="C58" s="5686" t="s">
        <v>1132</v>
      </c>
      <c r="D58" s="5680"/>
      <c r="E58" s="5680"/>
      <c r="F58" s="5680"/>
      <c r="G58" s="5680"/>
      <c r="H58" s="5680"/>
      <c r="I58" s="5680"/>
      <c r="J58" s="5680"/>
      <c r="K58" s="5680"/>
      <c r="L58" s="5680"/>
      <c r="M58" s="5718"/>
    </row>
    <row r="59" spans="1:13" ht="15.6" customHeight="1">
      <c r="A59" s="5946"/>
      <c r="B59" s="3066" t="s">
        <v>2404</v>
      </c>
      <c r="C59" s="5686" t="s">
        <v>2405</v>
      </c>
      <c r="D59" s="5680"/>
      <c r="E59" s="5680"/>
      <c r="F59" s="5680"/>
      <c r="G59" s="5680"/>
      <c r="H59" s="5680"/>
      <c r="I59" s="5680"/>
      <c r="J59" s="5680"/>
      <c r="K59" s="5680"/>
      <c r="L59" s="5680"/>
      <c r="M59" s="5718"/>
    </row>
    <row r="60" spans="1:13" ht="15.6" customHeight="1">
      <c r="A60" s="5946"/>
      <c r="B60" s="3066" t="s">
        <v>244</v>
      </c>
      <c r="C60" s="6618" t="s">
        <v>289</v>
      </c>
      <c r="D60" s="5682"/>
      <c r="E60" s="5682"/>
      <c r="F60" s="5682"/>
      <c r="G60" s="5682"/>
      <c r="H60" s="5682"/>
      <c r="I60" s="5682"/>
      <c r="J60" s="5682"/>
      <c r="K60" s="5682"/>
      <c r="L60" s="5682"/>
      <c r="M60" s="6619"/>
    </row>
    <row r="61" spans="1:13" ht="15.6" customHeight="1">
      <c r="A61" s="1734" t="s">
        <v>2406</v>
      </c>
      <c r="B61" s="3736" t="s">
        <v>359</v>
      </c>
      <c r="C61" s="7108" t="s">
        <v>359</v>
      </c>
      <c r="D61" s="7109"/>
      <c r="E61" s="7109"/>
      <c r="F61" s="7109"/>
      <c r="G61" s="7109"/>
      <c r="H61" s="7109"/>
      <c r="I61" s="7109"/>
      <c r="J61" s="7109"/>
      <c r="K61" s="7109"/>
      <c r="L61" s="7109"/>
      <c r="M61" s="7110"/>
    </row>
  </sheetData>
  <mergeCells count="70">
    <mergeCell ref="B1:M1"/>
    <mergeCell ref="A2:A14"/>
    <mergeCell ref="C2:M2"/>
    <mergeCell ref="C3:M3"/>
    <mergeCell ref="D4:E4"/>
    <mergeCell ref="F4:G4"/>
    <mergeCell ref="I4:M4"/>
    <mergeCell ref="C5:M5"/>
    <mergeCell ref="D6:M6"/>
    <mergeCell ref="I7:M7"/>
    <mergeCell ref="J29:L29"/>
    <mergeCell ref="B31:B33"/>
    <mergeCell ref="B34:B43"/>
    <mergeCell ref="K10:L10"/>
    <mergeCell ref="C11:M11"/>
    <mergeCell ref="C12:M12"/>
    <mergeCell ref="C13:M13"/>
    <mergeCell ref="C14:D14"/>
    <mergeCell ref="F14:M14"/>
    <mergeCell ref="B8:B10"/>
    <mergeCell ref="C9:D9"/>
    <mergeCell ref="I9:J9"/>
    <mergeCell ref="C10:E10"/>
    <mergeCell ref="F10:G10"/>
    <mergeCell ref="I10:J10"/>
    <mergeCell ref="D38:E38"/>
    <mergeCell ref="F38:G38"/>
    <mergeCell ref="H38:I38"/>
    <mergeCell ref="J38:K38"/>
    <mergeCell ref="L38:M38"/>
    <mergeCell ref="D36:E36"/>
    <mergeCell ref="F36:G36"/>
    <mergeCell ref="H36:I36"/>
    <mergeCell ref="J36:K36"/>
    <mergeCell ref="L36:M36"/>
    <mergeCell ref="C49:M49"/>
    <mergeCell ref="D40:E40"/>
    <mergeCell ref="F40:G40"/>
    <mergeCell ref="H40:I40"/>
    <mergeCell ref="J40:K40"/>
    <mergeCell ref="L40:M40"/>
    <mergeCell ref="D42:E42"/>
    <mergeCell ref="F42:G42"/>
    <mergeCell ref="H42:I42"/>
    <mergeCell ref="B44:B47"/>
    <mergeCell ref="F45:F46"/>
    <mergeCell ref="G45:J46"/>
    <mergeCell ref="L45:M46"/>
    <mergeCell ref="C48:M48"/>
    <mergeCell ref="C50:M50"/>
    <mergeCell ref="C51:M51"/>
    <mergeCell ref="A52:A57"/>
    <mergeCell ref="C52:M52"/>
    <mergeCell ref="C53:M53"/>
    <mergeCell ref="C54:M54"/>
    <mergeCell ref="C55:M55"/>
    <mergeCell ref="C56:M56"/>
    <mergeCell ref="C57:M57"/>
    <mergeCell ref="A15:A51"/>
    <mergeCell ref="C15:M15"/>
    <mergeCell ref="C16:M16"/>
    <mergeCell ref="B17:B23"/>
    <mergeCell ref="F22:H22"/>
    <mergeCell ref="B24:B27"/>
    <mergeCell ref="B28:B30"/>
    <mergeCell ref="A58:A60"/>
    <mergeCell ref="C58:M58"/>
    <mergeCell ref="C59:M59"/>
    <mergeCell ref="C60:M60"/>
    <mergeCell ref="C61:M61"/>
  </mergeCells>
  <hyperlinks>
    <hyperlink ref="C56" r:id="rId1"/>
  </hyperlinks>
  <pageMargins left="0.7" right="0.7" top="0.75" bottom="0.75" header="0.51180555555555496" footer="0.51180555555555496"/>
  <pageSetup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M61"/>
  <sheetViews>
    <sheetView topLeftCell="B19" zoomScale="90" zoomScaleNormal="90" workbookViewId="0">
      <selection activeCell="C11" sqref="C11:M11"/>
    </sheetView>
  </sheetViews>
  <sheetFormatPr baseColWidth="10" defaultColWidth="9.140625" defaultRowHeight="15.75"/>
  <cols>
    <col min="1" max="1" width="29" style="3688" customWidth="1"/>
    <col min="2" max="2" width="29.7109375" style="3688" customWidth="1"/>
    <col min="3" max="13" width="11.42578125" style="3688" customWidth="1"/>
    <col min="14" max="16384" width="9.140625" style="3688"/>
  </cols>
  <sheetData>
    <row r="1" spans="1:13" ht="20.25" customHeight="1">
      <c r="A1" s="3732" t="s">
        <v>359</v>
      </c>
      <c r="B1" s="5964" t="s">
        <v>2769</v>
      </c>
      <c r="C1" s="5964"/>
      <c r="D1" s="5964"/>
      <c r="E1" s="5964"/>
      <c r="F1" s="5964"/>
      <c r="G1" s="5964"/>
      <c r="H1" s="5964"/>
      <c r="I1" s="5964"/>
      <c r="J1" s="5964"/>
      <c r="K1" s="5964"/>
      <c r="L1" s="5964"/>
      <c r="M1" s="5965"/>
    </row>
    <row r="2" spans="1:13" ht="54" customHeight="1">
      <c r="A2" s="6598" t="s">
        <v>2329</v>
      </c>
      <c r="B2" s="2450" t="s">
        <v>2330</v>
      </c>
      <c r="C2" s="7146" t="s">
        <v>1938</v>
      </c>
      <c r="D2" s="7134"/>
      <c r="E2" s="7134"/>
      <c r="F2" s="7134"/>
      <c r="G2" s="7134"/>
      <c r="H2" s="7134"/>
      <c r="I2" s="7134"/>
      <c r="J2" s="7134"/>
      <c r="K2" s="7134"/>
      <c r="L2" s="7134"/>
      <c r="M2" s="7147"/>
    </row>
    <row r="3" spans="1:13" ht="84.95" customHeight="1">
      <c r="A3" s="6599"/>
      <c r="B3" s="3345" t="s">
        <v>2643</v>
      </c>
      <c r="C3" s="5682" t="s">
        <v>2770</v>
      </c>
      <c r="D3" s="5682"/>
      <c r="E3" s="5682"/>
      <c r="F3" s="5682"/>
      <c r="G3" s="5682"/>
      <c r="H3" s="5682"/>
      <c r="I3" s="5682"/>
      <c r="J3" s="5682"/>
      <c r="K3" s="5682"/>
      <c r="L3" s="5682"/>
      <c r="M3" s="5683"/>
    </row>
    <row r="4" spans="1:13" ht="27.95" customHeight="1">
      <c r="A4" s="6599"/>
      <c r="B4" s="3347" t="s">
        <v>240</v>
      </c>
      <c r="C4" s="2400" t="s">
        <v>95</v>
      </c>
      <c r="D4" s="5702"/>
      <c r="E4" s="7101"/>
      <c r="F4" s="7097" t="s">
        <v>241</v>
      </c>
      <c r="G4" s="7098"/>
      <c r="H4" s="1539" t="s">
        <v>437</v>
      </c>
      <c r="I4" s="7148"/>
      <c r="J4" s="7149"/>
      <c r="K4" s="7149"/>
      <c r="L4" s="7149"/>
      <c r="M4" s="7150"/>
    </row>
    <row r="5" spans="1:13" ht="31.35" customHeight="1">
      <c r="A5" s="6599"/>
      <c r="B5" s="3347" t="s">
        <v>2333</v>
      </c>
      <c r="C5" s="5701"/>
      <c r="D5" s="5680"/>
      <c r="E5" s="5680"/>
      <c r="F5" s="5680"/>
      <c r="G5" s="5680"/>
      <c r="H5" s="5680"/>
      <c r="I5" s="5680"/>
      <c r="J5" s="5680"/>
      <c r="K5" s="5680"/>
      <c r="L5" s="5680"/>
      <c r="M5" s="5681"/>
    </row>
    <row r="6" spans="1:13" ht="15.6" customHeight="1">
      <c r="A6" s="6599"/>
      <c r="B6" s="3347" t="s">
        <v>2334</v>
      </c>
      <c r="C6" s="1406"/>
      <c r="D6" s="5680"/>
      <c r="E6" s="5680"/>
      <c r="F6" s="5680"/>
      <c r="G6" s="5680"/>
      <c r="H6" s="5680"/>
      <c r="I6" s="5680"/>
      <c r="J6" s="5680"/>
      <c r="K6" s="5680"/>
      <c r="L6" s="5680"/>
      <c r="M6" s="5681"/>
    </row>
    <row r="7" spans="1:13" ht="15.6" customHeight="1">
      <c r="A7" s="6599"/>
      <c r="B7" s="2337" t="s">
        <v>2335</v>
      </c>
      <c r="C7" s="1419" t="s">
        <v>288</v>
      </c>
      <c r="D7" s="1539" t="s">
        <v>359</v>
      </c>
      <c r="E7" s="1539" t="s">
        <v>359</v>
      </c>
      <c r="F7" s="1539" t="s">
        <v>359</v>
      </c>
      <c r="G7" s="1539" t="s">
        <v>359</v>
      </c>
      <c r="H7" s="2449" t="s">
        <v>244</v>
      </c>
      <c r="I7" s="5702" t="s">
        <v>289</v>
      </c>
      <c r="J7" s="5702"/>
      <c r="K7" s="5702"/>
      <c r="L7" s="5702"/>
      <c r="M7" s="5703"/>
    </row>
    <row r="8" spans="1:13" ht="15.6" customHeight="1">
      <c r="A8" s="6599"/>
      <c r="B8" s="6183" t="s">
        <v>2336</v>
      </c>
      <c r="C8" s="2390" t="s">
        <v>359</v>
      </c>
      <c r="D8" s="2390" t="s">
        <v>359</v>
      </c>
      <c r="E8" s="2390" t="s">
        <v>359</v>
      </c>
      <c r="F8" s="2390" t="s">
        <v>359</v>
      </c>
      <c r="G8" s="2390" t="s">
        <v>359</v>
      </c>
      <c r="H8" s="2390" t="s">
        <v>359</v>
      </c>
      <c r="I8" s="2390" t="s">
        <v>359</v>
      </c>
      <c r="J8" s="2390" t="s">
        <v>359</v>
      </c>
      <c r="K8" s="2390" t="s">
        <v>359</v>
      </c>
      <c r="L8" s="2390" t="s">
        <v>359</v>
      </c>
      <c r="M8" s="2136" t="s">
        <v>359</v>
      </c>
    </row>
    <row r="9" spans="1:13" ht="15.6" customHeight="1">
      <c r="A9" s="6599"/>
      <c r="B9" s="6183"/>
      <c r="C9" s="7099"/>
      <c r="D9" s="7099"/>
      <c r="E9" s="2390" t="s">
        <v>359</v>
      </c>
      <c r="F9" s="3685"/>
      <c r="G9" s="3685"/>
      <c r="H9" s="2390" t="s">
        <v>359</v>
      </c>
      <c r="I9" s="7017"/>
      <c r="J9" s="7017"/>
      <c r="K9" s="1666" t="s">
        <v>359</v>
      </c>
      <c r="L9" s="2390" t="s">
        <v>359</v>
      </c>
      <c r="M9" s="2136" t="s">
        <v>359</v>
      </c>
    </row>
    <row r="10" spans="1:13" ht="15.6" customHeight="1">
      <c r="A10" s="6599"/>
      <c r="B10" s="6185"/>
      <c r="C10" s="7017" t="s">
        <v>2337</v>
      </c>
      <c r="D10" s="7017"/>
      <c r="E10" s="7017"/>
      <c r="F10" s="7017" t="s">
        <v>2337</v>
      </c>
      <c r="G10" s="7017"/>
      <c r="H10" s="1666" t="s">
        <v>359</v>
      </c>
      <c r="I10" s="7017" t="s">
        <v>2337</v>
      </c>
      <c r="J10" s="7017"/>
      <c r="K10" s="7017" t="s">
        <v>2337</v>
      </c>
      <c r="L10" s="7017"/>
      <c r="M10" s="2135" t="s">
        <v>359</v>
      </c>
    </row>
    <row r="11" spans="1:13" ht="53.1" customHeight="1">
      <c r="A11" s="6599"/>
      <c r="B11" s="3183" t="s">
        <v>2338</v>
      </c>
      <c r="C11" s="5981" t="s">
        <v>2771</v>
      </c>
      <c r="D11" s="5981"/>
      <c r="E11" s="5981"/>
      <c r="F11" s="5981"/>
      <c r="G11" s="5981"/>
      <c r="H11" s="5981"/>
      <c r="I11" s="5981"/>
      <c r="J11" s="5981"/>
      <c r="K11" s="5981"/>
      <c r="L11" s="5981"/>
      <c r="M11" s="5982"/>
    </row>
    <row r="12" spans="1:13" ht="119.1" customHeight="1">
      <c r="A12" s="6599"/>
      <c r="B12" s="3183" t="s">
        <v>2689</v>
      </c>
      <c r="C12" s="5981" t="s">
        <v>2772</v>
      </c>
      <c r="D12" s="5981"/>
      <c r="E12" s="5981"/>
      <c r="F12" s="5981"/>
      <c r="G12" s="5981"/>
      <c r="H12" s="5981"/>
      <c r="I12" s="5981"/>
      <c r="J12" s="5981"/>
      <c r="K12" s="5981"/>
      <c r="L12" s="5981"/>
      <c r="M12" s="5982"/>
    </row>
    <row r="13" spans="1:13" ht="62.45" customHeight="1">
      <c r="A13" s="6599"/>
      <c r="B13" s="2338" t="s">
        <v>2649</v>
      </c>
      <c r="C13" s="7125" t="s">
        <v>2767</v>
      </c>
      <c r="D13" s="6724"/>
      <c r="E13" s="6724"/>
      <c r="F13" s="6724"/>
      <c r="G13" s="6724"/>
      <c r="H13" s="6724"/>
      <c r="I13" s="6724"/>
      <c r="J13" s="6724"/>
      <c r="K13" s="6724"/>
      <c r="L13" s="6724"/>
      <c r="M13" s="6725"/>
    </row>
    <row r="14" spans="1:13" ht="45.75" customHeight="1">
      <c r="A14" s="6599"/>
      <c r="B14" s="2339" t="s">
        <v>2651</v>
      </c>
      <c r="C14" s="5682" t="s">
        <v>1310</v>
      </c>
      <c r="D14" s="5682"/>
      <c r="E14" s="1536" t="s">
        <v>108</v>
      </c>
      <c r="F14" s="5682" t="s">
        <v>1386</v>
      </c>
      <c r="G14" s="5682"/>
      <c r="H14" s="5682"/>
      <c r="I14" s="5682"/>
      <c r="J14" s="5682"/>
      <c r="K14" s="5682"/>
      <c r="L14" s="5682"/>
      <c r="M14" s="5683"/>
    </row>
    <row r="15" spans="1:13" ht="15.6" customHeight="1">
      <c r="A15" s="7141" t="s">
        <v>359</v>
      </c>
      <c r="B15" s="2396" t="s">
        <v>230</v>
      </c>
      <c r="C15" s="5979" t="s">
        <v>1375</v>
      </c>
      <c r="D15" s="5979"/>
      <c r="E15" s="5979"/>
      <c r="F15" s="5979"/>
      <c r="G15" s="5979"/>
      <c r="H15" s="5979"/>
      <c r="I15" s="5979"/>
      <c r="J15" s="5979"/>
      <c r="K15" s="5979"/>
      <c r="L15" s="5979"/>
      <c r="M15" s="6524"/>
    </row>
    <row r="16" spans="1:13" ht="24" customHeight="1">
      <c r="A16" s="7142"/>
      <c r="B16" s="1631" t="s">
        <v>2652</v>
      </c>
      <c r="C16" s="6716" t="s">
        <v>1939</v>
      </c>
      <c r="D16" s="6716"/>
      <c r="E16" s="6716"/>
      <c r="F16" s="6716"/>
      <c r="G16" s="6716"/>
      <c r="H16" s="6716"/>
      <c r="I16" s="6716"/>
      <c r="J16" s="6716"/>
      <c r="K16" s="6716"/>
      <c r="L16" s="6716"/>
      <c r="M16" s="6717"/>
    </row>
    <row r="17" spans="1:13" ht="15.6" customHeight="1">
      <c r="A17" s="7142"/>
      <c r="B17" s="6181"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6" customHeight="1">
      <c r="A18" s="7142"/>
      <c r="B18" s="6181"/>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6" customHeight="1">
      <c r="A19" s="7142"/>
      <c r="B19" s="6181"/>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6" customHeight="1">
      <c r="A20" s="7142"/>
      <c r="B20" s="6181"/>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6" customHeight="1">
      <c r="A21" s="7142"/>
      <c r="B21" s="6181"/>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6" customHeight="1">
      <c r="A22" s="7142"/>
      <c r="B22" s="6181"/>
      <c r="C22" s="1408" t="s">
        <v>105</v>
      </c>
      <c r="D22" s="1406" t="s">
        <v>2441</v>
      </c>
      <c r="E22" s="1408" t="s">
        <v>2352</v>
      </c>
      <c r="F22" s="5708" t="s">
        <v>2653</v>
      </c>
      <c r="G22" s="5708"/>
      <c r="H22" s="5708"/>
      <c r="I22" s="1412" t="s">
        <v>359</v>
      </c>
      <c r="J22" s="1412" t="s">
        <v>359</v>
      </c>
      <c r="K22" s="1412" t="s">
        <v>359</v>
      </c>
      <c r="L22" s="1412" t="s">
        <v>359</v>
      </c>
      <c r="M22" s="1494" t="s">
        <v>359</v>
      </c>
    </row>
    <row r="23" spans="1:13" ht="15.6" customHeight="1">
      <c r="A23" s="7142"/>
      <c r="B23" s="6182"/>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6" customHeight="1">
      <c r="A24" s="7142"/>
      <c r="B24" s="6183"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6" customHeight="1">
      <c r="A25" s="7142"/>
      <c r="B25" s="6183"/>
      <c r="C25" s="1408" t="s">
        <v>2355</v>
      </c>
      <c r="D25" s="1417"/>
      <c r="E25" s="1408" t="s">
        <v>359</v>
      </c>
      <c r="F25" s="1408" t="s">
        <v>2356</v>
      </c>
      <c r="G25" s="1417" t="s">
        <v>359</v>
      </c>
      <c r="H25" s="1408" t="s">
        <v>359</v>
      </c>
      <c r="I25" s="1408" t="s">
        <v>2357</v>
      </c>
      <c r="J25" s="1417" t="s">
        <v>359</v>
      </c>
      <c r="K25" s="1408" t="s">
        <v>359</v>
      </c>
      <c r="L25" s="1409" t="s">
        <v>359</v>
      </c>
      <c r="M25" s="1657" t="s">
        <v>359</v>
      </c>
    </row>
    <row r="26" spans="1:13" ht="15.6" customHeight="1">
      <c r="A26" s="7142"/>
      <c r="B26" s="6183"/>
      <c r="C26" s="1408" t="s">
        <v>2358</v>
      </c>
      <c r="D26" s="1419" t="s">
        <v>359</v>
      </c>
      <c r="E26" s="1409" t="s">
        <v>359</v>
      </c>
      <c r="F26" s="1408" t="s">
        <v>2359</v>
      </c>
      <c r="G26" s="1406" t="s">
        <v>2441</v>
      </c>
      <c r="H26" s="1409" t="s">
        <v>359</v>
      </c>
      <c r="I26" s="1409" t="s">
        <v>359</v>
      </c>
      <c r="J26" s="1409" t="s">
        <v>359</v>
      </c>
      <c r="K26" s="1409" t="s">
        <v>359</v>
      </c>
      <c r="L26" s="1409" t="s">
        <v>359</v>
      </c>
      <c r="M26" s="1657" t="s">
        <v>359</v>
      </c>
    </row>
    <row r="27" spans="1:13" ht="15.6" customHeight="1">
      <c r="A27" s="7142"/>
      <c r="B27" s="6185"/>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6" customHeight="1">
      <c r="A28" s="7142"/>
      <c r="B28" s="7143"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31.35" customHeight="1">
      <c r="A29" s="7142"/>
      <c r="B29" s="7144"/>
      <c r="C29" s="1485" t="s">
        <v>2361</v>
      </c>
      <c r="D29" s="1488" t="s">
        <v>437</v>
      </c>
      <c r="E29" s="1408" t="s">
        <v>359</v>
      </c>
      <c r="F29" s="1409" t="s">
        <v>2362</v>
      </c>
      <c r="G29" s="1417" t="s">
        <v>437</v>
      </c>
      <c r="H29" s="1408" t="s">
        <v>359</v>
      </c>
      <c r="I29" s="1409" t="s">
        <v>2363</v>
      </c>
      <c r="J29" s="6616"/>
      <c r="K29" s="5682"/>
      <c r="L29" s="6617"/>
      <c r="M29" s="1492" t="s">
        <v>359</v>
      </c>
    </row>
    <row r="30" spans="1:13" ht="15.6" customHeight="1">
      <c r="A30" s="7142"/>
      <c r="B30" s="7145"/>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6" customHeight="1">
      <c r="A31" s="7142"/>
      <c r="B31" s="6181"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6" customHeight="1">
      <c r="A32" s="7142"/>
      <c r="B32" s="6181"/>
      <c r="C32" s="1408" t="s">
        <v>2365</v>
      </c>
      <c r="D32" s="1537">
        <v>2024</v>
      </c>
      <c r="E32" s="1422" t="s">
        <v>359</v>
      </c>
      <c r="F32" s="1408" t="s">
        <v>2366</v>
      </c>
      <c r="G32" s="1537">
        <v>2038</v>
      </c>
      <c r="H32" s="1422" t="s">
        <v>359</v>
      </c>
      <c r="I32" s="1409" t="s">
        <v>359</v>
      </c>
      <c r="J32" s="1422" t="s">
        <v>359</v>
      </c>
      <c r="K32" s="1422" t="s">
        <v>359</v>
      </c>
      <c r="L32" s="1409" t="s">
        <v>359</v>
      </c>
      <c r="M32" s="1657" t="s">
        <v>359</v>
      </c>
    </row>
    <row r="33" spans="1:13" ht="15.6" customHeight="1">
      <c r="A33" s="7142"/>
      <c r="B33" s="6182"/>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6" customHeight="1">
      <c r="A34" s="7142"/>
      <c r="B34" s="6183" t="s">
        <v>2367</v>
      </c>
      <c r="C34" s="3254" t="s">
        <v>359</v>
      </c>
      <c r="D34" s="3254" t="s">
        <v>359</v>
      </c>
      <c r="E34" s="3254" t="s">
        <v>359</v>
      </c>
      <c r="F34" s="3254" t="s">
        <v>359</v>
      </c>
      <c r="G34" s="3254" t="s">
        <v>359</v>
      </c>
      <c r="H34" s="3254" t="s">
        <v>359</v>
      </c>
      <c r="I34" s="3254" t="s">
        <v>359</v>
      </c>
      <c r="J34" s="3254" t="s">
        <v>359</v>
      </c>
      <c r="K34" s="3254" t="s">
        <v>359</v>
      </c>
      <c r="L34" s="3254" t="s">
        <v>359</v>
      </c>
      <c r="M34" s="3255" t="s">
        <v>359</v>
      </c>
    </row>
    <row r="35" spans="1:13" ht="15.6" customHeight="1">
      <c r="A35" s="7142"/>
      <c r="B35" s="6183"/>
      <c r="C35" s="3254" t="s">
        <v>359</v>
      </c>
      <c r="D35" s="3167" t="s">
        <v>2368</v>
      </c>
      <c r="E35" s="3167">
        <v>2023</v>
      </c>
      <c r="F35" s="3167" t="s">
        <v>2369</v>
      </c>
      <c r="G35" s="3167">
        <v>2024</v>
      </c>
      <c r="H35" s="3167" t="s">
        <v>2370</v>
      </c>
      <c r="I35" s="3167">
        <v>2025</v>
      </c>
      <c r="J35" s="3167" t="s">
        <v>2371</v>
      </c>
      <c r="K35" s="3167">
        <v>2026</v>
      </c>
      <c r="L35" s="3167" t="s">
        <v>2372</v>
      </c>
      <c r="M35" s="2134">
        <v>2027</v>
      </c>
    </row>
    <row r="36" spans="1:13" ht="15.6" customHeight="1">
      <c r="A36" s="7142"/>
      <c r="B36" s="6183"/>
      <c r="C36" s="3254" t="s">
        <v>359</v>
      </c>
      <c r="D36" s="6660"/>
      <c r="E36" s="6645"/>
      <c r="F36" s="6660">
        <v>2</v>
      </c>
      <c r="G36" s="6645"/>
      <c r="H36" s="6660">
        <v>2</v>
      </c>
      <c r="I36" s="6645"/>
      <c r="J36" s="6660">
        <v>2</v>
      </c>
      <c r="K36" s="6645"/>
      <c r="L36" s="6660">
        <v>2</v>
      </c>
      <c r="M36" s="5982"/>
    </row>
    <row r="37" spans="1:13" ht="15.6" customHeight="1">
      <c r="A37" s="7142"/>
      <c r="B37" s="6183"/>
      <c r="C37" s="3254" t="s">
        <v>359</v>
      </c>
      <c r="D37" s="3167" t="s">
        <v>2373</v>
      </c>
      <c r="E37" s="3167">
        <v>2028</v>
      </c>
      <c r="F37" s="3167" t="s">
        <v>2374</v>
      </c>
      <c r="G37" s="3167">
        <v>2029</v>
      </c>
      <c r="H37" s="3167" t="s">
        <v>2375</v>
      </c>
      <c r="I37" s="3167">
        <v>2030</v>
      </c>
      <c r="J37" s="3167" t="s">
        <v>2376</v>
      </c>
      <c r="K37" s="3167">
        <v>2031</v>
      </c>
      <c r="L37" s="3167" t="s">
        <v>2377</v>
      </c>
      <c r="M37" s="3168">
        <v>2032</v>
      </c>
    </row>
    <row r="38" spans="1:13" ht="15.6" customHeight="1">
      <c r="A38" s="7142"/>
      <c r="B38" s="6183"/>
      <c r="C38" s="3254" t="s">
        <v>359</v>
      </c>
      <c r="D38" s="6660">
        <v>2</v>
      </c>
      <c r="E38" s="6645"/>
      <c r="F38" s="6660">
        <v>2</v>
      </c>
      <c r="G38" s="6645"/>
      <c r="H38" s="6660">
        <v>2</v>
      </c>
      <c r="I38" s="6645"/>
      <c r="J38" s="6660">
        <v>2</v>
      </c>
      <c r="K38" s="6645"/>
      <c r="L38" s="6660">
        <v>2</v>
      </c>
      <c r="M38" s="5982"/>
    </row>
    <row r="39" spans="1:13" ht="15.6" customHeight="1">
      <c r="A39" s="7142"/>
      <c r="B39" s="6183"/>
      <c r="C39" s="3254" t="s">
        <v>359</v>
      </c>
      <c r="D39" s="3167" t="s">
        <v>2378</v>
      </c>
      <c r="E39" s="3167">
        <v>2033</v>
      </c>
      <c r="F39" s="3167" t="s">
        <v>2379</v>
      </c>
      <c r="G39" s="3167">
        <v>2034</v>
      </c>
      <c r="H39" s="3167" t="s">
        <v>2380</v>
      </c>
      <c r="I39" s="3167">
        <v>2035</v>
      </c>
      <c r="J39" s="3167" t="s">
        <v>2381</v>
      </c>
      <c r="K39" s="3167">
        <v>2036</v>
      </c>
      <c r="L39" s="3167" t="s">
        <v>2382</v>
      </c>
      <c r="M39" s="3168">
        <v>2037</v>
      </c>
    </row>
    <row r="40" spans="1:13" ht="15.6" customHeight="1">
      <c r="A40" s="7142"/>
      <c r="B40" s="6183"/>
      <c r="C40" s="3254" t="s">
        <v>359</v>
      </c>
      <c r="D40" s="6660">
        <v>2</v>
      </c>
      <c r="E40" s="6645"/>
      <c r="F40" s="6660">
        <v>2</v>
      </c>
      <c r="G40" s="6645"/>
      <c r="H40" s="6660">
        <v>2</v>
      </c>
      <c r="I40" s="6645"/>
      <c r="J40" s="6660">
        <v>2</v>
      </c>
      <c r="K40" s="6645"/>
      <c r="L40" s="6660">
        <v>2</v>
      </c>
      <c r="M40" s="5982"/>
    </row>
    <row r="41" spans="1:13" ht="15.6" customHeight="1">
      <c r="A41" s="7142"/>
      <c r="B41" s="6183"/>
      <c r="C41" s="3254" t="s">
        <v>359</v>
      </c>
      <c r="D41" s="3185" t="s">
        <v>2383</v>
      </c>
      <c r="E41" s="3185">
        <v>2038</v>
      </c>
      <c r="F41" s="3185" t="s">
        <v>2384</v>
      </c>
      <c r="G41" s="1729" t="s">
        <v>359</v>
      </c>
      <c r="H41" s="2389" t="s">
        <v>359</v>
      </c>
      <c r="I41" s="2389" t="s">
        <v>359</v>
      </c>
      <c r="J41" s="2389" t="s">
        <v>359</v>
      </c>
      <c r="K41" s="2389" t="s">
        <v>359</v>
      </c>
      <c r="L41" s="2389" t="s">
        <v>359</v>
      </c>
      <c r="M41" s="2134" t="s">
        <v>359</v>
      </c>
    </row>
    <row r="42" spans="1:13" ht="15.6" customHeight="1">
      <c r="A42" s="7142"/>
      <c r="B42" s="6183"/>
      <c r="C42" s="3254" t="s">
        <v>359</v>
      </c>
      <c r="D42" s="6660">
        <v>2</v>
      </c>
      <c r="E42" s="6645"/>
      <c r="F42" s="6809">
        <v>30</v>
      </c>
      <c r="G42" s="6810"/>
      <c r="H42" s="6794"/>
      <c r="I42" s="6794"/>
      <c r="J42" s="3358"/>
      <c r="K42" s="3359"/>
      <c r="L42" s="3358"/>
      <c r="M42" s="3360"/>
    </row>
    <row r="43" spans="1:13" ht="15.6" customHeight="1">
      <c r="A43" s="7142"/>
      <c r="B43" s="6183"/>
      <c r="C43" s="3728" t="s">
        <v>359</v>
      </c>
      <c r="D43" s="3728" t="s">
        <v>359</v>
      </c>
      <c r="E43" s="3728" t="s">
        <v>359</v>
      </c>
      <c r="F43" s="3728" t="s">
        <v>359</v>
      </c>
      <c r="G43" s="3728" t="s">
        <v>359</v>
      </c>
      <c r="H43" s="3728" t="s">
        <v>359</v>
      </c>
      <c r="I43" s="3728" t="s">
        <v>359</v>
      </c>
      <c r="J43" s="3728" t="s">
        <v>359</v>
      </c>
      <c r="K43" s="3728" t="s">
        <v>359</v>
      </c>
      <c r="L43" s="3728" t="s">
        <v>359</v>
      </c>
      <c r="M43" s="3729" t="s">
        <v>359</v>
      </c>
    </row>
    <row r="44" spans="1:13" ht="15.6" customHeight="1">
      <c r="A44" s="7142"/>
      <c r="B44" s="6184" t="s">
        <v>2385</v>
      </c>
      <c r="C44" s="1408" t="s">
        <v>359</v>
      </c>
      <c r="D44" s="1408" t="s">
        <v>359</v>
      </c>
      <c r="E44" s="1408" t="s">
        <v>359</v>
      </c>
      <c r="F44" s="1408" t="s">
        <v>359</v>
      </c>
      <c r="G44" s="1408" t="s">
        <v>359</v>
      </c>
      <c r="H44" s="1408" t="s">
        <v>359</v>
      </c>
      <c r="I44" s="1408" t="s">
        <v>359</v>
      </c>
      <c r="J44" s="1408" t="s">
        <v>359</v>
      </c>
      <c r="K44" s="1408" t="s">
        <v>359</v>
      </c>
      <c r="L44" s="1409" t="s">
        <v>359</v>
      </c>
      <c r="M44" s="1657" t="s">
        <v>359</v>
      </c>
    </row>
    <row r="45" spans="1:13" ht="15.6" customHeight="1">
      <c r="A45" s="7142"/>
      <c r="B45" s="6183"/>
      <c r="C45" s="1409" t="s">
        <v>359</v>
      </c>
      <c r="D45" s="1408" t="s">
        <v>93</v>
      </c>
      <c r="E45" s="1415" t="s">
        <v>95</v>
      </c>
      <c r="F45" s="6539" t="s">
        <v>2386</v>
      </c>
      <c r="G45" s="6540"/>
      <c r="H45" s="5979"/>
      <c r="I45" s="5979"/>
      <c r="J45" s="6541"/>
      <c r="K45" s="1408" t="s">
        <v>2387</v>
      </c>
      <c r="L45" s="6545"/>
      <c r="M45" s="6546"/>
    </row>
    <row r="46" spans="1:13" ht="15.6" customHeight="1">
      <c r="A46" s="7142"/>
      <c r="B46" s="6183"/>
      <c r="C46" s="1409" t="s">
        <v>359</v>
      </c>
      <c r="D46" s="1423"/>
      <c r="E46" s="1483" t="s">
        <v>2351</v>
      </c>
      <c r="F46" s="6539"/>
      <c r="G46" s="6542"/>
      <c r="H46" s="6543"/>
      <c r="I46" s="6543"/>
      <c r="J46" s="6544"/>
      <c r="K46" s="1409" t="s">
        <v>359</v>
      </c>
      <c r="L46" s="6547"/>
      <c r="M46" s="6548"/>
    </row>
    <row r="47" spans="1:13" ht="15.6" customHeight="1">
      <c r="A47" s="7142"/>
      <c r="B47" s="6185"/>
      <c r="C47" s="1412" t="s">
        <v>359</v>
      </c>
      <c r="D47" s="1412" t="s">
        <v>359</v>
      </c>
      <c r="E47" s="1412" t="s">
        <v>359</v>
      </c>
      <c r="F47" s="1412" t="s">
        <v>359</v>
      </c>
      <c r="G47" s="1412" t="s">
        <v>359</v>
      </c>
      <c r="H47" s="1412" t="s">
        <v>359</v>
      </c>
      <c r="I47" s="1412" t="s">
        <v>359</v>
      </c>
      <c r="J47" s="1412" t="s">
        <v>359</v>
      </c>
      <c r="K47" s="1412" t="s">
        <v>359</v>
      </c>
      <c r="L47" s="1409" t="s">
        <v>359</v>
      </c>
      <c r="M47" s="1657" t="s">
        <v>359</v>
      </c>
    </row>
    <row r="48" spans="1:13" ht="126.95" customHeight="1">
      <c r="A48" s="7142"/>
      <c r="B48" s="3183" t="s">
        <v>2388</v>
      </c>
      <c r="C48" s="7125" t="s">
        <v>2773</v>
      </c>
      <c r="D48" s="6724"/>
      <c r="E48" s="6724"/>
      <c r="F48" s="6724"/>
      <c r="G48" s="6724"/>
      <c r="H48" s="6724"/>
      <c r="I48" s="6724"/>
      <c r="J48" s="6724"/>
      <c r="K48" s="6724"/>
      <c r="L48" s="6724"/>
      <c r="M48" s="6725"/>
    </row>
    <row r="49" spans="1:13" ht="15.6" customHeight="1">
      <c r="A49" s="7142"/>
      <c r="B49" s="3183" t="s">
        <v>2390</v>
      </c>
      <c r="C49" s="5680" t="s">
        <v>2692</v>
      </c>
      <c r="D49" s="5680"/>
      <c r="E49" s="5680"/>
      <c r="F49" s="5680"/>
      <c r="G49" s="5680"/>
      <c r="H49" s="5680"/>
      <c r="I49" s="5680"/>
      <c r="J49" s="5680"/>
      <c r="K49" s="5680"/>
      <c r="L49" s="5680"/>
      <c r="M49" s="5681"/>
    </row>
    <row r="50" spans="1:13" ht="15.6" customHeight="1">
      <c r="A50" s="7142"/>
      <c r="B50" s="3183" t="s">
        <v>2392</v>
      </c>
      <c r="C50" s="5686">
        <v>30</v>
      </c>
      <c r="D50" s="5680"/>
      <c r="E50" s="5680"/>
      <c r="F50" s="5680"/>
      <c r="G50" s="5680"/>
      <c r="H50" s="5680"/>
      <c r="I50" s="5680"/>
      <c r="J50" s="5680"/>
      <c r="K50" s="5680"/>
      <c r="L50" s="5680"/>
      <c r="M50" s="5681"/>
    </row>
    <row r="51" spans="1:13" ht="15.6" customHeight="1">
      <c r="A51" s="7142"/>
      <c r="B51" s="1631" t="s">
        <v>2393</v>
      </c>
      <c r="C51" s="5686" t="s">
        <v>437</v>
      </c>
      <c r="D51" s="5680"/>
      <c r="E51" s="5680"/>
      <c r="F51" s="5680"/>
      <c r="G51" s="5680"/>
      <c r="H51" s="5680"/>
      <c r="I51" s="5680"/>
      <c r="J51" s="5680"/>
      <c r="K51" s="5680"/>
      <c r="L51" s="5680"/>
      <c r="M51" s="5681"/>
    </row>
    <row r="52" spans="1:13" ht="15.6" customHeight="1">
      <c r="A52" s="5945" t="s">
        <v>2394</v>
      </c>
      <c r="B52" s="1631" t="s">
        <v>2395</v>
      </c>
      <c r="C52" s="5680" t="s">
        <v>1376</v>
      </c>
      <c r="D52" s="5680"/>
      <c r="E52" s="5680"/>
      <c r="F52" s="5680"/>
      <c r="G52" s="5680"/>
      <c r="H52" s="5680"/>
      <c r="I52" s="5680"/>
      <c r="J52" s="5680"/>
      <c r="K52" s="5680"/>
      <c r="L52" s="5680"/>
      <c r="M52" s="5681"/>
    </row>
    <row r="53" spans="1:13" ht="15.6" customHeight="1">
      <c r="A53" s="5946"/>
      <c r="B53" s="1631" t="s">
        <v>2396</v>
      </c>
      <c r="C53" s="5680" t="s">
        <v>2413</v>
      </c>
      <c r="D53" s="5680"/>
      <c r="E53" s="5680"/>
      <c r="F53" s="5680"/>
      <c r="G53" s="5680"/>
      <c r="H53" s="5680"/>
      <c r="I53" s="5680"/>
      <c r="J53" s="5680"/>
      <c r="K53" s="5680"/>
      <c r="L53" s="5680"/>
      <c r="M53" s="5681"/>
    </row>
    <row r="54" spans="1:13" ht="15.6" customHeight="1">
      <c r="A54" s="5946"/>
      <c r="B54" s="1631" t="s">
        <v>2398</v>
      </c>
      <c r="C54" s="5682" t="s">
        <v>289</v>
      </c>
      <c r="D54" s="5682"/>
      <c r="E54" s="5682"/>
      <c r="F54" s="5682"/>
      <c r="G54" s="5682"/>
      <c r="H54" s="5682"/>
      <c r="I54" s="5682"/>
      <c r="J54" s="5682"/>
      <c r="K54" s="5682"/>
      <c r="L54" s="5682"/>
      <c r="M54" s="5683"/>
    </row>
    <row r="55" spans="1:13" ht="15.6" customHeight="1">
      <c r="A55" s="5946"/>
      <c r="B55" s="1631" t="s">
        <v>2399</v>
      </c>
      <c r="C55" s="5680" t="s">
        <v>2414</v>
      </c>
      <c r="D55" s="5680"/>
      <c r="E55" s="5680"/>
      <c r="F55" s="5680"/>
      <c r="G55" s="5680"/>
      <c r="H55" s="5680"/>
      <c r="I55" s="5680"/>
      <c r="J55" s="5680"/>
      <c r="K55" s="5680"/>
      <c r="L55" s="5680"/>
      <c r="M55" s="5681"/>
    </row>
    <row r="56" spans="1:13" ht="15.6" customHeight="1">
      <c r="A56" s="5946"/>
      <c r="B56" s="1631" t="s">
        <v>2400</v>
      </c>
      <c r="C56" s="7112" t="s">
        <v>1377</v>
      </c>
      <c r="D56" s="7112"/>
      <c r="E56" s="7112"/>
      <c r="F56" s="7112"/>
      <c r="G56" s="7112"/>
      <c r="H56" s="7112"/>
      <c r="I56" s="7112"/>
      <c r="J56" s="7112"/>
      <c r="K56" s="7112"/>
      <c r="L56" s="7112"/>
      <c r="M56" s="7138"/>
    </row>
    <row r="57" spans="1:13" ht="15.6" customHeight="1">
      <c r="A57" s="5959"/>
      <c r="B57" s="1631" t="s">
        <v>2401</v>
      </c>
      <c r="C57" s="5686">
        <v>3779595</v>
      </c>
      <c r="D57" s="5680"/>
      <c r="E57" s="5680"/>
      <c r="F57" s="5680"/>
      <c r="G57" s="5680"/>
      <c r="H57" s="5680"/>
      <c r="I57" s="5680"/>
      <c r="J57" s="5680"/>
      <c r="K57" s="5680"/>
      <c r="L57" s="5680"/>
      <c r="M57" s="5681"/>
    </row>
    <row r="58" spans="1:13" ht="15.6" customHeight="1">
      <c r="A58" s="7139" t="s">
        <v>2402</v>
      </c>
      <c r="B58" s="1632" t="s">
        <v>2403</v>
      </c>
      <c r="C58" s="5680" t="s">
        <v>1132</v>
      </c>
      <c r="D58" s="5680"/>
      <c r="E58" s="5680"/>
      <c r="F58" s="5680"/>
      <c r="G58" s="5680"/>
      <c r="H58" s="5680"/>
      <c r="I58" s="5680"/>
      <c r="J58" s="5680"/>
      <c r="K58" s="5680"/>
      <c r="L58" s="5680"/>
      <c r="M58" s="5681"/>
    </row>
    <row r="59" spans="1:13" ht="15.6" customHeight="1">
      <c r="A59" s="7140"/>
      <c r="B59" s="1632" t="s">
        <v>2404</v>
      </c>
      <c r="C59" s="5680" t="s">
        <v>2405</v>
      </c>
      <c r="D59" s="5680"/>
      <c r="E59" s="5680"/>
      <c r="F59" s="5680"/>
      <c r="G59" s="5680"/>
      <c r="H59" s="5680"/>
      <c r="I59" s="5680"/>
      <c r="J59" s="5680"/>
      <c r="K59" s="5680"/>
      <c r="L59" s="5680"/>
      <c r="M59" s="5681"/>
    </row>
    <row r="60" spans="1:13" ht="15.6" customHeight="1">
      <c r="A60" s="7140"/>
      <c r="B60" s="1632" t="s">
        <v>244</v>
      </c>
      <c r="C60" s="5682" t="s">
        <v>289</v>
      </c>
      <c r="D60" s="5682"/>
      <c r="E60" s="5682"/>
      <c r="F60" s="5682"/>
      <c r="G60" s="5682"/>
      <c r="H60" s="5682"/>
      <c r="I60" s="5682"/>
      <c r="J60" s="5682"/>
      <c r="K60" s="5682"/>
      <c r="L60" s="5682"/>
      <c r="M60" s="5683"/>
    </row>
    <row r="61" spans="1:13" ht="15.6" customHeight="1">
      <c r="A61" s="3733" t="s">
        <v>2406</v>
      </c>
      <c r="B61" s="1707" t="s">
        <v>359</v>
      </c>
      <c r="C61" s="7136" t="s">
        <v>359</v>
      </c>
      <c r="D61" s="7136"/>
      <c r="E61" s="7136"/>
      <c r="F61" s="7136"/>
      <c r="G61" s="7136"/>
      <c r="H61" s="7136"/>
      <c r="I61" s="7136"/>
      <c r="J61" s="7136"/>
      <c r="K61" s="7136"/>
      <c r="L61" s="7136"/>
      <c r="M61" s="7137"/>
    </row>
  </sheetData>
  <mergeCells count="70">
    <mergeCell ref="B28:B30"/>
    <mergeCell ref="B1:M1"/>
    <mergeCell ref="D4:E4"/>
    <mergeCell ref="D6:M6"/>
    <mergeCell ref="C10:E10"/>
    <mergeCell ref="K10:L10"/>
    <mergeCell ref="I10:J10"/>
    <mergeCell ref="C2:M2"/>
    <mergeCell ref="C3:M3"/>
    <mergeCell ref="F4:G4"/>
    <mergeCell ref="C5:M5"/>
    <mergeCell ref="I7:M7"/>
    <mergeCell ref="I4:M4"/>
    <mergeCell ref="C12:M12"/>
    <mergeCell ref="C13:M13"/>
    <mergeCell ref="C14:D14"/>
    <mergeCell ref="F14:M14"/>
    <mergeCell ref="A15:A51"/>
    <mergeCell ref="C15:M15"/>
    <mergeCell ref="C16:M16"/>
    <mergeCell ref="B17:B23"/>
    <mergeCell ref="A2:A14"/>
    <mergeCell ref="B8:B10"/>
    <mergeCell ref="C9:D9"/>
    <mergeCell ref="I9:J9"/>
    <mergeCell ref="F10:G10"/>
    <mergeCell ref="C11:M11"/>
    <mergeCell ref="B24:B27"/>
    <mergeCell ref="F22:H22"/>
    <mergeCell ref="J29:L29"/>
    <mergeCell ref="J36:K36"/>
    <mergeCell ref="L36:M36"/>
    <mergeCell ref="A58:A60"/>
    <mergeCell ref="C58:M58"/>
    <mergeCell ref="C59:M59"/>
    <mergeCell ref="C60:M60"/>
    <mergeCell ref="B31:B33"/>
    <mergeCell ref="B34:B43"/>
    <mergeCell ref="B44:B47"/>
    <mergeCell ref="F45:F46"/>
    <mergeCell ref="G45:J46"/>
    <mergeCell ref="H42:I42"/>
    <mergeCell ref="A52:A57"/>
    <mergeCell ref="C52:M52"/>
    <mergeCell ref="C53:M53"/>
    <mergeCell ref="D36:E36"/>
    <mergeCell ref="F36:G36"/>
    <mergeCell ref="H36:I36"/>
    <mergeCell ref="C61:M61"/>
    <mergeCell ref="L45:M46"/>
    <mergeCell ref="C51:M51"/>
    <mergeCell ref="C49:M49"/>
    <mergeCell ref="C50:M50"/>
    <mergeCell ref="C48:M48"/>
    <mergeCell ref="C56:M56"/>
    <mergeCell ref="C57:M57"/>
    <mergeCell ref="C54:M54"/>
    <mergeCell ref="C55:M55"/>
    <mergeCell ref="J40:K40"/>
    <mergeCell ref="L40:M40"/>
    <mergeCell ref="D38:E38"/>
    <mergeCell ref="F38:G38"/>
    <mergeCell ref="H38:I38"/>
    <mergeCell ref="J38:K38"/>
    <mergeCell ref="L38:M38"/>
    <mergeCell ref="D42:E42"/>
    <mergeCell ref="F42:G42"/>
    <mergeCell ref="D40:E40"/>
    <mergeCell ref="F40:G40"/>
    <mergeCell ref="H40:I40"/>
  </mergeCells>
  <hyperlinks>
    <hyperlink ref="C56" r:id="rId1"/>
  </hyperlinks>
  <pageMargins left="0.7" right="0.7" top="0.75" bottom="0.75" header="0.51180555555555496" footer="0.51180555555555496"/>
  <pageSetup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14" zoomScale="90" zoomScaleNormal="90" workbookViewId="0">
      <selection activeCell="C3" sqref="C3:M3"/>
    </sheetView>
  </sheetViews>
  <sheetFormatPr baseColWidth="10" defaultColWidth="9.140625" defaultRowHeight="15.75"/>
  <cols>
    <col min="1" max="1" width="29" style="1359" customWidth="1"/>
    <col min="2" max="2" width="29.7109375" style="1359" customWidth="1"/>
    <col min="3" max="13" width="11.42578125" style="1359" customWidth="1"/>
    <col min="14" max="16384" width="9.140625" style="1359"/>
  </cols>
  <sheetData>
    <row r="1" spans="1:13" ht="20.25" customHeight="1">
      <c r="A1" s="1735" t="s">
        <v>359</v>
      </c>
      <c r="B1" s="7151" t="s">
        <v>2774</v>
      </c>
      <c r="C1" s="7151"/>
      <c r="D1" s="7151"/>
      <c r="E1" s="7151"/>
      <c r="F1" s="7151"/>
      <c r="G1" s="7151"/>
      <c r="H1" s="7151"/>
      <c r="I1" s="7151"/>
      <c r="J1" s="7151"/>
      <c r="K1" s="7151"/>
      <c r="L1" s="7151"/>
      <c r="M1" s="7152"/>
    </row>
    <row r="2" spans="1:13" ht="54" customHeight="1">
      <c r="A2" s="6598" t="s">
        <v>2329</v>
      </c>
      <c r="B2" s="2450" t="s">
        <v>2330</v>
      </c>
      <c r="C2" s="7153" t="s">
        <v>1941</v>
      </c>
      <c r="D2" s="6602"/>
      <c r="E2" s="6602"/>
      <c r="F2" s="6602"/>
      <c r="G2" s="6602"/>
      <c r="H2" s="6602"/>
      <c r="I2" s="6602"/>
      <c r="J2" s="6602"/>
      <c r="K2" s="6602"/>
      <c r="L2" s="6602"/>
      <c r="M2" s="7154"/>
    </row>
    <row r="3" spans="1:13" ht="98.1" customHeight="1">
      <c r="A3" s="6599"/>
      <c r="B3" s="3345" t="s">
        <v>2643</v>
      </c>
      <c r="C3" s="5682" t="s">
        <v>2775</v>
      </c>
      <c r="D3" s="5682"/>
      <c r="E3" s="5682"/>
      <c r="F3" s="5682"/>
      <c r="G3" s="5682"/>
      <c r="H3" s="5682"/>
      <c r="I3" s="5682"/>
      <c r="J3" s="5682"/>
      <c r="K3" s="5682"/>
      <c r="L3" s="5682"/>
      <c r="M3" s="5683"/>
    </row>
    <row r="4" spans="1:13" ht="30.95" customHeight="1">
      <c r="A4" s="6599"/>
      <c r="B4" s="3183" t="s">
        <v>240</v>
      </c>
      <c r="C4" s="1539" t="s">
        <v>95</v>
      </c>
      <c r="D4" s="5702"/>
      <c r="E4" s="7101"/>
      <c r="F4" s="7097" t="s">
        <v>241</v>
      </c>
      <c r="G4" s="7098"/>
      <c r="H4" s="1539" t="s">
        <v>437</v>
      </c>
      <c r="I4" s="7148"/>
      <c r="J4" s="7149"/>
      <c r="K4" s="7149"/>
      <c r="L4" s="7149"/>
      <c r="M4" s="7150"/>
    </row>
    <row r="5" spans="1:13" ht="31.35" customHeight="1">
      <c r="A5" s="6599"/>
      <c r="B5" s="3183" t="s">
        <v>2333</v>
      </c>
      <c r="C5" s="5680"/>
      <c r="D5" s="5680"/>
      <c r="E5" s="5680"/>
      <c r="F5" s="5680"/>
      <c r="G5" s="5680"/>
      <c r="H5" s="5680"/>
      <c r="I5" s="5680"/>
      <c r="J5" s="5680"/>
      <c r="K5" s="5680"/>
      <c r="L5" s="5680"/>
      <c r="M5" s="5681"/>
    </row>
    <row r="6" spans="1:13" ht="15.6" customHeight="1">
      <c r="A6" s="6599"/>
      <c r="B6" s="3183" t="s">
        <v>2334</v>
      </c>
      <c r="C6" s="1483"/>
      <c r="D6" s="5680"/>
      <c r="E6" s="5680"/>
      <c r="F6" s="5680"/>
      <c r="G6" s="5680"/>
      <c r="H6" s="5680"/>
      <c r="I6" s="5680"/>
      <c r="J6" s="5680"/>
      <c r="K6" s="5680"/>
      <c r="L6" s="5680"/>
      <c r="M6" s="5681"/>
    </row>
    <row r="7" spans="1:13" ht="15.6" customHeight="1">
      <c r="A7" s="6599"/>
      <c r="B7" s="2338" t="s">
        <v>2335</v>
      </c>
      <c r="C7" s="1539" t="s">
        <v>288</v>
      </c>
      <c r="D7" s="1539" t="s">
        <v>359</v>
      </c>
      <c r="E7" s="1539" t="s">
        <v>359</v>
      </c>
      <c r="F7" s="1539" t="s">
        <v>359</v>
      </c>
      <c r="G7" s="1539" t="s">
        <v>359</v>
      </c>
      <c r="H7" s="2449" t="s">
        <v>244</v>
      </c>
      <c r="I7" s="5702" t="s">
        <v>289</v>
      </c>
      <c r="J7" s="5702"/>
      <c r="K7" s="5702"/>
      <c r="L7" s="5702"/>
      <c r="M7" s="5703"/>
    </row>
    <row r="8" spans="1:13" ht="15.6" customHeight="1">
      <c r="A8" s="6599"/>
      <c r="B8" s="6183" t="s">
        <v>2336</v>
      </c>
      <c r="C8" s="2390" t="s">
        <v>359</v>
      </c>
      <c r="D8" s="2390" t="s">
        <v>359</v>
      </c>
      <c r="E8" s="2390" t="s">
        <v>359</v>
      </c>
      <c r="F8" s="2390" t="s">
        <v>359</v>
      </c>
      <c r="G8" s="2390" t="s">
        <v>359</v>
      </c>
      <c r="H8" s="2390" t="s">
        <v>359</v>
      </c>
      <c r="I8" s="2390" t="s">
        <v>359</v>
      </c>
      <c r="J8" s="2390" t="s">
        <v>359</v>
      </c>
      <c r="K8" s="2390" t="s">
        <v>359</v>
      </c>
      <c r="L8" s="2390" t="s">
        <v>359</v>
      </c>
      <c r="M8" s="2136" t="s">
        <v>359</v>
      </c>
    </row>
    <row r="9" spans="1:13" ht="15.6" customHeight="1">
      <c r="A9" s="6599"/>
      <c r="B9" s="6183"/>
      <c r="C9" s="7057"/>
      <c r="D9" s="7057"/>
      <c r="E9" s="2390" t="s">
        <v>359</v>
      </c>
      <c r="F9" s="3685"/>
      <c r="G9" s="3685"/>
      <c r="H9" s="2390" t="s">
        <v>359</v>
      </c>
      <c r="I9" s="7017"/>
      <c r="J9" s="7017"/>
      <c r="K9" s="1666" t="s">
        <v>359</v>
      </c>
      <c r="L9" s="2390" t="s">
        <v>359</v>
      </c>
      <c r="M9" s="2136" t="s">
        <v>359</v>
      </c>
    </row>
    <row r="10" spans="1:13" ht="15.6" customHeight="1">
      <c r="A10" s="6599"/>
      <c r="B10" s="6185"/>
      <c r="C10" s="7017" t="s">
        <v>2337</v>
      </c>
      <c r="D10" s="7017"/>
      <c r="E10" s="7017"/>
      <c r="F10" s="7017" t="s">
        <v>2337</v>
      </c>
      <c r="G10" s="7017"/>
      <c r="H10" s="1666" t="s">
        <v>359</v>
      </c>
      <c r="I10" s="7017" t="s">
        <v>2337</v>
      </c>
      <c r="J10" s="7017"/>
      <c r="K10" s="7017" t="s">
        <v>2337</v>
      </c>
      <c r="L10" s="7017"/>
      <c r="M10" s="2135" t="s">
        <v>359</v>
      </c>
    </row>
    <row r="11" spans="1:13" ht="54" customHeight="1">
      <c r="A11" s="6599"/>
      <c r="B11" s="3183" t="s">
        <v>2338</v>
      </c>
      <c r="C11" s="5981" t="s">
        <v>2776</v>
      </c>
      <c r="D11" s="5981"/>
      <c r="E11" s="5981"/>
      <c r="F11" s="5981"/>
      <c r="G11" s="5981"/>
      <c r="H11" s="5981"/>
      <c r="I11" s="5981"/>
      <c r="J11" s="5981"/>
      <c r="K11" s="5981"/>
      <c r="L11" s="5981"/>
      <c r="M11" s="5982"/>
    </row>
    <row r="12" spans="1:13" ht="90.95" customHeight="1">
      <c r="A12" s="6599"/>
      <c r="B12" s="3183" t="s">
        <v>2689</v>
      </c>
      <c r="C12" s="5981" t="s">
        <v>2777</v>
      </c>
      <c r="D12" s="5981"/>
      <c r="E12" s="5981"/>
      <c r="F12" s="5981"/>
      <c r="G12" s="5981"/>
      <c r="H12" s="5981"/>
      <c r="I12" s="5981"/>
      <c r="J12" s="5981"/>
      <c r="K12" s="5981"/>
      <c r="L12" s="5981"/>
      <c r="M12" s="5982"/>
    </row>
    <row r="13" spans="1:13" ht="62.45" customHeight="1">
      <c r="A13" s="6599"/>
      <c r="B13" s="2338" t="s">
        <v>2649</v>
      </c>
      <c r="C13" s="6724" t="s">
        <v>2767</v>
      </c>
      <c r="D13" s="6724"/>
      <c r="E13" s="6724"/>
      <c r="F13" s="6724"/>
      <c r="G13" s="6724"/>
      <c r="H13" s="6724"/>
      <c r="I13" s="6724"/>
      <c r="J13" s="6724"/>
      <c r="K13" s="6724"/>
      <c r="L13" s="6724"/>
      <c r="M13" s="6725"/>
    </row>
    <row r="14" spans="1:13" ht="45.75" customHeight="1">
      <c r="A14" s="6599"/>
      <c r="B14" s="2339" t="s">
        <v>2651</v>
      </c>
      <c r="C14" s="5682" t="s">
        <v>1310</v>
      </c>
      <c r="D14" s="5682"/>
      <c r="E14" s="1536" t="s">
        <v>108</v>
      </c>
      <c r="F14" s="5682" t="s">
        <v>1386</v>
      </c>
      <c r="G14" s="5682"/>
      <c r="H14" s="5682"/>
      <c r="I14" s="5682"/>
      <c r="J14" s="5682"/>
      <c r="K14" s="5682"/>
      <c r="L14" s="5682"/>
      <c r="M14" s="5683"/>
    </row>
    <row r="15" spans="1:13" ht="15.6" customHeight="1">
      <c r="A15" s="7141" t="s">
        <v>359</v>
      </c>
      <c r="B15" s="2396" t="s">
        <v>230</v>
      </c>
      <c r="C15" s="5979" t="s">
        <v>1375</v>
      </c>
      <c r="D15" s="5979"/>
      <c r="E15" s="5979"/>
      <c r="F15" s="5979"/>
      <c r="G15" s="5979"/>
      <c r="H15" s="5979"/>
      <c r="I15" s="5979"/>
      <c r="J15" s="5979"/>
      <c r="K15" s="5979"/>
      <c r="L15" s="5979"/>
      <c r="M15" s="6524"/>
    </row>
    <row r="16" spans="1:13" ht="38.25" customHeight="1">
      <c r="A16" s="7142"/>
      <c r="B16" s="1631" t="s">
        <v>2652</v>
      </c>
      <c r="C16" s="6716" t="s">
        <v>1942</v>
      </c>
      <c r="D16" s="6716"/>
      <c r="E16" s="6716"/>
      <c r="F16" s="6716"/>
      <c r="G16" s="6716"/>
      <c r="H16" s="6716"/>
      <c r="I16" s="6716"/>
      <c r="J16" s="6716"/>
      <c r="K16" s="6716"/>
      <c r="L16" s="6716"/>
      <c r="M16" s="6717"/>
    </row>
    <row r="17" spans="1:13" ht="15.6" customHeight="1">
      <c r="A17" s="7142"/>
      <c r="B17" s="6181"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6" customHeight="1">
      <c r="A18" s="7142"/>
      <c r="B18" s="6181"/>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6" customHeight="1">
      <c r="A19" s="7142"/>
      <c r="B19" s="6181"/>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6" customHeight="1">
      <c r="A20" s="7142"/>
      <c r="B20" s="6181"/>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6" customHeight="1">
      <c r="A21" s="7142"/>
      <c r="B21" s="6181"/>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6" customHeight="1">
      <c r="A22" s="7142"/>
      <c r="B22" s="6181"/>
      <c r="C22" s="1408" t="s">
        <v>105</v>
      </c>
      <c r="D22" s="1406" t="s">
        <v>2351</v>
      </c>
      <c r="E22" s="1408" t="s">
        <v>2352</v>
      </c>
      <c r="F22" s="5708" t="s">
        <v>2653</v>
      </c>
      <c r="G22" s="5708"/>
      <c r="H22" s="5708"/>
      <c r="I22" s="1412" t="s">
        <v>359</v>
      </c>
      <c r="J22" s="1412" t="s">
        <v>359</v>
      </c>
      <c r="K22" s="1412" t="s">
        <v>359</v>
      </c>
      <c r="L22" s="1412" t="s">
        <v>359</v>
      </c>
      <c r="M22" s="1494" t="s">
        <v>359</v>
      </c>
    </row>
    <row r="23" spans="1:13" ht="15.6" customHeight="1">
      <c r="A23" s="7142"/>
      <c r="B23" s="6182"/>
      <c r="C23" s="1415" t="s">
        <v>359</v>
      </c>
      <c r="D23" s="1415" t="s">
        <v>359</v>
      </c>
      <c r="E23" s="1415" t="s">
        <v>359</v>
      </c>
      <c r="F23" s="1415"/>
      <c r="G23" s="1415" t="s">
        <v>359</v>
      </c>
      <c r="H23" s="1415" t="s">
        <v>359</v>
      </c>
      <c r="I23" s="1415" t="s">
        <v>359</v>
      </c>
      <c r="J23" s="1415" t="s">
        <v>359</v>
      </c>
      <c r="K23" s="1415" t="s">
        <v>359</v>
      </c>
      <c r="L23" s="1415" t="s">
        <v>359</v>
      </c>
      <c r="M23" s="1656" t="s">
        <v>359</v>
      </c>
    </row>
    <row r="24" spans="1:13" ht="15.6" customHeight="1">
      <c r="A24" s="7142"/>
      <c r="B24" s="6183"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6" customHeight="1">
      <c r="A25" s="7142"/>
      <c r="B25" s="6183"/>
      <c r="C25" s="1408" t="s">
        <v>2355</v>
      </c>
      <c r="D25" s="1417"/>
      <c r="E25" s="1408" t="s">
        <v>359</v>
      </c>
      <c r="F25" s="1408" t="s">
        <v>2356</v>
      </c>
      <c r="G25" s="1417" t="s">
        <v>359</v>
      </c>
      <c r="H25" s="1408" t="s">
        <v>359</v>
      </c>
      <c r="I25" s="1408" t="s">
        <v>2357</v>
      </c>
      <c r="J25" s="1417" t="s">
        <v>2351</v>
      </c>
      <c r="K25" s="1408" t="s">
        <v>359</v>
      </c>
      <c r="L25" s="1409" t="s">
        <v>359</v>
      </c>
      <c r="M25" s="1657" t="s">
        <v>359</v>
      </c>
    </row>
    <row r="26" spans="1:13" ht="15.6" customHeight="1">
      <c r="A26" s="7142"/>
      <c r="B26" s="6183"/>
      <c r="C26" s="1408" t="s">
        <v>2358</v>
      </c>
      <c r="D26" s="1419" t="s">
        <v>359</v>
      </c>
      <c r="E26" s="1409" t="s">
        <v>359</v>
      </c>
      <c r="F26" s="1408" t="s">
        <v>2359</v>
      </c>
      <c r="G26" s="1406"/>
      <c r="H26" s="1409" t="s">
        <v>359</v>
      </c>
      <c r="I26" s="1409" t="s">
        <v>359</v>
      </c>
      <c r="J26" s="1409" t="s">
        <v>359</v>
      </c>
      <c r="K26" s="1409" t="s">
        <v>359</v>
      </c>
      <c r="L26" s="1409" t="s">
        <v>359</v>
      </c>
      <c r="M26" s="1657" t="s">
        <v>359</v>
      </c>
    </row>
    <row r="27" spans="1:13" ht="15.6" customHeight="1">
      <c r="A27" s="7142"/>
      <c r="B27" s="6185"/>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6" customHeight="1">
      <c r="A28" s="7142"/>
      <c r="B28" s="7143"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31.35" customHeight="1">
      <c r="A29" s="7142"/>
      <c r="B29" s="7144"/>
      <c r="C29" s="1485" t="s">
        <v>2361</v>
      </c>
      <c r="D29" s="1488" t="s">
        <v>437</v>
      </c>
      <c r="E29" s="1408" t="s">
        <v>359</v>
      </c>
      <c r="F29" s="1409" t="s">
        <v>2362</v>
      </c>
      <c r="G29" s="1417" t="s">
        <v>437</v>
      </c>
      <c r="H29" s="1408" t="s">
        <v>359</v>
      </c>
      <c r="I29" s="1409" t="s">
        <v>2363</v>
      </c>
      <c r="J29" s="6616"/>
      <c r="K29" s="5682"/>
      <c r="L29" s="6617"/>
      <c r="M29" s="1492" t="s">
        <v>359</v>
      </c>
    </row>
    <row r="30" spans="1:13" ht="15.6" customHeight="1">
      <c r="A30" s="7142"/>
      <c r="B30" s="7145"/>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6" customHeight="1">
      <c r="A31" s="7142"/>
      <c r="B31" s="6181"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6" customHeight="1">
      <c r="A32" s="7142"/>
      <c r="B32" s="6181"/>
      <c r="C32" s="1408" t="s">
        <v>2365</v>
      </c>
      <c r="D32" s="1537">
        <v>2024</v>
      </c>
      <c r="E32" s="1422" t="s">
        <v>359</v>
      </c>
      <c r="F32" s="1408" t="s">
        <v>2366</v>
      </c>
      <c r="G32" s="1537">
        <v>2038</v>
      </c>
      <c r="H32" s="1422" t="s">
        <v>359</v>
      </c>
      <c r="I32" s="1409" t="s">
        <v>359</v>
      </c>
      <c r="J32" s="1422" t="s">
        <v>359</v>
      </c>
      <c r="K32" s="1422" t="s">
        <v>359</v>
      </c>
      <c r="L32" s="1409" t="s">
        <v>359</v>
      </c>
      <c r="M32" s="1657" t="s">
        <v>359</v>
      </c>
    </row>
    <row r="33" spans="1:13" ht="15.6" customHeight="1">
      <c r="A33" s="7142"/>
      <c r="B33" s="6182"/>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6" customHeight="1">
      <c r="A34" s="7142"/>
      <c r="B34" s="6183" t="s">
        <v>2367</v>
      </c>
      <c r="C34" s="3254" t="s">
        <v>359</v>
      </c>
      <c r="D34" s="3254" t="s">
        <v>359</v>
      </c>
      <c r="E34" s="3254" t="s">
        <v>359</v>
      </c>
      <c r="F34" s="3254" t="s">
        <v>359</v>
      </c>
      <c r="G34" s="3254" t="s">
        <v>359</v>
      </c>
      <c r="H34" s="3254" t="s">
        <v>359</v>
      </c>
      <c r="I34" s="3254" t="s">
        <v>359</v>
      </c>
      <c r="J34" s="3254" t="s">
        <v>359</v>
      </c>
      <c r="K34" s="3254" t="s">
        <v>359</v>
      </c>
      <c r="L34" s="3254" t="s">
        <v>359</v>
      </c>
      <c r="M34" s="3255" t="s">
        <v>359</v>
      </c>
    </row>
    <row r="35" spans="1:13" ht="15.6" customHeight="1">
      <c r="A35" s="7142"/>
      <c r="B35" s="6183"/>
      <c r="C35" s="3254" t="s">
        <v>359</v>
      </c>
      <c r="D35" s="3167" t="s">
        <v>2368</v>
      </c>
      <c r="E35" s="3167">
        <v>2023</v>
      </c>
      <c r="F35" s="3167" t="s">
        <v>2369</v>
      </c>
      <c r="G35" s="3167">
        <v>2024</v>
      </c>
      <c r="H35" s="3167" t="s">
        <v>2370</v>
      </c>
      <c r="I35" s="3167">
        <v>2025</v>
      </c>
      <c r="J35" s="3167" t="s">
        <v>2371</v>
      </c>
      <c r="K35" s="3167">
        <v>2026</v>
      </c>
      <c r="L35" s="3167" t="s">
        <v>2372</v>
      </c>
      <c r="M35" s="2134">
        <v>2027</v>
      </c>
    </row>
    <row r="36" spans="1:13" ht="15.6" customHeight="1">
      <c r="A36" s="7142"/>
      <c r="B36" s="6183"/>
      <c r="C36" s="3254" t="s">
        <v>359</v>
      </c>
      <c r="D36" s="6660"/>
      <c r="E36" s="6645"/>
      <c r="F36" s="6660">
        <v>1</v>
      </c>
      <c r="G36" s="6645"/>
      <c r="H36" s="6660">
        <v>1</v>
      </c>
      <c r="I36" s="6645"/>
      <c r="J36" s="6660">
        <v>1</v>
      </c>
      <c r="K36" s="6645"/>
      <c r="L36" s="6660">
        <v>1</v>
      </c>
      <c r="M36" s="5982"/>
    </row>
    <row r="37" spans="1:13" ht="15.6" customHeight="1">
      <c r="A37" s="7142"/>
      <c r="B37" s="6183"/>
      <c r="C37" s="3254" t="s">
        <v>359</v>
      </c>
      <c r="D37" s="3167" t="s">
        <v>2373</v>
      </c>
      <c r="E37" s="3167">
        <v>2028</v>
      </c>
      <c r="F37" s="3167" t="s">
        <v>2374</v>
      </c>
      <c r="G37" s="3167">
        <v>2029</v>
      </c>
      <c r="H37" s="3167" t="s">
        <v>2375</v>
      </c>
      <c r="I37" s="3167">
        <v>2030</v>
      </c>
      <c r="J37" s="3167" t="s">
        <v>2376</v>
      </c>
      <c r="K37" s="3167">
        <v>2031</v>
      </c>
      <c r="L37" s="3167" t="s">
        <v>2377</v>
      </c>
      <c r="M37" s="3168">
        <v>2032</v>
      </c>
    </row>
    <row r="38" spans="1:13" ht="15.6" customHeight="1">
      <c r="A38" s="7142"/>
      <c r="B38" s="6183"/>
      <c r="C38" s="3254" t="s">
        <v>359</v>
      </c>
      <c r="D38" s="6660">
        <v>1</v>
      </c>
      <c r="E38" s="6645"/>
      <c r="F38" s="6660">
        <v>1</v>
      </c>
      <c r="G38" s="6645"/>
      <c r="H38" s="6660">
        <v>1</v>
      </c>
      <c r="I38" s="6645"/>
      <c r="J38" s="6660">
        <v>1</v>
      </c>
      <c r="K38" s="6645"/>
      <c r="L38" s="6660">
        <v>1</v>
      </c>
      <c r="M38" s="5982"/>
    </row>
    <row r="39" spans="1:13" ht="15.6" customHeight="1">
      <c r="A39" s="7142"/>
      <c r="B39" s="6183"/>
      <c r="C39" s="3254" t="s">
        <v>359</v>
      </c>
      <c r="D39" s="3167" t="s">
        <v>2378</v>
      </c>
      <c r="E39" s="3167">
        <v>2033</v>
      </c>
      <c r="F39" s="3167" t="s">
        <v>2379</v>
      </c>
      <c r="G39" s="3167">
        <v>2034</v>
      </c>
      <c r="H39" s="3167" t="s">
        <v>2380</v>
      </c>
      <c r="I39" s="3167">
        <v>2035</v>
      </c>
      <c r="J39" s="3167" t="s">
        <v>2381</v>
      </c>
      <c r="K39" s="3167">
        <v>2036</v>
      </c>
      <c r="L39" s="3167" t="s">
        <v>2382</v>
      </c>
      <c r="M39" s="3168">
        <v>2037</v>
      </c>
    </row>
    <row r="40" spans="1:13" ht="15.6" customHeight="1">
      <c r="A40" s="7142"/>
      <c r="B40" s="6183"/>
      <c r="C40" s="3254" t="s">
        <v>359</v>
      </c>
      <c r="D40" s="6660">
        <v>1</v>
      </c>
      <c r="E40" s="6645"/>
      <c r="F40" s="6660">
        <v>1</v>
      </c>
      <c r="G40" s="6645"/>
      <c r="H40" s="6660">
        <v>1</v>
      </c>
      <c r="I40" s="6645"/>
      <c r="J40" s="6660">
        <v>1</v>
      </c>
      <c r="K40" s="6645"/>
      <c r="L40" s="6660">
        <v>1</v>
      </c>
      <c r="M40" s="5982"/>
    </row>
    <row r="41" spans="1:13" ht="15.6" customHeight="1">
      <c r="A41" s="7142"/>
      <c r="B41" s="6183"/>
      <c r="C41" s="3254" t="s">
        <v>359</v>
      </c>
      <c r="D41" s="3185" t="s">
        <v>2383</v>
      </c>
      <c r="E41" s="3185">
        <v>2038</v>
      </c>
      <c r="F41" s="3185" t="s">
        <v>2384</v>
      </c>
      <c r="G41" s="1729" t="s">
        <v>359</v>
      </c>
      <c r="H41" s="2389" t="s">
        <v>359</v>
      </c>
      <c r="I41" s="2389" t="s">
        <v>359</v>
      </c>
      <c r="J41" s="2389" t="s">
        <v>359</v>
      </c>
      <c r="K41" s="2389" t="s">
        <v>359</v>
      </c>
      <c r="L41" s="2389" t="s">
        <v>359</v>
      </c>
      <c r="M41" s="2134" t="s">
        <v>359</v>
      </c>
    </row>
    <row r="42" spans="1:13" ht="15.6" customHeight="1">
      <c r="A42" s="7142"/>
      <c r="B42" s="6183"/>
      <c r="C42" s="3254" t="s">
        <v>359</v>
      </c>
      <c r="D42" s="6660">
        <v>1</v>
      </c>
      <c r="E42" s="6645"/>
      <c r="F42" s="6810">
        <v>15</v>
      </c>
      <c r="G42" s="6810"/>
      <c r="H42" s="6810"/>
      <c r="I42" s="6810"/>
      <c r="J42" s="3358"/>
      <c r="K42" s="3359"/>
      <c r="L42" s="3358"/>
      <c r="M42" s="3360"/>
    </row>
    <row r="43" spans="1:13" ht="15.6" customHeight="1">
      <c r="A43" s="7142"/>
      <c r="B43" s="6183"/>
      <c r="C43" s="3728" t="s">
        <v>359</v>
      </c>
      <c r="D43" s="3728" t="s">
        <v>359</v>
      </c>
      <c r="E43" s="3728" t="s">
        <v>359</v>
      </c>
      <c r="F43" s="3728" t="s">
        <v>359</v>
      </c>
      <c r="G43" s="3728" t="s">
        <v>359</v>
      </c>
      <c r="H43" s="3728" t="s">
        <v>359</v>
      </c>
      <c r="I43" s="3728" t="s">
        <v>359</v>
      </c>
      <c r="J43" s="3728" t="s">
        <v>359</v>
      </c>
      <c r="K43" s="3728" t="s">
        <v>359</v>
      </c>
      <c r="L43" s="3728" t="s">
        <v>359</v>
      </c>
      <c r="M43" s="3729" t="s">
        <v>359</v>
      </c>
    </row>
    <row r="44" spans="1:13" ht="15.6" customHeight="1">
      <c r="A44" s="7142"/>
      <c r="B44" s="6184" t="s">
        <v>2385</v>
      </c>
      <c r="C44" s="1408" t="s">
        <v>359</v>
      </c>
      <c r="D44" s="1408" t="s">
        <v>359</v>
      </c>
      <c r="E44" s="1408" t="s">
        <v>359</v>
      </c>
      <c r="F44" s="1408" t="s">
        <v>359</v>
      </c>
      <c r="G44" s="1408" t="s">
        <v>359</v>
      </c>
      <c r="H44" s="1408" t="s">
        <v>359</v>
      </c>
      <c r="I44" s="1408" t="s">
        <v>359</v>
      </c>
      <c r="J44" s="1408" t="s">
        <v>359</v>
      </c>
      <c r="K44" s="1408" t="s">
        <v>359</v>
      </c>
      <c r="L44" s="1409" t="s">
        <v>359</v>
      </c>
      <c r="M44" s="1657" t="s">
        <v>359</v>
      </c>
    </row>
    <row r="45" spans="1:13" ht="15.6" customHeight="1">
      <c r="A45" s="7142"/>
      <c r="B45" s="6183"/>
      <c r="C45" s="1409" t="s">
        <v>359</v>
      </c>
      <c r="D45" s="1408" t="s">
        <v>93</v>
      </c>
      <c r="E45" s="1415" t="s">
        <v>95</v>
      </c>
      <c r="F45" s="6539" t="s">
        <v>2386</v>
      </c>
      <c r="G45" s="6540"/>
      <c r="H45" s="5979"/>
      <c r="I45" s="5979"/>
      <c r="J45" s="6541"/>
      <c r="K45" s="1408" t="s">
        <v>2387</v>
      </c>
      <c r="L45" s="6545"/>
      <c r="M45" s="6546"/>
    </row>
    <row r="46" spans="1:13" ht="15.6" customHeight="1">
      <c r="A46" s="7142"/>
      <c r="B46" s="6183"/>
      <c r="C46" s="1409" t="s">
        <v>359</v>
      </c>
      <c r="D46" s="1423"/>
      <c r="E46" s="1483" t="s">
        <v>2351</v>
      </c>
      <c r="F46" s="6539"/>
      <c r="G46" s="6542"/>
      <c r="H46" s="6543"/>
      <c r="I46" s="6543"/>
      <c r="J46" s="6544"/>
      <c r="K46" s="1409" t="s">
        <v>359</v>
      </c>
      <c r="L46" s="6547"/>
      <c r="M46" s="6548"/>
    </row>
    <row r="47" spans="1:13" ht="15.6" customHeight="1">
      <c r="A47" s="7142"/>
      <c r="B47" s="6185"/>
      <c r="C47" s="1412" t="s">
        <v>359</v>
      </c>
      <c r="D47" s="1412" t="s">
        <v>359</v>
      </c>
      <c r="E47" s="1412" t="s">
        <v>359</v>
      </c>
      <c r="F47" s="1412" t="s">
        <v>359</v>
      </c>
      <c r="G47" s="1412" t="s">
        <v>359</v>
      </c>
      <c r="H47" s="1412" t="s">
        <v>359</v>
      </c>
      <c r="I47" s="1412" t="s">
        <v>359</v>
      </c>
      <c r="J47" s="1412" t="s">
        <v>359</v>
      </c>
      <c r="K47" s="1412" t="s">
        <v>359</v>
      </c>
      <c r="L47" s="1409" t="s">
        <v>359</v>
      </c>
      <c r="M47" s="1657" t="s">
        <v>359</v>
      </c>
    </row>
    <row r="48" spans="1:13" ht="75.95" customHeight="1">
      <c r="A48" s="7142"/>
      <c r="B48" s="3183" t="s">
        <v>2388</v>
      </c>
      <c r="C48" s="6724" t="s">
        <v>2778</v>
      </c>
      <c r="D48" s="6724"/>
      <c r="E48" s="6724"/>
      <c r="F48" s="6724"/>
      <c r="G48" s="6724"/>
      <c r="H48" s="6724"/>
      <c r="I48" s="6724"/>
      <c r="J48" s="6724"/>
      <c r="K48" s="6724"/>
      <c r="L48" s="6724"/>
      <c r="M48" s="6725"/>
    </row>
    <row r="49" spans="1:13" ht="15.6" customHeight="1">
      <c r="A49" s="7142"/>
      <c r="B49" s="3183" t="s">
        <v>2390</v>
      </c>
      <c r="C49" s="5680" t="s">
        <v>2414</v>
      </c>
      <c r="D49" s="5680"/>
      <c r="E49" s="5680"/>
      <c r="F49" s="5680"/>
      <c r="G49" s="5680"/>
      <c r="H49" s="5680"/>
      <c r="I49" s="5680"/>
      <c r="J49" s="5680"/>
      <c r="K49" s="5680"/>
      <c r="L49" s="5680"/>
      <c r="M49" s="5681"/>
    </row>
    <row r="50" spans="1:13" ht="15.6" customHeight="1">
      <c r="A50" s="7142"/>
      <c r="B50" s="3183" t="s">
        <v>2392</v>
      </c>
      <c r="C50" s="5680">
        <v>30</v>
      </c>
      <c r="D50" s="5680"/>
      <c r="E50" s="5680"/>
      <c r="F50" s="5680"/>
      <c r="G50" s="5680"/>
      <c r="H50" s="5680"/>
      <c r="I50" s="5680"/>
      <c r="J50" s="5680"/>
      <c r="K50" s="5680"/>
      <c r="L50" s="5680"/>
      <c r="M50" s="5681"/>
    </row>
    <row r="51" spans="1:13" ht="15.6" customHeight="1">
      <c r="A51" s="7142"/>
      <c r="B51" s="1631" t="s">
        <v>2393</v>
      </c>
      <c r="C51" s="5680" t="s">
        <v>437</v>
      </c>
      <c r="D51" s="5680"/>
      <c r="E51" s="5680"/>
      <c r="F51" s="5680"/>
      <c r="G51" s="5680"/>
      <c r="H51" s="5680"/>
      <c r="I51" s="5680"/>
      <c r="J51" s="5680"/>
      <c r="K51" s="5680"/>
      <c r="L51" s="5680"/>
      <c r="M51" s="5681"/>
    </row>
    <row r="52" spans="1:13" ht="15.6" customHeight="1">
      <c r="A52" s="5945" t="s">
        <v>2394</v>
      </c>
      <c r="B52" s="1631" t="s">
        <v>2395</v>
      </c>
      <c r="C52" s="5680" t="s">
        <v>1376</v>
      </c>
      <c r="D52" s="5680"/>
      <c r="E52" s="5680"/>
      <c r="F52" s="5680"/>
      <c r="G52" s="5680"/>
      <c r="H52" s="5680"/>
      <c r="I52" s="5680"/>
      <c r="J52" s="5680"/>
      <c r="K52" s="5680"/>
      <c r="L52" s="5680"/>
      <c r="M52" s="5681"/>
    </row>
    <row r="53" spans="1:13" ht="15.6" customHeight="1">
      <c r="A53" s="5946"/>
      <c r="B53" s="1631" t="s">
        <v>2396</v>
      </c>
      <c r="C53" s="5680" t="s">
        <v>2413</v>
      </c>
      <c r="D53" s="5680"/>
      <c r="E53" s="5680"/>
      <c r="F53" s="5680"/>
      <c r="G53" s="5680"/>
      <c r="H53" s="5680"/>
      <c r="I53" s="5680"/>
      <c r="J53" s="5680"/>
      <c r="K53" s="5680"/>
      <c r="L53" s="5680"/>
      <c r="M53" s="5681"/>
    </row>
    <row r="54" spans="1:13" ht="15.6" customHeight="1">
      <c r="A54" s="5946"/>
      <c r="B54" s="1631" t="s">
        <v>2398</v>
      </c>
      <c r="C54" s="5682" t="s">
        <v>289</v>
      </c>
      <c r="D54" s="5682"/>
      <c r="E54" s="5682"/>
      <c r="F54" s="5682"/>
      <c r="G54" s="5682"/>
      <c r="H54" s="5682"/>
      <c r="I54" s="5682"/>
      <c r="J54" s="5682"/>
      <c r="K54" s="5682"/>
      <c r="L54" s="5682"/>
      <c r="M54" s="5683"/>
    </row>
    <row r="55" spans="1:13" ht="15.6" customHeight="1">
      <c r="A55" s="5946"/>
      <c r="B55" s="1631" t="s">
        <v>2399</v>
      </c>
      <c r="C55" s="5680" t="s">
        <v>2414</v>
      </c>
      <c r="D55" s="5680"/>
      <c r="E55" s="5680"/>
      <c r="F55" s="5680"/>
      <c r="G55" s="5680"/>
      <c r="H55" s="5680"/>
      <c r="I55" s="5680"/>
      <c r="J55" s="5680"/>
      <c r="K55" s="5680"/>
      <c r="L55" s="5680"/>
      <c r="M55" s="5681"/>
    </row>
    <row r="56" spans="1:13" ht="15.6" customHeight="1">
      <c r="A56" s="5946"/>
      <c r="B56" s="1631" t="s">
        <v>2400</v>
      </c>
      <c r="C56" s="7112" t="s">
        <v>1377</v>
      </c>
      <c r="D56" s="7112"/>
      <c r="E56" s="7112"/>
      <c r="F56" s="7112"/>
      <c r="G56" s="7112"/>
      <c r="H56" s="7112"/>
      <c r="I56" s="7112"/>
      <c r="J56" s="7112"/>
      <c r="K56" s="7112"/>
      <c r="L56" s="7112"/>
      <c r="M56" s="7138"/>
    </row>
    <row r="57" spans="1:13" ht="15.6" customHeight="1">
      <c r="A57" s="5959"/>
      <c r="B57" s="1631" t="s">
        <v>2401</v>
      </c>
      <c r="C57" s="5680">
        <v>3779595</v>
      </c>
      <c r="D57" s="5680"/>
      <c r="E57" s="5680"/>
      <c r="F57" s="5680"/>
      <c r="G57" s="5680"/>
      <c r="H57" s="5680"/>
      <c r="I57" s="5680"/>
      <c r="J57" s="5680"/>
      <c r="K57" s="5680"/>
      <c r="L57" s="5680"/>
      <c r="M57" s="5681"/>
    </row>
    <row r="58" spans="1:13" ht="15.6" customHeight="1">
      <c r="A58" s="7043" t="s">
        <v>2402</v>
      </c>
      <c r="B58" s="1632" t="s">
        <v>2403</v>
      </c>
      <c r="C58" s="5680" t="s">
        <v>1132</v>
      </c>
      <c r="D58" s="5680"/>
      <c r="E58" s="5680"/>
      <c r="F58" s="5680"/>
      <c r="G58" s="5680"/>
      <c r="H58" s="5680"/>
      <c r="I58" s="5680"/>
      <c r="J58" s="5680"/>
      <c r="K58" s="5680"/>
      <c r="L58" s="5680"/>
      <c r="M58" s="5681"/>
    </row>
    <row r="59" spans="1:13" ht="15.6" customHeight="1">
      <c r="A59" s="7044"/>
      <c r="B59" s="1632" t="s">
        <v>2404</v>
      </c>
      <c r="C59" s="5680" t="s">
        <v>2405</v>
      </c>
      <c r="D59" s="5680"/>
      <c r="E59" s="5680"/>
      <c r="F59" s="5680"/>
      <c r="G59" s="5680"/>
      <c r="H59" s="5680"/>
      <c r="I59" s="5680"/>
      <c r="J59" s="5680"/>
      <c r="K59" s="5680"/>
      <c r="L59" s="5680"/>
      <c r="M59" s="5681"/>
    </row>
    <row r="60" spans="1:13" ht="15.6" customHeight="1">
      <c r="A60" s="7044"/>
      <c r="B60" s="1632" t="s">
        <v>244</v>
      </c>
      <c r="C60" s="5682" t="s">
        <v>289</v>
      </c>
      <c r="D60" s="5682"/>
      <c r="E60" s="5682"/>
      <c r="F60" s="5682"/>
      <c r="G60" s="5682"/>
      <c r="H60" s="5682"/>
      <c r="I60" s="5682"/>
      <c r="J60" s="5682"/>
      <c r="K60" s="5682"/>
      <c r="L60" s="5682"/>
      <c r="M60" s="5683"/>
    </row>
    <row r="61" spans="1:13" ht="15.6" customHeight="1">
      <c r="A61" s="1736" t="s">
        <v>2406</v>
      </c>
      <c r="B61" s="3727" t="s">
        <v>359</v>
      </c>
      <c r="C61" s="7136" t="s">
        <v>359</v>
      </c>
      <c r="D61" s="7136"/>
      <c r="E61" s="7136"/>
      <c r="F61" s="7136"/>
      <c r="G61" s="7136"/>
      <c r="H61" s="7136"/>
      <c r="I61" s="7136"/>
      <c r="J61" s="7136"/>
      <c r="K61" s="7136"/>
      <c r="L61" s="7136"/>
      <c r="M61" s="7137"/>
    </row>
  </sheetData>
  <mergeCells count="70">
    <mergeCell ref="A58:A60"/>
    <mergeCell ref="C58:M58"/>
    <mergeCell ref="C59:M59"/>
    <mergeCell ref="C60:M60"/>
    <mergeCell ref="C61:M61"/>
    <mergeCell ref="C50:M50"/>
    <mergeCell ref="C51:M51"/>
    <mergeCell ref="A52:A57"/>
    <mergeCell ref="C52:M52"/>
    <mergeCell ref="C53:M53"/>
    <mergeCell ref="C54:M54"/>
    <mergeCell ref="C55:M55"/>
    <mergeCell ref="C56:M56"/>
    <mergeCell ref="C57:M57"/>
    <mergeCell ref="A15:A51"/>
    <mergeCell ref="C15:M15"/>
    <mergeCell ref="C16:M16"/>
    <mergeCell ref="B17:B23"/>
    <mergeCell ref="F22:H22"/>
    <mergeCell ref="B24:B27"/>
    <mergeCell ref="B28:B30"/>
    <mergeCell ref="B44:B47"/>
    <mergeCell ref="F45:F46"/>
    <mergeCell ref="G45:J46"/>
    <mergeCell ref="L45:M46"/>
    <mergeCell ref="C48:M48"/>
    <mergeCell ref="C49:M49"/>
    <mergeCell ref="D40:E40"/>
    <mergeCell ref="F40:G40"/>
    <mergeCell ref="H40:I40"/>
    <mergeCell ref="J40:K40"/>
    <mergeCell ref="L40:M40"/>
    <mergeCell ref="D42:E42"/>
    <mergeCell ref="F42:G42"/>
    <mergeCell ref="H42:I42"/>
    <mergeCell ref="F38:G38"/>
    <mergeCell ref="H38:I38"/>
    <mergeCell ref="J38:K38"/>
    <mergeCell ref="L38:M38"/>
    <mergeCell ref="D36:E36"/>
    <mergeCell ref="F36:G36"/>
    <mergeCell ref="H36:I36"/>
    <mergeCell ref="J36:K36"/>
    <mergeCell ref="L36:M36"/>
    <mergeCell ref="J29:L29"/>
    <mergeCell ref="B31:B33"/>
    <mergeCell ref="B34:B43"/>
    <mergeCell ref="K10:L10"/>
    <mergeCell ref="C11:M11"/>
    <mergeCell ref="C12:M12"/>
    <mergeCell ref="C13:M13"/>
    <mergeCell ref="C14:D14"/>
    <mergeCell ref="F14:M14"/>
    <mergeCell ref="B8:B10"/>
    <mergeCell ref="C9:D9"/>
    <mergeCell ref="I9:J9"/>
    <mergeCell ref="C10:E10"/>
    <mergeCell ref="F10:G10"/>
    <mergeCell ref="I10:J10"/>
    <mergeCell ref="D38:E38"/>
    <mergeCell ref="B1:M1"/>
    <mergeCell ref="A2:A14"/>
    <mergeCell ref="C2:M2"/>
    <mergeCell ref="C3:M3"/>
    <mergeCell ref="D4:E4"/>
    <mergeCell ref="F4:G4"/>
    <mergeCell ref="I4:M4"/>
    <mergeCell ref="C5:M5"/>
    <mergeCell ref="D6:M6"/>
    <mergeCell ref="I7:M7"/>
  </mergeCells>
  <hyperlinks>
    <hyperlink ref="C56" r:id="rId1"/>
  </hyperlinks>
  <pageMargins left="0.7" right="0.7" top="0.75" bottom="0.75" header="0.51180555555555496" footer="0.51180555555555496"/>
  <pageSetup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24" workbookViewId="0">
      <selection activeCell="H4" sqref="H4"/>
    </sheetView>
  </sheetViews>
  <sheetFormatPr baseColWidth="10" defaultColWidth="9.140625" defaultRowHeight="15.75"/>
  <cols>
    <col min="1" max="1" width="29" style="1359" customWidth="1"/>
    <col min="2" max="2" width="29.7109375" style="1359" customWidth="1"/>
    <col min="3" max="13" width="11.42578125" style="1359" customWidth="1"/>
    <col min="14" max="16384" width="9.140625" style="1359"/>
  </cols>
  <sheetData>
    <row r="1" spans="1:13" ht="20.25" customHeight="1" thickBot="1">
      <c r="A1" s="1735" t="s">
        <v>359</v>
      </c>
      <c r="B1" s="7151" t="s">
        <v>2779</v>
      </c>
      <c r="C1" s="7151"/>
      <c r="D1" s="7151"/>
      <c r="E1" s="7151"/>
      <c r="F1" s="7151"/>
      <c r="G1" s="7151"/>
      <c r="H1" s="7151"/>
      <c r="I1" s="7151"/>
      <c r="J1" s="7151"/>
      <c r="K1" s="7151"/>
      <c r="L1" s="7151"/>
      <c r="M1" s="7152"/>
    </row>
    <row r="2" spans="1:13" ht="54" customHeight="1">
      <c r="A2" s="6598" t="s">
        <v>2329</v>
      </c>
      <c r="B2" s="2450" t="s">
        <v>2330</v>
      </c>
      <c r="C2" s="7146" t="s">
        <v>1946</v>
      </c>
      <c r="D2" s="7134"/>
      <c r="E2" s="7134"/>
      <c r="F2" s="7134"/>
      <c r="G2" s="7134"/>
      <c r="H2" s="7134"/>
      <c r="I2" s="7134"/>
      <c r="J2" s="7134"/>
      <c r="K2" s="7134"/>
      <c r="L2" s="7134"/>
      <c r="M2" s="7147"/>
    </row>
    <row r="3" spans="1:13" ht="72.75" customHeight="1">
      <c r="A3" s="6599"/>
      <c r="B3" s="3345" t="s">
        <v>2643</v>
      </c>
      <c r="C3" s="5682" t="s">
        <v>2780</v>
      </c>
      <c r="D3" s="5682"/>
      <c r="E3" s="5682"/>
      <c r="F3" s="5682"/>
      <c r="G3" s="5682"/>
      <c r="H3" s="5682"/>
      <c r="I3" s="5682"/>
      <c r="J3" s="5682"/>
      <c r="K3" s="5682"/>
      <c r="L3" s="5682"/>
      <c r="M3" s="5683"/>
    </row>
    <row r="4" spans="1:13" ht="26.1" customHeight="1">
      <c r="A4" s="6599"/>
      <c r="B4" s="3183" t="s">
        <v>240</v>
      </c>
      <c r="C4" s="1655" t="s">
        <v>95</v>
      </c>
      <c r="D4" s="7082"/>
      <c r="E4" s="7160"/>
      <c r="F4" s="7161" t="s">
        <v>241</v>
      </c>
      <c r="G4" s="7162"/>
      <c r="H4" s="1655" t="s">
        <v>437</v>
      </c>
      <c r="I4" s="7155"/>
      <c r="J4" s="7156"/>
      <c r="K4" s="7156"/>
      <c r="L4" s="7156"/>
      <c r="M4" s="7157"/>
    </row>
    <row r="5" spans="1:13" ht="31.35" customHeight="1">
      <c r="A5" s="6599"/>
      <c r="B5" s="3183" t="s">
        <v>2333</v>
      </c>
      <c r="C5" s="5682"/>
      <c r="D5" s="5682"/>
      <c r="E5" s="5682"/>
      <c r="F5" s="5682"/>
      <c r="G5" s="5682"/>
      <c r="H5" s="5682"/>
      <c r="I5" s="5682"/>
      <c r="J5" s="5682"/>
      <c r="K5" s="5682"/>
      <c r="L5" s="5682"/>
      <c r="M5" s="5683"/>
    </row>
    <row r="6" spans="1:13" ht="15.6" customHeight="1">
      <c r="A6" s="6599"/>
      <c r="B6" s="3183" t="s">
        <v>2334</v>
      </c>
      <c r="C6" s="3119"/>
      <c r="D6" s="5682"/>
      <c r="E6" s="5682"/>
      <c r="F6" s="5682"/>
      <c r="G6" s="5682"/>
      <c r="H6" s="5682"/>
      <c r="I6" s="5682"/>
      <c r="J6" s="5682"/>
      <c r="K6" s="5682"/>
      <c r="L6" s="5682"/>
      <c r="M6" s="5683"/>
    </row>
    <row r="7" spans="1:13" ht="15.6" customHeight="1">
      <c r="A7" s="6599"/>
      <c r="B7" s="3183" t="s">
        <v>2335</v>
      </c>
      <c r="C7" s="1655" t="s">
        <v>288</v>
      </c>
      <c r="D7" s="1655" t="s">
        <v>359</v>
      </c>
      <c r="E7" s="1655" t="s">
        <v>359</v>
      </c>
      <c r="F7" s="1655" t="s">
        <v>359</v>
      </c>
      <c r="G7" s="1655" t="s">
        <v>359</v>
      </c>
      <c r="H7" s="2449" t="s">
        <v>244</v>
      </c>
      <c r="I7" s="7082" t="s">
        <v>289</v>
      </c>
      <c r="J7" s="7082"/>
      <c r="K7" s="7082"/>
      <c r="L7" s="7082"/>
      <c r="M7" s="7083"/>
    </row>
    <row r="8" spans="1:13" ht="15.6" customHeight="1">
      <c r="A8" s="6599"/>
      <c r="B8" s="6183" t="s">
        <v>2336</v>
      </c>
      <c r="C8" s="2390" t="s">
        <v>359</v>
      </c>
      <c r="D8" s="2390" t="s">
        <v>359</v>
      </c>
      <c r="E8" s="2390" t="s">
        <v>359</v>
      </c>
      <c r="F8" s="2390" t="s">
        <v>359</v>
      </c>
      <c r="G8" s="2390" t="s">
        <v>359</v>
      </c>
      <c r="H8" s="2390" t="s">
        <v>359</v>
      </c>
      <c r="I8" s="2390" t="s">
        <v>359</v>
      </c>
      <c r="J8" s="2390" t="s">
        <v>359</v>
      </c>
      <c r="K8" s="2390" t="s">
        <v>359</v>
      </c>
      <c r="L8" s="2390" t="s">
        <v>359</v>
      </c>
      <c r="M8" s="2136" t="s">
        <v>359</v>
      </c>
    </row>
    <row r="9" spans="1:13" ht="15.6" customHeight="1" thickBot="1">
      <c r="A9" s="6599"/>
      <c r="B9" s="6183"/>
      <c r="C9" s="7099"/>
      <c r="D9" s="7099"/>
      <c r="E9" s="2390" t="s">
        <v>359</v>
      </c>
      <c r="F9" s="3685"/>
      <c r="G9" s="3685"/>
      <c r="H9" s="2390" t="s">
        <v>359</v>
      </c>
      <c r="I9" s="7017"/>
      <c r="J9" s="7017"/>
      <c r="K9" s="1666" t="s">
        <v>359</v>
      </c>
      <c r="L9" s="2390" t="s">
        <v>359</v>
      </c>
      <c r="M9" s="2136" t="s">
        <v>359</v>
      </c>
    </row>
    <row r="10" spans="1:13" ht="15.6" customHeight="1">
      <c r="A10" s="6599"/>
      <c r="B10" s="6185"/>
      <c r="C10" s="7017" t="s">
        <v>2337</v>
      </c>
      <c r="D10" s="7017"/>
      <c r="E10" s="7017"/>
      <c r="F10" s="7017" t="s">
        <v>2337</v>
      </c>
      <c r="G10" s="7017"/>
      <c r="H10" s="1666" t="s">
        <v>359</v>
      </c>
      <c r="I10" s="7017" t="s">
        <v>2337</v>
      </c>
      <c r="J10" s="7017"/>
      <c r="K10" s="7017" t="s">
        <v>2337</v>
      </c>
      <c r="L10" s="7017"/>
      <c r="M10" s="2135" t="s">
        <v>359</v>
      </c>
    </row>
    <row r="11" spans="1:13" ht="48.95" customHeight="1">
      <c r="A11" s="6599"/>
      <c r="B11" s="3183" t="s">
        <v>2338</v>
      </c>
      <c r="C11" s="7153" t="s">
        <v>2781</v>
      </c>
      <c r="D11" s="6602"/>
      <c r="E11" s="6602"/>
      <c r="F11" s="6602"/>
      <c r="G11" s="6602"/>
      <c r="H11" s="6602"/>
      <c r="I11" s="6602"/>
      <c r="J11" s="6602"/>
      <c r="K11" s="6602"/>
      <c r="L11" s="6602"/>
      <c r="M11" s="7154"/>
    </row>
    <row r="12" spans="1:13" ht="63" customHeight="1">
      <c r="A12" s="6599"/>
      <c r="B12" s="3183" t="s">
        <v>2689</v>
      </c>
      <c r="C12" s="5682" t="s">
        <v>2782</v>
      </c>
      <c r="D12" s="5682"/>
      <c r="E12" s="5682"/>
      <c r="F12" s="5682"/>
      <c r="G12" s="5682"/>
      <c r="H12" s="5682"/>
      <c r="I12" s="5682"/>
      <c r="J12" s="5682"/>
      <c r="K12" s="5682"/>
      <c r="L12" s="5682"/>
      <c r="M12" s="5683"/>
    </row>
    <row r="13" spans="1:13" ht="57.95" customHeight="1">
      <c r="A13" s="6599"/>
      <c r="B13" s="3183" t="s">
        <v>2649</v>
      </c>
      <c r="C13" s="6724" t="s">
        <v>2767</v>
      </c>
      <c r="D13" s="6724"/>
      <c r="E13" s="6724"/>
      <c r="F13" s="6724"/>
      <c r="G13" s="6724"/>
      <c r="H13" s="6724"/>
      <c r="I13" s="6724"/>
      <c r="J13" s="6724"/>
      <c r="K13" s="6724"/>
      <c r="L13" s="6724"/>
      <c r="M13" s="6725"/>
    </row>
    <row r="14" spans="1:13" ht="45.75" customHeight="1">
      <c r="A14" s="6599"/>
      <c r="B14" s="3342" t="s">
        <v>2651</v>
      </c>
      <c r="C14" s="5682" t="s">
        <v>1310</v>
      </c>
      <c r="D14" s="5682"/>
      <c r="E14" s="1536" t="s">
        <v>108</v>
      </c>
      <c r="F14" s="5682" t="s">
        <v>284</v>
      </c>
      <c r="G14" s="5682"/>
      <c r="H14" s="5682"/>
      <c r="I14" s="5682"/>
      <c r="J14" s="5682"/>
      <c r="K14" s="5682"/>
      <c r="L14" s="5682"/>
      <c r="M14" s="5683"/>
    </row>
    <row r="15" spans="1:13" ht="15.6" customHeight="1">
      <c r="A15" s="7141" t="s">
        <v>359</v>
      </c>
      <c r="B15" s="3345" t="s">
        <v>230</v>
      </c>
      <c r="C15" s="5979" t="s">
        <v>1375</v>
      </c>
      <c r="D15" s="5979"/>
      <c r="E15" s="5979"/>
      <c r="F15" s="5979"/>
      <c r="G15" s="5979"/>
      <c r="H15" s="5979"/>
      <c r="I15" s="5979"/>
      <c r="J15" s="5979"/>
      <c r="K15" s="5979"/>
      <c r="L15" s="5979"/>
      <c r="M15" s="6524"/>
    </row>
    <row r="16" spans="1:13" ht="24" customHeight="1">
      <c r="A16" s="7142"/>
      <c r="B16" s="3183" t="s">
        <v>2652</v>
      </c>
      <c r="C16" s="6716" t="s">
        <v>1947</v>
      </c>
      <c r="D16" s="6716"/>
      <c r="E16" s="6716"/>
      <c r="F16" s="6716"/>
      <c r="G16" s="6716"/>
      <c r="H16" s="6716"/>
      <c r="I16" s="6716"/>
      <c r="J16" s="6716"/>
      <c r="K16" s="6716"/>
      <c r="L16" s="6716"/>
      <c r="M16" s="6717"/>
    </row>
    <row r="17" spans="1:13" ht="15.6" customHeight="1">
      <c r="A17" s="7142"/>
      <c r="B17" s="6183"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6" customHeight="1">
      <c r="A18" s="7142"/>
      <c r="B18" s="6183"/>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6" customHeight="1">
      <c r="A19" s="7142"/>
      <c r="B19" s="6183"/>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6" customHeight="1">
      <c r="A20" s="7142"/>
      <c r="B20" s="6183"/>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6" customHeight="1">
      <c r="A21" s="7142"/>
      <c r="B21" s="6183"/>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6" customHeight="1">
      <c r="A22" s="7142"/>
      <c r="B22" s="6183"/>
      <c r="C22" s="1408" t="s">
        <v>105</v>
      </c>
      <c r="D22" s="1406" t="s">
        <v>2351</v>
      </c>
      <c r="E22" s="1408" t="s">
        <v>2352</v>
      </c>
      <c r="F22" s="5708" t="s">
        <v>2783</v>
      </c>
      <c r="G22" s="5708"/>
      <c r="H22" s="5708"/>
      <c r="I22" s="1412" t="s">
        <v>359</v>
      </c>
      <c r="J22" s="1412" t="s">
        <v>359</v>
      </c>
      <c r="K22" s="1412" t="s">
        <v>359</v>
      </c>
      <c r="L22" s="1412" t="s">
        <v>359</v>
      </c>
      <c r="M22" s="1494" t="s">
        <v>359</v>
      </c>
    </row>
    <row r="23" spans="1:13" ht="15.6" customHeight="1">
      <c r="A23" s="7142"/>
      <c r="B23" s="6185"/>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6" customHeight="1">
      <c r="A24" s="7142"/>
      <c r="B24" s="6183"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6" customHeight="1">
      <c r="A25" s="7142"/>
      <c r="B25" s="6183"/>
      <c r="C25" s="1408" t="s">
        <v>2355</v>
      </c>
      <c r="D25" s="1417"/>
      <c r="E25" s="1408" t="s">
        <v>359</v>
      </c>
      <c r="F25" s="1408" t="s">
        <v>2356</v>
      </c>
      <c r="G25" s="1417" t="s">
        <v>2351</v>
      </c>
      <c r="H25" s="1408" t="s">
        <v>359</v>
      </c>
      <c r="I25" s="1408" t="s">
        <v>2357</v>
      </c>
      <c r="J25" s="1417" t="s">
        <v>359</v>
      </c>
      <c r="K25" s="1408" t="s">
        <v>359</v>
      </c>
      <c r="L25" s="1409" t="s">
        <v>359</v>
      </c>
      <c r="M25" s="1657" t="s">
        <v>359</v>
      </c>
    </row>
    <row r="26" spans="1:13" ht="15.6" customHeight="1">
      <c r="A26" s="7142"/>
      <c r="B26" s="6183"/>
      <c r="C26" s="1408" t="s">
        <v>2358</v>
      </c>
      <c r="D26" s="1419" t="s">
        <v>359</v>
      </c>
      <c r="E26" s="1409" t="s">
        <v>359</v>
      </c>
      <c r="F26" s="1408" t="s">
        <v>2359</v>
      </c>
      <c r="G26" s="1406" t="s">
        <v>359</v>
      </c>
      <c r="H26" s="1409" t="s">
        <v>359</v>
      </c>
      <c r="I26" s="1409" t="s">
        <v>359</v>
      </c>
      <c r="J26" s="1409" t="s">
        <v>359</v>
      </c>
      <c r="K26" s="1409" t="s">
        <v>359</v>
      </c>
      <c r="L26" s="1409" t="s">
        <v>359</v>
      </c>
      <c r="M26" s="1657" t="s">
        <v>359</v>
      </c>
    </row>
    <row r="27" spans="1:13" ht="15.6" customHeight="1">
      <c r="A27" s="7142"/>
      <c r="B27" s="6185"/>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6" customHeight="1">
      <c r="A28" s="7142"/>
      <c r="B28" s="7158"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31.35" customHeight="1">
      <c r="A29" s="7142"/>
      <c r="B29" s="6183"/>
      <c r="C29" s="1485" t="s">
        <v>2361</v>
      </c>
      <c r="D29" s="1488">
        <v>500</v>
      </c>
      <c r="E29" s="1408" t="s">
        <v>359</v>
      </c>
      <c r="F29" s="1409" t="s">
        <v>2362</v>
      </c>
      <c r="G29" s="1417">
        <v>2022</v>
      </c>
      <c r="H29" s="1408" t="s">
        <v>359</v>
      </c>
      <c r="I29" s="1409" t="s">
        <v>2363</v>
      </c>
      <c r="J29" s="6616" t="s">
        <v>2784</v>
      </c>
      <c r="K29" s="5682"/>
      <c r="L29" s="6617"/>
      <c r="M29" s="1492" t="s">
        <v>359</v>
      </c>
    </row>
    <row r="30" spans="1:13" ht="15.6" customHeight="1">
      <c r="A30" s="7142"/>
      <c r="B30" s="7159"/>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6" customHeight="1">
      <c r="A31" s="7142"/>
      <c r="B31" s="6183"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6" customHeight="1">
      <c r="A32" s="7142"/>
      <c r="B32" s="6183"/>
      <c r="C32" s="1408" t="s">
        <v>2365</v>
      </c>
      <c r="D32" s="1537">
        <v>2023</v>
      </c>
      <c r="E32" s="1422" t="s">
        <v>359</v>
      </c>
      <c r="F32" s="1408" t="s">
        <v>2366</v>
      </c>
      <c r="G32" s="1537">
        <v>2038</v>
      </c>
      <c r="H32" s="1422" t="s">
        <v>359</v>
      </c>
      <c r="I32" s="1409" t="s">
        <v>359</v>
      </c>
      <c r="J32" s="1422" t="s">
        <v>359</v>
      </c>
      <c r="K32" s="1422" t="s">
        <v>359</v>
      </c>
      <c r="L32" s="1409" t="s">
        <v>359</v>
      </c>
      <c r="M32" s="1657" t="s">
        <v>359</v>
      </c>
    </row>
    <row r="33" spans="1:13" ht="15.6" customHeight="1">
      <c r="A33" s="7142"/>
      <c r="B33" s="6185"/>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6" customHeight="1">
      <c r="A34" s="7142"/>
      <c r="B34" s="6183" t="s">
        <v>2367</v>
      </c>
      <c r="C34" s="3254" t="s">
        <v>359</v>
      </c>
      <c r="D34" s="3254" t="s">
        <v>359</v>
      </c>
      <c r="E34" s="3254" t="s">
        <v>359</v>
      </c>
      <c r="F34" s="3254" t="s">
        <v>359</v>
      </c>
      <c r="G34" s="3254" t="s">
        <v>359</v>
      </c>
      <c r="H34" s="3254" t="s">
        <v>359</v>
      </c>
      <c r="I34" s="3254" t="s">
        <v>359</v>
      </c>
      <c r="J34" s="3254" t="s">
        <v>359</v>
      </c>
      <c r="K34" s="3254" t="s">
        <v>359</v>
      </c>
      <c r="L34" s="3254" t="s">
        <v>359</v>
      </c>
      <c r="M34" s="3255" t="s">
        <v>359</v>
      </c>
    </row>
    <row r="35" spans="1:13" ht="15.6" customHeight="1">
      <c r="A35" s="7142"/>
      <c r="B35" s="6183"/>
      <c r="C35" s="3254" t="s">
        <v>359</v>
      </c>
      <c r="D35" s="3167" t="s">
        <v>2368</v>
      </c>
      <c r="E35" s="3167">
        <v>2023</v>
      </c>
      <c r="F35" s="3167" t="s">
        <v>2369</v>
      </c>
      <c r="G35" s="3167">
        <v>2024</v>
      </c>
      <c r="H35" s="3167" t="s">
        <v>2370</v>
      </c>
      <c r="I35" s="3167">
        <v>2025</v>
      </c>
      <c r="J35" s="3167" t="s">
        <v>2371</v>
      </c>
      <c r="K35" s="3167">
        <v>2026</v>
      </c>
      <c r="L35" s="3167" t="s">
        <v>2372</v>
      </c>
      <c r="M35" s="2134">
        <v>2027</v>
      </c>
    </row>
    <row r="36" spans="1:13" ht="15.6" customHeight="1">
      <c r="A36" s="7142"/>
      <c r="B36" s="6183"/>
      <c r="C36" s="3254" t="s">
        <v>359</v>
      </c>
      <c r="D36" s="6660">
        <v>500</v>
      </c>
      <c r="E36" s="6645"/>
      <c r="F36" s="6660">
        <v>500</v>
      </c>
      <c r="G36" s="6645"/>
      <c r="H36" s="6660">
        <v>500</v>
      </c>
      <c r="I36" s="6645"/>
      <c r="J36" s="6660">
        <v>500</v>
      </c>
      <c r="K36" s="6645"/>
      <c r="L36" s="6660">
        <v>500</v>
      </c>
      <c r="M36" s="5982"/>
    </row>
    <row r="37" spans="1:13" ht="15.6" customHeight="1">
      <c r="A37" s="7142"/>
      <c r="B37" s="6183"/>
      <c r="C37" s="3254" t="s">
        <v>359</v>
      </c>
      <c r="D37" s="3167" t="s">
        <v>2373</v>
      </c>
      <c r="E37" s="3167">
        <v>2028</v>
      </c>
      <c r="F37" s="3167" t="s">
        <v>2374</v>
      </c>
      <c r="G37" s="3167">
        <v>2029</v>
      </c>
      <c r="H37" s="3167" t="s">
        <v>2375</v>
      </c>
      <c r="I37" s="3167">
        <v>2030</v>
      </c>
      <c r="J37" s="3167" t="s">
        <v>2376</v>
      </c>
      <c r="K37" s="3167">
        <v>2031</v>
      </c>
      <c r="L37" s="3167" t="s">
        <v>2377</v>
      </c>
      <c r="M37" s="3168">
        <v>2032</v>
      </c>
    </row>
    <row r="38" spans="1:13" ht="15.6" customHeight="1">
      <c r="A38" s="7142"/>
      <c r="B38" s="6183"/>
      <c r="C38" s="3254" t="s">
        <v>359</v>
      </c>
      <c r="D38" s="6660">
        <v>500</v>
      </c>
      <c r="E38" s="6645"/>
      <c r="F38" s="6660">
        <v>500</v>
      </c>
      <c r="G38" s="6645"/>
      <c r="H38" s="6660">
        <v>500</v>
      </c>
      <c r="I38" s="6645"/>
      <c r="J38" s="6660">
        <v>500</v>
      </c>
      <c r="K38" s="6645"/>
      <c r="L38" s="6660">
        <v>500</v>
      </c>
      <c r="M38" s="5982"/>
    </row>
    <row r="39" spans="1:13" ht="15.6" customHeight="1">
      <c r="A39" s="7142"/>
      <c r="B39" s="6183"/>
      <c r="C39" s="3254" t="s">
        <v>359</v>
      </c>
      <c r="D39" s="3167" t="s">
        <v>2378</v>
      </c>
      <c r="E39" s="3167">
        <v>2033</v>
      </c>
      <c r="F39" s="3167" t="s">
        <v>2379</v>
      </c>
      <c r="G39" s="3167">
        <v>2034</v>
      </c>
      <c r="H39" s="3167" t="s">
        <v>2380</v>
      </c>
      <c r="I39" s="3167">
        <v>2035</v>
      </c>
      <c r="J39" s="3167" t="s">
        <v>2381</v>
      </c>
      <c r="K39" s="3167">
        <v>2036</v>
      </c>
      <c r="L39" s="3167" t="s">
        <v>2382</v>
      </c>
      <c r="M39" s="3168">
        <v>2037</v>
      </c>
    </row>
    <row r="40" spans="1:13" ht="15.6" customHeight="1">
      <c r="A40" s="7142"/>
      <c r="B40" s="6183"/>
      <c r="C40" s="3254" t="s">
        <v>359</v>
      </c>
      <c r="D40" s="6660">
        <v>500</v>
      </c>
      <c r="E40" s="6645"/>
      <c r="F40" s="6660">
        <v>500</v>
      </c>
      <c r="G40" s="6645"/>
      <c r="H40" s="6660">
        <v>500</v>
      </c>
      <c r="I40" s="6645"/>
      <c r="J40" s="6660">
        <v>500</v>
      </c>
      <c r="K40" s="6645"/>
      <c r="L40" s="6660">
        <v>500</v>
      </c>
      <c r="M40" s="5982"/>
    </row>
    <row r="41" spans="1:13" ht="15.6" customHeight="1">
      <c r="A41" s="7142"/>
      <c r="B41" s="6183"/>
      <c r="C41" s="3254" t="s">
        <v>359</v>
      </c>
      <c r="D41" s="3185" t="s">
        <v>2383</v>
      </c>
      <c r="E41" s="3185">
        <v>2038</v>
      </c>
      <c r="F41" s="3185" t="s">
        <v>2384</v>
      </c>
      <c r="G41" s="1729" t="s">
        <v>359</v>
      </c>
      <c r="H41" s="2389" t="s">
        <v>359</v>
      </c>
      <c r="I41" s="2389" t="s">
        <v>359</v>
      </c>
      <c r="J41" s="2389" t="s">
        <v>359</v>
      </c>
      <c r="K41" s="2389" t="s">
        <v>359</v>
      </c>
      <c r="L41" s="2389" t="s">
        <v>359</v>
      </c>
      <c r="M41" s="2134" t="s">
        <v>359</v>
      </c>
    </row>
    <row r="42" spans="1:13" ht="15.6" customHeight="1">
      <c r="A42" s="7142"/>
      <c r="B42" s="6183"/>
      <c r="C42" s="3254" t="s">
        <v>359</v>
      </c>
      <c r="D42" s="6660">
        <v>500</v>
      </c>
      <c r="E42" s="6645"/>
      <c r="F42" s="6809">
        <v>8000</v>
      </c>
      <c r="G42" s="6810"/>
      <c r="H42" s="6794"/>
      <c r="I42" s="6794"/>
      <c r="J42" s="3358"/>
      <c r="K42" s="3359"/>
      <c r="L42" s="3358"/>
      <c r="M42" s="3360"/>
    </row>
    <row r="43" spans="1:13" ht="15.6" customHeight="1">
      <c r="A43" s="7142"/>
      <c r="B43" s="6183"/>
      <c r="C43" s="3728" t="s">
        <v>359</v>
      </c>
      <c r="D43" s="3728" t="s">
        <v>359</v>
      </c>
      <c r="E43" s="3728" t="s">
        <v>359</v>
      </c>
      <c r="F43" s="3728" t="s">
        <v>359</v>
      </c>
      <c r="G43" s="3728" t="s">
        <v>359</v>
      </c>
      <c r="H43" s="3728" t="s">
        <v>359</v>
      </c>
      <c r="I43" s="3728" t="s">
        <v>359</v>
      </c>
      <c r="J43" s="3728" t="s">
        <v>359</v>
      </c>
      <c r="K43" s="3728" t="s">
        <v>359</v>
      </c>
      <c r="L43" s="3728" t="s">
        <v>359</v>
      </c>
      <c r="M43" s="3729" t="s">
        <v>359</v>
      </c>
    </row>
    <row r="44" spans="1:13" ht="15.6" customHeight="1">
      <c r="A44" s="7142"/>
      <c r="B44" s="6184" t="s">
        <v>2385</v>
      </c>
      <c r="C44" s="3254" t="s">
        <v>359</v>
      </c>
      <c r="D44" s="3254" t="s">
        <v>359</v>
      </c>
      <c r="E44" s="3254" t="s">
        <v>359</v>
      </c>
      <c r="F44" s="3254" t="s">
        <v>359</v>
      </c>
      <c r="G44" s="3254" t="s">
        <v>359</v>
      </c>
      <c r="H44" s="3254" t="s">
        <v>359</v>
      </c>
      <c r="I44" s="3254" t="s">
        <v>359</v>
      </c>
      <c r="J44" s="3254" t="s">
        <v>359</v>
      </c>
      <c r="K44" s="3254" t="s">
        <v>359</v>
      </c>
      <c r="L44" s="3730" t="s">
        <v>359</v>
      </c>
      <c r="M44" s="3731" t="s">
        <v>359</v>
      </c>
    </row>
    <row r="45" spans="1:13" ht="15.6" customHeight="1">
      <c r="A45" s="7142"/>
      <c r="B45" s="6183"/>
      <c r="C45" s="2390" t="s">
        <v>359</v>
      </c>
      <c r="D45" s="2389" t="s">
        <v>93</v>
      </c>
      <c r="E45" s="1729" t="s">
        <v>95</v>
      </c>
      <c r="F45" s="6197" t="s">
        <v>2386</v>
      </c>
      <c r="G45" s="6198" t="s">
        <v>359</v>
      </c>
      <c r="H45" s="6199"/>
      <c r="I45" s="6199"/>
      <c r="J45" s="7063"/>
      <c r="K45" s="2389" t="s">
        <v>2387</v>
      </c>
      <c r="L45" s="6191" t="s">
        <v>359</v>
      </c>
      <c r="M45" s="6192"/>
    </row>
    <row r="46" spans="1:13" ht="15.6" customHeight="1">
      <c r="A46" s="7142"/>
      <c r="B46" s="6183"/>
      <c r="C46" s="2390" t="s">
        <v>359</v>
      </c>
      <c r="D46" s="1732" t="s">
        <v>2441</v>
      </c>
      <c r="E46" s="3344"/>
      <c r="F46" s="6197"/>
      <c r="G46" s="7064"/>
      <c r="H46" s="7065"/>
      <c r="I46" s="7065"/>
      <c r="J46" s="7066"/>
      <c r="K46" s="2390" t="s">
        <v>359</v>
      </c>
      <c r="L46" s="6193"/>
      <c r="M46" s="6194"/>
    </row>
    <row r="47" spans="1:13" ht="15.6" customHeight="1">
      <c r="A47" s="7142"/>
      <c r="B47" s="6185"/>
      <c r="C47" s="1666" t="s">
        <v>359</v>
      </c>
      <c r="D47" s="1666" t="s">
        <v>359</v>
      </c>
      <c r="E47" s="1666" t="s">
        <v>359</v>
      </c>
      <c r="F47" s="1666" t="s">
        <v>359</v>
      </c>
      <c r="G47" s="1666" t="s">
        <v>359</v>
      </c>
      <c r="H47" s="1666" t="s">
        <v>359</v>
      </c>
      <c r="I47" s="1666" t="s">
        <v>359</v>
      </c>
      <c r="J47" s="1666" t="s">
        <v>359</v>
      </c>
      <c r="K47" s="1666" t="s">
        <v>359</v>
      </c>
      <c r="L47" s="2390" t="s">
        <v>359</v>
      </c>
      <c r="M47" s="2136" t="s">
        <v>359</v>
      </c>
    </row>
    <row r="48" spans="1:13" ht="78.95" customHeight="1">
      <c r="A48" s="7142"/>
      <c r="B48" s="3183" t="s">
        <v>2388</v>
      </c>
      <c r="C48" s="5682" t="s">
        <v>2785</v>
      </c>
      <c r="D48" s="5682"/>
      <c r="E48" s="5682"/>
      <c r="F48" s="5682"/>
      <c r="G48" s="5682"/>
      <c r="H48" s="5682"/>
      <c r="I48" s="5682"/>
      <c r="J48" s="5682"/>
      <c r="K48" s="5682"/>
      <c r="L48" s="5682"/>
      <c r="M48" s="5683"/>
    </row>
    <row r="49" spans="1:13" ht="15.6" customHeight="1">
      <c r="A49" s="7142"/>
      <c r="B49" s="3183" t="s">
        <v>2390</v>
      </c>
      <c r="C49" s="5680" t="s">
        <v>2692</v>
      </c>
      <c r="D49" s="5680"/>
      <c r="E49" s="5680"/>
      <c r="F49" s="5680"/>
      <c r="G49" s="5680"/>
      <c r="H49" s="5680"/>
      <c r="I49" s="5680"/>
      <c r="J49" s="5680"/>
      <c r="K49" s="5680"/>
      <c r="L49" s="5680"/>
      <c r="M49" s="5681"/>
    </row>
    <row r="50" spans="1:13" ht="15.6" customHeight="1">
      <c r="A50" s="7142"/>
      <c r="B50" s="3183" t="s">
        <v>2392</v>
      </c>
      <c r="C50" s="5680">
        <v>30</v>
      </c>
      <c r="D50" s="5680"/>
      <c r="E50" s="5680"/>
      <c r="F50" s="5680"/>
      <c r="G50" s="5680"/>
      <c r="H50" s="5680"/>
      <c r="I50" s="5680"/>
      <c r="J50" s="5680"/>
      <c r="K50" s="5680"/>
      <c r="L50" s="5680"/>
      <c r="M50" s="5681"/>
    </row>
    <row r="51" spans="1:13" ht="15.6" customHeight="1">
      <c r="A51" s="7142"/>
      <c r="B51" s="3183" t="s">
        <v>2393</v>
      </c>
      <c r="C51" s="5680">
        <v>2022</v>
      </c>
      <c r="D51" s="5680"/>
      <c r="E51" s="5680"/>
      <c r="F51" s="5680"/>
      <c r="G51" s="5680"/>
      <c r="H51" s="5680"/>
      <c r="I51" s="5680"/>
      <c r="J51" s="5680"/>
      <c r="K51" s="5680"/>
      <c r="L51" s="5680"/>
      <c r="M51" s="5681"/>
    </row>
    <row r="52" spans="1:13" ht="15.6" customHeight="1">
      <c r="A52" s="5945" t="s">
        <v>2394</v>
      </c>
      <c r="B52" s="3183" t="s">
        <v>2395</v>
      </c>
      <c r="C52" s="5680" t="s">
        <v>1376</v>
      </c>
      <c r="D52" s="5680"/>
      <c r="E52" s="5680"/>
      <c r="F52" s="5680"/>
      <c r="G52" s="5680"/>
      <c r="H52" s="5680"/>
      <c r="I52" s="5680"/>
      <c r="J52" s="5680"/>
      <c r="K52" s="5680"/>
      <c r="L52" s="5680"/>
      <c r="M52" s="5681"/>
    </row>
    <row r="53" spans="1:13" ht="15.6" customHeight="1">
      <c r="A53" s="5946"/>
      <c r="B53" s="3183" t="s">
        <v>2396</v>
      </c>
      <c r="C53" s="5680" t="s">
        <v>2413</v>
      </c>
      <c r="D53" s="5680"/>
      <c r="E53" s="5680"/>
      <c r="F53" s="5680"/>
      <c r="G53" s="5680"/>
      <c r="H53" s="5680"/>
      <c r="I53" s="5680"/>
      <c r="J53" s="5680"/>
      <c r="K53" s="5680"/>
      <c r="L53" s="5680"/>
      <c r="M53" s="5681"/>
    </row>
    <row r="54" spans="1:13" ht="15.6" customHeight="1">
      <c r="A54" s="5946"/>
      <c r="B54" s="1631" t="s">
        <v>2398</v>
      </c>
      <c r="C54" s="5682" t="s">
        <v>289</v>
      </c>
      <c r="D54" s="5682"/>
      <c r="E54" s="5682"/>
      <c r="F54" s="5682"/>
      <c r="G54" s="5682"/>
      <c r="H54" s="5682"/>
      <c r="I54" s="5682"/>
      <c r="J54" s="5682"/>
      <c r="K54" s="5682"/>
      <c r="L54" s="5682"/>
      <c r="M54" s="5683"/>
    </row>
    <row r="55" spans="1:13" ht="15.6" customHeight="1">
      <c r="A55" s="5946"/>
      <c r="B55" s="1631" t="s">
        <v>2399</v>
      </c>
      <c r="C55" s="5680" t="s">
        <v>2414</v>
      </c>
      <c r="D55" s="5680"/>
      <c r="E55" s="5680"/>
      <c r="F55" s="5680"/>
      <c r="G55" s="5680"/>
      <c r="H55" s="5680"/>
      <c r="I55" s="5680"/>
      <c r="J55" s="5680"/>
      <c r="K55" s="5680"/>
      <c r="L55" s="5680"/>
      <c r="M55" s="5681"/>
    </row>
    <row r="56" spans="1:13" ht="15.6" customHeight="1">
      <c r="A56" s="5946"/>
      <c r="B56" s="1631" t="s">
        <v>2400</v>
      </c>
      <c r="C56" s="7112" t="s">
        <v>1377</v>
      </c>
      <c r="D56" s="7112"/>
      <c r="E56" s="7112"/>
      <c r="F56" s="7112"/>
      <c r="G56" s="7112"/>
      <c r="H56" s="7112"/>
      <c r="I56" s="7112"/>
      <c r="J56" s="7112"/>
      <c r="K56" s="7112"/>
      <c r="L56" s="7112"/>
      <c r="M56" s="7138"/>
    </row>
    <row r="57" spans="1:13" ht="15.6" customHeight="1" thickBot="1">
      <c r="A57" s="5959"/>
      <c r="B57" s="1631" t="s">
        <v>2401</v>
      </c>
      <c r="C57" s="5680">
        <v>3779595</v>
      </c>
      <c r="D57" s="5680"/>
      <c r="E57" s="5680"/>
      <c r="F57" s="5680"/>
      <c r="G57" s="5680"/>
      <c r="H57" s="5680"/>
      <c r="I57" s="5680"/>
      <c r="J57" s="5680"/>
      <c r="K57" s="5680"/>
      <c r="L57" s="5680"/>
      <c r="M57" s="5681"/>
    </row>
    <row r="58" spans="1:13" ht="15.6" customHeight="1">
      <c r="A58" s="7043" t="s">
        <v>2402</v>
      </c>
      <c r="B58" s="1632" t="s">
        <v>2403</v>
      </c>
      <c r="C58" s="5680" t="s">
        <v>1132</v>
      </c>
      <c r="D58" s="5680"/>
      <c r="E58" s="5680"/>
      <c r="F58" s="5680"/>
      <c r="G58" s="5680"/>
      <c r="H58" s="5680"/>
      <c r="I58" s="5680"/>
      <c r="J58" s="5680"/>
      <c r="K58" s="5680"/>
      <c r="L58" s="5680"/>
      <c r="M58" s="5681"/>
    </row>
    <row r="59" spans="1:13" ht="15.6" customHeight="1">
      <c r="A59" s="7044"/>
      <c r="B59" s="1632" t="s">
        <v>2404</v>
      </c>
      <c r="C59" s="5680" t="s">
        <v>2405</v>
      </c>
      <c r="D59" s="5680"/>
      <c r="E59" s="5680"/>
      <c r="F59" s="5680"/>
      <c r="G59" s="5680"/>
      <c r="H59" s="5680"/>
      <c r="I59" s="5680"/>
      <c r="J59" s="5680"/>
      <c r="K59" s="5680"/>
      <c r="L59" s="5680"/>
      <c r="M59" s="5681"/>
    </row>
    <row r="60" spans="1:13" ht="15.6" customHeight="1" thickBot="1">
      <c r="A60" s="7044"/>
      <c r="B60" s="1632" t="s">
        <v>244</v>
      </c>
      <c r="C60" s="5682" t="s">
        <v>289</v>
      </c>
      <c r="D60" s="5682"/>
      <c r="E60" s="5682"/>
      <c r="F60" s="5682"/>
      <c r="G60" s="5682"/>
      <c r="H60" s="5682"/>
      <c r="I60" s="5682"/>
      <c r="J60" s="5682"/>
      <c r="K60" s="5682"/>
      <c r="L60" s="5682"/>
      <c r="M60" s="5683"/>
    </row>
    <row r="61" spans="1:13" ht="15.6" customHeight="1" thickBot="1">
      <c r="A61" s="1736" t="s">
        <v>2406</v>
      </c>
      <c r="B61" s="3727" t="s">
        <v>359</v>
      </c>
      <c r="C61" s="7136" t="s">
        <v>359</v>
      </c>
      <c r="D61" s="7136"/>
      <c r="E61" s="7136"/>
      <c r="F61" s="7136"/>
      <c r="G61" s="7136"/>
      <c r="H61" s="7136"/>
      <c r="I61" s="7136"/>
      <c r="J61" s="7136"/>
      <c r="K61" s="7136"/>
      <c r="L61" s="7136"/>
      <c r="M61" s="7137"/>
    </row>
  </sheetData>
  <mergeCells count="70">
    <mergeCell ref="I4:M4"/>
    <mergeCell ref="D6:M6"/>
    <mergeCell ref="B28:B30"/>
    <mergeCell ref="B1:M1"/>
    <mergeCell ref="A2:A14"/>
    <mergeCell ref="C2:M2"/>
    <mergeCell ref="C3:M3"/>
    <mergeCell ref="D4:E4"/>
    <mergeCell ref="F4:G4"/>
    <mergeCell ref="C5:M5"/>
    <mergeCell ref="I7:M7"/>
    <mergeCell ref="B8:B10"/>
    <mergeCell ref="I9:J9"/>
    <mergeCell ref="C10:E10"/>
    <mergeCell ref="F10:G10"/>
    <mergeCell ref="F14:M14"/>
    <mergeCell ref="C61:M61"/>
    <mergeCell ref="C50:M50"/>
    <mergeCell ref="C51:M51"/>
    <mergeCell ref="C52:M52"/>
    <mergeCell ref="C53:M53"/>
    <mergeCell ref="C54:M54"/>
    <mergeCell ref="C55:M55"/>
    <mergeCell ref="C56:M56"/>
    <mergeCell ref="C57:M57"/>
    <mergeCell ref="I10:J10"/>
    <mergeCell ref="C9:D9"/>
    <mergeCell ref="L45:M46"/>
    <mergeCell ref="C48:M48"/>
    <mergeCell ref="C11:M11"/>
    <mergeCell ref="C12:M12"/>
    <mergeCell ref="C13:M13"/>
    <mergeCell ref="K10:L10"/>
    <mergeCell ref="L40:M40"/>
    <mergeCell ref="L36:M36"/>
    <mergeCell ref="J38:K38"/>
    <mergeCell ref="L38:M38"/>
    <mergeCell ref="C14:D14"/>
    <mergeCell ref="B31:B33"/>
    <mergeCell ref="B34:B43"/>
    <mergeCell ref="H42:I42"/>
    <mergeCell ref="B44:B47"/>
    <mergeCell ref="F45:F46"/>
    <mergeCell ref="G45:J46"/>
    <mergeCell ref="D36:E36"/>
    <mergeCell ref="D42:E42"/>
    <mergeCell ref="F42:G42"/>
    <mergeCell ref="D40:E40"/>
    <mergeCell ref="F40:G40"/>
    <mergeCell ref="H40:I40"/>
    <mergeCell ref="J40:K40"/>
    <mergeCell ref="D38:E38"/>
    <mergeCell ref="F38:G38"/>
    <mergeCell ref="H38:I38"/>
    <mergeCell ref="A58:A60"/>
    <mergeCell ref="C58:M58"/>
    <mergeCell ref="C59:M59"/>
    <mergeCell ref="C60:M60"/>
    <mergeCell ref="C49:M49"/>
    <mergeCell ref="A52:A57"/>
    <mergeCell ref="A15:A51"/>
    <mergeCell ref="C15:M15"/>
    <mergeCell ref="C16:M16"/>
    <mergeCell ref="B17:B23"/>
    <mergeCell ref="F22:H22"/>
    <mergeCell ref="B24:B27"/>
    <mergeCell ref="F36:G36"/>
    <mergeCell ref="H36:I36"/>
    <mergeCell ref="J36:K36"/>
    <mergeCell ref="J29:L29"/>
  </mergeCells>
  <hyperlinks>
    <hyperlink ref="C56" r:id="rId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20" workbookViewId="0">
      <selection activeCell="H4" sqref="H4"/>
    </sheetView>
  </sheetViews>
  <sheetFormatPr baseColWidth="10" defaultColWidth="9.140625" defaultRowHeight="15.75"/>
  <cols>
    <col min="1" max="1" width="29" style="1359" customWidth="1"/>
    <col min="2" max="2" width="29.7109375" style="1359" customWidth="1"/>
    <col min="3" max="13" width="11.42578125" style="1359" customWidth="1"/>
    <col min="14" max="16384" width="9.140625" style="1359"/>
  </cols>
  <sheetData>
    <row r="1" spans="1:13" ht="20.25" customHeight="1" thickBot="1">
      <c r="A1" s="1735" t="s">
        <v>359</v>
      </c>
      <c r="B1" s="7151" t="s">
        <v>2786</v>
      </c>
      <c r="C1" s="7151"/>
      <c r="D1" s="7151"/>
      <c r="E1" s="7151"/>
      <c r="F1" s="7151"/>
      <c r="G1" s="7151"/>
      <c r="H1" s="7151"/>
      <c r="I1" s="7151"/>
      <c r="J1" s="7151"/>
      <c r="K1" s="7151"/>
      <c r="L1" s="7151"/>
      <c r="M1" s="7152"/>
    </row>
    <row r="2" spans="1:13" ht="54" customHeight="1">
      <c r="A2" s="6598" t="s">
        <v>2329</v>
      </c>
      <c r="B2" s="2450" t="s">
        <v>2330</v>
      </c>
      <c r="C2" s="7146" t="s">
        <v>1950</v>
      </c>
      <c r="D2" s="7134"/>
      <c r="E2" s="7134"/>
      <c r="F2" s="7134"/>
      <c r="G2" s="7134"/>
      <c r="H2" s="7134"/>
      <c r="I2" s="7134"/>
      <c r="J2" s="7134"/>
      <c r="K2" s="7134"/>
      <c r="L2" s="7134"/>
      <c r="M2" s="7147"/>
    </row>
    <row r="3" spans="1:13" ht="86.1" customHeight="1">
      <c r="A3" s="6599"/>
      <c r="B3" s="3345" t="s">
        <v>2643</v>
      </c>
      <c r="C3" s="5682" t="s">
        <v>2787</v>
      </c>
      <c r="D3" s="5682"/>
      <c r="E3" s="5682"/>
      <c r="F3" s="5682"/>
      <c r="G3" s="5682"/>
      <c r="H3" s="5682"/>
      <c r="I3" s="5682"/>
      <c r="J3" s="5682"/>
      <c r="K3" s="5682"/>
      <c r="L3" s="5682"/>
      <c r="M3" s="5683"/>
    </row>
    <row r="4" spans="1:13" ht="30.95" customHeight="1">
      <c r="A4" s="6599"/>
      <c r="B4" s="3183" t="s">
        <v>240</v>
      </c>
      <c r="C4" s="1655" t="s">
        <v>95</v>
      </c>
      <c r="D4" s="7082"/>
      <c r="E4" s="7160"/>
      <c r="F4" s="7161" t="s">
        <v>241</v>
      </c>
      <c r="G4" s="7162"/>
      <c r="H4" s="1655" t="s">
        <v>437</v>
      </c>
      <c r="I4" s="7155"/>
      <c r="J4" s="7156"/>
      <c r="K4" s="7156"/>
      <c r="L4" s="7156"/>
      <c r="M4" s="7157"/>
    </row>
    <row r="5" spans="1:13" ht="31.35" customHeight="1">
      <c r="A5" s="6599"/>
      <c r="B5" s="3183" t="s">
        <v>2333</v>
      </c>
      <c r="C5" s="5680"/>
      <c r="D5" s="5680"/>
      <c r="E5" s="5680"/>
      <c r="F5" s="5680"/>
      <c r="G5" s="5680"/>
      <c r="H5" s="5680"/>
      <c r="I5" s="5680"/>
      <c r="J5" s="5680"/>
      <c r="K5" s="5680"/>
      <c r="L5" s="5680"/>
      <c r="M5" s="5681"/>
    </row>
    <row r="6" spans="1:13" ht="15.6" customHeight="1">
      <c r="A6" s="6599"/>
      <c r="B6" s="3183" t="s">
        <v>2334</v>
      </c>
      <c r="C6" s="1483"/>
      <c r="D6" s="5680"/>
      <c r="E6" s="5680"/>
      <c r="F6" s="5680"/>
      <c r="G6" s="5680"/>
      <c r="H6" s="5680"/>
      <c r="I6" s="5680"/>
      <c r="J6" s="5680"/>
      <c r="K6" s="5680"/>
      <c r="L6" s="5680"/>
      <c r="M6" s="5681"/>
    </row>
    <row r="7" spans="1:13" ht="15.6" customHeight="1">
      <c r="A7" s="6599"/>
      <c r="B7" s="3183" t="s">
        <v>2335</v>
      </c>
      <c r="C7" s="1539" t="s">
        <v>288</v>
      </c>
      <c r="D7" s="1539" t="s">
        <v>359</v>
      </c>
      <c r="E7" s="1539" t="s">
        <v>359</v>
      </c>
      <c r="F7" s="1539" t="s">
        <v>359</v>
      </c>
      <c r="G7" s="1539" t="s">
        <v>359</v>
      </c>
      <c r="H7" s="2449" t="s">
        <v>244</v>
      </c>
      <c r="I7" s="5702" t="s">
        <v>289</v>
      </c>
      <c r="J7" s="5702"/>
      <c r="K7" s="5702"/>
      <c r="L7" s="5702"/>
      <c r="M7" s="5703"/>
    </row>
    <row r="8" spans="1:13" ht="15.6" customHeight="1">
      <c r="A8" s="6599"/>
      <c r="B8" s="6183" t="s">
        <v>2336</v>
      </c>
      <c r="C8" s="1409" t="s">
        <v>359</v>
      </c>
      <c r="D8" s="1409" t="s">
        <v>359</v>
      </c>
      <c r="E8" s="1409" t="s">
        <v>359</v>
      </c>
      <c r="F8" s="1409" t="s">
        <v>359</v>
      </c>
      <c r="G8" s="1409" t="s">
        <v>359</v>
      </c>
      <c r="H8" s="1409" t="s">
        <v>359</v>
      </c>
      <c r="I8" s="1409" t="s">
        <v>359</v>
      </c>
      <c r="J8" s="1409" t="s">
        <v>359</v>
      </c>
      <c r="K8" s="1409" t="s">
        <v>359</v>
      </c>
      <c r="L8" s="1409" t="s">
        <v>359</v>
      </c>
      <c r="M8" s="1657" t="s">
        <v>359</v>
      </c>
    </row>
    <row r="9" spans="1:13" ht="15.6" customHeight="1">
      <c r="A9" s="6599"/>
      <c r="B9" s="6183"/>
      <c r="C9" s="7132"/>
      <c r="D9" s="7132"/>
      <c r="E9" s="1409" t="s">
        <v>359</v>
      </c>
      <c r="F9" s="7132"/>
      <c r="G9" s="7132"/>
      <c r="H9" s="1409" t="s">
        <v>359</v>
      </c>
      <c r="I9" s="5708"/>
      <c r="J9" s="5708"/>
      <c r="K9" s="1412" t="s">
        <v>359</v>
      </c>
      <c r="L9" s="1409" t="s">
        <v>359</v>
      </c>
      <c r="M9" s="1657" t="s">
        <v>359</v>
      </c>
    </row>
    <row r="10" spans="1:13" ht="15.6" customHeight="1">
      <c r="A10" s="6599"/>
      <c r="B10" s="6185"/>
      <c r="C10" s="5708" t="s">
        <v>2337</v>
      </c>
      <c r="D10" s="5708"/>
      <c r="E10" s="5708"/>
      <c r="F10" s="5708" t="s">
        <v>2337</v>
      </c>
      <c r="G10" s="5708"/>
      <c r="H10" s="1412" t="s">
        <v>359</v>
      </c>
      <c r="I10" s="5708" t="s">
        <v>2337</v>
      </c>
      <c r="J10" s="5708"/>
      <c r="K10" s="5708" t="s">
        <v>2337</v>
      </c>
      <c r="L10" s="5708"/>
      <c r="M10" s="1494" t="s">
        <v>359</v>
      </c>
    </row>
    <row r="11" spans="1:13" ht="48.95" customHeight="1">
      <c r="A11" s="6599"/>
      <c r="B11" s="3183" t="s">
        <v>2338</v>
      </c>
      <c r="C11" s="7153" t="s">
        <v>2788</v>
      </c>
      <c r="D11" s="6602"/>
      <c r="E11" s="6602"/>
      <c r="F11" s="6602"/>
      <c r="G11" s="6602"/>
      <c r="H11" s="6602"/>
      <c r="I11" s="6602"/>
      <c r="J11" s="6602"/>
      <c r="K11" s="6602"/>
      <c r="L11" s="6602"/>
      <c r="M11" s="7154"/>
    </row>
    <row r="12" spans="1:13" ht="86.1" customHeight="1">
      <c r="A12" s="6599"/>
      <c r="B12" s="3183" t="s">
        <v>2689</v>
      </c>
      <c r="C12" s="5682" t="s">
        <v>2789</v>
      </c>
      <c r="D12" s="5682"/>
      <c r="E12" s="5682"/>
      <c r="F12" s="5682"/>
      <c r="G12" s="5682"/>
      <c r="H12" s="5682"/>
      <c r="I12" s="5682"/>
      <c r="J12" s="5682"/>
      <c r="K12" s="5682"/>
      <c r="L12" s="5682"/>
      <c r="M12" s="5683"/>
    </row>
    <row r="13" spans="1:13" ht="62.45" customHeight="1">
      <c r="A13" s="6599"/>
      <c r="B13" s="3183" t="s">
        <v>2649</v>
      </c>
      <c r="C13" s="6724" t="s">
        <v>2767</v>
      </c>
      <c r="D13" s="6724"/>
      <c r="E13" s="6724"/>
      <c r="F13" s="6724"/>
      <c r="G13" s="6724"/>
      <c r="H13" s="6724"/>
      <c r="I13" s="6724"/>
      <c r="J13" s="6724"/>
      <c r="K13" s="6724"/>
      <c r="L13" s="6724"/>
      <c r="M13" s="6725"/>
    </row>
    <row r="14" spans="1:13" ht="45.75" customHeight="1">
      <c r="A14" s="6599"/>
      <c r="B14" s="3342" t="s">
        <v>2651</v>
      </c>
      <c r="C14" s="5682" t="s">
        <v>1257</v>
      </c>
      <c r="D14" s="5682"/>
      <c r="E14" s="1536" t="s">
        <v>108</v>
      </c>
      <c r="F14" s="5682" t="s">
        <v>1952</v>
      </c>
      <c r="G14" s="5682"/>
      <c r="H14" s="5682"/>
      <c r="I14" s="5682"/>
      <c r="J14" s="5682"/>
      <c r="K14" s="5682"/>
      <c r="L14" s="5682"/>
      <c r="M14" s="5683"/>
    </row>
    <row r="15" spans="1:13" ht="15.6" customHeight="1">
      <c r="A15" s="7141" t="s">
        <v>359</v>
      </c>
      <c r="B15" s="3345" t="s">
        <v>230</v>
      </c>
      <c r="C15" s="5979" t="s">
        <v>11</v>
      </c>
      <c r="D15" s="5979"/>
      <c r="E15" s="5979"/>
      <c r="F15" s="5979"/>
      <c r="G15" s="5979"/>
      <c r="H15" s="5979"/>
      <c r="I15" s="5979"/>
      <c r="J15" s="5979"/>
      <c r="K15" s="5979"/>
      <c r="L15" s="5979"/>
      <c r="M15" s="6524"/>
    </row>
    <row r="16" spans="1:13" ht="24" customHeight="1">
      <c r="A16" s="7142"/>
      <c r="B16" s="3183" t="s">
        <v>2652</v>
      </c>
      <c r="C16" s="6716" t="s">
        <v>1951</v>
      </c>
      <c r="D16" s="6716"/>
      <c r="E16" s="6716"/>
      <c r="F16" s="6716"/>
      <c r="G16" s="6716"/>
      <c r="H16" s="6716"/>
      <c r="I16" s="6716"/>
      <c r="J16" s="6716"/>
      <c r="K16" s="6716"/>
      <c r="L16" s="6716"/>
      <c r="M16" s="6717"/>
    </row>
    <row r="17" spans="1:13" ht="15.6" customHeight="1">
      <c r="A17" s="7142"/>
      <c r="B17" s="6183" t="s">
        <v>2341</v>
      </c>
      <c r="C17" s="1409" t="s">
        <v>359</v>
      </c>
      <c r="D17" s="1408" t="s">
        <v>359</v>
      </c>
      <c r="E17" s="1408" t="s">
        <v>359</v>
      </c>
      <c r="F17" s="1408" t="s">
        <v>359</v>
      </c>
      <c r="G17" s="1408" t="s">
        <v>359</v>
      </c>
      <c r="H17" s="1408" t="s">
        <v>359</v>
      </c>
      <c r="I17" s="1408" t="s">
        <v>359</v>
      </c>
      <c r="J17" s="1408" t="s">
        <v>359</v>
      </c>
      <c r="K17" s="1408" t="s">
        <v>359</v>
      </c>
      <c r="L17" s="1408" t="s">
        <v>359</v>
      </c>
      <c r="M17" s="1492" t="s">
        <v>359</v>
      </c>
    </row>
    <row r="18" spans="1:13" ht="15.6" customHeight="1">
      <c r="A18" s="7142"/>
      <c r="B18" s="6183"/>
      <c r="C18" s="1409" t="s">
        <v>359</v>
      </c>
      <c r="D18" s="1415" t="s">
        <v>359</v>
      </c>
      <c r="E18" s="1408" t="s">
        <v>359</v>
      </c>
      <c r="F18" s="1415" t="s">
        <v>359</v>
      </c>
      <c r="G18" s="1408" t="s">
        <v>359</v>
      </c>
      <c r="H18" s="1415" t="s">
        <v>359</v>
      </c>
      <c r="I18" s="1408" t="s">
        <v>359</v>
      </c>
      <c r="J18" s="1415" t="s">
        <v>359</v>
      </c>
      <c r="K18" s="1408" t="s">
        <v>359</v>
      </c>
      <c r="L18" s="1408" t="s">
        <v>359</v>
      </c>
      <c r="M18" s="1492" t="s">
        <v>359</v>
      </c>
    </row>
    <row r="19" spans="1:13" ht="15.6" customHeight="1">
      <c r="A19" s="7142"/>
      <c r="B19" s="6183"/>
      <c r="C19" s="1408"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6" customHeight="1">
      <c r="A20" s="7142"/>
      <c r="B20" s="6183"/>
      <c r="C20" s="1408"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6" customHeight="1">
      <c r="A21" s="7142"/>
      <c r="B21" s="6183"/>
      <c r="C21" s="1408" t="s">
        <v>2349</v>
      </c>
      <c r="D21" s="1406" t="s">
        <v>359</v>
      </c>
      <c r="E21" s="1408" t="s">
        <v>2350</v>
      </c>
      <c r="F21" s="1406" t="s">
        <v>359</v>
      </c>
      <c r="G21" s="1408" t="s">
        <v>359</v>
      </c>
      <c r="H21" s="1408" t="s">
        <v>359</v>
      </c>
      <c r="I21" s="1408" t="s">
        <v>359</v>
      </c>
      <c r="J21" s="1408" t="s">
        <v>359</v>
      </c>
      <c r="K21" s="1408" t="s">
        <v>359</v>
      </c>
      <c r="L21" s="1408" t="s">
        <v>359</v>
      </c>
      <c r="M21" s="1492" t="s">
        <v>359</v>
      </c>
    </row>
    <row r="22" spans="1:13" ht="15.6" customHeight="1">
      <c r="A22" s="7142"/>
      <c r="B22" s="6183"/>
      <c r="C22" s="1408" t="s">
        <v>105</v>
      </c>
      <c r="D22" s="1406" t="s">
        <v>2351</v>
      </c>
      <c r="E22" s="1408" t="s">
        <v>2352</v>
      </c>
      <c r="F22" s="5708" t="s">
        <v>2783</v>
      </c>
      <c r="G22" s="5708"/>
      <c r="H22" s="5708"/>
      <c r="I22" s="1412" t="s">
        <v>359</v>
      </c>
      <c r="J22" s="1412" t="s">
        <v>359</v>
      </c>
      <c r="K22" s="1412" t="s">
        <v>359</v>
      </c>
      <c r="L22" s="1412" t="s">
        <v>359</v>
      </c>
      <c r="M22" s="1494" t="s">
        <v>359</v>
      </c>
    </row>
    <row r="23" spans="1:13" ht="15.6" customHeight="1">
      <c r="A23" s="7142"/>
      <c r="B23" s="6185"/>
      <c r="C23" s="1415" t="s">
        <v>359</v>
      </c>
      <c r="D23" s="1415" t="s">
        <v>359</v>
      </c>
      <c r="E23" s="1415" t="s">
        <v>359</v>
      </c>
      <c r="F23" s="1415" t="s">
        <v>359</v>
      </c>
      <c r="G23" s="1415" t="s">
        <v>359</v>
      </c>
      <c r="H23" s="1415" t="s">
        <v>359</v>
      </c>
      <c r="I23" s="1415" t="s">
        <v>359</v>
      </c>
      <c r="J23" s="1415" t="s">
        <v>359</v>
      </c>
      <c r="K23" s="1415" t="s">
        <v>359</v>
      </c>
      <c r="L23" s="1415" t="s">
        <v>359</v>
      </c>
      <c r="M23" s="1656" t="s">
        <v>359</v>
      </c>
    </row>
    <row r="24" spans="1:13" ht="15.6" customHeight="1">
      <c r="A24" s="7142"/>
      <c r="B24" s="6183" t="s">
        <v>2354</v>
      </c>
      <c r="C24" s="1408" t="s">
        <v>359</v>
      </c>
      <c r="D24" s="1408" t="s">
        <v>359</v>
      </c>
      <c r="E24" s="1408" t="s">
        <v>359</v>
      </c>
      <c r="F24" s="1408" t="s">
        <v>359</v>
      </c>
      <c r="G24" s="1408" t="s">
        <v>359</v>
      </c>
      <c r="H24" s="1408" t="s">
        <v>359</v>
      </c>
      <c r="I24" s="1408" t="s">
        <v>359</v>
      </c>
      <c r="J24" s="1408" t="s">
        <v>359</v>
      </c>
      <c r="K24" s="1408" t="s">
        <v>359</v>
      </c>
      <c r="L24" s="1409" t="s">
        <v>359</v>
      </c>
      <c r="M24" s="1657" t="s">
        <v>359</v>
      </c>
    </row>
    <row r="25" spans="1:13" ht="15.6" customHeight="1">
      <c r="A25" s="7142"/>
      <c r="B25" s="6183"/>
      <c r="C25" s="1408" t="s">
        <v>2355</v>
      </c>
      <c r="D25" s="1417"/>
      <c r="E25" s="1408" t="s">
        <v>359</v>
      </c>
      <c r="F25" s="1408" t="s">
        <v>2356</v>
      </c>
      <c r="G25" s="1417" t="s">
        <v>2351</v>
      </c>
      <c r="H25" s="1408" t="s">
        <v>359</v>
      </c>
      <c r="I25" s="1408" t="s">
        <v>2357</v>
      </c>
      <c r="J25" s="1417" t="s">
        <v>359</v>
      </c>
      <c r="K25" s="1408" t="s">
        <v>359</v>
      </c>
      <c r="L25" s="1409" t="s">
        <v>359</v>
      </c>
      <c r="M25" s="1657" t="s">
        <v>359</v>
      </c>
    </row>
    <row r="26" spans="1:13" ht="15.6" customHeight="1">
      <c r="A26" s="7142"/>
      <c r="B26" s="6183"/>
      <c r="C26" s="1408" t="s">
        <v>2358</v>
      </c>
      <c r="D26" s="1419" t="s">
        <v>359</v>
      </c>
      <c r="E26" s="1409" t="s">
        <v>359</v>
      </c>
      <c r="F26" s="1408" t="s">
        <v>2359</v>
      </c>
      <c r="G26" s="1406" t="s">
        <v>359</v>
      </c>
      <c r="H26" s="1409" t="s">
        <v>359</v>
      </c>
      <c r="I26" s="1409" t="s">
        <v>359</v>
      </c>
      <c r="J26" s="1409" t="s">
        <v>359</v>
      </c>
      <c r="K26" s="1409" t="s">
        <v>359</v>
      </c>
      <c r="L26" s="1409" t="s">
        <v>359</v>
      </c>
      <c r="M26" s="1657" t="s">
        <v>359</v>
      </c>
    </row>
    <row r="27" spans="1:13" ht="15.6" customHeight="1">
      <c r="A27" s="7142"/>
      <c r="B27" s="6185"/>
      <c r="C27" s="1415" t="s">
        <v>359</v>
      </c>
      <c r="D27" s="1415" t="s">
        <v>359</v>
      </c>
      <c r="E27" s="1415" t="s">
        <v>359</v>
      </c>
      <c r="F27" s="1415" t="s">
        <v>359</v>
      </c>
      <c r="G27" s="1415" t="s">
        <v>359</v>
      </c>
      <c r="H27" s="1415" t="s">
        <v>359</v>
      </c>
      <c r="I27" s="1415" t="s">
        <v>359</v>
      </c>
      <c r="J27" s="1415" t="s">
        <v>359</v>
      </c>
      <c r="K27" s="1415" t="s">
        <v>359</v>
      </c>
      <c r="L27" s="1412" t="s">
        <v>359</v>
      </c>
      <c r="M27" s="1494" t="s">
        <v>359</v>
      </c>
    </row>
    <row r="28" spans="1:13" ht="15.6" customHeight="1">
      <c r="A28" s="7142"/>
      <c r="B28" s="7158" t="s">
        <v>2360</v>
      </c>
      <c r="C28" s="1408" t="s">
        <v>359</v>
      </c>
      <c r="D28" s="1408" t="s">
        <v>359</v>
      </c>
      <c r="E28" s="1408" t="s">
        <v>359</v>
      </c>
      <c r="F28" s="1408" t="s">
        <v>359</v>
      </c>
      <c r="G28" s="1408" t="s">
        <v>359</v>
      </c>
      <c r="H28" s="1408" t="s">
        <v>359</v>
      </c>
      <c r="I28" s="1408" t="s">
        <v>359</v>
      </c>
      <c r="J28" s="1408" t="s">
        <v>359</v>
      </c>
      <c r="K28" s="1408" t="s">
        <v>359</v>
      </c>
      <c r="L28" s="1408" t="s">
        <v>359</v>
      </c>
      <c r="M28" s="1492" t="s">
        <v>359</v>
      </c>
    </row>
    <row r="29" spans="1:13" ht="31.35" customHeight="1">
      <c r="A29" s="7142"/>
      <c r="B29" s="6183"/>
      <c r="C29" s="1485" t="s">
        <v>2361</v>
      </c>
      <c r="D29" s="1488">
        <v>59</v>
      </c>
      <c r="E29" s="1408" t="s">
        <v>359</v>
      </c>
      <c r="F29" s="1409" t="s">
        <v>2362</v>
      </c>
      <c r="G29" s="1417">
        <v>2022</v>
      </c>
      <c r="H29" s="1408" t="s">
        <v>359</v>
      </c>
      <c r="I29" s="1409" t="s">
        <v>2363</v>
      </c>
      <c r="J29" s="6616" t="s">
        <v>2790</v>
      </c>
      <c r="K29" s="5682"/>
      <c r="L29" s="6617"/>
      <c r="M29" s="1492" t="s">
        <v>359</v>
      </c>
    </row>
    <row r="30" spans="1:13" ht="15.6" customHeight="1">
      <c r="A30" s="7142"/>
      <c r="B30" s="7159"/>
      <c r="C30" s="1415" t="s">
        <v>359</v>
      </c>
      <c r="D30" s="1415" t="s">
        <v>359</v>
      </c>
      <c r="E30" s="1415" t="s">
        <v>359</v>
      </c>
      <c r="F30" s="1415" t="s">
        <v>359</v>
      </c>
      <c r="G30" s="1415" t="s">
        <v>359</v>
      </c>
      <c r="H30" s="1415" t="s">
        <v>359</v>
      </c>
      <c r="I30" s="1415" t="s">
        <v>359</v>
      </c>
      <c r="J30" s="1415" t="s">
        <v>359</v>
      </c>
      <c r="K30" s="1415" t="s">
        <v>359</v>
      </c>
      <c r="L30" s="1415" t="s">
        <v>359</v>
      </c>
      <c r="M30" s="1656" t="s">
        <v>359</v>
      </c>
    </row>
    <row r="31" spans="1:13" ht="15.6" customHeight="1">
      <c r="A31" s="7142"/>
      <c r="B31" s="6183" t="s">
        <v>2364</v>
      </c>
      <c r="C31" s="1422" t="s">
        <v>359</v>
      </c>
      <c r="D31" s="1422" t="s">
        <v>359</v>
      </c>
      <c r="E31" s="1422" t="s">
        <v>359</v>
      </c>
      <c r="F31" s="1422" t="s">
        <v>359</v>
      </c>
      <c r="G31" s="1422" t="s">
        <v>359</v>
      </c>
      <c r="H31" s="1422" t="s">
        <v>359</v>
      </c>
      <c r="I31" s="1422" t="s">
        <v>359</v>
      </c>
      <c r="J31" s="1422" t="s">
        <v>359</v>
      </c>
      <c r="K31" s="1422" t="s">
        <v>359</v>
      </c>
      <c r="L31" s="1409" t="s">
        <v>359</v>
      </c>
      <c r="M31" s="1657" t="s">
        <v>359</v>
      </c>
    </row>
    <row r="32" spans="1:13" ht="15.6" customHeight="1">
      <c r="A32" s="7142"/>
      <c r="B32" s="6183"/>
      <c r="C32" s="1408" t="s">
        <v>2365</v>
      </c>
      <c r="D32" s="1537">
        <v>2023</v>
      </c>
      <c r="E32" s="1422" t="s">
        <v>359</v>
      </c>
      <c r="F32" s="1408" t="s">
        <v>2366</v>
      </c>
      <c r="G32" s="1537">
        <v>2038</v>
      </c>
      <c r="H32" s="1422" t="s">
        <v>359</v>
      </c>
      <c r="I32" s="1409" t="s">
        <v>359</v>
      </c>
      <c r="J32" s="1422" t="s">
        <v>359</v>
      </c>
      <c r="K32" s="1422" t="s">
        <v>359</v>
      </c>
      <c r="L32" s="1409" t="s">
        <v>359</v>
      </c>
      <c r="M32" s="1657" t="s">
        <v>359</v>
      </c>
    </row>
    <row r="33" spans="1:13" ht="15.6" customHeight="1">
      <c r="A33" s="7142"/>
      <c r="B33" s="6185"/>
      <c r="C33" s="1415" t="s">
        <v>359</v>
      </c>
      <c r="D33" s="1415" t="s">
        <v>359</v>
      </c>
      <c r="E33" s="1538" t="s">
        <v>359</v>
      </c>
      <c r="F33" s="1415" t="s">
        <v>359</v>
      </c>
      <c r="G33" s="1538" t="s">
        <v>359</v>
      </c>
      <c r="H33" s="1538" t="s">
        <v>359</v>
      </c>
      <c r="I33" s="1412" t="s">
        <v>359</v>
      </c>
      <c r="J33" s="1538" t="s">
        <v>359</v>
      </c>
      <c r="K33" s="1538" t="s">
        <v>359</v>
      </c>
      <c r="L33" s="1412" t="s">
        <v>359</v>
      </c>
      <c r="M33" s="1494" t="s">
        <v>359</v>
      </c>
    </row>
    <row r="34" spans="1:13" ht="15.6" customHeight="1">
      <c r="A34" s="7142"/>
      <c r="B34" s="6183" t="s">
        <v>2367</v>
      </c>
      <c r="C34" s="3254" t="s">
        <v>359</v>
      </c>
      <c r="D34" s="3254" t="s">
        <v>359</v>
      </c>
      <c r="E34" s="3254" t="s">
        <v>359</v>
      </c>
      <c r="F34" s="3254" t="s">
        <v>359</v>
      </c>
      <c r="G34" s="3254" t="s">
        <v>359</v>
      </c>
      <c r="H34" s="3254" t="s">
        <v>359</v>
      </c>
      <c r="I34" s="3254" t="s">
        <v>359</v>
      </c>
      <c r="J34" s="3254" t="s">
        <v>359</v>
      </c>
      <c r="K34" s="3254" t="s">
        <v>359</v>
      </c>
      <c r="L34" s="3254" t="s">
        <v>359</v>
      </c>
      <c r="M34" s="3255" t="s">
        <v>359</v>
      </c>
    </row>
    <row r="35" spans="1:13" ht="15.6" customHeight="1">
      <c r="A35" s="7142"/>
      <c r="B35" s="6183"/>
      <c r="C35" s="3254" t="s">
        <v>359</v>
      </c>
      <c r="D35" s="3167" t="s">
        <v>2368</v>
      </c>
      <c r="E35" s="3167">
        <v>2023</v>
      </c>
      <c r="F35" s="3167" t="s">
        <v>2369</v>
      </c>
      <c r="G35" s="3167">
        <v>2024</v>
      </c>
      <c r="H35" s="3167" t="s">
        <v>2370</v>
      </c>
      <c r="I35" s="3167">
        <v>2025</v>
      </c>
      <c r="J35" s="3167" t="s">
        <v>2371</v>
      </c>
      <c r="K35" s="3167">
        <v>2026</v>
      </c>
      <c r="L35" s="3167" t="s">
        <v>2372</v>
      </c>
      <c r="M35" s="2134">
        <v>2027</v>
      </c>
    </row>
    <row r="36" spans="1:13" ht="15.6" customHeight="1">
      <c r="A36" s="7142"/>
      <c r="B36" s="6183"/>
      <c r="C36" s="3254" t="s">
        <v>359</v>
      </c>
      <c r="D36" s="6660">
        <v>59</v>
      </c>
      <c r="E36" s="6645"/>
      <c r="F36" s="6660">
        <v>59</v>
      </c>
      <c r="G36" s="6645"/>
      <c r="H36" s="6660">
        <v>59</v>
      </c>
      <c r="I36" s="6645"/>
      <c r="J36" s="6660">
        <v>59</v>
      </c>
      <c r="K36" s="6645"/>
      <c r="L36" s="6660">
        <v>59</v>
      </c>
      <c r="M36" s="6645"/>
    </row>
    <row r="37" spans="1:13" ht="15.6" customHeight="1">
      <c r="A37" s="7142"/>
      <c r="B37" s="6183"/>
      <c r="C37" s="3254" t="s">
        <v>359</v>
      </c>
      <c r="D37" s="3167" t="s">
        <v>2373</v>
      </c>
      <c r="E37" s="3167">
        <v>2028</v>
      </c>
      <c r="F37" s="3167" t="s">
        <v>2374</v>
      </c>
      <c r="G37" s="3167">
        <v>2029</v>
      </c>
      <c r="H37" s="3167" t="s">
        <v>2375</v>
      </c>
      <c r="I37" s="3167">
        <v>2030</v>
      </c>
      <c r="J37" s="3167" t="s">
        <v>2376</v>
      </c>
      <c r="K37" s="3167">
        <v>2031</v>
      </c>
      <c r="L37" s="3167" t="s">
        <v>2377</v>
      </c>
      <c r="M37" s="3168">
        <v>2032</v>
      </c>
    </row>
    <row r="38" spans="1:13" ht="15.6" customHeight="1">
      <c r="A38" s="7142"/>
      <c r="B38" s="6183"/>
      <c r="C38" s="3254" t="s">
        <v>359</v>
      </c>
      <c r="D38" s="6660">
        <v>59</v>
      </c>
      <c r="E38" s="6645"/>
      <c r="F38" s="6660">
        <v>59</v>
      </c>
      <c r="G38" s="6645"/>
      <c r="H38" s="6660">
        <v>59</v>
      </c>
      <c r="I38" s="6645"/>
      <c r="J38" s="6660">
        <v>59</v>
      </c>
      <c r="K38" s="6645"/>
      <c r="L38" s="6660">
        <v>59</v>
      </c>
      <c r="M38" s="6645"/>
    </row>
    <row r="39" spans="1:13" ht="15.6" customHeight="1">
      <c r="A39" s="7142"/>
      <c r="B39" s="6183"/>
      <c r="C39" s="3254" t="s">
        <v>359</v>
      </c>
      <c r="D39" s="3167" t="s">
        <v>2378</v>
      </c>
      <c r="E39" s="3167">
        <v>2033</v>
      </c>
      <c r="F39" s="3167" t="s">
        <v>2379</v>
      </c>
      <c r="G39" s="3167">
        <v>2034</v>
      </c>
      <c r="H39" s="3167" t="s">
        <v>2380</v>
      </c>
      <c r="I39" s="3167">
        <v>2035</v>
      </c>
      <c r="J39" s="3167" t="s">
        <v>2381</v>
      </c>
      <c r="K39" s="3167">
        <v>2036</v>
      </c>
      <c r="L39" s="3167" t="s">
        <v>2382</v>
      </c>
      <c r="M39" s="3168">
        <v>2037</v>
      </c>
    </row>
    <row r="40" spans="1:13" ht="15.6" customHeight="1">
      <c r="A40" s="7142"/>
      <c r="B40" s="6183"/>
      <c r="C40" s="3254" t="s">
        <v>359</v>
      </c>
      <c r="D40" s="6660">
        <v>59</v>
      </c>
      <c r="E40" s="6645"/>
      <c r="F40" s="6660">
        <v>59</v>
      </c>
      <c r="G40" s="6645"/>
      <c r="H40" s="6660">
        <v>59</v>
      </c>
      <c r="I40" s="6645"/>
      <c r="J40" s="6660">
        <v>59</v>
      </c>
      <c r="K40" s="6645"/>
      <c r="L40" s="6660">
        <v>59</v>
      </c>
      <c r="M40" s="6645"/>
    </row>
    <row r="41" spans="1:13" ht="15.6" customHeight="1">
      <c r="A41" s="7142"/>
      <c r="B41" s="6183"/>
      <c r="C41" s="3254" t="s">
        <v>359</v>
      </c>
      <c r="D41" s="3185" t="s">
        <v>2383</v>
      </c>
      <c r="E41" s="3185">
        <v>2038</v>
      </c>
      <c r="F41" s="3185" t="s">
        <v>2384</v>
      </c>
      <c r="G41" s="1729" t="s">
        <v>359</v>
      </c>
      <c r="H41" s="2389" t="s">
        <v>359</v>
      </c>
      <c r="I41" s="2389" t="s">
        <v>359</v>
      </c>
      <c r="J41" s="2389" t="s">
        <v>359</v>
      </c>
      <c r="K41" s="2389" t="s">
        <v>359</v>
      </c>
      <c r="L41" s="2389" t="s">
        <v>359</v>
      </c>
      <c r="M41" s="2134" t="s">
        <v>359</v>
      </c>
    </row>
    <row r="42" spans="1:13" ht="15.6" customHeight="1">
      <c r="A42" s="7142"/>
      <c r="B42" s="6183"/>
      <c r="C42" s="3254" t="s">
        <v>359</v>
      </c>
      <c r="D42" s="6660">
        <v>59</v>
      </c>
      <c r="E42" s="6645"/>
      <c r="F42" s="6810">
        <v>944</v>
      </c>
      <c r="G42" s="6810"/>
      <c r="H42" s="6810"/>
      <c r="I42" s="6810"/>
      <c r="J42" s="3358"/>
      <c r="K42" s="3359"/>
      <c r="L42" s="3358"/>
      <c r="M42" s="3360"/>
    </row>
    <row r="43" spans="1:13" ht="15.6" customHeight="1">
      <c r="A43" s="7142"/>
      <c r="B43" s="6183"/>
      <c r="C43" s="3728" t="s">
        <v>359</v>
      </c>
      <c r="D43" s="3728" t="s">
        <v>359</v>
      </c>
      <c r="E43" s="3728" t="s">
        <v>359</v>
      </c>
      <c r="F43" s="3728" t="s">
        <v>359</v>
      </c>
      <c r="G43" s="3728" t="s">
        <v>359</v>
      </c>
      <c r="H43" s="3728" t="s">
        <v>359</v>
      </c>
      <c r="I43" s="3728" t="s">
        <v>359</v>
      </c>
      <c r="J43" s="3728" t="s">
        <v>359</v>
      </c>
      <c r="K43" s="3728" t="s">
        <v>359</v>
      </c>
      <c r="L43" s="3728" t="s">
        <v>359</v>
      </c>
      <c r="M43" s="3729" t="s">
        <v>359</v>
      </c>
    </row>
    <row r="44" spans="1:13" ht="15.6" customHeight="1">
      <c r="A44" s="7142"/>
      <c r="B44" s="6184" t="s">
        <v>2385</v>
      </c>
      <c r="C44" s="1408" t="s">
        <v>359</v>
      </c>
      <c r="D44" s="1408" t="s">
        <v>359</v>
      </c>
      <c r="E44" s="1408" t="s">
        <v>359</v>
      </c>
      <c r="F44" s="1408" t="s">
        <v>359</v>
      </c>
      <c r="G44" s="1408" t="s">
        <v>359</v>
      </c>
      <c r="H44" s="1408" t="s">
        <v>359</v>
      </c>
      <c r="I44" s="1408" t="s">
        <v>359</v>
      </c>
      <c r="J44" s="1408" t="s">
        <v>359</v>
      </c>
      <c r="K44" s="1408" t="s">
        <v>359</v>
      </c>
      <c r="L44" s="1409" t="s">
        <v>359</v>
      </c>
      <c r="M44" s="1657" t="s">
        <v>359</v>
      </c>
    </row>
    <row r="45" spans="1:13" ht="15.6" customHeight="1">
      <c r="A45" s="7142"/>
      <c r="B45" s="6183"/>
      <c r="C45" s="1409" t="s">
        <v>359</v>
      </c>
      <c r="D45" s="1424" t="s">
        <v>93</v>
      </c>
      <c r="E45" s="1425" t="s">
        <v>95</v>
      </c>
      <c r="F45" s="7163" t="s">
        <v>2386</v>
      </c>
      <c r="G45" s="7164" t="s">
        <v>359</v>
      </c>
      <c r="H45" s="7165"/>
      <c r="I45" s="7165"/>
      <c r="J45" s="7166"/>
      <c r="K45" s="1408" t="s">
        <v>2387</v>
      </c>
      <c r="L45" s="6545" t="s">
        <v>359</v>
      </c>
      <c r="M45" s="6546"/>
    </row>
    <row r="46" spans="1:13" ht="15.6" customHeight="1">
      <c r="A46" s="7142"/>
      <c r="B46" s="6183"/>
      <c r="C46" s="1409" t="s">
        <v>359</v>
      </c>
      <c r="D46" s="1426" t="s">
        <v>359</v>
      </c>
      <c r="E46" s="3119" t="s">
        <v>2441</v>
      </c>
      <c r="F46" s="7163"/>
      <c r="G46" s="7167"/>
      <c r="H46" s="7168"/>
      <c r="I46" s="7168"/>
      <c r="J46" s="7169"/>
      <c r="K46" s="1409" t="s">
        <v>359</v>
      </c>
      <c r="L46" s="6547"/>
      <c r="M46" s="6548"/>
    </row>
    <row r="47" spans="1:13" ht="15.6" customHeight="1">
      <c r="A47" s="7142"/>
      <c r="B47" s="6185"/>
      <c r="C47" s="1412" t="s">
        <v>359</v>
      </c>
      <c r="D47" s="1412" t="s">
        <v>359</v>
      </c>
      <c r="E47" s="1412" t="s">
        <v>359</v>
      </c>
      <c r="F47" s="1412" t="s">
        <v>359</v>
      </c>
      <c r="G47" s="1412" t="s">
        <v>359</v>
      </c>
      <c r="H47" s="1412" t="s">
        <v>359</v>
      </c>
      <c r="I47" s="1412" t="s">
        <v>359</v>
      </c>
      <c r="J47" s="1412" t="s">
        <v>359</v>
      </c>
      <c r="K47" s="1412" t="s">
        <v>359</v>
      </c>
      <c r="L47" s="1409" t="s">
        <v>359</v>
      </c>
      <c r="M47" s="1657" t="s">
        <v>359</v>
      </c>
    </row>
    <row r="48" spans="1:13" ht="76.5" customHeight="1">
      <c r="A48" s="7142"/>
      <c r="B48" s="3183" t="s">
        <v>2388</v>
      </c>
      <c r="C48" s="5682" t="s">
        <v>2791</v>
      </c>
      <c r="D48" s="5682"/>
      <c r="E48" s="5682"/>
      <c r="F48" s="5682"/>
      <c r="G48" s="5682"/>
      <c r="H48" s="5682"/>
      <c r="I48" s="5682"/>
      <c r="J48" s="5682"/>
      <c r="K48" s="5682"/>
      <c r="L48" s="5682"/>
      <c r="M48" s="5683"/>
    </row>
    <row r="49" spans="1:13" ht="15.6" customHeight="1">
      <c r="A49" s="7142"/>
      <c r="B49" s="3183" t="s">
        <v>2390</v>
      </c>
      <c r="C49" s="5680" t="s">
        <v>2414</v>
      </c>
      <c r="D49" s="5680"/>
      <c r="E49" s="5680"/>
      <c r="F49" s="5680"/>
      <c r="G49" s="5680"/>
      <c r="H49" s="5680"/>
      <c r="I49" s="5680"/>
      <c r="J49" s="5680"/>
      <c r="K49" s="5680"/>
      <c r="L49" s="5680"/>
      <c r="M49" s="5681"/>
    </row>
    <row r="50" spans="1:13" ht="15.6" customHeight="1">
      <c r="A50" s="7142"/>
      <c r="B50" s="3183" t="s">
        <v>2392</v>
      </c>
      <c r="C50" s="5680">
        <v>30</v>
      </c>
      <c r="D50" s="5680"/>
      <c r="E50" s="5680"/>
      <c r="F50" s="5680"/>
      <c r="G50" s="5680"/>
      <c r="H50" s="5680"/>
      <c r="I50" s="5680"/>
      <c r="J50" s="5680"/>
      <c r="K50" s="5680"/>
      <c r="L50" s="5680"/>
      <c r="M50" s="5681"/>
    </row>
    <row r="51" spans="1:13" ht="15.6" customHeight="1">
      <c r="A51" s="7142"/>
      <c r="B51" s="3183" t="s">
        <v>2393</v>
      </c>
      <c r="C51" s="5680">
        <v>2022</v>
      </c>
      <c r="D51" s="5680"/>
      <c r="E51" s="5680"/>
      <c r="F51" s="5680"/>
      <c r="G51" s="5680"/>
      <c r="H51" s="5680"/>
      <c r="I51" s="5680"/>
      <c r="J51" s="5680"/>
      <c r="K51" s="5680"/>
      <c r="L51" s="5680"/>
      <c r="M51" s="5681"/>
    </row>
    <row r="52" spans="1:13" ht="15.6" customHeight="1">
      <c r="A52" s="5945" t="s">
        <v>2394</v>
      </c>
      <c r="B52" s="3183" t="s">
        <v>2395</v>
      </c>
      <c r="C52" s="5680" t="s">
        <v>1376</v>
      </c>
      <c r="D52" s="5680"/>
      <c r="E52" s="5680"/>
      <c r="F52" s="5680"/>
      <c r="G52" s="5680"/>
      <c r="H52" s="5680"/>
      <c r="I52" s="5680"/>
      <c r="J52" s="5680"/>
      <c r="K52" s="5680"/>
      <c r="L52" s="5680"/>
      <c r="M52" s="5681"/>
    </row>
    <row r="53" spans="1:13" ht="15.6" customHeight="1">
      <c r="A53" s="5946"/>
      <c r="B53" s="3183" t="s">
        <v>2396</v>
      </c>
      <c r="C53" s="5680" t="s">
        <v>2413</v>
      </c>
      <c r="D53" s="5680"/>
      <c r="E53" s="5680"/>
      <c r="F53" s="5680"/>
      <c r="G53" s="5680"/>
      <c r="H53" s="5680"/>
      <c r="I53" s="5680"/>
      <c r="J53" s="5680"/>
      <c r="K53" s="5680"/>
      <c r="L53" s="5680"/>
      <c r="M53" s="5681"/>
    </row>
    <row r="54" spans="1:13" ht="15.6" customHeight="1">
      <c r="A54" s="5946"/>
      <c r="B54" s="1631" t="s">
        <v>2398</v>
      </c>
      <c r="C54" s="5682" t="s">
        <v>289</v>
      </c>
      <c r="D54" s="5682"/>
      <c r="E54" s="5682"/>
      <c r="F54" s="5682"/>
      <c r="G54" s="5682"/>
      <c r="H54" s="5682"/>
      <c r="I54" s="5682"/>
      <c r="J54" s="5682"/>
      <c r="K54" s="5682"/>
      <c r="L54" s="5682"/>
      <c r="M54" s="5683"/>
    </row>
    <row r="55" spans="1:13" ht="15.6" customHeight="1">
      <c r="A55" s="5946"/>
      <c r="B55" s="1631" t="s">
        <v>2399</v>
      </c>
      <c r="C55" s="5680" t="s">
        <v>2414</v>
      </c>
      <c r="D55" s="5680"/>
      <c r="E55" s="5680"/>
      <c r="F55" s="5680"/>
      <c r="G55" s="5680"/>
      <c r="H55" s="5680"/>
      <c r="I55" s="5680"/>
      <c r="J55" s="5680"/>
      <c r="K55" s="5680"/>
      <c r="L55" s="5680"/>
      <c r="M55" s="5681"/>
    </row>
    <row r="56" spans="1:13" ht="15.6" customHeight="1">
      <c r="A56" s="5946"/>
      <c r="B56" s="1631" t="s">
        <v>2400</v>
      </c>
      <c r="C56" s="7112" t="s">
        <v>1377</v>
      </c>
      <c r="D56" s="7112"/>
      <c r="E56" s="7112"/>
      <c r="F56" s="7112"/>
      <c r="G56" s="7112"/>
      <c r="H56" s="7112"/>
      <c r="I56" s="7112"/>
      <c r="J56" s="7112"/>
      <c r="K56" s="7112"/>
      <c r="L56" s="7112"/>
      <c r="M56" s="7138"/>
    </row>
    <row r="57" spans="1:13" ht="15.6" customHeight="1" thickBot="1">
      <c r="A57" s="5959"/>
      <c r="B57" s="1631" t="s">
        <v>2401</v>
      </c>
      <c r="C57" s="5680">
        <v>3779595</v>
      </c>
      <c r="D57" s="5680"/>
      <c r="E57" s="5680"/>
      <c r="F57" s="5680"/>
      <c r="G57" s="5680"/>
      <c r="H57" s="5680"/>
      <c r="I57" s="5680"/>
      <c r="J57" s="5680"/>
      <c r="K57" s="5680"/>
      <c r="L57" s="5680"/>
      <c r="M57" s="5681"/>
    </row>
    <row r="58" spans="1:13" ht="15.6" customHeight="1">
      <c r="A58" s="7043" t="s">
        <v>2402</v>
      </c>
      <c r="B58" s="1632" t="s">
        <v>2403</v>
      </c>
      <c r="C58" s="5680" t="s">
        <v>1132</v>
      </c>
      <c r="D58" s="5680"/>
      <c r="E58" s="5680"/>
      <c r="F58" s="5680"/>
      <c r="G58" s="5680"/>
      <c r="H58" s="5680"/>
      <c r="I58" s="5680"/>
      <c r="J58" s="5680"/>
      <c r="K58" s="5680"/>
      <c r="L58" s="5680"/>
      <c r="M58" s="5681"/>
    </row>
    <row r="59" spans="1:13" ht="15.6" customHeight="1">
      <c r="A59" s="7044"/>
      <c r="B59" s="1632" t="s">
        <v>2404</v>
      </c>
      <c r="C59" s="5680" t="s">
        <v>2405</v>
      </c>
      <c r="D59" s="5680"/>
      <c r="E59" s="5680"/>
      <c r="F59" s="5680"/>
      <c r="G59" s="5680"/>
      <c r="H59" s="5680"/>
      <c r="I59" s="5680"/>
      <c r="J59" s="5680"/>
      <c r="K59" s="5680"/>
      <c r="L59" s="5680"/>
      <c r="M59" s="5681"/>
    </row>
    <row r="60" spans="1:13" ht="15.6" customHeight="1" thickBot="1">
      <c r="A60" s="7044"/>
      <c r="B60" s="1632" t="s">
        <v>244</v>
      </c>
      <c r="C60" s="5682" t="s">
        <v>289</v>
      </c>
      <c r="D60" s="5682"/>
      <c r="E60" s="5682"/>
      <c r="F60" s="5682"/>
      <c r="G60" s="5682"/>
      <c r="H60" s="5682"/>
      <c r="I60" s="5682"/>
      <c r="J60" s="5682"/>
      <c r="K60" s="5682"/>
      <c r="L60" s="5682"/>
      <c r="M60" s="5683"/>
    </row>
    <row r="61" spans="1:13" ht="15.6" customHeight="1" thickBot="1">
      <c r="A61" s="1736" t="s">
        <v>2406</v>
      </c>
      <c r="B61" s="3727" t="s">
        <v>359</v>
      </c>
      <c r="C61" s="7136" t="s">
        <v>359</v>
      </c>
      <c r="D61" s="7136"/>
      <c r="E61" s="7136"/>
      <c r="F61" s="7136"/>
      <c r="G61" s="7136"/>
      <c r="H61" s="7136"/>
      <c r="I61" s="7136"/>
      <c r="J61" s="7136"/>
      <c r="K61" s="7136"/>
      <c r="L61" s="7136"/>
      <c r="M61" s="7137"/>
    </row>
  </sheetData>
  <mergeCells count="71">
    <mergeCell ref="D42:E42"/>
    <mergeCell ref="F42:G42"/>
    <mergeCell ref="D40:E40"/>
    <mergeCell ref="F40:G40"/>
    <mergeCell ref="H40:I40"/>
    <mergeCell ref="J40:K40"/>
    <mergeCell ref="L40:M40"/>
    <mergeCell ref="D38:E38"/>
    <mergeCell ref="F38:G38"/>
    <mergeCell ref="H38:I38"/>
    <mergeCell ref="J38:K38"/>
    <mergeCell ref="L38:M38"/>
    <mergeCell ref="D36:E36"/>
    <mergeCell ref="F36:G36"/>
    <mergeCell ref="H36:I36"/>
    <mergeCell ref="J36:K36"/>
    <mergeCell ref="L36:M36"/>
    <mergeCell ref="B28:B30"/>
    <mergeCell ref="C9:D9"/>
    <mergeCell ref="K10:L10"/>
    <mergeCell ref="C12:M12"/>
    <mergeCell ref="C13:M13"/>
    <mergeCell ref="C14:D14"/>
    <mergeCell ref="F14:M14"/>
    <mergeCell ref="F9:G9"/>
    <mergeCell ref="B1:M1"/>
    <mergeCell ref="A2:A14"/>
    <mergeCell ref="C2:M2"/>
    <mergeCell ref="C3:M3"/>
    <mergeCell ref="D4:E4"/>
    <mergeCell ref="F4:G4"/>
    <mergeCell ref="C5:M5"/>
    <mergeCell ref="D6:M6"/>
    <mergeCell ref="I7:M7"/>
    <mergeCell ref="B8:B10"/>
    <mergeCell ref="I9:J9"/>
    <mergeCell ref="C10:E10"/>
    <mergeCell ref="F10:G10"/>
    <mergeCell ref="I10:J10"/>
    <mergeCell ref="C11:M11"/>
    <mergeCell ref="I4:M4"/>
    <mergeCell ref="C49:M49"/>
    <mergeCell ref="A15:A51"/>
    <mergeCell ref="C15:M15"/>
    <mergeCell ref="C16:M16"/>
    <mergeCell ref="B17:B23"/>
    <mergeCell ref="F22:H22"/>
    <mergeCell ref="B24:B27"/>
    <mergeCell ref="J29:L29"/>
    <mergeCell ref="B31:B33"/>
    <mergeCell ref="B34:B43"/>
    <mergeCell ref="H42:I42"/>
    <mergeCell ref="B44:B47"/>
    <mergeCell ref="F45:F46"/>
    <mergeCell ref="G45:J46"/>
    <mergeCell ref="L45:M46"/>
    <mergeCell ref="C48:M48"/>
    <mergeCell ref="C50:M50"/>
    <mergeCell ref="C51:M51"/>
    <mergeCell ref="A52:A57"/>
    <mergeCell ref="C52:M52"/>
    <mergeCell ref="C53:M53"/>
    <mergeCell ref="C54:M54"/>
    <mergeCell ref="C55:M55"/>
    <mergeCell ref="C56:M56"/>
    <mergeCell ref="C57:M57"/>
    <mergeCell ref="A58:A60"/>
    <mergeCell ref="C58:M58"/>
    <mergeCell ref="C59:M59"/>
    <mergeCell ref="C60:M60"/>
    <mergeCell ref="C61:M61"/>
  </mergeCells>
  <hyperlinks>
    <hyperlink ref="C56" r:id="rId1"/>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1"/>
  <sheetViews>
    <sheetView topLeftCell="B14" workbookViewId="0">
      <selection activeCell="D42" activeCellId="3" sqref="D36:M36 D38:M38 D40:M40 D42:E42"/>
    </sheetView>
  </sheetViews>
  <sheetFormatPr baseColWidth="10" defaultColWidth="9.140625" defaultRowHeight="15.75"/>
  <cols>
    <col min="1" max="1" width="29" style="190" customWidth="1"/>
    <col min="2" max="2" width="29.7109375" customWidth="1"/>
    <col min="3" max="13" width="11.42578125" customWidth="1"/>
  </cols>
  <sheetData>
    <row r="1" spans="1:13" ht="20.25" customHeight="1">
      <c r="A1" s="1735" t="s">
        <v>359</v>
      </c>
      <c r="B1" s="7151" t="s">
        <v>2792</v>
      </c>
      <c r="C1" s="7151"/>
      <c r="D1" s="7151"/>
      <c r="E1" s="7151"/>
      <c r="F1" s="7151"/>
      <c r="G1" s="7151"/>
      <c r="H1" s="7151"/>
      <c r="I1" s="7151"/>
      <c r="J1" s="7151"/>
      <c r="K1" s="7151"/>
      <c r="L1" s="7151"/>
      <c r="M1" s="7152"/>
    </row>
    <row r="2" spans="1:13" ht="54" customHeight="1">
      <c r="A2" s="6598" t="s">
        <v>2329</v>
      </c>
      <c r="B2" s="3350" t="s">
        <v>2330</v>
      </c>
      <c r="C2" s="7170" t="s">
        <v>2236</v>
      </c>
      <c r="D2" s="7170"/>
      <c r="E2" s="7170"/>
      <c r="F2" s="7170"/>
      <c r="G2" s="7170"/>
      <c r="H2" s="7170"/>
      <c r="I2" s="7170"/>
      <c r="J2" s="7170"/>
      <c r="K2" s="7170"/>
      <c r="L2" s="7170"/>
      <c r="M2" s="7171"/>
    </row>
    <row r="3" spans="1:13" ht="72.75" customHeight="1">
      <c r="A3" s="6599"/>
      <c r="B3" s="3345" t="s">
        <v>2643</v>
      </c>
      <c r="C3" s="7172" t="s">
        <v>2793</v>
      </c>
      <c r="D3" s="7172"/>
      <c r="E3" s="7172"/>
      <c r="F3" s="7172"/>
      <c r="G3" s="7172"/>
      <c r="H3" s="7172"/>
      <c r="I3" s="7172"/>
      <c r="J3" s="7172"/>
      <c r="K3" s="7172"/>
      <c r="L3" s="7172"/>
      <c r="M3" s="6895"/>
    </row>
    <row r="4" spans="1:13" ht="24.95" customHeight="1">
      <c r="A4" s="6599"/>
      <c r="B4" s="3183" t="s">
        <v>240</v>
      </c>
      <c r="C4" s="3351" t="s">
        <v>95</v>
      </c>
      <c r="D4" s="7016"/>
      <c r="E4" s="7173"/>
      <c r="F4" s="7174" t="s">
        <v>241</v>
      </c>
      <c r="G4" s="7175"/>
      <c r="H4" s="3351" t="s">
        <v>437</v>
      </c>
      <c r="I4" s="7176"/>
      <c r="J4" s="7177"/>
      <c r="K4" s="7177"/>
      <c r="L4" s="7177"/>
      <c r="M4" s="7178"/>
    </row>
    <row r="5" spans="1:13" ht="31.35" customHeight="1">
      <c r="A5" s="6599"/>
      <c r="B5" s="3183" t="s">
        <v>2333</v>
      </c>
      <c r="C5" s="5981"/>
      <c r="D5" s="5981"/>
      <c r="E5" s="5981"/>
      <c r="F5" s="5981"/>
      <c r="G5" s="5981"/>
      <c r="H5" s="5981"/>
      <c r="I5" s="5981"/>
      <c r="J5" s="5981"/>
      <c r="K5" s="5981"/>
      <c r="L5" s="5981"/>
      <c r="M5" s="5982"/>
    </row>
    <row r="6" spans="1:13" ht="15.6" customHeight="1">
      <c r="A6" s="6599"/>
      <c r="B6" s="3183" t="s">
        <v>2334</v>
      </c>
      <c r="C6" s="3344"/>
      <c r="D6" s="5981"/>
      <c r="E6" s="5981"/>
      <c r="F6" s="5981"/>
      <c r="G6" s="5981"/>
      <c r="H6" s="5981"/>
      <c r="I6" s="5981"/>
      <c r="J6" s="5981"/>
      <c r="K6" s="5981"/>
      <c r="L6" s="5981"/>
      <c r="M6" s="5982"/>
    </row>
    <row r="7" spans="1:13" ht="15.6" customHeight="1">
      <c r="A7" s="6599"/>
      <c r="B7" s="3183" t="s">
        <v>2335</v>
      </c>
      <c r="C7" s="3351" t="s">
        <v>288</v>
      </c>
      <c r="D7" s="3351" t="s">
        <v>359</v>
      </c>
      <c r="E7" s="3351" t="s">
        <v>359</v>
      </c>
      <c r="F7" s="3351" t="s">
        <v>359</v>
      </c>
      <c r="G7" s="3351" t="s">
        <v>359</v>
      </c>
      <c r="H7" s="3354" t="s">
        <v>244</v>
      </c>
      <c r="I7" s="7016" t="s">
        <v>289</v>
      </c>
      <c r="J7" s="7016"/>
      <c r="K7" s="7016"/>
      <c r="L7" s="7016"/>
      <c r="M7" s="7079"/>
    </row>
    <row r="8" spans="1:13" ht="15.6" customHeight="1">
      <c r="A8" s="6599"/>
      <c r="B8" s="6183" t="s">
        <v>2336</v>
      </c>
      <c r="C8" s="2390" t="s">
        <v>359</v>
      </c>
      <c r="D8" s="2390" t="s">
        <v>359</v>
      </c>
      <c r="E8" s="2390" t="s">
        <v>359</v>
      </c>
      <c r="F8" s="2390" t="s">
        <v>359</v>
      </c>
      <c r="G8" s="2390" t="s">
        <v>359</v>
      </c>
      <c r="H8" s="2390" t="s">
        <v>359</v>
      </c>
      <c r="I8" s="2390" t="s">
        <v>359</v>
      </c>
      <c r="J8" s="2390" t="s">
        <v>359</v>
      </c>
      <c r="K8" s="2390" t="s">
        <v>359</v>
      </c>
      <c r="L8" s="2390" t="s">
        <v>359</v>
      </c>
      <c r="M8" s="2136" t="s">
        <v>359</v>
      </c>
    </row>
    <row r="9" spans="1:13" ht="15.6" customHeight="1" thickBot="1">
      <c r="A9" s="6599"/>
      <c r="B9" s="6183"/>
      <c r="C9" s="7099" t="s">
        <v>50</v>
      </c>
      <c r="D9" s="7099"/>
      <c r="E9" s="2390" t="s">
        <v>359</v>
      </c>
      <c r="F9" s="3348"/>
      <c r="G9" s="3348"/>
      <c r="H9" s="2390" t="s">
        <v>359</v>
      </c>
      <c r="I9" s="7017"/>
      <c r="J9" s="7017"/>
      <c r="K9" s="1666" t="s">
        <v>359</v>
      </c>
      <c r="L9" s="2390" t="s">
        <v>359</v>
      </c>
      <c r="M9" s="2136" t="s">
        <v>359</v>
      </c>
    </row>
    <row r="10" spans="1:13" ht="15.6" customHeight="1">
      <c r="A10" s="6599"/>
      <c r="B10" s="6185"/>
      <c r="C10" s="7017" t="s">
        <v>2337</v>
      </c>
      <c r="D10" s="7017"/>
      <c r="E10" s="7017"/>
      <c r="F10" s="7017" t="s">
        <v>2337</v>
      </c>
      <c r="G10" s="7017"/>
      <c r="H10" s="1666" t="s">
        <v>359</v>
      </c>
      <c r="I10" s="7017" t="s">
        <v>2337</v>
      </c>
      <c r="J10" s="7017"/>
      <c r="K10" s="7017" t="s">
        <v>2337</v>
      </c>
      <c r="L10" s="7017"/>
      <c r="M10" s="2135" t="s">
        <v>359</v>
      </c>
    </row>
    <row r="11" spans="1:13" ht="50.1" customHeight="1">
      <c r="A11" s="6599"/>
      <c r="B11" s="3183" t="s">
        <v>2338</v>
      </c>
      <c r="C11" s="5981" t="s">
        <v>2794</v>
      </c>
      <c r="D11" s="5981"/>
      <c r="E11" s="5981"/>
      <c r="F11" s="5981"/>
      <c r="G11" s="5981"/>
      <c r="H11" s="5981"/>
      <c r="I11" s="5981"/>
      <c r="J11" s="5981"/>
      <c r="K11" s="5981"/>
      <c r="L11" s="5981"/>
      <c r="M11" s="5982"/>
    </row>
    <row r="12" spans="1:13" ht="233.1" customHeight="1">
      <c r="A12" s="6599"/>
      <c r="B12" s="3183" t="s">
        <v>2689</v>
      </c>
      <c r="C12" s="6075" t="s">
        <v>2795</v>
      </c>
      <c r="D12" s="7186"/>
      <c r="E12" s="7186"/>
      <c r="F12" s="7186"/>
      <c r="G12" s="7186"/>
      <c r="H12" s="7186"/>
      <c r="I12" s="7186"/>
      <c r="J12" s="7186"/>
      <c r="K12" s="7186"/>
      <c r="L12" s="7186"/>
      <c r="M12" s="7187"/>
    </row>
    <row r="13" spans="1:13" ht="62.45" customHeight="1">
      <c r="A13" s="6599"/>
      <c r="B13" s="3183" t="s">
        <v>2649</v>
      </c>
      <c r="C13" s="5981" t="s">
        <v>2767</v>
      </c>
      <c r="D13" s="5981"/>
      <c r="E13" s="5981"/>
      <c r="F13" s="5981"/>
      <c r="G13" s="5981"/>
      <c r="H13" s="5981"/>
      <c r="I13" s="5981"/>
      <c r="J13" s="5981"/>
      <c r="K13" s="5981"/>
      <c r="L13" s="5981"/>
      <c r="M13" s="5982"/>
    </row>
    <row r="14" spans="1:13" ht="45.75" customHeight="1">
      <c r="A14" s="6599"/>
      <c r="B14" s="3342" t="s">
        <v>2651</v>
      </c>
      <c r="C14" s="5981" t="s">
        <v>1310</v>
      </c>
      <c r="D14" s="5981"/>
      <c r="E14" s="3355" t="s">
        <v>108</v>
      </c>
      <c r="F14" s="5981" t="s">
        <v>375</v>
      </c>
      <c r="G14" s="5981"/>
      <c r="H14" s="5981"/>
      <c r="I14" s="5981"/>
      <c r="J14" s="5981"/>
      <c r="K14" s="5981"/>
      <c r="L14" s="5981"/>
      <c r="M14" s="5982"/>
    </row>
    <row r="15" spans="1:13" ht="15.6" customHeight="1">
      <c r="A15" s="7141" t="s">
        <v>359</v>
      </c>
      <c r="B15" s="3345" t="s">
        <v>230</v>
      </c>
      <c r="C15" s="6199" t="s">
        <v>1518</v>
      </c>
      <c r="D15" s="6199"/>
      <c r="E15" s="6199"/>
      <c r="F15" s="6199"/>
      <c r="G15" s="6199"/>
      <c r="H15" s="6199"/>
      <c r="I15" s="6199"/>
      <c r="J15" s="6199"/>
      <c r="K15" s="6199"/>
      <c r="L15" s="6199"/>
      <c r="M15" s="7179"/>
    </row>
    <row r="16" spans="1:13" ht="24" customHeight="1">
      <c r="A16" s="7142"/>
      <c r="B16" s="3183" t="s">
        <v>2652</v>
      </c>
      <c r="C16" s="7180" t="s">
        <v>2237</v>
      </c>
      <c r="D16" s="7180"/>
      <c r="E16" s="7180"/>
      <c r="F16" s="7180"/>
      <c r="G16" s="7180"/>
      <c r="H16" s="7180"/>
      <c r="I16" s="7180"/>
      <c r="J16" s="7180"/>
      <c r="K16" s="7180"/>
      <c r="L16" s="7180"/>
      <c r="M16" s="7181"/>
    </row>
    <row r="17" spans="1:13" ht="15.6" customHeight="1">
      <c r="A17" s="7142"/>
      <c r="B17" s="6183" t="s">
        <v>2341</v>
      </c>
      <c r="C17" s="2390" t="s">
        <v>359</v>
      </c>
      <c r="D17" s="2389" t="s">
        <v>359</v>
      </c>
      <c r="E17" s="2389" t="s">
        <v>359</v>
      </c>
      <c r="F17" s="2389" t="s">
        <v>359</v>
      </c>
      <c r="G17" s="2389" t="s">
        <v>359</v>
      </c>
      <c r="H17" s="2389" t="s">
        <v>359</v>
      </c>
      <c r="I17" s="2389" t="s">
        <v>359</v>
      </c>
      <c r="J17" s="2389" t="s">
        <v>359</v>
      </c>
      <c r="K17" s="2389" t="s">
        <v>359</v>
      </c>
      <c r="L17" s="2389" t="s">
        <v>359</v>
      </c>
      <c r="M17" s="2134" t="s">
        <v>359</v>
      </c>
    </row>
    <row r="18" spans="1:13" ht="15.6" customHeight="1">
      <c r="A18" s="7142"/>
      <c r="B18" s="6183"/>
      <c r="C18" s="2390" t="s">
        <v>359</v>
      </c>
      <c r="D18" s="1729" t="s">
        <v>359</v>
      </c>
      <c r="E18" s="2389" t="s">
        <v>359</v>
      </c>
      <c r="F18" s="1729" t="s">
        <v>359</v>
      </c>
      <c r="G18" s="2389" t="s">
        <v>359</v>
      </c>
      <c r="H18" s="1729" t="s">
        <v>359</v>
      </c>
      <c r="I18" s="2389" t="s">
        <v>359</v>
      </c>
      <c r="J18" s="1729" t="s">
        <v>359</v>
      </c>
      <c r="K18" s="2389" t="s">
        <v>359</v>
      </c>
      <c r="L18" s="2389" t="s">
        <v>359</v>
      </c>
      <c r="M18" s="2134" t="s">
        <v>359</v>
      </c>
    </row>
    <row r="19" spans="1:13" ht="15.6" customHeight="1">
      <c r="A19" s="7142"/>
      <c r="B19" s="6183"/>
      <c r="C19" s="2389" t="s">
        <v>2342</v>
      </c>
      <c r="D19" s="3352" t="s">
        <v>359</v>
      </c>
      <c r="E19" s="2389" t="s">
        <v>2343</v>
      </c>
      <c r="F19" s="3352" t="s">
        <v>359</v>
      </c>
      <c r="G19" s="2389" t="s">
        <v>2344</v>
      </c>
      <c r="H19" s="3352" t="s">
        <v>359</v>
      </c>
      <c r="I19" s="2389" t="s">
        <v>2345</v>
      </c>
      <c r="J19" s="3352" t="s">
        <v>359</v>
      </c>
      <c r="K19" s="2389" t="s">
        <v>359</v>
      </c>
      <c r="L19" s="2389" t="s">
        <v>359</v>
      </c>
      <c r="M19" s="2134" t="s">
        <v>359</v>
      </c>
    </row>
    <row r="20" spans="1:13" ht="15.6" customHeight="1">
      <c r="A20" s="7142"/>
      <c r="B20" s="6183"/>
      <c r="C20" s="2389" t="s">
        <v>2346</v>
      </c>
      <c r="D20" s="3352" t="s">
        <v>359</v>
      </c>
      <c r="E20" s="2389" t="s">
        <v>2347</v>
      </c>
      <c r="F20" s="3352" t="s">
        <v>359</v>
      </c>
      <c r="G20" s="2389" t="s">
        <v>2348</v>
      </c>
      <c r="H20" s="3352" t="s">
        <v>359</v>
      </c>
      <c r="I20" s="2389" t="s">
        <v>359</v>
      </c>
      <c r="J20" s="2389" t="s">
        <v>359</v>
      </c>
      <c r="K20" s="2389" t="s">
        <v>359</v>
      </c>
      <c r="L20" s="2389" t="s">
        <v>359</v>
      </c>
      <c r="M20" s="2134" t="s">
        <v>359</v>
      </c>
    </row>
    <row r="21" spans="1:13" ht="15.6" customHeight="1">
      <c r="A21" s="7142"/>
      <c r="B21" s="6183"/>
      <c r="C21" s="2389" t="s">
        <v>2349</v>
      </c>
      <c r="D21" s="3352" t="s">
        <v>359</v>
      </c>
      <c r="E21" s="2389" t="s">
        <v>2350</v>
      </c>
      <c r="F21" s="3352" t="s">
        <v>359</v>
      </c>
      <c r="G21" s="2389" t="s">
        <v>359</v>
      </c>
      <c r="H21" s="2389" t="s">
        <v>359</v>
      </c>
      <c r="I21" s="2389" t="s">
        <v>359</v>
      </c>
      <c r="J21" s="2389" t="s">
        <v>359</v>
      </c>
      <c r="K21" s="2389" t="s">
        <v>359</v>
      </c>
      <c r="L21" s="2389" t="s">
        <v>359</v>
      </c>
      <c r="M21" s="2134" t="s">
        <v>359</v>
      </c>
    </row>
    <row r="22" spans="1:13" ht="15.6" customHeight="1">
      <c r="A22" s="7142"/>
      <c r="B22" s="6183"/>
      <c r="C22" s="2389" t="s">
        <v>105</v>
      </c>
      <c r="D22" s="3352" t="s">
        <v>2351</v>
      </c>
      <c r="E22" s="2389" t="s">
        <v>2352</v>
      </c>
      <c r="F22" s="7017" t="s">
        <v>2353</v>
      </c>
      <c r="G22" s="7017"/>
      <c r="H22" s="7017"/>
      <c r="I22" s="1666" t="s">
        <v>359</v>
      </c>
      <c r="J22" s="1666" t="s">
        <v>359</v>
      </c>
      <c r="K22" s="1666" t="s">
        <v>359</v>
      </c>
      <c r="L22" s="1666" t="s">
        <v>359</v>
      </c>
      <c r="M22" s="2135" t="s">
        <v>359</v>
      </c>
    </row>
    <row r="23" spans="1:13" ht="15.6" customHeight="1">
      <c r="A23" s="7142"/>
      <c r="B23" s="6185"/>
      <c r="C23" s="1729" t="s">
        <v>359</v>
      </c>
      <c r="D23" s="1729" t="s">
        <v>359</v>
      </c>
      <c r="E23" s="1729" t="s">
        <v>359</v>
      </c>
      <c r="F23" s="1729" t="s">
        <v>359</v>
      </c>
      <c r="G23" s="1729" t="s">
        <v>359</v>
      </c>
      <c r="H23" s="1729" t="s">
        <v>359</v>
      </c>
      <c r="I23" s="1729" t="s">
        <v>359</v>
      </c>
      <c r="J23" s="1729" t="s">
        <v>359</v>
      </c>
      <c r="K23" s="1729" t="s">
        <v>359</v>
      </c>
      <c r="L23" s="1729" t="s">
        <v>359</v>
      </c>
      <c r="M23" s="3186" t="s">
        <v>359</v>
      </c>
    </row>
    <row r="24" spans="1:13" ht="15.6" customHeight="1">
      <c r="A24" s="7142"/>
      <c r="B24" s="6183" t="s">
        <v>2354</v>
      </c>
      <c r="C24" s="2389" t="s">
        <v>359</v>
      </c>
      <c r="D24" s="2389" t="s">
        <v>359</v>
      </c>
      <c r="E24" s="2389" t="s">
        <v>359</v>
      </c>
      <c r="F24" s="2389" t="s">
        <v>359</v>
      </c>
      <c r="G24" s="2389" t="s">
        <v>359</v>
      </c>
      <c r="H24" s="2389" t="s">
        <v>359</v>
      </c>
      <c r="I24" s="2389" t="s">
        <v>359</v>
      </c>
      <c r="J24" s="2389" t="s">
        <v>359</v>
      </c>
      <c r="K24" s="2389" t="s">
        <v>359</v>
      </c>
      <c r="L24" s="2390" t="s">
        <v>359</v>
      </c>
      <c r="M24" s="2136" t="s">
        <v>359</v>
      </c>
    </row>
    <row r="25" spans="1:13" ht="15.6" customHeight="1">
      <c r="A25" s="7142"/>
      <c r="B25" s="6183"/>
      <c r="C25" s="2389" t="s">
        <v>2355</v>
      </c>
      <c r="D25" s="3241"/>
      <c r="E25" s="2389" t="s">
        <v>359</v>
      </c>
      <c r="F25" s="2389" t="s">
        <v>2356</v>
      </c>
      <c r="G25" s="3241" t="s">
        <v>359</v>
      </c>
      <c r="H25" s="2389" t="s">
        <v>359</v>
      </c>
      <c r="I25" s="2389" t="s">
        <v>2357</v>
      </c>
      <c r="J25" s="3241" t="s">
        <v>2351</v>
      </c>
      <c r="K25" s="2389" t="s">
        <v>359</v>
      </c>
      <c r="L25" s="2390" t="s">
        <v>359</v>
      </c>
      <c r="M25" s="2136" t="s">
        <v>359</v>
      </c>
    </row>
    <row r="26" spans="1:13" ht="15.6" customHeight="1">
      <c r="A26" s="7142"/>
      <c r="B26" s="6183"/>
      <c r="C26" s="2389" t="s">
        <v>2358</v>
      </c>
      <c r="D26" s="3353" t="s">
        <v>359</v>
      </c>
      <c r="E26" s="2390" t="s">
        <v>359</v>
      </c>
      <c r="F26" s="2389" t="s">
        <v>2359</v>
      </c>
      <c r="G26" s="3352" t="s">
        <v>359</v>
      </c>
      <c r="H26" s="2390" t="s">
        <v>359</v>
      </c>
      <c r="I26" s="2390" t="s">
        <v>359</v>
      </c>
      <c r="J26" s="2390" t="s">
        <v>359</v>
      </c>
      <c r="K26" s="2390" t="s">
        <v>359</v>
      </c>
      <c r="L26" s="2390" t="s">
        <v>359</v>
      </c>
      <c r="M26" s="2136" t="s">
        <v>359</v>
      </c>
    </row>
    <row r="27" spans="1:13" ht="15.6" customHeight="1">
      <c r="A27" s="7142"/>
      <c r="B27" s="6185"/>
      <c r="C27" s="1729" t="s">
        <v>359</v>
      </c>
      <c r="D27" s="1729" t="s">
        <v>359</v>
      </c>
      <c r="E27" s="1729" t="s">
        <v>359</v>
      </c>
      <c r="F27" s="1729" t="s">
        <v>359</v>
      </c>
      <c r="G27" s="1729" t="s">
        <v>359</v>
      </c>
      <c r="H27" s="1729" t="s">
        <v>359</v>
      </c>
      <c r="I27" s="1729" t="s">
        <v>359</v>
      </c>
      <c r="J27" s="1729" t="s">
        <v>359</v>
      </c>
      <c r="K27" s="1729" t="s">
        <v>359</v>
      </c>
      <c r="L27" s="1666" t="s">
        <v>359</v>
      </c>
      <c r="M27" s="2135" t="s">
        <v>359</v>
      </c>
    </row>
    <row r="28" spans="1:13" ht="15.6" customHeight="1">
      <c r="A28" s="7142"/>
      <c r="B28" s="7158" t="s">
        <v>2360</v>
      </c>
      <c r="C28" s="2389" t="s">
        <v>359</v>
      </c>
      <c r="D28" s="2389" t="s">
        <v>359</v>
      </c>
      <c r="E28" s="2389" t="s">
        <v>359</v>
      </c>
      <c r="F28" s="2389" t="s">
        <v>359</v>
      </c>
      <c r="G28" s="2389" t="s">
        <v>359</v>
      </c>
      <c r="H28" s="2389" t="s">
        <v>359</v>
      </c>
      <c r="I28" s="2389" t="s">
        <v>359</v>
      </c>
      <c r="J28" s="2389" t="s">
        <v>359</v>
      </c>
      <c r="K28" s="2389" t="s">
        <v>359</v>
      </c>
      <c r="L28" s="2389" t="s">
        <v>359</v>
      </c>
      <c r="M28" s="2134" t="s">
        <v>359</v>
      </c>
    </row>
    <row r="29" spans="1:13" ht="31.35" customHeight="1">
      <c r="A29" s="7142"/>
      <c r="B29" s="6183"/>
      <c r="C29" s="3343" t="s">
        <v>2361</v>
      </c>
      <c r="D29" s="3187" t="s">
        <v>437</v>
      </c>
      <c r="E29" s="2389" t="s">
        <v>359</v>
      </c>
      <c r="F29" s="2390" t="s">
        <v>2362</v>
      </c>
      <c r="G29" s="3241" t="s">
        <v>437</v>
      </c>
      <c r="H29" s="2389" t="s">
        <v>359</v>
      </c>
      <c r="I29" s="2390" t="s">
        <v>2363</v>
      </c>
      <c r="J29" s="6660"/>
      <c r="K29" s="5981"/>
      <c r="L29" s="6645"/>
      <c r="M29" s="2134" t="s">
        <v>359</v>
      </c>
    </row>
    <row r="30" spans="1:13" ht="15.6" customHeight="1">
      <c r="A30" s="7142"/>
      <c r="B30" s="7159"/>
      <c r="C30" s="1729" t="s">
        <v>359</v>
      </c>
      <c r="D30" s="1729" t="s">
        <v>359</v>
      </c>
      <c r="E30" s="1729" t="s">
        <v>359</v>
      </c>
      <c r="F30" s="1729" t="s">
        <v>359</v>
      </c>
      <c r="G30" s="1729" t="s">
        <v>359</v>
      </c>
      <c r="H30" s="1729" t="s">
        <v>359</v>
      </c>
      <c r="I30" s="1729" t="s">
        <v>359</v>
      </c>
      <c r="J30" s="1729" t="s">
        <v>359</v>
      </c>
      <c r="K30" s="1729" t="s">
        <v>359</v>
      </c>
      <c r="L30" s="1729" t="s">
        <v>359</v>
      </c>
      <c r="M30" s="3186" t="s">
        <v>359</v>
      </c>
    </row>
    <row r="31" spans="1:13" ht="15.6" customHeight="1">
      <c r="A31" s="7142"/>
      <c r="B31" s="6183" t="s">
        <v>2364</v>
      </c>
      <c r="C31" s="3184" t="s">
        <v>359</v>
      </c>
      <c r="D31" s="3184" t="s">
        <v>359</v>
      </c>
      <c r="E31" s="3184" t="s">
        <v>359</v>
      </c>
      <c r="F31" s="3184" t="s">
        <v>359</v>
      </c>
      <c r="G31" s="3184" t="s">
        <v>359</v>
      </c>
      <c r="H31" s="3184" t="s">
        <v>359</v>
      </c>
      <c r="I31" s="3184" t="s">
        <v>359</v>
      </c>
      <c r="J31" s="3184" t="s">
        <v>359</v>
      </c>
      <c r="K31" s="3184" t="s">
        <v>359</v>
      </c>
      <c r="L31" s="2390" t="s">
        <v>359</v>
      </c>
      <c r="M31" s="2136" t="s">
        <v>359</v>
      </c>
    </row>
    <row r="32" spans="1:13" ht="15.6" customHeight="1">
      <c r="A32" s="7142"/>
      <c r="B32" s="6183"/>
      <c r="C32" s="2389" t="s">
        <v>2365</v>
      </c>
      <c r="D32" s="3356">
        <v>2023</v>
      </c>
      <c r="E32" s="3184" t="s">
        <v>359</v>
      </c>
      <c r="F32" s="2389" t="s">
        <v>2366</v>
      </c>
      <c r="G32" s="3356">
        <v>2038</v>
      </c>
      <c r="H32" s="3184" t="s">
        <v>359</v>
      </c>
      <c r="I32" s="2390" t="s">
        <v>359</v>
      </c>
      <c r="J32" s="3184" t="s">
        <v>359</v>
      </c>
      <c r="K32" s="3184" t="s">
        <v>359</v>
      </c>
      <c r="L32" s="2390" t="s">
        <v>359</v>
      </c>
      <c r="M32" s="2136" t="s">
        <v>359</v>
      </c>
    </row>
    <row r="33" spans="1:30" ht="15.6" customHeight="1">
      <c r="A33" s="7142"/>
      <c r="B33" s="6185"/>
      <c r="C33" s="1729" t="s">
        <v>359</v>
      </c>
      <c r="D33" s="1729" t="s">
        <v>359</v>
      </c>
      <c r="E33" s="3357" t="s">
        <v>359</v>
      </c>
      <c r="F33" s="1729" t="s">
        <v>359</v>
      </c>
      <c r="G33" s="3357" t="s">
        <v>359</v>
      </c>
      <c r="H33" s="3357" t="s">
        <v>359</v>
      </c>
      <c r="I33" s="1666" t="s">
        <v>359</v>
      </c>
      <c r="J33" s="3357" t="s">
        <v>359</v>
      </c>
      <c r="K33" s="3357" t="s">
        <v>359</v>
      </c>
      <c r="L33" s="1666" t="s">
        <v>359</v>
      </c>
      <c r="M33" s="2135" t="s">
        <v>359</v>
      </c>
    </row>
    <row r="34" spans="1:30" ht="15.6" customHeight="1">
      <c r="A34" s="7142"/>
      <c r="B34" s="6183" t="s">
        <v>2367</v>
      </c>
      <c r="C34" s="2389" t="s">
        <v>359</v>
      </c>
      <c r="D34" s="2389" t="s">
        <v>359</v>
      </c>
      <c r="E34" s="2389" t="s">
        <v>359</v>
      </c>
      <c r="F34" s="2389" t="s">
        <v>359</v>
      </c>
      <c r="G34" s="2389" t="s">
        <v>359</v>
      </c>
      <c r="H34" s="2389" t="s">
        <v>359</v>
      </c>
      <c r="I34" s="2389" t="s">
        <v>359</v>
      </c>
      <c r="J34" s="2389" t="s">
        <v>359</v>
      </c>
      <c r="K34" s="2389" t="s">
        <v>359</v>
      </c>
      <c r="L34" s="2389" t="s">
        <v>359</v>
      </c>
      <c r="M34" s="2134" t="s">
        <v>359</v>
      </c>
    </row>
    <row r="35" spans="1:30" ht="15.6" customHeight="1">
      <c r="A35" s="7142"/>
      <c r="B35" s="6183"/>
      <c r="C35" s="2389" t="s">
        <v>359</v>
      </c>
      <c r="D35" s="3167" t="s">
        <v>2368</v>
      </c>
      <c r="E35" s="3167">
        <v>2023</v>
      </c>
      <c r="F35" s="3167" t="s">
        <v>2369</v>
      </c>
      <c r="G35" s="3167">
        <v>2024</v>
      </c>
      <c r="H35" s="3167" t="s">
        <v>2370</v>
      </c>
      <c r="I35" s="3167">
        <v>2025</v>
      </c>
      <c r="J35" s="3167" t="s">
        <v>2371</v>
      </c>
      <c r="K35" s="3167">
        <v>2026</v>
      </c>
      <c r="L35" s="3167" t="s">
        <v>2372</v>
      </c>
      <c r="M35" s="2134">
        <v>2027</v>
      </c>
    </row>
    <row r="36" spans="1:30" ht="15.6" customHeight="1">
      <c r="A36" s="7142"/>
      <c r="B36" s="6183"/>
      <c r="C36" s="2389" t="s">
        <v>359</v>
      </c>
      <c r="D36" s="7127">
        <v>0.25</v>
      </c>
      <c r="E36" s="6645"/>
      <c r="F36" s="7127">
        <v>0.25</v>
      </c>
      <c r="G36" s="6645"/>
      <c r="H36" s="7127">
        <v>0.05</v>
      </c>
      <c r="I36" s="6645"/>
      <c r="J36" s="7184">
        <v>3.1E-2</v>
      </c>
      <c r="K36" s="7185"/>
      <c r="L36" s="7184">
        <v>3.1E-2</v>
      </c>
      <c r="M36" s="7185"/>
    </row>
    <row r="37" spans="1:30" ht="15.6" customHeight="1">
      <c r="A37" s="7142"/>
      <c r="B37" s="6183"/>
      <c r="C37" s="2389" t="s">
        <v>359</v>
      </c>
      <c r="D37" s="3167" t="s">
        <v>2373</v>
      </c>
      <c r="E37" s="3167">
        <v>2028</v>
      </c>
      <c r="F37" s="3167" t="s">
        <v>2374</v>
      </c>
      <c r="G37" s="3167">
        <v>2029</v>
      </c>
      <c r="H37" s="3167" t="s">
        <v>2375</v>
      </c>
      <c r="I37" s="3167">
        <v>2030</v>
      </c>
      <c r="J37" s="3167" t="s">
        <v>2376</v>
      </c>
      <c r="K37" s="3167">
        <v>2031</v>
      </c>
      <c r="L37" s="3167" t="s">
        <v>2377</v>
      </c>
      <c r="M37" s="3168">
        <v>2032</v>
      </c>
    </row>
    <row r="38" spans="1:30" ht="15.6" customHeight="1">
      <c r="A38" s="7142"/>
      <c r="B38" s="6183"/>
      <c r="C38" s="2389" t="s">
        <v>359</v>
      </c>
      <c r="D38" s="7184">
        <v>3.1E-2</v>
      </c>
      <c r="E38" s="7185"/>
      <c r="F38" s="7184">
        <v>3.1E-2</v>
      </c>
      <c r="G38" s="7185"/>
      <c r="H38" s="7184">
        <v>3.1E-2</v>
      </c>
      <c r="I38" s="7185"/>
      <c r="J38" s="7184">
        <v>3.1E-2</v>
      </c>
      <c r="K38" s="7185"/>
      <c r="L38" s="7184">
        <v>3.1E-2</v>
      </c>
      <c r="M38" s="7185"/>
      <c r="O38" s="4706"/>
      <c r="P38" s="4706"/>
      <c r="Q38" s="4706"/>
      <c r="R38" s="4709"/>
      <c r="S38" s="4709"/>
      <c r="T38" s="4709"/>
      <c r="U38" s="4709"/>
      <c r="V38" s="4709"/>
      <c r="W38" s="4709"/>
      <c r="X38" s="4709"/>
      <c r="Y38" s="4709"/>
      <c r="Z38" s="4709"/>
      <c r="AA38" s="4709"/>
      <c r="AB38" s="4709"/>
      <c r="AC38" s="4709"/>
      <c r="AD38" s="4706"/>
    </row>
    <row r="39" spans="1:30" ht="15.6" customHeight="1">
      <c r="A39" s="7142"/>
      <c r="B39" s="6183"/>
      <c r="C39" s="2389" t="s">
        <v>359</v>
      </c>
      <c r="D39" s="3167" t="s">
        <v>2378</v>
      </c>
      <c r="E39" s="3167">
        <v>2033</v>
      </c>
      <c r="F39" s="3167" t="s">
        <v>2379</v>
      </c>
      <c r="G39" s="3167">
        <v>2034</v>
      </c>
      <c r="H39" s="3167" t="s">
        <v>2380</v>
      </c>
      <c r="I39" s="3167">
        <v>2035</v>
      </c>
      <c r="J39" s="3167" t="s">
        <v>2381</v>
      </c>
      <c r="K39" s="3167">
        <v>2036</v>
      </c>
      <c r="L39" s="3167" t="s">
        <v>2382</v>
      </c>
      <c r="M39" s="3168">
        <v>2037</v>
      </c>
    </row>
    <row r="40" spans="1:30" ht="15.6" customHeight="1">
      <c r="A40" s="7142"/>
      <c r="B40" s="6183"/>
      <c r="C40" s="2389" t="s">
        <v>359</v>
      </c>
      <c r="D40" s="7184">
        <v>3.1E-2</v>
      </c>
      <c r="E40" s="7185"/>
      <c r="F40" s="7184">
        <v>3.1E-2</v>
      </c>
      <c r="G40" s="7185"/>
      <c r="H40" s="7184">
        <v>3.1E-2</v>
      </c>
      <c r="I40" s="7185"/>
      <c r="J40" s="7184">
        <v>3.9899999999999998E-2</v>
      </c>
      <c r="K40" s="7185"/>
      <c r="L40" s="7127">
        <v>0.05</v>
      </c>
      <c r="M40" s="5982"/>
    </row>
    <row r="41" spans="1:30" ht="15.6" customHeight="1">
      <c r="A41" s="7142"/>
      <c r="B41" s="6183"/>
      <c r="C41" s="2389" t="s">
        <v>359</v>
      </c>
      <c r="D41" s="3185" t="s">
        <v>2383</v>
      </c>
      <c r="E41" s="3185">
        <v>2038</v>
      </c>
      <c r="F41" s="3185" t="s">
        <v>2384</v>
      </c>
      <c r="G41" s="1729" t="s">
        <v>359</v>
      </c>
      <c r="H41" s="2389" t="s">
        <v>359</v>
      </c>
      <c r="I41" s="2389" t="s">
        <v>359</v>
      </c>
      <c r="J41" s="2389" t="s">
        <v>359</v>
      </c>
      <c r="K41" s="2389" t="s">
        <v>359</v>
      </c>
      <c r="L41" s="2389" t="s">
        <v>359</v>
      </c>
      <c r="M41" s="2134" t="s">
        <v>359</v>
      </c>
    </row>
    <row r="42" spans="1:30" ht="15.6" customHeight="1">
      <c r="A42" s="7142"/>
      <c r="B42" s="6183"/>
      <c r="C42" s="2389" t="s">
        <v>359</v>
      </c>
      <c r="D42" s="7127">
        <v>0.05</v>
      </c>
      <c r="E42" s="6645"/>
      <c r="F42" s="7182">
        <v>1</v>
      </c>
      <c r="G42" s="7183"/>
      <c r="H42" s="6810"/>
      <c r="I42" s="6810"/>
      <c r="J42" s="3358"/>
      <c r="K42" s="3359"/>
      <c r="L42" s="3358"/>
      <c r="M42" s="3360"/>
    </row>
    <row r="43" spans="1:30" ht="15.6" customHeight="1">
      <c r="A43" s="7142"/>
      <c r="B43" s="6183"/>
      <c r="C43" s="1729" t="s">
        <v>359</v>
      </c>
      <c r="D43" s="1729" t="s">
        <v>359</v>
      </c>
      <c r="E43" s="1729" t="s">
        <v>359</v>
      </c>
      <c r="F43" s="1729" t="s">
        <v>359</v>
      </c>
      <c r="G43" s="1729" t="s">
        <v>359</v>
      </c>
      <c r="H43" s="1729" t="s">
        <v>359</v>
      </c>
      <c r="I43" s="1729" t="s">
        <v>359</v>
      </c>
      <c r="J43" s="1729" t="s">
        <v>359</v>
      </c>
      <c r="K43" s="1729" t="s">
        <v>359</v>
      </c>
      <c r="L43" s="1729" t="s">
        <v>359</v>
      </c>
      <c r="M43" s="3186" t="s">
        <v>359</v>
      </c>
    </row>
    <row r="44" spans="1:30" ht="15.6" customHeight="1">
      <c r="A44" s="7142"/>
      <c r="B44" s="6184" t="s">
        <v>2385</v>
      </c>
      <c r="C44" s="2389" t="s">
        <v>359</v>
      </c>
      <c r="D44" s="2389" t="s">
        <v>359</v>
      </c>
      <c r="E44" s="2389" t="s">
        <v>359</v>
      </c>
      <c r="F44" s="2389" t="s">
        <v>359</v>
      </c>
      <c r="G44" s="2389" t="s">
        <v>359</v>
      </c>
      <c r="H44" s="2389" t="s">
        <v>359</v>
      </c>
      <c r="I44" s="2389" t="s">
        <v>359</v>
      </c>
      <c r="J44" s="2389" t="s">
        <v>359</v>
      </c>
      <c r="K44" s="2389" t="s">
        <v>359</v>
      </c>
      <c r="L44" s="2390" t="s">
        <v>359</v>
      </c>
      <c r="M44" s="2136" t="s">
        <v>359</v>
      </c>
    </row>
    <row r="45" spans="1:30" ht="15.6" customHeight="1">
      <c r="A45" s="7142"/>
      <c r="B45" s="6183"/>
      <c r="C45" s="2390" t="s">
        <v>359</v>
      </c>
      <c r="D45" s="2389" t="s">
        <v>93</v>
      </c>
      <c r="E45" s="1729" t="s">
        <v>95</v>
      </c>
      <c r="F45" s="6197" t="s">
        <v>2386</v>
      </c>
      <c r="G45" s="6198" t="s">
        <v>359</v>
      </c>
      <c r="H45" s="6199"/>
      <c r="I45" s="6199"/>
      <c r="J45" s="7063"/>
      <c r="K45" s="2389" t="s">
        <v>2387</v>
      </c>
      <c r="L45" s="6191" t="s">
        <v>359</v>
      </c>
      <c r="M45" s="6192"/>
    </row>
    <row r="46" spans="1:30" ht="15.6" customHeight="1">
      <c r="A46" s="7142"/>
      <c r="B46" s="6183"/>
      <c r="C46" s="2390" t="s">
        <v>359</v>
      </c>
      <c r="D46" s="1732" t="s">
        <v>359</v>
      </c>
      <c r="E46" s="3344" t="s">
        <v>2441</v>
      </c>
      <c r="F46" s="6197"/>
      <c r="G46" s="7064"/>
      <c r="H46" s="7065"/>
      <c r="I46" s="7065"/>
      <c r="J46" s="7066"/>
      <c r="K46" s="2390" t="s">
        <v>359</v>
      </c>
      <c r="L46" s="6193"/>
      <c r="M46" s="6194"/>
    </row>
    <row r="47" spans="1:30" ht="15.6" customHeight="1">
      <c r="A47" s="7142"/>
      <c r="B47" s="6185"/>
      <c r="C47" s="1666" t="s">
        <v>359</v>
      </c>
      <c r="D47" s="1666" t="s">
        <v>359</v>
      </c>
      <c r="E47" s="1666" t="s">
        <v>359</v>
      </c>
      <c r="F47" s="1666" t="s">
        <v>359</v>
      </c>
      <c r="G47" s="1666" t="s">
        <v>359</v>
      </c>
      <c r="H47" s="1666" t="s">
        <v>359</v>
      </c>
      <c r="I47" s="1666" t="s">
        <v>359</v>
      </c>
      <c r="J47" s="1666" t="s">
        <v>359</v>
      </c>
      <c r="K47" s="1666" t="s">
        <v>359</v>
      </c>
      <c r="L47" s="2390" t="s">
        <v>359</v>
      </c>
      <c r="M47" s="2136" t="s">
        <v>359</v>
      </c>
    </row>
    <row r="48" spans="1:30" ht="39.950000000000003" customHeight="1">
      <c r="A48" s="7142"/>
      <c r="B48" s="3183" t="s">
        <v>2388</v>
      </c>
      <c r="C48" s="5981" t="s">
        <v>2796</v>
      </c>
      <c r="D48" s="5981"/>
      <c r="E48" s="5981"/>
      <c r="F48" s="5981"/>
      <c r="G48" s="5981"/>
      <c r="H48" s="5981"/>
      <c r="I48" s="5981"/>
      <c r="J48" s="5981"/>
      <c r="K48" s="5981"/>
      <c r="L48" s="5981"/>
      <c r="M48" s="5982"/>
    </row>
    <row r="49" spans="1:13" ht="15.6" customHeight="1">
      <c r="A49" s="7142"/>
      <c r="B49" s="3183" t="s">
        <v>2390</v>
      </c>
      <c r="C49" s="5981" t="s">
        <v>2414</v>
      </c>
      <c r="D49" s="5981"/>
      <c r="E49" s="5981"/>
      <c r="F49" s="5981"/>
      <c r="G49" s="5981"/>
      <c r="H49" s="5981"/>
      <c r="I49" s="5981"/>
      <c r="J49" s="5981"/>
      <c r="K49" s="5981"/>
      <c r="L49" s="5981"/>
      <c r="M49" s="5982"/>
    </row>
    <row r="50" spans="1:13" ht="15.6" customHeight="1">
      <c r="A50" s="7142"/>
      <c r="B50" s="3183" t="s">
        <v>2392</v>
      </c>
      <c r="C50" s="5981">
        <v>30</v>
      </c>
      <c r="D50" s="5981"/>
      <c r="E50" s="5981"/>
      <c r="F50" s="5981"/>
      <c r="G50" s="5981"/>
      <c r="H50" s="5981"/>
      <c r="I50" s="5981"/>
      <c r="J50" s="5981"/>
      <c r="K50" s="5981"/>
      <c r="L50" s="5981"/>
      <c r="M50" s="5982"/>
    </row>
    <row r="51" spans="1:13" ht="15.6" customHeight="1">
      <c r="A51" s="7142"/>
      <c r="B51" s="1631" t="s">
        <v>2393</v>
      </c>
      <c r="C51" s="5680" t="s">
        <v>437</v>
      </c>
      <c r="D51" s="5680"/>
      <c r="E51" s="5680"/>
      <c r="F51" s="5680"/>
      <c r="G51" s="5680"/>
      <c r="H51" s="5680"/>
      <c r="I51" s="5680"/>
      <c r="J51" s="5680"/>
      <c r="K51" s="5680"/>
      <c r="L51" s="5680"/>
      <c r="M51" s="5681"/>
    </row>
    <row r="52" spans="1:13" ht="15.6" customHeight="1">
      <c r="A52" s="5945" t="s">
        <v>2394</v>
      </c>
      <c r="B52" s="1631" t="s">
        <v>2395</v>
      </c>
      <c r="C52" s="5680" t="s">
        <v>1376</v>
      </c>
      <c r="D52" s="5680"/>
      <c r="E52" s="5680"/>
      <c r="F52" s="5680"/>
      <c r="G52" s="5680"/>
      <c r="H52" s="5680"/>
      <c r="I52" s="5680"/>
      <c r="J52" s="5680"/>
      <c r="K52" s="5680"/>
      <c r="L52" s="5680"/>
      <c r="M52" s="5681"/>
    </row>
    <row r="53" spans="1:13" ht="15.6" customHeight="1">
      <c r="A53" s="5946"/>
      <c r="B53" s="1631" t="s">
        <v>2396</v>
      </c>
      <c r="C53" s="5680" t="s">
        <v>2413</v>
      </c>
      <c r="D53" s="5680"/>
      <c r="E53" s="5680"/>
      <c r="F53" s="5680"/>
      <c r="G53" s="5680"/>
      <c r="H53" s="5680"/>
      <c r="I53" s="5680"/>
      <c r="J53" s="5680"/>
      <c r="K53" s="5680"/>
      <c r="L53" s="5680"/>
      <c r="M53" s="5681"/>
    </row>
    <row r="54" spans="1:13" ht="15.6" customHeight="1">
      <c r="A54" s="5946"/>
      <c r="B54" s="1631" t="s">
        <v>2398</v>
      </c>
      <c r="C54" s="5682" t="s">
        <v>289</v>
      </c>
      <c r="D54" s="5682"/>
      <c r="E54" s="5682"/>
      <c r="F54" s="5682"/>
      <c r="G54" s="5682"/>
      <c r="H54" s="5682"/>
      <c r="I54" s="5682"/>
      <c r="J54" s="5682"/>
      <c r="K54" s="5682"/>
      <c r="L54" s="5682"/>
      <c r="M54" s="5683"/>
    </row>
    <row r="55" spans="1:13" ht="15.6" customHeight="1">
      <c r="A55" s="5946"/>
      <c r="B55" s="1631" t="s">
        <v>2399</v>
      </c>
      <c r="C55" s="5680" t="s">
        <v>2414</v>
      </c>
      <c r="D55" s="5680"/>
      <c r="E55" s="5680"/>
      <c r="F55" s="5680"/>
      <c r="G55" s="5680"/>
      <c r="H55" s="5680"/>
      <c r="I55" s="5680"/>
      <c r="J55" s="5680"/>
      <c r="K55" s="5680"/>
      <c r="L55" s="5680"/>
      <c r="M55" s="5681"/>
    </row>
    <row r="56" spans="1:13" ht="15.6" customHeight="1">
      <c r="A56" s="5946"/>
      <c r="B56" s="1631" t="s">
        <v>2400</v>
      </c>
      <c r="C56" s="5684" t="s">
        <v>1377</v>
      </c>
      <c r="D56" s="5684"/>
      <c r="E56" s="5684"/>
      <c r="F56" s="5684"/>
      <c r="G56" s="5684"/>
      <c r="H56" s="5684"/>
      <c r="I56" s="5684"/>
      <c r="J56" s="5684"/>
      <c r="K56" s="5684"/>
      <c r="L56" s="5684"/>
      <c r="M56" s="5685"/>
    </row>
    <row r="57" spans="1:13" ht="15.6" customHeight="1" thickBot="1">
      <c r="A57" s="5959"/>
      <c r="B57" s="1631" t="s">
        <v>2401</v>
      </c>
      <c r="C57" s="5680">
        <v>3779595</v>
      </c>
      <c r="D57" s="5680"/>
      <c r="E57" s="5680"/>
      <c r="F57" s="5680"/>
      <c r="G57" s="5680"/>
      <c r="H57" s="5680"/>
      <c r="I57" s="5680"/>
      <c r="J57" s="5680"/>
      <c r="K57" s="5680"/>
      <c r="L57" s="5680"/>
      <c r="M57" s="5681"/>
    </row>
    <row r="58" spans="1:13" ht="15.6" customHeight="1">
      <c r="A58" s="7043" t="s">
        <v>2402</v>
      </c>
      <c r="B58" s="1632" t="s">
        <v>2403</v>
      </c>
      <c r="C58" s="5680" t="s">
        <v>1132</v>
      </c>
      <c r="D58" s="5680"/>
      <c r="E58" s="5680"/>
      <c r="F58" s="5680"/>
      <c r="G58" s="5680"/>
      <c r="H58" s="5680"/>
      <c r="I58" s="5680"/>
      <c r="J58" s="5680"/>
      <c r="K58" s="5680"/>
      <c r="L58" s="5680"/>
      <c r="M58" s="5681"/>
    </row>
    <row r="59" spans="1:13" ht="15.6" customHeight="1">
      <c r="A59" s="7044"/>
      <c r="B59" s="1632" t="s">
        <v>2404</v>
      </c>
      <c r="C59" s="5680" t="s">
        <v>2405</v>
      </c>
      <c r="D59" s="5680"/>
      <c r="E59" s="5680"/>
      <c r="F59" s="5680"/>
      <c r="G59" s="5680"/>
      <c r="H59" s="5680"/>
      <c r="I59" s="5680"/>
      <c r="J59" s="5680"/>
      <c r="K59" s="5680"/>
      <c r="L59" s="5680"/>
      <c r="M59" s="5681"/>
    </row>
    <row r="60" spans="1:13" ht="15.6" customHeight="1" thickBot="1">
      <c r="A60" s="7044"/>
      <c r="B60" s="1632" t="s">
        <v>244</v>
      </c>
      <c r="C60" s="5682" t="s">
        <v>289</v>
      </c>
      <c r="D60" s="5682"/>
      <c r="E60" s="5682"/>
      <c r="F60" s="5682"/>
      <c r="G60" s="5682"/>
      <c r="H60" s="5682"/>
      <c r="I60" s="5682"/>
      <c r="J60" s="5682"/>
      <c r="K60" s="5682"/>
      <c r="L60" s="5682"/>
      <c r="M60" s="5683"/>
    </row>
    <row r="61" spans="1:13" ht="15.6" customHeight="1" thickBot="1">
      <c r="A61" s="1736" t="s">
        <v>2406</v>
      </c>
      <c r="B61" s="3727" t="s">
        <v>359</v>
      </c>
      <c r="C61" s="7136" t="s">
        <v>359</v>
      </c>
      <c r="D61" s="7136"/>
      <c r="E61" s="7136"/>
      <c r="F61" s="7136"/>
      <c r="G61" s="7136"/>
      <c r="H61" s="7136"/>
      <c r="I61" s="7136"/>
      <c r="J61" s="7136"/>
      <c r="K61" s="7136"/>
      <c r="L61" s="7136"/>
      <c r="M61" s="7137"/>
    </row>
  </sheetData>
  <mergeCells count="70">
    <mergeCell ref="D42:E42"/>
    <mergeCell ref="D40:E40"/>
    <mergeCell ref="F40:G40"/>
    <mergeCell ref="H40:I40"/>
    <mergeCell ref="J40:K40"/>
    <mergeCell ref="L40:M40"/>
    <mergeCell ref="D38:E38"/>
    <mergeCell ref="F38:G38"/>
    <mergeCell ref="H38:I38"/>
    <mergeCell ref="J38:K38"/>
    <mergeCell ref="L38:M38"/>
    <mergeCell ref="I9:J9"/>
    <mergeCell ref="D36:E36"/>
    <mergeCell ref="F36:G36"/>
    <mergeCell ref="H36:I36"/>
    <mergeCell ref="J36:K36"/>
    <mergeCell ref="C12:M12"/>
    <mergeCell ref="C13:M13"/>
    <mergeCell ref="C14:D14"/>
    <mergeCell ref="F14:M14"/>
    <mergeCell ref="K10:L10"/>
    <mergeCell ref="L36:M36"/>
    <mergeCell ref="C61:M61"/>
    <mergeCell ref="L45:M46"/>
    <mergeCell ref="C48:M48"/>
    <mergeCell ref="C49:M49"/>
    <mergeCell ref="G45:J46"/>
    <mergeCell ref="A58:A60"/>
    <mergeCell ref="C58:M58"/>
    <mergeCell ref="C59:M59"/>
    <mergeCell ref="C60:M60"/>
    <mergeCell ref="A52:A57"/>
    <mergeCell ref="C52:M52"/>
    <mergeCell ref="C53:M53"/>
    <mergeCell ref="C54:M54"/>
    <mergeCell ref="C55:M55"/>
    <mergeCell ref="C56:M56"/>
    <mergeCell ref="C57:M57"/>
    <mergeCell ref="A15:A51"/>
    <mergeCell ref="C15:M15"/>
    <mergeCell ref="C16:M16"/>
    <mergeCell ref="B17:B23"/>
    <mergeCell ref="F22:H22"/>
    <mergeCell ref="B24:B27"/>
    <mergeCell ref="J29:L29"/>
    <mergeCell ref="B31:B33"/>
    <mergeCell ref="B34:B43"/>
    <mergeCell ref="H42:I42"/>
    <mergeCell ref="F42:G42"/>
    <mergeCell ref="B28:B30"/>
    <mergeCell ref="C50:M50"/>
    <mergeCell ref="C51:M51"/>
    <mergeCell ref="B44:B47"/>
    <mergeCell ref="F45:F46"/>
    <mergeCell ref="B1:M1"/>
    <mergeCell ref="A2:A14"/>
    <mergeCell ref="C2:M2"/>
    <mergeCell ref="C3:M3"/>
    <mergeCell ref="D4:E4"/>
    <mergeCell ref="F4:G4"/>
    <mergeCell ref="C5:M5"/>
    <mergeCell ref="D6:M6"/>
    <mergeCell ref="I7:M7"/>
    <mergeCell ref="B8:B10"/>
    <mergeCell ref="C10:E10"/>
    <mergeCell ref="F10:G10"/>
    <mergeCell ref="I10:J10"/>
    <mergeCell ref="C9:D9"/>
    <mergeCell ref="C11:M11"/>
    <mergeCell ref="I4:M4"/>
  </mergeCells>
  <hyperlinks>
    <hyperlink ref="C56"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43" workbookViewId="0">
      <selection activeCell="D36" sqref="D36"/>
    </sheetView>
  </sheetViews>
  <sheetFormatPr baseColWidth="10" defaultColWidth="8.85546875" defaultRowHeight="15"/>
  <cols>
    <col min="1" max="1" width="29" customWidth="1"/>
    <col min="2" max="2" width="29.7109375" style="2965" customWidth="1"/>
    <col min="6" max="6" width="9.42578125" customWidth="1"/>
  </cols>
  <sheetData>
    <row r="1" spans="1:13" ht="20.25" customHeight="1" thickBot="1">
      <c r="A1" s="3080"/>
      <c r="B1" s="7216" t="s">
        <v>2797</v>
      </c>
      <c r="C1" s="7216"/>
      <c r="D1" s="7216"/>
      <c r="E1" s="7216"/>
      <c r="F1" s="7216"/>
      <c r="G1" s="7216"/>
      <c r="H1" s="7216"/>
      <c r="I1" s="7216"/>
      <c r="J1" s="7216"/>
      <c r="K1" s="7216"/>
      <c r="L1" s="7216"/>
      <c r="M1" s="7217"/>
    </row>
    <row r="2" spans="1:13" ht="72" customHeight="1">
      <c r="A2" s="7218" t="s">
        <v>2329</v>
      </c>
      <c r="B2" s="2984" t="s">
        <v>2330</v>
      </c>
      <c r="C2" s="7221" t="s">
        <v>2798</v>
      </c>
      <c r="D2" s="7222"/>
      <c r="E2" s="7222"/>
      <c r="F2" s="7222"/>
      <c r="G2" s="7222"/>
      <c r="H2" s="7222"/>
      <c r="I2" s="7222"/>
      <c r="J2" s="7222"/>
      <c r="K2" s="7222"/>
      <c r="L2" s="7222"/>
      <c r="M2" s="7223"/>
    </row>
    <row r="3" spans="1:13" ht="123" customHeight="1">
      <c r="A3" s="7219"/>
      <c r="B3" s="2985" t="s">
        <v>2643</v>
      </c>
      <c r="C3" s="7125" t="s">
        <v>2799</v>
      </c>
      <c r="D3" s="6724"/>
      <c r="E3" s="6724"/>
      <c r="F3" s="6724"/>
      <c r="G3" s="6724"/>
      <c r="H3" s="6724"/>
      <c r="I3" s="6724"/>
      <c r="J3" s="6724"/>
      <c r="K3" s="6724"/>
      <c r="L3" s="6724"/>
      <c r="M3" s="6725"/>
    </row>
    <row r="4" spans="1:13" ht="51" customHeight="1">
      <c r="A4" s="7219"/>
      <c r="B4" s="2986" t="s">
        <v>240</v>
      </c>
      <c r="C4" s="2966" t="s">
        <v>95</v>
      </c>
      <c r="D4" s="2888"/>
      <c r="E4" s="2967" t="s">
        <v>359</v>
      </c>
      <c r="F4" s="7224" t="s">
        <v>241</v>
      </c>
      <c r="G4" s="6781"/>
      <c r="H4" s="1449" t="s">
        <v>437</v>
      </c>
      <c r="I4" s="6966"/>
      <c r="J4" s="6724"/>
      <c r="K4" s="6724"/>
      <c r="L4" s="6724"/>
      <c r="M4" s="6725"/>
    </row>
    <row r="5" spans="1:13" ht="40.5" customHeight="1">
      <c r="A5" s="7219"/>
      <c r="B5" s="2986" t="s">
        <v>2333</v>
      </c>
      <c r="C5" s="7125"/>
      <c r="D5" s="6724"/>
      <c r="E5" s="6724"/>
      <c r="F5" s="6724"/>
      <c r="G5" s="6724"/>
      <c r="H5" s="6724"/>
      <c r="I5" s="6724"/>
      <c r="J5" s="6724"/>
      <c r="K5" s="6724"/>
      <c r="L5" s="6724"/>
      <c r="M5" s="6725"/>
    </row>
    <row r="6" spans="1:13" ht="29.25" customHeight="1">
      <c r="A6" s="7219"/>
      <c r="B6" s="2986" t="s">
        <v>2334</v>
      </c>
      <c r="C6" s="7125"/>
      <c r="D6" s="6724"/>
      <c r="E6" s="6724"/>
      <c r="F6" s="6724"/>
      <c r="G6" s="6724"/>
      <c r="H6" s="6724"/>
      <c r="I6" s="6724"/>
      <c r="J6" s="6724"/>
      <c r="K6" s="6724"/>
      <c r="L6" s="6724"/>
      <c r="M6" s="6725"/>
    </row>
    <row r="7" spans="1:13" ht="15" customHeight="1">
      <c r="A7" s="7219"/>
      <c r="B7" s="2986" t="s">
        <v>2335</v>
      </c>
      <c r="C7" s="7209" t="s">
        <v>10</v>
      </c>
      <c r="D7" s="6756"/>
      <c r="E7" s="6724" t="s">
        <v>359</v>
      </c>
      <c r="F7" s="6724"/>
      <c r="G7" s="2968" t="s">
        <v>359</v>
      </c>
      <c r="H7" s="2445" t="s">
        <v>244</v>
      </c>
      <c r="I7" s="6966" t="s">
        <v>2800</v>
      </c>
      <c r="J7" s="6724"/>
      <c r="K7" s="6724"/>
      <c r="L7" s="6724"/>
      <c r="M7" s="6725"/>
    </row>
    <row r="8" spans="1:13" ht="15.95" customHeight="1">
      <c r="A8" s="7219"/>
      <c r="B8" s="7204" t="s">
        <v>2336</v>
      </c>
      <c r="C8" s="7210"/>
      <c r="D8" s="7211"/>
      <c r="E8" s="2357" t="s">
        <v>359</v>
      </c>
      <c r="F8" s="7214" t="s">
        <v>2801</v>
      </c>
      <c r="G8" s="7214"/>
      <c r="H8" s="1525" t="s">
        <v>359</v>
      </c>
      <c r="I8" s="2357" t="s">
        <v>359</v>
      </c>
      <c r="J8" s="2357" t="s">
        <v>359</v>
      </c>
      <c r="K8" s="2357" t="s">
        <v>359</v>
      </c>
      <c r="L8" s="2357" t="s">
        <v>359</v>
      </c>
      <c r="M8" s="2970" t="s">
        <v>359</v>
      </c>
    </row>
    <row r="9" spans="1:13" ht="15" customHeight="1">
      <c r="A9" s="7219"/>
      <c r="B9" s="7205"/>
      <c r="C9" s="7212"/>
      <c r="D9" s="7213"/>
      <c r="E9" s="2357" t="s">
        <v>359</v>
      </c>
      <c r="F9" s="7215"/>
      <c r="G9" s="7215"/>
      <c r="H9" s="2357" t="s">
        <v>359</v>
      </c>
      <c r="I9" s="6738"/>
      <c r="J9" s="6738"/>
      <c r="K9" s="2357" t="s">
        <v>359</v>
      </c>
      <c r="L9" s="2357" t="s">
        <v>359</v>
      </c>
      <c r="M9" s="2970" t="s">
        <v>359</v>
      </c>
    </row>
    <row r="10" spans="1:13" ht="15" customHeight="1">
      <c r="A10" s="7219"/>
      <c r="B10" s="7208"/>
      <c r="C10" s="7209" t="s">
        <v>2337</v>
      </c>
      <c r="D10" s="6756"/>
      <c r="E10" s="1526" t="s">
        <v>359</v>
      </c>
      <c r="F10" s="6756" t="s">
        <v>2337</v>
      </c>
      <c r="G10" s="6756"/>
      <c r="H10" s="1526" t="s">
        <v>359</v>
      </c>
      <c r="I10" s="6756" t="s">
        <v>2337</v>
      </c>
      <c r="J10" s="6756"/>
      <c r="K10" s="1526" t="s">
        <v>359</v>
      </c>
      <c r="L10" s="1526" t="s">
        <v>359</v>
      </c>
      <c r="M10" s="2972" t="s">
        <v>359</v>
      </c>
    </row>
    <row r="11" spans="1:13" ht="54.95" customHeight="1">
      <c r="A11" s="7219"/>
      <c r="B11" s="2986" t="s">
        <v>2338</v>
      </c>
      <c r="C11" s="7125" t="s">
        <v>2802</v>
      </c>
      <c r="D11" s="6724"/>
      <c r="E11" s="6724"/>
      <c r="F11" s="6724"/>
      <c r="G11" s="6724"/>
      <c r="H11" s="6724"/>
      <c r="I11" s="6724"/>
      <c r="J11" s="6724"/>
      <c r="K11" s="6724"/>
      <c r="L11" s="6724"/>
      <c r="M11" s="6725"/>
    </row>
    <row r="12" spans="1:13" ht="94.5" customHeight="1">
      <c r="A12" s="7219"/>
      <c r="B12" s="2986" t="s">
        <v>2689</v>
      </c>
      <c r="C12" s="7125" t="s">
        <v>2803</v>
      </c>
      <c r="D12" s="6724"/>
      <c r="E12" s="6724"/>
      <c r="F12" s="6724"/>
      <c r="G12" s="6724"/>
      <c r="H12" s="6724"/>
      <c r="I12" s="6724"/>
      <c r="J12" s="6724"/>
      <c r="K12" s="6724"/>
      <c r="L12" s="6724"/>
      <c r="M12" s="6725"/>
    </row>
    <row r="13" spans="1:13" ht="42.75" customHeight="1">
      <c r="A13" s="7219"/>
      <c r="B13" s="2986" t="s">
        <v>2649</v>
      </c>
      <c r="C13" s="7125" t="s">
        <v>2767</v>
      </c>
      <c r="D13" s="6724"/>
      <c r="E13" s="6724"/>
      <c r="F13" s="6724"/>
      <c r="G13" s="6724"/>
      <c r="H13" s="6724"/>
      <c r="I13" s="6724"/>
      <c r="J13" s="6724"/>
      <c r="K13" s="6724"/>
      <c r="L13" s="6724"/>
      <c r="M13" s="6725"/>
    </row>
    <row r="14" spans="1:13" ht="28.5" customHeight="1">
      <c r="A14" s="7220"/>
      <c r="B14" s="4252" t="s">
        <v>2651</v>
      </c>
      <c r="C14" s="7125" t="s">
        <v>1411</v>
      </c>
      <c r="D14" s="7200"/>
      <c r="E14" s="2973" t="s">
        <v>108</v>
      </c>
      <c r="F14" s="6966" t="s">
        <v>375</v>
      </c>
      <c r="G14" s="6724"/>
      <c r="H14" s="6724"/>
      <c r="I14" s="6724"/>
      <c r="J14" s="6724"/>
      <c r="K14" s="6724"/>
      <c r="L14" s="6724"/>
      <c r="M14" s="6725"/>
    </row>
    <row r="15" spans="1:13" ht="29.25" customHeight="1">
      <c r="A15" s="7201" t="s">
        <v>2340</v>
      </c>
      <c r="B15" s="2986" t="s">
        <v>230</v>
      </c>
      <c r="C15" s="7125" t="s">
        <v>1</v>
      </c>
      <c r="D15" s="6724"/>
      <c r="E15" s="6724"/>
      <c r="F15" s="6724"/>
      <c r="G15" s="6724"/>
      <c r="H15" s="6724"/>
      <c r="I15" s="6724"/>
      <c r="J15" s="6724"/>
      <c r="K15" s="6724"/>
      <c r="L15" s="6724"/>
      <c r="M15" s="6725"/>
    </row>
    <row r="16" spans="1:13" ht="49.5" customHeight="1">
      <c r="A16" s="7202"/>
      <c r="B16" s="2986" t="s">
        <v>2652</v>
      </c>
      <c r="C16" s="7125" t="s">
        <v>1410</v>
      </c>
      <c r="D16" s="6724"/>
      <c r="E16" s="6724"/>
      <c r="F16" s="6724"/>
      <c r="G16" s="6724"/>
      <c r="H16" s="6724"/>
      <c r="I16" s="6724"/>
      <c r="J16" s="6724"/>
      <c r="K16" s="6724"/>
      <c r="L16" s="6724"/>
      <c r="M16" s="6725"/>
    </row>
    <row r="17" spans="1:13" ht="15.75">
      <c r="A17" s="7202"/>
      <c r="B17" s="7204" t="s">
        <v>2341</v>
      </c>
      <c r="C17" s="2974" t="s">
        <v>359</v>
      </c>
      <c r="D17" s="2356" t="s">
        <v>359</v>
      </c>
      <c r="E17" s="2356" t="s">
        <v>359</v>
      </c>
      <c r="F17" s="2356" t="s">
        <v>359</v>
      </c>
      <c r="G17" s="2356" t="s">
        <v>359</v>
      </c>
      <c r="H17" s="2356" t="s">
        <v>359</v>
      </c>
      <c r="I17" s="2356" t="s">
        <v>359</v>
      </c>
      <c r="J17" s="2356" t="s">
        <v>359</v>
      </c>
      <c r="K17" s="2356" t="s">
        <v>359</v>
      </c>
      <c r="L17" s="2356" t="s">
        <v>359</v>
      </c>
      <c r="M17" s="2975" t="s">
        <v>359</v>
      </c>
    </row>
    <row r="18" spans="1:13" ht="15.75">
      <c r="A18" s="7202"/>
      <c r="B18" s="7205"/>
      <c r="C18" s="2969" t="s">
        <v>359</v>
      </c>
      <c r="D18" s="1448" t="s">
        <v>359</v>
      </c>
      <c r="E18" s="2356" t="s">
        <v>359</v>
      </c>
      <c r="F18" s="1448" t="s">
        <v>359</v>
      </c>
      <c r="G18" s="2356" t="s">
        <v>359</v>
      </c>
      <c r="H18" s="1448" t="s">
        <v>359</v>
      </c>
      <c r="I18" s="2356" t="s">
        <v>359</v>
      </c>
      <c r="J18" s="1448" t="s">
        <v>359</v>
      </c>
      <c r="K18" s="2356" t="s">
        <v>359</v>
      </c>
      <c r="L18" s="2356" t="s">
        <v>359</v>
      </c>
      <c r="M18" s="2975" t="s">
        <v>359</v>
      </c>
    </row>
    <row r="19" spans="1:13" ht="31.5">
      <c r="A19" s="7202"/>
      <c r="B19" s="7205"/>
      <c r="C19" s="2976" t="s">
        <v>2342</v>
      </c>
      <c r="D19" s="1527" t="s">
        <v>359</v>
      </c>
      <c r="E19" s="2356" t="s">
        <v>2343</v>
      </c>
      <c r="F19" s="1527" t="s">
        <v>359</v>
      </c>
      <c r="G19" s="2356" t="s">
        <v>2344</v>
      </c>
      <c r="H19" s="1527" t="s">
        <v>359</v>
      </c>
      <c r="I19" s="2356" t="s">
        <v>2345</v>
      </c>
      <c r="J19" s="1527" t="s">
        <v>359</v>
      </c>
      <c r="K19" s="2356" t="s">
        <v>359</v>
      </c>
      <c r="L19" s="2356" t="s">
        <v>359</v>
      </c>
      <c r="M19" s="2975" t="s">
        <v>359</v>
      </c>
    </row>
    <row r="20" spans="1:13" ht="31.5">
      <c r="A20" s="7202"/>
      <c r="B20" s="7205"/>
      <c r="C20" s="2976" t="s">
        <v>2346</v>
      </c>
      <c r="D20" s="1527" t="s">
        <v>359</v>
      </c>
      <c r="E20" s="2356" t="s">
        <v>2347</v>
      </c>
      <c r="F20" s="1527" t="s">
        <v>359</v>
      </c>
      <c r="G20" s="2356" t="s">
        <v>2348</v>
      </c>
      <c r="H20" s="1527" t="s">
        <v>359</v>
      </c>
      <c r="I20" s="2356" t="s">
        <v>359</v>
      </c>
      <c r="J20" s="2356" t="s">
        <v>359</v>
      </c>
      <c r="K20" s="2356" t="s">
        <v>359</v>
      </c>
      <c r="L20" s="2356" t="s">
        <v>359</v>
      </c>
      <c r="M20" s="2975" t="s">
        <v>359</v>
      </c>
    </row>
    <row r="21" spans="1:13" ht="31.5">
      <c r="A21" s="7202"/>
      <c r="B21" s="7205"/>
      <c r="C21" s="2976" t="s">
        <v>2349</v>
      </c>
      <c r="D21" s="1527" t="s">
        <v>359</v>
      </c>
      <c r="E21" s="2356" t="s">
        <v>2350</v>
      </c>
      <c r="F21" s="1527" t="s">
        <v>359</v>
      </c>
      <c r="G21" s="2356" t="s">
        <v>359</v>
      </c>
      <c r="H21" s="2356" t="s">
        <v>359</v>
      </c>
      <c r="I21" s="2356" t="s">
        <v>359</v>
      </c>
      <c r="J21" s="2356" t="s">
        <v>359</v>
      </c>
      <c r="K21" s="2356" t="s">
        <v>359</v>
      </c>
      <c r="L21" s="2356" t="s">
        <v>359</v>
      </c>
      <c r="M21" s="2975" t="s">
        <v>359</v>
      </c>
    </row>
    <row r="22" spans="1:13" ht="15" customHeight="1">
      <c r="A22" s="7202"/>
      <c r="B22" s="7205"/>
      <c r="C22" s="2976" t="s">
        <v>105</v>
      </c>
      <c r="D22" s="1527" t="s">
        <v>2441</v>
      </c>
      <c r="E22" s="2356" t="s">
        <v>2352</v>
      </c>
      <c r="F22" s="6746" t="s">
        <v>2472</v>
      </c>
      <c r="G22" s="6746"/>
      <c r="H22" s="6746"/>
      <c r="I22" s="6746"/>
      <c r="J22" s="6746"/>
      <c r="K22" s="6746"/>
      <c r="L22" s="1526" t="s">
        <v>359</v>
      </c>
      <c r="M22" s="2972" t="s">
        <v>359</v>
      </c>
    </row>
    <row r="23" spans="1:13" ht="15.75">
      <c r="A23" s="7202"/>
      <c r="B23" s="7206"/>
      <c r="C23" s="2966" t="s">
        <v>359</v>
      </c>
      <c r="D23" s="1448" t="s">
        <v>359</v>
      </c>
      <c r="E23" s="1448" t="s">
        <v>359</v>
      </c>
      <c r="F23" s="1448" t="s">
        <v>359</v>
      </c>
      <c r="G23" s="1448" t="s">
        <v>359</v>
      </c>
      <c r="H23" s="1448" t="s">
        <v>359</v>
      </c>
      <c r="I23" s="1448" t="s">
        <v>359</v>
      </c>
      <c r="J23" s="1448" t="s">
        <v>359</v>
      </c>
      <c r="K23" s="1448" t="s">
        <v>359</v>
      </c>
      <c r="L23" s="1448" t="s">
        <v>359</v>
      </c>
      <c r="M23" s="2977" t="s">
        <v>359</v>
      </c>
    </row>
    <row r="24" spans="1:13" ht="15.75">
      <c r="A24" s="7202"/>
      <c r="B24" s="7207" t="s">
        <v>2354</v>
      </c>
      <c r="C24" s="2976" t="s">
        <v>359</v>
      </c>
      <c r="D24" s="2356" t="s">
        <v>359</v>
      </c>
      <c r="E24" s="2356" t="s">
        <v>359</v>
      </c>
      <c r="F24" s="2356" t="s">
        <v>359</v>
      </c>
      <c r="G24" s="2356" t="s">
        <v>359</v>
      </c>
      <c r="H24" s="2356" t="s">
        <v>359</v>
      </c>
      <c r="I24" s="2356" t="s">
        <v>359</v>
      </c>
      <c r="J24" s="2356" t="s">
        <v>359</v>
      </c>
      <c r="K24" s="2356" t="s">
        <v>359</v>
      </c>
      <c r="L24" s="2357" t="s">
        <v>359</v>
      </c>
      <c r="M24" s="2970" t="s">
        <v>359</v>
      </c>
    </row>
    <row r="25" spans="1:13" ht="15.75">
      <c r="A25" s="7202"/>
      <c r="B25" s="7205"/>
      <c r="C25" s="2976" t="s">
        <v>2355</v>
      </c>
      <c r="D25" s="1528" t="s">
        <v>359</v>
      </c>
      <c r="E25" s="2356" t="s">
        <v>359</v>
      </c>
      <c r="F25" s="2356" t="s">
        <v>2356</v>
      </c>
      <c r="G25" s="1528" t="s">
        <v>359</v>
      </c>
      <c r="H25" s="2356" t="s">
        <v>359</v>
      </c>
      <c r="I25" s="2356" t="s">
        <v>2357</v>
      </c>
      <c r="J25" s="1528" t="s">
        <v>2441</v>
      </c>
      <c r="K25" s="2356" t="s">
        <v>359</v>
      </c>
      <c r="L25" s="2357" t="s">
        <v>359</v>
      </c>
      <c r="M25" s="2970" t="s">
        <v>359</v>
      </c>
    </row>
    <row r="26" spans="1:13" ht="31.5">
      <c r="A26" s="7202"/>
      <c r="B26" s="7205"/>
      <c r="C26" s="2976" t="s">
        <v>2358</v>
      </c>
      <c r="D26" s="1529" t="s">
        <v>359</v>
      </c>
      <c r="E26" s="2357" t="s">
        <v>359</v>
      </c>
      <c r="F26" s="2356" t="s">
        <v>2359</v>
      </c>
      <c r="G26" s="1527" t="s">
        <v>359</v>
      </c>
      <c r="H26" s="2357" t="s">
        <v>359</v>
      </c>
      <c r="I26" s="2357" t="s">
        <v>359</v>
      </c>
      <c r="J26" s="2357" t="s">
        <v>359</v>
      </c>
      <c r="K26" s="2357" t="s">
        <v>359</v>
      </c>
      <c r="L26" s="2357" t="s">
        <v>359</v>
      </c>
      <c r="M26" s="2970" t="s">
        <v>359</v>
      </c>
    </row>
    <row r="27" spans="1:13" ht="15.75">
      <c r="A27" s="7202"/>
      <c r="B27" s="7206"/>
      <c r="C27" s="2966" t="s">
        <v>359</v>
      </c>
      <c r="D27" s="1448" t="s">
        <v>359</v>
      </c>
      <c r="E27" s="1448" t="s">
        <v>359</v>
      </c>
      <c r="F27" s="1448" t="s">
        <v>359</v>
      </c>
      <c r="G27" s="1448" t="s">
        <v>359</v>
      </c>
      <c r="H27" s="1448" t="s">
        <v>359</v>
      </c>
      <c r="I27" s="1448" t="s">
        <v>359</v>
      </c>
      <c r="J27" s="1448" t="s">
        <v>359</v>
      </c>
      <c r="K27" s="1448" t="s">
        <v>359</v>
      </c>
      <c r="L27" s="1526" t="s">
        <v>359</v>
      </c>
      <c r="M27" s="2972" t="s">
        <v>359</v>
      </c>
    </row>
    <row r="28" spans="1:13" ht="15.75">
      <c r="A28" s="7202"/>
      <c r="B28" s="2984" t="s">
        <v>2360</v>
      </c>
      <c r="C28" s="2976" t="s">
        <v>359</v>
      </c>
      <c r="D28" s="2356" t="s">
        <v>359</v>
      </c>
      <c r="E28" s="2356" t="s">
        <v>359</v>
      </c>
      <c r="F28" s="2356" t="s">
        <v>359</v>
      </c>
      <c r="G28" s="2356" t="s">
        <v>359</v>
      </c>
      <c r="H28" s="2356" t="s">
        <v>359</v>
      </c>
      <c r="I28" s="2356" t="s">
        <v>359</v>
      </c>
      <c r="J28" s="2356" t="s">
        <v>359</v>
      </c>
      <c r="K28" s="2356" t="s">
        <v>359</v>
      </c>
      <c r="L28" s="2356" t="s">
        <v>359</v>
      </c>
      <c r="M28" s="2975" t="s">
        <v>359</v>
      </c>
    </row>
    <row r="29" spans="1:13" ht="15" customHeight="1">
      <c r="A29" s="7202"/>
      <c r="B29" s="2984" t="s">
        <v>359</v>
      </c>
      <c r="C29" s="2978" t="s">
        <v>2361</v>
      </c>
      <c r="D29" s="1530" t="s">
        <v>437</v>
      </c>
      <c r="E29" s="2356" t="s">
        <v>359</v>
      </c>
      <c r="F29" s="2357" t="s">
        <v>2362</v>
      </c>
      <c r="G29" s="1528" t="s">
        <v>437</v>
      </c>
      <c r="H29" s="2356" t="s">
        <v>359</v>
      </c>
      <c r="I29" s="2357" t="s">
        <v>2363</v>
      </c>
      <c r="J29" s="6966"/>
      <c r="K29" s="6724"/>
      <c r="L29" s="6967"/>
      <c r="M29" s="2975" t="s">
        <v>359</v>
      </c>
    </row>
    <row r="30" spans="1:13" ht="15.75">
      <c r="A30" s="7202"/>
      <c r="B30" s="2986" t="s">
        <v>359</v>
      </c>
      <c r="C30" s="2966" t="s">
        <v>359</v>
      </c>
      <c r="D30" s="1448" t="s">
        <v>359</v>
      </c>
      <c r="E30" s="1448" t="s">
        <v>359</v>
      </c>
      <c r="F30" s="1448" t="s">
        <v>359</v>
      </c>
      <c r="G30" s="1448" t="s">
        <v>359</v>
      </c>
      <c r="H30" s="1448" t="s">
        <v>359</v>
      </c>
      <c r="I30" s="1448" t="s">
        <v>359</v>
      </c>
      <c r="J30" s="1448" t="s">
        <v>359</v>
      </c>
      <c r="K30" s="1448" t="s">
        <v>359</v>
      </c>
      <c r="L30" s="1448" t="s">
        <v>359</v>
      </c>
      <c r="M30" s="2977" t="s">
        <v>359</v>
      </c>
    </row>
    <row r="31" spans="1:13" ht="15.95" customHeight="1">
      <c r="A31" s="7202"/>
      <c r="B31" s="7204" t="s">
        <v>2364</v>
      </c>
      <c r="C31" s="2979" t="s">
        <v>359</v>
      </c>
      <c r="D31" s="2358" t="s">
        <v>359</v>
      </c>
      <c r="E31" s="2358" t="s">
        <v>359</v>
      </c>
      <c r="F31" s="2358" t="s">
        <v>359</v>
      </c>
      <c r="G31" s="2358" t="s">
        <v>359</v>
      </c>
      <c r="H31" s="2358" t="s">
        <v>359</v>
      </c>
      <c r="I31" s="2358" t="s">
        <v>359</v>
      </c>
      <c r="J31" s="2358" t="s">
        <v>359</v>
      </c>
      <c r="K31" s="2358" t="s">
        <v>359</v>
      </c>
      <c r="L31" s="2357" t="s">
        <v>359</v>
      </c>
      <c r="M31" s="2970" t="s">
        <v>359</v>
      </c>
    </row>
    <row r="32" spans="1:13" ht="31.5">
      <c r="A32" s="7202"/>
      <c r="B32" s="7205"/>
      <c r="C32" s="2976" t="s">
        <v>2365</v>
      </c>
      <c r="D32" s="3723">
        <v>2024</v>
      </c>
      <c r="E32" s="2358" t="s">
        <v>359</v>
      </c>
      <c r="F32" s="2356" t="s">
        <v>2366</v>
      </c>
      <c r="G32" s="1531">
        <v>2038</v>
      </c>
      <c r="H32" s="2358" t="s">
        <v>359</v>
      </c>
      <c r="I32" s="2357" t="s">
        <v>359</v>
      </c>
      <c r="J32" s="2358" t="s">
        <v>359</v>
      </c>
      <c r="K32" s="2358" t="s">
        <v>359</v>
      </c>
      <c r="L32" s="2357" t="s">
        <v>359</v>
      </c>
      <c r="M32" s="2970" t="s">
        <v>359</v>
      </c>
    </row>
    <row r="33" spans="1:13" ht="15.75">
      <c r="A33" s="7202"/>
      <c r="B33" s="7206"/>
      <c r="C33" s="2966" t="s">
        <v>359</v>
      </c>
      <c r="D33" s="1448" t="s">
        <v>359</v>
      </c>
      <c r="E33" s="2980" t="s">
        <v>359</v>
      </c>
      <c r="F33" s="1448" t="s">
        <v>359</v>
      </c>
      <c r="G33" s="2980" t="s">
        <v>359</v>
      </c>
      <c r="H33" s="2980" t="s">
        <v>359</v>
      </c>
      <c r="I33" s="1526" t="s">
        <v>359</v>
      </c>
      <c r="J33" s="2980" t="s">
        <v>359</v>
      </c>
      <c r="K33" s="2980" t="s">
        <v>359</v>
      </c>
      <c r="L33" s="1526" t="s">
        <v>359</v>
      </c>
      <c r="M33" s="2972" t="s">
        <v>359</v>
      </c>
    </row>
    <row r="34" spans="1:13" ht="15.75">
      <c r="A34" s="7202"/>
      <c r="B34" s="7207" t="s">
        <v>2367</v>
      </c>
      <c r="C34" s="2976" t="s">
        <v>359</v>
      </c>
      <c r="D34" s="2356" t="s">
        <v>359</v>
      </c>
      <c r="E34" s="2356" t="s">
        <v>359</v>
      </c>
      <c r="F34" s="2356" t="s">
        <v>359</v>
      </c>
      <c r="G34" s="2356" t="s">
        <v>359</v>
      </c>
      <c r="H34" s="2356" t="s">
        <v>359</v>
      </c>
      <c r="I34" s="2356" t="s">
        <v>359</v>
      </c>
      <c r="J34" s="2356" t="s">
        <v>359</v>
      </c>
      <c r="K34" s="2356" t="s">
        <v>359</v>
      </c>
      <c r="L34" s="2356" t="s">
        <v>359</v>
      </c>
      <c r="M34" s="2975" t="s">
        <v>359</v>
      </c>
    </row>
    <row r="35" spans="1:13" ht="15.75">
      <c r="A35" s="7202"/>
      <c r="B35" s="7205"/>
      <c r="C35" s="2976" t="s">
        <v>359</v>
      </c>
      <c r="D35" s="3167" t="s">
        <v>2368</v>
      </c>
      <c r="E35" s="3167">
        <v>2023</v>
      </c>
      <c r="F35" s="3167" t="s">
        <v>2369</v>
      </c>
      <c r="G35" s="3167">
        <v>2024</v>
      </c>
      <c r="H35" s="3167" t="s">
        <v>2370</v>
      </c>
      <c r="I35" s="3167">
        <v>2025</v>
      </c>
      <c r="J35" s="3167" t="s">
        <v>2371</v>
      </c>
      <c r="K35" s="3167">
        <v>2026</v>
      </c>
      <c r="L35" s="3167" t="s">
        <v>2372</v>
      </c>
      <c r="M35" s="3312">
        <v>2027</v>
      </c>
    </row>
    <row r="36" spans="1:13" ht="15.75">
      <c r="A36" s="7202"/>
      <c r="B36" s="7205"/>
      <c r="C36" s="2976" t="s">
        <v>359</v>
      </c>
      <c r="D36" s="1542"/>
      <c r="E36" s="1608" t="s">
        <v>359</v>
      </c>
      <c r="F36" s="2981">
        <v>0.12</v>
      </c>
      <c r="G36" s="1608" t="s">
        <v>359</v>
      </c>
      <c r="H36" s="2981">
        <v>0.2</v>
      </c>
      <c r="I36" s="1608" t="s">
        <v>359</v>
      </c>
      <c r="J36" s="2981">
        <v>0.28000000000000003</v>
      </c>
      <c r="K36" s="1608" t="s">
        <v>359</v>
      </c>
      <c r="L36" s="2981">
        <v>0.34</v>
      </c>
      <c r="M36" s="2982" t="s">
        <v>359</v>
      </c>
    </row>
    <row r="37" spans="1:13" ht="15.75">
      <c r="A37" s="7202"/>
      <c r="B37" s="7205"/>
      <c r="C37" s="2976" t="s">
        <v>359</v>
      </c>
      <c r="D37" s="3169" t="s">
        <v>2373</v>
      </c>
      <c r="E37" s="3170">
        <v>2028</v>
      </c>
      <c r="F37" s="3169" t="s">
        <v>2374</v>
      </c>
      <c r="G37" s="3170">
        <v>2029</v>
      </c>
      <c r="H37" s="3169" t="s">
        <v>2375</v>
      </c>
      <c r="I37" s="3170">
        <v>2030</v>
      </c>
      <c r="J37" s="3169" t="s">
        <v>2376</v>
      </c>
      <c r="K37" s="3170">
        <v>2031</v>
      </c>
      <c r="L37" s="3169" t="s">
        <v>2377</v>
      </c>
      <c r="M37" s="3717">
        <v>2032</v>
      </c>
    </row>
    <row r="38" spans="1:13" ht="15.75">
      <c r="A38" s="7202"/>
      <c r="B38" s="7205"/>
      <c r="C38" s="2976" t="s">
        <v>359</v>
      </c>
      <c r="D38" s="2983">
        <v>0.4</v>
      </c>
      <c r="E38" s="1608" t="s">
        <v>359</v>
      </c>
      <c r="F38" s="2981">
        <v>0.46</v>
      </c>
      <c r="G38" s="1608" t="s">
        <v>359</v>
      </c>
      <c r="H38" s="2981">
        <v>0.52</v>
      </c>
      <c r="I38" s="1608" t="s">
        <v>359</v>
      </c>
      <c r="J38" s="2981">
        <v>0.57999999999999996</v>
      </c>
      <c r="K38" s="1608" t="s">
        <v>359</v>
      </c>
      <c r="L38" s="2981">
        <v>0.64</v>
      </c>
      <c r="M38" s="2982" t="s">
        <v>359</v>
      </c>
    </row>
    <row r="39" spans="1:13" ht="15.75">
      <c r="A39" s="7202"/>
      <c r="B39" s="7205"/>
      <c r="C39" s="2976" t="s">
        <v>359</v>
      </c>
      <c r="D39" s="3169" t="s">
        <v>2378</v>
      </c>
      <c r="E39" s="3170">
        <v>2033</v>
      </c>
      <c r="F39" s="3169" t="s">
        <v>2379</v>
      </c>
      <c r="G39" s="3170">
        <v>2034</v>
      </c>
      <c r="H39" s="3169" t="s">
        <v>2380</v>
      </c>
      <c r="I39" s="3170">
        <v>2035</v>
      </c>
      <c r="J39" s="3169" t="s">
        <v>2381</v>
      </c>
      <c r="K39" s="3170">
        <v>2036</v>
      </c>
      <c r="L39" s="3169" t="s">
        <v>2382</v>
      </c>
      <c r="M39" s="3717">
        <v>2037</v>
      </c>
    </row>
    <row r="40" spans="1:13" ht="15.75">
      <c r="A40" s="7202"/>
      <c r="B40" s="7205"/>
      <c r="C40" s="2976" t="s">
        <v>359</v>
      </c>
      <c r="D40" s="2983">
        <v>0.7</v>
      </c>
      <c r="E40" s="1608" t="s">
        <v>359</v>
      </c>
      <c r="F40" s="2981">
        <v>0.76</v>
      </c>
      <c r="G40" s="1608" t="s">
        <v>359</v>
      </c>
      <c r="H40" s="2981">
        <v>0.82</v>
      </c>
      <c r="I40" s="1608" t="s">
        <v>359</v>
      </c>
      <c r="J40" s="2981">
        <v>0.88</v>
      </c>
      <c r="K40" s="1608" t="s">
        <v>359</v>
      </c>
      <c r="L40" s="2981">
        <v>0.94</v>
      </c>
      <c r="M40" s="2982" t="s">
        <v>359</v>
      </c>
    </row>
    <row r="41" spans="1:13" ht="15.75">
      <c r="A41" s="7202"/>
      <c r="B41" s="7205"/>
      <c r="C41" s="2976" t="s">
        <v>359</v>
      </c>
      <c r="D41" s="3169" t="s">
        <v>2383</v>
      </c>
      <c r="E41" s="3170">
        <v>2038</v>
      </c>
      <c r="F41" s="3169" t="s">
        <v>2384</v>
      </c>
      <c r="G41" s="3172" t="s">
        <v>359</v>
      </c>
      <c r="H41" s="2356" t="s">
        <v>359</v>
      </c>
      <c r="I41" s="2356" t="s">
        <v>359</v>
      </c>
      <c r="J41" s="2356" t="s">
        <v>359</v>
      </c>
      <c r="K41" s="2356" t="s">
        <v>359</v>
      </c>
      <c r="L41" s="2356" t="s">
        <v>359</v>
      </c>
      <c r="M41" s="2975" t="s">
        <v>359</v>
      </c>
    </row>
    <row r="42" spans="1:13" ht="15.75">
      <c r="A42" s="7202"/>
      <c r="B42" s="7205"/>
      <c r="C42" s="2976" t="s">
        <v>359</v>
      </c>
      <c r="D42" s="2983">
        <v>1</v>
      </c>
      <c r="E42" s="1608" t="s">
        <v>359</v>
      </c>
      <c r="F42" s="2981">
        <v>1</v>
      </c>
      <c r="G42" s="1608" t="s">
        <v>359</v>
      </c>
      <c r="H42" s="2356" t="s">
        <v>359</v>
      </c>
      <c r="I42" s="2356" t="s">
        <v>359</v>
      </c>
      <c r="J42" s="2356" t="s">
        <v>359</v>
      </c>
      <c r="K42" s="2356" t="s">
        <v>359</v>
      </c>
      <c r="L42" s="2356" t="s">
        <v>359</v>
      </c>
      <c r="M42" s="2975" t="s">
        <v>359</v>
      </c>
    </row>
    <row r="43" spans="1:13" ht="15.75">
      <c r="A43" s="7202"/>
      <c r="B43" s="7208"/>
      <c r="C43" s="2966" t="s">
        <v>359</v>
      </c>
      <c r="D43" s="1448" t="s">
        <v>359</v>
      </c>
      <c r="E43" s="1448" t="s">
        <v>359</v>
      </c>
      <c r="F43" s="1448" t="s">
        <v>359</v>
      </c>
      <c r="G43" s="1448" t="s">
        <v>359</v>
      </c>
      <c r="H43" s="1448" t="s">
        <v>359</v>
      </c>
      <c r="I43" s="1448" t="s">
        <v>359</v>
      </c>
      <c r="J43" s="1448" t="s">
        <v>359</v>
      </c>
      <c r="K43" s="1448" t="s">
        <v>359</v>
      </c>
      <c r="L43" s="1448" t="s">
        <v>359</v>
      </c>
      <c r="M43" s="2977" t="s">
        <v>359</v>
      </c>
    </row>
    <row r="44" spans="1:13" ht="15.75">
      <c r="A44" s="7202"/>
      <c r="B44" s="7204" t="s">
        <v>2385</v>
      </c>
      <c r="C44" s="2976" t="s">
        <v>359</v>
      </c>
      <c r="D44" s="2356" t="s">
        <v>359</v>
      </c>
      <c r="E44" s="2356" t="s">
        <v>359</v>
      </c>
      <c r="F44" s="2356" t="s">
        <v>359</v>
      </c>
      <c r="G44" s="2356" t="s">
        <v>359</v>
      </c>
      <c r="H44" s="2356" t="s">
        <v>359</v>
      </c>
      <c r="I44" s="2356" t="s">
        <v>359</v>
      </c>
      <c r="J44" s="2356" t="s">
        <v>359</v>
      </c>
      <c r="K44" s="2356" t="s">
        <v>359</v>
      </c>
      <c r="L44" s="2357" t="s">
        <v>359</v>
      </c>
      <c r="M44" s="2970" t="s">
        <v>359</v>
      </c>
    </row>
    <row r="45" spans="1:13" ht="15" customHeight="1">
      <c r="A45" s="7202"/>
      <c r="B45" s="7205"/>
      <c r="C45" s="2969" t="s">
        <v>359</v>
      </c>
      <c r="D45" s="2356" t="s">
        <v>93</v>
      </c>
      <c r="E45" s="1448" t="s">
        <v>95</v>
      </c>
      <c r="F45" s="6733" t="s">
        <v>2386</v>
      </c>
      <c r="G45" s="6734" t="s">
        <v>359</v>
      </c>
      <c r="H45" s="6735"/>
      <c r="I45" s="6735"/>
      <c r="J45" s="6736"/>
      <c r="K45" s="2356" t="s">
        <v>2387</v>
      </c>
      <c r="L45" s="6748" t="s">
        <v>359</v>
      </c>
      <c r="M45" s="6749"/>
    </row>
    <row r="46" spans="1:13" ht="15.75">
      <c r="A46" s="7202"/>
      <c r="B46" s="7205"/>
      <c r="C46" s="2969" t="s">
        <v>359</v>
      </c>
      <c r="D46" s="1532" t="s">
        <v>359</v>
      </c>
      <c r="E46" s="1449" t="s">
        <v>2351</v>
      </c>
      <c r="F46" s="6733"/>
      <c r="G46" s="6737"/>
      <c r="H46" s="6738"/>
      <c r="I46" s="6738"/>
      <c r="J46" s="6739"/>
      <c r="K46" s="2357" t="s">
        <v>359</v>
      </c>
      <c r="L46" s="6769"/>
      <c r="M46" s="6770"/>
    </row>
    <row r="47" spans="1:13" ht="15.75">
      <c r="A47" s="7202"/>
      <c r="B47" s="7206"/>
      <c r="C47" s="2971" t="s">
        <v>359</v>
      </c>
      <c r="D47" s="1526" t="s">
        <v>359</v>
      </c>
      <c r="E47" s="1526" t="s">
        <v>359</v>
      </c>
      <c r="F47" s="1526" t="s">
        <v>359</v>
      </c>
      <c r="G47" s="1526" t="s">
        <v>359</v>
      </c>
      <c r="H47" s="1526" t="s">
        <v>359</v>
      </c>
      <c r="I47" s="1526" t="s">
        <v>359</v>
      </c>
      <c r="J47" s="1526" t="s">
        <v>359</v>
      </c>
      <c r="K47" s="1526" t="s">
        <v>359</v>
      </c>
      <c r="L47" s="2357" t="s">
        <v>359</v>
      </c>
      <c r="M47" s="2970" t="s">
        <v>359</v>
      </c>
    </row>
    <row r="48" spans="1:13" ht="300" customHeight="1">
      <c r="A48" s="7202"/>
      <c r="B48" s="2986" t="s">
        <v>2388</v>
      </c>
      <c r="C48" s="7125" t="s">
        <v>2804</v>
      </c>
      <c r="D48" s="6724"/>
      <c r="E48" s="6724"/>
      <c r="F48" s="6724"/>
      <c r="G48" s="6724"/>
      <c r="H48" s="6724"/>
      <c r="I48" s="6724"/>
      <c r="J48" s="6724"/>
      <c r="K48" s="6724"/>
      <c r="L48" s="6724"/>
      <c r="M48" s="6725"/>
    </row>
    <row r="49" spans="1:13" ht="52.5" customHeight="1">
      <c r="A49" s="7202"/>
      <c r="B49" s="2986" t="s">
        <v>2390</v>
      </c>
      <c r="C49" s="7125" t="s">
        <v>2805</v>
      </c>
      <c r="D49" s="6724"/>
      <c r="E49" s="6724"/>
      <c r="F49" s="6724"/>
      <c r="G49" s="6724"/>
      <c r="H49" s="6724"/>
      <c r="I49" s="6724"/>
      <c r="J49" s="6724"/>
      <c r="K49" s="6724"/>
      <c r="L49" s="6724"/>
      <c r="M49" s="6725"/>
    </row>
    <row r="50" spans="1:13" ht="15" customHeight="1">
      <c r="A50" s="7202"/>
      <c r="B50" s="2986" t="s">
        <v>2392</v>
      </c>
      <c r="C50" s="7125">
        <v>30</v>
      </c>
      <c r="D50" s="6724"/>
      <c r="E50" s="6724"/>
      <c r="F50" s="6724"/>
      <c r="G50" s="6724"/>
      <c r="H50" s="6724"/>
      <c r="I50" s="6724"/>
      <c r="J50" s="6724"/>
      <c r="K50" s="6724"/>
      <c r="L50" s="6724"/>
      <c r="M50" s="6725"/>
    </row>
    <row r="51" spans="1:13" ht="15" customHeight="1">
      <c r="A51" s="7203"/>
      <c r="B51" s="2986" t="s">
        <v>2393</v>
      </c>
      <c r="C51" s="7125" t="s">
        <v>437</v>
      </c>
      <c r="D51" s="6724"/>
      <c r="E51" s="6724"/>
      <c r="F51" s="6724"/>
      <c r="G51" s="6724"/>
      <c r="H51" s="6724"/>
      <c r="I51" s="6724"/>
      <c r="J51" s="6724"/>
      <c r="K51" s="6724"/>
      <c r="L51" s="6724"/>
      <c r="M51" s="6725"/>
    </row>
    <row r="52" spans="1:13" ht="15" customHeight="1">
      <c r="A52" s="7191" t="s">
        <v>2394</v>
      </c>
      <c r="B52" s="2966" t="s">
        <v>2395</v>
      </c>
      <c r="C52" s="7196" t="s">
        <v>1413</v>
      </c>
      <c r="D52" s="6721"/>
      <c r="E52" s="6721"/>
      <c r="F52" s="6721"/>
      <c r="G52" s="6721"/>
      <c r="H52" s="6721"/>
      <c r="I52" s="6721"/>
      <c r="J52" s="6721"/>
      <c r="K52" s="6721"/>
      <c r="L52" s="6721"/>
      <c r="M52" s="6722"/>
    </row>
    <row r="53" spans="1:13" ht="15" customHeight="1">
      <c r="A53" s="7189"/>
      <c r="B53" s="2966" t="s">
        <v>2396</v>
      </c>
      <c r="C53" s="7196" t="s">
        <v>2806</v>
      </c>
      <c r="D53" s="6721"/>
      <c r="E53" s="6721"/>
      <c r="F53" s="6721"/>
      <c r="G53" s="6721"/>
      <c r="H53" s="6721"/>
      <c r="I53" s="6721"/>
      <c r="J53" s="6721"/>
      <c r="K53" s="6721"/>
      <c r="L53" s="6721"/>
      <c r="M53" s="6722"/>
    </row>
    <row r="54" spans="1:13" ht="15" customHeight="1">
      <c r="A54" s="7189"/>
      <c r="B54" s="2966" t="s">
        <v>2398</v>
      </c>
      <c r="C54" s="7196" t="s">
        <v>200</v>
      </c>
      <c r="D54" s="6721"/>
      <c r="E54" s="6721"/>
      <c r="F54" s="6721"/>
      <c r="G54" s="6721"/>
      <c r="H54" s="6721"/>
      <c r="I54" s="6721"/>
      <c r="J54" s="6721"/>
      <c r="K54" s="6721"/>
      <c r="L54" s="6721"/>
      <c r="M54" s="6722"/>
    </row>
    <row r="55" spans="1:13" ht="15" customHeight="1">
      <c r="A55" s="7189"/>
      <c r="B55" s="2966" t="s">
        <v>2399</v>
      </c>
      <c r="C55" s="7196" t="s">
        <v>1412</v>
      </c>
      <c r="D55" s="6721"/>
      <c r="E55" s="6721"/>
      <c r="F55" s="6721"/>
      <c r="G55" s="6721"/>
      <c r="H55" s="6721"/>
      <c r="I55" s="6721"/>
      <c r="J55" s="6721"/>
      <c r="K55" s="6721"/>
      <c r="L55" s="6721"/>
      <c r="M55" s="6722"/>
    </row>
    <row r="56" spans="1:13" ht="15" customHeight="1">
      <c r="A56" s="7189"/>
      <c r="B56" s="2966" t="s">
        <v>2400</v>
      </c>
      <c r="C56" s="7197" t="s">
        <v>1414</v>
      </c>
      <c r="D56" s="7198"/>
      <c r="E56" s="7198"/>
      <c r="F56" s="7198"/>
      <c r="G56" s="7198"/>
      <c r="H56" s="7198"/>
      <c r="I56" s="7198"/>
      <c r="J56" s="7198"/>
      <c r="K56" s="7198"/>
      <c r="L56" s="7198"/>
      <c r="M56" s="7199"/>
    </row>
    <row r="57" spans="1:13" ht="15" customHeight="1" thickBot="1">
      <c r="A57" s="7192"/>
      <c r="B57" s="2966" t="s">
        <v>2401</v>
      </c>
      <c r="C57" s="7196">
        <v>3820660</v>
      </c>
      <c r="D57" s="6721"/>
      <c r="E57" s="6721"/>
      <c r="F57" s="6721"/>
      <c r="G57" s="6721"/>
      <c r="H57" s="6721"/>
      <c r="I57" s="6721"/>
      <c r="J57" s="6721"/>
      <c r="K57" s="6721"/>
      <c r="L57" s="6721"/>
      <c r="M57" s="6722"/>
    </row>
    <row r="58" spans="1:13" ht="15" customHeight="1">
      <c r="A58" s="7188" t="s">
        <v>2402</v>
      </c>
      <c r="B58" s="2971" t="s">
        <v>2403</v>
      </c>
      <c r="C58" s="7125" t="s">
        <v>2807</v>
      </c>
      <c r="D58" s="6724"/>
      <c r="E58" s="6724"/>
      <c r="F58" s="6724"/>
      <c r="G58" s="6724"/>
      <c r="H58" s="6724"/>
      <c r="I58" s="6724"/>
      <c r="J58" s="6724"/>
      <c r="K58" s="6724"/>
      <c r="L58" s="6724"/>
      <c r="M58" s="6725"/>
    </row>
    <row r="59" spans="1:13" ht="15" customHeight="1">
      <c r="A59" s="7189"/>
      <c r="B59" s="2971" t="s">
        <v>2404</v>
      </c>
      <c r="C59" s="7125" t="s">
        <v>2405</v>
      </c>
      <c r="D59" s="6724"/>
      <c r="E59" s="6724"/>
      <c r="F59" s="6724"/>
      <c r="G59" s="6724"/>
      <c r="H59" s="6724"/>
      <c r="I59" s="6724"/>
      <c r="J59" s="6724"/>
      <c r="K59" s="6724"/>
      <c r="L59" s="6724"/>
      <c r="M59" s="6725"/>
    </row>
    <row r="60" spans="1:13" ht="15" customHeight="1" thickBot="1">
      <c r="A60" s="7190"/>
      <c r="B60" s="2971" t="s">
        <v>244</v>
      </c>
      <c r="C60" s="7125" t="s">
        <v>200</v>
      </c>
      <c r="D60" s="6724"/>
      <c r="E60" s="6724"/>
      <c r="F60" s="6724"/>
      <c r="G60" s="6724"/>
      <c r="H60" s="6724"/>
      <c r="I60" s="6724"/>
      <c r="J60" s="6724"/>
      <c r="K60" s="6724"/>
      <c r="L60" s="6724"/>
      <c r="M60" s="6725"/>
    </row>
    <row r="61" spans="1:13" ht="15" customHeight="1" thickBot="1">
      <c r="A61" s="2964" t="s">
        <v>2406</v>
      </c>
      <c r="B61" s="2987" t="s">
        <v>359</v>
      </c>
      <c r="C61" s="7193" t="s">
        <v>359</v>
      </c>
      <c r="D61" s="7194"/>
      <c r="E61" s="7194"/>
      <c r="F61" s="7194"/>
      <c r="G61" s="7194"/>
      <c r="H61" s="7194"/>
      <c r="I61" s="7194"/>
      <c r="J61" s="7194"/>
      <c r="K61" s="7194"/>
      <c r="L61" s="7194"/>
      <c r="M61" s="7195"/>
    </row>
  </sheetData>
  <mergeCells count="52">
    <mergeCell ref="B1:M1"/>
    <mergeCell ref="A2:A14"/>
    <mergeCell ref="C2:M2"/>
    <mergeCell ref="C3:M3"/>
    <mergeCell ref="F4:G4"/>
    <mergeCell ref="I4:M4"/>
    <mergeCell ref="C5:M5"/>
    <mergeCell ref="C6:M6"/>
    <mergeCell ref="C7:D7"/>
    <mergeCell ref="E7:F7"/>
    <mergeCell ref="C12:M12"/>
    <mergeCell ref="I7:M7"/>
    <mergeCell ref="B8:B10"/>
    <mergeCell ref="I9:J9"/>
    <mergeCell ref="C11:M11"/>
    <mergeCell ref="C13:M13"/>
    <mergeCell ref="C10:D10"/>
    <mergeCell ref="F10:G10"/>
    <mergeCell ref="I10:J10"/>
    <mergeCell ref="C8:D9"/>
    <mergeCell ref="F8:G9"/>
    <mergeCell ref="C14:D14"/>
    <mergeCell ref="F14:M14"/>
    <mergeCell ref="A15:A51"/>
    <mergeCell ref="C15:M15"/>
    <mergeCell ref="C16:M16"/>
    <mergeCell ref="B17:B23"/>
    <mergeCell ref="F22:K22"/>
    <mergeCell ref="B24:B27"/>
    <mergeCell ref="J29:L29"/>
    <mergeCell ref="B31:B33"/>
    <mergeCell ref="B34:B43"/>
    <mergeCell ref="B44:B47"/>
    <mergeCell ref="F45:F46"/>
    <mergeCell ref="G45:J46"/>
    <mergeCell ref="L45:M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hyperlinks>
    <hyperlink ref="C56" r:id="rId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topLeftCell="A28" workbookViewId="0">
      <selection activeCell="C43" sqref="C43"/>
    </sheetView>
  </sheetViews>
  <sheetFormatPr baseColWidth="10" defaultColWidth="8.85546875" defaultRowHeight="15"/>
  <cols>
    <col min="1" max="1" width="29" customWidth="1"/>
    <col min="2" max="2" width="29.7109375" customWidth="1"/>
    <col min="3" max="13" width="11.42578125" customWidth="1"/>
  </cols>
  <sheetData>
    <row r="1" spans="1:13" ht="20.25" customHeight="1">
      <c r="A1" s="2963" t="s">
        <v>359</v>
      </c>
      <c r="B1" s="7231" t="s">
        <v>2808</v>
      </c>
      <c r="C1" s="7231"/>
      <c r="D1" s="7231"/>
      <c r="E1" s="7231"/>
      <c r="F1" s="7231"/>
      <c r="G1" s="7231"/>
      <c r="H1" s="7231"/>
      <c r="I1" s="7231"/>
      <c r="J1" s="7231"/>
      <c r="K1" s="7231"/>
      <c r="L1" s="7231"/>
      <c r="M1" s="7231"/>
    </row>
    <row r="2" spans="1:13" ht="50.25" customHeight="1">
      <c r="A2" s="7218" t="s">
        <v>2329</v>
      </c>
      <c r="B2" s="3719" t="s">
        <v>2330</v>
      </c>
      <c r="C2" s="7233" t="s">
        <v>1416</v>
      </c>
      <c r="D2" s="7233"/>
      <c r="E2" s="7233"/>
      <c r="F2" s="7233"/>
      <c r="G2" s="7233"/>
      <c r="H2" s="7233"/>
      <c r="I2" s="7233"/>
      <c r="J2" s="7233"/>
      <c r="K2" s="7233"/>
      <c r="L2" s="7233"/>
      <c r="M2" s="7234"/>
    </row>
    <row r="3" spans="1:13" ht="104.1" customHeight="1">
      <c r="A3" s="7219"/>
      <c r="B3" s="3720" t="s">
        <v>2643</v>
      </c>
      <c r="C3" s="6724" t="s">
        <v>2809</v>
      </c>
      <c r="D3" s="6724"/>
      <c r="E3" s="6724"/>
      <c r="F3" s="6724"/>
      <c r="G3" s="6724"/>
      <c r="H3" s="6724"/>
      <c r="I3" s="6724"/>
      <c r="J3" s="6724"/>
      <c r="K3" s="6724"/>
      <c r="L3" s="6724"/>
      <c r="M3" s="6725"/>
    </row>
    <row r="4" spans="1:13" ht="27" customHeight="1">
      <c r="A4" s="7219"/>
      <c r="B4" s="3383" t="s">
        <v>240</v>
      </c>
      <c r="C4" s="1448" t="s">
        <v>95</v>
      </c>
      <c r="D4" s="2888" t="s">
        <v>359</v>
      </c>
      <c r="E4" s="2967" t="s">
        <v>359</v>
      </c>
      <c r="F4" s="6780" t="s">
        <v>241</v>
      </c>
      <c r="G4" s="6781"/>
      <c r="H4" s="1449" t="s">
        <v>437</v>
      </c>
      <c r="I4" s="6724" t="s">
        <v>359</v>
      </c>
      <c r="J4" s="6724"/>
      <c r="K4" s="6724"/>
      <c r="L4" s="6724"/>
      <c r="M4" s="6725"/>
    </row>
    <row r="5" spans="1:13" ht="15" customHeight="1">
      <c r="A5" s="7219"/>
      <c r="B5" s="3383" t="s">
        <v>2333</v>
      </c>
      <c r="C5" s="6724"/>
      <c r="D5" s="6724"/>
      <c r="E5" s="6724"/>
      <c r="F5" s="6724"/>
      <c r="G5" s="6724"/>
      <c r="H5" s="6724"/>
      <c r="I5" s="6724"/>
      <c r="J5" s="6724"/>
      <c r="K5" s="6724"/>
      <c r="L5" s="6724"/>
      <c r="M5" s="6725"/>
    </row>
    <row r="6" spans="1:13" ht="15" customHeight="1">
      <c r="A6" s="7219"/>
      <c r="B6" s="3383" t="s">
        <v>2334</v>
      </c>
      <c r="C6" s="6724"/>
      <c r="D6" s="6724"/>
      <c r="E6" s="6724"/>
      <c r="F6" s="6724"/>
      <c r="G6" s="6724"/>
      <c r="H6" s="6724"/>
      <c r="I6" s="6724"/>
      <c r="J6" s="6724"/>
      <c r="K6" s="6724"/>
      <c r="L6" s="6724"/>
      <c r="M6" s="6725"/>
    </row>
    <row r="7" spans="1:13" ht="15" customHeight="1">
      <c r="A7" s="7219"/>
      <c r="B7" s="3383" t="s">
        <v>2335</v>
      </c>
      <c r="C7" s="6756" t="s">
        <v>10</v>
      </c>
      <c r="D7" s="6756"/>
      <c r="E7" s="6724" t="s">
        <v>359</v>
      </c>
      <c r="F7" s="6724"/>
      <c r="G7" s="2968" t="s">
        <v>359</v>
      </c>
      <c r="H7" s="2445" t="s">
        <v>244</v>
      </c>
      <c r="I7" s="6724" t="s">
        <v>2800</v>
      </c>
      <c r="J7" s="6724"/>
      <c r="K7" s="6724"/>
      <c r="L7" s="6724"/>
      <c r="M7" s="6725"/>
    </row>
    <row r="8" spans="1:13" ht="15.95" customHeight="1">
      <c r="A8" s="7219"/>
      <c r="B8" s="7205" t="s">
        <v>2336</v>
      </c>
      <c r="C8" s="2390" t="s">
        <v>359</v>
      </c>
      <c r="D8" s="2390" t="s">
        <v>359</v>
      </c>
      <c r="E8" s="2390" t="s">
        <v>359</v>
      </c>
      <c r="F8" s="2390" t="s">
        <v>359</v>
      </c>
      <c r="G8" s="1731" t="s">
        <v>359</v>
      </c>
      <c r="H8" s="1731" t="s">
        <v>359</v>
      </c>
      <c r="I8" s="2390" t="s">
        <v>359</v>
      </c>
      <c r="J8" s="2390" t="s">
        <v>359</v>
      </c>
      <c r="K8" s="2390" t="s">
        <v>359</v>
      </c>
      <c r="L8" s="2357" t="s">
        <v>359</v>
      </c>
      <c r="M8" s="1767" t="s">
        <v>359</v>
      </c>
    </row>
    <row r="9" spans="1:13" ht="15" customHeight="1">
      <c r="A9" s="7219"/>
      <c r="B9" s="7205"/>
      <c r="C9" s="7017"/>
      <c r="D9" s="7017"/>
      <c r="E9" s="2390" t="s">
        <v>359</v>
      </c>
      <c r="F9" s="7017"/>
      <c r="G9" s="7017"/>
      <c r="H9" s="2390" t="s">
        <v>359</v>
      </c>
      <c r="I9" s="6202"/>
      <c r="J9" s="6202"/>
      <c r="K9" s="2390" t="s">
        <v>359</v>
      </c>
      <c r="L9" s="2357" t="s">
        <v>359</v>
      </c>
      <c r="M9" s="1767" t="s">
        <v>359</v>
      </c>
    </row>
    <row r="10" spans="1:13" ht="15" customHeight="1">
      <c r="A10" s="7219"/>
      <c r="B10" s="7205"/>
      <c r="C10" s="7017" t="s">
        <v>2337</v>
      </c>
      <c r="D10" s="7017"/>
      <c r="E10" s="1666" t="s">
        <v>359</v>
      </c>
      <c r="F10" s="7017" t="s">
        <v>2337</v>
      </c>
      <c r="G10" s="7017"/>
      <c r="H10" s="1666" t="s">
        <v>359</v>
      </c>
      <c r="I10" s="7017" t="s">
        <v>2337</v>
      </c>
      <c r="J10" s="7017"/>
      <c r="K10" s="1666" t="s">
        <v>359</v>
      </c>
      <c r="L10" s="1526" t="s">
        <v>359</v>
      </c>
      <c r="M10" s="1768" t="s">
        <v>359</v>
      </c>
    </row>
    <row r="11" spans="1:13" ht="15.95" customHeight="1">
      <c r="A11" s="7219"/>
      <c r="B11" s="7205"/>
      <c r="C11" s="2390" t="s">
        <v>359</v>
      </c>
      <c r="D11" s="2390" t="s">
        <v>359</v>
      </c>
      <c r="E11" s="2390" t="s">
        <v>359</v>
      </c>
      <c r="F11" s="2390" t="s">
        <v>359</v>
      </c>
      <c r="G11" s="2390" t="s">
        <v>359</v>
      </c>
      <c r="H11" s="2390" t="s">
        <v>359</v>
      </c>
      <c r="I11" s="2390" t="s">
        <v>359</v>
      </c>
      <c r="J11" s="2390" t="s">
        <v>359</v>
      </c>
      <c r="K11" s="2390" t="s">
        <v>359</v>
      </c>
      <c r="L11" s="2357" t="s">
        <v>359</v>
      </c>
      <c r="M11" s="1767" t="s">
        <v>359</v>
      </c>
    </row>
    <row r="12" spans="1:13" ht="27" customHeight="1">
      <c r="A12" s="7219"/>
      <c r="B12" s="7205"/>
      <c r="C12" s="5990" t="s">
        <v>289</v>
      </c>
      <c r="D12" s="5990"/>
      <c r="E12" s="2390" t="s">
        <v>359</v>
      </c>
      <c r="F12" s="2849"/>
      <c r="G12" s="2849"/>
      <c r="H12" s="2390" t="s">
        <v>359</v>
      </c>
      <c r="I12" s="7232" t="s">
        <v>359</v>
      </c>
      <c r="J12" s="7232"/>
      <c r="K12" s="2390" t="s">
        <v>359</v>
      </c>
      <c r="L12" s="2357" t="s">
        <v>359</v>
      </c>
      <c r="M12" s="1767" t="s">
        <v>359</v>
      </c>
    </row>
    <row r="13" spans="1:13" ht="25.5" customHeight="1">
      <c r="A13" s="7219"/>
      <c r="B13" s="7206"/>
      <c r="C13" s="7017" t="s">
        <v>2337</v>
      </c>
      <c r="D13" s="7017"/>
      <c r="E13" s="1666" t="s">
        <v>359</v>
      </c>
      <c r="F13" s="7016" t="s">
        <v>2337</v>
      </c>
      <c r="G13" s="7016"/>
      <c r="H13" s="1666" t="s">
        <v>359</v>
      </c>
      <c r="I13" s="7017" t="s">
        <v>359</v>
      </c>
      <c r="J13" s="7017"/>
      <c r="K13" s="1666" t="s">
        <v>359</v>
      </c>
      <c r="L13" s="1526" t="s">
        <v>359</v>
      </c>
      <c r="M13" s="1768" t="s">
        <v>359</v>
      </c>
    </row>
    <row r="14" spans="1:13" ht="34.5" customHeight="1">
      <c r="A14" s="7219"/>
      <c r="B14" s="3383" t="s">
        <v>2338</v>
      </c>
      <c r="C14" s="6724" t="s">
        <v>2810</v>
      </c>
      <c r="D14" s="6724"/>
      <c r="E14" s="6724"/>
      <c r="F14" s="6724"/>
      <c r="G14" s="6724"/>
      <c r="H14" s="6724"/>
      <c r="I14" s="6724"/>
      <c r="J14" s="6724"/>
      <c r="K14" s="6724"/>
      <c r="L14" s="6724"/>
      <c r="M14" s="6725"/>
    </row>
    <row r="15" spans="1:13" ht="57.95" customHeight="1">
      <c r="A15" s="7219"/>
      <c r="B15" s="3383" t="s">
        <v>2689</v>
      </c>
      <c r="C15" s="6724" t="s">
        <v>2811</v>
      </c>
      <c r="D15" s="6724"/>
      <c r="E15" s="6724"/>
      <c r="F15" s="6724"/>
      <c r="G15" s="6724"/>
      <c r="H15" s="6724"/>
      <c r="I15" s="6724"/>
      <c r="J15" s="6724"/>
      <c r="K15" s="6724"/>
      <c r="L15" s="6724"/>
      <c r="M15" s="6725"/>
    </row>
    <row r="16" spans="1:13" ht="45" customHeight="1">
      <c r="A16" s="7219"/>
      <c r="B16" s="3383" t="s">
        <v>2649</v>
      </c>
      <c r="C16" s="6724" t="s">
        <v>2767</v>
      </c>
      <c r="D16" s="6724"/>
      <c r="E16" s="6724"/>
      <c r="F16" s="6724"/>
      <c r="G16" s="6724"/>
      <c r="H16" s="6724"/>
      <c r="I16" s="6724"/>
      <c r="J16" s="6724"/>
      <c r="K16" s="6724"/>
      <c r="L16" s="6724"/>
      <c r="M16" s="6725"/>
    </row>
    <row r="17" spans="1:13" ht="34.5" customHeight="1">
      <c r="A17" s="7219"/>
      <c r="B17" s="3720" t="s">
        <v>2651</v>
      </c>
      <c r="C17" s="6724" t="s">
        <v>1411</v>
      </c>
      <c r="D17" s="6724"/>
      <c r="E17" s="2973" t="s">
        <v>108</v>
      </c>
      <c r="F17" s="6724" t="s">
        <v>375</v>
      </c>
      <c r="G17" s="6724"/>
      <c r="H17" s="6724"/>
      <c r="I17" s="6724"/>
      <c r="J17" s="6724"/>
      <c r="K17" s="6724"/>
      <c r="L17" s="6724"/>
      <c r="M17" s="6725"/>
    </row>
    <row r="18" spans="1:13" ht="15" customHeight="1">
      <c r="A18" s="7228" t="s">
        <v>2340</v>
      </c>
      <c r="B18" s="3383" t="s">
        <v>230</v>
      </c>
      <c r="C18" s="6735" t="s">
        <v>11</v>
      </c>
      <c r="D18" s="6735"/>
      <c r="E18" s="6735"/>
      <c r="F18" s="6735"/>
      <c r="G18" s="6735"/>
      <c r="H18" s="6735"/>
      <c r="I18" s="6735"/>
      <c r="J18" s="6735"/>
      <c r="K18" s="6735"/>
      <c r="L18" s="6735"/>
      <c r="M18" s="6775"/>
    </row>
    <row r="19" spans="1:13" ht="15" customHeight="1">
      <c r="A19" s="7229"/>
      <c r="B19" s="3383" t="s">
        <v>2652</v>
      </c>
      <c r="C19" s="7230" t="s">
        <v>1417</v>
      </c>
      <c r="D19" s="6716"/>
      <c r="E19" s="6716"/>
      <c r="F19" s="6716"/>
      <c r="G19" s="6716"/>
      <c r="H19" s="6716"/>
      <c r="I19" s="6716"/>
      <c r="J19" s="6716"/>
      <c r="K19" s="6716"/>
      <c r="L19" s="6716"/>
      <c r="M19" s="6717"/>
    </row>
    <row r="20" spans="1:13" ht="15.75">
      <c r="A20" s="7229"/>
      <c r="B20" s="7205" t="s">
        <v>2341</v>
      </c>
      <c r="C20" s="3718" t="s">
        <v>359</v>
      </c>
      <c r="D20" s="2356" t="s">
        <v>359</v>
      </c>
      <c r="E20" s="2356" t="s">
        <v>359</v>
      </c>
      <c r="F20" s="2356" t="s">
        <v>359</v>
      </c>
      <c r="G20" s="2356" t="s">
        <v>359</v>
      </c>
      <c r="H20" s="2356" t="s">
        <v>359</v>
      </c>
      <c r="I20" s="2356" t="s">
        <v>359</v>
      </c>
      <c r="J20" s="2356" t="s">
        <v>359</v>
      </c>
      <c r="K20" s="2356" t="s">
        <v>359</v>
      </c>
      <c r="L20" s="2356" t="s">
        <v>359</v>
      </c>
      <c r="M20" s="1664" t="s">
        <v>359</v>
      </c>
    </row>
    <row r="21" spans="1:13" ht="15.75">
      <c r="A21" s="7229"/>
      <c r="B21" s="7205"/>
      <c r="C21" s="2357" t="s">
        <v>359</v>
      </c>
      <c r="D21" s="1448" t="s">
        <v>359</v>
      </c>
      <c r="E21" s="2356" t="s">
        <v>359</v>
      </c>
      <c r="F21" s="1448" t="s">
        <v>359</v>
      </c>
      <c r="G21" s="2356" t="s">
        <v>359</v>
      </c>
      <c r="H21" s="1448" t="s">
        <v>359</v>
      </c>
      <c r="I21" s="2356" t="s">
        <v>359</v>
      </c>
      <c r="J21" s="1448" t="s">
        <v>359</v>
      </c>
      <c r="K21" s="2356" t="s">
        <v>359</v>
      </c>
      <c r="L21" s="2356" t="s">
        <v>359</v>
      </c>
      <c r="M21" s="1664" t="s">
        <v>359</v>
      </c>
    </row>
    <row r="22" spans="1:13" ht="15.75">
      <c r="A22" s="7229"/>
      <c r="B22" s="7205"/>
      <c r="C22" s="2356" t="s">
        <v>2342</v>
      </c>
      <c r="D22" s="1527" t="s">
        <v>359</v>
      </c>
      <c r="E22" s="2356" t="s">
        <v>2343</v>
      </c>
      <c r="F22" s="1527" t="s">
        <v>359</v>
      </c>
      <c r="G22" s="2356" t="s">
        <v>2344</v>
      </c>
      <c r="H22" s="1527" t="s">
        <v>359</v>
      </c>
      <c r="I22" s="2356" t="s">
        <v>2345</v>
      </c>
      <c r="J22" s="1527" t="s">
        <v>359</v>
      </c>
      <c r="K22" s="2356" t="s">
        <v>359</v>
      </c>
      <c r="L22" s="2356" t="s">
        <v>359</v>
      </c>
      <c r="M22" s="1664" t="s">
        <v>359</v>
      </c>
    </row>
    <row r="23" spans="1:13" ht="15.75">
      <c r="A23" s="7229"/>
      <c r="B23" s="7205"/>
      <c r="C23" s="2356" t="s">
        <v>2346</v>
      </c>
      <c r="D23" s="1527" t="s">
        <v>359</v>
      </c>
      <c r="E23" s="2356" t="s">
        <v>2347</v>
      </c>
      <c r="F23" s="1527" t="s">
        <v>359</v>
      </c>
      <c r="G23" s="2356" t="s">
        <v>2348</v>
      </c>
      <c r="H23" s="1527" t="s">
        <v>359</v>
      </c>
      <c r="I23" s="2356" t="s">
        <v>359</v>
      </c>
      <c r="J23" s="2356" t="s">
        <v>359</v>
      </c>
      <c r="K23" s="2356" t="s">
        <v>359</v>
      </c>
      <c r="L23" s="2356" t="s">
        <v>359</v>
      </c>
      <c r="M23" s="1664" t="s">
        <v>359</v>
      </c>
    </row>
    <row r="24" spans="1:13" ht="15.75">
      <c r="A24" s="7229"/>
      <c r="B24" s="7205"/>
      <c r="C24" s="2356" t="s">
        <v>2349</v>
      </c>
      <c r="D24" s="1527" t="s">
        <v>359</v>
      </c>
      <c r="E24" s="2356" t="s">
        <v>2350</v>
      </c>
      <c r="F24" s="1527" t="s">
        <v>359</v>
      </c>
      <c r="G24" s="2356" t="s">
        <v>359</v>
      </c>
      <c r="H24" s="2356" t="s">
        <v>359</v>
      </c>
      <c r="I24" s="2356" t="s">
        <v>359</v>
      </c>
      <c r="J24" s="2356" t="s">
        <v>359</v>
      </c>
      <c r="K24" s="2356" t="s">
        <v>359</v>
      </c>
      <c r="L24" s="2356" t="s">
        <v>359</v>
      </c>
      <c r="M24" s="1664" t="s">
        <v>359</v>
      </c>
    </row>
    <row r="25" spans="1:13" ht="15" customHeight="1">
      <c r="A25" s="7229"/>
      <c r="B25" s="7205"/>
      <c r="C25" s="2356" t="s">
        <v>105</v>
      </c>
      <c r="D25" s="1527" t="s">
        <v>2441</v>
      </c>
      <c r="E25" s="2356" t="s">
        <v>2352</v>
      </c>
      <c r="F25" s="6746" t="s">
        <v>2812</v>
      </c>
      <c r="G25" s="6746"/>
      <c r="H25" s="6746"/>
      <c r="I25" s="6746"/>
      <c r="J25" s="6746"/>
      <c r="K25" s="6746"/>
      <c r="L25" s="1526" t="s">
        <v>359</v>
      </c>
      <c r="M25" s="1768" t="s">
        <v>359</v>
      </c>
    </row>
    <row r="26" spans="1:13" ht="15.75">
      <c r="A26" s="7229"/>
      <c r="B26" s="7206"/>
      <c r="C26" s="1448" t="s">
        <v>359</v>
      </c>
      <c r="D26" s="1448" t="s">
        <v>359</v>
      </c>
      <c r="E26" s="1448" t="s">
        <v>359</v>
      </c>
      <c r="F26" s="1448" t="s">
        <v>359</v>
      </c>
      <c r="G26" s="1448" t="s">
        <v>359</v>
      </c>
      <c r="H26" s="1448" t="s">
        <v>359</v>
      </c>
      <c r="I26" s="1448" t="s">
        <v>359</v>
      </c>
      <c r="J26" s="1448" t="s">
        <v>359</v>
      </c>
      <c r="K26" s="1448" t="s">
        <v>359</v>
      </c>
      <c r="L26" s="1448" t="s">
        <v>359</v>
      </c>
      <c r="M26" s="1769" t="s">
        <v>359</v>
      </c>
    </row>
    <row r="27" spans="1:13" ht="15.75">
      <c r="A27" s="7229"/>
      <c r="B27" s="7205" t="s">
        <v>2354</v>
      </c>
      <c r="C27" s="2356" t="s">
        <v>359</v>
      </c>
      <c r="D27" s="2356" t="s">
        <v>359</v>
      </c>
      <c r="E27" s="2356" t="s">
        <v>359</v>
      </c>
      <c r="F27" s="2356" t="s">
        <v>359</v>
      </c>
      <c r="G27" s="2356" t="s">
        <v>359</v>
      </c>
      <c r="H27" s="2356" t="s">
        <v>359</v>
      </c>
      <c r="I27" s="2356" t="s">
        <v>359</v>
      </c>
      <c r="J27" s="2356" t="s">
        <v>359</v>
      </c>
      <c r="K27" s="2356" t="s">
        <v>359</v>
      </c>
      <c r="L27" s="2357" t="s">
        <v>359</v>
      </c>
      <c r="M27" s="1767" t="s">
        <v>359</v>
      </c>
    </row>
    <row r="28" spans="1:13" ht="15.75">
      <c r="A28" s="7229"/>
      <c r="B28" s="7205"/>
      <c r="C28" s="2356" t="s">
        <v>2355</v>
      </c>
      <c r="D28" s="1528" t="s">
        <v>359</v>
      </c>
      <c r="E28" s="2356" t="s">
        <v>359</v>
      </c>
      <c r="F28" s="2356" t="s">
        <v>2356</v>
      </c>
      <c r="G28" s="1528" t="s">
        <v>359</v>
      </c>
      <c r="H28" s="2356" t="s">
        <v>359</v>
      </c>
      <c r="I28" s="2356" t="s">
        <v>2357</v>
      </c>
      <c r="J28" s="1528" t="s">
        <v>359</v>
      </c>
      <c r="K28" s="2356" t="s">
        <v>359</v>
      </c>
      <c r="L28" s="2357" t="s">
        <v>359</v>
      </c>
      <c r="M28" s="1767" t="s">
        <v>359</v>
      </c>
    </row>
    <row r="29" spans="1:13" ht="15.75">
      <c r="A29" s="7229"/>
      <c r="B29" s="7205"/>
      <c r="C29" s="2356" t="s">
        <v>2358</v>
      </c>
      <c r="D29" s="1529" t="s">
        <v>359</v>
      </c>
      <c r="E29" s="2357" t="s">
        <v>359</v>
      </c>
      <c r="F29" s="2356" t="s">
        <v>2359</v>
      </c>
      <c r="G29" s="1527" t="s">
        <v>2441</v>
      </c>
      <c r="H29" s="2357" t="s">
        <v>359</v>
      </c>
      <c r="I29" s="2357" t="s">
        <v>359</v>
      </c>
      <c r="J29" s="2357" t="s">
        <v>359</v>
      </c>
      <c r="K29" s="2357" t="s">
        <v>359</v>
      </c>
      <c r="L29" s="2357" t="s">
        <v>359</v>
      </c>
      <c r="M29" s="1767" t="s">
        <v>359</v>
      </c>
    </row>
    <row r="30" spans="1:13" ht="15.75">
      <c r="A30" s="7229"/>
      <c r="B30" s="7206"/>
      <c r="C30" s="1448" t="s">
        <v>359</v>
      </c>
      <c r="D30" s="1448" t="s">
        <v>359</v>
      </c>
      <c r="E30" s="1448" t="s">
        <v>359</v>
      </c>
      <c r="F30" s="1448" t="s">
        <v>359</v>
      </c>
      <c r="G30" s="1448" t="s">
        <v>359</v>
      </c>
      <c r="H30" s="1448" t="s">
        <v>359</v>
      </c>
      <c r="I30" s="1448" t="s">
        <v>359</v>
      </c>
      <c r="J30" s="1448" t="s">
        <v>359</v>
      </c>
      <c r="K30" s="1448" t="s">
        <v>359</v>
      </c>
      <c r="L30" s="1526" t="s">
        <v>359</v>
      </c>
      <c r="M30" s="1768" t="s">
        <v>359</v>
      </c>
    </row>
    <row r="31" spans="1:13" ht="15.75">
      <c r="A31" s="7229"/>
      <c r="B31" s="3382" t="s">
        <v>2360</v>
      </c>
      <c r="C31" s="2356" t="s">
        <v>359</v>
      </c>
      <c r="D31" s="2356" t="s">
        <v>359</v>
      </c>
      <c r="E31" s="2356" t="s">
        <v>359</v>
      </c>
      <c r="F31" s="2356" t="s">
        <v>359</v>
      </c>
      <c r="G31" s="2356" t="s">
        <v>359</v>
      </c>
      <c r="H31" s="2356" t="s">
        <v>359</v>
      </c>
      <c r="I31" s="2356" t="s">
        <v>359</v>
      </c>
      <c r="J31" s="2356" t="s">
        <v>359</v>
      </c>
      <c r="K31" s="2356" t="s">
        <v>359</v>
      </c>
      <c r="L31" s="2356" t="s">
        <v>359</v>
      </c>
      <c r="M31" s="1664" t="s">
        <v>359</v>
      </c>
    </row>
    <row r="32" spans="1:13" ht="15" customHeight="1">
      <c r="A32" s="7229"/>
      <c r="B32" s="3382" t="s">
        <v>359</v>
      </c>
      <c r="C32" s="3377" t="s">
        <v>2361</v>
      </c>
      <c r="D32" s="1530" t="s">
        <v>437</v>
      </c>
      <c r="E32" s="2356" t="s">
        <v>359</v>
      </c>
      <c r="F32" s="2357" t="s">
        <v>2362</v>
      </c>
      <c r="G32" s="1528" t="s">
        <v>437</v>
      </c>
      <c r="H32" s="2356" t="s">
        <v>359</v>
      </c>
      <c r="I32" s="2357" t="s">
        <v>2363</v>
      </c>
      <c r="J32" s="6966"/>
      <c r="K32" s="6724"/>
      <c r="L32" s="6967"/>
      <c r="M32" s="1664" t="s">
        <v>359</v>
      </c>
    </row>
    <row r="33" spans="1:13" ht="15.75">
      <c r="A33" s="7229"/>
      <c r="B33" s="3383" t="s">
        <v>359</v>
      </c>
      <c r="C33" s="1448" t="s">
        <v>359</v>
      </c>
      <c r="D33" s="1448" t="s">
        <v>359</v>
      </c>
      <c r="E33" s="1448" t="s">
        <v>359</v>
      </c>
      <c r="F33" s="1448" t="s">
        <v>359</v>
      </c>
      <c r="G33" s="1448" t="s">
        <v>359</v>
      </c>
      <c r="H33" s="1448" t="s">
        <v>359</v>
      </c>
      <c r="I33" s="1448" t="s">
        <v>359</v>
      </c>
      <c r="J33" s="1448" t="s">
        <v>359</v>
      </c>
      <c r="K33" s="1448" t="s">
        <v>359</v>
      </c>
      <c r="L33" s="1448" t="s">
        <v>359</v>
      </c>
      <c r="M33" s="1769" t="s">
        <v>359</v>
      </c>
    </row>
    <row r="34" spans="1:13" ht="15.75">
      <c r="A34" s="7229"/>
      <c r="B34" s="7205" t="s">
        <v>2364</v>
      </c>
      <c r="C34" s="2358" t="s">
        <v>359</v>
      </c>
      <c r="D34" s="2358" t="s">
        <v>359</v>
      </c>
      <c r="E34" s="2358" t="s">
        <v>359</v>
      </c>
      <c r="F34" s="2358" t="s">
        <v>359</v>
      </c>
      <c r="G34" s="2358" t="s">
        <v>359</v>
      </c>
      <c r="H34" s="2358" t="s">
        <v>359</v>
      </c>
      <c r="I34" s="2358" t="s">
        <v>359</v>
      </c>
      <c r="J34" s="2358" t="s">
        <v>359</v>
      </c>
      <c r="K34" s="2358" t="s">
        <v>359</v>
      </c>
      <c r="L34" s="2357" t="s">
        <v>359</v>
      </c>
      <c r="M34" s="1767" t="s">
        <v>359</v>
      </c>
    </row>
    <row r="35" spans="1:13" ht="15.75">
      <c r="A35" s="7229"/>
      <c r="B35" s="7205"/>
      <c r="C35" s="2356" t="s">
        <v>2365</v>
      </c>
      <c r="D35" s="3723">
        <v>2024</v>
      </c>
      <c r="E35" s="2358" t="s">
        <v>359</v>
      </c>
      <c r="F35" s="2356" t="s">
        <v>2366</v>
      </c>
      <c r="G35" s="1531">
        <v>2038</v>
      </c>
      <c r="H35" s="2358" t="s">
        <v>359</v>
      </c>
      <c r="I35" s="2357" t="s">
        <v>359</v>
      </c>
      <c r="J35" s="2358" t="s">
        <v>359</v>
      </c>
      <c r="K35" s="2358" t="s">
        <v>359</v>
      </c>
      <c r="L35" s="2357" t="s">
        <v>359</v>
      </c>
      <c r="M35" s="1767" t="s">
        <v>359</v>
      </c>
    </row>
    <row r="36" spans="1:13" ht="15.75">
      <c r="A36" s="7229"/>
      <c r="B36" s="7206"/>
      <c r="C36" s="1448" t="s">
        <v>359</v>
      </c>
      <c r="D36" s="1448" t="s">
        <v>359</v>
      </c>
      <c r="E36" s="2980" t="s">
        <v>359</v>
      </c>
      <c r="F36" s="1448" t="s">
        <v>359</v>
      </c>
      <c r="G36" s="2980" t="s">
        <v>359</v>
      </c>
      <c r="H36" s="2980" t="s">
        <v>359</v>
      </c>
      <c r="I36" s="1526" t="s">
        <v>359</v>
      </c>
      <c r="J36" s="2980" t="s">
        <v>359</v>
      </c>
      <c r="K36" s="2980" t="s">
        <v>359</v>
      </c>
      <c r="L36" s="1526" t="s">
        <v>359</v>
      </c>
      <c r="M36" s="1768" t="s">
        <v>359</v>
      </c>
    </row>
    <row r="37" spans="1:13" ht="15.75">
      <c r="A37" s="7229"/>
      <c r="B37" s="7205" t="s">
        <v>2367</v>
      </c>
      <c r="C37" s="2356" t="s">
        <v>359</v>
      </c>
      <c r="D37" s="2356" t="s">
        <v>359</v>
      </c>
      <c r="E37" s="2356" t="s">
        <v>359</v>
      </c>
      <c r="F37" s="2356" t="s">
        <v>359</v>
      </c>
      <c r="G37" s="2356" t="s">
        <v>359</v>
      </c>
      <c r="H37" s="2356" t="s">
        <v>359</v>
      </c>
      <c r="I37" s="2356" t="s">
        <v>359</v>
      </c>
      <c r="J37" s="2356" t="s">
        <v>359</v>
      </c>
      <c r="K37" s="2356" t="s">
        <v>359</v>
      </c>
      <c r="L37" s="2356" t="s">
        <v>359</v>
      </c>
      <c r="M37" s="1664" t="s">
        <v>359</v>
      </c>
    </row>
    <row r="38" spans="1:13" ht="15.75">
      <c r="A38" s="7229"/>
      <c r="B38" s="7205"/>
      <c r="C38" s="2356" t="s">
        <v>359</v>
      </c>
      <c r="D38" s="3167" t="s">
        <v>2368</v>
      </c>
      <c r="E38" s="3167">
        <v>2023</v>
      </c>
      <c r="F38" s="3167" t="s">
        <v>2369</v>
      </c>
      <c r="G38" s="3167">
        <v>2024</v>
      </c>
      <c r="H38" s="3167" t="s">
        <v>2370</v>
      </c>
      <c r="I38" s="3167">
        <v>2025</v>
      </c>
      <c r="J38" s="3167" t="s">
        <v>2371</v>
      </c>
      <c r="K38" s="3167">
        <v>2026</v>
      </c>
      <c r="L38" s="3167" t="s">
        <v>2372</v>
      </c>
      <c r="M38" s="3312">
        <v>2027</v>
      </c>
    </row>
    <row r="39" spans="1:13" ht="15.75">
      <c r="A39" s="7229"/>
      <c r="B39" s="7205"/>
      <c r="C39" s="2356" t="s">
        <v>359</v>
      </c>
      <c r="D39" s="1542"/>
      <c r="E39" s="1608" t="s">
        <v>359</v>
      </c>
      <c r="F39" s="1521">
        <v>418</v>
      </c>
      <c r="G39" s="1608" t="s">
        <v>359</v>
      </c>
      <c r="H39" s="1521">
        <v>431</v>
      </c>
      <c r="I39" s="1608" t="s">
        <v>359</v>
      </c>
      <c r="J39" s="1521">
        <v>439</v>
      </c>
      <c r="K39" s="1608" t="s">
        <v>359</v>
      </c>
      <c r="L39" s="1521">
        <v>448</v>
      </c>
      <c r="M39" s="2215" t="s">
        <v>359</v>
      </c>
    </row>
    <row r="40" spans="1:13" ht="15.75">
      <c r="A40" s="7229"/>
      <c r="B40" s="7205"/>
      <c r="C40" s="2356" t="s">
        <v>359</v>
      </c>
      <c r="D40" s="3169" t="s">
        <v>2373</v>
      </c>
      <c r="E40" s="3170">
        <v>2028</v>
      </c>
      <c r="F40" s="3169" t="s">
        <v>2374</v>
      </c>
      <c r="G40" s="3170">
        <v>2029</v>
      </c>
      <c r="H40" s="3169" t="s">
        <v>2375</v>
      </c>
      <c r="I40" s="3170">
        <v>2030</v>
      </c>
      <c r="J40" s="3169" t="s">
        <v>2376</v>
      </c>
      <c r="K40" s="3170">
        <v>2031</v>
      </c>
      <c r="L40" s="3169" t="s">
        <v>2377</v>
      </c>
      <c r="M40" s="3717">
        <v>2032</v>
      </c>
    </row>
    <row r="41" spans="1:13" ht="15.75">
      <c r="A41" s="7229"/>
      <c r="B41" s="7205"/>
      <c r="C41" s="2356" t="s">
        <v>359</v>
      </c>
      <c r="D41" s="1542">
        <v>457</v>
      </c>
      <c r="E41" s="1608" t="s">
        <v>359</v>
      </c>
      <c r="F41" s="1521">
        <v>466</v>
      </c>
      <c r="G41" s="1608" t="s">
        <v>359</v>
      </c>
      <c r="H41" s="1521">
        <v>475</v>
      </c>
      <c r="I41" s="1608" t="s">
        <v>359</v>
      </c>
      <c r="J41" s="1521">
        <v>485</v>
      </c>
      <c r="K41" s="1608" t="s">
        <v>359</v>
      </c>
      <c r="L41" s="1521">
        <v>495</v>
      </c>
      <c r="M41" s="2215" t="s">
        <v>359</v>
      </c>
    </row>
    <row r="42" spans="1:13" ht="15.75">
      <c r="A42" s="7229"/>
      <c r="B42" s="7205"/>
      <c r="C42" s="2356" t="s">
        <v>359</v>
      </c>
      <c r="D42" s="3169" t="s">
        <v>2378</v>
      </c>
      <c r="E42" s="3170">
        <v>2033</v>
      </c>
      <c r="F42" s="3169" t="s">
        <v>2379</v>
      </c>
      <c r="G42" s="3170">
        <v>2034</v>
      </c>
      <c r="H42" s="3169" t="s">
        <v>2380</v>
      </c>
      <c r="I42" s="3170">
        <v>2035</v>
      </c>
      <c r="J42" s="3169" t="s">
        <v>2381</v>
      </c>
      <c r="K42" s="3170">
        <v>2036</v>
      </c>
      <c r="L42" s="3169" t="s">
        <v>2382</v>
      </c>
      <c r="M42" s="3717">
        <v>2037</v>
      </c>
    </row>
    <row r="43" spans="1:13" ht="15.75">
      <c r="A43" s="7229"/>
      <c r="B43" s="7205"/>
      <c r="C43" s="2356" t="s">
        <v>359</v>
      </c>
      <c r="D43" s="1542">
        <v>504</v>
      </c>
      <c r="E43" s="1608" t="s">
        <v>359</v>
      </c>
      <c r="F43" s="1521">
        <v>515</v>
      </c>
      <c r="G43" s="1608" t="s">
        <v>359</v>
      </c>
      <c r="H43" s="1521">
        <v>525</v>
      </c>
      <c r="I43" s="1608" t="s">
        <v>359</v>
      </c>
      <c r="J43" s="1521">
        <v>535</v>
      </c>
      <c r="K43" s="1608" t="s">
        <v>359</v>
      </c>
      <c r="L43" s="1521">
        <v>546</v>
      </c>
      <c r="M43" s="2215" t="s">
        <v>359</v>
      </c>
    </row>
    <row r="44" spans="1:13" ht="15.75">
      <c r="A44" s="7229"/>
      <c r="B44" s="7205"/>
      <c r="C44" s="2356" t="s">
        <v>359</v>
      </c>
      <c r="D44" s="3169" t="s">
        <v>2383</v>
      </c>
      <c r="E44" s="3170">
        <v>2038</v>
      </c>
      <c r="F44" s="3169" t="s">
        <v>2384</v>
      </c>
      <c r="G44" s="3172" t="s">
        <v>359</v>
      </c>
      <c r="H44" s="2356" t="s">
        <v>359</v>
      </c>
      <c r="I44" s="2356" t="s">
        <v>359</v>
      </c>
      <c r="J44" s="2356" t="s">
        <v>359</v>
      </c>
      <c r="K44" s="2356" t="s">
        <v>359</v>
      </c>
      <c r="L44" s="2356" t="s">
        <v>359</v>
      </c>
      <c r="M44" s="1664" t="s">
        <v>359</v>
      </c>
    </row>
    <row r="45" spans="1:13" ht="15.75">
      <c r="A45" s="7229"/>
      <c r="B45" s="7205"/>
      <c r="C45" s="2356" t="s">
        <v>359</v>
      </c>
      <c r="D45" s="1542">
        <v>557</v>
      </c>
      <c r="E45" s="1608" t="s">
        <v>359</v>
      </c>
      <c r="F45" s="1521">
        <v>7296</v>
      </c>
      <c r="G45" s="1608" t="s">
        <v>359</v>
      </c>
      <c r="H45" s="2356" t="s">
        <v>359</v>
      </c>
      <c r="I45" s="2356" t="s">
        <v>359</v>
      </c>
      <c r="J45" s="2356" t="s">
        <v>359</v>
      </c>
      <c r="K45" s="2356" t="s">
        <v>359</v>
      </c>
      <c r="L45" s="2356" t="s">
        <v>359</v>
      </c>
      <c r="M45" s="1664" t="s">
        <v>359</v>
      </c>
    </row>
    <row r="46" spans="1:13" ht="15.75">
      <c r="A46" s="7229"/>
      <c r="B46" s="7205"/>
      <c r="C46" s="1448" t="s">
        <v>359</v>
      </c>
      <c r="D46" s="1448" t="s">
        <v>359</v>
      </c>
      <c r="E46" s="1448" t="s">
        <v>359</v>
      </c>
      <c r="F46" s="1448" t="s">
        <v>359</v>
      </c>
      <c r="G46" s="1448" t="s">
        <v>359</v>
      </c>
      <c r="H46" s="1448" t="s">
        <v>359</v>
      </c>
      <c r="I46" s="1448" t="s">
        <v>359</v>
      </c>
      <c r="J46" s="1448" t="s">
        <v>359</v>
      </c>
      <c r="K46" s="1448" t="s">
        <v>359</v>
      </c>
      <c r="L46" s="1448" t="s">
        <v>359</v>
      </c>
      <c r="M46" s="1769" t="s">
        <v>359</v>
      </c>
    </row>
    <row r="47" spans="1:13" ht="15.75">
      <c r="A47" s="7229"/>
      <c r="B47" s="7204" t="s">
        <v>2385</v>
      </c>
      <c r="C47" s="2356" t="s">
        <v>359</v>
      </c>
      <c r="D47" s="2356" t="s">
        <v>359</v>
      </c>
      <c r="E47" s="2356" t="s">
        <v>359</v>
      </c>
      <c r="F47" s="2356" t="s">
        <v>359</v>
      </c>
      <c r="G47" s="2356" t="s">
        <v>359</v>
      </c>
      <c r="H47" s="2356" t="s">
        <v>359</v>
      </c>
      <c r="I47" s="2356" t="s">
        <v>359</v>
      </c>
      <c r="J47" s="2356" t="s">
        <v>359</v>
      </c>
      <c r="K47" s="2356" t="s">
        <v>359</v>
      </c>
      <c r="L47" s="2357" t="s">
        <v>359</v>
      </c>
      <c r="M47" s="1767" t="s">
        <v>359</v>
      </c>
    </row>
    <row r="48" spans="1:13" ht="15" customHeight="1">
      <c r="A48" s="7229"/>
      <c r="B48" s="7205"/>
      <c r="C48" s="2357" t="s">
        <v>359</v>
      </c>
      <c r="D48" s="2356" t="s">
        <v>93</v>
      </c>
      <c r="E48" s="1448" t="s">
        <v>95</v>
      </c>
      <c r="F48" s="6733" t="s">
        <v>2386</v>
      </c>
      <c r="G48" s="6734" t="s">
        <v>359</v>
      </c>
      <c r="H48" s="6735"/>
      <c r="I48" s="6735"/>
      <c r="J48" s="6736"/>
      <c r="K48" s="2356" t="s">
        <v>2387</v>
      </c>
      <c r="L48" s="6748" t="s">
        <v>359</v>
      </c>
      <c r="M48" s="6749"/>
    </row>
    <row r="49" spans="1:13" ht="15.75">
      <c r="A49" s="7229"/>
      <c r="B49" s="7205"/>
      <c r="C49" s="2357" t="s">
        <v>359</v>
      </c>
      <c r="D49" s="1532" t="s">
        <v>359</v>
      </c>
      <c r="E49" s="1449" t="s">
        <v>2351</v>
      </c>
      <c r="F49" s="6733"/>
      <c r="G49" s="6737"/>
      <c r="H49" s="6738"/>
      <c r="I49" s="6738"/>
      <c r="J49" s="6739"/>
      <c r="K49" s="2357" t="s">
        <v>359</v>
      </c>
      <c r="L49" s="6769"/>
      <c r="M49" s="6770"/>
    </row>
    <row r="50" spans="1:13" ht="15.75">
      <c r="A50" s="7229"/>
      <c r="B50" s="7206"/>
      <c r="C50" s="1526" t="s">
        <v>359</v>
      </c>
      <c r="D50" s="1526" t="s">
        <v>359</v>
      </c>
      <c r="E50" s="1526" t="s">
        <v>359</v>
      </c>
      <c r="F50" s="1526" t="s">
        <v>359</v>
      </c>
      <c r="G50" s="1526" t="s">
        <v>359</v>
      </c>
      <c r="H50" s="1526" t="s">
        <v>359</v>
      </c>
      <c r="I50" s="1526" t="s">
        <v>359</v>
      </c>
      <c r="J50" s="1526" t="s">
        <v>359</v>
      </c>
      <c r="K50" s="1526" t="s">
        <v>359</v>
      </c>
      <c r="L50" s="2357" t="s">
        <v>359</v>
      </c>
      <c r="M50" s="1767" t="s">
        <v>359</v>
      </c>
    </row>
    <row r="51" spans="1:13" ht="36" customHeight="1">
      <c r="A51" s="7229"/>
      <c r="B51" s="3383" t="s">
        <v>2388</v>
      </c>
      <c r="C51" s="6724" t="s">
        <v>2813</v>
      </c>
      <c r="D51" s="6724"/>
      <c r="E51" s="6724"/>
      <c r="F51" s="6724"/>
      <c r="G51" s="6724"/>
      <c r="H51" s="6724"/>
      <c r="I51" s="6724"/>
      <c r="J51" s="6724"/>
      <c r="K51" s="6724"/>
      <c r="L51" s="6724"/>
      <c r="M51" s="6725"/>
    </row>
    <row r="52" spans="1:13" ht="15" customHeight="1">
      <c r="A52" s="7229"/>
      <c r="B52" s="3383" t="s">
        <v>2390</v>
      </c>
      <c r="C52" s="6724" t="s">
        <v>2814</v>
      </c>
      <c r="D52" s="6724"/>
      <c r="E52" s="6724"/>
      <c r="F52" s="6724"/>
      <c r="G52" s="6724"/>
      <c r="H52" s="6724"/>
      <c r="I52" s="6724"/>
      <c r="J52" s="6724"/>
      <c r="K52" s="6724"/>
      <c r="L52" s="6724"/>
      <c r="M52" s="6725"/>
    </row>
    <row r="53" spans="1:13" ht="15" customHeight="1">
      <c r="A53" s="7229"/>
      <c r="B53" s="3383" t="s">
        <v>2392</v>
      </c>
      <c r="C53" s="6724">
        <v>30</v>
      </c>
      <c r="D53" s="6724"/>
      <c r="E53" s="6724"/>
      <c r="F53" s="6724"/>
      <c r="G53" s="6724"/>
      <c r="H53" s="6724"/>
      <c r="I53" s="6724"/>
      <c r="J53" s="6724"/>
      <c r="K53" s="6724"/>
      <c r="L53" s="6724"/>
      <c r="M53" s="6725"/>
    </row>
    <row r="54" spans="1:13" ht="15" customHeight="1">
      <c r="A54" s="7229"/>
      <c r="B54" s="3383" t="s">
        <v>2393</v>
      </c>
      <c r="C54" s="6724" t="s">
        <v>437</v>
      </c>
      <c r="D54" s="6724"/>
      <c r="E54" s="6724"/>
      <c r="F54" s="6724"/>
      <c r="G54" s="6724"/>
      <c r="H54" s="6724"/>
      <c r="I54" s="6724"/>
      <c r="J54" s="6724"/>
      <c r="K54" s="6724"/>
      <c r="L54" s="6724"/>
      <c r="M54" s="6725"/>
    </row>
    <row r="55" spans="1:13" ht="15" customHeight="1">
      <c r="A55" s="7225" t="s">
        <v>2394</v>
      </c>
      <c r="B55" s="3383" t="s">
        <v>2395</v>
      </c>
      <c r="C55" s="6721" t="s">
        <v>1413</v>
      </c>
      <c r="D55" s="6721"/>
      <c r="E55" s="6721"/>
      <c r="F55" s="6721"/>
      <c r="G55" s="6721"/>
      <c r="H55" s="6721"/>
      <c r="I55" s="6721"/>
      <c r="J55" s="6721"/>
      <c r="K55" s="6721"/>
      <c r="L55" s="6721"/>
      <c r="M55" s="6722"/>
    </row>
    <row r="56" spans="1:13" ht="15" customHeight="1">
      <c r="A56" s="7226"/>
      <c r="B56" s="3383" t="s">
        <v>2396</v>
      </c>
      <c r="C56" s="6721" t="s">
        <v>2806</v>
      </c>
      <c r="D56" s="6721"/>
      <c r="E56" s="6721"/>
      <c r="F56" s="6721"/>
      <c r="G56" s="6721"/>
      <c r="H56" s="6721"/>
      <c r="I56" s="6721"/>
      <c r="J56" s="6721"/>
      <c r="K56" s="6721"/>
      <c r="L56" s="6721"/>
      <c r="M56" s="6722"/>
    </row>
    <row r="57" spans="1:13" ht="15" customHeight="1">
      <c r="A57" s="7226"/>
      <c r="B57" s="3383" t="s">
        <v>2398</v>
      </c>
      <c r="C57" s="6721" t="s">
        <v>200</v>
      </c>
      <c r="D57" s="6721"/>
      <c r="E57" s="6721"/>
      <c r="F57" s="6721"/>
      <c r="G57" s="6721"/>
      <c r="H57" s="6721"/>
      <c r="I57" s="6721"/>
      <c r="J57" s="6721"/>
      <c r="K57" s="6721"/>
      <c r="L57" s="6721"/>
      <c r="M57" s="6722"/>
    </row>
    <row r="58" spans="1:13" ht="15" customHeight="1">
      <c r="A58" s="7226"/>
      <c r="B58" s="3383" t="s">
        <v>2399</v>
      </c>
      <c r="C58" s="6721" t="s">
        <v>1412</v>
      </c>
      <c r="D58" s="6721"/>
      <c r="E58" s="6721"/>
      <c r="F58" s="6721"/>
      <c r="G58" s="6721"/>
      <c r="H58" s="6721"/>
      <c r="I58" s="6721"/>
      <c r="J58" s="6721"/>
      <c r="K58" s="6721"/>
      <c r="L58" s="6721"/>
      <c r="M58" s="6722"/>
    </row>
    <row r="59" spans="1:13" ht="15" customHeight="1">
      <c r="A59" s="7226"/>
      <c r="B59" s="3383" t="s">
        <v>2400</v>
      </c>
      <c r="C59" s="7198" t="s">
        <v>1414</v>
      </c>
      <c r="D59" s="7198"/>
      <c r="E59" s="7198"/>
      <c r="F59" s="7198"/>
      <c r="G59" s="7198"/>
      <c r="H59" s="7198"/>
      <c r="I59" s="7198"/>
      <c r="J59" s="7198"/>
      <c r="K59" s="7198"/>
      <c r="L59" s="7198"/>
      <c r="M59" s="7199"/>
    </row>
    <row r="60" spans="1:13" ht="15" customHeight="1">
      <c r="A60" s="7227"/>
      <c r="B60" s="3383" t="s">
        <v>2401</v>
      </c>
      <c r="C60" s="7196">
        <v>3820660</v>
      </c>
      <c r="D60" s="6721"/>
      <c r="E60" s="6721"/>
      <c r="F60" s="6721"/>
      <c r="G60" s="6721"/>
      <c r="H60" s="6721"/>
      <c r="I60" s="6721"/>
      <c r="J60" s="6721"/>
      <c r="K60" s="6721"/>
      <c r="L60" s="6721"/>
      <c r="M60" s="6722"/>
    </row>
    <row r="61" spans="1:13" ht="15" customHeight="1">
      <c r="A61" s="7225" t="s">
        <v>2402</v>
      </c>
      <c r="B61" s="3721" t="s">
        <v>2403</v>
      </c>
      <c r="C61" s="6724" t="s">
        <v>2807</v>
      </c>
      <c r="D61" s="6724"/>
      <c r="E61" s="6724"/>
      <c r="F61" s="6724"/>
      <c r="G61" s="6724"/>
      <c r="H61" s="6724"/>
      <c r="I61" s="6724"/>
      <c r="J61" s="6724"/>
      <c r="K61" s="6724"/>
      <c r="L61" s="6724"/>
      <c r="M61" s="6725"/>
    </row>
    <row r="62" spans="1:13" ht="15" customHeight="1">
      <c r="A62" s="7226"/>
      <c r="B62" s="3721" t="s">
        <v>2404</v>
      </c>
      <c r="C62" s="6724" t="s">
        <v>2405</v>
      </c>
      <c r="D62" s="6724"/>
      <c r="E62" s="6724"/>
      <c r="F62" s="6724"/>
      <c r="G62" s="6724"/>
      <c r="H62" s="6724"/>
      <c r="I62" s="6724"/>
      <c r="J62" s="6724"/>
      <c r="K62" s="6724"/>
      <c r="L62" s="6724"/>
      <c r="M62" s="6725"/>
    </row>
    <row r="63" spans="1:13" ht="15" customHeight="1">
      <c r="A63" s="7226"/>
      <c r="B63" s="3721" t="s">
        <v>244</v>
      </c>
      <c r="C63" s="6724" t="s">
        <v>200</v>
      </c>
      <c r="D63" s="6724"/>
      <c r="E63" s="6724"/>
      <c r="F63" s="6724"/>
      <c r="G63" s="6724"/>
      <c r="H63" s="6724"/>
      <c r="I63" s="6724"/>
      <c r="J63" s="6724"/>
      <c r="K63" s="6724"/>
      <c r="L63" s="6724"/>
      <c r="M63" s="6725"/>
    </row>
    <row r="64" spans="1:13" ht="15" customHeight="1">
      <c r="A64" s="2964" t="s">
        <v>2406</v>
      </c>
      <c r="B64" s="3722" t="s">
        <v>359</v>
      </c>
      <c r="C64" s="6744" t="s">
        <v>359</v>
      </c>
      <c r="D64" s="6744"/>
      <c r="E64" s="6744"/>
      <c r="F64" s="6744"/>
      <c r="G64" s="6744"/>
      <c r="H64" s="6744"/>
      <c r="I64" s="6744"/>
      <c r="J64" s="6744"/>
      <c r="K64" s="6744"/>
      <c r="L64" s="6744"/>
      <c r="M64" s="6745"/>
    </row>
  </sheetData>
  <mergeCells count="57">
    <mergeCell ref="I13:J13"/>
    <mergeCell ref="C14:M14"/>
    <mergeCell ref="C16:M16"/>
    <mergeCell ref="C15:M15"/>
    <mergeCell ref="B1:M1"/>
    <mergeCell ref="C10:D10"/>
    <mergeCell ref="F10:G10"/>
    <mergeCell ref="I10:J10"/>
    <mergeCell ref="C12:D12"/>
    <mergeCell ref="I12:J12"/>
    <mergeCell ref="C2:M2"/>
    <mergeCell ref="C13:D13"/>
    <mergeCell ref="A18:A54"/>
    <mergeCell ref="C18:M18"/>
    <mergeCell ref="C19:M19"/>
    <mergeCell ref="B20:B26"/>
    <mergeCell ref="F25:K25"/>
    <mergeCell ref="B27:B30"/>
    <mergeCell ref="J32:L32"/>
    <mergeCell ref="B34:B36"/>
    <mergeCell ref="B37:B46"/>
    <mergeCell ref="B47:B50"/>
    <mergeCell ref="F48:F49"/>
    <mergeCell ref="G48:J49"/>
    <mergeCell ref="L48:M49"/>
    <mergeCell ref="C64:M64"/>
    <mergeCell ref="C51:M51"/>
    <mergeCell ref="C52:M52"/>
    <mergeCell ref="C53:M53"/>
    <mergeCell ref="C54:M54"/>
    <mergeCell ref="C55:M55"/>
    <mergeCell ref="C56:M56"/>
    <mergeCell ref="C57:M57"/>
    <mergeCell ref="C58:M58"/>
    <mergeCell ref="C59:M59"/>
    <mergeCell ref="C60:M60"/>
    <mergeCell ref="A61:A63"/>
    <mergeCell ref="C61:M61"/>
    <mergeCell ref="C62:M62"/>
    <mergeCell ref="C63:M63"/>
    <mergeCell ref="A55:A60"/>
    <mergeCell ref="A2:A17"/>
    <mergeCell ref="C6:M6"/>
    <mergeCell ref="C5:M5"/>
    <mergeCell ref="I4:M4"/>
    <mergeCell ref="F4:G4"/>
    <mergeCell ref="C3:M3"/>
    <mergeCell ref="I9:J9"/>
    <mergeCell ref="F9:G9"/>
    <mergeCell ref="C9:D9"/>
    <mergeCell ref="B8:B13"/>
    <mergeCell ref="I7:M7"/>
    <mergeCell ref="E7:F7"/>
    <mergeCell ref="C7:D7"/>
    <mergeCell ref="C17:D17"/>
    <mergeCell ref="F17:M17"/>
    <mergeCell ref="F13:G13"/>
  </mergeCells>
  <hyperlinks>
    <hyperlink ref="C59"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03"/>
  <sheetViews>
    <sheetView topLeftCell="J1" zoomScale="80" zoomScaleNormal="80" workbookViewId="0">
      <pane ySplit="11" topLeftCell="A81" activePane="bottomLeft" state="frozen"/>
      <selection pane="bottomLeft" activeCell="AI81" sqref="AI81"/>
    </sheetView>
  </sheetViews>
  <sheetFormatPr baseColWidth="10" defaultColWidth="11.42578125" defaultRowHeight="168.75" customHeight="1"/>
  <cols>
    <col min="1" max="1" width="31.42578125" style="4292" customWidth="1"/>
    <col min="2" max="2" width="22.140625" style="4292" customWidth="1"/>
    <col min="3" max="3" width="49.42578125" style="4292" customWidth="1"/>
    <col min="4" max="4" width="11.42578125" style="4292" customWidth="1"/>
    <col min="5" max="5" width="32.42578125" style="4296" customWidth="1"/>
    <col min="6" max="6" width="49.42578125" style="4296" customWidth="1"/>
    <col min="7" max="7" width="10.85546875" style="4292" customWidth="1"/>
    <col min="8" max="8" width="10.7109375" style="4292" customWidth="1"/>
    <col min="9" max="10" width="9.140625" style="4292"/>
    <col min="11" max="29" width="11.42578125" style="4292" customWidth="1"/>
    <col min="30" max="30" width="11.42578125" style="4292" hidden="1" customWidth="1"/>
    <col min="31" max="31" width="41.140625" style="4292" customWidth="1"/>
    <col min="32" max="32" width="11.42578125" style="4391" customWidth="1"/>
    <col min="33" max="33" width="32.42578125" style="4292" customWidth="1"/>
    <col min="34" max="34" width="50.28515625" style="4292" customWidth="1"/>
    <col min="35" max="35" width="14.140625" style="4292" customWidth="1"/>
    <col min="36" max="36" width="49.42578125" style="4292" customWidth="1"/>
    <col min="37" max="37" width="12" style="4292" customWidth="1"/>
    <col min="38" max="44" width="11.42578125" style="4292" customWidth="1"/>
    <col min="45" max="61" width="15.140625" style="4292" customWidth="1"/>
    <col min="62" max="63" width="17.140625" style="4388" customWidth="1"/>
    <col min="64" max="67" width="17.140625" style="4292" customWidth="1"/>
    <col min="68" max="68" width="17.140625" style="4346" customWidth="1"/>
    <col min="69" max="71" width="17.140625" style="4292" customWidth="1"/>
    <col min="72" max="72" width="17.140625" style="4346" customWidth="1"/>
    <col min="73" max="75" width="17.140625" style="4292" customWidth="1"/>
    <col min="76" max="76" width="17.140625" style="4346" customWidth="1"/>
    <col min="77" max="79" width="17.140625" style="4292" customWidth="1"/>
    <col min="80" max="80" width="17.140625" style="4346" customWidth="1"/>
    <col min="81" max="83" width="17.140625" style="4292" customWidth="1"/>
    <col min="84" max="84" width="17.140625" style="4346" customWidth="1"/>
    <col min="85" max="85" width="17.140625" style="4292" customWidth="1"/>
    <col min="86" max="86" width="17.140625" style="4388" customWidth="1"/>
    <col min="87" max="87" width="17.140625" style="4292" customWidth="1"/>
    <col min="88" max="88" width="17.140625" style="4346" customWidth="1"/>
    <col min="89" max="89" width="17.140625" style="4292" customWidth="1"/>
    <col min="90" max="90" width="17.140625" style="4389" customWidth="1"/>
    <col min="91" max="91" width="17.140625" style="4292" customWidth="1"/>
    <col min="92" max="92" width="17.140625" style="4346" customWidth="1"/>
    <col min="93" max="93" width="17.140625" style="4292" customWidth="1"/>
    <col min="94" max="94" width="17.140625" style="4388" customWidth="1"/>
    <col min="95" max="95" width="17.140625" style="4292" customWidth="1"/>
    <col min="96" max="96" width="17.140625" style="4346" customWidth="1"/>
    <col min="97" max="97" width="17.140625" style="4292" customWidth="1"/>
    <col min="98" max="98" width="17.140625" style="4388" customWidth="1"/>
    <col min="99" max="99" width="17.140625" style="4292" customWidth="1"/>
    <col min="100" max="100" width="17.140625" style="4346" customWidth="1"/>
    <col min="101" max="103" width="17.140625" style="4292" customWidth="1"/>
    <col min="104" max="104" width="17.140625" style="4346" customWidth="1"/>
    <col min="105" max="107" width="17.140625" style="4292" customWidth="1"/>
    <col min="108" max="108" width="17.140625" style="4346" customWidth="1"/>
    <col min="109" max="111" width="17.140625" style="4292" customWidth="1"/>
    <col min="112" max="112" width="17.140625" style="4346" customWidth="1"/>
    <col min="113" max="115" width="17.140625" style="4292" customWidth="1"/>
    <col min="116" max="116" width="17.140625" style="4346" customWidth="1"/>
    <col min="117" max="119" width="17.140625" style="4292" customWidth="1"/>
    <col min="120" max="120" width="17.140625" style="4346" customWidth="1"/>
    <col min="121" max="123" width="17.140625" style="4292" customWidth="1"/>
    <col min="124" max="124" width="17.140625" style="4346" customWidth="1"/>
    <col min="125" max="125" width="17.140625" style="4292" customWidth="1"/>
    <col min="126" max="126" width="27" style="4388" customWidth="1"/>
    <col min="127" max="127" width="11.42578125" style="4292" customWidth="1"/>
    <col min="128" max="128" width="9.140625" style="4292"/>
    <col min="129" max="130" width="11.42578125" style="4292" customWidth="1"/>
    <col min="131" max="131" width="13.42578125" style="4292" customWidth="1"/>
    <col min="132" max="133" width="11.42578125" style="4292" customWidth="1"/>
    <col min="134" max="134" width="18.7109375" style="4292" customWidth="1"/>
    <col min="135" max="135" width="13.140625" style="4292" customWidth="1"/>
    <col min="136" max="138" width="11.42578125" style="4292" customWidth="1"/>
    <col min="139" max="16376" width="9.140625" style="4292"/>
    <col min="16377" max="16380" width="11.42578125" style="4292" bestFit="1" customWidth="1"/>
    <col min="16381" max="16384" width="11.42578125" style="4292"/>
  </cols>
  <sheetData>
    <row r="1" spans="1:142" ht="15.75" hidden="1">
      <c r="A1" s="5508" t="s">
        <v>1301</v>
      </c>
      <c r="B1" s="5509"/>
      <c r="C1" s="5509"/>
      <c r="D1" s="5509"/>
      <c r="E1" s="5509"/>
      <c r="F1" s="5509"/>
      <c r="G1" s="5509"/>
      <c r="H1" s="5509"/>
      <c r="I1" s="5509"/>
      <c r="J1" s="5509"/>
      <c r="K1" s="5509"/>
      <c r="L1" s="5509"/>
      <c r="M1" s="5509"/>
      <c r="N1" s="5509"/>
      <c r="O1" s="5509"/>
      <c r="P1" s="5509"/>
      <c r="Q1" s="5509"/>
      <c r="R1" s="5509"/>
      <c r="S1" s="5509"/>
      <c r="T1" s="5509"/>
      <c r="U1" s="5509"/>
      <c r="V1" s="5509"/>
      <c r="W1" s="5509"/>
      <c r="X1" s="5509"/>
      <c r="Y1" s="5509"/>
      <c r="Z1" s="5509"/>
      <c r="AA1" s="5509"/>
      <c r="AB1" s="5509"/>
      <c r="AC1" s="5509"/>
      <c r="AD1" s="5509"/>
      <c r="AE1" s="5509"/>
      <c r="AF1" s="5509"/>
      <c r="AG1" s="5509"/>
      <c r="AH1" s="5509"/>
      <c r="AI1" s="5509"/>
      <c r="AJ1" s="5510"/>
      <c r="AK1" s="5509"/>
      <c r="AL1" s="5509"/>
      <c r="AM1" s="5509"/>
      <c r="AN1" s="5509"/>
      <c r="AO1" s="5509"/>
      <c r="AP1" s="5509"/>
      <c r="AQ1" s="5509"/>
      <c r="AR1" s="5509"/>
      <c r="AS1" s="5509"/>
      <c r="AT1" s="5509"/>
      <c r="AU1" s="5509"/>
      <c r="AV1" s="5509"/>
      <c r="AW1" s="5509"/>
      <c r="AX1" s="5509"/>
      <c r="AY1" s="5509"/>
      <c r="AZ1" s="5509"/>
      <c r="BA1" s="5509"/>
      <c r="BB1" s="5509"/>
      <c r="BC1" s="5509"/>
      <c r="BD1" s="5509"/>
      <c r="BE1" s="5509"/>
      <c r="BF1" s="5509"/>
      <c r="BG1" s="5509"/>
      <c r="BH1" s="5509"/>
      <c r="BI1" s="5509"/>
      <c r="BJ1" s="5509"/>
      <c r="BK1" s="5509"/>
      <c r="BL1" s="5509"/>
      <c r="BM1" s="5509"/>
      <c r="BN1" s="5509"/>
      <c r="BO1" s="5509"/>
      <c r="BP1" s="5509"/>
      <c r="BQ1" s="5509"/>
      <c r="BR1" s="5509"/>
      <c r="BS1" s="5509"/>
      <c r="BT1" s="5509"/>
      <c r="BU1" s="5509"/>
      <c r="BV1" s="5509"/>
      <c r="BW1" s="5509"/>
      <c r="BX1" s="5509"/>
      <c r="BY1" s="5509"/>
      <c r="BZ1" s="5509"/>
      <c r="CA1" s="5509"/>
      <c r="CB1" s="5509"/>
      <c r="CC1" s="5509"/>
      <c r="CD1" s="5509"/>
      <c r="CE1" s="5509"/>
      <c r="CF1" s="5509"/>
      <c r="CG1" s="5509"/>
      <c r="CH1" s="5509"/>
      <c r="CI1" s="5509"/>
      <c r="CJ1" s="5509"/>
      <c r="CK1" s="5509"/>
      <c r="CL1" s="5509"/>
      <c r="CM1" s="5509"/>
      <c r="CN1" s="5509"/>
      <c r="CO1" s="5509"/>
      <c r="CP1" s="5509"/>
      <c r="CQ1" s="5509"/>
      <c r="CR1" s="5509"/>
      <c r="CS1" s="5509"/>
      <c r="CT1" s="5509"/>
      <c r="CU1" s="5509"/>
      <c r="CV1" s="5509"/>
      <c r="CW1" s="5509"/>
      <c r="CX1" s="5509"/>
      <c r="CY1" s="5509"/>
      <c r="CZ1" s="5509"/>
      <c r="DA1" s="5509"/>
      <c r="DB1" s="5509"/>
      <c r="DC1" s="5509"/>
      <c r="DD1" s="5509"/>
      <c r="DE1" s="5509"/>
      <c r="DF1" s="5509"/>
      <c r="DG1" s="5509"/>
      <c r="DH1" s="5509"/>
      <c r="DI1" s="5509"/>
      <c r="DJ1" s="5509"/>
      <c r="DK1" s="5509"/>
      <c r="DL1" s="5509"/>
      <c r="DM1" s="5509"/>
      <c r="DN1" s="5509"/>
      <c r="DO1" s="5509"/>
      <c r="DP1" s="5509"/>
      <c r="DQ1" s="5509"/>
      <c r="DR1" s="5509"/>
      <c r="DS1" s="5509"/>
      <c r="DT1" s="5509"/>
      <c r="DU1" s="5509"/>
      <c r="DV1" s="5509"/>
      <c r="DW1" s="5509"/>
      <c r="DX1" s="5509"/>
      <c r="DY1" s="5509"/>
      <c r="DZ1" s="5509"/>
      <c r="EA1" s="5509"/>
      <c r="EB1" s="5509"/>
      <c r="EC1" s="5509"/>
      <c r="ED1" s="5509"/>
      <c r="EE1" s="5509"/>
      <c r="EF1" s="5509"/>
      <c r="EG1" s="5509"/>
      <c r="EH1" s="5511"/>
      <c r="EI1" s="4724"/>
      <c r="EJ1" s="4724"/>
      <c r="EK1" s="4724"/>
      <c r="EL1" s="4724"/>
    </row>
    <row r="2" spans="1:142" ht="15.75" hidden="1">
      <c r="A2" s="5512" t="s">
        <v>1882</v>
      </c>
      <c r="B2" s="5512"/>
      <c r="C2" s="5513"/>
      <c r="D2" s="5513"/>
      <c r="E2" s="5513"/>
      <c r="F2" s="5513"/>
      <c r="G2" s="5513"/>
      <c r="H2" s="5513"/>
      <c r="I2" s="5513"/>
      <c r="J2" s="5513"/>
      <c r="K2" s="5513"/>
      <c r="L2" s="5513"/>
      <c r="M2" s="5513"/>
      <c r="N2" s="5513"/>
      <c r="O2" s="5513"/>
      <c r="P2" s="5513"/>
      <c r="Q2" s="5513"/>
      <c r="R2" s="5513"/>
      <c r="S2" s="5513"/>
      <c r="T2" s="5513"/>
      <c r="U2" s="5513"/>
      <c r="V2" s="5513"/>
      <c r="W2" s="5513"/>
      <c r="X2" s="5513"/>
      <c r="Y2" s="5513"/>
      <c r="Z2" s="5513"/>
      <c r="AA2" s="5513"/>
      <c r="AB2" s="5513"/>
      <c r="AC2" s="5513"/>
      <c r="AD2" s="5513"/>
      <c r="AE2" s="5513"/>
      <c r="AF2" s="5513"/>
      <c r="AG2" s="5513"/>
      <c r="AH2" s="5513"/>
      <c r="AI2" s="5513"/>
      <c r="AJ2" s="5514"/>
      <c r="AK2" s="5513"/>
      <c r="AL2" s="5513"/>
      <c r="AM2" s="5513"/>
      <c r="AN2" s="5513"/>
      <c r="AO2" s="5513"/>
      <c r="AP2" s="5513"/>
      <c r="AQ2" s="5513"/>
      <c r="AR2" s="5513"/>
      <c r="AS2" s="5513"/>
      <c r="AT2" s="5513"/>
      <c r="AU2" s="5513"/>
      <c r="AV2" s="5513"/>
      <c r="AW2" s="5513"/>
      <c r="AX2" s="5513"/>
      <c r="AY2" s="5513"/>
      <c r="AZ2" s="5513"/>
      <c r="BA2" s="5513"/>
      <c r="BB2" s="5513"/>
      <c r="BC2" s="5513"/>
      <c r="BD2" s="5513"/>
      <c r="BE2" s="5513"/>
      <c r="BF2" s="5513"/>
      <c r="BG2" s="5513"/>
      <c r="BH2" s="5513"/>
      <c r="BI2" s="5513"/>
      <c r="BJ2" s="5513"/>
      <c r="BK2" s="5513"/>
      <c r="BL2" s="5513"/>
      <c r="BM2" s="5513"/>
      <c r="BN2" s="5513"/>
      <c r="BO2" s="5513"/>
      <c r="BP2" s="5513"/>
      <c r="BQ2" s="5513"/>
      <c r="BR2" s="5513"/>
      <c r="BS2" s="5513"/>
      <c r="BT2" s="5513"/>
      <c r="BU2" s="5513"/>
      <c r="BV2" s="5513"/>
      <c r="BW2" s="5513"/>
      <c r="BX2" s="5513"/>
      <c r="BY2" s="5513"/>
      <c r="BZ2" s="5513"/>
      <c r="CA2" s="5513"/>
      <c r="CB2" s="5513"/>
      <c r="CC2" s="5513"/>
      <c r="CD2" s="5513"/>
      <c r="CE2" s="5513"/>
      <c r="CF2" s="5513"/>
      <c r="CG2" s="5513"/>
      <c r="CH2" s="5513"/>
      <c r="CI2" s="5513"/>
      <c r="CJ2" s="5513"/>
      <c r="CK2" s="5513"/>
      <c r="CL2" s="5513"/>
      <c r="CM2" s="5513"/>
      <c r="CN2" s="5513"/>
      <c r="CO2" s="5513"/>
      <c r="CP2" s="5513"/>
      <c r="CQ2" s="5513"/>
      <c r="CR2" s="5513"/>
      <c r="CS2" s="5513"/>
      <c r="CT2" s="5513"/>
      <c r="CU2" s="5513"/>
      <c r="CV2" s="5513"/>
      <c r="CW2" s="5513"/>
      <c r="CX2" s="5513"/>
      <c r="CY2" s="5513"/>
      <c r="CZ2" s="5513"/>
      <c r="DA2" s="5513"/>
      <c r="DB2" s="5513"/>
      <c r="DC2" s="5513"/>
      <c r="DD2" s="5513"/>
      <c r="DE2" s="5513"/>
      <c r="DF2" s="5513"/>
      <c r="DG2" s="5513"/>
      <c r="DH2" s="5513"/>
      <c r="DI2" s="5513"/>
      <c r="DJ2" s="5513"/>
      <c r="DK2" s="5513"/>
      <c r="DL2" s="5513"/>
      <c r="DM2" s="5513"/>
      <c r="DN2" s="5513"/>
      <c r="DO2" s="5513"/>
      <c r="DP2" s="5513"/>
      <c r="DQ2" s="5513"/>
      <c r="DR2" s="5513"/>
      <c r="DS2" s="5513"/>
      <c r="DT2" s="5513"/>
      <c r="DU2" s="5513"/>
      <c r="DV2" s="5513"/>
      <c r="DW2" s="5513"/>
      <c r="DX2" s="5513"/>
      <c r="DY2" s="5513"/>
      <c r="DZ2" s="5513"/>
      <c r="EA2" s="5513"/>
      <c r="EB2" s="5513"/>
      <c r="EC2" s="5513"/>
      <c r="ED2" s="5513"/>
      <c r="EE2" s="5513"/>
      <c r="EF2" s="5513"/>
      <c r="EG2" s="5513"/>
      <c r="EH2" s="5515"/>
      <c r="EI2" s="4724"/>
      <c r="EJ2" s="4724"/>
      <c r="EK2" s="4724"/>
      <c r="EL2" s="4724"/>
    </row>
    <row r="3" spans="1:142" ht="15.75" hidden="1">
      <c r="A3" s="4293" t="s">
        <v>1883</v>
      </c>
      <c r="B3" s="4726"/>
      <c r="C3" s="5506"/>
      <c r="D3" s="5506"/>
      <c r="E3" s="5506"/>
      <c r="F3" s="5506"/>
      <c r="G3" s="5506"/>
      <c r="H3" s="5506"/>
      <c r="I3" s="5506"/>
      <c r="J3" s="5506"/>
      <c r="K3" s="5506"/>
      <c r="L3" s="5506"/>
      <c r="M3" s="5506"/>
      <c r="N3" s="5506"/>
      <c r="O3" s="5506"/>
      <c r="P3" s="5506"/>
      <c r="Q3" s="5506"/>
      <c r="R3" s="5506"/>
      <c r="S3" s="5506"/>
      <c r="T3" s="5506"/>
      <c r="U3" s="5506"/>
      <c r="V3" s="5506"/>
      <c r="W3" s="5506"/>
      <c r="X3" s="5506"/>
      <c r="Y3" s="5506"/>
      <c r="Z3" s="5506"/>
      <c r="AA3" s="5506"/>
      <c r="AB3" s="5506"/>
      <c r="AC3" s="5506"/>
      <c r="AD3" s="5506"/>
      <c r="AE3" s="5506"/>
      <c r="AF3" s="5506"/>
      <c r="AG3" s="5506"/>
      <c r="AH3" s="5506"/>
      <c r="AI3" s="5506"/>
      <c r="AJ3" s="5506"/>
      <c r="AK3" s="5506"/>
      <c r="AL3" s="5506"/>
      <c r="AM3" s="5506"/>
      <c r="AN3" s="5506"/>
      <c r="AO3" s="5506"/>
      <c r="AP3" s="5506"/>
      <c r="AQ3" s="5506"/>
      <c r="AR3" s="5506"/>
      <c r="AS3" s="5506"/>
      <c r="AT3" s="5506"/>
      <c r="AU3" s="5506"/>
      <c r="AV3" s="5506"/>
      <c r="AW3" s="5506"/>
      <c r="AX3" s="5506"/>
      <c r="AY3" s="5506"/>
      <c r="AZ3" s="5506"/>
      <c r="BA3" s="5506"/>
      <c r="BB3" s="5506"/>
      <c r="BC3" s="5506"/>
      <c r="BD3" s="5506"/>
      <c r="BE3" s="5506"/>
      <c r="BF3" s="5506"/>
      <c r="BG3" s="5506"/>
      <c r="BH3" s="5506"/>
      <c r="BI3" s="5506"/>
      <c r="BJ3" s="5506"/>
      <c r="BK3" s="5506"/>
      <c r="BL3" s="5506"/>
      <c r="BM3" s="5506"/>
      <c r="BN3" s="5506"/>
      <c r="BO3" s="5506"/>
      <c r="BP3" s="5506"/>
      <c r="BQ3" s="5506"/>
      <c r="BR3" s="5506"/>
      <c r="BS3" s="5506"/>
      <c r="BT3" s="5506"/>
      <c r="BU3" s="5506"/>
      <c r="BV3" s="5506"/>
      <c r="BW3" s="5506"/>
      <c r="BX3" s="5506"/>
      <c r="BY3" s="5506"/>
      <c r="BZ3" s="5506"/>
      <c r="CA3" s="5506"/>
      <c r="CB3" s="5506"/>
      <c r="CC3" s="5506"/>
      <c r="CD3" s="5506"/>
      <c r="CE3" s="5506"/>
      <c r="CF3" s="5506"/>
      <c r="CG3" s="5506"/>
      <c r="CH3" s="5506"/>
      <c r="CI3" s="5506"/>
      <c r="CJ3" s="5506"/>
      <c r="CK3" s="5506"/>
      <c r="CL3" s="5506"/>
      <c r="CM3" s="5506"/>
      <c r="CN3" s="5506"/>
      <c r="CO3" s="5506"/>
      <c r="CP3" s="5506"/>
      <c r="CQ3" s="5506"/>
      <c r="CR3" s="5506"/>
      <c r="CS3" s="5506"/>
      <c r="CT3" s="5506"/>
      <c r="CU3" s="5506"/>
      <c r="CV3" s="5506"/>
      <c r="CW3" s="5506"/>
      <c r="CX3" s="5506"/>
      <c r="CY3" s="5506"/>
      <c r="CZ3" s="5506"/>
      <c r="DA3" s="5506"/>
      <c r="DB3" s="5506"/>
      <c r="DC3" s="5506"/>
      <c r="DD3" s="5506"/>
      <c r="DE3" s="5506"/>
      <c r="DF3" s="5506"/>
      <c r="DG3" s="5506"/>
      <c r="DH3" s="5506"/>
      <c r="DI3" s="5506"/>
      <c r="DJ3" s="5506"/>
      <c r="DK3" s="5506"/>
      <c r="DL3" s="5506"/>
      <c r="DM3" s="5506"/>
      <c r="DN3" s="5506"/>
      <c r="DO3" s="5506"/>
      <c r="DP3" s="5506"/>
      <c r="DQ3" s="5506"/>
      <c r="DR3" s="5506"/>
      <c r="DS3" s="5506"/>
      <c r="DT3" s="5506"/>
      <c r="DU3" s="5506"/>
      <c r="DV3" s="5506"/>
      <c r="DW3" s="5506"/>
      <c r="DX3" s="5506"/>
      <c r="DY3" s="5506"/>
      <c r="DZ3" s="5506"/>
      <c r="EA3" s="5506"/>
      <c r="EB3" s="5506"/>
      <c r="EC3" s="5506"/>
      <c r="ED3" s="5506"/>
      <c r="EE3" s="5506"/>
      <c r="EF3" s="5506"/>
      <c r="EG3" s="5506"/>
      <c r="EH3" s="5507"/>
      <c r="EI3" s="4724"/>
      <c r="EJ3" s="4724"/>
      <c r="EK3" s="4724"/>
      <c r="EL3" s="4724"/>
    </row>
    <row r="4" spans="1:142" ht="31.5" hidden="1">
      <c r="A4" s="4293" t="s">
        <v>1884</v>
      </c>
      <c r="B4" s="4726"/>
      <c r="C4" s="5506"/>
      <c r="D4" s="5506"/>
      <c r="E4" s="5506"/>
      <c r="F4" s="5506"/>
      <c r="G4" s="5506"/>
      <c r="H4" s="5506"/>
      <c r="I4" s="5506"/>
      <c r="J4" s="5506"/>
      <c r="K4" s="5506"/>
      <c r="L4" s="5506"/>
      <c r="M4" s="5506"/>
      <c r="N4" s="5506"/>
      <c r="O4" s="5506"/>
      <c r="P4" s="5506"/>
      <c r="Q4" s="5506"/>
      <c r="R4" s="5506"/>
      <c r="S4" s="5506"/>
      <c r="T4" s="5506"/>
      <c r="U4" s="5506"/>
      <c r="V4" s="5506"/>
      <c r="W4" s="5506"/>
      <c r="X4" s="5506"/>
      <c r="Y4" s="5506"/>
      <c r="Z4" s="5506"/>
      <c r="AA4" s="5506"/>
      <c r="AB4" s="5506"/>
      <c r="AC4" s="5506"/>
      <c r="AD4" s="5506"/>
      <c r="AE4" s="5506"/>
      <c r="AF4" s="5506"/>
      <c r="AG4" s="5506"/>
      <c r="AH4" s="5506"/>
      <c r="AI4" s="5506"/>
      <c r="AJ4" s="5506"/>
      <c r="AK4" s="5506"/>
      <c r="AL4" s="5506"/>
      <c r="AM4" s="5506"/>
      <c r="AN4" s="5506"/>
      <c r="AO4" s="5506"/>
      <c r="AP4" s="5506"/>
      <c r="AQ4" s="5506"/>
      <c r="AR4" s="5506"/>
      <c r="AS4" s="5506"/>
      <c r="AT4" s="5506"/>
      <c r="AU4" s="5506"/>
      <c r="AV4" s="5506"/>
      <c r="AW4" s="5506"/>
      <c r="AX4" s="5506"/>
      <c r="AY4" s="5506"/>
      <c r="AZ4" s="5506"/>
      <c r="BA4" s="5506"/>
      <c r="BB4" s="5506"/>
      <c r="BC4" s="5506"/>
      <c r="BD4" s="5506"/>
      <c r="BE4" s="5506"/>
      <c r="BF4" s="5506"/>
      <c r="BG4" s="5506"/>
      <c r="BH4" s="5506"/>
      <c r="BI4" s="5506"/>
      <c r="BJ4" s="5506"/>
      <c r="BK4" s="5506"/>
      <c r="BL4" s="5506"/>
      <c r="BM4" s="5506"/>
      <c r="BN4" s="5506"/>
      <c r="BO4" s="5506"/>
      <c r="BP4" s="5506"/>
      <c r="BQ4" s="5506"/>
      <c r="BR4" s="5506"/>
      <c r="BS4" s="5506"/>
      <c r="BT4" s="5506"/>
      <c r="BU4" s="5506"/>
      <c r="BV4" s="5506"/>
      <c r="BW4" s="5506"/>
      <c r="BX4" s="5506"/>
      <c r="BY4" s="5506"/>
      <c r="BZ4" s="5506"/>
      <c r="CA4" s="5506"/>
      <c r="CB4" s="5506"/>
      <c r="CC4" s="5506"/>
      <c r="CD4" s="5506"/>
      <c r="CE4" s="5506"/>
      <c r="CF4" s="5506"/>
      <c r="CG4" s="5506"/>
      <c r="CH4" s="5506"/>
      <c r="CI4" s="5506"/>
      <c r="CJ4" s="5506"/>
      <c r="CK4" s="5506"/>
      <c r="CL4" s="5506"/>
      <c r="CM4" s="5506"/>
      <c r="CN4" s="5506"/>
      <c r="CO4" s="5506"/>
      <c r="CP4" s="5506"/>
      <c r="CQ4" s="5506"/>
      <c r="CR4" s="5506"/>
      <c r="CS4" s="5506"/>
      <c r="CT4" s="5506"/>
      <c r="CU4" s="5506"/>
      <c r="CV4" s="5506"/>
      <c r="CW4" s="5506"/>
      <c r="CX4" s="5506"/>
      <c r="CY4" s="5506"/>
      <c r="CZ4" s="5506"/>
      <c r="DA4" s="5506"/>
      <c r="DB4" s="5506"/>
      <c r="DC4" s="5506"/>
      <c r="DD4" s="5506"/>
      <c r="DE4" s="5506"/>
      <c r="DF4" s="5506"/>
      <c r="DG4" s="5506"/>
      <c r="DH4" s="5506"/>
      <c r="DI4" s="5506"/>
      <c r="DJ4" s="5506"/>
      <c r="DK4" s="5506"/>
      <c r="DL4" s="5506"/>
      <c r="DM4" s="5506"/>
      <c r="DN4" s="5506"/>
      <c r="DO4" s="5506"/>
      <c r="DP4" s="5506"/>
      <c r="DQ4" s="5506"/>
      <c r="DR4" s="5506"/>
      <c r="DS4" s="5506"/>
      <c r="DT4" s="5506"/>
      <c r="DU4" s="5506"/>
      <c r="DV4" s="5506"/>
      <c r="DW4" s="5506"/>
      <c r="DX4" s="5506"/>
      <c r="DY4" s="5506"/>
      <c r="DZ4" s="5506"/>
      <c r="EA4" s="5506"/>
      <c r="EB4" s="5506"/>
      <c r="EC4" s="5506"/>
      <c r="ED4" s="5506"/>
      <c r="EE4" s="5506"/>
      <c r="EF4" s="5506"/>
      <c r="EG4" s="5506"/>
      <c r="EH4" s="5507"/>
      <c r="EI4" s="4724"/>
      <c r="EJ4" s="4724"/>
      <c r="EK4" s="4724"/>
      <c r="EL4" s="4724"/>
    </row>
    <row r="5" spans="1:142" ht="31.5" hidden="1">
      <c r="A5" s="4293" t="s">
        <v>195</v>
      </c>
      <c r="B5" s="4726"/>
      <c r="C5" s="5506"/>
      <c r="D5" s="5506"/>
      <c r="E5" s="5506"/>
      <c r="F5" s="5506"/>
      <c r="G5" s="5506"/>
      <c r="H5" s="5506"/>
      <c r="I5" s="5506"/>
      <c r="J5" s="5506"/>
      <c r="K5" s="5506"/>
      <c r="L5" s="5506"/>
      <c r="M5" s="5506"/>
      <c r="N5" s="5506"/>
      <c r="O5" s="5506"/>
      <c r="P5" s="5506"/>
      <c r="Q5" s="5506"/>
      <c r="R5" s="5506"/>
      <c r="S5" s="5506"/>
      <c r="T5" s="5506"/>
      <c r="U5" s="5506"/>
      <c r="V5" s="5506"/>
      <c r="W5" s="5506"/>
      <c r="X5" s="5506"/>
      <c r="Y5" s="5506"/>
      <c r="Z5" s="5506"/>
      <c r="AA5" s="5506"/>
      <c r="AB5" s="5506"/>
      <c r="AC5" s="5506"/>
      <c r="AD5" s="5506"/>
      <c r="AE5" s="5506"/>
      <c r="AF5" s="5506"/>
      <c r="AG5" s="5506"/>
      <c r="AH5" s="5506"/>
      <c r="AI5" s="5506"/>
      <c r="AJ5" s="5506"/>
      <c r="AK5" s="5506"/>
      <c r="AL5" s="5506"/>
      <c r="AM5" s="5506"/>
      <c r="AN5" s="5506"/>
      <c r="AO5" s="5506"/>
      <c r="AP5" s="5506"/>
      <c r="AQ5" s="5506"/>
      <c r="AR5" s="5506"/>
      <c r="AS5" s="5506"/>
      <c r="AT5" s="5506"/>
      <c r="AU5" s="5506"/>
      <c r="AV5" s="5506"/>
      <c r="AW5" s="5506"/>
      <c r="AX5" s="5506"/>
      <c r="AY5" s="5506"/>
      <c r="AZ5" s="5506"/>
      <c r="BA5" s="5506"/>
      <c r="BB5" s="5506"/>
      <c r="BC5" s="5506"/>
      <c r="BD5" s="5506"/>
      <c r="BE5" s="5506"/>
      <c r="BF5" s="5506"/>
      <c r="BG5" s="5506"/>
      <c r="BH5" s="5506"/>
      <c r="BI5" s="5506"/>
      <c r="BJ5" s="5506"/>
      <c r="BK5" s="5506"/>
      <c r="BL5" s="5506"/>
      <c r="BM5" s="5506"/>
      <c r="BN5" s="5506"/>
      <c r="BO5" s="5506"/>
      <c r="BP5" s="5506"/>
      <c r="BQ5" s="5506"/>
      <c r="BR5" s="5506"/>
      <c r="BS5" s="5506"/>
      <c r="BT5" s="5506"/>
      <c r="BU5" s="5506"/>
      <c r="BV5" s="5506"/>
      <c r="BW5" s="5506"/>
      <c r="BX5" s="5506"/>
      <c r="BY5" s="5506"/>
      <c r="BZ5" s="5506"/>
      <c r="CA5" s="5506"/>
      <c r="CB5" s="5506"/>
      <c r="CC5" s="5506"/>
      <c r="CD5" s="5506"/>
      <c r="CE5" s="5506"/>
      <c r="CF5" s="5506"/>
      <c r="CG5" s="5506"/>
      <c r="CH5" s="5506"/>
      <c r="CI5" s="5506"/>
      <c r="CJ5" s="5506"/>
      <c r="CK5" s="5506"/>
      <c r="CL5" s="5506"/>
      <c r="CM5" s="5506"/>
      <c r="CN5" s="5506"/>
      <c r="CO5" s="5506"/>
      <c r="CP5" s="5506"/>
      <c r="CQ5" s="5506"/>
      <c r="CR5" s="5506"/>
      <c r="CS5" s="5506"/>
      <c r="CT5" s="5506"/>
      <c r="CU5" s="5506"/>
      <c r="CV5" s="5506"/>
      <c r="CW5" s="5506"/>
      <c r="CX5" s="5506"/>
      <c r="CY5" s="5506"/>
      <c r="CZ5" s="5506"/>
      <c r="DA5" s="5506"/>
      <c r="DB5" s="5506"/>
      <c r="DC5" s="5506"/>
      <c r="DD5" s="5506"/>
      <c r="DE5" s="5506"/>
      <c r="DF5" s="5506"/>
      <c r="DG5" s="5506"/>
      <c r="DH5" s="5506"/>
      <c r="DI5" s="5506"/>
      <c r="DJ5" s="5506"/>
      <c r="DK5" s="5506"/>
      <c r="DL5" s="5506"/>
      <c r="DM5" s="5506"/>
      <c r="DN5" s="5506"/>
      <c r="DO5" s="5506"/>
      <c r="DP5" s="5506"/>
      <c r="DQ5" s="5506"/>
      <c r="DR5" s="5506"/>
      <c r="DS5" s="5506"/>
      <c r="DT5" s="5506"/>
      <c r="DU5" s="5506"/>
      <c r="DV5" s="5506"/>
      <c r="DW5" s="5506"/>
      <c r="DX5" s="5506"/>
      <c r="DY5" s="5506"/>
      <c r="DZ5" s="5506"/>
      <c r="EA5" s="5506"/>
      <c r="EB5" s="5506"/>
      <c r="EC5" s="5506"/>
      <c r="ED5" s="5506"/>
      <c r="EE5" s="5506"/>
      <c r="EF5" s="5506"/>
      <c r="EG5" s="5506"/>
      <c r="EH5" s="5507"/>
      <c r="EI5" s="4724"/>
      <c r="EJ5" s="4724"/>
      <c r="EK5" s="4724"/>
      <c r="EL5" s="4724"/>
    </row>
    <row r="6" spans="1:142" ht="31.5" hidden="1">
      <c r="A6" s="4293" t="s">
        <v>196</v>
      </c>
      <c r="B6" s="4294" t="s">
        <v>13</v>
      </c>
      <c r="C6" s="4295"/>
      <c r="D6" s="4295"/>
      <c r="E6" s="4728"/>
      <c r="F6" s="4297" t="s">
        <v>197</v>
      </c>
      <c r="G6" s="5503" t="s">
        <v>21</v>
      </c>
      <c r="H6" s="5504"/>
      <c r="I6" s="5504"/>
      <c r="J6" s="5504"/>
      <c r="K6" s="5504"/>
      <c r="L6" s="5504"/>
      <c r="M6" s="5504"/>
      <c r="N6" s="5504"/>
      <c r="O6" s="5504"/>
      <c r="P6" s="5505"/>
      <c r="Q6" s="4729"/>
      <c r="R6" s="4729"/>
      <c r="S6" s="4729"/>
      <c r="T6" s="4729"/>
      <c r="U6" s="4729"/>
      <c r="V6" s="4729"/>
      <c r="W6" s="4729"/>
      <c r="X6" s="4729"/>
      <c r="Y6" s="4729"/>
      <c r="Z6" s="4729"/>
      <c r="AA6" s="4729"/>
      <c r="AB6" s="4729"/>
      <c r="AC6" s="4729"/>
      <c r="AD6" s="4729">
        <v>0</v>
      </c>
      <c r="AE6" s="4730"/>
      <c r="AF6" s="4731"/>
      <c r="AG6" s="4729"/>
      <c r="AH6" s="4729"/>
      <c r="AI6" s="4729"/>
      <c r="AJ6" s="4729"/>
      <c r="AK6" s="4729"/>
      <c r="AL6" s="4729"/>
      <c r="AM6" s="4729"/>
      <c r="AN6" s="4729"/>
      <c r="AO6" s="4729"/>
      <c r="AP6" s="4729"/>
      <c r="AQ6" s="4732"/>
      <c r="AR6" s="4729"/>
      <c r="AS6" s="4729"/>
      <c r="AT6" s="4729"/>
      <c r="AU6" s="4729"/>
      <c r="AV6" s="4729"/>
      <c r="AW6" s="4729"/>
      <c r="AX6" s="4729"/>
      <c r="AY6" s="4729"/>
      <c r="AZ6" s="4729"/>
      <c r="BA6" s="4729"/>
      <c r="BB6" s="4729"/>
      <c r="BC6" s="4729"/>
      <c r="BD6" s="4729"/>
      <c r="BE6" s="4729"/>
      <c r="BF6" s="4729"/>
      <c r="BG6" s="4729"/>
      <c r="BH6" s="4729"/>
      <c r="BI6" s="4729"/>
      <c r="BJ6" s="4733"/>
      <c r="BK6" s="4733"/>
      <c r="BL6" s="4729"/>
      <c r="BM6" s="4729"/>
      <c r="BN6" s="4729"/>
      <c r="BO6" s="4729"/>
      <c r="BP6" s="4729"/>
      <c r="BQ6" s="4729"/>
      <c r="BR6" s="4729"/>
      <c r="BS6" s="4729"/>
      <c r="BT6" s="4729"/>
      <c r="BU6" s="4729"/>
      <c r="BV6" s="4729"/>
      <c r="BW6" s="4729"/>
      <c r="BX6" s="4729"/>
      <c r="BY6" s="4729"/>
      <c r="BZ6" s="4729"/>
      <c r="CA6" s="4729"/>
      <c r="CB6" s="4729"/>
      <c r="CC6" s="4729"/>
      <c r="CD6" s="4729"/>
      <c r="CE6" s="4729"/>
      <c r="CF6" s="4729"/>
      <c r="CG6" s="4729"/>
      <c r="CH6" s="4733"/>
      <c r="CI6" s="4729"/>
      <c r="CJ6" s="4729"/>
      <c r="CK6" s="4729"/>
      <c r="CL6" s="4734"/>
      <c r="CM6" s="4729"/>
      <c r="CN6" s="4729"/>
      <c r="CO6" s="4729"/>
      <c r="CP6" s="4733"/>
      <c r="CQ6" s="4729"/>
      <c r="CR6" s="4729"/>
      <c r="CS6" s="4729"/>
      <c r="CT6" s="4733"/>
      <c r="CU6" s="4729"/>
      <c r="CV6" s="4729"/>
      <c r="CW6" s="4729"/>
      <c r="CX6" s="4729"/>
      <c r="CY6" s="4729"/>
      <c r="CZ6" s="4729"/>
      <c r="DA6" s="4729"/>
      <c r="DB6" s="4729"/>
      <c r="DC6" s="4729"/>
      <c r="DD6" s="4729"/>
      <c r="DE6" s="4729"/>
      <c r="DF6" s="4729"/>
      <c r="DG6" s="4729"/>
      <c r="DH6" s="4729"/>
      <c r="DI6" s="4729"/>
      <c r="DJ6" s="4729"/>
      <c r="DK6" s="4729"/>
      <c r="DL6" s="4729"/>
      <c r="DM6" s="4729"/>
      <c r="DN6" s="4729"/>
      <c r="DO6" s="4729"/>
      <c r="DP6" s="4729"/>
      <c r="DQ6" s="4729"/>
      <c r="DR6" s="4729"/>
      <c r="DS6" s="4729"/>
      <c r="DT6" s="4729"/>
      <c r="DU6" s="4729"/>
      <c r="DV6" s="4733"/>
      <c r="DW6" s="4729"/>
      <c r="DX6" s="4729"/>
      <c r="DY6" s="4729"/>
      <c r="DZ6" s="4729"/>
      <c r="EA6" s="4729"/>
      <c r="EB6" s="4729"/>
      <c r="EC6" s="4729"/>
      <c r="ED6" s="4729"/>
      <c r="EE6" s="4729"/>
      <c r="EF6" s="4729"/>
      <c r="EG6" s="4729"/>
      <c r="EH6" s="4735"/>
      <c r="EI6" s="4724"/>
      <c r="EJ6" s="4724"/>
      <c r="EK6" s="4724"/>
      <c r="EL6" s="4724"/>
    </row>
    <row r="7" spans="1:142" ht="15.75" hidden="1">
      <c r="A7" s="4293" t="s">
        <v>198</v>
      </c>
      <c r="B7" s="4729"/>
      <c r="C7" s="5506"/>
      <c r="D7" s="5506"/>
      <c r="E7" s="5506"/>
      <c r="F7" s="5506"/>
      <c r="G7" s="5506"/>
      <c r="H7" s="5501" t="s">
        <v>201</v>
      </c>
      <c r="I7" s="5501"/>
      <c r="J7" s="5491" t="s">
        <v>39</v>
      </c>
      <c r="K7" s="5491"/>
      <c r="L7" s="4298" t="s">
        <v>202</v>
      </c>
      <c r="M7" s="5491" t="s">
        <v>203</v>
      </c>
      <c r="N7" s="5491"/>
      <c r="O7" s="5501" t="s">
        <v>204</v>
      </c>
      <c r="P7" s="5501"/>
      <c r="Q7" s="4729" t="s">
        <v>205</v>
      </c>
      <c r="R7" s="4298" t="s">
        <v>206</v>
      </c>
      <c r="S7" s="5491" t="s">
        <v>46</v>
      </c>
      <c r="T7" s="5491"/>
      <c r="U7" s="5501" t="s">
        <v>207</v>
      </c>
      <c r="V7" s="5501"/>
      <c r="W7" s="5491" t="s">
        <v>208</v>
      </c>
      <c r="X7" s="5491"/>
      <c r="Y7" s="4298" t="s">
        <v>209</v>
      </c>
      <c r="Z7" s="5502" t="s">
        <v>60</v>
      </c>
      <c r="AA7" s="5502"/>
      <c r="AB7" s="4729"/>
      <c r="AC7" s="5501" t="s">
        <v>210</v>
      </c>
      <c r="AD7" s="5501"/>
      <c r="AE7" s="4729" t="s">
        <v>31</v>
      </c>
      <c r="AF7" s="4299" t="s">
        <v>211</v>
      </c>
      <c r="AG7" s="4729" t="s">
        <v>212</v>
      </c>
      <c r="AH7" s="5501" t="s">
        <v>213</v>
      </c>
      <c r="AI7" s="5501"/>
      <c r="AJ7" s="4729"/>
      <c r="AK7" s="5490" t="s">
        <v>215</v>
      </c>
      <c r="AL7" s="5490"/>
      <c r="AM7" s="5491"/>
      <c r="AN7" s="5491"/>
      <c r="AO7" s="4729"/>
      <c r="AP7" s="4729"/>
      <c r="AQ7" s="4732"/>
      <c r="AR7" s="4298"/>
      <c r="AS7" s="4729"/>
      <c r="AT7" s="4729"/>
      <c r="AU7" s="4729"/>
      <c r="AV7" s="4729"/>
      <c r="AW7" s="4729"/>
      <c r="AX7" s="4729"/>
      <c r="AY7" s="4729"/>
      <c r="AZ7" s="4729"/>
      <c r="BA7" s="4729"/>
      <c r="BB7" s="4729"/>
      <c r="BC7" s="4729"/>
      <c r="BD7" s="4729"/>
      <c r="BE7" s="4729"/>
      <c r="BF7" s="4729"/>
      <c r="BG7" s="4729"/>
      <c r="BH7" s="4729"/>
      <c r="BI7" s="4729"/>
      <c r="BJ7" s="4733"/>
      <c r="BK7" s="4733"/>
      <c r="BL7" s="4729"/>
      <c r="BM7" s="4729"/>
      <c r="BN7" s="4729"/>
      <c r="BO7" s="4729"/>
      <c r="BP7" s="4729"/>
      <c r="BQ7" s="4729"/>
      <c r="BR7" s="4729"/>
      <c r="BS7" s="4729"/>
      <c r="BT7" s="4729"/>
      <c r="BU7" s="4729"/>
      <c r="BV7" s="4729"/>
      <c r="BW7" s="4729"/>
      <c r="BX7" s="4729"/>
      <c r="BY7" s="4729"/>
      <c r="BZ7" s="4729"/>
      <c r="CA7" s="4729"/>
      <c r="CB7" s="4729"/>
      <c r="CC7" s="4729"/>
      <c r="CD7" s="4729"/>
      <c r="CE7" s="4729"/>
      <c r="CF7" s="4729"/>
      <c r="CG7" s="4729"/>
      <c r="CH7" s="4733"/>
      <c r="CI7" s="4729"/>
      <c r="CJ7" s="4729"/>
      <c r="CK7" s="4729"/>
      <c r="CL7" s="4734"/>
      <c r="CM7" s="4729"/>
      <c r="CN7" s="4729"/>
      <c r="CO7" s="4729"/>
      <c r="CP7" s="4733"/>
      <c r="CQ7" s="5491"/>
      <c r="CR7" s="5491"/>
      <c r="CS7" s="5491"/>
      <c r="CT7" s="5491"/>
      <c r="CU7" s="5491"/>
      <c r="CV7" s="5491"/>
      <c r="CW7" s="5491"/>
      <c r="CX7" s="5491"/>
      <c r="CY7" s="5491"/>
      <c r="CZ7" s="5491"/>
      <c r="DA7" s="5491"/>
      <c r="DB7" s="5491"/>
      <c r="DC7" s="5491"/>
      <c r="DD7" s="5491"/>
      <c r="DE7" s="5491"/>
      <c r="DF7" s="5491"/>
      <c r="DG7" s="5491"/>
      <c r="DH7" s="5491"/>
      <c r="DI7" s="5491"/>
      <c r="DJ7" s="5491"/>
      <c r="DK7" s="5491"/>
      <c r="DL7" s="5491"/>
      <c r="DM7" s="5491"/>
      <c r="DN7" s="5491"/>
      <c r="DO7" s="5491"/>
      <c r="DP7" s="5491"/>
      <c r="DQ7" s="5491"/>
      <c r="DR7" s="5491"/>
      <c r="DS7" s="5491"/>
      <c r="DT7" s="5491"/>
      <c r="DU7" s="5491"/>
      <c r="DV7" s="5491"/>
      <c r="DW7" s="5491"/>
      <c r="DX7" s="5491"/>
      <c r="DY7" s="5491"/>
      <c r="DZ7" s="5491"/>
      <c r="EA7" s="5491"/>
      <c r="EB7" s="5491"/>
      <c r="EC7" s="5491"/>
      <c r="ED7" s="5491"/>
      <c r="EE7" s="5491"/>
      <c r="EF7" s="5491"/>
      <c r="EG7" s="5491"/>
      <c r="EH7" s="5492"/>
      <c r="EI7" s="4724"/>
      <c r="EJ7" s="4724"/>
      <c r="EK7" s="4724"/>
      <c r="EL7" s="4724"/>
    </row>
    <row r="8" spans="1:142" ht="15.75" hidden="1">
      <c r="A8" s="5493" t="s">
        <v>1885</v>
      </c>
      <c r="B8" s="5494"/>
      <c r="C8" s="5494"/>
      <c r="D8" s="5494"/>
      <c r="E8" s="5494"/>
      <c r="F8" s="5494"/>
      <c r="G8" s="5494"/>
      <c r="H8" s="5494"/>
      <c r="I8" s="5494"/>
      <c r="J8" s="5494"/>
      <c r="K8" s="5494"/>
      <c r="L8" s="5494"/>
      <c r="M8" s="5494"/>
      <c r="N8" s="5494"/>
      <c r="O8" s="5494"/>
      <c r="P8" s="5494"/>
      <c r="Q8" s="5494"/>
      <c r="R8" s="5494"/>
      <c r="S8" s="5494"/>
      <c r="T8" s="5494"/>
      <c r="U8" s="5494"/>
      <c r="V8" s="5494"/>
      <c r="W8" s="5494"/>
      <c r="X8" s="5494"/>
      <c r="Y8" s="5494"/>
      <c r="Z8" s="5494"/>
      <c r="AA8" s="5494"/>
      <c r="AB8" s="5494"/>
      <c r="AC8" s="5494"/>
      <c r="AD8" s="5494"/>
      <c r="AE8" s="5494"/>
      <c r="AF8" s="5494"/>
      <c r="AG8" s="5494"/>
      <c r="AH8" s="5494"/>
      <c r="AI8" s="5494"/>
      <c r="AJ8" s="5495"/>
      <c r="AK8" s="5494"/>
      <c r="AL8" s="5494"/>
      <c r="AM8" s="5494"/>
      <c r="AN8" s="5494"/>
      <c r="AO8" s="5494"/>
      <c r="AP8" s="5494"/>
      <c r="AQ8" s="5494"/>
      <c r="AR8" s="5494"/>
      <c r="AS8" s="5494"/>
      <c r="AT8" s="5494"/>
      <c r="AU8" s="5494"/>
      <c r="AV8" s="5494"/>
      <c r="AW8" s="5494"/>
      <c r="AX8" s="5494"/>
      <c r="AY8" s="5494"/>
      <c r="AZ8" s="5494"/>
      <c r="BA8" s="5494"/>
      <c r="BB8" s="5494"/>
      <c r="BC8" s="5494"/>
      <c r="BD8" s="5494"/>
      <c r="BE8" s="5494"/>
      <c r="BF8" s="5494"/>
      <c r="BG8" s="5494"/>
      <c r="BH8" s="5494"/>
      <c r="BI8" s="5494"/>
      <c r="BJ8" s="5494"/>
      <c r="BK8" s="5494"/>
      <c r="BL8" s="5494"/>
      <c r="BM8" s="5494"/>
      <c r="BN8" s="5494"/>
      <c r="BO8" s="5494"/>
      <c r="BP8" s="5494"/>
      <c r="BQ8" s="5494"/>
      <c r="BR8" s="5494"/>
      <c r="BS8" s="5494"/>
      <c r="BT8" s="5494"/>
      <c r="BU8" s="5494"/>
      <c r="BV8" s="5494"/>
      <c r="BW8" s="5494"/>
      <c r="BX8" s="5494"/>
      <c r="BY8" s="5494"/>
      <c r="BZ8" s="5494"/>
      <c r="CA8" s="5494"/>
      <c r="CB8" s="5494"/>
      <c r="CC8" s="5494"/>
      <c r="CD8" s="5494"/>
      <c r="CE8" s="5494"/>
      <c r="CF8" s="5494"/>
      <c r="CG8" s="5494"/>
      <c r="CH8" s="5494"/>
      <c r="CI8" s="5494"/>
      <c r="CJ8" s="5494"/>
      <c r="CK8" s="5494"/>
      <c r="CL8" s="5494"/>
      <c r="CM8" s="5494"/>
      <c r="CN8" s="5494"/>
      <c r="CO8" s="5494"/>
      <c r="CP8" s="5494"/>
      <c r="CQ8" s="5494"/>
      <c r="CR8" s="5494"/>
      <c r="CS8" s="5494"/>
      <c r="CT8" s="5494"/>
      <c r="CU8" s="5494"/>
      <c r="CV8" s="5494"/>
      <c r="CW8" s="5494"/>
      <c r="CX8" s="5494"/>
      <c r="CY8" s="5494"/>
      <c r="CZ8" s="5494"/>
      <c r="DA8" s="5494"/>
      <c r="DB8" s="5494"/>
      <c r="DC8" s="5494"/>
      <c r="DD8" s="5494"/>
      <c r="DE8" s="5494"/>
      <c r="DF8" s="5494"/>
      <c r="DG8" s="5494"/>
      <c r="DH8" s="5494"/>
      <c r="DI8" s="5494"/>
      <c r="DJ8" s="5494"/>
      <c r="DK8" s="5494"/>
      <c r="DL8" s="5494"/>
      <c r="DM8" s="5494"/>
      <c r="DN8" s="5494"/>
      <c r="DO8" s="5494"/>
      <c r="DP8" s="5494"/>
      <c r="DQ8" s="5494"/>
      <c r="DR8" s="5494"/>
      <c r="DS8" s="5494"/>
      <c r="DT8" s="5494"/>
      <c r="DU8" s="5494"/>
      <c r="DV8" s="5494"/>
      <c r="DW8" s="5494"/>
      <c r="DX8" s="5494"/>
      <c r="DY8" s="5494"/>
      <c r="DZ8" s="5494"/>
      <c r="EA8" s="5494"/>
      <c r="EB8" s="5494"/>
      <c r="EC8" s="5494"/>
      <c r="ED8" s="5494"/>
      <c r="EE8" s="5494"/>
      <c r="EF8" s="5494"/>
      <c r="EG8" s="5494"/>
      <c r="EH8" s="5496"/>
      <c r="EI8" s="4724"/>
      <c r="EJ8" s="4724"/>
      <c r="EK8" s="4724"/>
      <c r="EL8" s="4724"/>
    </row>
    <row r="9" spans="1:142" ht="17.25" customHeight="1">
      <c r="A9" s="5497" t="s">
        <v>217</v>
      </c>
      <c r="B9" s="5479" t="s">
        <v>218</v>
      </c>
      <c r="C9" s="5480"/>
      <c r="D9" s="5480"/>
      <c r="E9" s="5480"/>
      <c r="F9" s="5480"/>
      <c r="G9" s="5480"/>
      <c r="H9" s="5480"/>
      <c r="I9" s="5480"/>
      <c r="J9" s="5480"/>
      <c r="K9" s="5480"/>
      <c r="L9" s="5480"/>
      <c r="M9" s="5480"/>
      <c r="N9" s="5480"/>
      <c r="O9" s="5480"/>
      <c r="P9" s="5480"/>
      <c r="Q9" s="5480"/>
      <c r="R9" s="5480"/>
      <c r="S9" s="5480"/>
      <c r="T9" s="5480"/>
      <c r="U9" s="5480"/>
      <c r="V9" s="5480"/>
      <c r="W9" s="5480"/>
      <c r="X9" s="5480"/>
      <c r="Y9" s="5480"/>
      <c r="Z9" s="5480"/>
      <c r="AA9" s="5480"/>
      <c r="AB9" s="5480"/>
      <c r="AC9" s="5480"/>
      <c r="AD9" s="4300"/>
      <c r="AE9" s="5479" t="s">
        <v>220</v>
      </c>
      <c r="AF9" s="5479"/>
      <c r="AG9" s="5479"/>
      <c r="AH9" s="5479"/>
      <c r="AI9" s="5479"/>
      <c r="AJ9" s="5500"/>
      <c r="AK9" s="5479"/>
      <c r="AL9" s="5479"/>
      <c r="AM9" s="5479"/>
      <c r="AN9" s="5479"/>
      <c r="AO9" s="5479"/>
      <c r="AP9" s="5479"/>
      <c r="AQ9" s="5479" t="s">
        <v>221</v>
      </c>
      <c r="AR9" s="5479"/>
      <c r="AS9" s="5479"/>
      <c r="AT9" s="5479"/>
      <c r="AU9" s="5479"/>
      <c r="AV9" s="5479"/>
      <c r="AW9" s="5479"/>
      <c r="AX9" s="5479"/>
      <c r="AY9" s="5479"/>
      <c r="AZ9" s="5479"/>
      <c r="BA9" s="5479"/>
      <c r="BB9" s="5479"/>
      <c r="BC9" s="5479"/>
      <c r="BD9" s="5479"/>
      <c r="BE9" s="5479"/>
      <c r="BF9" s="5479"/>
      <c r="BG9" s="5479"/>
      <c r="BH9" s="5479"/>
      <c r="BI9" s="5479" t="s">
        <v>222</v>
      </c>
      <c r="BJ9" s="5480" t="s">
        <v>223</v>
      </c>
      <c r="BK9" s="5480"/>
      <c r="BL9" s="5480"/>
      <c r="BM9" s="5480"/>
      <c r="BN9" s="5480"/>
      <c r="BO9" s="5480"/>
      <c r="BP9" s="5480"/>
      <c r="BQ9" s="5480"/>
      <c r="BR9" s="5480"/>
      <c r="BS9" s="5480"/>
      <c r="BT9" s="5480"/>
      <c r="BU9" s="5480"/>
      <c r="BV9" s="5480"/>
      <c r="BW9" s="5480"/>
      <c r="BX9" s="5480"/>
      <c r="BY9" s="5480"/>
      <c r="BZ9" s="5480"/>
      <c r="CA9" s="5480"/>
      <c r="CB9" s="5480"/>
      <c r="CC9" s="5480"/>
      <c r="CD9" s="5480"/>
      <c r="CE9" s="5480"/>
      <c r="CF9" s="5480"/>
      <c r="CG9" s="5480"/>
      <c r="CH9" s="5480"/>
      <c r="CI9" s="5480"/>
      <c r="CJ9" s="5480"/>
      <c r="CK9" s="5480"/>
      <c r="CL9" s="5480"/>
      <c r="CM9" s="5480"/>
      <c r="CN9" s="5480"/>
      <c r="CO9" s="5480"/>
      <c r="CP9" s="5480"/>
      <c r="CQ9" s="5480"/>
      <c r="CR9" s="5480"/>
      <c r="CS9" s="5480"/>
      <c r="CT9" s="5480"/>
      <c r="CU9" s="5480"/>
      <c r="CV9" s="5480"/>
      <c r="CW9" s="5480"/>
      <c r="CX9" s="5480"/>
      <c r="CY9" s="5480"/>
      <c r="CZ9" s="5480"/>
      <c r="DA9" s="5480"/>
      <c r="DB9" s="5480"/>
      <c r="DC9" s="5480"/>
      <c r="DD9" s="5480"/>
      <c r="DE9" s="5480"/>
      <c r="DF9" s="5480"/>
      <c r="DG9" s="5480"/>
      <c r="DH9" s="5480"/>
      <c r="DI9" s="5480"/>
      <c r="DJ9" s="5480"/>
      <c r="DK9" s="5480"/>
      <c r="DL9" s="5480"/>
      <c r="DM9" s="5480"/>
      <c r="DN9" s="5480"/>
      <c r="DO9" s="5480"/>
      <c r="DP9" s="5480"/>
      <c r="DQ9" s="5480"/>
      <c r="DR9" s="5480"/>
      <c r="DS9" s="5480"/>
      <c r="DT9" s="5480"/>
      <c r="DU9" s="5480"/>
      <c r="DV9" s="5480"/>
      <c r="DW9" s="5479" t="s">
        <v>224</v>
      </c>
      <c r="DX9" s="5479"/>
      <c r="DY9" s="5479"/>
      <c r="DZ9" s="5479"/>
      <c r="EA9" s="5479"/>
      <c r="EB9" s="5479"/>
      <c r="EC9" s="5479" t="s">
        <v>225</v>
      </c>
      <c r="ED9" s="5479"/>
      <c r="EE9" s="5479"/>
      <c r="EF9" s="5479"/>
      <c r="EG9" s="5479"/>
      <c r="EH9" s="5481"/>
      <c r="EI9" s="4724"/>
      <c r="EJ9" s="4724"/>
      <c r="EK9" s="4724"/>
      <c r="EL9" s="4724"/>
    </row>
    <row r="10" spans="1:142" ht="17.25" customHeight="1">
      <c r="A10" s="5498"/>
      <c r="B10" s="5470"/>
      <c r="C10" s="5482" t="s">
        <v>226</v>
      </c>
      <c r="D10" s="5482" t="s">
        <v>227</v>
      </c>
      <c r="E10" s="5484" t="s">
        <v>228</v>
      </c>
      <c r="F10" s="5484" t="s">
        <v>229</v>
      </c>
      <c r="G10" s="5470" t="s">
        <v>230</v>
      </c>
      <c r="H10" s="5470" t="s">
        <v>231</v>
      </c>
      <c r="I10" s="5474" t="s">
        <v>232</v>
      </c>
      <c r="J10" s="5474"/>
      <c r="K10" s="5470" t="s">
        <v>221</v>
      </c>
      <c r="L10" s="5470"/>
      <c r="M10" s="5470"/>
      <c r="N10" s="5470"/>
      <c r="O10" s="5470"/>
      <c r="P10" s="5470"/>
      <c r="Q10" s="5470"/>
      <c r="R10" s="5470"/>
      <c r="S10" s="5470"/>
      <c r="T10" s="5470"/>
      <c r="U10" s="5470"/>
      <c r="V10" s="5470"/>
      <c r="W10" s="5470"/>
      <c r="X10" s="5470"/>
      <c r="Y10" s="5470"/>
      <c r="Z10" s="5470"/>
      <c r="AA10" s="5470"/>
      <c r="AB10" s="5470"/>
      <c r="AC10" s="5470" t="s">
        <v>233</v>
      </c>
      <c r="AD10" s="5486" t="s">
        <v>234</v>
      </c>
      <c r="AE10" s="5470" t="s">
        <v>235</v>
      </c>
      <c r="AF10" s="5488" t="s">
        <v>236</v>
      </c>
      <c r="AG10" s="5470" t="s">
        <v>237</v>
      </c>
      <c r="AH10" s="5470" t="s">
        <v>238</v>
      </c>
      <c r="AI10" s="5477" t="s">
        <v>49</v>
      </c>
      <c r="AJ10" s="5477" t="s">
        <v>239</v>
      </c>
      <c r="AK10" s="5486" t="s">
        <v>230</v>
      </c>
      <c r="AL10" s="5470" t="s">
        <v>231</v>
      </c>
      <c r="AM10" s="5477" t="s">
        <v>240</v>
      </c>
      <c r="AN10" s="5477" t="s">
        <v>241</v>
      </c>
      <c r="AO10" s="5474" t="s">
        <v>232</v>
      </c>
      <c r="AP10" s="5474"/>
      <c r="AQ10" s="5470"/>
      <c r="AR10" s="5470"/>
      <c r="AS10" s="5470"/>
      <c r="AT10" s="5470"/>
      <c r="AU10" s="5470"/>
      <c r="AV10" s="5470"/>
      <c r="AW10" s="5470"/>
      <c r="AX10" s="5470"/>
      <c r="AY10" s="5470"/>
      <c r="AZ10" s="5470"/>
      <c r="BA10" s="5470"/>
      <c r="BB10" s="5470"/>
      <c r="BC10" s="5470"/>
      <c r="BD10" s="5470"/>
      <c r="BE10" s="5470"/>
      <c r="BF10" s="5470"/>
      <c r="BG10" s="5470"/>
      <c r="BH10" s="5470"/>
      <c r="BI10" s="5470"/>
      <c r="BJ10" s="5474">
        <v>2023</v>
      </c>
      <c r="BK10" s="5474"/>
      <c r="BL10" s="5474"/>
      <c r="BM10" s="5474"/>
      <c r="BN10" s="5474">
        <v>2024</v>
      </c>
      <c r="BO10" s="5474"/>
      <c r="BP10" s="5474"/>
      <c r="BQ10" s="5474"/>
      <c r="BR10" s="5474">
        <v>2025</v>
      </c>
      <c r="BS10" s="5474"/>
      <c r="BT10" s="5474"/>
      <c r="BU10" s="5474"/>
      <c r="BV10" s="5474">
        <v>2026</v>
      </c>
      <c r="BW10" s="5474"/>
      <c r="BX10" s="5474"/>
      <c r="BY10" s="5474"/>
      <c r="BZ10" s="5474">
        <v>2027</v>
      </c>
      <c r="CA10" s="5474"/>
      <c r="CB10" s="5474"/>
      <c r="CC10" s="5474"/>
      <c r="CD10" s="5474">
        <v>2028</v>
      </c>
      <c r="CE10" s="5474"/>
      <c r="CF10" s="5474"/>
      <c r="CG10" s="5474"/>
      <c r="CH10" s="5474">
        <v>2029</v>
      </c>
      <c r="CI10" s="5474"/>
      <c r="CJ10" s="5474"/>
      <c r="CK10" s="5474"/>
      <c r="CL10" s="5474">
        <v>2030</v>
      </c>
      <c r="CM10" s="5474"/>
      <c r="CN10" s="5474"/>
      <c r="CO10" s="5474"/>
      <c r="CP10" s="5474">
        <v>2031</v>
      </c>
      <c r="CQ10" s="5474"/>
      <c r="CR10" s="5474"/>
      <c r="CS10" s="5474"/>
      <c r="CT10" s="5474">
        <v>2032</v>
      </c>
      <c r="CU10" s="5474"/>
      <c r="CV10" s="5474"/>
      <c r="CW10" s="5474"/>
      <c r="CX10" s="5474">
        <v>2033</v>
      </c>
      <c r="CY10" s="5474"/>
      <c r="CZ10" s="5474"/>
      <c r="DA10" s="5474"/>
      <c r="DB10" s="5474">
        <v>2034</v>
      </c>
      <c r="DC10" s="5474"/>
      <c r="DD10" s="5474"/>
      <c r="DE10" s="5474"/>
      <c r="DF10" s="5474">
        <v>2035</v>
      </c>
      <c r="DG10" s="5474"/>
      <c r="DH10" s="5474"/>
      <c r="DI10" s="5474"/>
      <c r="DJ10" s="5474">
        <v>2036</v>
      </c>
      <c r="DK10" s="5474"/>
      <c r="DL10" s="5474"/>
      <c r="DM10" s="5474"/>
      <c r="DN10" s="5474">
        <v>2037</v>
      </c>
      <c r="DO10" s="5474"/>
      <c r="DP10" s="5474"/>
      <c r="DQ10" s="5474"/>
      <c r="DR10" s="5474">
        <v>2038</v>
      </c>
      <c r="DS10" s="5474"/>
      <c r="DT10" s="5474"/>
      <c r="DU10" s="5474"/>
      <c r="DV10" s="5475" t="s">
        <v>242</v>
      </c>
      <c r="DW10" s="5470" t="s">
        <v>243</v>
      </c>
      <c r="DX10" s="5470" t="s">
        <v>244</v>
      </c>
      <c r="DY10" s="5470" t="s">
        <v>245</v>
      </c>
      <c r="DZ10" s="5470" t="s">
        <v>246</v>
      </c>
      <c r="EA10" s="5470" t="s">
        <v>247</v>
      </c>
      <c r="EB10" s="5470" t="s">
        <v>248</v>
      </c>
      <c r="EC10" s="5470" t="s">
        <v>243</v>
      </c>
      <c r="ED10" s="5470" t="s">
        <v>244</v>
      </c>
      <c r="EE10" s="5470" t="s">
        <v>245</v>
      </c>
      <c r="EF10" s="5470" t="s">
        <v>246</v>
      </c>
      <c r="EG10" s="5470" t="s">
        <v>247</v>
      </c>
      <c r="EH10" s="5472" t="s">
        <v>248</v>
      </c>
      <c r="EI10" s="4724"/>
      <c r="EJ10" s="4724"/>
      <c r="EK10" s="4724"/>
      <c r="EL10" s="4724"/>
    </row>
    <row r="11" spans="1:142" ht="44.25" customHeight="1">
      <c r="A11" s="5499"/>
      <c r="B11" s="5471"/>
      <c r="C11" s="5483"/>
      <c r="D11" s="5483"/>
      <c r="E11" s="5485"/>
      <c r="F11" s="5485"/>
      <c r="G11" s="5471"/>
      <c r="H11" s="5471"/>
      <c r="I11" s="4302" t="s">
        <v>249</v>
      </c>
      <c r="J11" s="4302" t="s">
        <v>250</v>
      </c>
      <c r="K11" s="4301" t="s">
        <v>251</v>
      </c>
      <c r="L11" s="4301" t="s">
        <v>252</v>
      </c>
      <c r="M11" s="4301" t="s">
        <v>253</v>
      </c>
      <c r="N11" s="4301" t="s">
        <v>254</v>
      </c>
      <c r="O11" s="4301" t="s">
        <v>255</v>
      </c>
      <c r="P11" s="4301" t="s">
        <v>256</v>
      </c>
      <c r="Q11" s="4301" t="s">
        <v>257</v>
      </c>
      <c r="R11" s="4301" t="s">
        <v>258</v>
      </c>
      <c r="S11" s="4301" t="s">
        <v>259</v>
      </c>
      <c r="T11" s="4301" t="s">
        <v>260</v>
      </c>
      <c r="U11" s="4301" t="s">
        <v>261</v>
      </c>
      <c r="V11" s="4301" t="s">
        <v>262</v>
      </c>
      <c r="W11" s="4301" t="s">
        <v>263</v>
      </c>
      <c r="X11" s="4301" t="s">
        <v>264</v>
      </c>
      <c r="Y11" s="4301" t="s">
        <v>265</v>
      </c>
      <c r="Z11" s="4301" t="s">
        <v>266</v>
      </c>
      <c r="AA11" s="4301" t="s">
        <v>267</v>
      </c>
      <c r="AB11" s="4301" t="s">
        <v>268</v>
      </c>
      <c r="AC11" s="5471"/>
      <c r="AD11" s="5487"/>
      <c r="AE11" s="5471"/>
      <c r="AF11" s="5489"/>
      <c r="AG11" s="5471"/>
      <c r="AH11" s="5471"/>
      <c r="AI11" s="5478"/>
      <c r="AJ11" s="5478"/>
      <c r="AK11" s="5487"/>
      <c r="AL11" s="5471"/>
      <c r="AM11" s="5478"/>
      <c r="AN11" s="5478"/>
      <c r="AO11" s="4302" t="s">
        <v>249</v>
      </c>
      <c r="AP11" s="4302" t="s">
        <v>250</v>
      </c>
      <c r="AQ11" s="4303" t="s">
        <v>251</v>
      </c>
      <c r="AR11" s="4301" t="s">
        <v>252</v>
      </c>
      <c r="AS11" s="4301" t="s">
        <v>253</v>
      </c>
      <c r="AT11" s="4301" t="s">
        <v>254</v>
      </c>
      <c r="AU11" s="4301" t="s">
        <v>255</v>
      </c>
      <c r="AV11" s="4301" t="s">
        <v>256</v>
      </c>
      <c r="AW11" s="4301" t="s">
        <v>257</v>
      </c>
      <c r="AX11" s="4301" t="s">
        <v>258</v>
      </c>
      <c r="AY11" s="4301" t="s">
        <v>259</v>
      </c>
      <c r="AZ11" s="4301" t="s">
        <v>260</v>
      </c>
      <c r="BA11" s="4301" t="s">
        <v>261</v>
      </c>
      <c r="BB11" s="4301" t="s">
        <v>262</v>
      </c>
      <c r="BC11" s="4301" t="s">
        <v>263</v>
      </c>
      <c r="BD11" s="4301" t="s">
        <v>264</v>
      </c>
      <c r="BE11" s="4301" t="s">
        <v>265</v>
      </c>
      <c r="BF11" s="4301" t="s">
        <v>266</v>
      </c>
      <c r="BG11" s="4301" t="s">
        <v>267</v>
      </c>
      <c r="BH11" s="4301" t="s">
        <v>268</v>
      </c>
      <c r="BI11" s="5471"/>
      <c r="BJ11" s="4518" t="s">
        <v>223</v>
      </c>
      <c r="BK11" s="4519" t="s">
        <v>269</v>
      </c>
      <c r="BL11" s="4519" t="s">
        <v>270</v>
      </c>
      <c r="BM11" s="4519" t="s">
        <v>271</v>
      </c>
      <c r="BN11" s="4519" t="s">
        <v>223</v>
      </c>
      <c r="BO11" s="4302" t="s">
        <v>269</v>
      </c>
      <c r="BP11" s="4302" t="s">
        <v>270</v>
      </c>
      <c r="BQ11" s="4305" t="s">
        <v>271</v>
      </c>
      <c r="BR11" s="4302" t="s">
        <v>223</v>
      </c>
      <c r="BS11" s="4302" t="s">
        <v>269</v>
      </c>
      <c r="BT11" s="4302" t="s">
        <v>270</v>
      </c>
      <c r="BU11" s="4305" t="s">
        <v>271</v>
      </c>
      <c r="BV11" s="4302" t="s">
        <v>223</v>
      </c>
      <c r="BW11" s="4302" t="s">
        <v>272</v>
      </c>
      <c r="BX11" s="4302" t="s">
        <v>270</v>
      </c>
      <c r="BY11" s="4305" t="s">
        <v>271</v>
      </c>
      <c r="BZ11" s="4302" t="s">
        <v>223</v>
      </c>
      <c r="CA11" s="4302" t="s">
        <v>272</v>
      </c>
      <c r="CB11" s="4302" t="s">
        <v>270</v>
      </c>
      <c r="CC11" s="4305" t="s">
        <v>271</v>
      </c>
      <c r="CD11" s="4302" t="s">
        <v>223</v>
      </c>
      <c r="CE11" s="4302" t="s">
        <v>272</v>
      </c>
      <c r="CF11" s="4302" t="s">
        <v>270</v>
      </c>
      <c r="CG11" s="4305" t="s">
        <v>271</v>
      </c>
      <c r="CH11" s="4304" t="s">
        <v>223</v>
      </c>
      <c r="CI11" s="4302" t="s">
        <v>272</v>
      </c>
      <c r="CJ11" s="4302" t="s">
        <v>270</v>
      </c>
      <c r="CK11" s="4305" t="s">
        <v>271</v>
      </c>
      <c r="CL11" s="4302" t="s">
        <v>223</v>
      </c>
      <c r="CM11" s="4302" t="s">
        <v>272</v>
      </c>
      <c r="CN11" s="4302" t="s">
        <v>270</v>
      </c>
      <c r="CO11" s="4305" t="s">
        <v>271</v>
      </c>
      <c r="CP11" s="4304" t="s">
        <v>223</v>
      </c>
      <c r="CQ11" s="4302" t="s">
        <v>272</v>
      </c>
      <c r="CR11" s="4302" t="s">
        <v>270</v>
      </c>
      <c r="CS11" s="4305" t="s">
        <v>271</v>
      </c>
      <c r="CT11" s="4304" t="s">
        <v>223</v>
      </c>
      <c r="CU11" s="4302" t="s">
        <v>272</v>
      </c>
      <c r="CV11" s="4302" t="s">
        <v>270</v>
      </c>
      <c r="CW11" s="4305" t="s">
        <v>271</v>
      </c>
      <c r="CX11" s="4302" t="s">
        <v>223</v>
      </c>
      <c r="CY11" s="4302" t="s">
        <v>272</v>
      </c>
      <c r="CZ11" s="4302" t="s">
        <v>270</v>
      </c>
      <c r="DA11" s="4305" t="s">
        <v>271</v>
      </c>
      <c r="DB11" s="4302" t="s">
        <v>223</v>
      </c>
      <c r="DC11" s="4302" t="s">
        <v>272</v>
      </c>
      <c r="DD11" s="4302" t="s">
        <v>270</v>
      </c>
      <c r="DE11" s="4305" t="s">
        <v>271</v>
      </c>
      <c r="DF11" s="4302" t="s">
        <v>223</v>
      </c>
      <c r="DG11" s="4302" t="s">
        <v>272</v>
      </c>
      <c r="DH11" s="4302" t="s">
        <v>270</v>
      </c>
      <c r="DI11" s="4305" t="s">
        <v>271</v>
      </c>
      <c r="DJ11" s="4302" t="s">
        <v>223</v>
      </c>
      <c r="DK11" s="4302" t="s">
        <v>272</v>
      </c>
      <c r="DL11" s="4302" t="s">
        <v>270</v>
      </c>
      <c r="DM11" s="4305" t="s">
        <v>271</v>
      </c>
      <c r="DN11" s="4302" t="s">
        <v>223</v>
      </c>
      <c r="DO11" s="4302" t="s">
        <v>272</v>
      </c>
      <c r="DP11" s="4302" t="s">
        <v>270</v>
      </c>
      <c r="DQ11" s="4305" t="s">
        <v>271</v>
      </c>
      <c r="DR11" s="4302" t="s">
        <v>223</v>
      </c>
      <c r="DS11" s="4302" t="s">
        <v>272</v>
      </c>
      <c r="DT11" s="4302" t="s">
        <v>270</v>
      </c>
      <c r="DU11" s="4305" t="s">
        <v>271</v>
      </c>
      <c r="DV11" s="5476"/>
      <c r="DW11" s="5471"/>
      <c r="DX11" s="5471"/>
      <c r="DY11" s="5471"/>
      <c r="DZ11" s="5471"/>
      <c r="EA11" s="5471"/>
      <c r="EB11" s="5471"/>
      <c r="EC11" s="5471"/>
      <c r="ED11" s="5471"/>
      <c r="EE11" s="5471"/>
      <c r="EF11" s="5471"/>
      <c r="EG11" s="5471"/>
      <c r="EH11" s="5473"/>
      <c r="EI11" s="4724"/>
      <c r="EJ11" s="4724"/>
      <c r="EK11" s="4724"/>
      <c r="EL11" s="4724"/>
    </row>
    <row r="12" spans="1:142" ht="154.5" customHeight="1">
      <c r="A12" s="4738" t="s">
        <v>1303</v>
      </c>
      <c r="B12" s="4739">
        <v>0.31</v>
      </c>
      <c r="C12" s="4306" t="s">
        <v>1887</v>
      </c>
      <c r="D12" s="4740">
        <v>3.8699999999999998E-2</v>
      </c>
      <c r="E12" s="4741" t="s">
        <v>1305</v>
      </c>
      <c r="F12" s="4741" t="s">
        <v>1306</v>
      </c>
      <c r="G12" s="4742" t="s">
        <v>299</v>
      </c>
      <c r="H12" s="4741" t="s">
        <v>26</v>
      </c>
      <c r="I12" s="4741" t="s">
        <v>437</v>
      </c>
      <c r="J12" s="4741" t="s">
        <v>437</v>
      </c>
      <c r="K12" s="4743"/>
      <c r="L12" s="4743">
        <v>50770</v>
      </c>
      <c r="M12" s="4246">
        <v>0.05</v>
      </c>
      <c r="N12" s="4246">
        <v>0.1</v>
      </c>
      <c r="O12" s="4246">
        <v>0.5</v>
      </c>
      <c r="P12" s="4246">
        <v>0.54</v>
      </c>
      <c r="Q12" s="4246">
        <v>0.57999999999999996</v>
      </c>
      <c r="R12" s="4246">
        <v>0.62</v>
      </c>
      <c r="S12" s="4246">
        <v>0.64</v>
      </c>
      <c r="T12" s="4246">
        <v>0.68</v>
      </c>
      <c r="U12" s="4246">
        <v>0.72</v>
      </c>
      <c r="V12" s="4246">
        <v>0.76</v>
      </c>
      <c r="W12" s="4246">
        <v>0.8</v>
      </c>
      <c r="X12" s="4246">
        <v>0.84</v>
      </c>
      <c r="Y12" s="4246">
        <v>0.88</v>
      </c>
      <c r="Z12" s="4246">
        <v>0.92</v>
      </c>
      <c r="AA12" s="4246">
        <v>0.96</v>
      </c>
      <c r="AB12" s="4246">
        <v>1</v>
      </c>
      <c r="AC12" s="4744">
        <v>1</v>
      </c>
      <c r="AD12" s="4742" t="s">
        <v>279</v>
      </c>
      <c r="AE12" s="4741" t="s">
        <v>2196</v>
      </c>
      <c r="AF12" s="4740">
        <v>4.7999999999999996E-3</v>
      </c>
      <c r="AG12" s="4741" t="s">
        <v>1891</v>
      </c>
      <c r="AH12" s="4741" t="s">
        <v>1892</v>
      </c>
      <c r="AI12" s="4741" t="s">
        <v>1310</v>
      </c>
      <c r="AJ12" s="4741" t="s">
        <v>1311</v>
      </c>
      <c r="AK12" s="4741" t="s">
        <v>285</v>
      </c>
      <c r="AL12" s="4741" t="s">
        <v>20</v>
      </c>
      <c r="AM12" s="4307" t="str">
        <f t="shared" ref="AM12:AM75" si="0">IF(ISNUMBER(SEARCH("ND",AN12)),"NO","SI")</f>
        <v>NO</v>
      </c>
      <c r="AN12" s="4741" t="s">
        <v>437</v>
      </c>
      <c r="AO12" s="4741" t="s">
        <v>437</v>
      </c>
      <c r="AP12" s="4741" t="s">
        <v>437</v>
      </c>
      <c r="AQ12" s="4745">
        <v>45444</v>
      </c>
      <c r="AR12" s="4746">
        <v>50770</v>
      </c>
      <c r="AS12" s="4741">
        <v>0</v>
      </c>
      <c r="AT12" s="4741">
        <v>135</v>
      </c>
      <c r="AU12" s="4741">
        <v>135</v>
      </c>
      <c r="AV12" s="4741">
        <v>135</v>
      </c>
      <c r="AW12" s="4741">
        <v>135</v>
      </c>
      <c r="AX12" s="4741">
        <v>135</v>
      </c>
      <c r="AY12" s="4741">
        <v>135</v>
      </c>
      <c r="AZ12" s="4741">
        <v>135</v>
      </c>
      <c r="BA12" s="4741">
        <v>135</v>
      </c>
      <c r="BB12" s="4741">
        <v>135</v>
      </c>
      <c r="BC12" s="4741">
        <v>135</v>
      </c>
      <c r="BD12" s="4741">
        <v>135</v>
      </c>
      <c r="BE12" s="4741">
        <v>135</v>
      </c>
      <c r="BF12" s="4741">
        <v>135</v>
      </c>
      <c r="BG12" s="4741">
        <v>135</v>
      </c>
      <c r="BH12" s="4741">
        <v>135</v>
      </c>
      <c r="BI12" s="4747">
        <v>2025</v>
      </c>
      <c r="BJ12" s="4748"/>
      <c r="BK12" s="4748"/>
      <c r="BL12" s="4748"/>
      <c r="BM12" s="4749"/>
      <c r="BN12" s="4748">
        <v>177</v>
      </c>
      <c r="BO12" s="4748">
        <v>177</v>
      </c>
      <c r="BP12" s="4750" t="s">
        <v>287</v>
      </c>
      <c r="BQ12" s="4749">
        <v>7692</v>
      </c>
      <c r="BR12" s="4748">
        <v>177</v>
      </c>
      <c r="BS12" s="4741"/>
      <c r="BT12" s="4750" t="s">
        <v>287</v>
      </c>
      <c r="BU12" s="4741"/>
      <c r="BV12" s="4748">
        <v>177</v>
      </c>
      <c r="BW12" s="4741"/>
      <c r="BX12" s="4750" t="s">
        <v>287</v>
      </c>
      <c r="BY12" s="4741"/>
      <c r="BZ12" s="4748">
        <v>177</v>
      </c>
      <c r="CA12" s="4741"/>
      <c r="CB12" s="4750" t="s">
        <v>287</v>
      </c>
      <c r="CC12" s="4741"/>
      <c r="CD12" s="4748">
        <v>177</v>
      </c>
      <c r="CE12" s="4741"/>
      <c r="CF12" s="4750" t="s">
        <v>287</v>
      </c>
      <c r="CG12" s="4741"/>
      <c r="CH12" s="4748">
        <v>177</v>
      </c>
      <c r="CI12" s="4741"/>
      <c r="CJ12" s="4750" t="s">
        <v>287</v>
      </c>
      <c r="CK12" s="4741"/>
      <c r="CL12" s="4748">
        <v>177</v>
      </c>
      <c r="CM12" s="4741"/>
      <c r="CN12" s="4750" t="s">
        <v>287</v>
      </c>
      <c r="CO12" s="4741"/>
      <c r="CP12" s="4748">
        <v>177</v>
      </c>
      <c r="CQ12" s="4741"/>
      <c r="CR12" s="4750" t="s">
        <v>287</v>
      </c>
      <c r="CS12" s="4741"/>
      <c r="CT12" s="4748">
        <v>177</v>
      </c>
      <c r="CU12" s="4741"/>
      <c r="CV12" s="4750" t="s">
        <v>287</v>
      </c>
      <c r="CW12" s="4741"/>
      <c r="CX12" s="4748">
        <v>177</v>
      </c>
      <c r="CY12" s="4741"/>
      <c r="CZ12" s="4750" t="s">
        <v>287</v>
      </c>
      <c r="DA12" s="4741"/>
      <c r="DB12" s="4748">
        <v>177</v>
      </c>
      <c r="DC12" s="4741"/>
      <c r="DD12" s="4750" t="s">
        <v>287</v>
      </c>
      <c r="DE12" s="4741"/>
      <c r="DF12" s="4748">
        <v>177</v>
      </c>
      <c r="DG12" s="4741"/>
      <c r="DH12" s="4750" t="s">
        <v>287</v>
      </c>
      <c r="DI12" s="4741"/>
      <c r="DJ12" s="4748">
        <v>177</v>
      </c>
      <c r="DK12" s="4741"/>
      <c r="DL12" s="4750" t="s">
        <v>287</v>
      </c>
      <c r="DM12" s="4741"/>
      <c r="DN12" s="4748">
        <v>177</v>
      </c>
      <c r="DO12" s="4741"/>
      <c r="DP12" s="4750" t="s">
        <v>287</v>
      </c>
      <c r="DQ12" s="4741"/>
      <c r="DR12" s="4748">
        <v>177</v>
      </c>
      <c r="DS12" s="4741"/>
      <c r="DT12" s="4750" t="s">
        <v>287</v>
      </c>
      <c r="DU12" s="4741"/>
      <c r="DV12" s="4751">
        <f>BJ12+BN12+BR12+BV12+BZ12+CD12+CH12+CL12+CP12+CT12+CX12+DB12+DF12+DJ12+DN12+DR12</f>
        <v>2655</v>
      </c>
      <c r="DW12" s="4741" t="s">
        <v>288</v>
      </c>
      <c r="DX12" s="4741" t="s">
        <v>289</v>
      </c>
      <c r="DY12" s="4741" t="s">
        <v>1312</v>
      </c>
      <c r="DZ12" s="4741" t="s">
        <v>1313</v>
      </c>
      <c r="EA12" s="4741">
        <v>3779595</v>
      </c>
      <c r="EB12" s="4741" t="s">
        <v>1314</v>
      </c>
      <c r="EC12" s="4741" t="s">
        <v>2197</v>
      </c>
      <c r="ED12" s="4741" t="s">
        <v>2198</v>
      </c>
      <c r="EE12" s="4741" t="s">
        <v>2199</v>
      </c>
      <c r="EF12" s="4741" t="s">
        <v>2200</v>
      </c>
      <c r="EG12" s="4741" t="s">
        <v>2201</v>
      </c>
      <c r="EH12" s="4308" t="s">
        <v>2202</v>
      </c>
      <c r="EI12" s="4724"/>
      <c r="EJ12" s="4724"/>
      <c r="EK12" s="4724"/>
      <c r="EL12" s="4752"/>
    </row>
    <row r="13" spans="1:142" ht="168.75" customHeight="1">
      <c r="A13" s="4753" t="s">
        <v>1303</v>
      </c>
      <c r="B13" s="4754">
        <v>0.31</v>
      </c>
      <c r="C13" s="4755" t="s">
        <v>1887</v>
      </c>
      <c r="D13" s="4756">
        <v>3.8699999999999998E-2</v>
      </c>
      <c r="E13" s="4755" t="s">
        <v>1305</v>
      </c>
      <c r="F13" s="4755" t="s">
        <v>1317</v>
      </c>
      <c r="G13" s="4757" t="s">
        <v>299</v>
      </c>
      <c r="H13" s="4755" t="s">
        <v>26</v>
      </c>
      <c r="I13" s="4755" t="s">
        <v>437</v>
      </c>
      <c r="J13" s="4755" t="s">
        <v>437</v>
      </c>
      <c r="K13" s="4758"/>
      <c r="L13" s="4758">
        <v>50770</v>
      </c>
      <c r="M13" s="4247">
        <v>0.05</v>
      </c>
      <c r="N13" s="4247">
        <v>0.1</v>
      </c>
      <c r="O13" s="4247">
        <v>0.5</v>
      </c>
      <c r="P13" s="4247">
        <v>0.54</v>
      </c>
      <c r="Q13" s="4247">
        <v>0.57999999999999996</v>
      </c>
      <c r="R13" s="4247">
        <v>0.62</v>
      </c>
      <c r="S13" s="4247">
        <v>0.64</v>
      </c>
      <c r="T13" s="4247">
        <v>0.68</v>
      </c>
      <c r="U13" s="4247">
        <v>0.72</v>
      </c>
      <c r="V13" s="4247">
        <v>0.76</v>
      </c>
      <c r="W13" s="4247">
        <v>0.8</v>
      </c>
      <c r="X13" s="4247">
        <v>0.84</v>
      </c>
      <c r="Y13" s="4247">
        <v>0.88</v>
      </c>
      <c r="Z13" s="4247">
        <v>0.92</v>
      </c>
      <c r="AA13" s="4247">
        <v>0.96</v>
      </c>
      <c r="AB13" s="4247">
        <v>1</v>
      </c>
      <c r="AC13" s="4759">
        <v>1</v>
      </c>
      <c r="AD13" s="4757" t="s">
        <v>279</v>
      </c>
      <c r="AE13" s="4755" t="s">
        <v>2203</v>
      </c>
      <c r="AF13" s="4756">
        <v>4.7999999999999996E-3</v>
      </c>
      <c r="AG13" s="4755" t="s">
        <v>2204</v>
      </c>
      <c r="AH13" s="4755" t="s">
        <v>2205</v>
      </c>
      <c r="AI13" s="4757" t="s">
        <v>1310</v>
      </c>
      <c r="AJ13" s="4755" t="s">
        <v>1320</v>
      </c>
      <c r="AK13" s="4757" t="s">
        <v>299</v>
      </c>
      <c r="AL13" s="4757" t="s">
        <v>20</v>
      </c>
      <c r="AM13" s="4309" t="str">
        <f t="shared" si="0"/>
        <v>NO</v>
      </c>
      <c r="AN13" s="4757" t="s">
        <v>437</v>
      </c>
      <c r="AO13" s="4757">
        <v>1</v>
      </c>
      <c r="AP13" s="4757">
        <v>2023</v>
      </c>
      <c r="AQ13" s="4760"/>
      <c r="AR13" s="4746">
        <v>50770</v>
      </c>
      <c r="AS13" s="4755">
        <v>2</v>
      </c>
      <c r="AT13" s="4755">
        <v>2</v>
      </c>
      <c r="AU13" s="4755">
        <v>2</v>
      </c>
      <c r="AV13" s="4755">
        <v>2</v>
      </c>
      <c r="AW13" s="4755">
        <v>2</v>
      </c>
      <c r="AX13" s="4755">
        <v>2</v>
      </c>
      <c r="AY13" s="4755">
        <v>2</v>
      </c>
      <c r="AZ13" s="4755">
        <v>2</v>
      </c>
      <c r="BA13" s="4755">
        <v>2</v>
      </c>
      <c r="BB13" s="4755">
        <v>2</v>
      </c>
      <c r="BC13" s="4755">
        <v>2</v>
      </c>
      <c r="BD13" s="4755">
        <v>2</v>
      </c>
      <c r="BE13" s="4755">
        <v>2</v>
      </c>
      <c r="BF13" s="4755">
        <v>2</v>
      </c>
      <c r="BG13" s="4755">
        <v>2</v>
      </c>
      <c r="BH13" s="4755">
        <v>2</v>
      </c>
      <c r="BI13" s="4761">
        <v>32</v>
      </c>
      <c r="BJ13" s="4762">
        <v>1105</v>
      </c>
      <c r="BK13" s="4762">
        <v>1105</v>
      </c>
      <c r="BL13" s="4762" t="s">
        <v>574</v>
      </c>
      <c r="BM13" s="4763">
        <v>7564</v>
      </c>
      <c r="BN13" s="4762">
        <v>1105</v>
      </c>
      <c r="BO13" s="4762">
        <v>1105</v>
      </c>
      <c r="BP13" s="4764" t="s">
        <v>574</v>
      </c>
      <c r="BQ13" s="4763">
        <v>7564</v>
      </c>
      <c r="BR13" s="4762">
        <v>1105</v>
      </c>
      <c r="BS13" s="4755"/>
      <c r="BT13" s="4764" t="s">
        <v>574</v>
      </c>
      <c r="BU13" s="4755"/>
      <c r="BV13" s="4762">
        <v>1105</v>
      </c>
      <c r="BW13" s="4755"/>
      <c r="BX13" s="4764" t="s">
        <v>574</v>
      </c>
      <c r="BY13" s="4755"/>
      <c r="BZ13" s="4762">
        <v>1105</v>
      </c>
      <c r="CA13" s="4755"/>
      <c r="CB13" s="4764" t="s">
        <v>574</v>
      </c>
      <c r="CC13" s="4755"/>
      <c r="CD13" s="4762">
        <v>1105</v>
      </c>
      <c r="CE13" s="4755"/>
      <c r="CF13" s="4764" t="s">
        <v>574</v>
      </c>
      <c r="CG13" s="4755"/>
      <c r="CH13" s="4762">
        <v>1105</v>
      </c>
      <c r="CI13" s="4755"/>
      <c r="CJ13" s="4764" t="s">
        <v>574</v>
      </c>
      <c r="CK13" s="4755"/>
      <c r="CL13" s="4762">
        <v>1105</v>
      </c>
      <c r="CM13" s="4755"/>
      <c r="CN13" s="4764" t="s">
        <v>574</v>
      </c>
      <c r="CO13" s="4755"/>
      <c r="CP13" s="4762">
        <v>1105</v>
      </c>
      <c r="CQ13" s="4755"/>
      <c r="CR13" s="4764" t="s">
        <v>574</v>
      </c>
      <c r="CS13" s="4755"/>
      <c r="CT13" s="4762">
        <v>1105</v>
      </c>
      <c r="CU13" s="4755"/>
      <c r="CV13" s="4764" t="s">
        <v>574</v>
      </c>
      <c r="CW13" s="4755"/>
      <c r="CX13" s="4762">
        <v>1105</v>
      </c>
      <c r="CY13" s="4755"/>
      <c r="CZ13" s="4764" t="s">
        <v>574</v>
      </c>
      <c r="DA13" s="4755"/>
      <c r="DB13" s="4762">
        <v>1105</v>
      </c>
      <c r="DC13" s="4755"/>
      <c r="DD13" s="4764" t="s">
        <v>574</v>
      </c>
      <c r="DE13" s="4755"/>
      <c r="DF13" s="4762">
        <v>1105</v>
      </c>
      <c r="DG13" s="4755"/>
      <c r="DH13" s="4764" t="s">
        <v>574</v>
      </c>
      <c r="DI13" s="4755"/>
      <c r="DJ13" s="4762">
        <v>1105</v>
      </c>
      <c r="DK13" s="4755"/>
      <c r="DL13" s="4764" t="s">
        <v>574</v>
      </c>
      <c r="DM13" s="4755"/>
      <c r="DN13" s="4762">
        <v>1105</v>
      </c>
      <c r="DO13" s="4755"/>
      <c r="DP13" s="4764" t="s">
        <v>574</v>
      </c>
      <c r="DQ13" s="4755"/>
      <c r="DR13" s="4762">
        <v>1105</v>
      </c>
      <c r="DS13" s="4755"/>
      <c r="DT13" s="4764" t="s">
        <v>574</v>
      </c>
      <c r="DU13" s="4755"/>
      <c r="DV13" s="4765">
        <f t="shared" ref="DV13:DV76" si="1">BJ13+BN13+BR13+BV13+BZ13+CD13+CH13+CL13+CP13+CT13+CX13+DB13+DF13+DJ13+DN13+DR13</f>
        <v>17680</v>
      </c>
      <c r="DW13" s="4766" t="s">
        <v>300</v>
      </c>
      <c r="DX13" s="4766" t="s">
        <v>301</v>
      </c>
      <c r="DY13" s="4766" t="s">
        <v>1894</v>
      </c>
      <c r="DZ13" s="4766" t="s">
        <v>303</v>
      </c>
      <c r="EA13" s="4766">
        <v>3279797</v>
      </c>
      <c r="EB13" s="4310" t="s">
        <v>304</v>
      </c>
      <c r="EC13" s="4755"/>
      <c r="ED13" s="4755"/>
      <c r="EE13" s="4755"/>
      <c r="EF13" s="4755"/>
      <c r="EG13" s="4755"/>
      <c r="EH13" s="4767"/>
      <c r="EI13" s="4724"/>
      <c r="EJ13" s="4724"/>
      <c r="EK13" s="4724"/>
      <c r="EL13" s="4752"/>
    </row>
    <row r="14" spans="1:142" ht="134.25" customHeight="1">
      <c r="A14" s="4768" t="s">
        <v>1303</v>
      </c>
      <c r="B14" s="4769">
        <v>0.31</v>
      </c>
      <c r="C14" s="4770" t="s">
        <v>1887</v>
      </c>
      <c r="D14" s="4771">
        <v>3.8699999999999998E-2</v>
      </c>
      <c r="E14" s="4770" t="s">
        <v>1305</v>
      </c>
      <c r="F14" s="4770" t="s">
        <v>1317</v>
      </c>
      <c r="G14" s="4772" t="s">
        <v>299</v>
      </c>
      <c r="H14" s="4770" t="s">
        <v>26</v>
      </c>
      <c r="I14" s="4770" t="s">
        <v>437</v>
      </c>
      <c r="J14" s="4770" t="s">
        <v>437</v>
      </c>
      <c r="K14" s="4746"/>
      <c r="L14" s="4746">
        <v>50770</v>
      </c>
      <c r="M14" s="4248">
        <v>0.05</v>
      </c>
      <c r="N14" s="4248">
        <v>0.1</v>
      </c>
      <c r="O14" s="4248">
        <v>0.5</v>
      </c>
      <c r="P14" s="4248">
        <v>0.54</v>
      </c>
      <c r="Q14" s="4248">
        <v>0.57999999999999996</v>
      </c>
      <c r="R14" s="4248">
        <v>0.62</v>
      </c>
      <c r="S14" s="4248">
        <v>0.64</v>
      </c>
      <c r="T14" s="4248">
        <v>0.68</v>
      </c>
      <c r="U14" s="4248">
        <v>0.72</v>
      </c>
      <c r="V14" s="4248">
        <v>0.76</v>
      </c>
      <c r="W14" s="4248">
        <v>0.8</v>
      </c>
      <c r="X14" s="4248">
        <v>0.84</v>
      </c>
      <c r="Y14" s="4248">
        <v>0.88</v>
      </c>
      <c r="Z14" s="4248">
        <v>0.92</v>
      </c>
      <c r="AA14" s="4248">
        <v>0.96</v>
      </c>
      <c r="AB14" s="4248">
        <v>1</v>
      </c>
      <c r="AC14" s="4773">
        <v>1</v>
      </c>
      <c r="AD14" s="4772"/>
      <c r="AE14" s="4770" t="s">
        <v>2206</v>
      </c>
      <c r="AF14" s="4771">
        <v>4.7999999999999996E-3</v>
      </c>
      <c r="AG14" s="4770" t="s">
        <v>433</v>
      </c>
      <c r="AH14" s="4770" t="s">
        <v>434</v>
      </c>
      <c r="AI14" s="4770" t="s">
        <v>1322</v>
      </c>
      <c r="AJ14" s="4770" t="s">
        <v>1323</v>
      </c>
      <c r="AK14" s="4770" t="s">
        <v>1324</v>
      </c>
      <c r="AL14" s="4770" t="s">
        <v>20</v>
      </c>
      <c r="AM14" s="4311" t="str">
        <f t="shared" si="0"/>
        <v>NO</v>
      </c>
      <c r="AN14" s="4770" t="s">
        <v>437</v>
      </c>
      <c r="AO14" s="4770">
        <v>4</v>
      </c>
      <c r="AP14" s="4770">
        <v>2022</v>
      </c>
      <c r="AQ14" s="4774"/>
      <c r="AR14" s="4746">
        <v>50770</v>
      </c>
      <c r="AS14" s="4770">
        <v>6</v>
      </c>
      <c r="AT14" s="4770">
        <v>6</v>
      </c>
      <c r="AU14" s="4770">
        <v>6</v>
      </c>
      <c r="AV14" s="4770">
        <v>6</v>
      </c>
      <c r="AW14" s="4770">
        <v>6</v>
      </c>
      <c r="AX14" s="4770">
        <v>6</v>
      </c>
      <c r="AY14" s="4770">
        <v>6</v>
      </c>
      <c r="AZ14" s="4770">
        <v>6</v>
      </c>
      <c r="BA14" s="4770">
        <v>6</v>
      </c>
      <c r="BB14" s="4770">
        <v>6</v>
      </c>
      <c r="BC14" s="4770">
        <v>6</v>
      </c>
      <c r="BD14" s="4770">
        <v>6</v>
      </c>
      <c r="BE14" s="4770">
        <v>6</v>
      </c>
      <c r="BF14" s="4770">
        <v>6</v>
      </c>
      <c r="BG14" s="4770">
        <v>6</v>
      </c>
      <c r="BH14" s="4770">
        <v>6</v>
      </c>
      <c r="BI14" s="4775">
        <v>96</v>
      </c>
      <c r="BJ14" s="4776">
        <v>277</v>
      </c>
      <c r="BK14" s="4776">
        <v>277</v>
      </c>
      <c r="BL14" s="4776" t="s">
        <v>574</v>
      </c>
      <c r="BM14" s="4777">
        <v>7738</v>
      </c>
      <c r="BN14" s="4776">
        <v>277</v>
      </c>
      <c r="BO14" s="4776">
        <v>277</v>
      </c>
      <c r="BP14" s="4778" t="s">
        <v>574</v>
      </c>
      <c r="BQ14" s="4777">
        <v>7738</v>
      </c>
      <c r="BR14" s="4776">
        <v>277</v>
      </c>
      <c r="BS14" s="4770"/>
      <c r="BT14" s="4778" t="s">
        <v>574</v>
      </c>
      <c r="BU14" s="4770"/>
      <c r="BV14" s="4776">
        <v>277</v>
      </c>
      <c r="BW14" s="4770"/>
      <c r="BX14" s="4778" t="s">
        <v>574</v>
      </c>
      <c r="BY14" s="4770"/>
      <c r="BZ14" s="4776">
        <v>277</v>
      </c>
      <c r="CA14" s="4770"/>
      <c r="CB14" s="4778" t="s">
        <v>574</v>
      </c>
      <c r="CC14" s="4770"/>
      <c r="CD14" s="4776">
        <v>277</v>
      </c>
      <c r="CE14" s="4770"/>
      <c r="CF14" s="4778" t="s">
        <v>574</v>
      </c>
      <c r="CG14" s="4770"/>
      <c r="CH14" s="4776">
        <v>277</v>
      </c>
      <c r="CI14" s="4770"/>
      <c r="CJ14" s="4778" t="s">
        <v>574</v>
      </c>
      <c r="CK14" s="4770"/>
      <c r="CL14" s="4776">
        <v>277</v>
      </c>
      <c r="CM14" s="4770"/>
      <c r="CN14" s="4778" t="s">
        <v>574</v>
      </c>
      <c r="CO14" s="4770"/>
      <c r="CP14" s="4776">
        <v>277</v>
      </c>
      <c r="CQ14" s="4770"/>
      <c r="CR14" s="4778" t="s">
        <v>574</v>
      </c>
      <c r="CS14" s="4770"/>
      <c r="CT14" s="4776">
        <v>277</v>
      </c>
      <c r="CU14" s="4770"/>
      <c r="CV14" s="4778" t="s">
        <v>574</v>
      </c>
      <c r="CW14" s="4770"/>
      <c r="CX14" s="4776">
        <v>277</v>
      </c>
      <c r="CY14" s="4770"/>
      <c r="CZ14" s="4778" t="s">
        <v>574</v>
      </c>
      <c r="DA14" s="4770"/>
      <c r="DB14" s="4776">
        <v>277</v>
      </c>
      <c r="DC14" s="4770"/>
      <c r="DD14" s="4778" t="s">
        <v>574</v>
      </c>
      <c r="DE14" s="4770"/>
      <c r="DF14" s="4776">
        <v>277</v>
      </c>
      <c r="DG14" s="4770"/>
      <c r="DH14" s="4778" t="s">
        <v>574</v>
      </c>
      <c r="DI14" s="4770"/>
      <c r="DJ14" s="4776">
        <v>277</v>
      </c>
      <c r="DK14" s="4770"/>
      <c r="DL14" s="4778" t="s">
        <v>574</v>
      </c>
      <c r="DM14" s="4770"/>
      <c r="DN14" s="4776">
        <v>277</v>
      </c>
      <c r="DO14" s="4770"/>
      <c r="DP14" s="4778" t="s">
        <v>574</v>
      </c>
      <c r="DQ14" s="4770"/>
      <c r="DR14" s="4776">
        <v>277</v>
      </c>
      <c r="DS14" s="4770"/>
      <c r="DT14" s="4778" t="s">
        <v>574</v>
      </c>
      <c r="DU14" s="4770"/>
      <c r="DV14" s="4779">
        <f t="shared" si="1"/>
        <v>4432</v>
      </c>
      <c r="DW14" s="4780" t="s">
        <v>1896</v>
      </c>
      <c r="DX14" s="4780" t="s">
        <v>107</v>
      </c>
      <c r="DY14" s="4780" t="s">
        <v>451</v>
      </c>
      <c r="DZ14" s="4780" t="s">
        <v>452</v>
      </c>
      <c r="EA14" s="4780">
        <v>3169001</v>
      </c>
      <c r="EB14" s="4312" t="s">
        <v>453</v>
      </c>
      <c r="EC14" s="4770"/>
      <c r="ED14" s="4770"/>
      <c r="EE14" s="4770"/>
      <c r="EF14" s="4770"/>
      <c r="EG14" s="4770"/>
      <c r="EH14" s="4781"/>
      <c r="EI14" s="4724"/>
      <c r="EJ14" s="4724"/>
      <c r="EK14" s="4724"/>
      <c r="EL14" s="4752"/>
    </row>
    <row r="15" spans="1:142" ht="168.75" customHeight="1">
      <c r="A15" s="4768" t="s">
        <v>1303</v>
      </c>
      <c r="B15" s="4769">
        <v>0.31</v>
      </c>
      <c r="C15" s="4770" t="s">
        <v>1887</v>
      </c>
      <c r="D15" s="4771">
        <v>3.8699999999999998E-2</v>
      </c>
      <c r="E15" s="4770" t="s">
        <v>1305</v>
      </c>
      <c r="F15" s="4770" t="s">
        <v>1317</v>
      </c>
      <c r="G15" s="4772" t="s">
        <v>299</v>
      </c>
      <c r="H15" s="4770" t="s">
        <v>26</v>
      </c>
      <c r="I15" s="4770" t="s">
        <v>437</v>
      </c>
      <c r="J15" s="4770" t="s">
        <v>437</v>
      </c>
      <c r="K15" s="4746"/>
      <c r="L15" s="4746">
        <v>50770</v>
      </c>
      <c r="M15" s="4248">
        <v>0.05</v>
      </c>
      <c r="N15" s="4248">
        <v>0.1</v>
      </c>
      <c r="O15" s="4248">
        <v>0.5</v>
      </c>
      <c r="P15" s="4248">
        <v>0.54</v>
      </c>
      <c r="Q15" s="4248">
        <v>0.57999999999999996</v>
      </c>
      <c r="R15" s="4248">
        <v>0.62</v>
      </c>
      <c r="S15" s="4248">
        <v>0.64</v>
      </c>
      <c r="T15" s="4248">
        <v>0.68</v>
      </c>
      <c r="U15" s="4248">
        <v>0.72</v>
      </c>
      <c r="V15" s="4248">
        <v>0.76</v>
      </c>
      <c r="W15" s="4248">
        <v>0.8</v>
      </c>
      <c r="X15" s="4248">
        <v>0.84</v>
      </c>
      <c r="Y15" s="4248">
        <v>0.88</v>
      </c>
      <c r="Z15" s="4248">
        <v>0.92</v>
      </c>
      <c r="AA15" s="4248">
        <v>0.96</v>
      </c>
      <c r="AB15" s="4248">
        <v>1</v>
      </c>
      <c r="AC15" s="4773">
        <v>1</v>
      </c>
      <c r="AD15" s="4772" t="s">
        <v>308</v>
      </c>
      <c r="AE15" s="4770" t="s">
        <v>1897</v>
      </c>
      <c r="AF15" s="4771">
        <v>4.7999999999999996E-3</v>
      </c>
      <c r="AG15" s="4770" t="s">
        <v>1898</v>
      </c>
      <c r="AH15" s="4770" t="s">
        <v>1899</v>
      </c>
      <c r="AI15" s="4772" t="s">
        <v>1310</v>
      </c>
      <c r="AJ15" s="4770" t="s">
        <v>1328</v>
      </c>
      <c r="AK15" s="4770" t="s">
        <v>1329</v>
      </c>
      <c r="AL15" s="4770" t="s">
        <v>20</v>
      </c>
      <c r="AM15" s="4311" t="str">
        <f t="shared" si="0"/>
        <v>NO</v>
      </c>
      <c r="AN15" s="4770" t="s">
        <v>437</v>
      </c>
      <c r="AO15" s="4770">
        <v>80</v>
      </c>
      <c r="AP15" s="4770">
        <v>2022</v>
      </c>
      <c r="AQ15" s="4774"/>
      <c r="AR15" s="4746">
        <v>50770</v>
      </c>
      <c r="AS15" s="4770">
        <v>80</v>
      </c>
      <c r="AT15" s="4770">
        <v>80</v>
      </c>
      <c r="AU15" s="4770">
        <v>80</v>
      </c>
      <c r="AV15" s="4770">
        <v>80</v>
      </c>
      <c r="AW15" s="4770">
        <v>80</v>
      </c>
      <c r="AX15" s="4770">
        <v>80</v>
      </c>
      <c r="AY15" s="4770">
        <v>80</v>
      </c>
      <c r="AZ15" s="4770">
        <v>80</v>
      </c>
      <c r="BA15" s="4770">
        <v>80</v>
      </c>
      <c r="BB15" s="4770">
        <v>80</v>
      </c>
      <c r="BC15" s="4770">
        <v>80</v>
      </c>
      <c r="BD15" s="4770">
        <v>80</v>
      </c>
      <c r="BE15" s="4770">
        <v>80</v>
      </c>
      <c r="BF15" s="4770">
        <v>80</v>
      </c>
      <c r="BG15" s="4770">
        <v>80</v>
      </c>
      <c r="BH15" s="4770">
        <v>80</v>
      </c>
      <c r="BI15" s="4775">
        <v>1280</v>
      </c>
      <c r="BJ15" s="4776">
        <v>1066</v>
      </c>
      <c r="BK15" s="4776">
        <v>1066</v>
      </c>
      <c r="BL15" s="4776" t="s">
        <v>287</v>
      </c>
      <c r="BM15" s="4777">
        <v>7692</v>
      </c>
      <c r="BN15" s="4776">
        <v>1066</v>
      </c>
      <c r="BO15" s="4776">
        <v>1066</v>
      </c>
      <c r="BP15" s="4778" t="s">
        <v>287</v>
      </c>
      <c r="BQ15" s="4777">
        <v>7692</v>
      </c>
      <c r="BR15" s="4776">
        <v>1066</v>
      </c>
      <c r="BS15" s="4770"/>
      <c r="BT15" s="4778" t="s">
        <v>287</v>
      </c>
      <c r="BU15" s="4770"/>
      <c r="BV15" s="4776">
        <v>1066</v>
      </c>
      <c r="BW15" s="4770"/>
      <c r="BX15" s="4778" t="s">
        <v>287</v>
      </c>
      <c r="BY15" s="4770"/>
      <c r="BZ15" s="4776">
        <v>1066</v>
      </c>
      <c r="CA15" s="4770"/>
      <c r="CB15" s="4778" t="s">
        <v>287</v>
      </c>
      <c r="CC15" s="4770"/>
      <c r="CD15" s="4776">
        <v>1066</v>
      </c>
      <c r="CE15" s="4770"/>
      <c r="CF15" s="4778" t="s">
        <v>287</v>
      </c>
      <c r="CG15" s="4770"/>
      <c r="CH15" s="4776">
        <v>1066</v>
      </c>
      <c r="CI15" s="4770"/>
      <c r="CJ15" s="4778" t="s">
        <v>287</v>
      </c>
      <c r="CK15" s="4770"/>
      <c r="CL15" s="4776">
        <v>1066</v>
      </c>
      <c r="CM15" s="4770"/>
      <c r="CN15" s="4778" t="s">
        <v>287</v>
      </c>
      <c r="CO15" s="4770"/>
      <c r="CP15" s="4776">
        <v>1066</v>
      </c>
      <c r="CQ15" s="4770"/>
      <c r="CR15" s="4778" t="s">
        <v>287</v>
      </c>
      <c r="CS15" s="4770"/>
      <c r="CT15" s="4776">
        <v>1066</v>
      </c>
      <c r="CU15" s="4770"/>
      <c r="CV15" s="4778" t="s">
        <v>287</v>
      </c>
      <c r="CW15" s="4770"/>
      <c r="CX15" s="4776">
        <v>1066</v>
      </c>
      <c r="CY15" s="4770"/>
      <c r="CZ15" s="4778" t="s">
        <v>287</v>
      </c>
      <c r="DA15" s="4770"/>
      <c r="DB15" s="4776">
        <v>1066</v>
      </c>
      <c r="DC15" s="4770"/>
      <c r="DD15" s="4778" t="s">
        <v>287</v>
      </c>
      <c r="DE15" s="4770"/>
      <c r="DF15" s="4776">
        <v>1066</v>
      </c>
      <c r="DG15" s="4770"/>
      <c r="DH15" s="4778" t="s">
        <v>287</v>
      </c>
      <c r="DI15" s="4770"/>
      <c r="DJ15" s="4776">
        <v>1066</v>
      </c>
      <c r="DK15" s="4770"/>
      <c r="DL15" s="4778" t="s">
        <v>287</v>
      </c>
      <c r="DM15" s="4770"/>
      <c r="DN15" s="4776">
        <v>1066</v>
      </c>
      <c r="DO15" s="4770"/>
      <c r="DP15" s="4778" t="s">
        <v>287</v>
      </c>
      <c r="DQ15" s="4770"/>
      <c r="DR15" s="4776">
        <v>1066</v>
      </c>
      <c r="DS15" s="4770"/>
      <c r="DT15" s="4778" t="s">
        <v>287</v>
      </c>
      <c r="DU15" s="4770"/>
      <c r="DV15" s="4779">
        <f t="shared" si="1"/>
        <v>17056</v>
      </c>
      <c r="DW15" s="4770" t="s">
        <v>288</v>
      </c>
      <c r="DX15" s="4770" t="s">
        <v>289</v>
      </c>
      <c r="DY15" s="4770" t="s">
        <v>1312</v>
      </c>
      <c r="DZ15" s="4770" t="s">
        <v>1313</v>
      </c>
      <c r="EA15" s="4770">
        <v>3779595</v>
      </c>
      <c r="EB15" s="4770" t="s">
        <v>1314</v>
      </c>
      <c r="EC15" s="4770" t="s">
        <v>1900</v>
      </c>
      <c r="ED15" s="4770" t="s">
        <v>2207</v>
      </c>
      <c r="EE15" s="4770" t="s">
        <v>2208</v>
      </c>
      <c r="EF15" s="4770" t="s">
        <v>2209</v>
      </c>
      <c r="EG15" s="4770" t="s">
        <v>2210</v>
      </c>
      <c r="EH15" s="4313" t="s">
        <v>2211</v>
      </c>
      <c r="EI15" s="4724"/>
      <c r="EJ15" s="4724"/>
      <c r="EK15" s="4724"/>
      <c r="EL15" s="4752"/>
    </row>
    <row r="16" spans="1:142" ht="168.75" customHeight="1">
      <c r="A16" s="4768" t="s">
        <v>1303</v>
      </c>
      <c r="B16" s="4769">
        <v>0.31</v>
      </c>
      <c r="C16" s="4770" t="s">
        <v>1887</v>
      </c>
      <c r="D16" s="4771">
        <v>3.8699999999999998E-2</v>
      </c>
      <c r="E16" s="4770" t="s">
        <v>1305</v>
      </c>
      <c r="F16" s="4770" t="s">
        <v>1317</v>
      </c>
      <c r="G16" s="4772" t="s">
        <v>299</v>
      </c>
      <c r="H16" s="4770" t="s">
        <v>26</v>
      </c>
      <c r="I16" s="4770" t="s">
        <v>437</v>
      </c>
      <c r="J16" s="4770" t="s">
        <v>437</v>
      </c>
      <c r="K16" s="4746"/>
      <c r="L16" s="4746">
        <v>50770</v>
      </c>
      <c r="M16" s="4248">
        <v>0.05</v>
      </c>
      <c r="N16" s="4248">
        <v>0.1</v>
      </c>
      <c r="O16" s="4248">
        <v>0.5</v>
      </c>
      <c r="P16" s="4248">
        <v>0.54</v>
      </c>
      <c r="Q16" s="4248">
        <v>0.57999999999999996</v>
      </c>
      <c r="R16" s="4248">
        <v>0.62</v>
      </c>
      <c r="S16" s="4248">
        <v>0.64</v>
      </c>
      <c r="T16" s="4248">
        <v>0.68</v>
      </c>
      <c r="U16" s="4248">
        <v>0.72</v>
      </c>
      <c r="V16" s="4248">
        <v>0.76</v>
      </c>
      <c r="W16" s="4248">
        <v>0.8</v>
      </c>
      <c r="X16" s="4248">
        <v>0.84</v>
      </c>
      <c r="Y16" s="4248">
        <v>0.88</v>
      </c>
      <c r="Z16" s="4248">
        <v>0.92</v>
      </c>
      <c r="AA16" s="4248">
        <v>0.96</v>
      </c>
      <c r="AB16" s="4248">
        <v>1</v>
      </c>
      <c r="AC16" s="4773">
        <v>1</v>
      </c>
      <c r="AD16" s="4772"/>
      <c r="AE16" s="4770" t="s">
        <v>1902</v>
      </c>
      <c r="AF16" s="4771">
        <v>4.7999999999999996E-3</v>
      </c>
      <c r="AG16" s="4770" t="s">
        <v>1903</v>
      </c>
      <c r="AH16" s="4770" t="s">
        <v>1904</v>
      </c>
      <c r="AI16" s="4770" t="s">
        <v>1335</v>
      </c>
      <c r="AJ16" s="4770" t="s">
        <v>1336</v>
      </c>
      <c r="AK16" s="4770" t="s">
        <v>1329</v>
      </c>
      <c r="AL16" s="4770" t="s">
        <v>20</v>
      </c>
      <c r="AM16" s="4311" t="str">
        <f t="shared" si="0"/>
        <v>NO</v>
      </c>
      <c r="AN16" s="4770" t="s">
        <v>437</v>
      </c>
      <c r="AO16" s="4770" t="s">
        <v>437</v>
      </c>
      <c r="AP16" s="4770" t="s">
        <v>437</v>
      </c>
      <c r="AQ16" s="4746">
        <v>45444</v>
      </c>
      <c r="AR16" s="4746">
        <v>50770</v>
      </c>
      <c r="AS16" s="4770">
        <v>0</v>
      </c>
      <c r="AT16" s="4770">
        <v>145</v>
      </c>
      <c r="AU16" s="4770">
        <v>145</v>
      </c>
      <c r="AV16" s="4770">
        <v>145</v>
      </c>
      <c r="AW16" s="4770">
        <v>145</v>
      </c>
      <c r="AX16" s="4770">
        <v>145</v>
      </c>
      <c r="AY16" s="4770">
        <v>145</v>
      </c>
      <c r="AZ16" s="4770">
        <v>145</v>
      </c>
      <c r="BA16" s="4770">
        <v>145</v>
      </c>
      <c r="BB16" s="4770">
        <v>145</v>
      </c>
      <c r="BC16" s="4770">
        <v>145</v>
      </c>
      <c r="BD16" s="4770">
        <v>145</v>
      </c>
      <c r="BE16" s="4770">
        <v>145</v>
      </c>
      <c r="BF16" s="4770">
        <v>145</v>
      </c>
      <c r="BG16" s="4770">
        <v>145</v>
      </c>
      <c r="BH16" s="4770">
        <v>145</v>
      </c>
      <c r="BI16" s="4775">
        <v>2175</v>
      </c>
      <c r="BJ16" s="4776"/>
      <c r="BK16" s="4776"/>
      <c r="BL16" s="4776"/>
      <c r="BM16" s="4777"/>
      <c r="BN16" s="4776">
        <v>1152</v>
      </c>
      <c r="BO16" s="4776">
        <v>1152</v>
      </c>
      <c r="BP16" s="4778" t="s">
        <v>287</v>
      </c>
      <c r="BQ16" s="4777">
        <v>7692</v>
      </c>
      <c r="BR16" s="4776">
        <v>1152</v>
      </c>
      <c r="BS16" s="4770"/>
      <c r="BT16" s="4778" t="s">
        <v>287</v>
      </c>
      <c r="BU16" s="4770"/>
      <c r="BV16" s="4776">
        <v>1152</v>
      </c>
      <c r="BW16" s="4770"/>
      <c r="BX16" s="4778" t="s">
        <v>287</v>
      </c>
      <c r="BY16" s="4770"/>
      <c r="BZ16" s="4776">
        <v>1152</v>
      </c>
      <c r="CA16" s="4770"/>
      <c r="CB16" s="4778" t="s">
        <v>287</v>
      </c>
      <c r="CC16" s="4770"/>
      <c r="CD16" s="4776">
        <v>1152</v>
      </c>
      <c r="CE16" s="4770"/>
      <c r="CF16" s="4778" t="s">
        <v>287</v>
      </c>
      <c r="CG16" s="4770"/>
      <c r="CH16" s="4776">
        <v>1152</v>
      </c>
      <c r="CI16" s="4770"/>
      <c r="CJ16" s="4778" t="s">
        <v>287</v>
      </c>
      <c r="CK16" s="4770"/>
      <c r="CL16" s="4776">
        <v>1152</v>
      </c>
      <c r="CM16" s="4770"/>
      <c r="CN16" s="4778" t="s">
        <v>287</v>
      </c>
      <c r="CO16" s="4770"/>
      <c r="CP16" s="4776">
        <v>1152</v>
      </c>
      <c r="CQ16" s="4770"/>
      <c r="CR16" s="4778" t="s">
        <v>287</v>
      </c>
      <c r="CS16" s="4770"/>
      <c r="CT16" s="4776">
        <v>1152</v>
      </c>
      <c r="CU16" s="4770"/>
      <c r="CV16" s="4778" t="s">
        <v>287</v>
      </c>
      <c r="CW16" s="4770"/>
      <c r="CX16" s="4776">
        <v>1152</v>
      </c>
      <c r="CY16" s="4770"/>
      <c r="CZ16" s="4778" t="s">
        <v>287</v>
      </c>
      <c r="DA16" s="4770"/>
      <c r="DB16" s="4776">
        <v>1152</v>
      </c>
      <c r="DC16" s="4770"/>
      <c r="DD16" s="4778" t="s">
        <v>287</v>
      </c>
      <c r="DE16" s="4770"/>
      <c r="DF16" s="4776">
        <v>1152</v>
      </c>
      <c r="DG16" s="4770"/>
      <c r="DH16" s="4778" t="s">
        <v>287</v>
      </c>
      <c r="DI16" s="4770"/>
      <c r="DJ16" s="4776">
        <v>1152</v>
      </c>
      <c r="DK16" s="4770"/>
      <c r="DL16" s="4778" t="s">
        <v>287</v>
      </c>
      <c r="DM16" s="4770"/>
      <c r="DN16" s="4776">
        <v>1152</v>
      </c>
      <c r="DO16" s="4770"/>
      <c r="DP16" s="4778" t="s">
        <v>287</v>
      </c>
      <c r="DQ16" s="4770"/>
      <c r="DR16" s="4776">
        <v>1152</v>
      </c>
      <c r="DS16" s="4770"/>
      <c r="DT16" s="4778" t="s">
        <v>287</v>
      </c>
      <c r="DU16" s="4770"/>
      <c r="DV16" s="4779">
        <f>BJ16+BN16+BR16+BV16+BZ16+CD16+CH16+CL16+CP16+CT16+CX16+DB16+DF16+DJ16+DN16+DR16</f>
        <v>17280</v>
      </c>
      <c r="DW16" s="4770" t="s">
        <v>288</v>
      </c>
      <c r="DX16" s="4770" t="s">
        <v>289</v>
      </c>
      <c r="DY16" s="4770" t="s">
        <v>1312</v>
      </c>
      <c r="DZ16" s="4770" t="s">
        <v>1313</v>
      </c>
      <c r="EA16" s="4770">
        <v>3779595</v>
      </c>
      <c r="EB16" s="4770" t="s">
        <v>1314</v>
      </c>
      <c r="EC16" s="4770" t="s">
        <v>1055</v>
      </c>
      <c r="ED16" s="4770" t="s">
        <v>56</v>
      </c>
      <c r="EE16" s="4770" t="s">
        <v>2212</v>
      </c>
      <c r="EF16" s="4770" t="s">
        <v>2213</v>
      </c>
      <c r="EG16" s="4770" t="s">
        <v>2214</v>
      </c>
      <c r="EH16" s="4313" t="s">
        <v>2215</v>
      </c>
      <c r="EI16" s="4724"/>
      <c r="EJ16" s="4724"/>
      <c r="EK16" s="4724"/>
      <c r="EL16" s="4752"/>
    </row>
    <row r="17" spans="1:142" ht="168" customHeight="1">
      <c r="A17" s="4768" t="s">
        <v>1303</v>
      </c>
      <c r="B17" s="4769">
        <v>0.31</v>
      </c>
      <c r="C17" s="4770" t="s">
        <v>1887</v>
      </c>
      <c r="D17" s="4771">
        <v>3.8699999999999998E-2</v>
      </c>
      <c r="E17" s="4770" t="s">
        <v>1305</v>
      </c>
      <c r="F17" s="4770" t="s">
        <v>1306</v>
      </c>
      <c r="G17" s="4772" t="s">
        <v>299</v>
      </c>
      <c r="H17" s="4770" t="s">
        <v>26</v>
      </c>
      <c r="I17" s="4770" t="s">
        <v>437</v>
      </c>
      <c r="J17" s="4770" t="s">
        <v>437</v>
      </c>
      <c r="K17" s="4746"/>
      <c r="L17" s="4746">
        <v>50770</v>
      </c>
      <c r="M17" s="4248">
        <v>0.05</v>
      </c>
      <c r="N17" s="4248">
        <v>0.1</v>
      </c>
      <c r="O17" s="4248">
        <v>0.5</v>
      </c>
      <c r="P17" s="4248">
        <v>0.54</v>
      </c>
      <c r="Q17" s="4248">
        <v>0.57999999999999996</v>
      </c>
      <c r="R17" s="4248">
        <v>0.62</v>
      </c>
      <c r="S17" s="4248">
        <v>0.64</v>
      </c>
      <c r="T17" s="4248">
        <v>0.68</v>
      </c>
      <c r="U17" s="4248">
        <v>0.72</v>
      </c>
      <c r="V17" s="4248">
        <v>0.76</v>
      </c>
      <c r="W17" s="4248">
        <v>0.8</v>
      </c>
      <c r="X17" s="4248">
        <v>0.84</v>
      </c>
      <c r="Y17" s="4248">
        <v>0.88</v>
      </c>
      <c r="Z17" s="4248">
        <v>0.92</v>
      </c>
      <c r="AA17" s="4248">
        <v>0.96</v>
      </c>
      <c r="AB17" s="4248">
        <v>1</v>
      </c>
      <c r="AC17" s="4773">
        <v>1</v>
      </c>
      <c r="AD17" s="4772"/>
      <c r="AE17" s="4770" t="s">
        <v>1337</v>
      </c>
      <c r="AF17" s="4771">
        <v>4.7999999999999996E-3</v>
      </c>
      <c r="AG17" s="4770" t="s">
        <v>1905</v>
      </c>
      <c r="AH17" s="4770" t="s">
        <v>1906</v>
      </c>
      <c r="AI17" s="4770" t="s">
        <v>1340</v>
      </c>
      <c r="AJ17" s="4770" t="s">
        <v>1341</v>
      </c>
      <c r="AK17" s="4770" t="s">
        <v>1907</v>
      </c>
      <c r="AL17" s="4770" t="s">
        <v>20</v>
      </c>
      <c r="AM17" s="4311" t="str">
        <f t="shared" si="0"/>
        <v>NO</v>
      </c>
      <c r="AN17" s="4770" t="s">
        <v>437</v>
      </c>
      <c r="AO17" s="4770" t="s">
        <v>437</v>
      </c>
      <c r="AP17" s="4770" t="s">
        <v>437</v>
      </c>
      <c r="AQ17" s="4746">
        <v>45292</v>
      </c>
      <c r="AR17" s="4746">
        <v>50770</v>
      </c>
      <c r="AS17" s="4770">
        <v>0</v>
      </c>
      <c r="AT17" s="4770">
        <v>20</v>
      </c>
      <c r="AU17" s="4770">
        <v>20</v>
      </c>
      <c r="AV17" s="4770">
        <v>20</v>
      </c>
      <c r="AW17" s="4770">
        <v>20</v>
      </c>
      <c r="AX17" s="4770">
        <v>20</v>
      </c>
      <c r="AY17" s="4770">
        <v>20</v>
      </c>
      <c r="AZ17" s="4770">
        <v>20</v>
      </c>
      <c r="BA17" s="4770">
        <v>20</v>
      </c>
      <c r="BB17" s="4770">
        <v>20</v>
      </c>
      <c r="BC17" s="4770">
        <v>20</v>
      </c>
      <c r="BD17" s="4770">
        <v>20</v>
      </c>
      <c r="BE17" s="4770">
        <v>20</v>
      </c>
      <c r="BF17" s="4770">
        <v>20</v>
      </c>
      <c r="BG17" s="4770">
        <v>20</v>
      </c>
      <c r="BH17" s="4770">
        <v>20</v>
      </c>
      <c r="BI17" s="4775">
        <v>300</v>
      </c>
      <c r="BJ17" s="4776"/>
      <c r="BK17" s="4776"/>
      <c r="BL17" s="4776"/>
      <c r="BM17" s="4777"/>
      <c r="BN17" s="4776">
        <v>141</v>
      </c>
      <c r="BO17" s="4776">
        <v>141</v>
      </c>
      <c r="BP17" s="4778" t="s">
        <v>287</v>
      </c>
      <c r="BQ17" s="4777">
        <v>7692</v>
      </c>
      <c r="BR17" s="4776">
        <v>141</v>
      </c>
      <c r="BS17" s="4770"/>
      <c r="BT17" s="4778" t="s">
        <v>287</v>
      </c>
      <c r="BU17" s="4770"/>
      <c r="BV17" s="4776">
        <v>141</v>
      </c>
      <c r="BW17" s="4770"/>
      <c r="BX17" s="4778" t="s">
        <v>287</v>
      </c>
      <c r="BY17" s="4770"/>
      <c r="BZ17" s="4776">
        <v>141</v>
      </c>
      <c r="CA17" s="4770"/>
      <c r="CB17" s="4778" t="s">
        <v>287</v>
      </c>
      <c r="CC17" s="4770"/>
      <c r="CD17" s="4776">
        <v>141</v>
      </c>
      <c r="CE17" s="4770"/>
      <c r="CF17" s="4778" t="s">
        <v>287</v>
      </c>
      <c r="CG17" s="4770"/>
      <c r="CH17" s="4776">
        <v>141</v>
      </c>
      <c r="CI17" s="4770"/>
      <c r="CJ17" s="4778" t="s">
        <v>287</v>
      </c>
      <c r="CK17" s="4770"/>
      <c r="CL17" s="4776">
        <v>141</v>
      </c>
      <c r="CM17" s="4770"/>
      <c r="CN17" s="4778" t="s">
        <v>287</v>
      </c>
      <c r="CO17" s="4770"/>
      <c r="CP17" s="4776">
        <v>141</v>
      </c>
      <c r="CQ17" s="4770"/>
      <c r="CR17" s="4778" t="s">
        <v>287</v>
      </c>
      <c r="CS17" s="4770"/>
      <c r="CT17" s="4776">
        <v>141</v>
      </c>
      <c r="CU17" s="4770"/>
      <c r="CV17" s="4778" t="s">
        <v>287</v>
      </c>
      <c r="CW17" s="4770"/>
      <c r="CX17" s="4776">
        <v>141</v>
      </c>
      <c r="CY17" s="4770"/>
      <c r="CZ17" s="4778" t="s">
        <v>287</v>
      </c>
      <c r="DA17" s="4770"/>
      <c r="DB17" s="4776">
        <v>141</v>
      </c>
      <c r="DC17" s="4770"/>
      <c r="DD17" s="4778" t="s">
        <v>287</v>
      </c>
      <c r="DE17" s="4770"/>
      <c r="DF17" s="4776">
        <v>141</v>
      </c>
      <c r="DG17" s="4770"/>
      <c r="DH17" s="4778" t="s">
        <v>287</v>
      </c>
      <c r="DI17" s="4770"/>
      <c r="DJ17" s="4776">
        <v>141</v>
      </c>
      <c r="DK17" s="4770"/>
      <c r="DL17" s="4778" t="s">
        <v>287</v>
      </c>
      <c r="DM17" s="4770"/>
      <c r="DN17" s="4776">
        <v>141</v>
      </c>
      <c r="DO17" s="4770"/>
      <c r="DP17" s="4778" t="s">
        <v>287</v>
      </c>
      <c r="DQ17" s="4770"/>
      <c r="DR17" s="4776">
        <v>141</v>
      </c>
      <c r="DS17" s="4770"/>
      <c r="DT17" s="4778" t="s">
        <v>287</v>
      </c>
      <c r="DU17" s="4770"/>
      <c r="DV17" s="4779">
        <f t="shared" si="1"/>
        <v>2115</v>
      </c>
      <c r="DW17" s="4770" t="s">
        <v>288</v>
      </c>
      <c r="DX17" s="4770" t="s">
        <v>289</v>
      </c>
      <c r="DY17" s="4770" t="s">
        <v>1312</v>
      </c>
      <c r="DZ17" s="4770" t="s">
        <v>1313</v>
      </c>
      <c r="EA17" s="4770">
        <v>3779595</v>
      </c>
      <c r="EB17" s="4770" t="s">
        <v>1314</v>
      </c>
      <c r="EC17" s="4770" t="s">
        <v>1148</v>
      </c>
      <c r="ED17" s="4770" t="s">
        <v>1343</v>
      </c>
      <c r="EE17" s="4770" t="s">
        <v>2216</v>
      </c>
      <c r="EF17" s="4770" t="s">
        <v>1356</v>
      </c>
      <c r="EG17" s="4770"/>
      <c r="EH17" s="4313" t="s">
        <v>2217</v>
      </c>
      <c r="EI17" s="4724"/>
      <c r="EJ17" s="4724"/>
      <c r="EK17" s="4724"/>
      <c r="EL17" s="4752"/>
    </row>
    <row r="18" spans="1:142" ht="168.75" customHeight="1">
      <c r="A18" s="4768" t="s">
        <v>1303</v>
      </c>
      <c r="B18" s="4769">
        <v>0.31</v>
      </c>
      <c r="C18" s="4770" t="s">
        <v>1887</v>
      </c>
      <c r="D18" s="4771">
        <v>3.8699999999999998E-2</v>
      </c>
      <c r="E18" s="4770" t="s">
        <v>1305</v>
      </c>
      <c r="F18" s="4770" t="s">
        <v>1306</v>
      </c>
      <c r="G18" s="4772" t="s">
        <v>299</v>
      </c>
      <c r="H18" s="4770" t="s">
        <v>26</v>
      </c>
      <c r="I18" s="4770" t="s">
        <v>437</v>
      </c>
      <c r="J18" s="4770" t="s">
        <v>437</v>
      </c>
      <c r="K18" s="4746"/>
      <c r="L18" s="4746">
        <v>50770</v>
      </c>
      <c r="M18" s="4248">
        <v>0.05</v>
      </c>
      <c r="N18" s="4248">
        <v>0.1</v>
      </c>
      <c r="O18" s="4248">
        <v>0.5</v>
      </c>
      <c r="P18" s="4248">
        <v>0.54</v>
      </c>
      <c r="Q18" s="4248">
        <v>0.57999999999999996</v>
      </c>
      <c r="R18" s="4248">
        <v>0.62</v>
      </c>
      <c r="S18" s="4248">
        <v>0.64</v>
      </c>
      <c r="T18" s="4248">
        <v>0.68</v>
      </c>
      <c r="U18" s="4248">
        <v>0.72</v>
      </c>
      <c r="V18" s="4248">
        <v>0.76</v>
      </c>
      <c r="W18" s="4248">
        <v>0.8</v>
      </c>
      <c r="X18" s="4248">
        <v>0.84</v>
      </c>
      <c r="Y18" s="4248">
        <v>0.88</v>
      </c>
      <c r="Z18" s="4248">
        <v>0.92</v>
      </c>
      <c r="AA18" s="4248">
        <v>0.96</v>
      </c>
      <c r="AB18" s="4248">
        <v>1</v>
      </c>
      <c r="AC18" s="4773">
        <v>1</v>
      </c>
      <c r="AD18" s="4772"/>
      <c r="AE18" s="4770" t="s">
        <v>1909</v>
      </c>
      <c r="AF18" s="4771">
        <v>4.7999999999999996E-3</v>
      </c>
      <c r="AG18" s="4770" t="s">
        <v>1910</v>
      </c>
      <c r="AH18" s="4770" t="s">
        <v>1911</v>
      </c>
      <c r="AI18" s="4772" t="s">
        <v>1310</v>
      </c>
      <c r="AJ18" s="4770" t="s">
        <v>1347</v>
      </c>
      <c r="AK18" s="4770" t="s">
        <v>334</v>
      </c>
      <c r="AL18" s="4772" t="s">
        <v>20</v>
      </c>
      <c r="AM18" s="4311" t="str">
        <f t="shared" si="0"/>
        <v>SI</v>
      </c>
      <c r="AN18" s="4772">
        <v>114</v>
      </c>
      <c r="AO18" s="4772">
        <v>400</v>
      </c>
      <c r="AP18" s="4772">
        <v>2022</v>
      </c>
      <c r="AQ18" s="4774"/>
      <c r="AR18" s="4746">
        <v>50770</v>
      </c>
      <c r="AS18" s="4770">
        <v>400</v>
      </c>
      <c r="AT18" s="4770">
        <v>420</v>
      </c>
      <c r="AU18" s="4770">
        <v>440</v>
      </c>
      <c r="AV18" s="4770">
        <v>460</v>
      </c>
      <c r="AW18" s="4770">
        <v>480</v>
      </c>
      <c r="AX18" s="4770">
        <v>500</v>
      </c>
      <c r="AY18" s="4770">
        <v>520</v>
      </c>
      <c r="AZ18" s="4770">
        <v>540</v>
      </c>
      <c r="BA18" s="4770">
        <v>560</v>
      </c>
      <c r="BB18" s="4770">
        <v>580</v>
      </c>
      <c r="BC18" s="4770">
        <v>600</v>
      </c>
      <c r="BD18" s="4770">
        <v>620</v>
      </c>
      <c r="BE18" s="4770">
        <v>640</v>
      </c>
      <c r="BF18" s="4770">
        <v>660</v>
      </c>
      <c r="BG18" s="4770">
        <v>680</v>
      </c>
      <c r="BH18" s="4770">
        <v>700</v>
      </c>
      <c r="BI18" s="4782">
        <v>8800</v>
      </c>
      <c r="BJ18" s="4776">
        <v>151</v>
      </c>
      <c r="BK18" s="4776">
        <v>151</v>
      </c>
      <c r="BL18" s="4776" t="s">
        <v>574</v>
      </c>
      <c r="BM18" s="4777">
        <v>7740</v>
      </c>
      <c r="BN18" s="4776">
        <v>156</v>
      </c>
      <c r="BO18" s="4776">
        <v>156</v>
      </c>
      <c r="BP18" s="4778" t="s">
        <v>574</v>
      </c>
      <c r="BQ18" s="4777">
        <v>7740</v>
      </c>
      <c r="BR18" s="4776">
        <v>161</v>
      </c>
      <c r="BS18" s="4770"/>
      <c r="BT18" s="4778" t="s">
        <v>574</v>
      </c>
      <c r="BU18" s="4770"/>
      <c r="BV18" s="4776">
        <v>166</v>
      </c>
      <c r="BW18" s="4770"/>
      <c r="BX18" s="4778" t="s">
        <v>574</v>
      </c>
      <c r="BY18" s="4770"/>
      <c r="BZ18" s="4776">
        <v>171</v>
      </c>
      <c r="CA18" s="4770"/>
      <c r="CB18" s="4778" t="s">
        <v>574</v>
      </c>
      <c r="CC18" s="4770"/>
      <c r="CD18" s="4776">
        <v>176</v>
      </c>
      <c r="CE18" s="4770"/>
      <c r="CF18" s="4778" t="s">
        <v>574</v>
      </c>
      <c r="CG18" s="4770"/>
      <c r="CH18" s="4776">
        <v>181</v>
      </c>
      <c r="CI18" s="4770"/>
      <c r="CJ18" s="4778" t="s">
        <v>574</v>
      </c>
      <c r="CK18" s="4770"/>
      <c r="CL18" s="4776">
        <v>186</v>
      </c>
      <c r="CM18" s="4770"/>
      <c r="CN18" s="4778" t="s">
        <v>574</v>
      </c>
      <c r="CO18" s="4770"/>
      <c r="CP18" s="4776">
        <v>192</v>
      </c>
      <c r="CQ18" s="4770"/>
      <c r="CR18" s="4778" t="s">
        <v>574</v>
      </c>
      <c r="CS18" s="4770"/>
      <c r="CT18" s="4776">
        <v>198</v>
      </c>
      <c r="CU18" s="4770"/>
      <c r="CV18" s="4778" t="s">
        <v>574</v>
      </c>
      <c r="CW18" s="4770"/>
      <c r="CX18" s="4776">
        <v>204</v>
      </c>
      <c r="CY18" s="4770"/>
      <c r="CZ18" s="4778" t="s">
        <v>574</v>
      </c>
      <c r="DA18" s="4770"/>
      <c r="DB18" s="4776">
        <v>210</v>
      </c>
      <c r="DC18" s="4770"/>
      <c r="DD18" s="4778" t="s">
        <v>574</v>
      </c>
      <c r="DE18" s="4770"/>
      <c r="DF18" s="4776">
        <v>216</v>
      </c>
      <c r="DG18" s="4770"/>
      <c r="DH18" s="4778" t="s">
        <v>574</v>
      </c>
      <c r="DI18" s="4770"/>
      <c r="DJ18" s="4776">
        <v>222</v>
      </c>
      <c r="DK18" s="4770"/>
      <c r="DL18" s="4778" t="s">
        <v>574</v>
      </c>
      <c r="DM18" s="4770"/>
      <c r="DN18" s="4776">
        <v>229</v>
      </c>
      <c r="DO18" s="4770"/>
      <c r="DP18" s="4778" t="s">
        <v>574</v>
      </c>
      <c r="DQ18" s="4770"/>
      <c r="DR18" s="4776">
        <v>236</v>
      </c>
      <c r="DS18" s="4770"/>
      <c r="DT18" s="4778" t="s">
        <v>574</v>
      </c>
      <c r="DU18" s="4770"/>
      <c r="DV18" s="4779">
        <f t="shared" si="1"/>
        <v>3055</v>
      </c>
      <c r="DW18" s="4780" t="s">
        <v>300</v>
      </c>
      <c r="DX18" s="4780" t="s">
        <v>56</v>
      </c>
      <c r="DY18" s="4780" t="s">
        <v>339</v>
      </c>
      <c r="DZ18" s="4780" t="s">
        <v>340</v>
      </c>
      <c r="EA18" s="4780" t="s">
        <v>341</v>
      </c>
      <c r="EB18" s="4312" t="s">
        <v>342</v>
      </c>
      <c r="EC18" s="4770"/>
      <c r="ED18" s="4770"/>
      <c r="EE18" s="4770"/>
      <c r="EF18" s="4770"/>
      <c r="EG18" s="4770"/>
      <c r="EH18" s="4781"/>
      <c r="EI18" s="4724"/>
      <c r="EJ18" s="4724"/>
      <c r="EK18" s="4724"/>
      <c r="EL18" s="4724"/>
    </row>
    <row r="19" spans="1:142" s="4563" customFormat="1" ht="168.75" customHeight="1">
      <c r="A19" s="4783" t="s">
        <v>1303</v>
      </c>
      <c r="B19" s="4784">
        <v>0.31</v>
      </c>
      <c r="C19" s="4785" t="s">
        <v>1887</v>
      </c>
      <c r="D19" s="4786">
        <v>3.8699999999999998E-2</v>
      </c>
      <c r="E19" s="4785" t="s">
        <v>1305</v>
      </c>
      <c r="F19" s="4785" t="s">
        <v>1306</v>
      </c>
      <c r="G19" s="4787" t="s">
        <v>299</v>
      </c>
      <c r="H19" s="4785" t="s">
        <v>26</v>
      </c>
      <c r="I19" s="4785" t="s">
        <v>437</v>
      </c>
      <c r="J19" s="4785" t="s">
        <v>437</v>
      </c>
      <c r="K19" s="4788"/>
      <c r="L19" s="4788">
        <v>50770</v>
      </c>
      <c r="M19" s="4559">
        <v>0.05</v>
      </c>
      <c r="N19" s="4559">
        <v>0.1</v>
      </c>
      <c r="O19" s="4559">
        <v>0.5</v>
      </c>
      <c r="P19" s="4559">
        <v>0.54</v>
      </c>
      <c r="Q19" s="4559">
        <v>0.57999999999999996</v>
      </c>
      <c r="R19" s="4559">
        <v>0.62</v>
      </c>
      <c r="S19" s="4559">
        <v>0.64</v>
      </c>
      <c r="T19" s="4559">
        <v>0.68</v>
      </c>
      <c r="U19" s="4559">
        <v>0.72</v>
      </c>
      <c r="V19" s="4559">
        <v>0.76</v>
      </c>
      <c r="W19" s="4559">
        <v>0.8</v>
      </c>
      <c r="X19" s="4559">
        <v>0.84</v>
      </c>
      <c r="Y19" s="4559">
        <v>0.88</v>
      </c>
      <c r="Z19" s="4559">
        <v>0.92</v>
      </c>
      <c r="AA19" s="4559">
        <v>0.96</v>
      </c>
      <c r="AB19" s="4559">
        <v>1</v>
      </c>
      <c r="AC19" s="4789">
        <v>1</v>
      </c>
      <c r="AD19" s="4787"/>
      <c r="AE19" s="4785" t="s">
        <v>1912</v>
      </c>
      <c r="AF19" s="4786">
        <v>4.7999999999999996E-3</v>
      </c>
      <c r="AG19" s="4785" t="s">
        <v>1913</v>
      </c>
      <c r="AH19" s="4785" t="s">
        <v>2218</v>
      </c>
      <c r="AI19" s="4785" t="s">
        <v>1322</v>
      </c>
      <c r="AJ19" s="4785" t="s">
        <v>1323</v>
      </c>
      <c r="AK19" s="4785" t="s">
        <v>1403</v>
      </c>
      <c r="AL19" s="4790" t="s">
        <v>20</v>
      </c>
      <c r="AM19" s="4560" t="str">
        <f t="shared" si="0"/>
        <v>NO</v>
      </c>
      <c r="AN19" s="4790" t="s">
        <v>437</v>
      </c>
      <c r="AO19" s="4790" t="s">
        <v>437</v>
      </c>
      <c r="AP19" s="4790" t="s">
        <v>437</v>
      </c>
      <c r="AQ19" s="4791"/>
      <c r="AR19" s="4788">
        <v>50770</v>
      </c>
      <c r="AS19" s="4792">
        <v>0.05</v>
      </c>
      <c r="AT19" s="4792">
        <v>0.05</v>
      </c>
      <c r="AU19" s="4792">
        <v>0.3</v>
      </c>
      <c r="AV19" s="4792">
        <v>0.5</v>
      </c>
      <c r="AW19" s="4792">
        <v>0.54</v>
      </c>
      <c r="AX19" s="4793">
        <v>0.57999999999999996</v>
      </c>
      <c r="AY19" s="4793">
        <v>0.62</v>
      </c>
      <c r="AZ19" s="4793">
        <v>0.66</v>
      </c>
      <c r="BA19" s="4793">
        <v>0.72</v>
      </c>
      <c r="BB19" s="4793">
        <v>0.76</v>
      </c>
      <c r="BC19" s="4793">
        <v>0.8</v>
      </c>
      <c r="BD19" s="4793">
        <v>0.84</v>
      </c>
      <c r="BE19" s="4793">
        <v>0.88</v>
      </c>
      <c r="BF19" s="4793">
        <v>0.92</v>
      </c>
      <c r="BG19" s="4793">
        <v>0.96</v>
      </c>
      <c r="BH19" s="4793">
        <v>1</v>
      </c>
      <c r="BI19" s="4794">
        <v>1</v>
      </c>
      <c r="BJ19" s="4795">
        <v>513</v>
      </c>
      <c r="BK19" s="4795">
        <v>513</v>
      </c>
      <c r="BL19" s="4795" t="s">
        <v>574</v>
      </c>
      <c r="BM19" s="4790">
        <v>7879</v>
      </c>
      <c r="BN19" s="4795">
        <v>1600</v>
      </c>
      <c r="BO19" s="4795">
        <v>1600</v>
      </c>
      <c r="BP19" s="4796" t="s">
        <v>574</v>
      </c>
      <c r="BQ19" s="4790">
        <v>7879</v>
      </c>
      <c r="BR19" s="4795">
        <v>1840</v>
      </c>
      <c r="BS19" s="4785"/>
      <c r="BT19" s="4796" t="s">
        <v>574</v>
      </c>
      <c r="BU19" s="4785"/>
      <c r="BV19" s="4795">
        <v>3916</v>
      </c>
      <c r="BW19" s="4785"/>
      <c r="BX19" s="4796" t="s">
        <v>574</v>
      </c>
      <c r="BY19" s="4785"/>
      <c r="BZ19" s="4795">
        <v>2703</v>
      </c>
      <c r="CA19" s="4785"/>
      <c r="CB19" s="4796" t="s">
        <v>574</v>
      </c>
      <c r="CC19" s="4785"/>
      <c r="CD19" s="4795"/>
      <c r="CE19" s="4785"/>
      <c r="CF19" s="4796"/>
      <c r="CG19" s="4785"/>
      <c r="CH19" s="4795"/>
      <c r="CI19" s="4785"/>
      <c r="CJ19" s="4796"/>
      <c r="CK19" s="4785"/>
      <c r="CL19" s="4795"/>
      <c r="CM19" s="4785"/>
      <c r="CN19" s="4796"/>
      <c r="CO19" s="4785"/>
      <c r="CP19" s="4795"/>
      <c r="CQ19" s="4785"/>
      <c r="CR19" s="4796"/>
      <c r="CS19" s="4785"/>
      <c r="CT19" s="4795"/>
      <c r="CU19" s="4785"/>
      <c r="CV19" s="4796"/>
      <c r="CW19" s="4785"/>
      <c r="CX19" s="4795"/>
      <c r="CY19" s="4785"/>
      <c r="CZ19" s="4796"/>
      <c r="DA19" s="4785"/>
      <c r="DB19" s="4795"/>
      <c r="DC19" s="4785"/>
      <c r="DD19" s="4796"/>
      <c r="DE19" s="4785"/>
      <c r="DF19" s="4795"/>
      <c r="DG19" s="4785"/>
      <c r="DH19" s="4796"/>
      <c r="DI19" s="4785"/>
      <c r="DJ19" s="4795"/>
      <c r="DK19" s="4785"/>
      <c r="DL19" s="4796"/>
      <c r="DM19" s="4785"/>
      <c r="DN19" s="4795"/>
      <c r="DO19" s="4785"/>
      <c r="DP19" s="4796"/>
      <c r="DQ19" s="4785"/>
      <c r="DR19" s="4795"/>
      <c r="DS19" s="4785"/>
      <c r="DT19" s="4796"/>
      <c r="DU19" s="4785"/>
      <c r="DV19" s="4797">
        <f t="shared" si="1"/>
        <v>10572</v>
      </c>
      <c r="DW19" s="4785" t="s">
        <v>1148</v>
      </c>
      <c r="DX19" s="4785" t="s">
        <v>1354</v>
      </c>
      <c r="DY19" s="4785" t="s">
        <v>1355</v>
      </c>
      <c r="DZ19" s="4785" t="s">
        <v>1356</v>
      </c>
      <c r="EA19" s="4798">
        <v>3155642551</v>
      </c>
      <c r="EB19" s="4561" t="s">
        <v>1914</v>
      </c>
      <c r="EC19" s="4785" t="s">
        <v>1130</v>
      </c>
      <c r="ED19" s="4785" t="s">
        <v>1915</v>
      </c>
      <c r="EE19" s="4785" t="s">
        <v>1360</v>
      </c>
      <c r="EF19" s="4785" t="s">
        <v>1916</v>
      </c>
      <c r="EG19" s="4785">
        <v>3779595</v>
      </c>
      <c r="EH19" s="4562" t="s">
        <v>647</v>
      </c>
      <c r="EI19" s="4799"/>
      <c r="EJ19" s="4799"/>
      <c r="EK19" s="4799"/>
      <c r="EL19" s="4799"/>
    </row>
    <row r="20" spans="1:142" s="4520" customFormat="1" ht="168.75" customHeight="1">
      <c r="A20" s="4768" t="s">
        <v>1303</v>
      </c>
      <c r="B20" s="4769">
        <v>0.31</v>
      </c>
      <c r="C20" s="4316" t="s">
        <v>1918</v>
      </c>
      <c r="D20" s="4771">
        <v>3.8699999999999998E-2</v>
      </c>
      <c r="E20" s="4770" t="s">
        <v>2219</v>
      </c>
      <c r="F20" s="4770" t="s">
        <v>2220</v>
      </c>
      <c r="G20" s="4770" t="s">
        <v>278</v>
      </c>
      <c r="H20" s="4770" t="s">
        <v>26</v>
      </c>
      <c r="I20" s="4770" t="s">
        <v>437</v>
      </c>
      <c r="J20" s="4770" t="s">
        <v>437</v>
      </c>
      <c r="K20" s="4746"/>
      <c r="L20" s="4746">
        <v>50770</v>
      </c>
      <c r="M20" s="4248">
        <v>0.05</v>
      </c>
      <c r="N20" s="4248">
        <v>0.1</v>
      </c>
      <c r="O20" s="4248">
        <v>0.5</v>
      </c>
      <c r="P20" s="4248">
        <v>0.54</v>
      </c>
      <c r="Q20" s="4248">
        <v>0.57999999999999996</v>
      </c>
      <c r="R20" s="4248">
        <v>0.62</v>
      </c>
      <c r="S20" s="4248">
        <v>0.64</v>
      </c>
      <c r="T20" s="4248">
        <v>0.68</v>
      </c>
      <c r="U20" s="4248">
        <v>0.72</v>
      </c>
      <c r="V20" s="4248">
        <v>0.76</v>
      </c>
      <c r="W20" s="4248">
        <v>0.8</v>
      </c>
      <c r="X20" s="4248">
        <v>0.84</v>
      </c>
      <c r="Y20" s="4248">
        <v>0.88</v>
      </c>
      <c r="Z20" s="4248">
        <v>0.92</v>
      </c>
      <c r="AA20" s="4248">
        <v>0.96</v>
      </c>
      <c r="AB20" s="4248">
        <v>1</v>
      </c>
      <c r="AC20" s="4773">
        <v>1</v>
      </c>
      <c r="AD20" s="4770" t="s">
        <v>1365</v>
      </c>
      <c r="AE20" s="4770" t="s">
        <v>2221</v>
      </c>
      <c r="AF20" s="4771">
        <v>1.9300000000000001E-2</v>
      </c>
      <c r="AG20" s="4770" t="s">
        <v>2222</v>
      </c>
      <c r="AH20" s="4770" t="s">
        <v>2223</v>
      </c>
      <c r="AI20" s="4770" t="s">
        <v>1367</v>
      </c>
      <c r="AJ20" s="4770" t="s">
        <v>1368</v>
      </c>
      <c r="AK20" s="4770" t="s">
        <v>1369</v>
      </c>
      <c r="AL20" s="4777" t="s">
        <v>20</v>
      </c>
      <c r="AM20" s="4311" t="str">
        <f t="shared" si="0"/>
        <v>NO</v>
      </c>
      <c r="AN20" s="4770" t="s">
        <v>437</v>
      </c>
      <c r="AO20" s="4770">
        <v>200</v>
      </c>
      <c r="AP20" s="4770">
        <v>2022</v>
      </c>
      <c r="AQ20" s="4746"/>
      <c r="AR20" s="4746">
        <v>50770</v>
      </c>
      <c r="AS20" s="4770">
        <v>200</v>
      </c>
      <c r="AT20" s="4770">
        <v>200</v>
      </c>
      <c r="AU20" s="4770">
        <v>200</v>
      </c>
      <c r="AV20" s="4770">
        <v>200</v>
      </c>
      <c r="AW20" s="4770">
        <v>200</v>
      </c>
      <c r="AX20" s="4770">
        <v>200</v>
      </c>
      <c r="AY20" s="4770">
        <v>200</v>
      </c>
      <c r="AZ20" s="4770">
        <v>200</v>
      </c>
      <c r="BA20" s="4770">
        <v>200</v>
      </c>
      <c r="BB20" s="4770">
        <v>200</v>
      </c>
      <c r="BC20" s="4770">
        <v>200</v>
      </c>
      <c r="BD20" s="4770">
        <v>200</v>
      </c>
      <c r="BE20" s="4770">
        <v>200</v>
      </c>
      <c r="BF20" s="4770">
        <v>200</v>
      </c>
      <c r="BG20" s="4770">
        <v>200</v>
      </c>
      <c r="BH20" s="4770">
        <v>200</v>
      </c>
      <c r="BI20" s="4800">
        <f t="shared" ref="BI20" si="2">SUM(AS20:BH20)</f>
        <v>3200</v>
      </c>
      <c r="BJ20" s="4776">
        <v>396</v>
      </c>
      <c r="BK20" s="4776">
        <v>396</v>
      </c>
      <c r="BL20" s="4776" t="s">
        <v>574</v>
      </c>
      <c r="BM20" s="4777">
        <v>7746</v>
      </c>
      <c r="BN20" s="4776">
        <v>396</v>
      </c>
      <c r="BO20" s="4776">
        <v>396</v>
      </c>
      <c r="BP20" s="4778" t="s">
        <v>574</v>
      </c>
      <c r="BQ20" s="4777">
        <v>7746</v>
      </c>
      <c r="BR20" s="4776">
        <v>396</v>
      </c>
      <c r="BS20" s="4770"/>
      <c r="BT20" s="4778" t="s">
        <v>574</v>
      </c>
      <c r="BU20" s="4770"/>
      <c r="BV20" s="4776">
        <v>396</v>
      </c>
      <c r="BW20" s="4770"/>
      <c r="BX20" s="4778" t="s">
        <v>574</v>
      </c>
      <c r="BY20" s="4770"/>
      <c r="BZ20" s="4776">
        <v>396</v>
      </c>
      <c r="CA20" s="4770"/>
      <c r="CB20" s="4778" t="s">
        <v>574</v>
      </c>
      <c r="CC20" s="4770"/>
      <c r="CD20" s="4776">
        <v>396</v>
      </c>
      <c r="CE20" s="4770"/>
      <c r="CF20" s="4778" t="s">
        <v>574</v>
      </c>
      <c r="CG20" s="4770"/>
      <c r="CH20" s="4776">
        <v>396</v>
      </c>
      <c r="CI20" s="4770"/>
      <c r="CJ20" s="4778" t="s">
        <v>574</v>
      </c>
      <c r="CK20" s="4770"/>
      <c r="CL20" s="4776">
        <v>396</v>
      </c>
      <c r="CM20" s="4770"/>
      <c r="CN20" s="4778" t="s">
        <v>574</v>
      </c>
      <c r="CO20" s="4770"/>
      <c r="CP20" s="4776">
        <v>396</v>
      </c>
      <c r="CQ20" s="4770"/>
      <c r="CR20" s="4778" t="s">
        <v>574</v>
      </c>
      <c r="CS20" s="4770"/>
      <c r="CT20" s="4776">
        <v>396</v>
      </c>
      <c r="CU20" s="4770"/>
      <c r="CV20" s="4778" t="s">
        <v>574</v>
      </c>
      <c r="CW20" s="4770"/>
      <c r="CX20" s="4776">
        <v>396</v>
      </c>
      <c r="CY20" s="4770"/>
      <c r="CZ20" s="4778" t="s">
        <v>574</v>
      </c>
      <c r="DA20" s="4770"/>
      <c r="DB20" s="4776">
        <v>396</v>
      </c>
      <c r="DC20" s="4770"/>
      <c r="DD20" s="4778" t="s">
        <v>574</v>
      </c>
      <c r="DE20" s="4770"/>
      <c r="DF20" s="4776">
        <v>396</v>
      </c>
      <c r="DG20" s="4770"/>
      <c r="DH20" s="4778" t="s">
        <v>574</v>
      </c>
      <c r="DI20" s="4770"/>
      <c r="DJ20" s="4776">
        <v>396</v>
      </c>
      <c r="DK20" s="4770"/>
      <c r="DL20" s="4778" t="s">
        <v>574</v>
      </c>
      <c r="DM20" s="4770"/>
      <c r="DN20" s="4776">
        <v>396</v>
      </c>
      <c r="DO20" s="4770"/>
      <c r="DP20" s="4778" t="s">
        <v>574</v>
      </c>
      <c r="DQ20" s="4770"/>
      <c r="DR20" s="4776">
        <v>1026</v>
      </c>
      <c r="DS20" s="4770"/>
      <c r="DT20" s="4778" t="s">
        <v>574</v>
      </c>
      <c r="DU20" s="4770"/>
      <c r="DV20" s="4779">
        <f t="shared" si="1"/>
        <v>6966</v>
      </c>
      <c r="DW20" s="4780" t="s">
        <v>205</v>
      </c>
      <c r="DX20" s="4770" t="s">
        <v>360</v>
      </c>
      <c r="DY20" s="4770" t="s">
        <v>1370</v>
      </c>
      <c r="DZ20" s="4770" t="s">
        <v>362</v>
      </c>
      <c r="EA20" s="4770" t="s">
        <v>363</v>
      </c>
      <c r="EB20" s="4317" t="s">
        <v>364</v>
      </c>
      <c r="EC20" s="4316" t="s">
        <v>2224</v>
      </c>
      <c r="ED20" s="4770" t="s">
        <v>2225</v>
      </c>
      <c r="EE20" s="4770" t="s">
        <v>2226</v>
      </c>
      <c r="EF20" s="4770" t="s">
        <v>2227</v>
      </c>
      <c r="EG20" s="4770" t="s">
        <v>2228</v>
      </c>
      <c r="EH20" s="4313" t="s">
        <v>2229</v>
      </c>
      <c r="EI20" s="4801"/>
      <c r="EJ20" s="4801"/>
      <c r="EK20" s="4801"/>
      <c r="EL20" s="4801"/>
    </row>
    <row r="21" spans="1:142" ht="168.75" customHeight="1">
      <c r="A21" s="4768" t="s">
        <v>1303</v>
      </c>
      <c r="B21" s="4769">
        <v>0.31</v>
      </c>
      <c r="C21" s="4770" t="s">
        <v>1918</v>
      </c>
      <c r="D21" s="4771">
        <v>3.8699999999999998E-2</v>
      </c>
      <c r="E21" s="4770" t="s">
        <v>2219</v>
      </c>
      <c r="F21" s="4770" t="s">
        <v>2220</v>
      </c>
      <c r="G21" s="4770" t="s">
        <v>278</v>
      </c>
      <c r="H21" s="4770" t="s">
        <v>26</v>
      </c>
      <c r="I21" s="4770" t="s">
        <v>437</v>
      </c>
      <c r="J21" s="4770" t="s">
        <v>437</v>
      </c>
      <c r="K21" s="4746"/>
      <c r="L21" s="4746">
        <v>50770</v>
      </c>
      <c r="M21" s="4248">
        <v>0.05</v>
      </c>
      <c r="N21" s="4248">
        <v>0.1</v>
      </c>
      <c r="O21" s="4248">
        <v>0.5</v>
      </c>
      <c r="P21" s="4248">
        <v>0.54</v>
      </c>
      <c r="Q21" s="4248">
        <v>0.57999999999999996</v>
      </c>
      <c r="R21" s="4248">
        <v>0.62</v>
      </c>
      <c r="S21" s="4248">
        <v>0.64</v>
      </c>
      <c r="T21" s="4248">
        <v>0.68</v>
      </c>
      <c r="U21" s="4248">
        <v>0.72</v>
      </c>
      <c r="V21" s="4248">
        <v>0.76</v>
      </c>
      <c r="W21" s="4248">
        <v>0.8</v>
      </c>
      <c r="X21" s="4248">
        <v>0.84</v>
      </c>
      <c r="Y21" s="4248">
        <v>0.88</v>
      </c>
      <c r="Z21" s="4248">
        <v>0.92</v>
      </c>
      <c r="AA21" s="4248">
        <v>0.96</v>
      </c>
      <c r="AB21" s="4248">
        <v>1</v>
      </c>
      <c r="AC21" s="4773">
        <v>1</v>
      </c>
      <c r="AD21" s="4770" t="s">
        <v>1365</v>
      </c>
      <c r="AE21" s="4770" t="s">
        <v>1926</v>
      </c>
      <c r="AF21" s="4771">
        <v>1.9300000000000001E-2</v>
      </c>
      <c r="AG21" s="4770" t="s">
        <v>1927</v>
      </c>
      <c r="AH21" s="4770" t="s">
        <v>1928</v>
      </c>
      <c r="AI21" s="4770" t="s">
        <v>1310</v>
      </c>
      <c r="AJ21" s="4770" t="s">
        <v>1929</v>
      </c>
      <c r="AK21" s="4770" t="s">
        <v>1375</v>
      </c>
      <c r="AL21" s="4770" t="s">
        <v>20</v>
      </c>
      <c r="AM21" s="4311" t="str">
        <f t="shared" si="0"/>
        <v>NO</v>
      </c>
      <c r="AN21" s="4770" t="s">
        <v>437</v>
      </c>
      <c r="AO21" s="4770" t="s">
        <v>437</v>
      </c>
      <c r="AP21" s="4770" t="s">
        <v>437</v>
      </c>
      <c r="AQ21" s="4746">
        <v>45292</v>
      </c>
      <c r="AR21" s="4746">
        <v>50770</v>
      </c>
      <c r="AS21" s="4770">
        <v>0</v>
      </c>
      <c r="AT21" s="4770">
        <v>20</v>
      </c>
      <c r="AU21" s="4770">
        <v>20</v>
      </c>
      <c r="AV21" s="4770">
        <v>20</v>
      </c>
      <c r="AW21" s="4770">
        <v>20</v>
      </c>
      <c r="AX21" s="4770">
        <v>20</v>
      </c>
      <c r="AY21" s="4770">
        <v>20</v>
      </c>
      <c r="AZ21" s="4770">
        <v>20</v>
      </c>
      <c r="BA21" s="4770">
        <v>20</v>
      </c>
      <c r="BB21" s="4770">
        <v>20</v>
      </c>
      <c r="BC21" s="4770">
        <v>20</v>
      </c>
      <c r="BD21" s="4770">
        <v>20</v>
      </c>
      <c r="BE21" s="4770">
        <v>20</v>
      </c>
      <c r="BF21" s="4770">
        <v>20</v>
      </c>
      <c r="BG21" s="4770">
        <v>20</v>
      </c>
      <c r="BH21" s="4770">
        <v>20</v>
      </c>
      <c r="BI21" s="4800">
        <f>SUM(AS21:BH21)</f>
        <v>300</v>
      </c>
      <c r="BJ21" s="4776"/>
      <c r="BK21" s="4776"/>
      <c r="BL21" s="4776"/>
      <c r="BM21" s="4777"/>
      <c r="BN21" s="4776">
        <v>328</v>
      </c>
      <c r="BO21" s="4776">
        <v>328</v>
      </c>
      <c r="BP21" s="4778" t="s">
        <v>574</v>
      </c>
      <c r="BQ21" s="4777">
        <v>7695</v>
      </c>
      <c r="BR21" s="4776">
        <v>328</v>
      </c>
      <c r="BS21" s="4770"/>
      <c r="BT21" s="4778" t="s">
        <v>574</v>
      </c>
      <c r="BU21" s="4770"/>
      <c r="BV21" s="4776">
        <v>328</v>
      </c>
      <c r="BW21" s="4770"/>
      <c r="BX21" s="4778" t="s">
        <v>574</v>
      </c>
      <c r="BY21" s="4770"/>
      <c r="BZ21" s="4776">
        <v>328</v>
      </c>
      <c r="CA21" s="4770"/>
      <c r="CB21" s="4778" t="s">
        <v>574</v>
      </c>
      <c r="CC21" s="4770"/>
      <c r="CD21" s="4776">
        <v>328</v>
      </c>
      <c r="CE21" s="4770"/>
      <c r="CF21" s="4778" t="s">
        <v>574</v>
      </c>
      <c r="CG21" s="4770"/>
      <c r="CH21" s="4776">
        <v>328</v>
      </c>
      <c r="CI21" s="4770"/>
      <c r="CJ21" s="4778" t="s">
        <v>574</v>
      </c>
      <c r="CK21" s="4770"/>
      <c r="CL21" s="4776">
        <v>328</v>
      </c>
      <c r="CM21" s="4770"/>
      <c r="CN21" s="4778" t="s">
        <v>574</v>
      </c>
      <c r="CO21" s="4770"/>
      <c r="CP21" s="4776">
        <v>328</v>
      </c>
      <c r="CQ21" s="4770"/>
      <c r="CR21" s="4778" t="s">
        <v>574</v>
      </c>
      <c r="CS21" s="4770"/>
      <c r="CT21" s="4776">
        <v>328</v>
      </c>
      <c r="CU21" s="4770"/>
      <c r="CV21" s="4778" t="s">
        <v>574</v>
      </c>
      <c r="CW21" s="4770"/>
      <c r="CX21" s="4776">
        <v>328</v>
      </c>
      <c r="CY21" s="4770"/>
      <c r="CZ21" s="4778" t="s">
        <v>574</v>
      </c>
      <c r="DA21" s="4770"/>
      <c r="DB21" s="4776">
        <v>328</v>
      </c>
      <c r="DC21" s="4770"/>
      <c r="DD21" s="4778" t="s">
        <v>574</v>
      </c>
      <c r="DE21" s="4770"/>
      <c r="DF21" s="4776">
        <v>328</v>
      </c>
      <c r="DG21" s="4770"/>
      <c r="DH21" s="4778" t="s">
        <v>574</v>
      </c>
      <c r="DI21" s="4770"/>
      <c r="DJ21" s="4776">
        <v>328</v>
      </c>
      <c r="DK21" s="4770"/>
      <c r="DL21" s="4778" t="s">
        <v>574</v>
      </c>
      <c r="DM21" s="4770"/>
      <c r="DN21" s="4776">
        <v>328</v>
      </c>
      <c r="DO21" s="4770"/>
      <c r="DP21" s="4778" t="s">
        <v>574</v>
      </c>
      <c r="DQ21" s="4770"/>
      <c r="DR21" s="4776">
        <v>328</v>
      </c>
      <c r="DS21" s="4770"/>
      <c r="DT21" s="4778" t="s">
        <v>574</v>
      </c>
      <c r="DU21" s="4770"/>
      <c r="DV21" s="4779">
        <f t="shared" si="1"/>
        <v>4920</v>
      </c>
      <c r="DW21" s="4780" t="s">
        <v>288</v>
      </c>
      <c r="DX21" s="4780" t="s">
        <v>289</v>
      </c>
      <c r="DY21" s="4770" t="s">
        <v>656</v>
      </c>
      <c r="DZ21" s="4780" t="s">
        <v>1376</v>
      </c>
      <c r="EA21" s="4780">
        <v>3779595</v>
      </c>
      <c r="EB21" s="4312" t="s">
        <v>1377</v>
      </c>
      <c r="EC21" s="4770" t="s">
        <v>205</v>
      </c>
      <c r="ED21" s="4770" t="s">
        <v>360</v>
      </c>
      <c r="EE21" s="4770" t="s">
        <v>1378</v>
      </c>
      <c r="EF21" s="4770" t="s">
        <v>362</v>
      </c>
      <c r="EG21" s="4770" t="s">
        <v>363</v>
      </c>
      <c r="EH21" s="4318" t="s">
        <v>364</v>
      </c>
      <c r="EI21" s="4724"/>
      <c r="EJ21" s="4724"/>
      <c r="EK21" s="4724"/>
      <c r="EL21" s="4724"/>
    </row>
    <row r="22" spans="1:142" s="4520" customFormat="1" ht="168.75" customHeight="1">
      <c r="A22" s="4768" t="s">
        <v>1303</v>
      </c>
      <c r="B22" s="4769">
        <v>0.31</v>
      </c>
      <c r="C22" s="4316" t="s">
        <v>1931</v>
      </c>
      <c r="D22" s="4771">
        <v>3.8699999999999998E-2</v>
      </c>
      <c r="E22" s="4770" t="s">
        <v>2230</v>
      </c>
      <c r="F22" s="4770" t="s">
        <v>2231</v>
      </c>
      <c r="G22" s="4770" t="s">
        <v>278</v>
      </c>
      <c r="H22" s="4770" t="s">
        <v>26</v>
      </c>
      <c r="I22" s="4770" t="s">
        <v>437</v>
      </c>
      <c r="J22" s="4770" t="s">
        <v>437</v>
      </c>
      <c r="K22" s="4746"/>
      <c r="L22" s="4746">
        <v>50770</v>
      </c>
      <c r="M22" s="4248">
        <v>0.05</v>
      </c>
      <c r="N22" s="4248">
        <v>0.1</v>
      </c>
      <c r="O22" s="4248">
        <v>0.5</v>
      </c>
      <c r="P22" s="4248">
        <v>0.54</v>
      </c>
      <c r="Q22" s="4248">
        <v>0.57999999999999996</v>
      </c>
      <c r="R22" s="4248">
        <v>0.62</v>
      </c>
      <c r="S22" s="4248">
        <v>0.64</v>
      </c>
      <c r="T22" s="4248">
        <v>0.68</v>
      </c>
      <c r="U22" s="4248">
        <v>0.72</v>
      </c>
      <c r="V22" s="4248">
        <v>0.76</v>
      </c>
      <c r="W22" s="4248">
        <v>0.8</v>
      </c>
      <c r="X22" s="4248">
        <v>0.84</v>
      </c>
      <c r="Y22" s="4248">
        <v>0.88</v>
      </c>
      <c r="Z22" s="4248">
        <v>0.92</v>
      </c>
      <c r="AA22" s="4248">
        <v>0.96</v>
      </c>
      <c r="AB22" s="4248">
        <v>1</v>
      </c>
      <c r="AC22" s="4773">
        <v>1</v>
      </c>
      <c r="AD22" s="4770"/>
      <c r="AE22" s="4770" t="s">
        <v>1934</v>
      </c>
      <c r="AF22" s="4771">
        <v>4.3E-3</v>
      </c>
      <c r="AG22" s="4770" t="s">
        <v>1935</v>
      </c>
      <c r="AH22" s="4770" t="s">
        <v>1936</v>
      </c>
      <c r="AI22" s="4770" t="s">
        <v>1310</v>
      </c>
      <c r="AJ22" s="4770" t="s">
        <v>284</v>
      </c>
      <c r="AK22" s="4770" t="s">
        <v>572</v>
      </c>
      <c r="AL22" s="4770" t="s">
        <v>23</v>
      </c>
      <c r="AM22" s="4311" t="str">
        <f t="shared" si="0"/>
        <v>NO</v>
      </c>
      <c r="AN22" s="4770" t="s">
        <v>437</v>
      </c>
      <c r="AO22" s="4773" t="s">
        <v>437</v>
      </c>
      <c r="AP22" s="4770" t="s">
        <v>437</v>
      </c>
      <c r="AQ22" s="4746"/>
      <c r="AR22" s="4746">
        <v>50770</v>
      </c>
      <c r="AS22" s="4773">
        <v>1</v>
      </c>
      <c r="AT22" s="4773">
        <v>1</v>
      </c>
      <c r="AU22" s="4773">
        <v>1</v>
      </c>
      <c r="AV22" s="4773">
        <v>1</v>
      </c>
      <c r="AW22" s="4773">
        <v>1</v>
      </c>
      <c r="AX22" s="4773">
        <v>1</v>
      </c>
      <c r="AY22" s="4773">
        <v>1</v>
      </c>
      <c r="AZ22" s="4773">
        <v>1</v>
      </c>
      <c r="BA22" s="4773">
        <v>1</v>
      </c>
      <c r="BB22" s="4773">
        <v>1</v>
      </c>
      <c r="BC22" s="4773">
        <v>1</v>
      </c>
      <c r="BD22" s="4773">
        <v>1</v>
      </c>
      <c r="BE22" s="4773">
        <v>1</v>
      </c>
      <c r="BF22" s="4773">
        <v>1</v>
      </c>
      <c r="BG22" s="4773">
        <v>1</v>
      </c>
      <c r="BH22" s="4773">
        <v>1</v>
      </c>
      <c r="BI22" s="4773">
        <v>1</v>
      </c>
      <c r="BJ22" s="4776">
        <v>35</v>
      </c>
      <c r="BK22" s="4776">
        <v>35</v>
      </c>
      <c r="BL22" s="4776" t="s">
        <v>574</v>
      </c>
      <c r="BM22" s="4777">
        <v>7695</v>
      </c>
      <c r="BN22" s="4776">
        <v>35</v>
      </c>
      <c r="BO22" s="4776">
        <v>35</v>
      </c>
      <c r="BP22" s="4778" t="s">
        <v>574</v>
      </c>
      <c r="BQ22" s="4777">
        <v>7695</v>
      </c>
      <c r="BR22" s="4776">
        <v>35</v>
      </c>
      <c r="BS22" s="4770"/>
      <c r="BT22" s="4778" t="s">
        <v>574</v>
      </c>
      <c r="BU22" s="4770"/>
      <c r="BV22" s="4776">
        <v>35</v>
      </c>
      <c r="BW22" s="4770"/>
      <c r="BX22" s="4778" t="s">
        <v>574</v>
      </c>
      <c r="BY22" s="4770"/>
      <c r="BZ22" s="4776">
        <v>35</v>
      </c>
      <c r="CA22" s="4770"/>
      <c r="CB22" s="4778" t="s">
        <v>574</v>
      </c>
      <c r="CC22" s="4770"/>
      <c r="CD22" s="4776">
        <v>35</v>
      </c>
      <c r="CE22" s="4770"/>
      <c r="CF22" s="4778" t="s">
        <v>574</v>
      </c>
      <c r="CG22" s="4770"/>
      <c r="CH22" s="4776">
        <v>35</v>
      </c>
      <c r="CI22" s="4770"/>
      <c r="CJ22" s="4778" t="s">
        <v>574</v>
      </c>
      <c r="CK22" s="4770"/>
      <c r="CL22" s="4776">
        <v>35</v>
      </c>
      <c r="CM22" s="4770"/>
      <c r="CN22" s="4778" t="s">
        <v>574</v>
      </c>
      <c r="CO22" s="4770"/>
      <c r="CP22" s="4776">
        <v>35</v>
      </c>
      <c r="CQ22" s="4770"/>
      <c r="CR22" s="4778" t="s">
        <v>574</v>
      </c>
      <c r="CS22" s="4770"/>
      <c r="CT22" s="4776">
        <v>35</v>
      </c>
      <c r="CU22" s="4770"/>
      <c r="CV22" s="4778" t="s">
        <v>574</v>
      </c>
      <c r="CW22" s="4770"/>
      <c r="CX22" s="4776">
        <v>35</v>
      </c>
      <c r="CY22" s="4770"/>
      <c r="CZ22" s="4778" t="s">
        <v>574</v>
      </c>
      <c r="DA22" s="4770"/>
      <c r="DB22" s="4776">
        <v>35</v>
      </c>
      <c r="DC22" s="4770"/>
      <c r="DD22" s="4778" t="s">
        <v>574</v>
      </c>
      <c r="DE22" s="4770"/>
      <c r="DF22" s="4776">
        <v>35</v>
      </c>
      <c r="DG22" s="4770"/>
      <c r="DH22" s="4778" t="s">
        <v>574</v>
      </c>
      <c r="DI22" s="4770"/>
      <c r="DJ22" s="4776">
        <v>35</v>
      </c>
      <c r="DK22" s="4770"/>
      <c r="DL22" s="4778" t="s">
        <v>574</v>
      </c>
      <c r="DM22" s="4770"/>
      <c r="DN22" s="4776">
        <v>35</v>
      </c>
      <c r="DO22" s="4770"/>
      <c r="DP22" s="4778" t="s">
        <v>574</v>
      </c>
      <c r="DQ22" s="4770"/>
      <c r="DR22" s="4776">
        <v>35</v>
      </c>
      <c r="DS22" s="4770"/>
      <c r="DT22" s="4778" t="s">
        <v>574</v>
      </c>
      <c r="DU22" s="4770"/>
      <c r="DV22" s="4779">
        <f t="shared" si="1"/>
        <v>560</v>
      </c>
      <c r="DW22" s="4780" t="s">
        <v>288</v>
      </c>
      <c r="DX22" s="4780" t="s">
        <v>289</v>
      </c>
      <c r="DY22" s="4770" t="s">
        <v>656</v>
      </c>
      <c r="DZ22" s="4780" t="s">
        <v>1376</v>
      </c>
      <c r="EA22" s="4780">
        <v>3779595</v>
      </c>
      <c r="EB22" s="4312" t="s">
        <v>1377</v>
      </c>
      <c r="EC22" s="4770" t="s">
        <v>10</v>
      </c>
      <c r="ED22" s="4770" t="s">
        <v>200</v>
      </c>
      <c r="EE22" s="4770" t="s">
        <v>2232</v>
      </c>
      <c r="EF22" s="4770" t="s">
        <v>2233</v>
      </c>
      <c r="EG22" s="4770" t="s">
        <v>2234</v>
      </c>
      <c r="EH22" s="4313" t="s">
        <v>2235</v>
      </c>
      <c r="EI22" s="4801"/>
      <c r="EJ22" s="4801"/>
      <c r="EK22" s="4801"/>
      <c r="EL22" s="4801"/>
    </row>
    <row r="23" spans="1:142" ht="168.75" customHeight="1">
      <c r="A23" s="4768" t="s">
        <v>1303</v>
      </c>
      <c r="B23" s="4769">
        <v>0.31</v>
      </c>
      <c r="C23" s="4319" t="s">
        <v>1931</v>
      </c>
      <c r="D23" s="4771">
        <v>3.8699999999999998E-2</v>
      </c>
      <c r="E23" s="4770" t="s">
        <v>2230</v>
      </c>
      <c r="F23" s="4770" t="s">
        <v>2231</v>
      </c>
      <c r="G23" s="4770" t="s">
        <v>278</v>
      </c>
      <c r="H23" s="4770" t="s">
        <v>26</v>
      </c>
      <c r="I23" s="4770" t="s">
        <v>437</v>
      </c>
      <c r="J23" s="4770" t="s">
        <v>437</v>
      </c>
      <c r="K23" s="4746"/>
      <c r="L23" s="4746">
        <v>50770</v>
      </c>
      <c r="M23" s="4248">
        <v>0.05</v>
      </c>
      <c r="N23" s="4248">
        <v>0.1</v>
      </c>
      <c r="O23" s="4248">
        <v>0.5</v>
      </c>
      <c r="P23" s="4248">
        <v>0.54</v>
      </c>
      <c r="Q23" s="4248">
        <v>0.57999999999999996</v>
      </c>
      <c r="R23" s="4248">
        <v>0.62</v>
      </c>
      <c r="S23" s="4248">
        <v>0.64</v>
      </c>
      <c r="T23" s="4248">
        <v>0.68</v>
      </c>
      <c r="U23" s="4248">
        <v>0.72</v>
      </c>
      <c r="V23" s="4248">
        <v>0.76</v>
      </c>
      <c r="W23" s="4248">
        <v>0.8</v>
      </c>
      <c r="X23" s="4248">
        <v>0.84</v>
      </c>
      <c r="Y23" s="4248">
        <v>0.88</v>
      </c>
      <c r="Z23" s="4248">
        <v>0.92</v>
      </c>
      <c r="AA23" s="4248">
        <v>0.96</v>
      </c>
      <c r="AB23" s="4248">
        <v>1</v>
      </c>
      <c r="AC23" s="4773">
        <v>1</v>
      </c>
      <c r="AD23" s="4770" t="s">
        <v>1382</v>
      </c>
      <c r="AE23" s="4770" t="s">
        <v>1937</v>
      </c>
      <c r="AF23" s="4802">
        <v>4.3E-3</v>
      </c>
      <c r="AG23" s="4770" t="s">
        <v>1938</v>
      </c>
      <c r="AH23" s="4770" t="s">
        <v>1939</v>
      </c>
      <c r="AI23" s="4770" t="s">
        <v>1310</v>
      </c>
      <c r="AJ23" s="4770" t="s">
        <v>1386</v>
      </c>
      <c r="AK23" s="4770" t="s">
        <v>1375</v>
      </c>
      <c r="AL23" s="4770" t="s">
        <v>20</v>
      </c>
      <c r="AM23" s="4311" t="str">
        <f t="shared" si="0"/>
        <v>NO</v>
      </c>
      <c r="AN23" s="4770" t="s">
        <v>437</v>
      </c>
      <c r="AO23" s="4770" t="s">
        <v>437</v>
      </c>
      <c r="AP23" s="4770" t="s">
        <v>437</v>
      </c>
      <c r="AQ23" s="4746">
        <v>45292</v>
      </c>
      <c r="AR23" s="4746">
        <v>50770</v>
      </c>
      <c r="AS23" s="4770">
        <v>0</v>
      </c>
      <c r="AT23" s="4770">
        <v>2</v>
      </c>
      <c r="AU23" s="4770">
        <v>2</v>
      </c>
      <c r="AV23" s="4770">
        <v>2</v>
      </c>
      <c r="AW23" s="4770">
        <v>2</v>
      </c>
      <c r="AX23" s="4770">
        <v>2</v>
      </c>
      <c r="AY23" s="4770">
        <v>2</v>
      </c>
      <c r="AZ23" s="4770">
        <v>2</v>
      </c>
      <c r="BA23" s="4770">
        <v>2</v>
      </c>
      <c r="BB23" s="4770">
        <v>2</v>
      </c>
      <c r="BC23" s="4770">
        <v>2</v>
      </c>
      <c r="BD23" s="4770">
        <v>2</v>
      </c>
      <c r="BE23" s="4770">
        <v>2</v>
      </c>
      <c r="BF23" s="4770">
        <v>2</v>
      </c>
      <c r="BG23" s="4770">
        <v>2</v>
      </c>
      <c r="BH23" s="4770">
        <v>2</v>
      </c>
      <c r="BI23" s="4800">
        <f>SUM(AS23:BH23)</f>
        <v>30</v>
      </c>
      <c r="BJ23" s="4776"/>
      <c r="BK23" s="4776"/>
      <c r="BL23" s="4776"/>
      <c r="BM23" s="4777"/>
      <c r="BN23" s="4776">
        <v>28</v>
      </c>
      <c r="BO23" s="4776">
        <v>28</v>
      </c>
      <c r="BP23" s="4778" t="s">
        <v>574</v>
      </c>
      <c r="BQ23" s="4777">
        <v>7692</v>
      </c>
      <c r="BR23" s="4776">
        <v>28</v>
      </c>
      <c r="BS23" s="4770"/>
      <c r="BT23" s="4778" t="s">
        <v>574</v>
      </c>
      <c r="BU23" s="4770"/>
      <c r="BV23" s="4776">
        <v>28</v>
      </c>
      <c r="BW23" s="4770"/>
      <c r="BX23" s="4778" t="s">
        <v>574</v>
      </c>
      <c r="BY23" s="4770"/>
      <c r="BZ23" s="4776">
        <v>28</v>
      </c>
      <c r="CA23" s="4770"/>
      <c r="CB23" s="4778" t="s">
        <v>574</v>
      </c>
      <c r="CC23" s="4770"/>
      <c r="CD23" s="4776">
        <v>28</v>
      </c>
      <c r="CE23" s="4770"/>
      <c r="CF23" s="4778" t="s">
        <v>574</v>
      </c>
      <c r="CG23" s="4770"/>
      <c r="CH23" s="4776">
        <v>28</v>
      </c>
      <c r="CI23" s="4770"/>
      <c r="CJ23" s="4778" t="s">
        <v>574</v>
      </c>
      <c r="CK23" s="4770"/>
      <c r="CL23" s="4776">
        <v>28</v>
      </c>
      <c r="CM23" s="4770"/>
      <c r="CN23" s="4778" t="s">
        <v>574</v>
      </c>
      <c r="CO23" s="4770"/>
      <c r="CP23" s="4776">
        <v>28</v>
      </c>
      <c r="CQ23" s="4770"/>
      <c r="CR23" s="4778" t="s">
        <v>574</v>
      </c>
      <c r="CS23" s="4770"/>
      <c r="CT23" s="4776">
        <v>28</v>
      </c>
      <c r="CU23" s="4770"/>
      <c r="CV23" s="4778" t="s">
        <v>574</v>
      </c>
      <c r="CW23" s="4770"/>
      <c r="CX23" s="4776">
        <v>28</v>
      </c>
      <c r="CY23" s="4770"/>
      <c r="CZ23" s="4778" t="s">
        <v>574</v>
      </c>
      <c r="DA23" s="4770"/>
      <c r="DB23" s="4776">
        <v>28</v>
      </c>
      <c r="DC23" s="4770"/>
      <c r="DD23" s="4778" t="s">
        <v>574</v>
      </c>
      <c r="DE23" s="4770"/>
      <c r="DF23" s="4776">
        <v>28</v>
      </c>
      <c r="DG23" s="4770"/>
      <c r="DH23" s="4778" t="s">
        <v>574</v>
      </c>
      <c r="DI23" s="4770"/>
      <c r="DJ23" s="4776">
        <v>28</v>
      </c>
      <c r="DK23" s="4770"/>
      <c r="DL23" s="4778" t="s">
        <v>574</v>
      </c>
      <c r="DM23" s="4770"/>
      <c r="DN23" s="4776">
        <v>28</v>
      </c>
      <c r="DO23" s="4770"/>
      <c r="DP23" s="4778" t="s">
        <v>574</v>
      </c>
      <c r="DQ23" s="4770"/>
      <c r="DR23" s="4776">
        <v>28</v>
      </c>
      <c r="DS23" s="4770"/>
      <c r="DT23" s="4778" t="s">
        <v>574</v>
      </c>
      <c r="DU23" s="4770"/>
      <c r="DV23" s="4779">
        <f t="shared" si="1"/>
        <v>420</v>
      </c>
      <c r="DW23" s="4780" t="s">
        <v>288</v>
      </c>
      <c r="DX23" s="4780" t="s">
        <v>289</v>
      </c>
      <c r="DY23" s="4770" t="s">
        <v>656</v>
      </c>
      <c r="DZ23" s="4780" t="s">
        <v>1376</v>
      </c>
      <c r="EA23" s="4780">
        <v>3779595</v>
      </c>
      <c r="EB23" s="4312" t="s">
        <v>1377</v>
      </c>
      <c r="EC23" s="4770"/>
      <c r="ED23" s="4770"/>
      <c r="EE23" s="4770"/>
      <c r="EF23" s="4770"/>
      <c r="EG23" s="4770"/>
      <c r="EH23" s="4781"/>
      <c r="EI23" s="4724"/>
      <c r="EJ23" s="4724"/>
      <c r="EK23" s="4724"/>
      <c r="EL23" s="4724"/>
    </row>
    <row r="24" spans="1:142" ht="168.75" customHeight="1">
      <c r="A24" s="4768" t="s">
        <v>1303</v>
      </c>
      <c r="B24" s="4769">
        <v>0.31</v>
      </c>
      <c r="C24" s="4319" t="s">
        <v>1931</v>
      </c>
      <c r="D24" s="4771">
        <v>3.8699999999999998E-2</v>
      </c>
      <c r="E24" s="4770" t="s">
        <v>2230</v>
      </c>
      <c r="F24" s="4770" t="s">
        <v>2231</v>
      </c>
      <c r="G24" s="4770" t="s">
        <v>278</v>
      </c>
      <c r="H24" s="4770" t="s">
        <v>26</v>
      </c>
      <c r="I24" s="4770" t="s">
        <v>437</v>
      </c>
      <c r="J24" s="4770" t="s">
        <v>437</v>
      </c>
      <c r="K24" s="4746"/>
      <c r="L24" s="4746">
        <v>50770</v>
      </c>
      <c r="M24" s="4248">
        <v>0.05</v>
      </c>
      <c r="N24" s="4248">
        <v>0.1</v>
      </c>
      <c r="O24" s="4248">
        <v>0.5</v>
      </c>
      <c r="P24" s="4248">
        <v>0.54</v>
      </c>
      <c r="Q24" s="4248">
        <v>0.57999999999999996</v>
      </c>
      <c r="R24" s="4248">
        <v>0.62</v>
      </c>
      <c r="S24" s="4248">
        <v>0.64</v>
      </c>
      <c r="T24" s="4248">
        <v>0.68</v>
      </c>
      <c r="U24" s="4248">
        <v>0.72</v>
      </c>
      <c r="V24" s="4248">
        <v>0.76</v>
      </c>
      <c r="W24" s="4248">
        <v>0.8</v>
      </c>
      <c r="X24" s="4248">
        <v>0.84</v>
      </c>
      <c r="Y24" s="4248">
        <v>0.88</v>
      </c>
      <c r="Z24" s="4248">
        <v>0.92</v>
      </c>
      <c r="AA24" s="4248">
        <v>0.96</v>
      </c>
      <c r="AB24" s="4248">
        <v>1</v>
      </c>
      <c r="AC24" s="4773">
        <v>1</v>
      </c>
      <c r="AD24" s="4770"/>
      <c r="AE24" s="4770" t="s">
        <v>1940</v>
      </c>
      <c r="AF24" s="4771">
        <v>4.3E-3</v>
      </c>
      <c r="AG24" s="4770" t="s">
        <v>1941</v>
      </c>
      <c r="AH24" s="4770" t="s">
        <v>1942</v>
      </c>
      <c r="AI24" s="4770" t="s">
        <v>1310</v>
      </c>
      <c r="AJ24" s="4770" t="s">
        <v>1386</v>
      </c>
      <c r="AK24" s="4770" t="s">
        <v>1375</v>
      </c>
      <c r="AL24" s="4770" t="s">
        <v>20</v>
      </c>
      <c r="AM24" s="4311" t="str">
        <f t="shared" si="0"/>
        <v>NO</v>
      </c>
      <c r="AN24" s="4770" t="s">
        <v>437</v>
      </c>
      <c r="AO24" s="4770" t="s">
        <v>437</v>
      </c>
      <c r="AP24" s="4770" t="s">
        <v>437</v>
      </c>
      <c r="AQ24" s="4746">
        <v>45292</v>
      </c>
      <c r="AR24" s="4746">
        <v>50770</v>
      </c>
      <c r="AS24" s="4770">
        <v>0</v>
      </c>
      <c r="AT24" s="4770">
        <v>1</v>
      </c>
      <c r="AU24" s="4770">
        <v>1</v>
      </c>
      <c r="AV24" s="4770">
        <v>1</v>
      </c>
      <c r="AW24" s="4770">
        <v>1</v>
      </c>
      <c r="AX24" s="4770">
        <v>1</v>
      </c>
      <c r="AY24" s="4770">
        <v>1</v>
      </c>
      <c r="AZ24" s="4770">
        <v>1</v>
      </c>
      <c r="BA24" s="4770">
        <v>1</v>
      </c>
      <c r="BB24" s="4770">
        <v>1</v>
      </c>
      <c r="BC24" s="4770">
        <v>1</v>
      </c>
      <c r="BD24" s="4770">
        <v>1</v>
      </c>
      <c r="BE24" s="4770">
        <v>1</v>
      </c>
      <c r="BF24" s="4770">
        <v>1</v>
      </c>
      <c r="BG24" s="4770">
        <v>1</v>
      </c>
      <c r="BH24" s="4770">
        <v>1</v>
      </c>
      <c r="BI24" s="4800">
        <v>15</v>
      </c>
      <c r="BJ24" s="4776"/>
      <c r="BK24" s="4776"/>
      <c r="BL24" s="4776"/>
      <c r="BM24" s="4777"/>
      <c r="BN24" s="4776">
        <v>14</v>
      </c>
      <c r="BO24" s="4776">
        <v>14</v>
      </c>
      <c r="BP24" s="4778" t="s">
        <v>574</v>
      </c>
      <c r="BQ24" s="4777">
        <v>7692</v>
      </c>
      <c r="BR24" s="4776">
        <v>14</v>
      </c>
      <c r="BS24" s="4770"/>
      <c r="BT24" s="4778" t="s">
        <v>574</v>
      </c>
      <c r="BU24" s="4770"/>
      <c r="BV24" s="4776">
        <v>14</v>
      </c>
      <c r="BW24" s="4770"/>
      <c r="BX24" s="4778" t="s">
        <v>574</v>
      </c>
      <c r="BY24" s="4770"/>
      <c r="BZ24" s="4776">
        <v>14</v>
      </c>
      <c r="CA24" s="4770"/>
      <c r="CB24" s="4778" t="s">
        <v>574</v>
      </c>
      <c r="CC24" s="4770"/>
      <c r="CD24" s="4776">
        <v>14</v>
      </c>
      <c r="CE24" s="4770"/>
      <c r="CF24" s="4778" t="s">
        <v>1547</v>
      </c>
      <c r="CG24" s="4770"/>
      <c r="CH24" s="4776">
        <v>14</v>
      </c>
      <c r="CI24" s="4770"/>
      <c r="CJ24" s="4778" t="s">
        <v>1547</v>
      </c>
      <c r="CK24" s="4770"/>
      <c r="CL24" s="4776">
        <v>14</v>
      </c>
      <c r="CM24" s="4770"/>
      <c r="CN24" s="4778" t="s">
        <v>1547</v>
      </c>
      <c r="CO24" s="4770"/>
      <c r="CP24" s="4776">
        <v>14</v>
      </c>
      <c r="CQ24" s="4770"/>
      <c r="CR24" s="4778" t="s">
        <v>1547</v>
      </c>
      <c r="CS24" s="4770"/>
      <c r="CT24" s="4776">
        <v>14</v>
      </c>
      <c r="CU24" s="4770"/>
      <c r="CV24" s="4778" t="s">
        <v>1547</v>
      </c>
      <c r="CW24" s="4770"/>
      <c r="CX24" s="4776">
        <v>14</v>
      </c>
      <c r="CY24" s="4770"/>
      <c r="CZ24" s="4778" t="s">
        <v>1547</v>
      </c>
      <c r="DA24" s="4770"/>
      <c r="DB24" s="4776">
        <v>14</v>
      </c>
      <c r="DC24" s="4770"/>
      <c r="DD24" s="4778" t="s">
        <v>1547</v>
      </c>
      <c r="DE24" s="4770"/>
      <c r="DF24" s="4776">
        <v>14</v>
      </c>
      <c r="DG24" s="4770"/>
      <c r="DH24" s="4778" t="s">
        <v>1547</v>
      </c>
      <c r="DI24" s="4770"/>
      <c r="DJ24" s="4776">
        <v>14</v>
      </c>
      <c r="DK24" s="4770"/>
      <c r="DL24" s="4778" t="s">
        <v>1547</v>
      </c>
      <c r="DM24" s="4770"/>
      <c r="DN24" s="4776">
        <v>14</v>
      </c>
      <c r="DO24" s="4770"/>
      <c r="DP24" s="4778" t="s">
        <v>1547</v>
      </c>
      <c r="DQ24" s="4770"/>
      <c r="DR24" s="4776">
        <v>14</v>
      </c>
      <c r="DS24" s="4770"/>
      <c r="DT24" s="4778" t="s">
        <v>1547</v>
      </c>
      <c r="DU24" s="4770"/>
      <c r="DV24" s="4779">
        <f>BJ24+BN24+BR24+BV24+BZ24+CD24+CH24+CL24+CP24+CT24+CX24+DB24+DF24+DJ24+DN24+DR24</f>
        <v>210</v>
      </c>
      <c r="DW24" s="4780" t="s">
        <v>288</v>
      </c>
      <c r="DX24" s="4780" t="s">
        <v>289</v>
      </c>
      <c r="DY24" s="4770" t="s">
        <v>656</v>
      </c>
      <c r="DZ24" s="4780" t="s">
        <v>1376</v>
      </c>
      <c r="EA24" s="4780">
        <v>3779595</v>
      </c>
      <c r="EB24" s="4312" t="s">
        <v>1377</v>
      </c>
      <c r="EC24" s="4770"/>
      <c r="ED24" s="4770"/>
      <c r="EE24" s="4770"/>
      <c r="EF24" s="4770"/>
      <c r="EG24" s="4770"/>
      <c r="EH24" s="4781"/>
      <c r="EI24" s="4724"/>
      <c r="EJ24" s="4724"/>
      <c r="EK24" s="4724"/>
      <c r="EL24" s="4724"/>
    </row>
    <row r="25" spans="1:142" ht="168.75" customHeight="1">
      <c r="A25" s="4768" t="s">
        <v>1303</v>
      </c>
      <c r="B25" s="4769">
        <v>0.31</v>
      </c>
      <c r="C25" s="4319" t="s">
        <v>1931</v>
      </c>
      <c r="D25" s="4771">
        <v>3.8699999999999998E-2</v>
      </c>
      <c r="E25" s="4770" t="s">
        <v>2230</v>
      </c>
      <c r="F25" s="4770" t="s">
        <v>2231</v>
      </c>
      <c r="G25" s="4770" t="s">
        <v>278</v>
      </c>
      <c r="H25" s="4770" t="s">
        <v>26</v>
      </c>
      <c r="I25" s="4770" t="s">
        <v>437</v>
      </c>
      <c r="J25" s="4770" t="s">
        <v>437</v>
      </c>
      <c r="K25" s="4746"/>
      <c r="L25" s="4746">
        <v>50770</v>
      </c>
      <c r="M25" s="4248">
        <v>0.05</v>
      </c>
      <c r="N25" s="4248">
        <v>0.1</v>
      </c>
      <c r="O25" s="4248">
        <v>0.5</v>
      </c>
      <c r="P25" s="4248">
        <v>0.54</v>
      </c>
      <c r="Q25" s="4248">
        <v>0.57999999999999996</v>
      </c>
      <c r="R25" s="4248">
        <v>0.62</v>
      </c>
      <c r="S25" s="4248">
        <v>0.64</v>
      </c>
      <c r="T25" s="4248">
        <v>0.68</v>
      </c>
      <c r="U25" s="4248">
        <v>0.72</v>
      </c>
      <c r="V25" s="4248">
        <v>0.76</v>
      </c>
      <c r="W25" s="4248">
        <v>0.8</v>
      </c>
      <c r="X25" s="4248">
        <v>0.84</v>
      </c>
      <c r="Y25" s="4248">
        <v>0.88</v>
      </c>
      <c r="Z25" s="4248">
        <v>0.92</v>
      </c>
      <c r="AA25" s="4248">
        <v>0.96</v>
      </c>
      <c r="AB25" s="4248">
        <v>1</v>
      </c>
      <c r="AC25" s="4773">
        <v>1</v>
      </c>
      <c r="AD25" s="4770" t="s">
        <v>1392</v>
      </c>
      <c r="AE25" s="4770" t="s">
        <v>1945</v>
      </c>
      <c r="AF25" s="4771">
        <v>4.3E-3</v>
      </c>
      <c r="AG25" s="4770" t="s">
        <v>1946</v>
      </c>
      <c r="AH25" s="4770" t="s">
        <v>1947</v>
      </c>
      <c r="AI25" s="4770" t="s">
        <v>1310</v>
      </c>
      <c r="AJ25" s="4770" t="s">
        <v>284</v>
      </c>
      <c r="AK25" s="4770" t="s">
        <v>1375</v>
      </c>
      <c r="AL25" s="4770" t="s">
        <v>20</v>
      </c>
      <c r="AM25" s="4311" t="str">
        <f t="shared" si="0"/>
        <v>NO</v>
      </c>
      <c r="AN25" s="4770" t="s">
        <v>437</v>
      </c>
      <c r="AO25" s="4770">
        <v>500</v>
      </c>
      <c r="AP25" s="4770">
        <v>2022</v>
      </c>
      <c r="AQ25" s="4746"/>
      <c r="AR25" s="4746">
        <v>50770</v>
      </c>
      <c r="AS25" s="4770">
        <v>500</v>
      </c>
      <c r="AT25" s="4770">
        <v>500</v>
      </c>
      <c r="AU25" s="4770">
        <v>500</v>
      </c>
      <c r="AV25" s="4770">
        <v>500</v>
      </c>
      <c r="AW25" s="4770">
        <v>500</v>
      </c>
      <c r="AX25" s="4770">
        <v>500</v>
      </c>
      <c r="AY25" s="4770">
        <v>500</v>
      </c>
      <c r="AZ25" s="4770">
        <v>500</v>
      </c>
      <c r="BA25" s="4770">
        <v>500</v>
      </c>
      <c r="BB25" s="4770">
        <v>500</v>
      </c>
      <c r="BC25" s="4770">
        <v>500</v>
      </c>
      <c r="BD25" s="4770">
        <v>500</v>
      </c>
      <c r="BE25" s="4770">
        <v>500</v>
      </c>
      <c r="BF25" s="4770">
        <v>500</v>
      </c>
      <c r="BG25" s="4770">
        <v>500</v>
      </c>
      <c r="BH25" s="4770">
        <v>500</v>
      </c>
      <c r="BI25" s="4800">
        <f>SUM(AS25:BH25)</f>
        <v>8000</v>
      </c>
      <c r="BJ25" s="4776">
        <v>328</v>
      </c>
      <c r="BK25" s="4776">
        <v>328</v>
      </c>
      <c r="BL25" s="4776" t="s">
        <v>574</v>
      </c>
      <c r="BM25" s="4777">
        <v>7695</v>
      </c>
      <c r="BN25" s="4776">
        <v>328</v>
      </c>
      <c r="BO25" s="4776">
        <v>328</v>
      </c>
      <c r="BP25" s="4778" t="s">
        <v>574</v>
      </c>
      <c r="BQ25" s="4777">
        <v>7695</v>
      </c>
      <c r="BR25" s="4776">
        <v>328</v>
      </c>
      <c r="BS25" s="4770"/>
      <c r="BT25" s="4778" t="s">
        <v>574</v>
      </c>
      <c r="BU25" s="4770"/>
      <c r="BV25" s="4776">
        <v>328</v>
      </c>
      <c r="BW25" s="4770"/>
      <c r="BX25" s="4778" t="s">
        <v>574</v>
      </c>
      <c r="BY25" s="4770"/>
      <c r="BZ25" s="4776">
        <v>328</v>
      </c>
      <c r="CA25" s="4770"/>
      <c r="CB25" s="4778" t="s">
        <v>574</v>
      </c>
      <c r="CC25" s="4770"/>
      <c r="CD25" s="4776">
        <v>328</v>
      </c>
      <c r="CE25" s="4770"/>
      <c r="CF25" s="4778" t="s">
        <v>574</v>
      </c>
      <c r="CG25" s="4770"/>
      <c r="CH25" s="4776">
        <v>328</v>
      </c>
      <c r="CI25" s="4770"/>
      <c r="CJ25" s="4778" t="s">
        <v>574</v>
      </c>
      <c r="CK25" s="4770"/>
      <c r="CL25" s="4776">
        <v>328</v>
      </c>
      <c r="CM25" s="4770"/>
      <c r="CN25" s="4778" t="s">
        <v>574</v>
      </c>
      <c r="CO25" s="4770"/>
      <c r="CP25" s="4776">
        <v>328</v>
      </c>
      <c r="CQ25" s="4770"/>
      <c r="CR25" s="4778" t="s">
        <v>574</v>
      </c>
      <c r="CS25" s="4770"/>
      <c r="CT25" s="4776">
        <v>328</v>
      </c>
      <c r="CU25" s="4770"/>
      <c r="CV25" s="4778" t="s">
        <v>574</v>
      </c>
      <c r="CW25" s="4770"/>
      <c r="CX25" s="4776">
        <v>328</v>
      </c>
      <c r="CY25" s="4770"/>
      <c r="CZ25" s="4778" t="s">
        <v>574</v>
      </c>
      <c r="DA25" s="4770"/>
      <c r="DB25" s="4776">
        <v>328</v>
      </c>
      <c r="DC25" s="4770"/>
      <c r="DD25" s="4778" t="s">
        <v>574</v>
      </c>
      <c r="DE25" s="4770"/>
      <c r="DF25" s="4776">
        <v>328</v>
      </c>
      <c r="DG25" s="4770"/>
      <c r="DH25" s="4778" t="s">
        <v>574</v>
      </c>
      <c r="DI25" s="4770"/>
      <c r="DJ25" s="4776">
        <v>328</v>
      </c>
      <c r="DK25" s="4770"/>
      <c r="DL25" s="4778" t="s">
        <v>574</v>
      </c>
      <c r="DM25" s="4770"/>
      <c r="DN25" s="4776">
        <v>328</v>
      </c>
      <c r="DO25" s="4770"/>
      <c r="DP25" s="4778" t="s">
        <v>574</v>
      </c>
      <c r="DQ25" s="4770"/>
      <c r="DR25" s="4776">
        <v>328</v>
      </c>
      <c r="DS25" s="4770"/>
      <c r="DT25" s="4778" t="s">
        <v>574</v>
      </c>
      <c r="DU25" s="4770"/>
      <c r="DV25" s="4779">
        <f>BJ25+BN25+BR25+BV25+BZ25+CD25+CH25+CL25+CP25+CT25+CX25+DB25+DF25+DJ25+DN25+DR25</f>
        <v>5248</v>
      </c>
      <c r="DW25" s="4780" t="s">
        <v>288</v>
      </c>
      <c r="DX25" s="4780" t="s">
        <v>289</v>
      </c>
      <c r="DY25" s="4770" t="s">
        <v>656</v>
      </c>
      <c r="DZ25" s="4780" t="s">
        <v>1376</v>
      </c>
      <c r="EA25" s="4780">
        <v>3779595</v>
      </c>
      <c r="EB25" s="4312" t="s">
        <v>1377</v>
      </c>
      <c r="EC25" s="4770"/>
      <c r="ED25" s="4770"/>
      <c r="EE25" s="4770"/>
      <c r="EF25" s="4770"/>
      <c r="EG25" s="4770"/>
      <c r="EH25" s="4781"/>
      <c r="EI25" s="4724"/>
      <c r="EJ25" s="4724"/>
      <c r="EK25" s="4724"/>
      <c r="EL25" s="4724"/>
    </row>
    <row r="26" spans="1:142" ht="168.75" customHeight="1">
      <c r="A26" s="4803" t="s">
        <v>1303</v>
      </c>
      <c r="B26" s="4804">
        <v>0.31</v>
      </c>
      <c r="C26" s="4521" t="s">
        <v>1931</v>
      </c>
      <c r="D26" s="4805">
        <v>3.8699999999999998E-2</v>
      </c>
      <c r="E26" s="4736" t="s">
        <v>2230</v>
      </c>
      <c r="F26" s="4736" t="s">
        <v>2231</v>
      </c>
      <c r="G26" s="4736" t="s">
        <v>278</v>
      </c>
      <c r="H26" s="4736" t="s">
        <v>26</v>
      </c>
      <c r="I26" s="4736" t="s">
        <v>437</v>
      </c>
      <c r="J26" s="4736" t="s">
        <v>437</v>
      </c>
      <c r="K26" s="4806"/>
      <c r="L26" s="4806">
        <v>50770</v>
      </c>
      <c r="M26" s="4522">
        <v>0.05</v>
      </c>
      <c r="N26" s="4522">
        <v>0.1</v>
      </c>
      <c r="O26" s="4522">
        <v>0.5</v>
      </c>
      <c r="P26" s="4522">
        <v>0.54</v>
      </c>
      <c r="Q26" s="4522">
        <v>0.57999999999999996</v>
      </c>
      <c r="R26" s="4522">
        <v>0.62</v>
      </c>
      <c r="S26" s="4522">
        <v>0.64</v>
      </c>
      <c r="T26" s="4522">
        <v>0.68</v>
      </c>
      <c r="U26" s="4522">
        <v>0.72</v>
      </c>
      <c r="V26" s="4522">
        <v>0.76</v>
      </c>
      <c r="W26" s="4522">
        <v>0.8</v>
      </c>
      <c r="X26" s="4522">
        <v>0.84</v>
      </c>
      <c r="Y26" s="4522">
        <v>0.88</v>
      </c>
      <c r="Z26" s="4522">
        <v>0.92</v>
      </c>
      <c r="AA26" s="4522">
        <v>0.96</v>
      </c>
      <c r="AB26" s="4522">
        <v>1</v>
      </c>
      <c r="AC26" s="4807">
        <v>1</v>
      </c>
      <c r="AD26" s="4736"/>
      <c r="AE26" s="4736" t="s">
        <v>1949</v>
      </c>
      <c r="AF26" s="4805">
        <v>4.3E-3</v>
      </c>
      <c r="AG26" s="4736" t="s">
        <v>1950</v>
      </c>
      <c r="AH26" s="4808" t="s">
        <v>1951</v>
      </c>
      <c r="AI26" s="4736" t="s">
        <v>1257</v>
      </c>
      <c r="AJ26" s="4736" t="s">
        <v>1952</v>
      </c>
      <c r="AK26" s="4736" t="s">
        <v>11</v>
      </c>
      <c r="AL26" s="4736" t="s">
        <v>20</v>
      </c>
      <c r="AM26" s="4361" t="str">
        <f t="shared" si="0"/>
        <v>NO</v>
      </c>
      <c r="AN26" s="4736" t="s">
        <v>437</v>
      </c>
      <c r="AO26" s="4808">
        <v>59</v>
      </c>
      <c r="AP26" s="4808">
        <v>2022</v>
      </c>
      <c r="AQ26" s="4806"/>
      <c r="AR26" s="4806">
        <v>50770</v>
      </c>
      <c r="AS26" s="4736">
        <v>59</v>
      </c>
      <c r="AT26" s="4736">
        <v>59</v>
      </c>
      <c r="AU26" s="4736">
        <v>59</v>
      </c>
      <c r="AV26" s="4736">
        <v>59</v>
      </c>
      <c r="AW26" s="4736">
        <v>59</v>
      </c>
      <c r="AX26" s="4736">
        <v>59</v>
      </c>
      <c r="AY26" s="4736">
        <v>59</v>
      </c>
      <c r="AZ26" s="4736">
        <v>59</v>
      </c>
      <c r="BA26" s="4736">
        <v>59</v>
      </c>
      <c r="BB26" s="4736">
        <v>59</v>
      </c>
      <c r="BC26" s="4736">
        <v>59</v>
      </c>
      <c r="BD26" s="4736">
        <v>59</v>
      </c>
      <c r="BE26" s="4736">
        <v>59</v>
      </c>
      <c r="BF26" s="4736">
        <v>59</v>
      </c>
      <c r="BG26" s="4736">
        <v>59</v>
      </c>
      <c r="BH26" s="4736">
        <v>59</v>
      </c>
      <c r="BI26" s="4809">
        <f>SUM(AS26:BH26)</f>
        <v>944</v>
      </c>
      <c r="BJ26" s="4810">
        <v>162</v>
      </c>
      <c r="BK26" s="4810">
        <v>162</v>
      </c>
      <c r="BL26" s="4810" t="s">
        <v>574</v>
      </c>
      <c r="BM26" s="4811">
        <v>7695</v>
      </c>
      <c r="BN26" s="4810">
        <v>162</v>
      </c>
      <c r="BO26" s="4810">
        <v>162</v>
      </c>
      <c r="BP26" s="4812" t="s">
        <v>574</v>
      </c>
      <c r="BQ26" s="4811">
        <v>7695</v>
      </c>
      <c r="BR26" s="4810">
        <v>162</v>
      </c>
      <c r="BS26" s="4736"/>
      <c r="BT26" s="4812" t="s">
        <v>574</v>
      </c>
      <c r="BU26" s="4736"/>
      <c r="BV26" s="4810">
        <v>162</v>
      </c>
      <c r="BW26" s="4736"/>
      <c r="BX26" s="4812" t="s">
        <v>574</v>
      </c>
      <c r="BY26" s="4736"/>
      <c r="BZ26" s="4810">
        <v>162</v>
      </c>
      <c r="CA26" s="4736"/>
      <c r="CB26" s="4812" t="s">
        <v>574</v>
      </c>
      <c r="CC26" s="4736"/>
      <c r="CD26" s="4810">
        <v>162</v>
      </c>
      <c r="CE26" s="4736"/>
      <c r="CF26" s="4812" t="s">
        <v>574</v>
      </c>
      <c r="CG26" s="4736"/>
      <c r="CH26" s="4810">
        <v>162</v>
      </c>
      <c r="CI26" s="4736"/>
      <c r="CJ26" s="4812" t="s">
        <v>574</v>
      </c>
      <c r="CK26" s="4736"/>
      <c r="CL26" s="4810">
        <v>162</v>
      </c>
      <c r="CM26" s="4736"/>
      <c r="CN26" s="4812" t="s">
        <v>574</v>
      </c>
      <c r="CO26" s="4736"/>
      <c r="CP26" s="4810">
        <v>162</v>
      </c>
      <c r="CQ26" s="4736"/>
      <c r="CR26" s="4812" t="s">
        <v>574</v>
      </c>
      <c r="CS26" s="4736"/>
      <c r="CT26" s="4810">
        <v>162</v>
      </c>
      <c r="CU26" s="4736"/>
      <c r="CV26" s="4812" t="s">
        <v>574</v>
      </c>
      <c r="CW26" s="4736"/>
      <c r="CX26" s="4810">
        <v>162</v>
      </c>
      <c r="CY26" s="4736"/>
      <c r="CZ26" s="4812" t="s">
        <v>574</v>
      </c>
      <c r="DA26" s="4736"/>
      <c r="DB26" s="4810">
        <v>162</v>
      </c>
      <c r="DC26" s="4736"/>
      <c r="DD26" s="4812" t="s">
        <v>574</v>
      </c>
      <c r="DE26" s="4736"/>
      <c r="DF26" s="4810">
        <v>162</v>
      </c>
      <c r="DG26" s="4736"/>
      <c r="DH26" s="4812" t="s">
        <v>574</v>
      </c>
      <c r="DI26" s="4736"/>
      <c r="DJ26" s="4810">
        <v>162</v>
      </c>
      <c r="DK26" s="4736"/>
      <c r="DL26" s="4812" t="s">
        <v>574</v>
      </c>
      <c r="DM26" s="4736"/>
      <c r="DN26" s="4810">
        <v>162</v>
      </c>
      <c r="DO26" s="4736"/>
      <c r="DP26" s="4812" t="s">
        <v>574</v>
      </c>
      <c r="DQ26" s="4736"/>
      <c r="DR26" s="4810">
        <v>162</v>
      </c>
      <c r="DS26" s="4736"/>
      <c r="DT26" s="4812" t="s">
        <v>574</v>
      </c>
      <c r="DU26" s="4736"/>
      <c r="DV26" s="4734">
        <f t="shared" si="1"/>
        <v>2592</v>
      </c>
      <c r="DW26" s="4736" t="s">
        <v>288</v>
      </c>
      <c r="DX26" s="4736" t="s">
        <v>289</v>
      </c>
      <c r="DY26" s="4736" t="s">
        <v>656</v>
      </c>
      <c r="DZ26" s="4736" t="s">
        <v>1376</v>
      </c>
      <c r="EA26" s="4736">
        <v>3779595</v>
      </c>
      <c r="EB26" s="4523" t="s">
        <v>1377</v>
      </c>
      <c r="EC26" s="4736"/>
      <c r="ED26" s="4736"/>
      <c r="EE26" s="4808"/>
      <c r="EF26" s="4813"/>
      <c r="EG26" s="4813"/>
      <c r="EH26" s="4814"/>
      <c r="EI26" s="4724"/>
      <c r="EJ26" s="4724"/>
      <c r="EK26" s="4724"/>
      <c r="EL26" s="4724"/>
    </row>
    <row r="27" spans="1:142" ht="168.75" customHeight="1">
      <c r="A27" s="4768" t="s">
        <v>1303</v>
      </c>
      <c r="B27" s="4769">
        <v>0.31</v>
      </c>
      <c r="C27" s="4319" t="s">
        <v>1931</v>
      </c>
      <c r="D27" s="4771">
        <v>3.8699999999999998E-2</v>
      </c>
      <c r="E27" s="4770" t="s">
        <v>2230</v>
      </c>
      <c r="F27" s="4770" t="s">
        <v>2231</v>
      </c>
      <c r="G27" s="4770" t="s">
        <v>278</v>
      </c>
      <c r="H27" s="4770" t="s">
        <v>26</v>
      </c>
      <c r="I27" s="4770" t="s">
        <v>437</v>
      </c>
      <c r="J27" s="4770" t="s">
        <v>437</v>
      </c>
      <c r="K27" s="4746"/>
      <c r="L27" s="4746">
        <v>50770</v>
      </c>
      <c r="M27" s="4248">
        <v>0.05</v>
      </c>
      <c r="N27" s="4248">
        <v>0.1</v>
      </c>
      <c r="O27" s="4248">
        <v>0.5</v>
      </c>
      <c r="P27" s="4248">
        <v>0.54</v>
      </c>
      <c r="Q27" s="4248">
        <v>0.57999999999999996</v>
      </c>
      <c r="R27" s="4248">
        <v>0.62</v>
      </c>
      <c r="S27" s="4248">
        <v>0.64</v>
      </c>
      <c r="T27" s="4248">
        <v>0.68</v>
      </c>
      <c r="U27" s="4248">
        <v>0.72</v>
      </c>
      <c r="V27" s="4248">
        <v>0.76</v>
      </c>
      <c r="W27" s="4248">
        <v>0.8</v>
      </c>
      <c r="X27" s="4248">
        <v>0.84</v>
      </c>
      <c r="Y27" s="4248">
        <v>0.88</v>
      </c>
      <c r="Z27" s="4248">
        <v>0.92</v>
      </c>
      <c r="AA27" s="4248">
        <v>0.96</v>
      </c>
      <c r="AB27" s="4248">
        <v>1</v>
      </c>
      <c r="AC27" s="4773">
        <v>1</v>
      </c>
      <c r="AD27" s="4770"/>
      <c r="AE27" s="4772" t="s">
        <v>1955</v>
      </c>
      <c r="AF27" s="4771">
        <v>4.3E-3</v>
      </c>
      <c r="AG27" s="4772" t="s">
        <v>2236</v>
      </c>
      <c r="AH27" s="4772" t="s">
        <v>2237</v>
      </c>
      <c r="AI27" s="4770" t="s">
        <v>1310</v>
      </c>
      <c r="AJ27" s="4770" t="s">
        <v>375</v>
      </c>
      <c r="AK27" s="4770" t="s">
        <v>1518</v>
      </c>
      <c r="AL27" s="4770" t="s">
        <v>20</v>
      </c>
      <c r="AM27" s="4311" t="str">
        <f t="shared" si="0"/>
        <v>NO</v>
      </c>
      <c r="AN27" s="4770" t="s">
        <v>437</v>
      </c>
      <c r="AO27" s="4770" t="s">
        <v>437</v>
      </c>
      <c r="AP27" s="4746" t="s">
        <v>437</v>
      </c>
      <c r="AQ27" s="4774"/>
      <c r="AR27" s="4746">
        <v>50770</v>
      </c>
      <c r="AS27" s="4773">
        <v>0.25</v>
      </c>
      <c r="AT27" s="4773">
        <v>0.25</v>
      </c>
      <c r="AU27" s="4773">
        <v>0.05</v>
      </c>
      <c r="AV27" s="4771">
        <v>3.1E-2</v>
      </c>
      <c r="AW27" s="4771">
        <v>3.1E-2</v>
      </c>
      <c r="AX27" s="4771">
        <v>3.1E-2</v>
      </c>
      <c r="AY27" s="4771">
        <v>3.1E-2</v>
      </c>
      <c r="AZ27" s="4771">
        <v>3.1E-2</v>
      </c>
      <c r="BA27" s="4771">
        <v>3.1E-2</v>
      </c>
      <c r="BB27" s="4771">
        <v>3.1E-2</v>
      </c>
      <c r="BC27" s="4771">
        <v>3.1E-2</v>
      </c>
      <c r="BD27" s="4771">
        <v>3.1E-2</v>
      </c>
      <c r="BE27" s="4771">
        <v>3.1E-2</v>
      </c>
      <c r="BF27" s="4771">
        <v>3.9899999999999998E-2</v>
      </c>
      <c r="BG27" s="4771">
        <v>0.05</v>
      </c>
      <c r="BH27" s="4773">
        <v>0.05</v>
      </c>
      <c r="BI27" s="4815">
        <v>1</v>
      </c>
      <c r="BJ27" s="4776">
        <v>6</v>
      </c>
      <c r="BK27" s="4776">
        <v>6</v>
      </c>
      <c r="BL27" s="4776" t="s">
        <v>1519</v>
      </c>
      <c r="BM27" s="4777">
        <v>7692</v>
      </c>
      <c r="BN27" s="4776">
        <v>6</v>
      </c>
      <c r="BO27" s="4776">
        <v>6</v>
      </c>
      <c r="BP27" s="4778" t="s">
        <v>1519</v>
      </c>
      <c r="BQ27" s="4777">
        <v>7692</v>
      </c>
      <c r="BR27" s="4776">
        <v>5</v>
      </c>
      <c r="BS27" s="4770" t="s">
        <v>359</v>
      </c>
      <c r="BT27" s="4778" t="s">
        <v>1519</v>
      </c>
      <c r="BU27" s="4770" t="s">
        <v>359</v>
      </c>
      <c r="BV27" s="4776">
        <v>4</v>
      </c>
      <c r="BW27" s="4770" t="s">
        <v>359</v>
      </c>
      <c r="BX27" s="4778" t="s">
        <v>1519</v>
      </c>
      <c r="BY27" s="4770" t="s">
        <v>359</v>
      </c>
      <c r="BZ27" s="4776">
        <v>4</v>
      </c>
      <c r="CA27" s="4770" t="s">
        <v>359</v>
      </c>
      <c r="CB27" s="4778" t="s">
        <v>1519</v>
      </c>
      <c r="CC27" s="4770" t="s">
        <v>359</v>
      </c>
      <c r="CD27" s="4776">
        <v>4</v>
      </c>
      <c r="CE27" s="4770" t="s">
        <v>359</v>
      </c>
      <c r="CF27" s="4778" t="s">
        <v>1519</v>
      </c>
      <c r="CG27" s="4770" t="s">
        <v>359</v>
      </c>
      <c r="CH27" s="4776">
        <v>4</v>
      </c>
      <c r="CI27" s="4770" t="s">
        <v>359</v>
      </c>
      <c r="CJ27" s="4778" t="s">
        <v>1519</v>
      </c>
      <c r="CK27" s="4770"/>
      <c r="CL27" s="4776">
        <v>4</v>
      </c>
      <c r="CM27" s="4770" t="s">
        <v>359</v>
      </c>
      <c r="CN27" s="4778" t="s">
        <v>1519</v>
      </c>
      <c r="CO27" s="4770" t="s">
        <v>359</v>
      </c>
      <c r="CP27" s="4776">
        <v>4</v>
      </c>
      <c r="CQ27" s="4770" t="s">
        <v>359</v>
      </c>
      <c r="CR27" s="4778" t="s">
        <v>1519</v>
      </c>
      <c r="CS27" s="4770" t="s">
        <v>359</v>
      </c>
      <c r="CT27" s="4776">
        <v>4</v>
      </c>
      <c r="CU27" s="4770" t="s">
        <v>359</v>
      </c>
      <c r="CV27" s="4778" t="s">
        <v>1519</v>
      </c>
      <c r="CW27" s="4770" t="s">
        <v>359</v>
      </c>
      <c r="CX27" s="4776">
        <v>4</v>
      </c>
      <c r="CY27" s="4770" t="s">
        <v>359</v>
      </c>
      <c r="CZ27" s="4778" t="s">
        <v>1519</v>
      </c>
      <c r="DA27" s="4770" t="s">
        <v>359</v>
      </c>
      <c r="DB27" s="4776">
        <v>4</v>
      </c>
      <c r="DC27" s="4770" t="s">
        <v>359</v>
      </c>
      <c r="DD27" s="4778" t="s">
        <v>1519</v>
      </c>
      <c r="DE27" s="4770" t="s">
        <v>359</v>
      </c>
      <c r="DF27" s="4776">
        <v>4</v>
      </c>
      <c r="DG27" s="4770" t="s">
        <v>359</v>
      </c>
      <c r="DH27" s="4778" t="s">
        <v>1519</v>
      </c>
      <c r="DI27" s="4770" t="s">
        <v>359</v>
      </c>
      <c r="DJ27" s="4776">
        <v>4</v>
      </c>
      <c r="DK27" s="4770" t="s">
        <v>359</v>
      </c>
      <c r="DL27" s="4778" t="s">
        <v>1519</v>
      </c>
      <c r="DM27" s="4770" t="s">
        <v>359</v>
      </c>
      <c r="DN27" s="4776">
        <v>4</v>
      </c>
      <c r="DO27" s="4770" t="s">
        <v>359</v>
      </c>
      <c r="DP27" s="4778" t="s">
        <v>1519</v>
      </c>
      <c r="DQ27" s="4770" t="s">
        <v>359</v>
      </c>
      <c r="DR27" s="4776">
        <v>4</v>
      </c>
      <c r="DS27" s="4770" t="s">
        <v>359</v>
      </c>
      <c r="DT27" s="4778" t="s">
        <v>1519</v>
      </c>
      <c r="DU27" s="4770" t="s">
        <v>359</v>
      </c>
      <c r="DV27" s="4779">
        <f t="shared" si="1"/>
        <v>69</v>
      </c>
      <c r="DW27" s="4780" t="s">
        <v>288</v>
      </c>
      <c r="DX27" s="4780" t="s">
        <v>289</v>
      </c>
      <c r="DY27" s="4770" t="s">
        <v>656</v>
      </c>
      <c r="DZ27" s="4780" t="s">
        <v>1376</v>
      </c>
      <c r="EA27" s="4780">
        <v>3779595</v>
      </c>
      <c r="EB27" s="4312" t="s">
        <v>1377</v>
      </c>
      <c r="EC27" s="4816" t="s">
        <v>31</v>
      </c>
      <c r="ED27" s="4816" t="s">
        <v>2238</v>
      </c>
      <c r="EE27" s="4816"/>
      <c r="EF27" s="4816"/>
      <c r="EG27" s="4816"/>
      <c r="EH27" s="4817"/>
      <c r="EI27" s="4724"/>
      <c r="EJ27" s="4724"/>
      <c r="EK27" s="4724"/>
      <c r="EL27" s="4724"/>
    </row>
    <row r="28" spans="1:142" ht="168.75" customHeight="1">
      <c r="A28" s="4768" t="s">
        <v>1303</v>
      </c>
      <c r="B28" s="4769">
        <v>0.31</v>
      </c>
      <c r="C28" s="4319" t="s">
        <v>1931</v>
      </c>
      <c r="D28" s="4771">
        <v>3.8699999999999998E-2</v>
      </c>
      <c r="E28" s="4770" t="s">
        <v>2230</v>
      </c>
      <c r="F28" s="4770" t="s">
        <v>2231</v>
      </c>
      <c r="G28" s="4770" t="s">
        <v>278</v>
      </c>
      <c r="H28" s="4770" t="s">
        <v>26</v>
      </c>
      <c r="I28" s="4770" t="s">
        <v>437</v>
      </c>
      <c r="J28" s="4770" t="s">
        <v>437</v>
      </c>
      <c r="K28" s="4746"/>
      <c r="L28" s="4746">
        <v>50770</v>
      </c>
      <c r="M28" s="4248">
        <v>0.05</v>
      </c>
      <c r="N28" s="4248">
        <v>0.1</v>
      </c>
      <c r="O28" s="4248">
        <v>0.5</v>
      </c>
      <c r="P28" s="4248">
        <v>0.54</v>
      </c>
      <c r="Q28" s="4248">
        <v>0.57999999999999996</v>
      </c>
      <c r="R28" s="4248">
        <v>0.62</v>
      </c>
      <c r="S28" s="4248">
        <v>0.64</v>
      </c>
      <c r="T28" s="4248">
        <v>0.68</v>
      </c>
      <c r="U28" s="4248">
        <v>0.72</v>
      </c>
      <c r="V28" s="4248">
        <v>0.76</v>
      </c>
      <c r="W28" s="4248">
        <v>0.8</v>
      </c>
      <c r="X28" s="4248">
        <v>0.84</v>
      </c>
      <c r="Y28" s="4248">
        <v>0.88</v>
      </c>
      <c r="Z28" s="4248">
        <v>0.92</v>
      </c>
      <c r="AA28" s="4248">
        <v>0.96</v>
      </c>
      <c r="AB28" s="4248">
        <v>1</v>
      </c>
      <c r="AC28" s="4773">
        <v>1</v>
      </c>
      <c r="AD28" s="4770"/>
      <c r="AE28" s="4320" t="s">
        <v>1957</v>
      </c>
      <c r="AF28" s="4771">
        <v>4.3E-3</v>
      </c>
      <c r="AG28" s="4320" t="s">
        <v>1409</v>
      </c>
      <c r="AH28" s="4320" t="s">
        <v>1410</v>
      </c>
      <c r="AI28" s="4320" t="s">
        <v>1411</v>
      </c>
      <c r="AJ28" s="4320" t="s">
        <v>375</v>
      </c>
      <c r="AK28" s="4320" t="s">
        <v>1</v>
      </c>
      <c r="AL28" s="4320" t="s">
        <v>26</v>
      </c>
      <c r="AM28" s="4311" t="str">
        <f t="shared" si="0"/>
        <v>NO</v>
      </c>
      <c r="AN28" s="4320" t="s">
        <v>437</v>
      </c>
      <c r="AO28" s="4770" t="s">
        <v>437</v>
      </c>
      <c r="AP28" s="4320" t="s">
        <v>437</v>
      </c>
      <c r="AQ28" s="4321">
        <v>45292</v>
      </c>
      <c r="AR28" s="4746">
        <v>50770</v>
      </c>
      <c r="AS28" s="4322">
        <v>0</v>
      </c>
      <c r="AT28" s="4322">
        <v>0.12</v>
      </c>
      <c r="AU28" s="4322">
        <v>0.2</v>
      </c>
      <c r="AV28" s="4322">
        <v>0.28000000000000003</v>
      </c>
      <c r="AW28" s="4322">
        <v>0.34</v>
      </c>
      <c r="AX28" s="4322">
        <v>0.4</v>
      </c>
      <c r="AY28" s="4322">
        <v>0.46</v>
      </c>
      <c r="AZ28" s="4322">
        <v>0.52</v>
      </c>
      <c r="BA28" s="4322">
        <v>0.57999999999999996</v>
      </c>
      <c r="BB28" s="4322">
        <v>0.64</v>
      </c>
      <c r="BC28" s="4322">
        <v>0.7</v>
      </c>
      <c r="BD28" s="4322">
        <v>0.76</v>
      </c>
      <c r="BE28" s="4322">
        <v>0.82</v>
      </c>
      <c r="BF28" s="4322">
        <v>0.88</v>
      </c>
      <c r="BG28" s="4322">
        <v>0.94</v>
      </c>
      <c r="BH28" s="4322">
        <v>1</v>
      </c>
      <c r="BI28" s="4322">
        <v>1</v>
      </c>
      <c r="BJ28" s="4776"/>
      <c r="BK28" s="4776"/>
      <c r="BL28" s="4776" t="s">
        <v>359</v>
      </c>
      <c r="BM28" s="4777" t="s">
        <v>359</v>
      </c>
      <c r="BN28" s="4776">
        <v>750</v>
      </c>
      <c r="BO28" s="4776">
        <v>750</v>
      </c>
      <c r="BP28" s="4778" t="s">
        <v>574</v>
      </c>
      <c r="BQ28" s="4818" t="s">
        <v>359</v>
      </c>
      <c r="BR28" s="4776">
        <v>773</v>
      </c>
      <c r="BS28" s="4770"/>
      <c r="BT28" s="4778" t="s">
        <v>574</v>
      </c>
      <c r="BU28" s="4770"/>
      <c r="BV28" s="4776">
        <v>796</v>
      </c>
      <c r="BW28" s="4770"/>
      <c r="BX28" s="4778" t="s">
        <v>574</v>
      </c>
      <c r="BY28" s="4770"/>
      <c r="BZ28" s="4776">
        <v>32600</v>
      </c>
      <c r="CA28" s="4770"/>
      <c r="CB28" s="4778" t="s">
        <v>574</v>
      </c>
      <c r="CC28" s="4770"/>
      <c r="CD28" s="4776">
        <v>33578</v>
      </c>
      <c r="CE28" s="4770"/>
      <c r="CF28" s="4778" t="s">
        <v>574</v>
      </c>
      <c r="CG28" s="4770"/>
      <c r="CH28" s="4776">
        <v>34585</v>
      </c>
      <c r="CI28" s="4770"/>
      <c r="CJ28" s="4778" t="s">
        <v>574</v>
      </c>
      <c r="CK28" s="4770"/>
      <c r="CL28" s="4776">
        <v>35623</v>
      </c>
      <c r="CM28" s="4770"/>
      <c r="CN28" s="4778" t="s">
        <v>574</v>
      </c>
      <c r="CO28" s="4770"/>
      <c r="CP28" s="4776">
        <v>36692</v>
      </c>
      <c r="CQ28" s="4770"/>
      <c r="CR28" s="4778" t="s">
        <v>574</v>
      </c>
      <c r="CS28" s="4770"/>
      <c r="CT28" s="4776">
        <v>37792</v>
      </c>
      <c r="CU28" s="4770"/>
      <c r="CV28" s="4778" t="s">
        <v>574</v>
      </c>
      <c r="CW28" s="4770"/>
      <c r="CX28" s="4776">
        <v>38926</v>
      </c>
      <c r="CY28" s="4770"/>
      <c r="CZ28" s="4778" t="s">
        <v>574</v>
      </c>
      <c r="DA28" s="4770"/>
      <c r="DB28" s="4776">
        <v>40094</v>
      </c>
      <c r="DC28" s="4770"/>
      <c r="DD28" s="4778" t="s">
        <v>574</v>
      </c>
      <c r="DE28" s="4770"/>
      <c r="DF28" s="4776">
        <v>41297</v>
      </c>
      <c r="DG28" s="4770"/>
      <c r="DH28" s="4778" t="s">
        <v>574</v>
      </c>
      <c r="DI28" s="4770"/>
      <c r="DJ28" s="4776">
        <v>42536</v>
      </c>
      <c r="DK28" s="4770"/>
      <c r="DL28" s="4778" t="s">
        <v>574</v>
      </c>
      <c r="DM28" s="4770"/>
      <c r="DN28" s="4776">
        <v>43812</v>
      </c>
      <c r="DO28" s="4770"/>
      <c r="DP28" s="4778" t="s">
        <v>574</v>
      </c>
      <c r="DQ28" s="4770"/>
      <c r="DR28" s="4776">
        <v>45126</v>
      </c>
      <c r="DS28" s="4770"/>
      <c r="DT28" s="4778" t="s">
        <v>574</v>
      </c>
      <c r="DU28" s="4770"/>
      <c r="DV28" s="4779">
        <f t="shared" si="1"/>
        <v>464980</v>
      </c>
      <c r="DW28" s="4320" t="s">
        <v>10</v>
      </c>
      <c r="DX28" s="4320" t="s">
        <v>200</v>
      </c>
      <c r="DY28" s="4320" t="s">
        <v>1412</v>
      </c>
      <c r="DZ28" s="4320" t="s">
        <v>1413</v>
      </c>
      <c r="EA28" s="4320" t="s">
        <v>359</v>
      </c>
      <c r="EB28" s="4323" t="s">
        <v>1414</v>
      </c>
      <c r="EC28" s="4770" t="s">
        <v>2239</v>
      </c>
      <c r="ED28" s="4770" t="s">
        <v>2240</v>
      </c>
      <c r="EE28" s="4324" t="s">
        <v>359</v>
      </c>
      <c r="EF28" s="4325" t="s">
        <v>359</v>
      </c>
      <c r="EG28" s="4325" t="s">
        <v>359</v>
      </c>
      <c r="EH28" s="4326"/>
      <c r="EI28" s="4724"/>
      <c r="EJ28" s="4724"/>
      <c r="EK28" s="4724"/>
      <c r="EL28" s="4724"/>
    </row>
    <row r="29" spans="1:142" ht="168.75" customHeight="1">
      <c r="A29" s="4768" t="s">
        <v>1303</v>
      </c>
      <c r="B29" s="4769">
        <v>0.31</v>
      </c>
      <c r="C29" s="4319" t="s">
        <v>1931</v>
      </c>
      <c r="D29" s="4771">
        <v>3.8699999999999998E-2</v>
      </c>
      <c r="E29" s="4770" t="s">
        <v>2230</v>
      </c>
      <c r="F29" s="4770" t="s">
        <v>2231</v>
      </c>
      <c r="G29" s="4770" t="s">
        <v>278</v>
      </c>
      <c r="H29" s="4770" t="s">
        <v>26</v>
      </c>
      <c r="I29" s="4770" t="s">
        <v>437</v>
      </c>
      <c r="J29" s="4770" t="s">
        <v>437</v>
      </c>
      <c r="K29" s="4746"/>
      <c r="L29" s="4746">
        <v>50770</v>
      </c>
      <c r="M29" s="4248">
        <v>0.05</v>
      </c>
      <c r="N29" s="4248">
        <v>0.1</v>
      </c>
      <c r="O29" s="4248">
        <v>0.5</v>
      </c>
      <c r="P29" s="4248">
        <v>0.54</v>
      </c>
      <c r="Q29" s="4248">
        <v>0.57999999999999996</v>
      </c>
      <c r="R29" s="4248">
        <v>0.62</v>
      </c>
      <c r="S29" s="4248">
        <v>0.64</v>
      </c>
      <c r="T29" s="4248">
        <v>0.68</v>
      </c>
      <c r="U29" s="4248">
        <v>0.72</v>
      </c>
      <c r="V29" s="4248">
        <v>0.76</v>
      </c>
      <c r="W29" s="4248">
        <v>0.8</v>
      </c>
      <c r="X29" s="4248">
        <v>0.84</v>
      </c>
      <c r="Y29" s="4248">
        <v>0.88</v>
      </c>
      <c r="Z29" s="4248">
        <v>0.92</v>
      </c>
      <c r="AA29" s="4248">
        <v>0.96</v>
      </c>
      <c r="AB29" s="4248">
        <v>1</v>
      </c>
      <c r="AC29" s="4773">
        <v>1</v>
      </c>
      <c r="AD29" s="4770"/>
      <c r="AE29" s="4320" t="s">
        <v>1958</v>
      </c>
      <c r="AF29" s="4771">
        <v>4.3E-3</v>
      </c>
      <c r="AG29" s="4320" t="s">
        <v>1416</v>
      </c>
      <c r="AH29" s="4320" t="s">
        <v>1417</v>
      </c>
      <c r="AI29" s="4320" t="s">
        <v>1411</v>
      </c>
      <c r="AJ29" s="4320" t="s">
        <v>375</v>
      </c>
      <c r="AK29" s="4320" t="s">
        <v>11</v>
      </c>
      <c r="AL29" s="4320" t="s">
        <v>20</v>
      </c>
      <c r="AM29" s="4311" t="str">
        <f t="shared" si="0"/>
        <v>NO</v>
      </c>
      <c r="AN29" s="4320" t="s">
        <v>437</v>
      </c>
      <c r="AO29" s="4770" t="s">
        <v>437</v>
      </c>
      <c r="AP29" s="4320" t="s">
        <v>437</v>
      </c>
      <c r="AQ29" s="4321">
        <v>45292</v>
      </c>
      <c r="AR29" s="4321">
        <v>50770</v>
      </c>
      <c r="AS29" s="4320">
        <v>0</v>
      </c>
      <c r="AT29" s="4320">
        <v>418</v>
      </c>
      <c r="AU29" s="4320">
        <v>431</v>
      </c>
      <c r="AV29" s="4320">
        <v>439</v>
      </c>
      <c r="AW29" s="4320">
        <v>448</v>
      </c>
      <c r="AX29" s="4320">
        <v>457</v>
      </c>
      <c r="AY29" s="4320">
        <v>466</v>
      </c>
      <c r="AZ29" s="4320">
        <v>475</v>
      </c>
      <c r="BA29" s="4320">
        <v>485</v>
      </c>
      <c r="BB29" s="4320">
        <v>495</v>
      </c>
      <c r="BC29" s="4320">
        <v>504</v>
      </c>
      <c r="BD29" s="4320">
        <v>515</v>
      </c>
      <c r="BE29" s="4320">
        <v>525</v>
      </c>
      <c r="BF29" s="4320">
        <v>535</v>
      </c>
      <c r="BG29" s="4320">
        <v>546</v>
      </c>
      <c r="BH29" s="4320">
        <v>557</v>
      </c>
      <c r="BI29" s="4320">
        <v>7295</v>
      </c>
      <c r="BJ29" s="4776"/>
      <c r="BK29" s="4776"/>
      <c r="BL29" s="4776" t="s">
        <v>359</v>
      </c>
      <c r="BM29" s="4777" t="s">
        <v>359</v>
      </c>
      <c r="BN29" s="4776">
        <v>3040</v>
      </c>
      <c r="BO29" s="4776">
        <v>3040</v>
      </c>
      <c r="BP29" s="4778" t="s">
        <v>574</v>
      </c>
      <c r="BQ29" s="4818" t="s">
        <v>359</v>
      </c>
      <c r="BR29" s="4776">
        <v>3131</v>
      </c>
      <c r="BS29" s="4770"/>
      <c r="BT29" s="4778" t="s">
        <v>574</v>
      </c>
      <c r="BU29" s="4770"/>
      <c r="BV29" s="4776">
        <v>3225</v>
      </c>
      <c r="BW29" s="4770"/>
      <c r="BX29" s="4778" t="s">
        <v>574</v>
      </c>
      <c r="BY29" s="4770"/>
      <c r="BZ29" s="4776">
        <v>3322</v>
      </c>
      <c r="CA29" s="4770"/>
      <c r="CB29" s="4778" t="s">
        <v>574</v>
      </c>
      <c r="CC29" s="4770"/>
      <c r="CD29" s="4776">
        <v>3422</v>
      </c>
      <c r="CE29" s="4770"/>
      <c r="CF29" s="4778" t="s">
        <v>574</v>
      </c>
      <c r="CG29" s="4770"/>
      <c r="CH29" s="4776">
        <v>3524</v>
      </c>
      <c r="CI29" s="4770"/>
      <c r="CJ29" s="4778" t="s">
        <v>574</v>
      </c>
      <c r="CK29" s="4770"/>
      <c r="CL29" s="4776">
        <v>3630</v>
      </c>
      <c r="CM29" s="4770"/>
      <c r="CN29" s="4778" t="s">
        <v>574</v>
      </c>
      <c r="CO29" s="4770"/>
      <c r="CP29" s="4776">
        <v>3739</v>
      </c>
      <c r="CQ29" s="4770"/>
      <c r="CR29" s="4778" t="s">
        <v>574</v>
      </c>
      <c r="CS29" s="4770"/>
      <c r="CT29" s="4776">
        <v>3851</v>
      </c>
      <c r="CU29" s="4770"/>
      <c r="CV29" s="4778" t="s">
        <v>574</v>
      </c>
      <c r="CW29" s="4770"/>
      <c r="CX29" s="4776">
        <v>3967</v>
      </c>
      <c r="CY29" s="4770"/>
      <c r="CZ29" s="4778" t="s">
        <v>574</v>
      </c>
      <c r="DA29" s="4770"/>
      <c r="DB29" s="4776">
        <v>4086</v>
      </c>
      <c r="DC29" s="4770"/>
      <c r="DD29" s="4778" t="s">
        <v>574</v>
      </c>
      <c r="DE29" s="4770"/>
      <c r="DF29" s="4776">
        <v>4208</v>
      </c>
      <c r="DG29" s="4770"/>
      <c r="DH29" s="4778" t="s">
        <v>574</v>
      </c>
      <c r="DI29" s="4770"/>
      <c r="DJ29" s="4776">
        <v>4334</v>
      </c>
      <c r="DK29" s="4770"/>
      <c r="DL29" s="4778" t="s">
        <v>574</v>
      </c>
      <c r="DM29" s="4770"/>
      <c r="DN29" s="4776">
        <v>4464</v>
      </c>
      <c r="DO29" s="4770"/>
      <c r="DP29" s="4778" t="s">
        <v>574</v>
      </c>
      <c r="DQ29" s="4770"/>
      <c r="DR29" s="4776">
        <v>4598</v>
      </c>
      <c r="DS29" s="4770"/>
      <c r="DT29" s="4778" t="s">
        <v>574</v>
      </c>
      <c r="DU29" s="4770"/>
      <c r="DV29" s="4779">
        <f t="shared" si="1"/>
        <v>56541</v>
      </c>
      <c r="DW29" s="4320" t="s">
        <v>10</v>
      </c>
      <c r="DX29" s="4320" t="s">
        <v>200</v>
      </c>
      <c r="DY29" s="4320" t="s">
        <v>1412</v>
      </c>
      <c r="DZ29" s="4320" t="s">
        <v>1413</v>
      </c>
      <c r="EA29" s="4320" t="s">
        <v>359</v>
      </c>
      <c r="EB29" s="4323" t="s">
        <v>1414</v>
      </c>
      <c r="EC29" s="4770" t="s">
        <v>1130</v>
      </c>
      <c r="ED29" s="4770" t="s">
        <v>289</v>
      </c>
      <c r="EE29" s="4770" t="s">
        <v>656</v>
      </c>
      <c r="EF29" s="4777" t="s">
        <v>1376</v>
      </c>
      <c r="EG29" s="4325" t="s">
        <v>359</v>
      </c>
      <c r="EH29" s="4313" t="s">
        <v>1377</v>
      </c>
      <c r="EI29" s="4724"/>
      <c r="EJ29" s="4724"/>
      <c r="EK29" s="4724"/>
      <c r="EL29" s="4724"/>
    </row>
    <row r="30" spans="1:142" ht="168.75" customHeight="1">
      <c r="A30" s="4768" t="s">
        <v>1303</v>
      </c>
      <c r="B30" s="4769">
        <v>0.31</v>
      </c>
      <c r="C30" s="4319" t="s">
        <v>1931</v>
      </c>
      <c r="D30" s="4771">
        <v>3.8699999999999998E-2</v>
      </c>
      <c r="E30" s="4770" t="s">
        <v>2230</v>
      </c>
      <c r="F30" s="4770" t="s">
        <v>2231</v>
      </c>
      <c r="G30" s="4770" t="s">
        <v>278</v>
      </c>
      <c r="H30" s="4770" t="s">
        <v>26</v>
      </c>
      <c r="I30" s="4770" t="s">
        <v>437</v>
      </c>
      <c r="J30" s="4770" t="s">
        <v>437</v>
      </c>
      <c r="K30" s="4746"/>
      <c r="L30" s="4746">
        <v>50770</v>
      </c>
      <c r="M30" s="4248">
        <v>0.05</v>
      </c>
      <c r="N30" s="4248">
        <v>0.1</v>
      </c>
      <c r="O30" s="4248">
        <v>0.5</v>
      </c>
      <c r="P30" s="4248">
        <v>0.54</v>
      </c>
      <c r="Q30" s="4248">
        <v>0.57999999999999996</v>
      </c>
      <c r="R30" s="4248">
        <v>0.62</v>
      </c>
      <c r="S30" s="4248">
        <v>0.64</v>
      </c>
      <c r="T30" s="4248">
        <v>0.68</v>
      </c>
      <c r="U30" s="4248">
        <v>0.72</v>
      </c>
      <c r="V30" s="4248">
        <v>0.76</v>
      </c>
      <c r="W30" s="4248">
        <v>0.8</v>
      </c>
      <c r="X30" s="4248">
        <v>0.84</v>
      </c>
      <c r="Y30" s="4248">
        <v>0.88</v>
      </c>
      <c r="Z30" s="4248">
        <v>0.92</v>
      </c>
      <c r="AA30" s="4248">
        <v>0.96</v>
      </c>
      <c r="AB30" s="4248">
        <v>1</v>
      </c>
      <c r="AC30" s="4773">
        <v>1</v>
      </c>
      <c r="AD30" s="4770"/>
      <c r="AE30" s="4770" t="s">
        <v>1959</v>
      </c>
      <c r="AF30" s="4771">
        <v>4.3E-3</v>
      </c>
      <c r="AG30" s="4770" t="s">
        <v>1960</v>
      </c>
      <c r="AH30" s="4770" t="s">
        <v>1961</v>
      </c>
      <c r="AI30" s="4772" t="s">
        <v>1310</v>
      </c>
      <c r="AJ30" s="4770" t="s">
        <v>1422</v>
      </c>
      <c r="AK30" s="4770" t="s">
        <v>2241</v>
      </c>
      <c r="AL30" s="4770" t="s">
        <v>26</v>
      </c>
      <c r="AM30" s="4311" t="str">
        <f t="shared" si="0"/>
        <v>NO</v>
      </c>
      <c r="AN30" s="4770" t="s">
        <v>437</v>
      </c>
      <c r="AO30" s="4770" t="s">
        <v>437</v>
      </c>
      <c r="AP30" s="4770" t="s">
        <v>437</v>
      </c>
      <c r="AQ30" s="4321">
        <v>45292</v>
      </c>
      <c r="AR30" s="4321">
        <v>50770</v>
      </c>
      <c r="AS30" s="4819"/>
      <c r="AT30" s="4819">
        <v>0.1875</v>
      </c>
      <c r="AU30" s="4819">
        <v>0.1875</v>
      </c>
      <c r="AV30" s="4819">
        <v>0.25</v>
      </c>
      <c r="AW30" s="4819">
        <v>0.3125</v>
      </c>
      <c r="AX30" s="4819">
        <v>0.375</v>
      </c>
      <c r="AY30" s="4819">
        <v>0.4375</v>
      </c>
      <c r="AZ30" s="4819">
        <v>0.5</v>
      </c>
      <c r="BA30" s="4819">
        <v>0.5625</v>
      </c>
      <c r="BB30" s="4819">
        <v>0.625</v>
      </c>
      <c r="BC30" s="4819">
        <v>0.6875</v>
      </c>
      <c r="BD30" s="4819">
        <v>0.75</v>
      </c>
      <c r="BE30" s="4819">
        <v>0.8125</v>
      </c>
      <c r="BF30" s="4819">
        <v>0.875</v>
      </c>
      <c r="BG30" s="4819">
        <v>0.9375</v>
      </c>
      <c r="BH30" s="4773">
        <v>1</v>
      </c>
      <c r="BI30" s="4773">
        <v>1</v>
      </c>
      <c r="BJ30" s="4776"/>
      <c r="BK30" s="4776"/>
      <c r="BL30" s="4776"/>
      <c r="BM30" s="4777"/>
      <c r="BN30" s="4776">
        <v>2221</v>
      </c>
      <c r="BO30" s="4776">
        <v>2221</v>
      </c>
      <c r="BP30" s="4778" t="s">
        <v>574</v>
      </c>
      <c r="BQ30" s="4777">
        <v>7695</v>
      </c>
      <c r="BR30" s="4776">
        <v>6503</v>
      </c>
      <c r="BS30" s="4770"/>
      <c r="BT30" s="4778" t="s">
        <v>574</v>
      </c>
      <c r="BU30" s="4770"/>
      <c r="BV30" s="4776">
        <v>10625</v>
      </c>
      <c r="BW30" s="4770"/>
      <c r="BX30" s="4778" t="s">
        <v>574</v>
      </c>
      <c r="BY30" s="4770"/>
      <c r="BZ30" s="4776">
        <v>19189</v>
      </c>
      <c r="CA30" s="4770"/>
      <c r="CB30" s="4778" t="s">
        <v>574</v>
      </c>
      <c r="CC30" s="4770"/>
      <c r="CD30" s="4776">
        <v>22991</v>
      </c>
      <c r="CE30" s="4770"/>
      <c r="CF30" s="4778" t="s">
        <v>574</v>
      </c>
      <c r="CG30" s="4770"/>
      <c r="CH30" s="4776">
        <v>31555</v>
      </c>
      <c r="CI30" s="4770"/>
      <c r="CJ30" s="4778" t="s">
        <v>574</v>
      </c>
      <c r="CK30" s="4770"/>
      <c r="CL30" s="4776">
        <v>42020</v>
      </c>
      <c r="CM30" s="4770"/>
      <c r="CN30" s="4778" t="s">
        <v>574</v>
      </c>
      <c r="CO30" s="4770"/>
      <c r="CP30" s="4776">
        <v>53513</v>
      </c>
      <c r="CQ30" s="4770"/>
      <c r="CR30" s="4778" t="s">
        <v>574</v>
      </c>
      <c r="CS30" s="4770"/>
      <c r="CT30" s="4776">
        <v>52761</v>
      </c>
      <c r="CU30" s="4770"/>
      <c r="CV30" s="4778" t="s">
        <v>574</v>
      </c>
      <c r="CW30" s="4770"/>
      <c r="CX30" s="4776">
        <v>52761</v>
      </c>
      <c r="CY30" s="4770"/>
      <c r="CZ30" s="4778" t="s">
        <v>574</v>
      </c>
      <c r="DA30" s="4770"/>
      <c r="DB30" s="4776">
        <v>52761</v>
      </c>
      <c r="DC30" s="4770"/>
      <c r="DD30" s="4778" t="s">
        <v>574</v>
      </c>
      <c r="DE30" s="4770"/>
      <c r="DF30" s="4776">
        <v>52761</v>
      </c>
      <c r="DG30" s="4770"/>
      <c r="DH30" s="4778" t="s">
        <v>574</v>
      </c>
      <c r="DI30" s="4770"/>
      <c r="DJ30" s="4776">
        <v>52761</v>
      </c>
      <c r="DK30" s="4770"/>
      <c r="DL30" s="4778" t="s">
        <v>574</v>
      </c>
      <c r="DM30" s="4770"/>
      <c r="DN30" s="4776">
        <v>52761</v>
      </c>
      <c r="DO30" s="4770"/>
      <c r="DP30" s="4778" t="s">
        <v>574</v>
      </c>
      <c r="DQ30" s="4770"/>
      <c r="DR30" s="4776">
        <v>52761</v>
      </c>
      <c r="DS30" s="4770"/>
      <c r="DT30" s="4778" t="s">
        <v>574</v>
      </c>
      <c r="DU30" s="4770"/>
      <c r="DV30" s="4779">
        <f t="shared" si="1"/>
        <v>557944</v>
      </c>
      <c r="DW30" s="4770" t="s">
        <v>644</v>
      </c>
      <c r="DX30" s="4770" t="s">
        <v>289</v>
      </c>
      <c r="DY30" s="4770" t="s">
        <v>656</v>
      </c>
      <c r="DZ30" s="4770" t="s">
        <v>1376</v>
      </c>
      <c r="EA30" s="4770">
        <v>3779595</v>
      </c>
      <c r="EB30" s="4314" t="s">
        <v>1377</v>
      </c>
      <c r="EC30" s="4816" t="s">
        <v>10</v>
      </c>
      <c r="ED30" s="4816" t="s">
        <v>200</v>
      </c>
      <c r="EE30" s="4816"/>
      <c r="EF30" s="4818"/>
      <c r="EG30" s="4818"/>
      <c r="EH30" s="4327"/>
      <c r="EI30" s="4724"/>
      <c r="EJ30" s="4724"/>
      <c r="EK30" s="4724"/>
      <c r="EL30" s="4724"/>
    </row>
    <row r="31" spans="1:142" s="4568" customFormat="1" ht="168.75" customHeight="1">
      <c r="A31" s="4820" t="s">
        <v>1303</v>
      </c>
      <c r="B31" s="4821">
        <v>0.31</v>
      </c>
      <c r="C31" s="4596" t="s">
        <v>1963</v>
      </c>
      <c r="D31" s="4822">
        <v>3.8699999999999998E-2</v>
      </c>
      <c r="E31" s="4823" t="s">
        <v>1425</v>
      </c>
      <c r="F31" s="4823" t="s">
        <v>1426</v>
      </c>
      <c r="G31" s="4823" t="s">
        <v>312</v>
      </c>
      <c r="H31" s="4823" t="s">
        <v>26</v>
      </c>
      <c r="I31" s="4824">
        <v>0.34</v>
      </c>
      <c r="J31" s="4823">
        <v>2022</v>
      </c>
      <c r="K31" s="4825"/>
      <c r="L31" s="4826">
        <v>50770</v>
      </c>
      <c r="M31" s="4824">
        <v>0.42</v>
      </c>
      <c r="N31" s="4824">
        <v>0.44</v>
      </c>
      <c r="O31" s="4824">
        <v>0.46</v>
      </c>
      <c r="P31" s="4824">
        <v>0.48</v>
      </c>
      <c r="Q31" s="4824">
        <v>0.5</v>
      </c>
      <c r="R31" s="4824">
        <v>0.52</v>
      </c>
      <c r="S31" s="4824">
        <v>0.54</v>
      </c>
      <c r="T31" s="4824">
        <v>0.56000000000000005</v>
      </c>
      <c r="U31" s="4824">
        <v>0.57999999999999996</v>
      </c>
      <c r="V31" s="4824">
        <v>0.6</v>
      </c>
      <c r="W31" s="4824">
        <v>0.62</v>
      </c>
      <c r="X31" s="4824">
        <v>0.64</v>
      </c>
      <c r="Y31" s="4824">
        <v>0.66</v>
      </c>
      <c r="Z31" s="4824">
        <v>0.68</v>
      </c>
      <c r="AA31" s="4824">
        <v>0.7</v>
      </c>
      <c r="AB31" s="4824">
        <v>0.72</v>
      </c>
      <c r="AC31" s="4824">
        <v>0.72</v>
      </c>
      <c r="AD31" s="4823" t="s">
        <v>359</v>
      </c>
      <c r="AE31" s="4823" t="s">
        <v>1427</v>
      </c>
      <c r="AF31" s="4822">
        <v>1.29E-2</v>
      </c>
      <c r="AG31" s="4823" t="s">
        <v>373</v>
      </c>
      <c r="AH31" s="4823" t="s">
        <v>374</v>
      </c>
      <c r="AI31" s="4823" t="s">
        <v>1310</v>
      </c>
      <c r="AJ31" s="4823" t="s">
        <v>1428</v>
      </c>
      <c r="AK31" s="4823" t="s">
        <v>1429</v>
      </c>
      <c r="AL31" s="4823" t="s">
        <v>26</v>
      </c>
      <c r="AM31" s="4564" t="str">
        <f t="shared" si="0"/>
        <v>NO</v>
      </c>
      <c r="AN31" s="4823" t="s">
        <v>437</v>
      </c>
      <c r="AO31" s="4827">
        <v>20482</v>
      </c>
      <c r="AP31" s="4823">
        <v>2022</v>
      </c>
      <c r="AQ31" s="4826"/>
      <c r="AR31" s="4565">
        <v>50770</v>
      </c>
      <c r="AS31" s="4827">
        <v>30482</v>
      </c>
      <c r="AT31" s="4827">
        <v>40482</v>
      </c>
      <c r="AU31" s="4827">
        <v>50482</v>
      </c>
      <c r="AV31" s="4827">
        <v>60482</v>
      </c>
      <c r="AW31" s="4827">
        <v>70482</v>
      </c>
      <c r="AX31" s="4827">
        <v>80482</v>
      </c>
      <c r="AY31" s="4827">
        <v>90482</v>
      </c>
      <c r="AZ31" s="4827">
        <v>100482</v>
      </c>
      <c r="BA31" s="4827">
        <v>110482</v>
      </c>
      <c r="BB31" s="4827">
        <v>120482</v>
      </c>
      <c r="BC31" s="4827">
        <v>130482</v>
      </c>
      <c r="BD31" s="4827">
        <v>140482</v>
      </c>
      <c r="BE31" s="4827">
        <v>150482</v>
      </c>
      <c r="BF31" s="4827">
        <v>160482</v>
      </c>
      <c r="BG31" s="4827">
        <v>170482</v>
      </c>
      <c r="BH31" s="4827">
        <v>180482</v>
      </c>
      <c r="BI31" s="4827">
        <v>180482</v>
      </c>
      <c r="BJ31" s="4828">
        <v>3431</v>
      </c>
      <c r="BK31" s="4828">
        <v>3431</v>
      </c>
      <c r="BL31" s="4828" t="s">
        <v>1430</v>
      </c>
      <c r="BM31" s="4829">
        <v>7767</v>
      </c>
      <c r="BN31" s="4828">
        <v>3534</v>
      </c>
      <c r="BO31" s="4828">
        <v>3534</v>
      </c>
      <c r="BP31" s="4830" t="s">
        <v>1430</v>
      </c>
      <c r="BQ31" s="4829">
        <v>7767</v>
      </c>
      <c r="BR31" s="4828">
        <v>3640</v>
      </c>
      <c r="BS31" s="4823" t="s">
        <v>359</v>
      </c>
      <c r="BT31" s="4830" t="s">
        <v>1430</v>
      </c>
      <c r="BU31" s="4823" t="s">
        <v>359</v>
      </c>
      <c r="BV31" s="4828">
        <v>3749</v>
      </c>
      <c r="BW31" s="4823" t="s">
        <v>359</v>
      </c>
      <c r="BX31" s="4830" t="s">
        <v>1430</v>
      </c>
      <c r="BY31" s="4823" t="s">
        <v>359</v>
      </c>
      <c r="BZ31" s="4828">
        <v>3862</v>
      </c>
      <c r="CA31" s="4823" t="s">
        <v>359</v>
      </c>
      <c r="CB31" s="4830" t="s">
        <v>1430</v>
      </c>
      <c r="CC31" s="4823" t="s">
        <v>359</v>
      </c>
      <c r="CD31" s="4828">
        <v>3977</v>
      </c>
      <c r="CE31" s="4823" t="s">
        <v>359</v>
      </c>
      <c r="CF31" s="4830" t="s">
        <v>1430</v>
      </c>
      <c r="CG31" s="4823" t="s">
        <v>359</v>
      </c>
      <c r="CH31" s="4828">
        <v>4097</v>
      </c>
      <c r="CI31" s="4823" t="s">
        <v>359</v>
      </c>
      <c r="CJ31" s="4830" t="s">
        <v>1430</v>
      </c>
      <c r="CK31" s="4823" t="s">
        <v>359</v>
      </c>
      <c r="CL31" s="4828">
        <v>4220</v>
      </c>
      <c r="CM31" s="4823" t="s">
        <v>359</v>
      </c>
      <c r="CN31" s="4830" t="s">
        <v>1430</v>
      </c>
      <c r="CO31" s="4823" t="s">
        <v>359</v>
      </c>
      <c r="CP31" s="4828">
        <v>4346</v>
      </c>
      <c r="CQ31" s="4823" t="s">
        <v>359</v>
      </c>
      <c r="CR31" s="4830" t="s">
        <v>1430</v>
      </c>
      <c r="CS31" s="4823" t="s">
        <v>359</v>
      </c>
      <c r="CT31" s="4828">
        <v>4477</v>
      </c>
      <c r="CU31" s="4823" t="s">
        <v>359</v>
      </c>
      <c r="CV31" s="4830" t="s">
        <v>1430</v>
      </c>
      <c r="CW31" s="4823" t="s">
        <v>359</v>
      </c>
      <c r="CX31" s="4828">
        <v>4611</v>
      </c>
      <c r="CY31" s="4823" t="s">
        <v>359</v>
      </c>
      <c r="CZ31" s="4830" t="s">
        <v>1430</v>
      </c>
      <c r="DA31" s="4823" t="s">
        <v>359</v>
      </c>
      <c r="DB31" s="4828">
        <v>4749</v>
      </c>
      <c r="DC31" s="4823" t="s">
        <v>359</v>
      </c>
      <c r="DD31" s="4830" t="s">
        <v>1430</v>
      </c>
      <c r="DE31" s="4823" t="s">
        <v>359</v>
      </c>
      <c r="DF31" s="4828">
        <v>4892</v>
      </c>
      <c r="DG31" s="4823" t="s">
        <v>359</v>
      </c>
      <c r="DH31" s="4830" t="s">
        <v>1430</v>
      </c>
      <c r="DI31" s="4823" t="s">
        <v>359</v>
      </c>
      <c r="DJ31" s="4828">
        <v>5039</v>
      </c>
      <c r="DK31" s="4823" t="s">
        <v>359</v>
      </c>
      <c r="DL31" s="4830" t="s">
        <v>1430</v>
      </c>
      <c r="DM31" s="4823" t="s">
        <v>359</v>
      </c>
      <c r="DN31" s="4828">
        <v>5190</v>
      </c>
      <c r="DO31" s="4823" t="s">
        <v>359</v>
      </c>
      <c r="DP31" s="4830" t="s">
        <v>1430</v>
      </c>
      <c r="DQ31" s="4823" t="s">
        <v>359</v>
      </c>
      <c r="DR31" s="4828">
        <v>5345</v>
      </c>
      <c r="DS31" s="4823" t="s">
        <v>359</v>
      </c>
      <c r="DT31" s="4830" t="s">
        <v>1430</v>
      </c>
      <c r="DU31" s="4823" t="s">
        <v>359</v>
      </c>
      <c r="DV31" s="4831">
        <f t="shared" si="1"/>
        <v>69159</v>
      </c>
      <c r="DW31" s="4832" t="s">
        <v>288</v>
      </c>
      <c r="DX31" s="4832" t="s">
        <v>21</v>
      </c>
      <c r="DY31" s="4832" t="s">
        <v>1431</v>
      </c>
      <c r="DZ31" s="4832" t="s">
        <v>378</v>
      </c>
      <c r="EA31" s="4832">
        <v>3779595</v>
      </c>
      <c r="EB31" s="4581" t="s">
        <v>379</v>
      </c>
      <c r="EC31" s="4823" t="s">
        <v>359</v>
      </c>
      <c r="ED31" s="4823" t="s">
        <v>359</v>
      </c>
      <c r="EE31" s="4823" t="s">
        <v>359</v>
      </c>
      <c r="EF31" s="4823" t="s">
        <v>359</v>
      </c>
      <c r="EG31" s="4823" t="s">
        <v>359</v>
      </c>
      <c r="EH31" s="4833" t="s">
        <v>359</v>
      </c>
      <c r="EI31" s="4834"/>
      <c r="EJ31" s="4834"/>
      <c r="EK31" s="4834"/>
      <c r="EL31" s="4834"/>
    </row>
    <row r="32" spans="1:142" s="4568" customFormat="1" ht="168.75" customHeight="1">
      <c r="A32" s="4820" t="s">
        <v>1303</v>
      </c>
      <c r="B32" s="4821">
        <v>0.31</v>
      </c>
      <c r="C32" s="4823" t="s">
        <v>1963</v>
      </c>
      <c r="D32" s="4822">
        <v>3.8699999999999998E-2</v>
      </c>
      <c r="E32" s="4823" t="s">
        <v>1425</v>
      </c>
      <c r="F32" s="4823" t="s">
        <v>1432</v>
      </c>
      <c r="G32" s="4823" t="s">
        <v>312</v>
      </c>
      <c r="H32" s="4823" t="s">
        <v>26</v>
      </c>
      <c r="I32" s="4824">
        <v>0.34</v>
      </c>
      <c r="J32" s="4823">
        <v>2022</v>
      </c>
      <c r="K32" s="4825"/>
      <c r="L32" s="4826">
        <v>50770</v>
      </c>
      <c r="M32" s="4824">
        <v>0.42</v>
      </c>
      <c r="N32" s="4824">
        <v>0.44</v>
      </c>
      <c r="O32" s="4824">
        <v>0.46</v>
      </c>
      <c r="P32" s="4824">
        <v>0.48</v>
      </c>
      <c r="Q32" s="4824">
        <v>0.5</v>
      </c>
      <c r="R32" s="4824">
        <v>0.52</v>
      </c>
      <c r="S32" s="4824">
        <v>0.54</v>
      </c>
      <c r="T32" s="4824">
        <v>0.56000000000000005</v>
      </c>
      <c r="U32" s="4824">
        <v>0.57999999999999996</v>
      </c>
      <c r="V32" s="4824">
        <v>0.6</v>
      </c>
      <c r="W32" s="4824">
        <v>0.62</v>
      </c>
      <c r="X32" s="4824">
        <v>0.64</v>
      </c>
      <c r="Y32" s="4824">
        <v>0.66</v>
      </c>
      <c r="Z32" s="4824">
        <v>0.68</v>
      </c>
      <c r="AA32" s="4824">
        <v>0.7</v>
      </c>
      <c r="AB32" s="4824">
        <v>0.72</v>
      </c>
      <c r="AC32" s="4824">
        <v>0.72</v>
      </c>
      <c r="AD32" s="4823" t="s">
        <v>359</v>
      </c>
      <c r="AE32" s="4823" t="s">
        <v>1433</v>
      </c>
      <c r="AF32" s="4822">
        <v>1.29E-2</v>
      </c>
      <c r="AG32" s="4823" t="s">
        <v>1434</v>
      </c>
      <c r="AH32" s="4823" t="s">
        <v>383</v>
      </c>
      <c r="AI32" s="4823" t="s">
        <v>1310</v>
      </c>
      <c r="AJ32" s="4823" t="s">
        <v>1435</v>
      </c>
      <c r="AK32" s="4823" t="s">
        <v>312</v>
      </c>
      <c r="AL32" s="4823" t="s">
        <v>26</v>
      </c>
      <c r="AM32" s="4564" t="str">
        <f t="shared" si="0"/>
        <v>NO</v>
      </c>
      <c r="AN32" s="4823" t="s">
        <v>437</v>
      </c>
      <c r="AO32" s="4823">
        <v>750</v>
      </c>
      <c r="AP32" s="4823">
        <v>2022</v>
      </c>
      <c r="AQ32" s="4826"/>
      <c r="AR32" s="4565">
        <v>50770</v>
      </c>
      <c r="AS32" s="4823">
        <v>1150</v>
      </c>
      <c r="AT32" s="4823">
        <v>1550</v>
      </c>
      <c r="AU32" s="4823">
        <v>1950</v>
      </c>
      <c r="AV32" s="4823">
        <v>2350</v>
      </c>
      <c r="AW32" s="4823">
        <v>2750</v>
      </c>
      <c r="AX32" s="4823">
        <v>3150</v>
      </c>
      <c r="AY32" s="4823">
        <v>3550</v>
      </c>
      <c r="AZ32" s="4823">
        <v>3950</v>
      </c>
      <c r="BA32" s="4823">
        <v>4350</v>
      </c>
      <c r="BB32" s="4823">
        <v>4750</v>
      </c>
      <c r="BC32" s="4823">
        <v>5150</v>
      </c>
      <c r="BD32" s="4823">
        <v>5550</v>
      </c>
      <c r="BE32" s="4823">
        <v>5950</v>
      </c>
      <c r="BF32" s="4823">
        <v>6350</v>
      </c>
      <c r="BG32" s="4823">
        <v>6750</v>
      </c>
      <c r="BH32" s="4823">
        <v>7150</v>
      </c>
      <c r="BI32" s="4823">
        <v>7150</v>
      </c>
      <c r="BJ32" s="4828">
        <v>600</v>
      </c>
      <c r="BK32" s="4828">
        <v>600</v>
      </c>
      <c r="BL32" s="4828" t="s">
        <v>1430</v>
      </c>
      <c r="BM32" s="4829">
        <v>7767</v>
      </c>
      <c r="BN32" s="4828">
        <v>618</v>
      </c>
      <c r="BO32" s="4828">
        <v>618</v>
      </c>
      <c r="BP32" s="4830" t="s">
        <v>1430</v>
      </c>
      <c r="BQ32" s="4829">
        <v>7767</v>
      </c>
      <c r="BR32" s="4828">
        <v>637</v>
      </c>
      <c r="BS32" s="4823" t="s">
        <v>359</v>
      </c>
      <c r="BT32" s="4830" t="s">
        <v>1430</v>
      </c>
      <c r="BU32" s="4823" t="s">
        <v>359</v>
      </c>
      <c r="BV32" s="4828">
        <v>656</v>
      </c>
      <c r="BW32" s="4823" t="s">
        <v>359</v>
      </c>
      <c r="BX32" s="4830" t="s">
        <v>1430</v>
      </c>
      <c r="BY32" s="4823" t="s">
        <v>359</v>
      </c>
      <c r="BZ32" s="4828">
        <v>675</v>
      </c>
      <c r="CA32" s="4823" t="s">
        <v>359</v>
      </c>
      <c r="CB32" s="4830" t="s">
        <v>1430</v>
      </c>
      <c r="CC32" s="4823" t="s">
        <v>359</v>
      </c>
      <c r="CD32" s="4828">
        <v>696</v>
      </c>
      <c r="CE32" s="4823" t="s">
        <v>359</v>
      </c>
      <c r="CF32" s="4830" t="s">
        <v>1430</v>
      </c>
      <c r="CG32" s="4823" t="s">
        <v>359</v>
      </c>
      <c r="CH32" s="4828">
        <v>716</v>
      </c>
      <c r="CI32" s="4823" t="s">
        <v>359</v>
      </c>
      <c r="CJ32" s="4830" t="s">
        <v>1430</v>
      </c>
      <c r="CK32" s="4823" t="s">
        <v>359</v>
      </c>
      <c r="CL32" s="4828">
        <v>738</v>
      </c>
      <c r="CM32" s="4823" t="s">
        <v>359</v>
      </c>
      <c r="CN32" s="4830" t="s">
        <v>1430</v>
      </c>
      <c r="CO32" s="4823" t="s">
        <v>359</v>
      </c>
      <c r="CP32" s="4828">
        <v>760</v>
      </c>
      <c r="CQ32" s="4823" t="s">
        <v>359</v>
      </c>
      <c r="CR32" s="4830" t="s">
        <v>1430</v>
      </c>
      <c r="CS32" s="4823" t="s">
        <v>359</v>
      </c>
      <c r="CT32" s="4828">
        <v>783</v>
      </c>
      <c r="CU32" s="4823" t="s">
        <v>359</v>
      </c>
      <c r="CV32" s="4830" t="s">
        <v>1430</v>
      </c>
      <c r="CW32" s="4823" t="s">
        <v>359</v>
      </c>
      <c r="CX32" s="4828">
        <v>806</v>
      </c>
      <c r="CY32" s="4823" t="s">
        <v>359</v>
      </c>
      <c r="CZ32" s="4830" t="s">
        <v>1430</v>
      </c>
      <c r="DA32" s="4823" t="s">
        <v>359</v>
      </c>
      <c r="DB32" s="4828">
        <v>831</v>
      </c>
      <c r="DC32" s="4823" t="s">
        <v>359</v>
      </c>
      <c r="DD32" s="4830" t="s">
        <v>1430</v>
      </c>
      <c r="DE32" s="4823" t="s">
        <v>359</v>
      </c>
      <c r="DF32" s="4828">
        <v>855</v>
      </c>
      <c r="DG32" s="4823" t="s">
        <v>359</v>
      </c>
      <c r="DH32" s="4830" t="s">
        <v>1430</v>
      </c>
      <c r="DI32" s="4823" t="s">
        <v>359</v>
      </c>
      <c r="DJ32" s="4828">
        <v>881</v>
      </c>
      <c r="DK32" s="4823" t="s">
        <v>359</v>
      </c>
      <c r="DL32" s="4830" t="s">
        <v>1430</v>
      </c>
      <c r="DM32" s="4823" t="s">
        <v>359</v>
      </c>
      <c r="DN32" s="4828">
        <v>908</v>
      </c>
      <c r="DO32" s="4823" t="s">
        <v>359</v>
      </c>
      <c r="DP32" s="4830" t="s">
        <v>1430</v>
      </c>
      <c r="DQ32" s="4823" t="s">
        <v>359</v>
      </c>
      <c r="DR32" s="4828">
        <v>935</v>
      </c>
      <c r="DS32" s="4823" t="s">
        <v>359</v>
      </c>
      <c r="DT32" s="4830" t="s">
        <v>1430</v>
      </c>
      <c r="DU32" s="4823" t="s">
        <v>359</v>
      </c>
      <c r="DV32" s="4831">
        <f t="shared" si="1"/>
        <v>12095</v>
      </c>
      <c r="DW32" s="4832" t="s">
        <v>288</v>
      </c>
      <c r="DX32" s="4832" t="s">
        <v>21</v>
      </c>
      <c r="DY32" s="4832" t="s">
        <v>1431</v>
      </c>
      <c r="DZ32" s="4832" t="s">
        <v>378</v>
      </c>
      <c r="EA32" s="4832">
        <v>3779595</v>
      </c>
      <c r="EB32" s="4581" t="s">
        <v>379</v>
      </c>
      <c r="EC32" s="4823" t="s">
        <v>359</v>
      </c>
      <c r="ED32" s="4823" t="s">
        <v>359</v>
      </c>
      <c r="EE32" s="4823" t="s">
        <v>359</v>
      </c>
      <c r="EF32" s="4823" t="s">
        <v>359</v>
      </c>
      <c r="EG32" s="4823" t="s">
        <v>359</v>
      </c>
      <c r="EH32" s="4833" t="s">
        <v>359</v>
      </c>
      <c r="EI32" s="4834"/>
      <c r="EJ32" s="4834"/>
      <c r="EK32" s="4834"/>
      <c r="EL32" s="4834"/>
    </row>
    <row r="33" spans="1:138" s="4568" customFormat="1" ht="168.75" customHeight="1">
      <c r="A33" s="4820" t="s">
        <v>1303</v>
      </c>
      <c r="B33" s="4821">
        <v>0.31</v>
      </c>
      <c r="C33" s="4823" t="s">
        <v>1963</v>
      </c>
      <c r="D33" s="4822">
        <v>3.8699999999999998E-2</v>
      </c>
      <c r="E33" s="4823" t="s">
        <v>1425</v>
      </c>
      <c r="F33" s="4823" t="s">
        <v>1432</v>
      </c>
      <c r="G33" s="4823" t="s">
        <v>312</v>
      </c>
      <c r="H33" s="4823" t="s">
        <v>26</v>
      </c>
      <c r="I33" s="4824">
        <v>0.34</v>
      </c>
      <c r="J33" s="4823">
        <v>2022</v>
      </c>
      <c r="K33" s="4825"/>
      <c r="L33" s="4826">
        <v>50770</v>
      </c>
      <c r="M33" s="4824">
        <v>0.42</v>
      </c>
      <c r="N33" s="4824">
        <v>0.44</v>
      </c>
      <c r="O33" s="4824">
        <v>0.46</v>
      </c>
      <c r="P33" s="4824">
        <v>0.48</v>
      </c>
      <c r="Q33" s="4824">
        <v>0.5</v>
      </c>
      <c r="R33" s="4824">
        <v>0.52</v>
      </c>
      <c r="S33" s="4824">
        <v>0.54</v>
      </c>
      <c r="T33" s="4824">
        <v>0.56000000000000005</v>
      </c>
      <c r="U33" s="4824">
        <v>0.57999999999999996</v>
      </c>
      <c r="V33" s="4824">
        <v>0.6</v>
      </c>
      <c r="W33" s="4824">
        <v>0.62</v>
      </c>
      <c r="X33" s="4824">
        <v>0.64</v>
      </c>
      <c r="Y33" s="4824">
        <v>0.66</v>
      </c>
      <c r="Z33" s="4824">
        <v>0.68</v>
      </c>
      <c r="AA33" s="4824">
        <v>0.7</v>
      </c>
      <c r="AB33" s="4824">
        <v>0.72</v>
      </c>
      <c r="AC33" s="4824">
        <v>0.72</v>
      </c>
      <c r="AD33" s="4823" t="s">
        <v>359</v>
      </c>
      <c r="AE33" s="4823" t="s">
        <v>2242</v>
      </c>
      <c r="AF33" s="4822">
        <v>1.29E-2</v>
      </c>
      <c r="AG33" s="4823" t="s">
        <v>1965</v>
      </c>
      <c r="AH33" s="4823" t="s">
        <v>1966</v>
      </c>
      <c r="AI33" s="4823" t="s">
        <v>1310</v>
      </c>
      <c r="AJ33" s="4823" t="s">
        <v>1439</v>
      </c>
      <c r="AK33" s="4823" t="s">
        <v>1440</v>
      </c>
      <c r="AL33" s="4823" t="s">
        <v>20</v>
      </c>
      <c r="AM33" s="4564" t="str">
        <f t="shared" si="0"/>
        <v>NO</v>
      </c>
      <c r="AN33" s="4823" t="s">
        <v>437</v>
      </c>
      <c r="AO33" s="4823">
        <v>25</v>
      </c>
      <c r="AP33" s="4823">
        <v>2022</v>
      </c>
      <c r="AQ33" s="4826"/>
      <c r="AR33" s="4565">
        <v>50770</v>
      </c>
      <c r="AS33" s="4823">
        <v>35</v>
      </c>
      <c r="AT33" s="4823">
        <v>45</v>
      </c>
      <c r="AU33" s="4823">
        <v>55</v>
      </c>
      <c r="AV33" s="4823">
        <v>65</v>
      </c>
      <c r="AW33" s="4823">
        <v>75</v>
      </c>
      <c r="AX33" s="4823">
        <v>85</v>
      </c>
      <c r="AY33" s="4823">
        <v>95</v>
      </c>
      <c r="AZ33" s="4823">
        <v>105</v>
      </c>
      <c r="BA33" s="4823">
        <v>115</v>
      </c>
      <c r="BB33" s="4823">
        <v>125</v>
      </c>
      <c r="BC33" s="4823">
        <v>135</v>
      </c>
      <c r="BD33" s="4823">
        <v>145</v>
      </c>
      <c r="BE33" s="4823">
        <v>155</v>
      </c>
      <c r="BF33" s="4823">
        <v>165</v>
      </c>
      <c r="BG33" s="4823">
        <v>175</v>
      </c>
      <c r="BH33" s="4823">
        <v>185</v>
      </c>
      <c r="BI33" s="4823">
        <f>SUM(AS33:BH33)</f>
        <v>1760</v>
      </c>
      <c r="BJ33" s="4828">
        <v>432</v>
      </c>
      <c r="BK33" s="4828">
        <v>432</v>
      </c>
      <c r="BL33" s="4828" t="s">
        <v>1430</v>
      </c>
      <c r="BM33" s="4829">
        <v>7767</v>
      </c>
      <c r="BN33" s="4828">
        <v>445</v>
      </c>
      <c r="BO33" s="4828">
        <v>445</v>
      </c>
      <c r="BP33" s="4830" t="s">
        <v>1430</v>
      </c>
      <c r="BQ33" s="4829">
        <v>7767</v>
      </c>
      <c r="BR33" s="4828">
        <v>458</v>
      </c>
      <c r="BS33" s="4823" t="s">
        <v>359</v>
      </c>
      <c r="BT33" s="4830" t="s">
        <v>1430</v>
      </c>
      <c r="BU33" s="4823" t="s">
        <v>359</v>
      </c>
      <c r="BV33" s="4828">
        <v>472</v>
      </c>
      <c r="BW33" s="4823" t="s">
        <v>359</v>
      </c>
      <c r="BX33" s="4830" t="s">
        <v>1430</v>
      </c>
      <c r="BY33" s="4823" t="s">
        <v>359</v>
      </c>
      <c r="BZ33" s="4828">
        <v>486</v>
      </c>
      <c r="CA33" s="4823" t="s">
        <v>359</v>
      </c>
      <c r="CB33" s="4830" t="s">
        <v>1430</v>
      </c>
      <c r="CC33" s="4823" t="s">
        <v>359</v>
      </c>
      <c r="CD33" s="4828">
        <v>501</v>
      </c>
      <c r="CE33" s="4823" t="s">
        <v>359</v>
      </c>
      <c r="CF33" s="4830" t="s">
        <v>1430</v>
      </c>
      <c r="CG33" s="4823" t="s">
        <v>359</v>
      </c>
      <c r="CH33" s="4828">
        <v>516</v>
      </c>
      <c r="CI33" s="4823" t="s">
        <v>359</v>
      </c>
      <c r="CJ33" s="4830" t="s">
        <v>1430</v>
      </c>
      <c r="CK33" s="4823" t="s">
        <v>359</v>
      </c>
      <c r="CL33" s="4828">
        <v>531</v>
      </c>
      <c r="CM33" s="4823" t="s">
        <v>359</v>
      </c>
      <c r="CN33" s="4830" t="s">
        <v>1430</v>
      </c>
      <c r="CO33" s="4823" t="s">
        <v>359</v>
      </c>
      <c r="CP33" s="4828">
        <v>547</v>
      </c>
      <c r="CQ33" s="4823" t="s">
        <v>359</v>
      </c>
      <c r="CR33" s="4830" t="s">
        <v>1430</v>
      </c>
      <c r="CS33" s="4823" t="s">
        <v>359</v>
      </c>
      <c r="CT33" s="4828">
        <v>564</v>
      </c>
      <c r="CU33" s="4823" t="s">
        <v>359</v>
      </c>
      <c r="CV33" s="4830" t="s">
        <v>1430</v>
      </c>
      <c r="CW33" s="4823" t="s">
        <v>359</v>
      </c>
      <c r="CX33" s="4828">
        <v>581</v>
      </c>
      <c r="CY33" s="4823" t="s">
        <v>359</v>
      </c>
      <c r="CZ33" s="4830" t="s">
        <v>1430</v>
      </c>
      <c r="DA33" s="4823" t="s">
        <v>359</v>
      </c>
      <c r="DB33" s="4828">
        <v>598</v>
      </c>
      <c r="DC33" s="4823" t="s">
        <v>359</v>
      </c>
      <c r="DD33" s="4830" t="s">
        <v>1430</v>
      </c>
      <c r="DE33" s="4823" t="s">
        <v>359</v>
      </c>
      <c r="DF33" s="4828">
        <v>616</v>
      </c>
      <c r="DG33" s="4823" t="s">
        <v>359</v>
      </c>
      <c r="DH33" s="4830" t="s">
        <v>1430</v>
      </c>
      <c r="DI33" s="4823" t="s">
        <v>359</v>
      </c>
      <c r="DJ33" s="4828">
        <v>634</v>
      </c>
      <c r="DK33" s="4823" t="s">
        <v>359</v>
      </c>
      <c r="DL33" s="4830" t="s">
        <v>1430</v>
      </c>
      <c r="DM33" s="4823" t="s">
        <v>359</v>
      </c>
      <c r="DN33" s="4828">
        <v>653</v>
      </c>
      <c r="DO33" s="4823" t="s">
        <v>359</v>
      </c>
      <c r="DP33" s="4830" t="s">
        <v>1430</v>
      </c>
      <c r="DQ33" s="4823" t="s">
        <v>359</v>
      </c>
      <c r="DR33" s="4828">
        <v>673</v>
      </c>
      <c r="DS33" s="4823" t="s">
        <v>359</v>
      </c>
      <c r="DT33" s="4830" t="s">
        <v>1430</v>
      </c>
      <c r="DU33" s="4823" t="s">
        <v>359</v>
      </c>
      <c r="DV33" s="4831">
        <f t="shared" si="1"/>
        <v>8707</v>
      </c>
      <c r="DW33" s="4832" t="s">
        <v>288</v>
      </c>
      <c r="DX33" s="4832" t="s">
        <v>21</v>
      </c>
      <c r="DY33" s="4832" t="s">
        <v>1431</v>
      </c>
      <c r="DZ33" s="4832" t="s">
        <v>378</v>
      </c>
      <c r="EA33" s="4832">
        <v>3779595</v>
      </c>
      <c r="EB33" s="4581" t="s">
        <v>379</v>
      </c>
      <c r="EC33" s="4823" t="s">
        <v>2243</v>
      </c>
      <c r="ED33" s="4823" t="s">
        <v>2244</v>
      </c>
      <c r="EE33" s="4823" t="s">
        <v>2245</v>
      </c>
      <c r="EF33" s="4823" t="s">
        <v>2246</v>
      </c>
      <c r="EG33" s="4823" t="s">
        <v>359</v>
      </c>
      <c r="EH33" s="4567" t="s">
        <v>2247</v>
      </c>
    </row>
    <row r="34" spans="1:138" ht="168.75" customHeight="1">
      <c r="A34" s="4768" t="s">
        <v>1303</v>
      </c>
      <c r="B34" s="4769">
        <v>0.31</v>
      </c>
      <c r="C34" s="4316" t="s">
        <v>1970</v>
      </c>
      <c r="D34" s="4771">
        <v>3.8699999999999998E-2</v>
      </c>
      <c r="E34" s="4770" t="s">
        <v>1443</v>
      </c>
      <c r="F34" s="4770" t="s">
        <v>1444</v>
      </c>
      <c r="G34" s="4770" t="s">
        <v>312</v>
      </c>
      <c r="H34" s="4770" t="s">
        <v>23</v>
      </c>
      <c r="I34" s="4773" t="s">
        <v>437</v>
      </c>
      <c r="J34" s="4770" t="s">
        <v>437</v>
      </c>
      <c r="K34" s="4746"/>
      <c r="L34" s="4774">
        <v>50770</v>
      </c>
      <c r="M34" s="4773">
        <v>1</v>
      </c>
      <c r="N34" s="4773">
        <v>1</v>
      </c>
      <c r="O34" s="4773">
        <v>1</v>
      </c>
      <c r="P34" s="4773">
        <v>1</v>
      </c>
      <c r="Q34" s="4773">
        <v>1</v>
      </c>
      <c r="R34" s="4773">
        <v>1</v>
      </c>
      <c r="S34" s="4773">
        <v>1</v>
      </c>
      <c r="T34" s="4773">
        <v>1</v>
      </c>
      <c r="U34" s="4773">
        <v>1</v>
      </c>
      <c r="V34" s="4773">
        <v>1</v>
      </c>
      <c r="W34" s="4773">
        <v>1</v>
      </c>
      <c r="X34" s="4773">
        <v>1</v>
      </c>
      <c r="Y34" s="4773">
        <v>1</v>
      </c>
      <c r="Z34" s="4773">
        <v>1</v>
      </c>
      <c r="AA34" s="4773">
        <v>1</v>
      </c>
      <c r="AB34" s="4773">
        <v>1</v>
      </c>
      <c r="AC34" s="4773">
        <v>1</v>
      </c>
      <c r="AD34" s="4770" t="s">
        <v>359</v>
      </c>
      <c r="AE34" s="4770" t="s">
        <v>1971</v>
      </c>
      <c r="AF34" s="4771">
        <v>1.9300000000000001E-2</v>
      </c>
      <c r="AG34" s="4770" t="s">
        <v>1972</v>
      </c>
      <c r="AH34" s="4770" t="s">
        <v>1446</v>
      </c>
      <c r="AI34" s="4770" t="s">
        <v>1310</v>
      </c>
      <c r="AJ34" s="4770" t="s">
        <v>1435</v>
      </c>
      <c r="AK34" s="4770" t="s">
        <v>312</v>
      </c>
      <c r="AL34" s="4770" t="s">
        <v>23</v>
      </c>
      <c r="AM34" s="4311" t="str">
        <f t="shared" si="0"/>
        <v>NO</v>
      </c>
      <c r="AN34" s="4770" t="s">
        <v>437</v>
      </c>
      <c r="AO34" s="4770">
        <v>11</v>
      </c>
      <c r="AP34" s="4770">
        <v>2022</v>
      </c>
      <c r="AQ34" s="4774"/>
      <c r="AR34" s="4321">
        <v>50770</v>
      </c>
      <c r="AS34" s="4770">
        <v>11</v>
      </c>
      <c r="AT34" s="4770">
        <v>11</v>
      </c>
      <c r="AU34" s="4770">
        <v>11</v>
      </c>
      <c r="AV34" s="4770">
        <v>11</v>
      </c>
      <c r="AW34" s="4770">
        <v>11</v>
      </c>
      <c r="AX34" s="4770">
        <v>11</v>
      </c>
      <c r="AY34" s="4770">
        <v>11</v>
      </c>
      <c r="AZ34" s="4770">
        <v>11</v>
      </c>
      <c r="BA34" s="4770">
        <v>11</v>
      </c>
      <c r="BB34" s="4770">
        <v>11</v>
      </c>
      <c r="BC34" s="4770">
        <v>11</v>
      </c>
      <c r="BD34" s="4770">
        <v>11</v>
      </c>
      <c r="BE34" s="4770">
        <v>11</v>
      </c>
      <c r="BF34" s="4770">
        <v>11</v>
      </c>
      <c r="BG34" s="4770">
        <v>11</v>
      </c>
      <c r="BH34" s="4770">
        <v>11</v>
      </c>
      <c r="BI34" s="4770">
        <v>11</v>
      </c>
      <c r="BJ34" s="4776">
        <v>2368</v>
      </c>
      <c r="BK34" s="4776">
        <v>2368</v>
      </c>
      <c r="BL34" s="4776" t="s">
        <v>574</v>
      </c>
      <c r="BM34" s="4777">
        <v>7767</v>
      </c>
      <c r="BN34" s="4776">
        <v>2368</v>
      </c>
      <c r="BO34" s="4776">
        <v>2368</v>
      </c>
      <c r="BP34" s="4778" t="s">
        <v>574</v>
      </c>
      <c r="BQ34" s="4777">
        <v>7767</v>
      </c>
      <c r="BR34" s="4776">
        <v>2368</v>
      </c>
      <c r="BS34" s="4770" t="s">
        <v>359</v>
      </c>
      <c r="BT34" s="4778" t="s">
        <v>574</v>
      </c>
      <c r="BU34" s="4770" t="s">
        <v>359</v>
      </c>
      <c r="BV34" s="4776">
        <v>2368</v>
      </c>
      <c r="BW34" s="4770" t="s">
        <v>359</v>
      </c>
      <c r="BX34" s="4778" t="s">
        <v>574</v>
      </c>
      <c r="BY34" s="4770" t="s">
        <v>359</v>
      </c>
      <c r="BZ34" s="4776">
        <v>2368</v>
      </c>
      <c r="CA34" s="4770" t="s">
        <v>359</v>
      </c>
      <c r="CB34" s="4778" t="s">
        <v>574</v>
      </c>
      <c r="CC34" s="4770" t="s">
        <v>359</v>
      </c>
      <c r="CD34" s="4776">
        <v>2368</v>
      </c>
      <c r="CE34" s="4770" t="s">
        <v>359</v>
      </c>
      <c r="CF34" s="4778" t="s">
        <v>574</v>
      </c>
      <c r="CG34" s="4770" t="s">
        <v>359</v>
      </c>
      <c r="CH34" s="4776">
        <v>2368</v>
      </c>
      <c r="CI34" s="4770" t="s">
        <v>359</v>
      </c>
      <c r="CJ34" s="4778" t="s">
        <v>574</v>
      </c>
      <c r="CK34" s="4770" t="s">
        <v>359</v>
      </c>
      <c r="CL34" s="4776">
        <v>2368</v>
      </c>
      <c r="CM34" s="4770" t="s">
        <v>359</v>
      </c>
      <c r="CN34" s="4778" t="s">
        <v>574</v>
      </c>
      <c r="CO34" s="4770" t="s">
        <v>359</v>
      </c>
      <c r="CP34" s="4776">
        <v>2368</v>
      </c>
      <c r="CQ34" s="4770" t="s">
        <v>359</v>
      </c>
      <c r="CR34" s="4778" t="s">
        <v>574</v>
      </c>
      <c r="CS34" s="4770" t="s">
        <v>359</v>
      </c>
      <c r="CT34" s="4776">
        <v>2368</v>
      </c>
      <c r="CU34" s="4770" t="s">
        <v>359</v>
      </c>
      <c r="CV34" s="4778" t="s">
        <v>574</v>
      </c>
      <c r="CW34" s="4770" t="s">
        <v>359</v>
      </c>
      <c r="CX34" s="4776">
        <v>2368</v>
      </c>
      <c r="CY34" s="4770" t="s">
        <v>359</v>
      </c>
      <c r="CZ34" s="4778" t="s">
        <v>574</v>
      </c>
      <c r="DA34" s="4770" t="s">
        <v>359</v>
      </c>
      <c r="DB34" s="4776">
        <v>2368</v>
      </c>
      <c r="DC34" s="4770" t="s">
        <v>359</v>
      </c>
      <c r="DD34" s="4778" t="s">
        <v>574</v>
      </c>
      <c r="DE34" s="4770" t="s">
        <v>359</v>
      </c>
      <c r="DF34" s="4776">
        <v>2368</v>
      </c>
      <c r="DG34" s="4770" t="s">
        <v>359</v>
      </c>
      <c r="DH34" s="4778" t="s">
        <v>574</v>
      </c>
      <c r="DI34" s="4770" t="s">
        <v>359</v>
      </c>
      <c r="DJ34" s="4776">
        <v>2368</v>
      </c>
      <c r="DK34" s="4770" t="s">
        <v>359</v>
      </c>
      <c r="DL34" s="4778" t="s">
        <v>574</v>
      </c>
      <c r="DM34" s="4770" t="s">
        <v>359</v>
      </c>
      <c r="DN34" s="4776">
        <v>2368</v>
      </c>
      <c r="DO34" s="4770" t="s">
        <v>359</v>
      </c>
      <c r="DP34" s="4778" t="s">
        <v>574</v>
      </c>
      <c r="DQ34" s="4770" t="s">
        <v>359</v>
      </c>
      <c r="DR34" s="4776">
        <v>2368</v>
      </c>
      <c r="DS34" s="4770" t="s">
        <v>359</v>
      </c>
      <c r="DT34" s="4778" t="s">
        <v>574</v>
      </c>
      <c r="DU34" s="4770" t="s">
        <v>359</v>
      </c>
      <c r="DV34" s="4779">
        <f t="shared" si="1"/>
        <v>37888</v>
      </c>
      <c r="DW34" s="4780" t="s">
        <v>288</v>
      </c>
      <c r="DX34" s="4780" t="s">
        <v>21</v>
      </c>
      <c r="DY34" s="4780" t="s">
        <v>1431</v>
      </c>
      <c r="DZ34" s="4780" t="s">
        <v>378</v>
      </c>
      <c r="EA34" s="4780">
        <v>3779595</v>
      </c>
      <c r="EB34" s="4328" t="s">
        <v>379</v>
      </c>
      <c r="EC34" s="4770" t="s">
        <v>1148</v>
      </c>
      <c r="ED34" s="4770" t="s">
        <v>1343</v>
      </c>
      <c r="EE34" s="4770" t="s">
        <v>2216</v>
      </c>
      <c r="EF34" s="4770" t="s">
        <v>1356</v>
      </c>
      <c r="EG34" s="4770" t="s">
        <v>359</v>
      </c>
      <c r="EH34" s="4313" t="s">
        <v>2217</v>
      </c>
    </row>
    <row r="35" spans="1:138" ht="168.75" customHeight="1">
      <c r="A35" s="4768" t="s">
        <v>1303</v>
      </c>
      <c r="B35" s="4769">
        <v>0.31</v>
      </c>
      <c r="C35" s="4770" t="s">
        <v>1970</v>
      </c>
      <c r="D35" s="4771">
        <v>3.8699999999999998E-2</v>
      </c>
      <c r="E35" s="4770" t="s">
        <v>1443</v>
      </c>
      <c r="F35" s="4770" t="s">
        <v>1444</v>
      </c>
      <c r="G35" s="4770" t="s">
        <v>312</v>
      </c>
      <c r="H35" s="4770" t="s">
        <v>23</v>
      </c>
      <c r="I35" s="4773" t="s">
        <v>437</v>
      </c>
      <c r="J35" s="4770" t="s">
        <v>437</v>
      </c>
      <c r="K35" s="4746"/>
      <c r="L35" s="4774">
        <v>50770</v>
      </c>
      <c r="M35" s="4773">
        <v>1</v>
      </c>
      <c r="N35" s="4773">
        <v>1</v>
      </c>
      <c r="O35" s="4773">
        <v>1</v>
      </c>
      <c r="P35" s="4773">
        <v>1</v>
      </c>
      <c r="Q35" s="4773">
        <v>1</v>
      </c>
      <c r="R35" s="4773">
        <v>1</v>
      </c>
      <c r="S35" s="4773">
        <v>1</v>
      </c>
      <c r="T35" s="4773">
        <v>1</v>
      </c>
      <c r="U35" s="4773">
        <v>1</v>
      </c>
      <c r="V35" s="4773">
        <v>1</v>
      </c>
      <c r="W35" s="4773">
        <v>1</v>
      </c>
      <c r="X35" s="4773">
        <v>1</v>
      </c>
      <c r="Y35" s="4773">
        <v>1</v>
      </c>
      <c r="Z35" s="4773">
        <v>1</v>
      </c>
      <c r="AA35" s="4773">
        <v>1</v>
      </c>
      <c r="AB35" s="4773">
        <v>1</v>
      </c>
      <c r="AC35" s="4773">
        <v>1</v>
      </c>
      <c r="AD35" s="4770" t="s">
        <v>359</v>
      </c>
      <c r="AE35" s="4770" t="s">
        <v>1973</v>
      </c>
      <c r="AF35" s="4771">
        <v>1.9300000000000001E-2</v>
      </c>
      <c r="AG35" s="4770" t="s">
        <v>1974</v>
      </c>
      <c r="AH35" s="4770" t="s">
        <v>1975</v>
      </c>
      <c r="AI35" s="4770" t="s">
        <v>1310</v>
      </c>
      <c r="AJ35" s="4770" t="s">
        <v>1435</v>
      </c>
      <c r="AK35" s="4770" t="s">
        <v>312</v>
      </c>
      <c r="AL35" s="4770" t="s">
        <v>23</v>
      </c>
      <c r="AM35" s="4311" t="str">
        <f t="shared" si="0"/>
        <v>NO</v>
      </c>
      <c r="AN35" s="4770" t="s">
        <v>437</v>
      </c>
      <c r="AO35" s="4770">
        <v>60</v>
      </c>
      <c r="AP35" s="4770">
        <v>2022</v>
      </c>
      <c r="AQ35" s="4774"/>
      <c r="AR35" s="4321">
        <v>50770</v>
      </c>
      <c r="AS35" s="4770">
        <v>70</v>
      </c>
      <c r="AT35" s="4770">
        <v>70</v>
      </c>
      <c r="AU35" s="4770">
        <v>70</v>
      </c>
      <c r="AV35" s="4770">
        <v>70</v>
      </c>
      <c r="AW35" s="4770">
        <v>70</v>
      </c>
      <c r="AX35" s="4770">
        <v>70</v>
      </c>
      <c r="AY35" s="4770">
        <v>70</v>
      </c>
      <c r="AZ35" s="4770">
        <v>70</v>
      </c>
      <c r="BA35" s="4770">
        <v>70</v>
      </c>
      <c r="BB35" s="4770">
        <v>70</v>
      </c>
      <c r="BC35" s="4770">
        <v>70</v>
      </c>
      <c r="BD35" s="4770">
        <v>70</v>
      </c>
      <c r="BE35" s="4770">
        <v>70</v>
      </c>
      <c r="BF35" s="4770">
        <v>70</v>
      </c>
      <c r="BG35" s="4770">
        <v>70</v>
      </c>
      <c r="BH35" s="4770">
        <v>70</v>
      </c>
      <c r="BI35" s="4770">
        <f>SUM(AS35:BH35)</f>
        <v>1120</v>
      </c>
      <c r="BJ35" s="4776">
        <v>30</v>
      </c>
      <c r="BK35" s="4776">
        <v>30</v>
      </c>
      <c r="BL35" s="4776" t="s">
        <v>574</v>
      </c>
      <c r="BM35" s="4777">
        <v>7767</v>
      </c>
      <c r="BN35" s="4776">
        <v>30</v>
      </c>
      <c r="BO35" s="4776">
        <v>30</v>
      </c>
      <c r="BP35" s="4778" t="s">
        <v>574</v>
      </c>
      <c r="BQ35" s="4777">
        <v>7767</v>
      </c>
      <c r="BR35" s="4776">
        <v>30</v>
      </c>
      <c r="BS35" s="4770" t="s">
        <v>359</v>
      </c>
      <c r="BT35" s="4778" t="s">
        <v>574</v>
      </c>
      <c r="BU35" s="4770" t="s">
        <v>359</v>
      </c>
      <c r="BV35" s="4776">
        <v>30</v>
      </c>
      <c r="BW35" s="4770" t="s">
        <v>359</v>
      </c>
      <c r="BX35" s="4778" t="s">
        <v>574</v>
      </c>
      <c r="BY35" s="4770" t="s">
        <v>359</v>
      </c>
      <c r="BZ35" s="4776">
        <v>30</v>
      </c>
      <c r="CA35" s="4770" t="s">
        <v>359</v>
      </c>
      <c r="CB35" s="4778" t="s">
        <v>574</v>
      </c>
      <c r="CC35" s="4770" t="s">
        <v>359</v>
      </c>
      <c r="CD35" s="4776">
        <v>30</v>
      </c>
      <c r="CE35" s="4770" t="s">
        <v>359</v>
      </c>
      <c r="CF35" s="4778" t="s">
        <v>574</v>
      </c>
      <c r="CG35" s="4770" t="s">
        <v>359</v>
      </c>
      <c r="CH35" s="4776">
        <v>30</v>
      </c>
      <c r="CI35" s="4770" t="s">
        <v>359</v>
      </c>
      <c r="CJ35" s="4778" t="s">
        <v>574</v>
      </c>
      <c r="CK35" s="4770" t="s">
        <v>359</v>
      </c>
      <c r="CL35" s="4776">
        <v>30</v>
      </c>
      <c r="CM35" s="4770" t="s">
        <v>359</v>
      </c>
      <c r="CN35" s="4778" t="s">
        <v>574</v>
      </c>
      <c r="CO35" s="4770" t="s">
        <v>359</v>
      </c>
      <c r="CP35" s="4776">
        <v>30</v>
      </c>
      <c r="CQ35" s="4770" t="s">
        <v>359</v>
      </c>
      <c r="CR35" s="4778" t="s">
        <v>574</v>
      </c>
      <c r="CS35" s="4770" t="s">
        <v>359</v>
      </c>
      <c r="CT35" s="4776">
        <v>30</v>
      </c>
      <c r="CU35" s="4770" t="s">
        <v>359</v>
      </c>
      <c r="CV35" s="4778" t="s">
        <v>574</v>
      </c>
      <c r="CW35" s="4770" t="s">
        <v>359</v>
      </c>
      <c r="CX35" s="4776">
        <v>30</v>
      </c>
      <c r="CY35" s="4770" t="s">
        <v>359</v>
      </c>
      <c r="CZ35" s="4778" t="s">
        <v>574</v>
      </c>
      <c r="DA35" s="4770" t="s">
        <v>359</v>
      </c>
      <c r="DB35" s="4776">
        <v>30</v>
      </c>
      <c r="DC35" s="4770" t="s">
        <v>359</v>
      </c>
      <c r="DD35" s="4778" t="s">
        <v>574</v>
      </c>
      <c r="DE35" s="4770" t="s">
        <v>359</v>
      </c>
      <c r="DF35" s="4776">
        <v>30</v>
      </c>
      <c r="DG35" s="4770" t="s">
        <v>359</v>
      </c>
      <c r="DH35" s="4778" t="s">
        <v>574</v>
      </c>
      <c r="DI35" s="4770" t="s">
        <v>359</v>
      </c>
      <c r="DJ35" s="4776">
        <v>30</v>
      </c>
      <c r="DK35" s="4770" t="s">
        <v>359</v>
      </c>
      <c r="DL35" s="4778" t="s">
        <v>574</v>
      </c>
      <c r="DM35" s="4770" t="s">
        <v>359</v>
      </c>
      <c r="DN35" s="4776">
        <v>30</v>
      </c>
      <c r="DO35" s="4770" t="s">
        <v>359</v>
      </c>
      <c r="DP35" s="4778" t="s">
        <v>574</v>
      </c>
      <c r="DQ35" s="4770" t="s">
        <v>359</v>
      </c>
      <c r="DR35" s="4776">
        <v>30</v>
      </c>
      <c r="DS35" s="4770" t="s">
        <v>359</v>
      </c>
      <c r="DT35" s="4778" t="s">
        <v>574</v>
      </c>
      <c r="DU35" s="4770" t="s">
        <v>359</v>
      </c>
      <c r="DV35" s="4779">
        <f t="shared" si="1"/>
        <v>480</v>
      </c>
      <c r="DW35" s="4780" t="s">
        <v>288</v>
      </c>
      <c r="DX35" s="4780" t="s">
        <v>21</v>
      </c>
      <c r="DY35" s="4780" t="s">
        <v>1431</v>
      </c>
      <c r="DZ35" s="4780" t="s">
        <v>378</v>
      </c>
      <c r="EA35" s="4780">
        <v>3779595</v>
      </c>
      <c r="EB35" s="4328" t="s">
        <v>379</v>
      </c>
      <c r="EC35" s="4770"/>
      <c r="ED35" s="4770" t="s">
        <v>359</v>
      </c>
      <c r="EE35" s="4770" t="s">
        <v>359</v>
      </c>
      <c r="EF35" s="4770" t="s">
        <v>359</v>
      </c>
      <c r="EG35" s="4770" t="s">
        <v>359</v>
      </c>
      <c r="EH35" s="4781" t="s">
        <v>359</v>
      </c>
    </row>
    <row r="36" spans="1:138" s="4568" customFormat="1" ht="168.75" customHeight="1">
      <c r="A36" s="4820" t="s">
        <v>1303</v>
      </c>
      <c r="B36" s="4821">
        <v>0.31</v>
      </c>
      <c r="C36" s="4823" t="s">
        <v>1977</v>
      </c>
      <c r="D36" s="4822">
        <v>3.8699999999999998E-2</v>
      </c>
      <c r="E36" s="4823" t="s">
        <v>1451</v>
      </c>
      <c r="F36" s="4823" t="s">
        <v>1452</v>
      </c>
      <c r="G36" s="4835" t="s">
        <v>1453</v>
      </c>
      <c r="H36" s="4823" t="s">
        <v>26</v>
      </c>
      <c r="I36" s="4836">
        <v>6.5000000000000002E-2</v>
      </c>
      <c r="J36" s="4835">
        <v>2021</v>
      </c>
      <c r="K36" s="4826"/>
      <c r="L36" s="4826">
        <v>50770</v>
      </c>
      <c r="M36" s="4835"/>
      <c r="N36" s="4836">
        <v>6.9000000000000006E-2</v>
      </c>
      <c r="O36" s="4835"/>
      <c r="P36" s="4835"/>
      <c r="Q36" s="4836">
        <v>7.2999999999999995E-2</v>
      </c>
      <c r="R36" s="4835"/>
      <c r="S36" s="4835"/>
      <c r="T36" s="4836">
        <v>7.6999999999999999E-2</v>
      </c>
      <c r="U36" s="4835"/>
      <c r="V36" s="4835"/>
      <c r="W36" s="4836">
        <v>7.9000000000000001E-2</v>
      </c>
      <c r="X36" s="4835"/>
      <c r="Y36" s="4835"/>
      <c r="Z36" s="4836">
        <v>8.2000000000000003E-2</v>
      </c>
      <c r="AA36" s="4835"/>
      <c r="AB36" s="4835"/>
      <c r="AC36" s="4836">
        <v>8.2000000000000003E-2</v>
      </c>
      <c r="AD36" s="4835"/>
      <c r="AE36" s="4835" t="s">
        <v>1978</v>
      </c>
      <c r="AF36" s="4822">
        <v>9.5999999999999992E-3</v>
      </c>
      <c r="AG36" s="4835" t="s">
        <v>425</v>
      </c>
      <c r="AH36" s="4835" t="s">
        <v>426</v>
      </c>
      <c r="AI36" s="4835" t="s">
        <v>1310</v>
      </c>
      <c r="AJ36" s="4823" t="s">
        <v>1455</v>
      </c>
      <c r="AK36" s="4835" t="s">
        <v>1050</v>
      </c>
      <c r="AL36" s="4835" t="s">
        <v>20</v>
      </c>
      <c r="AM36" s="4564" t="str">
        <f t="shared" si="0"/>
        <v>SI</v>
      </c>
      <c r="AN36" s="4835">
        <v>319</v>
      </c>
      <c r="AO36" s="4835" t="s">
        <v>437</v>
      </c>
      <c r="AP36" s="4835" t="s">
        <v>437</v>
      </c>
      <c r="AQ36" s="4826"/>
      <c r="AR36" s="4565">
        <v>50770</v>
      </c>
      <c r="AS36" s="4835">
        <v>300</v>
      </c>
      <c r="AT36" s="4835">
        <v>300</v>
      </c>
      <c r="AU36" s="4835">
        <v>300</v>
      </c>
      <c r="AV36" s="4835">
        <v>300</v>
      </c>
      <c r="AW36" s="4835">
        <v>300</v>
      </c>
      <c r="AX36" s="4835">
        <v>300</v>
      </c>
      <c r="AY36" s="4835">
        <v>300</v>
      </c>
      <c r="AZ36" s="4835">
        <v>300</v>
      </c>
      <c r="BA36" s="4835">
        <v>300</v>
      </c>
      <c r="BB36" s="4835">
        <v>300</v>
      </c>
      <c r="BC36" s="4835">
        <v>300</v>
      </c>
      <c r="BD36" s="4835">
        <v>300</v>
      </c>
      <c r="BE36" s="4835">
        <v>300</v>
      </c>
      <c r="BF36" s="4835">
        <v>300</v>
      </c>
      <c r="BG36" s="4835">
        <v>300</v>
      </c>
      <c r="BH36" s="4823">
        <v>300</v>
      </c>
      <c r="BI36" s="4835">
        <f>SUM(AS36:BH36)</f>
        <v>4800</v>
      </c>
      <c r="BJ36" s="4828">
        <v>797</v>
      </c>
      <c r="BK36" s="4828">
        <v>797</v>
      </c>
      <c r="BL36" s="4828" t="s">
        <v>287</v>
      </c>
      <c r="BM36" s="4829">
        <v>7692</v>
      </c>
      <c r="BN36" s="4828">
        <v>797</v>
      </c>
      <c r="BO36" s="4828">
        <v>797</v>
      </c>
      <c r="BP36" s="4830" t="s">
        <v>287</v>
      </c>
      <c r="BQ36" s="4829">
        <v>7692</v>
      </c>
      <c r="BR36" s="4828">
        <v>797</v>
      </c>
      <c r="BS36" s="4823"/>
      <c r="BT36" s="4830" t="s">
        <v>287</v>
      </c>
      <c r="BU36" s="4823"/>
      <c r="BV36" s="4828">
        <v>797</v>
      </c>
      <c r="BW36" s="4823"/>
      <c r="BX36" s="4830" t="s">
        <v>287</v>
      </c>
      <c r="BY36" s="4823"/>
      <c r="BZ36" s="4828">
        <v>797</v>
      </c>
      <c r="CA36" s="4823"/>
      <c r="CB36" s="4830" t="s">
        <v>287</v>
      </c>
      <c r="CC36" s="4823"/>
      <c r="CD36" s="4828">
        <v>797</v>
      </c>
      <c r="CE36" s="4823"/>
      <c r="CF36" s="4830" t="s">
        <v>287</v>
      </c>
      <c r="CG36" s="4823"/>
      <c r="CH36" s="4828">
        <v>797</v>
      </c>
      <c r="CI36" s="4823"/>
      <c r="CJ36" s="4830" t="s">
        <v>287</v>
      </c>
      <c r="CK36" s="4823"/>
      <c r="CL36" s="4828">
        <v>797</v>
      </c>
      <c r="CM36" s="4823"/>
      <c r="CN36" s="4830" t="s">
        <v>287</v>
      </c>
      <c r="CO36" s="4823"/>
      <c r="CP36" s="4828">
        <v>797</v>
      </c>
      <c r="CQ36" s="4823"/>
      <c r="CR36" s="4830" t="s">
        <v>287</v>
      </c>
      <c r="CS36" s="4823"/>
      <c r="CT36" s="4828">
        <v>797</v>
      </c>
      <c r="CU36" s="4823"/>
      <c r="CV36" s="4830" t="s">
        <v>287</v>
      </c>
      <c r="CW36" s="4823"/>
      <c r="CX36" s="4828">
        <v>797</v>
      </c>
      <c r="CY36" s="4823"/>
      <c r="CZ36" s="4830" t="s">
        <v>287</v>
      </c>
      <c r="DA36" s="4823"/>
      <c r="DB36" s="4828">
        <v>797</v>
      </c>
      <c r="DC36" s="4823"/>
      <c r="DD36" s="4830" t="s">
        <v>287</v>
      </c>
      <c r="DE36" s="4823"/>
      <c r="DF36" s="4828">
        <v>797</v>
      </c>
      <c r="DG36" s="4823"/>
      <c r="DH36" s="4830" t="s">
        <v>287</v>
      </c>
      <c r="DI36" s="4823"/>
      <c r="DJ36" s="4828">
        <v>797</v>
      </c>
      <c r="DK36" s="4823"/>
      <c r="DL36" s="4830" t="s">
        <v>287</v>
      </c>
      <c r="DM36" s="4823"/>
      <c r="DN36" s="4828">
        <v>797</v>
      </c>
      <c r="DO36" s="4823"/>
      <c r="DP36" s="4830" t="s">
        <v>287</v>
      </c>
      <c r="DQ36" s="4823"/>
      <c r="DR36" s="4828">
        <v>797</v>
      </c>
      <c r="DS36" s="4823"/>
      <c r="DT36" s="4830" t="s">
        <v>287</v>
      </c>
      <c r="DU36" s="4823"/>
      <c r="DV36" s="4831">
        <f t="shared" si="1"/>
        <v>12752</v>
      </c>
      <c r="DW36" s="4832" t="s">
        <v>288</v>
      </c>
      <c r="DX36" s="4832" t="s">
        <v>289</v>
      </c>
      <c r="DY36" s="4823" t="s">
        <v>1312</v>
      </c>
      <c r="DZ36" s="4832" t="s">
        <v>1313</v>
      </c>
      <c r="EA36" s="4832">
        <v>3779595</v>
      </c>
      <c r="EB36" s="4566" t="s">
        <v>1314</v>
      </c>
      <c r="EC36" s="4823" t="s">
        <v>10</v>
      </c>
      <c r="ED36" s="4823" t="s">
        <v>473</v>
      </c>
      <c r="EE36" s="4823" t="s">
        <v>1131</v>
      </c>
      <c r="EF36" s="4823" t="s">
        <v>2248</v>
      </c>
      <c r="EG36" s="4823">
        <v>2417900</v>
      </c>
      <c r="EH36" s="4567" t="s">
        <v>2249</v>
      </c>
    </row>
    <row r="37" spans="1:138" ht="168.75" customHeight="1">
      <c r="A37" s="4768" t="s">
        <v>1303</v>
      </c>
      <c r="B37" s="4769">
        <v>0.31</v>
      </c>
      <c r="C37" s="4770" t="s">
        <v>1977</v>
      </c>
      <c r="D37" s="4771">
        <v>3.8699999999999998E-2</v>
      </c>
      <c r="E37" s="4770" t="s">
        <v>1451</v>
      </c>
      <c r="F37" s="4770" t="s">
        <v>1456</v>
      </c>
      <c r="G37" s="4772" t="s">
        <v>1453</v>
      </c>
      <c r="H37" s="4770" t="s">
        <v>26</v>
      </c>
      <c r="I37" s="4837">
        <v>6.5000000000000002E-2</v>
      </c>
      <c r="J37" s="4772">
        <v>2021</v>
      </c>
      <c r="K37" s="4774"/>
      <c r="L37" s="4774">
        <v>50770</v>
      </c>
      <c r="M37" s="4772"/>
      <c r="N37" s="4837">
        <v>6.9000000000000006E-2</v>
      </c>
      <c r="O37" s="4772"/>
      <c r="P37" s="4772"/>
      <c r="Q37" s="4837">
        <v>7.2999999999999995E-2</v>
      </c>
      <c r="R37" s="4772"/>
      <c r="S37" s="4772"/>
      <c r="T37" s="4837">
        <v>7.6999999999999999E-2</v>
      </c>
      <c r="U37" s="4772"/>
      <c r="V37" s="4772"/>
      <c r="W37" s="4837">
        <v>7.9000000000000001E-2</v>
      </c>
      <c r="X37" s="4772"/>
      <c r="Y37" s="4772"/>
      <c r="Z37" s="4837">
        <v>8.2000000000000003E-2</v>
      </c>
      <c r="AA37" s="4772"/>
      <c r="AB37" s="4772"/>
      <c r="AC37" s="4837">
        <v>8.2000000000000003E-2</v>
      </c>
      <c r="AD37" s="4329"/>
      <c r="AE37" s="4770" t="s">
        <v>1980</v>
      </c>
      <c r="AF37" s="4771">
        <v>9.5999999999999992E-3</v>
      </c>
      <c r="AG37" s="4770" t="s">
        <v>1981</v>
      </c>
      <c r="AH37" s="4770" t="s">
        <v>2250</v>
      </c>
      <c r="AI37" s="4772" t="s">
        <v>1310</v>
      </c>
      <c r="AJ37" s="4770" t="s">
        <v>1460</v>
      </c>
      <c r="AK37" s="4770" t="s">
        <v>457</v>
      </c>
      <c r="AL37" s="4770" t="s">
        <v>23</v>
      </c>
      <c r="AM37" s="4311" t="str">
        <f t="shared" si="0"/>
        <v>NO</v>
      </c>
      <c r="AN37" s="4770" t="s">
        <v>437</v>
      </c>
      <c r="AO37" s="4838">
        <v>1</v>
      </c>
      <c r="AP37" s="4770">
        <v>2022</v>
      </c>
      <c r="AQ37" s="4774"/>
      <c r="AR37" s="4321">
        <v>50770</v>
      </c>
      <c r="AS37" s="4773">
        <v>1</v>
      </c>
      <c r="AT37" s="4773">
        <v>1</v>
      </c>
      <c r="AU37" s="4773">
        <v>1</v>
      </c>
      <c r="AV37" s="4773">
        <v>1</v>
      </c>
      <c r="AW37" s="4773">
        <v>1</v>
      </c>
      <c r="AX37" s="4773">
        <v>1</v>
      </c>
      <c r="AY37" s="4773">
        <v>1</v>
      </c>
      <c r="AZ37" s="4773">
        <v>1</v>
      </c>
      <c r="BA37" s="4773">
        <v>1</v>
      </c>
      <c r="BB37" s="4773">
        <v>1</v>
      </c>
      <c r="BC37" s="4773">
        <v>1</v>
      </c>
      <c r="BD37" s="4773">
        <v>1</v>
      </c>
      <c r="BE37" s="4773">
        <v>1</v>
      </c>
      <c r="BF37" s="4773">
        <v>1</v>
      </c>
      <c r="BG37" s="4773">
        <v>1</v>
      </c>
      <c r="BH37" s="4773">
        <v>1</v>
      </c>
      <c r="BI37" s="4773">
        <v>1</v>
      </c>
      <c r="BJ37" s="4776">
        <v>135</v>
      </c>
      <c r="BK37" s="4776">
        <v>135</v>
      </c>
      <c r="BL37" s="4776" t="s">
        <v>574</v>
      </c>
      <c r="BM37" s="4777">
        <v>7787</v>
      </c>
      <c r="BN37" s="4776">
        <v>135</v>
      </c>
      <c r="BO37" s="4776">
        <v>135</v>
      </c>
      <c r="BP37" s="4778" t="s">
        <v>574</v>
      </c>
      <c r="BQ37" s="4777">
        <v>7787</v>
      </c>
      <c r="BR37" s="4776">
        <v>135</v>
      </c>
      <c r="BS37" s="4770" t="s">
        <v>359</v>
      </c>
      <c r="BT37" s="4778" t="s">
        <v>574</v>
      </c>
      <c r="BU37" s="4770" t="s">
        <v>359</v>
      </c>
      <c r="BV37" s="4776">
        <v>135</v>
      </c>
      <c r="BW37" s="4770" t="s">
        <v>359</v>
      </c>
      <c r="BX37" s="4778" t="s">
        <v>574</v>
      </c>
      <c r="BY37" s="4770" t="s">
        <v>359</v>
      </c>
      <c r="BZ37" s="4776">
        <v>135</v>
      </c>
      <c r="CA37" s="4770" t="s">
        <v>359</v>
      </c>
      <c r="CB37" s="4778" t="s">
        <v>574</v>
      </c>
      <c r="CC37" s="4770" t="s">
        <v>359</v>
      </c>
      <c r="CD37" s="4776">
        <v>135</v>
      </c>
      <c r="CE37" s="4770" t="s">
        <v>359</v>
      </c>
      <c r="CF37" s="4778" t="s">
        <v>574</v>
      </c>
      <c r="CG37" s="4770" t="s">
        <v>359</v>
      </c>
      <c r="CH37" s="4776">
        <v>135</v>
      </c>
      <c r="CI37" s="4770" t="s">
        <v>359</v>
      </c>
      <c r="CJ37" s="4778" t="s">
        <v>574</v>
      </c>
      <c r="CK37" s="4770" t="s">
        <v>359</v>
      </c>
      <c r="CL37" s="4776">
        <v>135</v>
      </c>
      <c r="CM37" s="4770" t="s">
        <v>359</v>
      </c>
      <c r="CN37" s="4778" t="s">
        <v>574</v>
      </c>
      <c r="CO37" s="4770" t="s">
        <v>359</v>
      </c>
      <c r="CP37" s="4776">
        <v>135</v>
      </c>
      <c r="CQ37" s="4770" t="s">
        <v>359</v>
      </c>
      <c r="CR37" s="4778" t="s">
        <v>574</v>
      </c>
      <c r="CS37" s="4770" t="s">
        <v>359</v>
      </c>
      <c r="CT37" s="4776">
        <v>135</v>
      </c>
      <c r="CU37" s="4770" t="s">
        <v>359</v>
      </c>
      <c r="CV37" s="4778" t="s">
        <v>574</v>
      </c>
      <c r="CW37" s="4770" t="s">
        <v>359</v>
      </c>
      <c r="CX37" s="4776">
        <v>135</v>
      </c>
      <c r="CY37" s="4770" t="s">
        <v>359</v>
      </c>
      <c r="CZ37" s="4778" t="s">
        <v>574</v>
      </c>
      <c r="DA37" s="4770" t="s">
        <v>359</v>
      </c>
      <c r="DB37" s="4776">
        <v>135</v>
      </c>
      <c r="DC37" s="4770" t="s">
        <v>359</v>
      </c>
      <c r="DD37" s="4778" t="s">
        <v>574</v>
      </c>
      <c r="DE37" s="4770" t="s">
        <v>359</v>
      </c>
      <c r="DF37" s="4776">
        <v>135</v>
      </c>
      <c r="DG37" s="4770" t="s">
        <v>359</v>
      </c>
      <c r="DH37" s="4778" t="s">
        <v>574</v>
      </c>
      <c r="DI37" s="4770" t="s">
        <v>359</v>
      </c>
      <c r="DJ37" s="4776">
        <v>135</v>
      </c>
      <c r="DK37" s="4770" t="s">
        <v>359</v>
      </c>
      <c r="DL37" s="4778" t="s">
        <v>574</v>
      </c>
      <c r="DM37" s="4770" t="s">
        <v>359</v>
      </c>
      <c r="DN37" s="4776">
        <v>135</v>
      </c>
      <c r="DO37" s="4770" t="s">
        <v>359</v>
      </c>
      <c r="DP37" s="4778" t="s">
        <v>574</v>
      </c>
      <c r="DQ37" s="4770" t="s">
        <v>359</v>
      </c>
      <c r="DR37" s="4776">
        <v>135</v>
      </c>
      <c r="DS37" s="4770" t="s">
        <v>359</v>
      </c>
      <c r="DT37" s="4778" t="s">
        <v>574</v>
      </c>
      <c r="DU37" s="4770" t="s">
        <v>359</v>
      </c>
      <c r="DV37" s="4779">
        <f t="shared" si="1"/>
        <v>2160</v>
      </c>
      <c r="DW37" s="4780" t="s">
        <v>10</v>
      </c>
      <c r="DX37" s="4780" t="s">
        <v>459</v>
      </c>
      <c r="DY37" s="4780" t="s">
        <v>460</v>
      </c>
      <c r="DZ37" s="4780" t="s">
        <v>461</v>
      </c>
      <c r="EA37" s="4780" t="s">
        <v>462</v>
      </c>
      <c r="EB37" s="4312" t="s">
        <v>463</v>
      </c>
      <c r="EC37" s="4770"/>
      <c r="ED37" s="4770"/>
      <c r="EE37" s="4770"/>
      <c r="EF37" s="4770"/>
      <c r="EG37" s="4770"/>
      <c r="EH37" s="4781"/>
    </row>
    <row r="38" spans="1:138" ht="168.75" customHeight="1">
      <c r="A38" s="4768" t="s">
        <v>1303</v>
      </c>
      <c r="B38" s="4769">
        <v>0.31</v>
      </c>
      <c r="C38" s="4770" t="s">
        <v>1977</v>
      </c>
      <c r="D38" s="4771">
        <v>3.8699999999999998E-2</v>
      </c>
      <c r="E38" s="4770" t="s">
        <v>1451</v>
      </c>
      <c r="F38" s="4770" t="s">
        <v>1461</v>
      </c>
      <c r="G38" s="4772" t="s">
        <v>1453</v>
      </c>
      <c r="H38" s="4770" t="s">
        <v>26</v>
      </c>
      <c r="I38" s="4837">
        <v>6.5000000000000002E-2</v>
      </c>
      <c r="J38" s="4772">
        <v>2021</v>
      </c>
      <c r="K38" s="4774"/>
      <c r="L38" s="4774">
        <v>50770</v>
      </c>
      <c r="M38" s="4772"/>
      <c r="N38" s="4837">
        <v>6.9000000000000006E-2</v>
      </c>
      <c r="O38" s="4772"/>
      <c r="P38" s="4772"/>
      <c r="Q38" s="4837">
        <v>7.2999999999999995E-2</v>
      </c>
      <c r="R38" s="4772"/>
      <c r="S38" s="4772"/>
      <c r="T38" s="4837">
        <v>7.6999999999999999E-2</v>
      </c>
      <c r="U38" s="4772"/>
      <c r="V38" s="4772"/>
      <c r="W38" s="4837">
        <v>7.9000000000000001E-2</v>
      </c>
      <c r="X38" s="4772"/>
      <c r="Y38" s="4772"/>
      <c r="Z38" s="4837">
        <v>8.2000000000000003E-2</v>
      </c>
      <c r="AA38" s="4772"/>
      <c r="AB38" s="4772"/>
      <c r="AC38" s="4837">
        <v>8.2000000000000003E-2</v>
      </c>
      <c r="AD38" s="4329"/>
      <c r="AE38" s="4770" t="s">
        <v>1982</v>
      </c>
      <c r="AF38" s="4771">
        <v>9.5999999999999992E-3</v>
      </c>
      <c r="AG38" s="4770" t="s">
        <v>1983</v>
      </c>
      <c r="AH38" s="4770" t="s">
        <v>2251</v>
      </c>
      <c r="AI38" s="4772" t="s">
        <v>1310</v>
      </c>
      <c r="AJ38" s="4770" t="s">
        <v>1435</v>
      </c>
      <c r="AK38" s="4770" t="s">
        <v>468</v>
      </c>
      <c r="AL38" s="4770" t="s">
        <v>23</v>
      </c>
      <c r="AM38" s="4311" t="str">
        <f t="shared" si="0"/>
        <v>NO</v>
      </c>
      <c r="AN38" s="4770" t="s">
        <v>437</v>
      </c>
      <c r="AO38" s="4771">
        <v>6.25E-2</v>
      </c>
      <c r="AP38" s="4770">
        <v>2022</v>
      </c>
      <c r="AQ38" s="4774"/>
      <c r="AR38" s="4321">
        <v>50770</v>
      </c>
      <c r="AS38" s="4773">
        <v>1</v>
      </c>
      <c r="AT38" s="4773">
        <v>1</v>
      </c>
      <c r="AU38" s="4773">
        <v>1</v>
      </c>
      <c r="AV38" s="4773">
        <v>1</v>
      </c>
      <c r="AW38" s="4773">
        <v>1</v>
      </c>
      <c r="AX38" s="4773">
        <v>1</v>
      </c>
      <c r="AY38" s="4773">
        <v>1</v>
      </c>
      <c r="AZ38" s="4773">
        <v>1</v>
      </c>
      <c r="BA38" s="4773">
        <v>1</v>
      </c>
      <c r="BB38" s="4773">
        <v>1</v>
      </c>
      <c r="BC38" s="4773">
        <v>1</v>
      </c>
      <c r="BD38" s="4773">
        <v>1</v>
      </c>
      <c r="BE38" s="4773">
        <v>1</v>
      </c>
      <c r="BF38" s="4773">
        <v>1</v>
      </c>
      <c r="BG38" s="4773">
        <v>1</v>
      </c>
      <c r="BH38" s="4773">
        <v>1</v>
      </c>
      <c r="BI38" s="4773">
        <v>1</v>
      </c>
      <c r="BJ38" s="4776">
        <v>762</v>
      </c>
      <c r="BK38" s="4776">
        <v>762</v>
      </c>
      <c r="BL38" s="4776" t="s">
        <v>574</v>
      </c>
      <c r="BM38" s="4777">
        <v>7793</v>
      </c>
      <c r="BN38" s="4776">
        <v>762</v>
      </c>
      <c r="BO38" s="4776">
        <v>762</v>
      </c>
      <c r="BP38" s="4778" t="s">
        <v>574</v>
      </c>
      <c r="BQ38" s="4777">
        <v>7793</v>
      </c>
      <c r="BR38" s="4776">
        <v>762</v>
      </c>
      <c r="BS38" s="4770" t="s">
        <v>359</v>
      </c>
      <c r="BT38" s="4778" t="s">
        <v>574</v>
      </c>
      <c r="BU38" s="4770" t="s">
        <v>359</v>
      </c>
      <c r="BV38" s="4776">
        <v>762</v>
      </c>
      <c r="BW38" s="4770" t="s">
        <v>359</v>
      </c>
      <c r="BX38" s="4778" t="s">
        <v>574</v>
      </c>
      <c r="BY38" s="4770" t="s">
        <v>359</v>
      </c>
      <c r="BZ38" s="4776">
        <v>762</v>
      </c>
      <c r="CA38" s="4770" t="s">
        <v>359</v>
      </c>
      <c r="CB38" s="4778" t="s">
        <v>574</v>
      </c>
      <c r="CC38" s="4770" t="s">
        <v>359</v>
      </c>
      <c r="CD38" s="4776">
        <v>762</v>
      </c>
      <c r="CE38" s="4770" t="s">
        <v>359</v>
      </c>
      <c r="CF38" s="4778" t="s">
        <v>574</v>
      </c>
      <c r="CG38" s="4770" t="s">
        <v>359</v>
      </c>
      <c r="CH38" s="4776">
        <v>762</v>
      </c>
      <c r="CI38" s="4770" t="s">
        <v>359</v>
      </c>
      <c r="CJ38" s="4778" t="s">
        <v>574</v>
      </c>
      <c r="CK38" s="4770" t="s">
        <v>359</v>
      </c>
      <c r="CL38" s="4776">
        <v>762</v>
      </c>
      <c r="CM38" s="4770" t="s">
        <v>359</v>
      </c>
      <c r="CN38" s="4778" t="s">
        <v>574</v>
      </c>
      <c r="CO38" s="4770" t="s">
        <v>359</v>
      </c>
      <c r="CP38" s="4776">
        <v>762</v>
      </c>
      <c r="CQ38" s="4770" t="s">
        <v>359</v>
      </c>
      <c r="CR38" s="4778" t="s">
        <v>574</v>
      </c>
      <c r="CS38" s="4770" t="s">
        <v>359</v>
      </c>
      <c r="CT38" s="4776">
        <v>762</v>
      </c>
      <c r="CU38" s="4770" t="s">
        <v>359</v>
      </c>
      <c r="CV38" s="4778" t="s">
        <v>574</v>
      </c>
      <c r="CW38" s="4770" t="s">
        <v>359</v>
      </c>
      <c r="CX38" s="4776">
        <v>762</v>
      </c>
      <c r="CY38" s="4770" t="s">
        <v>359</v>
      </c>
      <c r="CZ38" s="4778" t="s">
        <v>574</v>
      </c>
      <c r="DA38" s="4770" t="s">
        <v>359</v>
      </c>
      <c r="DB38" s="4776">
        <v>762</v>
      </c>
      <c r="DC38" s="4770" t="s">
        <v>359</v>
      </c>
      <c r="DD38" s="4778" t="s">
        <v>574</v>
      </c>
      <c r="DE38" s="4770" t="s">
        <v>359</v>
      </c>
      <c r="DF38" s="4776">
        <v>762</v>
      </c>
      <c r="DG38" s="4770" t="s">
        <v>359</v>
      </c>
      <c r="DH38" s="4778" t="s">
        <v>574</v>
      </c>
      <c r="DI38" s="4770" t="s">
        <v>359</v>
      </c>
      <c r="DJ38" s="4776">
        <v>762</v>
      </c>
      <c r="DK38" s="4770" t="s">
        <v>359</v>
      </c>
      <c r="DL38" s="4778" t="s">
        <v>574</v>
      </c>
      <c r="DM38" s="4770" t="s">
        <v>359</v>
      </c>
      <c r="DN38" s="4776">
        <v>762</v>
      </c>
      <c r="DO38" s="4770" t="s">
        <v>359</v>
      </c>
      <c r="DP38" s="4778" t="s">
        <v>574</v>
      </c>
      <c r="DQ38" s="4770" t="s">
        <v>359</v>
      </c>
      <c r="DR38" s="4776">
        <v>762</v>
      </c>
      <c r="DS38" s="4770" t="s">
        <v>359</v>
      </c>
      <c r="DT38" s="4778" t="s">
        <v>574</v>
      </c>
      <c r="DU38" s="4770" t="s">
        <v>359</v>
      </c>
      <c r="DV38" s="4779">
        <f t="shared" si="1"/>
        <v>12192</v>
      </c>
      <c r="DW38" s="4780" t="s">
        <v>10</v>
      </c>
      <c r="DX38" s="4780" t="s">
        <v>459</v>
      </c>
      <c r="DY38" s="4780" t="s">
        <v>470</v>
      </c>
      <c r="DZ38" s="4780" t="s">
        <v>471</v>
      </c>
      <c r="EA38" s="4780">
        <v>3502524472</v>
      </c>
      <c r="EB38" s="4312" t="s">
        <v>472</v>
      </c>
      <c r="EC38" s="4770" t="s">
        <v>10</v>
      </c>
      <c r="ED38" s="4770" t="s">
        <v>473</v>
      </c>
      <c r="EE38" s="4770" t="s">
        <v>1131</v>
      </c>
      <c r="EF38" s="4770" t="s">
        <v>2248</v>
      </c>
      <c r="EG38" s="4770">
        <v>2417900</v>
      </c>
      <c r="EH38" s="4313" t="s">
        <v>2249</v>
      </c>
    </row>
    <row r="39" spans="1:138" ht="168.75" customHeight="1">
      <c r="A39" s="4768" t="s">
        <v>1303</v>
      </c>
      <c r="B39" s="4769">
        <v>0.31</v>
      </c>
      <c r="C39" s="4316" t="s">
        <v>1977</v>
      </c>
      <c r="D39" s="4771">
        <v>3.8699999999999998E-2</v>
      </c>
      <c r="E39" s="4770" t="s">
        <v>1451</v>
      </c>
      <c r="F39" s="4770" t="s">
        <v>1465</v>
      </c>
      <c r="G39" s="4772" t="s">
        <v>1453</v>
      </c>
      <c r="H39" s="4770" t="s">
        <v>26</v>
      </c>
      <c r="I39" s="4837">
        <v>6.5000000000000002E-2</v>
      </c>
      <c r="J39" s="4772">
        <v>2021</v>
      </c>
      <c r="K39" s="4774"/>
      <c r="L39" s="4774">
        <v>50770</v>
      </c>
      <c r="M39" s="4772"/>
      <c r="N39" s="4837">
        <v>6.9000000000000006E-2</v>
      </c>
      <c r="O39" s="4772"/>
      <c r="P39" s="4772"/>
      <c r="Q39" s="4837">
        <v>7.2999999999999995E-2</v>
      </c>
      <c r="R39" s="4772"/>
      <c r="S39" s="4772"/>
      <c r="T39" s="4837">
        <v>7.6999999999999999E-2</v>
      </c>
      <c r="U39" s="4772"/>
      <c r="V39" s="4772"/>
      <c r="W39" s="4837">
        <v>7.9000000000000001E-2</v>
      </c>
      <c r="X39" s="4772"/>
      <c r="Y39" s="4772"/>
      <c r="Z39" s="4837">
        <v>8.2000000000000003E-2</v>
      </c>
      <c r="AA39" s="4772"/>
      <c r="AB39" s="4772"/>
      <c r="AC39" s="4837">
        <v>8.2000000000000003E-2</v>
      </c>
      <c r="AD39" s="4329"/>
      <c r="AE39" s="4770" t="s">
        <v>1984</v>
      </c>
      <c r="AF39" s="4771">
        <v>9.5999999999999992E-3</v>
      </c>
      <c r="AG39" s="4770" t="s">
        <v>1985</v>
      </c>
      <c r="AH39" s="4770" t="s">
        <v>1468</v>
      </c>
      <c r="AI39" s="4772" t="s">
        <v>1469</v>
      </c>
      <c r="AJ39" s="4770" t="s">
        <v>1470</v>
      </c>
      <c r="AK39" s="4770" t="s">
        <v>1471</v>
      </c>
      <c r="AL39" s="4770" t="s">
        <v>23</v>
      </c>
      <c r="AM39" s="4311" t="str">
        <f t="shared" si="0"/>
        <v>NO</v>
      </c>
      <c r="AN39" s="4770" t="s">
        <v>437</v>
      </c>
      <c r="AO39" s="4773">
        <v>1</v>
      </c>
      <c r="AP39" s="4770">
        <v>2022</v>
      </c>
      <c r="AQ39" s="4774"/>
      <c r="AR39" s="4321">
        <v>50770</v>
      </c>
      <c r="AS39" s="4773">
        <v>1</v>
      </c>
      <c r="AT39" s="4773">
        <v>1</v>
      </c>
      <c r="AU39" s="4773">
        <v>1</v>
      </c>
      <c r="AV39" s="4773">
        <v>1</v>
      </c>
      <c r="AW39" s="4773">
        <v>1</v>
      </c>
      <c r="AX39" s="4773">
        <v>1</v>
      </c>
      <c r="AY39" s="4773">
        <v>1</v>
      </c>
      <c r="AZ39" s="4773">
        <v>1</v>
      </c>
      <c r="BA39" s="4773">
        <v>1</v>
      </c>
      <c r="BB39" s="4773">
        <v>1</v>
      </c>
      <c r="BC39" s="4773">
        <v>1</v>
      </c>
      <c r="BD39" s="4773">
        <v>1</v>
      </c>
      <c r="BE39" s="4773">
        <v>1</v>
      </c>
      <c r="BF39" s="4773">
        <v>1</v>
      </c>
      <c r="BG39" s="4773">
        <v>1</v>
      </c>
      <c r="BH39" s="4773">
        <v>1</v>
      </c>
      <c r="BI39" s="4773">
        <v>1</v>
      </c>
      <c r="BJ39" s="4776">
        <v>1000</v>
      </c>
      <c r="BK39" s="4776">
        <v>1000</v>
      </c>
      <c r="BL39" s="4776" t="s">
        <v>574</v>
      </c>
      <c r="BM39" s="4777">
        <v>7793</v>
      </c>
      <c r="BN39" s="4776">
        <v>1000</v>
      </c>
      <c r="BO39" s="4776">
        <v>1000</v>
      </c>
      <c r="BP39" s="4778" t="s">
        <v>574</v>
      </c>
      <c r="BQ39" s="4777">
        <v>7793</v>
      </c>
      <c r="BR39" s="4776">
        <v>1000</v>
      </c>
      <c r="BS39" s="4770" t="s">
        <v>359</v>
      </c>
      <c r="BT39" s="4778" t="s">
        <v>574</v>
      </c>
      <c r="BU39" s="4770" t="s">
        <v>359</v>
      </c>
      <c r="BV39" s="4776">
        <v>1000</v>
      </c>
      <c r="BW39" s="4770" t="s">
        <v>359</v>
      </c>
      <c r="BX39" s="4778" t="s">
        <v>574</v>
      </c>
      <c r="BY39" s="4770" t="s">
        <v>359</v>
      </c>
      <c r="BZ39" s="4776">
        <v>1000</v>
      </c>
      <c r="CA39" s="4770" t="s">
        <v>359</v>
      </c>
      <c r="CB39" s="4778" t="s">
        <v>574</v>
      </c>
      <c r="CC39" s="4770" t="s">
        <v>359</v>
      </c>
      <c r="CD39" s="4776">
        <v>1000</v>
      </c>
      <c r="CE39" s="4770" t="s">
        <v>359</v>
      </c>
      <c r="CF39" s="4778" t="s">
        <v>574</v>
      </c>
      <c r="CG39" s="4770" t="s">
        <v>359</v>
      </c>
      <c r="CH39" s="4776">
        <v>1000</v>
      </c>
      <c r="CI39" s="4770" t="s">
        <v>359</v>
      </c>
      <c r="CJ39" s="4778" t="s">
        <v>574</v>
      </c>
      <c r="CK39" s="4770" t="s">
        <v>359</v>
      </c>
      <c r="CL39" s="4776">
        <v>1000</v>
      </c>
      <c r="CM39" s="4770" t="s">
        <v>359</v>
      </c>
      <c r="CN39" s="4778" t="s">
        <v>574</v>
      </c>
      <c r="CO39" s="4770" t="s">
        <v>359</v>
      </c>
      <c r="CP39" s="4776">
        <v>1000</v>
      </c>
      <c r="CQ39" s="4770" t="s">
        <v>359</v>
      </c>
      <c r="CR39" s="4778" t="s">
        <v>574</v>
      </c>
      <c r="CS39" s="4770" t="s">
        <v>359</v>
      </c>
      <c r="CT39" s="4776">
        <v>1000</v>
      </c>
      <c r="CU39" s="4770" t="s">
        <v>359</v>
      </c>
      <c r="CV39" s="4778" t="s">
        <v>574</v>
      </c>
      <c r="CW39" s="4770" t="s">
        <v>359</v>
      </c>
      <c r="CX39" s="4776">
        <v>1000</v>
      </c>
      <c r="CY39" s="4770" t="s">
        <v>359</v>
      </c>
      <c r="CZ39" s="4778" t="s">
        <v>574</v>
      </c>
      <c r="DA39" s="4770" t="s">
        <v>359</v>
      </c>
      <c r="DB39" s="4776">
        <v>1000</v>
      </c>
      <c r="DC39" s="4770" t="s">
        <v>359</v>
      </c>
      <c r="DD39" s="4778" t="s">
        <v>574</v>
      </c>
      <c r="DE39" s="4770" t="s">
        <v>359</v>
      </c>
      <c r="DF39" s="4776">
        <v>1000</v>
      </c>
      <c r="DG39" s="4770" t="s">
        <v>359</v>
      </c>
      <c r="DH39" s="4778" t="s">
        <v>574</v>
      </c>
      <c r="DI39" s="4770" t="s">
        <v>359</v>
      </c>
      <c r="DJ39" s="4776">
        <v>1000</v>
      </c>
      <c r="DK39" s="4770" t="s">
        <v>359</v>
      </c>
      <c r="DL39" s="4778" t="s">
        <v>574</v>
      </c>
      <c r="DM39" s="4770" t="s">
        <v>359</v>
      </c>
      <c r="DN39" s="4776">
        <v>1000</v>
      </c>
      <c r="DO39" s="4770" t="s">
        <v>359</v>
      </c>
      <c r="DP39" s="4778" t="s">
        <v>574</v>
      </c>
      <c r="DQ39" s="4770" t="s">
        <v>359</v>
      </c>
      <c r="DR39" s="4776">
        <v>1000</v>
      </c>
      <c r="DS39" s="4770" t="s">
        <v>359</v>
      </c>
      <c r="DT39" s="4778" t="s">
        <v>574</v>
      </c>
      <c r="DU39" s="4770" t="s">
        <v>359</v>
      </c>
      <c r="DV39" s="4779">
        <f t="shared" si="1"/>
        <v>16000</v>
      </c>
      <c r="DW39" s="4780" t="s">
        <v>10</v>
      </c>
      <c r="DX39" s="4780" t="s">
        <v>459</v>
      </c>
      <c r="DY39" s="4780" t="s">
        <v>470</v>
      </c>
      <c r="DZ39" s="4780" t="s">
        <v>471</v>
      </c>
      <c r="EA39" s="4780">
        <v>3502524472</v>
      </c>
      <c r="EB39" s="4312" t="s">
        <v>472</v>
      </c>
      <c r="EC39" s="4770" t="s">
        <v>1130</v>
      </c>
      <c r="ED39" s="4770" t="s">
        <v>1986</v>
      </c>
      <c r="EE39" s="4770" t="s">
        <v>656</v>
      </c>
      <c r="EF39" s="4770" t="s">
        <v>1376</v>
      </c>
      <c r="EG39" s="4770"/>
      <c r="EH39" s="4313" t="s">
        <v>1377</v>
      </c>
    </row>
    <row r="40" spans="1:138" ht="168.75" customHeight="1">
      <c r="A40" s="4768" t="s">
        <v>1303</v>
      </c>
      <c r="B40" s="4769">
        <v>0.31</v>
      </c>
      <c r="C40" s="4316" t="s">
        <v>2252</v>
      </c>
      <c r="D40" s="4771">
        <v>3.8699999999999998E-2</v>
      </c>
      <c r="E40" s="4770" t="s">
        <v>2253</v>
      </c>
      <c r="F40" s="4770" t="s">
        <v>2231</v>
      </c>
      <c r="G40" s="4770" t="s">
        <v>491</v>
      </c>
      <c r="H40" s="4770" t="s">
        <v>26</v>
      </c>
      <c r="I40" s="4770" t="s">
        <v>437</v>
      </c>
      <c r="J40" s="4770" t="s">
        <v>437</v>
      </c>
      <c r="K40" s="4746"/>
      <c r="L40" s="4746">
        <v>50770</v>
      </c>
      <c r="M40" s="4248">
        <v>0.05</v>
      </c>
      <c r="N40" s="4248">
        <v>0.1</v>
      </c>
      <c r="O40" s="4248">
        <v>0.5</v>
      </c>
      <c r="P40" s="4248">
        <v>0.54</v>
      </c>
      <c r="Q40" s="4248">
        <v>0.57999999999999996</v>
      </c>
      <c r="R40" s="4248">
        <v>0.62</v>
      </c>
      <c r="S40" s="4248">
        <v>0.64</v>
      </c>
      <c r="T40" s="4248">
        <v>0.68</v>
      </c>
      <c r="U40" s="4248">
        <v>0.72</v>
      </c>
      <c r="V40" s="4248">
        <v>0.76</v>
      </c>
      <c r="W40" s="4248">
        <v>0.8</v>
      </c>
      <c r="X40" s="4248">
        <v>0.84</v>
      </c>
      <c r="Y40" s="4248">
        <v>0.88</v>
      </c>
      <c r="Z40" s="4248">
        <v>0.92</v>
      </c>
      <c r="AA40" s="4248">
        <v>0.96</v>
      </c>
      <c r="AB40" s="4248">
        <v>1</v>
      </c>
      <c r="AC40" s="4773">
        <v>1</v>
      </c>
      <c r="AD40" s="4770" t="s">
        <v>359</v>
      </c>
      <c r="AE40" s="4770" t="s">
        <v>1991</v>
      </c>
      <c r="AF40" s="4771">
        <v>1.29E-2</v>
      </c>
      <c r="AG40" s="4770" t="s">
        <v>1491</v>
      </c>
      <c r="AH40" s="4770" t="s">
        <v>1492</v>
      </c>
      <c r="AI40" s="4770" t="s">
        <v>1488</v>
      </c>
      <c r="AJ40" s="4770" t="s">
        <v>1498</v>
      </c>
      <c r="AK40" s="4770" t="s">
        <v>11</v>
      </c>
      <c r="AL40" s="4770" t="s">
        <v>23</v>
      </c>
      <c r="AM40" s="4311" t="str">
        <f t="shared" si="0"/>
        <v>NO</v>
      </c>
      <c r="AN40" s="4770" t="s">
        <v>437</v>
      </c>
      <c r="AO40" s="4770" t="s">
        <v>437</v>
      </c>
      <c r="AP40" s="4770" t="s">
        <v>437</v>
      </c>
      <c r="AQ40" s="4774"/>
      <c r="AR40" s="4321">
        <v>50770</v>
      </c>
      <c r="AS40" s="4773">
        <v>1</v>
      </c>
      <c r="AT40" s="4773">
        <v>1</v>
      </c>
      <c r="AU40" s="4773">
        <v>1</v>
      </c>
      <c r="AV40" s="4773">
        <v>1</v>
      </c>
      <c r="AW40" s="4773">
        <v>1</v>
      </c>
      <c r="AX40" s="4773">
        <v>1</v>
      </c>
      <c r="AY40" s="4773">
        <v>1</v>
      </c>
      <c r="AZ40" s="4773">
        <v>1</v>
      </c>
      <c r="BA40" s="4773">
        <v>1</v>
      </c>
      <c r="BB40" s="4773">
        <v>1</v>
      </c>
      <c r="BC40" s="4773">
        <v>1</v>
      </c>
      <c r="BD40" s="4773">
        <v>1</v>
      </c>
      <c r="BE40" s="4773">
        <v>1</v>
      </c>
      <c r="BF40" s="4773">
        <v>1</v>
      </c>
      <c r="BG40" s="4773">
        <v>1</v>
      </c>
      <c r="BH40" s="4773">
        <v>1</v>
      </c>
      <c r="BI40" s="4773">
        <v>1</v>
      </c>
      <c r="BJ40" s="4776">
        <v>1937</v>
      </c>
      <c r="BK40" s="4776">
        <v>1937</v>
      </c>
      <c r="BL40" s="4776" t="s">
        <v>574</v>
      </c>
      <c r="BM40" s="4777">
        <v>7573</v>
      </c>
      <c r="BN40" s="4776">
        <v>1937</v>
      </c>
      <c r="BO40" s="4776">
        <v>1937</v>
      </c>
      <c r="BP40" s="4778" t="s">
        <v>574</v>
      </c>
      <c r="BQ40" s="4777">
        <v>7573</v>
      </c>
      <c r="BR40" s="4776">
        <v>1937</v>
      </c>
      <c r="BS40" s="4770" t="s">
        <v>359</v>
      </c>
      <c r="BT40" s="4778" t="s">
        <v>574</v>
      </c>
      <c r="BU40" s="4770" t="s">
        <v>359</v>
      </c>
      <c r="BV40" s="4776">
        <v>1937</v>
      </c>
      <c r="BW40" s="4770" t="s">
        <v>359</v>
      </c>
      <c r="BX40" s="4778" t="s">
        <v>574</v>
      </c>
      <c r="BY40" s="4770" t="s">
        <v>359</v>
      </c>
      <c r="BZ40" s="4776">
        <v>1937</v>
      </c>
      <c r="CA40" s="4770" t="s">
        <v>359</v>
      </c>
      <c r="CB40" s="4778" t="s">
        <v>574</v>
      </c>
      <c r="CC40" s="4770" t="s">
        <v>359</v>
      </c>
      <c r="CD40" s="4776">
        <v>1937</v>
      </c>
      <c r="CE40" s="4770" t="s">
        <v>359</v>
      </c>
      <c r="CF40" s="4778" t="s">
        <v>574</v>
      </c>
      <c r="CG40" s="4770" t="s">
        <v>359</v>
      </c>
      <c r="CH40" s="4776">
        <v>1937</v>
      </c>
      <c r="CI40" s="4770" t="s">
        <v>359</v>
      </c>
      <c r="CJ40" s="4778" t="s">
        <v>574</v>
      </c>
      <c r="CK40" s="4770" t="s">
        <v>359</v>
      </c>
      <c r="CL40" s="4776">
        <v>1937</v>
      </c>
      <c r="CM40" s="4770" t="s">
        <v>359</v>
      </c>
      <c r="CN40" s="4778" t="s">
        <v>574</v>
      </c>
      <c r="CO40" s="4770" t="s">
        <v>359</v>
      </c>
      <c r="CP40" s="4776">
        <v>1937</v>
      </c>
      <c r="CQ40" s="4770" t="s">
        <v>359</v>
      </c>
      <c r="CR40" s="4778" t="s">
        <v>574</v>
      </c>
      <c r="CS40" s="4770" t="s">
        <v>359</v>
      </c>
      <c r="CT40" s="4776">
        <v>1937</v>
      </c>
      <c r="CU40" s="4770" t="s">
        <v>359</v>
      </c>
      <c r="CV40" s="4778" t="s">
        <v>574</v>
      </c>
      <c r="CW40" s="4770" t="s">
        <v>359</v>
      </c>
      <c r="CX40" s="4776">
        <v>1937</v>
      </c>
      <c r="CY40" s="4770" t="s">
        <v>359</v>
      </c>
      <c r="CZ40" s="4778" t="s">
        <v>574</v>
      </c>
      <c r="DA40" s="4770" t="s">
        <v>359</v>
      </c>
      <c r="DB40" s="4776">
        <v>1937</v>
      </c>
      <c r="DC40" s="4770" t="s">
        <v>359</v>
      </c>
      <c r="DD40" s="4778" t="s">
        <v>574</v>
      </c>
      <c r="DE40" s="4770" t="s">
        <v>359</v>
      </c>
      <c r="DF40" s="4776">
        <v>1937</v>
      </c>
      <c r="DG40" s="4770" t="s">
        <v>359</v>
      </c>
      <c r="DH40" s="4778" t="s">
        <v>574</v>
      </c>
      <c r="DI40" s="4770" t="s">
        <v>359</v>
      </c>
      <c r="DJ40" s="4776">
        <v>1937</v>
      </c>
      <c r="DK40" s="4770" t="s">
        <v>359</v>
      </c>
      <c r="DL40" s="4778" t="s">
        <v>574</v>
      </c>
      <c r="DM40" s="4770" t="s">
        <v>359</v>
      </c>
      <c r="DN40" s="4776">
        <v>1937</v>
      </c>
      <c r="DO40" s="4770" t="s">
        <v>359</v>
      </c>
      <c r="DP40" s="4778" t="s">
        <v>574</v>
      </c>
      <c r="DQ40" s="4770" t="s">
        <v>359</v>
      </c>
      <c r="DR40" s="4776">
        <v>1937</v>
      </c>
      <c r="DS40" s="4770" t="s">
        <v>359</v>
      </c>
      <c r="DT40" s="4778" t="s">
        <v>574</v>
      </c>
      <c r="DU40" s="4770" t="s">
        <v>359</v>
      </c>
      <c r="DV40" s="4779">
        <f t="shared" si="1"/>
        <v>30992</v>
      </c>
      <c r="DW40" s="4770" t="s">
        <v>39</v>
      </c>
      <c r="DX40" s="4770" t="s">
        <v>87</v>
      </c>
      <c r="DY40" s="4770" t="s">
        <v>528</v>
      </c>
      <c r="DZ40" s="4770" t="s">
        <v>529</v>
      </c>
      <c r="EA40" s="4770" t="s">
        <v>530</v>
      </c>
      <c r="EB40" s="4314" t="s">
        <v>531</v>
      </c>
      <c r="EC40" s="4770"/>
      <c r="ED40" s="4770" t="s">
        <v>359</v>
      </c>
      <c r="EE40" s="4770" t="s">
        <v>359</v>
      </c>
      <c r="EF40" s="4770" t="s">
        <v>359</v>
      </c>
      <c r="EG40" s="4770" t="s">
        <v>359</v>
      </c>
      <c r="EH40" s="4781" t="s">
        <v>359</v>
      </c>
    </row>
    <row r="41" spans="1:138" ht="168.75" customHeight="1">
      <c r="A41" s="4768" t="s">
        <v>1303</v>
      </c>
      <c r="B41" s="4769">
        <v>0.31</v>
      </c>
      <c r="C41" s="4316" t="s">
        <v>2252</v>
      </c>
      <c r="D41" s="4771">
        <v>3.8699999999999998E-2</v>
      </c>
      <c r="E41" s="4770" t="s">
        <v>2253</v>
      </c>
      <c r="F41" s="4770" t="s">
        <v>2231</v>
      </c>
      <c r="G41" s="4770" t="s">
        <v>491</v>
      </c>
      <c r="H41" s="4770" t="s">
        <v>26</v>
      </c>
      <c r="I41" s="4770" t="s">
        <v>437</v>
      </c>
      <c r="J41" s="4770" t="s">
        <v>437</v>
      </c>
      <c r="K41" s="4746"/>
      <c r="L41" s="4746">
        <v>50770</v>
      </c>
      <c r="M41" s="4248">
        <v>0.05</v>
      </c>
      <c r="N41" s="4248">
        <v>0.1</v>
      </c>
      <c r="O41" s="4248">
        <v>0.5</v>
      </c>
      <c r="P41" s="4248">
        <v>0.54</v>
      </c>
      <c r="Q41" s="4248">
        <v>0.57999999999999996</v>
      </c>
      <c r="R41" s="4248">
        <v>0.62</v>
      </c>
      <c r="S41" s="4248">
        <v>0.64</v>
      </c>
      <c r="T41" s="4248">
        <v>0.68</v>
      </c>
      <c r="U41" s="4248">
        <v>0.72</v>
      </c>
      <c r="V41" s="4248">
        <v>0.76</v>
      </c>
      <c r="W41" s="4248">
        <v>0.8</v>
      </c>
      <c r="X41" s="4248">
        <v>0.84</v>
      </c>
      <c r="Y41" s="4248">
        <v>0.88</v>
      </c>
      <c r="Z41" s="4248">
        <v>0.92</v>
      </c>
      <c r="AA41" s="4248">
        <v>0.96</v>
      </c>
      <c r="AB41" s="4248">
        <v>1</v>
      </c>
      <c r="AC41" s="4773">
        <v>1</v>
      </c>
      <c r="AD41" s="4770" t="s">
        <v>359</v>
      </c>
      <c r="AE41" s="4770" t="s">
        <v>1993</v>
      </c>
      <c r="AF41" s="4771">
        <v>1.29E-2</v>
      </c>
      <c r="AG41" s="4770" t="s">
        <v>1994</v>
      </c>
      <c r="AH41" s="4770" t="s">
        <v>1497</v>
      </c>
      <c r="AI41" s="4770" t="s">
        <v>1488</v>
      </c>
      <c r="AJ41" s="4770" t="s">
        <v>1498</v>
      </c>
      <c r="AK41" s="4770" t="s">
        <v>2254</v>
      </c>
      <c r="AL41" s="4770" t="s">
        <v>23</v>
      </c>
      <c r="AM41" s="4311" t="str">
        <f t="shared" si="0"/>
        <v>NO</v>
      </c>
      <c r="AN41" s="4770" t="s">
        <v>437</v>
      </c>
      <c r="AO41" s="4773">
        <v>1</v>
      </c>
      <c r="AP41" s="4839">
        <v>2022</v>
      </c>
      <c r="AQ41" s="4774"/>
      <c r="AR41" s="4321">
        <v>50770</v>
      </c>
      <c r="AS41" s="4773">
        <v>1</v>
      </c>
      <c r="AT41" s="4773">
        <v>1</v>
      </c>
      <c r="AU41" s="4773">
        <v>1</v>
      </c>
      <c r="AV41" s="4773">
        <v>1</v>
      </c>
      <c r="AW41" s="4773">
        <v>1</v>
      </c>
      <c r="AX41" s="4773">
        <v>1</v>
      </c>
      <c r="AY41" s="4773">
        <v>1</v>
      </c>
      <c r="AZ41" s="4773">
        <v>1</v>
      </c>
      <c r="BA41" s="4773">
        <v>1</v>
      </c>
      <c r="BB41" s="4773">
        <v>1</v>
      </c>
      <c r="BC41" s="4773">
        <v>1</v>
      </c>
      <c r="BD41" s="4773">
        <v>1</v>
      </c>
      <c r="BE41" s="4773">
        <v>1</v>
      </c>
      <c r="BF41" s="4773">
        <v>1</v>
      </c>
      <c r="BG41" s="4773">
        <v>1</v>
      </c>
      <c r="BH41" s="4773">
        <v>1</v>
      </c>
      <c r="BI41" s="4773">
        <v>1</v>
      </c>
      <c r="BJ41" s="4776">
        <v>61</v>
      </c>
      <c r="BK41" s="4776">
        <v>61</v>
      </c>
      <c r="BL41" s="4776" t="s">
        <v>287</v>
      </c>
      <c r="BM41" s="4777">
        <v>7515</v>
      </c>
      <c r="BN41" s="4776">
        <v>61</v>
      </c>
      <c r="BO41" s="4776">
        <v>61</v>
      </c>
      <c r="BP41" s="4778" t="s">
        <v>287</v>
      </c>
      <c r="BQ41" s="4777">
        <v>7515</v>
      </c>
      <c r="BR41" s="4776">
        <v>61</v>
      </c>
      <c r="BS41" s="4770" t="s">
        <v>359</v>
      </c>
      <c r="BT41" s="4778" t="s">
        <v>287</v>
      </c>
      <c r="BU41" s="4770" t="s">
        <v>359</v>
      </c>
      <c r="BV41" s="4776">
        <v>61</v>
      </c>
      <c r="BW41" s="4770" t="s">
        <v>359</v>
      </c>
      <c r="BX41" s="4778" t="s">
        <v>287</v>
      </c>
      <c r="BY41" s="4770" t="s">
        <v>359</v>
      </c>
      <c r="BZ41" s="4776">
        <v>61</v>
      </c>
      <c r="CA41" s="4770" t="s">
        <v>359</v>
      </c>
      <c r="CB41" s="4778" t="s">
        <v>287</v>
      </c>
      <c r="CC41" s="4770" t="s">
        <v>359</v>
      </c>
      <c r="CD41" s="4776">
        <v>61</v>
      </c>
      <c r="CE41" s="4770" t="s">
        <v>359</v>
      </c>
      <c r="CF41" s="4778" t="s">
        <v>287</v>
      </c>
      <c r="CG41" s="4770" t="s">
        <v>359</v>
      </c>
      <c r="CH41" s="4776">
        <v>61</v>
      </c>
      <c r="CI41" s="4770" t="s">
        <v>359</v>
      </c>
      <c r="CJ41" s="4778" t="s">
        <v>287</v>
      </c>
      <c r="CK41" s="4770" t="s">
        <v>359</v>
      </c>
      <c r="CL41" s="4776">
        <v>61</v>
      </c>
      <c r="CM41" s="4770" t="s">
        <v>359</v>
      </c>
      <c r="CN41" s="4778" t="s">
        <v>287</v>
      </c>
      <c r="CO41" s="4770" t="s">
        <v>359</v>
      </c>
      <c r="CP41" s="4776">
        <v>61</v>
      </c>
      <c r="CQ41" s="4770" t="s">
        <v>359</v>
      </c>
      <c r="CR41" s="4778" t="s">
        <v>287</v>
      </c>
      <c r="CS41" s="4770" t="s">
        <v>359</v>
      </c>
      <c r="CT41" s="4776">
        <v>61</v>
      </c>
      <c r="CU41" s="4770" t="s">
        <v>359</v>
      </c>
      <c r="CV41" s="4778" t="s">
        <v>287</v>
      </c>
      <c r="CW41" s="4770" t="s">
        <v>359</v>
      </c>
      <c r="CX41" s="4776">
        <v>61</v>
      </c>
      <c r="CY41" s="4770" t="s">
        <v>359</v>
      </c>
      <c r="CZ41" s="4778" t="s">
        <v>287</v>
      </c>
      <c r="DA41" s="4770" t="s">
        <v>359</v>
      </c>
      <c r="DB41" s="4776">
        <v>61</v>
      </c>
      <c r="DC41" s="4770" t="s">
        <v>359</v>
      </c>
      <c r="DD41" s="4778" t="s">
        <v>287</v>
      </c>
      <c r="DE41" s="4770" t="s">
        <v>359</v>
      </c>
      <c r="DF41" s="4776">
        <v>61</v>
      </c>
      <c r="DG41" s="4770" t="s">
        <v>359</v>
      </c>
      <c r="DH41" s="4778" t="s">
        <v>287</v>
      </c>
      <c r="DI41" s="4770" t="s">
        <v>359</v>
      </c>
      <c r="DJ41" s="4776">
        <v>61</v>
      </c>
      <c r="DK41" s="4770" t="s">
        <v>359</v>
      </c>
      <c r="DL41" s="4778" t="s">
        <v>287</v>
      </c>
      <c r="DM41" s="4770" t="s">
        <v>359</v>
      </c>
      <c r="DN41" s="4776">
        <v>61</v>
      </c>
      <c r="DO41" s="4770" t="s">
        <v>359</v>
      </c>
      <c r="DP41" s="4778" t="s">
        <v>287</v>
      </c>
      <c r="DQ41" s="4770" t="s">
        <v>359</v>
      </c>
      <c r="DR41" s="4776">
        <v>61</v>
      </c>
      <c r="DS41" s="4770" t="s">
        <v>359</v>
      </c>
      <c r="DT41" s="4778" t="s">
        <v>287</v>
      </c>
      <c r="DU41" s="4770" t="s">
        <v>359</v>
      </c>
      <c r="DV41" s="4779">
        <f t="shared" si="1"/>
        <v>976</v>
      </c>
      <c r="DW41" s="4770" t="s">
        <v>39</v>
      </c>
      <c r="DX41" s="4770" t="s">
        <v>535</v>
      </c>
      <c r="DY41" s="4770" t="s">
        <v>536</v>
      </c>
      <c r="DZ41" s="4770" t="s">
        <v>1995</v>
      </c>
      <c r="EA41" s="4770" t="s">
        <v>538</v>
      </c>
      <c r="EB41" s="4330" t="s">
        <v>1996</v>
      </c>
      <c r="EC41" s="4770" t="s">
        <v>2255</v>
      </c>
      <c r="ED41" s="4770" t="s">
        <v>2256</v>
      </c>
      <c r="EE41" s="4770" t="s">
        <v>2257</v>
      </c>
      <c r="EF41" s="4770" t="s">
        <v>2258</v>
      </c>
      <c r="EG41" s="4770" t="s">
        <v>2259</v>
      </c>
      <c r="EH41" s="4313" t="s">
        <v>2260</v>
      </c>
    </row>
    <row r="42" spans="1:138" ht="168.75" customHeight="1">
      <c r="A42" s="4768" t="s">
        <v>1303</v>
      </c>
      <c r="B42" s="4769">
        <v>0.31</v>
      </c>
      <c r="C42" s="4316" t="s">
        <v>2252</v>
      </c>
      <c r="D42" s="4771">
        <v>3.8699999999999998E-2</v>
      </c>
      <c r="E42" s="4770" t="s">
        <v>2253</v>
      </c>
      <c r="F42" s="4770" t="s">
        <v>2231</v>
      </c>
      <c r="G42" s="4770" t="s">
        <v>491</v>
      </c>
      <c r="H42" s="4770" t="s">
        <v>26</v>
      </c>
      <c r="I42" s="4770" t="s">
        <v>437</v>
      </c>
      <c r="J42" s="4770" t="s">
        <v>437</v>
      </c>
      <c r="K42" s="4746"/>
      <c r="L42" s="4746">
        <v>50770</v>
      </c>
      <c r="M42" s="4248">
        <v>0.05</v>
      </c>
      <c r="N42" s="4248">
        <v>0.1</v>
      </c>
      <c r="O42" s="4248">
        <v>0.5</v>
      </c>
      <c r="P42" s="4248">
        <v>0.54</v>
      </c>
      <c r="Q42" s="4248">
        <v>0.57999999999999996</v>
      </c>
      <c r="R42" s="4248">
        <v>0.62</v>
      </c>
      <c r="S42" s="4248">
        <v>0.64</v>
      </c>
      <c r="T42" s="4248">
        <v>0.68</v>
      </c>
      <c r="U42" s="4248">
        <v>0.72</v>
      </c>
      <c r="V42" s="4248">
        <v>0.76</v>
      </c>
      <c r="W42" s="4248">
        <v>0.8</v>
      </c>
      <c r="X42" s="4248">
        <v>0.84</v>
      </c>
      <c r="Y42" s="4248">
        <v>0.88</v>
      </c>
      <c r="Z42" s="4248">
        <v>0.92</v>
      </c>
      <c r="AA42" s="4248">
        <v>0.96</v>
      </c>
      <c r="AB42" s="4248">
        <v>1</v>
      </c>
      <c r="AC42" s="4773">
        <v>1</v>
      </c>
      <c r="AD42" s="4770" t="s">
        <v>359</v>
      </c>
      <c r="AE42" s="4770" t="s">
        <v>1999</v>
      </c>
      <c r="AF42" s="4771">
        <v>1.29E-2</v>
      </c>
      <c r="AG42" s="4770" t="s">
        <v>2261</v>
      </c>
      <c r="AH42" s="4770" t="s">
        <v>2262</v>
      </c>
      <c r="AI42" s="4770" t="s">
        <v>1310</v>
      </c>
      <c r="AJ42" s="4770" t="s">
        <v>375</v>
      </c>
      <c r="AK42" s="4770" t="s">
        <v>1505</v>
      </c>
      <c r="AL42" s="4770" t="s">
        <v>20</v>
      </c>
      <c r="AM42" s="4311" t="str">
        <f t="shared" si="0"/>
        <v>NO</v>
      </c>
      <c r="AN42" s="4770" t="s">
        <v>437</v>
      </c>
      <c r="AO42" s="4770" t="s">
        <v>437</v>
      </c>
      <c r="AP42" s="4770" t="s">
        <v>437</v>
      </c>
      <c r="AQ42" s="4774"/>
      <c r="AR42" s="4746">
        <v>50770</v>
      </c>
      <c r="AS42" s="4775">
        <v>20000</v>
      </c>
      <c r="AT42" s="4775">
        <v>20400</v>
      </c>
      <c r="AU42" s="4775">
        <v>20808</v>
      </c>
      <c r="AV42" s="4775">
        <v>21224</v>
      </c>
      <c r="AW42" s="4775">
        <v>21649</v>
      </c>
      <c r="AX42" s="4775">
        <v>22082</v>
      </c>
      <c r="AY42" s="4775">
        <v>22523</v>
      </c>
      <c r="AZ42" s="4770">
        <v>22974</v>
      </c>
      <c r="BA42" s="4775">
        <v>23433</v>
      </c>
      <c r="BB42" s="4775">
        <v>23902</v>
      </c>
      <c r="BC42" s="4775">
        <v>24380</v>
      </c>
      <c r="BD42" s="4775">
        <v>24867</v>
      </c>
      <c r="BE42" s="4775">
        <v>25365</v>
      </c>
      <c r="BF42" s="4775">
        <v>25872</v>
      </c>
      <c r="BG42" s="4775">
        <v>26390</v>
      </c>
      <c r="BH42" s="4775">
        <v>26917</v>
      </c>
      <c r="BI42" s="4775">
        <f>SUM(AS42:BH42)</f>
        <v>372786</v>
      </c>
      <c r="BJ42" s="4776">
        <v>717</v>
      </c>
      <c r="BK42" s="4776">
        <v>717</v>
      </c>
      <c r="BL42" s="4776" t="s">
        <v>1506</v>
      </c>
      <c r="BM42" s="4777">
        <v>7521</v>
      </c>
      <c r="BN42" s="4776">
        <v>3000</v>
      </c>
      <c r="BO42" s="4776">
        <v>3000</v>
      </c>
      <c r="BP42" s="4778" t="s">
        <v>1506</v>
      </c>
      <c r="BQ42" s="4777">
        <v>7521</v>
      </c>
      <c r="BR42" s="4776">
        <v>3000</v>
      </c>
      <c r="BS42" s="4770"/>
      <c r="BT42" s="4778" t="s">
        <v>1506</v>
      </c>
      <c r="BU42" s="4770"/>
      <c r="BV42" s="4776">
        <v>3000</v>
      </c>
      <c r="BW42" s="4770"/>
      <c r="BX42" s="4778" t="s">
        <v>1506</v>
      </c>
      <c r="BY42" s="4770"/>
      <c r="BZ42" s="4776">
        <v>3000</v>
      </c>
      <c r="CA42" s="4770"/>
      <c r="CB42" s="4778" t="s">
        <v>1506</v>
      </c>
      <c r="CC42" s="4770"/>
      <c r="CD42" s="4776">
        <v>3000</v>
      </c>
      <c r="CE42" s="4770"/>
      <c r="CF42" s="4778" t="s">
        <v>1506</v>
      </c>
      <c r="CG42" s="4770"/>
      <c r="CH42" s="4776">
        <v>3000</v>
      </c>
      <c r="CI42" s="4770"/>
      <c r="CJ42" s="4778" t="s">
        <v>1506</v>
      </c>
      <c r="CK42" s="4770"/>
      <c r="CL42" s="4776">
        <v>3000</v>
      </c>
      <c r="CM42" s="4770"/>
      <c r="CN42" s="4778" t="s">
        <v>1506</v>
      </c>
      <c r="CO42" s="4770"/>
      <c r="CP42" s="4776">
        <v>3000</v>
      </c>
      <c r="CQ42" s="4770"/>
      <c r="CR42" s="4778" t="s">
        <v>1506</v>
      </c>
      <c r="CS42" s="4770"/>
      <c r="CT42" s="4776">
        <v>3000</v>
      </c>
      <c r="CU42" s="4770"/>
      <c r="CV42" s="4778" t="s">
        <v>1506</v>
      </c>
      <c r="CW42" s="4770"/>
      <c r="CX42" s="4776">
        <v>3000</v>
      </c>
      <c r="CY42" s="4770"/>
      <c r="CZ42" s="4778" t="s">
        <v>1506</v>
      </c>
      <c r="DA42" s="4770"/>
      <c r="DB42" s="4776">
        <v>3000</v>
      </c>
      <c r="DC42" s="4770"/>
      <c r="DD42" s="4778" t="s">
        <v>1506</v>
      </c>
      <c r="DE42" s="4770"/>
      <c r="DF42" s="4776">
        <v>3000</v>
      </c>
      <c r="DG42" s="4770"/>
      <c r="DH42" s="4778" t="s">
        <v>1506</v>
      </c>
      <c r="DI42" s="4770"/>
      <c r="DJ42" s="4776">
        <v>3000</v>
      </c>
      <c r="DK42" s="4770"/>
      <c r="DL42" s="4778" t="s">
        <v>1506</v>
      </c>
      <c r="DM42" s="4770"/>
      <c r="DN42" s="4776">
        <v>3000</v>
      </c>
      <c r="DO42" s="4770"/>
      <c r="DP42" s="4778" t="s">
        <v>1506</v>
      </c>
      <c r="DQ42" s="4770"/>
      <c r="DR42" s="4776">
        <v>3000</v>
      </c>
      <c r="DS42" s="4770"/>
      <c r="DT42" s="4778" t="s">
        <v>1506</v>
      </c>
      <c r="DU42" s="4770"/>
      <c r="DV42" s="4779">
        <f t="shared" si="1"/>
        <v>45717</v>
      </c>
      <c r="DW42" s="4770" t="s">
        <v>39</v>
      </c>
      <c r="DX42" s="4770" t="s">
        <v>89</v>
      </c>
      <c r="DY42" s="4770" t="s">
        <v>548</v>
      </c>
      <c r="DZ42" s="4770" t="s">
        <v>549</v>
      </c>
      <c r="EA42" s="4839">
        <v>3002666728</v>
      </c>
      <c r="EB42" s="4314" t="s">
        <v>550</v>
      </c>
      <c r="EC42" s="4770" t="s">
        <v>1148</v>
      </c>
      <c r="ED42" s="4770" t="s">
        <v>1343</v>
      </c>
      <c r="EE42" s="4770" t="s">
        <v>2216</v>
      </c>
      <c r="EF42" s="4770" t="s">
        <v>1356</v>
      </c>
      <c r="EG42" s="4770"/>
      <c r="EH42" s="4313" t="s">
        <v>2217</v>
      </c>
    </row>
    <row r="43" spans="1:138" ht="168.75" customHeight="1">
      <c r="A43" s="4768" t="s">
        <v>1303</v>
      </c>
      <c r="B43" s="4769">
        <v>0.31</v>
      </c>
      <c r="C43" s="4770" t="s">
        <v>2003</v>
      </c>
      <c r="D43" s="4771">
        <v>3.8699999999999998E-2</v>
      </c>
      <c r="E43" s="4770" t="s">
        <v>2263</v>
      </c>
      <c r="F43" s="4770" t="s">
        <v>1522</v>
      </c>
      <c r="G43" s="4770" t="s">
        <v>11</v>
      </c>
      <c r="H43" s="4331" t="s">
        <v>26</v>
      </c>
      <c r="I43" s="4771" t="s">
        <v>437</v>
      </c>
      <c r="J43" s="4770" t="s">
        <v>437</v>
      </c>
      <c r="K43" s="4746"/>
      <c r="L43" s="4746">
        <v>50770</v>
      </c>
      <c r="M43" s="4248">
        <v>0.05</v>
      </c>
      <c r="N43" s="4248">
        <v>0.1</v>
      </c>
      <c r="O43" s="4248">
        <v>0.5</v>
      </c>
      <c r="P43" s="4248">
        <v>0.54</v>
      </c>
      <c r="Q43" s="4248">
        <v>0.57999999999999996</v>
      </c>
      <c r="R43" s="4248">
        <v>0.62</v>
      </c>
      <c r="S43" s="4248">
        <v>0.64</v>
      </c>
      <c r="T43" s="4248">
        <v>0.68</v>
      </c>
      <c r="U43" s="4248">
        <v>0.72</v>
      </c>
      <c r="V43" s="4248">
        <v>0.76</v>
      </c>
      <c r="W43" s="4248">
        <v>0.8</v>
      </c>
      <c r="X43" s="4248">
        <v>0.84</v>
      </c>
      <c r="Y43" s="4248">
        <v>0.88</v>
      </c>
      <c r="Z43" s="4248">
        <v>0.92</v>
      </c>
      <c r="AA43" s="4248">
        <v>0.96</v>
      </c>
      <c r="AB43" s="4248">
        <v>1</v>
      </c>
      <c r="AC43" s="4773">
        <v>1</v>
      </c>
      <c r="AD43" s="4770"/>
      <c r="AE43" s="4331" t="s">
        <v>2005</v>
      </c>
      <c r="AF43" s="4332">
        <v>1.29E-2</v>
      </c>
      <c r="AG43" s="4333" t="s">
        <v>2006</v>
      </c>
      <c r="AH43" s="4770" t="s">
        <v>1535</v>
      </c>
      <c r="AI43" s="4770" t="s">
        <v>1310</v>
      </c>
      <c r="AJ43" s="4770" t="s">
        <v>1527</v>
      </c>
      <c r="AK43" s="4770" t="s">
        <v>11</v>
      </c>
      <c r="AL43" s="4770" t="s">
        <v>26</v>
      </c>
      <c r="AM43" s="4311" t="str">
        <f t="shared" si="0"/>
        <v>NO</v>
      </c>
      <c r="AN43" s="4770" t="s">
        <v>437</v>
      </c>
      <c r="AO43" s="4771">
        <v>0.1875</v>
      </c>
      <c r="AP43" s="4770">
        <v>2023</v>
      </c>
      <c r="AQ43" s="4746"/>
      <c r="AR43" s="4746">
        <v>50770</v>
      </c>
      <c r="AS43" s="4771">
        <v>0.1875</v>
      </c>
      <c r="AT43" s="4773">
        <v>0.25</v>
      </c>
      <c r="AU43" s="4771">
        <v>0.3125</v>
      </c>
      <c r="AV43" s="4771">
        <v>0.375</v>
      </c>
      <c r="AW43" s="4771">
        <v>0.4375</v>
      </c>
      <c r="AX43" s="4773">
        <v>0.5</v>
      </c>
      <c r="AY43" s="4771">
        <v>0.5625</v>
      </c>
      <c r="AZ43" s="4771">
        <v>0.625</v>
      </c>
      <c r="BA43" s="4771">
        <v>0.6875</v>
      </c>
      <c r="BB43" s="4773">
        <v>0.75</v>
      </c>
      <c r="BC43" s="4771">
        <v>0.8125</v>
      </c>
      <c r="BD43" s="4771">
        <v>0.875</v>
      </c>
      <c r="BE43" s="4771">
        <v>0.9375</v>
      </c>
      <c r="BF43" s="4773">
        <v>1</v>
      </c>
      <c r="BG43" s="4770"/>
      <c r="BH43" s="4770"/>
      <c r="BI43" s="4773">
        <v>1</v>
      </c>
      <c r="BJ43" s="4776">
        <v>13</v>
      </c>
      <c r="BK43" s="4776">
        <v>13</v>
      </c>
      <c r="BL43" s="4776" t="s">
        <v>574</v>
      </c>
      <c r="BM43" s="4777">
        <v>7692</v>
      </c>
      <c r="BN43" s="4776">
        <v>14</v>
      </c>
      <c r="BO43" s="4776">
        <v>14</v>
      </c>
      <c r="BP43" s="4778" t="s">
        <v>574</v>
      </c>
      <c r="BQ43" s="4777">
        <v>7692</v>
      </c>
      <c r="BR43" s="4776">
        <v>16</v>
      </c>
      <c r="BS43" s="4770"/>
      <c r="BT43" s="4778" t="s">
        <v>574</v>
      </c>
      <c r="BU43" s="4770"/>
      <c r="BV43" s="4776">
        <v>17</v>
      </c>
      <c r="BW43" s="4770"/>
      <c r="BX43" s="4778" t="s">
        <v>574</v>
      </c>
      <c r="BY43" s="4770"/>
      <c r="BZ43" s="4776">
        <v>18</v>
      </c>
      <c r="CA43" s="4770"/>
      <c r="CB43" s="4778" t="s">
        <v>574</v>
      </c>
      <c r="CC43" s="4770"/>
      <c r="CD43" s="4776">
        <v>20</v>
      </c>
      <c r="CE43" s="4770"/>
      <c r="CF43" s="4778" t="s">
        <v>574</v>
      </c>
      <c r="CG43" s="4770"/>
      <c r="CH43" s="4776">
        <v>22</v>
      </c>
      <c r="CI43" s="4770"/>
      <c r="CJ43" s="4778" t="s">
        <v>574</v>
      </c>
      <c r="CK43" s="4770"/>
      <c r="CL43" s="4776">
        <v>25</v>
      </c>
      <c r="CM43" s="4770"/>
      <c r="CN43" s="4778" t="s">
        <v>574</v>
      </c>
      <c r="CO43" s="4770"/>
      <c r="CP43" s="4776">
        <v>27</v>
      </c>
      <c r="CQ43" s="4770"/>
      <c r="CR43" s="4778" t="s">
        <v>574</v>
      </c>
      <c r="CS43" s="4770"/>
      <c r="CT43" s="4776">
        <v>30</v>
      </c>
      <c r="CU43" s="4770"/>
      <c r="CV43" s="4778" t="s">
        <v>574</v>
      </c>
      <c r="CW43" s="4770"/>
      <c r="CX43" s="4776">
        <v>35</v>
      </c>
      <c r="CY43" s="4770"/>
      <c r="CZ43" s="4778" t="s">
        <v>574</v>
      </c>
      <c r="DA43" s="4770"/>
      <c r="DB43" s="4776">
        <v>39</v>
      </c>
      <c r="DC43" s="4770"/>
      <c r="DD43" s="4778" t="s">
        <v>574</v>
      </c>
      <c r="DE43" s="4770"/>
      <c r="DF43" s="4776">
        <v>44</v>
      </c>
      <c r="DG43" s="4770"/>
      <c r="DH43" s="4778" t="s">
        <v>574</v>
      </c>
      <c r="DI43" s="4770"/>
      <c r="DJ43" s="4776">
        <v>50</v>
      </c>
      <c r="DK43" s="4770"/>
      <c r="DL43" s="4778" t="s">
        <v>574</v>
      </c>
      <c r="DM43" s="4770"/>
      <c r="DN43" s="4776"/>
      <c r="DO43" s="4770"/>
      <c r="DP43" s="4778"/>
      <c r="DQ43" s="4770"/>
      <c r="DR43" s="4776"/>
      <c r="DS43" s="4770"/>
      <c r="DT43" s="4778"/>
      <c r="DU43" s="4770"/>
      <c r="DV43" s="4779">
        <f t="shared" si="1"/>
        <v>370</v>
      </c>
      <c r="DW43" s="4770" t="s">
        <v>288</v>
      </c>
      <c r="DX43" s="4770" t="s">
        <v>289</v>
      </c>
      <c r="DY43" s="4770" t="s">
        <v>290</v>
      </c>
      <c r="DZ43" s="4770" t="s">
        <v>1376</v>
      </c>
      <c r="EA43" s="4770">
        <v>3779595</v>
      </c>
      <c r="EB43" s="4334" t="s">
        <v>1377</v>
      </c>
      <c r="EC43" s="4770"/>
      <c r="ED43" s="4770"/>
      <c r="EE43" s="4770"/>
      <c r="EF43" s="4770"/>
      <c r="EG43" s="4770"/>
      <c r="EH43" s="4840"/>
    </row>
    <row r="44" spans="1:138" ht="168.75" customHeight="1">
      <c r="A44" s="4768" t="s">
        <v>1303</v>
      </c>
      <c r="B44" s="4769">
        <v>0.31</v>
      </c>
      <c r="C44" s="4316" t="s">
        <v>2003</v>
      </c>
      <c r="D44" s="4771">
        <v>3.8699999999999998E-2</v>
      </c>
      <c r="E44" s="4770" t="s">
        <v>2263</v>
      </c>
      <c r="F44" s="4770" t="s">
        <v>1522</v>
      </c>
      <c r="G44" s="4770" t="s">
        <v>11</v>
      </c>
      <c r="H44" s="4331" t="s">
        <v>26</v>
      </c>
      <c r="I44" s="4771" t="s">
        <v>437</v>
      </c>
      <c r="J44" s="4770" t="s">
        <v>437</v>
      </c>
      <c r="K44" s="4746"/>
      <c r="L44" s="4746">
        <v>50770</v>
      </c>
      <c r="M44" s="4248">
        <v>0.05</v>
      </c>
      <c r="N44" s="4248">
        <v>0.1</v>
      </c>
      <c r="O44" s="4248">
        <v>0.5</v>
      </c>
      <c r="P44" s="4248">
        <v>0.54</v>
      </c>
      <c r="Q44" s="4248">
        <v>0.57999999999999996</v>
      </c>
      <c r="R44" s="4248">
        <v>0.62</v>
      </c>
      <c r="S44" s="4248">
        <v>0.64</v>
      </c>
      <c r="T44" s="4248">
        <v>0.68</v>
      </c>
      <c r="U44" s="4248">
        <v>0.72</v>
      </c>
      <c r="V44" s="4248">
        <v>0.76</v>
      </c>
      <c r="W44" s="4248">
        <v>0.8</v>
      </c>
      <c r="X44" s="4248">
        <v>0.84</v>
      </c>
      <c r="Y44" s="4248">
        <v>0.88</v>
      </c>
      <c r="Z44" s="4248">
        <v>0.92</v>
      </c>
      <c r="AA44" s="4248">
        <v>0.96</v>
      </c>
      <c r="AB44" s="4248">
        <v>1</v>
      </c>
      <c r="AC44" s="4773">
        <v>1</v>
      </c>
      <c r="AD44" s="4770" t="s">
        <v>1523</v>
      </c>
      <c r="AE44" s="4316" t="s">
        <v>2007</v>
      </c>
      <c r="AF44" s="4771">
        <v>1.29E-2</v>
      </c>
      <c r="AG44" s="4770" t="s">
        <v>2008</v>
      </c>
      <c r="AH44" s="4770" t="s">
        <v>2009</v>
      </c>
      <c r="AI44" s="4770" t="s">
        <v>1310</v>
      </c>
      <c r="AJ44" s="4770" t="s">
        <v>1527</v>
      </c>
      <c r="AK44" s="4770" t="s">
        <v>635</v>
      </c>
      <c r="AL44" s="4770" t="s">
        <v>20</v>
      </c>
      <c r="AM44" s="4311" t="str">
        <f t="shared" si="0"/>
        <v>NO</v>
      </c>
      <c r="AN44" s="4770" t="s">
        <v>437</v>
      </c>
      <c r="AO44" s="4773" t="s">
        <v>437</v>
      </c>
      <c r="AP44" s="4770" t="s">
        <v>437</v>
      </c>
      <c r="AQ44" s="4746">
        <v>45292</v>
      </c>
      <c r="AR44" s="4746">
        <v>50770</v>
      </c>
      <c r="AS44" s="4770">
        <v>0</v>
      </c>
      <c r="AT44" s="4770">
        <v>100</v>
      </c>
      <c r="AU44" s="4770">
        <v>100</v>
      </c>
      <c r="AV44" s="4770">
        <v>100</v>
      </c>
      <c r="AW44" s="4770">
        <v>100</v>
      </c>
      <c r="AX44" s="4770">
        <v>100</v>
      </c>
      <c r="AY44" s="4770">
        <v>100</v>
      </c>
      <c r="AZ44" s="4770">
        <v>100</v>
      </c>
      <c r="BA44" s="4770">
        <v>100</v>
      </c>
      <c r="BB44" s="4770">
        <v>100</v>
      </c>
      <c r="BC44" s="4770">
        <v>100</v>
      </c>
      <c r="BD44" s="4770">
        <v>100</v>
      </c>
      <c r="BE44" s="4770">
        <v>100</v>
      </c>
      <c r="BF44" s="4770">
        <v>100</v>
      </c>
      <c r="BG44" s="4770">
        <v>100</v>
      </c>
      <c r="BH44" s="4770">
        <v>100</v>
      </c>
      <c r="BI44" s="4839">
        <f>SUM(AS44:BH44)</f>
        <v>1500</v>
      </c>
      <c r="BJ44" s="4776"/>
      <c r="BK44" s="4776"/>
      <c r="BL44" s="4776"/>
      <c r="BM44" s="4777"/>
      <c r="BN44" s="4776">
        <v>49</v>
      </c>
      <c r="BO44" s="4776">
        <v>49</v>
      </c>
      <c r="BP44" s="4778" t="s">
        <v>574</v>
      </c>
      <c r="BQ44" s="4777">
        <v>7695</v>
      </c>
      <c r="BR44" s="4776">
        <v>49</v>
      </c>
      <c r="BS44" s="4770" t="s">
        <v>359</v>
      </c>
      <c r="BT44" s="4778" t="s">
        <v>574</v>
      </c>
      <c r="BU44" s="4770" t="s">
        <v>359</v>
      </c>
      <c r="BV44" s="4776">
        <v>49</v>
      </c>
      <c r="BW44" s="4770" t="s">
        <v>359</v>
      </c>
      <c r="BX44" s="4778" t="s">
        <v>574</v>
      </c>
      <c r="BY44" s="4770" t="s">
        <v>359</v>
      </c>
      <c r="BZ44" s="4776">
        <v>49</v>
      </c>
      <c r="CA44" s="4770" t="s">
        <v>359</v>
      </c>
      <c r="CB44" s="4778" t="s">
        <v>574</v>
      </c>
      <c r="CC44" s="4770" t="s">
        <v>359</v>
      </c>
      <c r="CD44" s="4776">
        <v>49</v>
      </c>
      <c r="CE44" s="4770" t="s">
        <v>359</v>
      </c>
      <c r="CF44" s="4778" t="s">
        <v>574</v>
      </c>
      <c r="CG44" s="4770" t="s">
        <v>359</v>
      </c>
      <c r="CH44" s="4776">
        <v>49</v>
      </c>
      <c r="CI44" s="4770" t="s">
        <v>359</v>
      </c>
      <c r="CJ44" s="4778" t="s">
        <v>574</v>
      </c>
      <c r="CK44" s="4770" t="s">
        <v>359</v>
      </c>
      <c r="CL44" s="4776">
        <v>49</v>
      </c>
      <c r="CM44" s="4770" t="s">
        <v>359</v>
      </c>
      <c r="CN44" s="4778" t="s">
        <v>574</v>
      </c>
      <c r="CO44" s="4770" t="s">
        <v>359</v>
      </c>
      <c r="CP44" s="4776">
        <v>49</v>
      </c>
      <c r="CQ44" s="4770" t="s">
        <v>359</v>
      </c>
      <c r="CR44" s="4778" t="s">
        <v>574</v>
      </c>
      <c r="CS44" s="4770" t="s">
        <v>359</v>
      </c>
      <c r="CT44" s="4776">
        <v>49</v>
      </c>
      <c r="CU44" s="4770" t="s">
        <v>359</v>
      </c>
      <c r="CV44" s="4778" t="s">
        <v>574</v>
      </c>
      <c r="CW44" s="4770" t="s">
        <v>359</v>
      </c>
      <c r="CX44" s="4776">
        <v>49</v>
      </c>
      <c r="CY44" s="4770" t="s">
        <v>359</v>
      </c>
      <c r="CZ44" s="4778" t="s">
        <v>574</v>
      </c>
      <c r="DA44" s="4770" t="s">
        <v>359</v>
      </c>
      <c r="DB44" s="4776">
        <v>49</v>
      </c>
      <c r="DC44" s="4770" t="s">
        <v>359</v>
      </c>
      <c r="DD44" s="4778" t="s">
        <v>574</v>
      </c>
      <c r="DE44" s="4770" t="s">
        <v>359</v>
      </c>
      <c r="DF44" s="4776">
        <v>49</v>
      </c>
      <c r="DG44" s="4770" t="s">
        <v>359</v>
      </c>
      <c r="DH44" s="4778" t="s">
        <v>574</v>
      </c>
      <c r="DI44" s="4770" t="s">
        <v>359</v>
      </c>
      <c r="DJ44" s="4776">
        <v>49</v>
      </c>
      <c r="DK44" s="4770" t="s">
        <v>359</v>
      </c>
      <c r="DL44" s="4778" t="s">
        <v>574</v>
      </c>
      <c r="DM44" s="4770" t="s">
        <v>359</v>
      </c>
      <c r="DN44" s="4776">
        <v>49</v>
      </c>
      <c r="DO44" s="4770" t="s">
        <v>359</v>
      </c>
      <c r="DP44" s="4778" t="s">
        <v>574</v>
      </c>
      <c r="DQ44" s="4770" t="s">
        <v>359</v>
      </c>
      <c r="DR44" s="4776">
        <v>49</v>
      </c>
      <c r="DS44" s="4770" t="s">
        <v>359</v>
      </c>
      <c r="DT44" s="4778" t="s">
        <v>574</v>
      </c>
      <c r="DU44" s="4770" t="s">
        <v>359</v>
      </c>
      <c r="DV44" s="4779">
        <f t="shared" si="1"/>
        <v>735</v>
      </c>
      <c r="DW44" s="4770" t="s">
        <v>288</v>
      </c>
      <c r="DX44" s="4770" t="s">
        <v>289</v>
      </c>
      <c r="DY44" s="4770" t="s">
        <v>290</v>
      </c>
      <c r="DZ44" s="4770" t="s">
        <v>1376</v>
      </c>
      <c r="EA44" s="4770">
        <v>3779595</v>
      </c>
      <c r="EB44" s="4334" t="s">
        <v>1377</v>
      </c>
      <c r="EC44" s="4770" t="s">
        <v>359</v>
      </c>
      <c r="ED44" s="4770" t="s">
        <v>359</v>
      </c>
      <c r="EE44" s="4770" t="s">
        <v>359</v>
      </c>
      <c r="EF44" s="4770" t="s">
        <v>359</v>
      </c>
      <c r="EG44" s="4770" t="s">
        <v>359</v>
      </c>
      <c r="EH44" s="4840"/>
    </row>
    <row r="45" spans="1:138" ht="142.5" customHeight="1">
      <c r="A45" s="4768" t="s">
        <v>1303</v>
      </c>
      <c r="B45" s="4769">
        <v>0.31</v>
      </c>
      <c r="C45" s="4770" t="s">
        <v>2003</v>
      </c>
      <c r="D45" s="4771">
        <v>3.8699999999999998E-2</v>
      </c>
      <c r="E45" s="4770" t="s">
        <v>2263</v>
      </c>
      <c r="F45" s="4770" t="s">
        <v>1522</v>
      </c>
      <c r="G45" s="4770" t="s">
        <v>11</v>
      </c>
      <c r="H45" s="4331" t="s">
        <v>26</v>
      </c>
      <c r="I45" s="4771" t="s">
        <v>437</v>
      </c>
      <c r="J45" s="4770" t="s">
        <v>437</v>
      </c>
      <c r="K45" s="4746"/>
      <c r="L45" s="4746">
        <v>50770</v>
      </c>
      <c r="M45" s="4248">
        <v>0.05</v>
      </c>
      <c r="N45" s="4248">
        <v>0.1</v>
      </c>
      <c r="O45" s="4248">
        <v>0.5</v>
      </c>
      <c r="P45" s="4248">
        <v>0.54</v>
      </c>
      <c r="Q45" s="4248">
        <v>0.57999999999999996</v>
      </c>
      <c r="R45" s="4248">
        <v>0.62</v>
      </c>
      <c r="S45" s="4248">
        <v>0.64</v>
      </c>
      <c r="T45" s="4248">
        <v>0.68</v>
      </c>
      <c r="U45" s="4248">
        <v>0.72</v>
      </c>
      <c r="V45" s="4248">
        <v>0.76</v>
      </c>
      <c r="W45" s="4248">
        <v>0.8</v>
      </c>
      <c r="X45" s="4248">
        <v>0.84</v>
      </c>
      <c r="Y45" s="4248">
        <v>0.88</v>
      </c>
      <c r="Z45" s="4248">
        <v>0.92</v>
      </c>
      <c r="AA45" s="4248">
        <v>0.96</v>
      </c>
      <c r="AB45" s="4248">
        <v>1</v>
      </c>
      <c r="AC45" s="4773">
        <v>1</v>
      </c>
      <c r="AD45" s="4770"/>
      <c r="AE45" s="4770" t="s">
        <v>2010</v>
      </c>
      <c r="AF45" s="4771">
        <v>1.29E-2</v>
      </c>
      <c r="AG45" s="4770" t="s">
        <v>2011</v>
      </c>
      <c r="AH45" s="4770" t="s">
        <v>2264</v>
      </c>
      <c r="AI45" s="4770" t="s">
        <v>1310</v>
      </c>
      <c r="AJ45" s="4770" t="s">
        <v>2013</v>
      </c>
      <c r="AK45" s="4770" t="s">
        <v>14</v>
      </c>
      <c r="AL45" s="4770" t="s">
        <v>26</v>
      </c>
      <c r="AM45" s="4311" t="str">
        <f t="shared" si="0"/>
        <v>NO</v>
      </c>
      <c r="AN45" s="4770" t="s">
        <v>437</v>
      </c>
      <c r="AO45" s="4771">
        <v>5.8799999999999998E-2</v>
      </c>
      <c r="AP45" s="4770">
        <v>2022</v>
      </c>
      <c r="AQ45" s="4746"/>
      <c r="AR45" s="4746">
        <v>50770</v>
      </c>
      <c r="AS45" s="4771">
        <v>0.1176</v>
      </c>
      <c r="AT45" s="4771">
        <v>0.1764</v>
      </c>
      <c r="AU45" s="4771">
        <v>0.23519999999999999</v>
      </c>
      <c r="AV45" s="4771">
        <v>0.29399999999999998</v>
      </c>
      <c r="AW45" s="4771">
        <v>0.3528</v>
      </c>
      <c r="AX45" s="4771">
        <v>0.41160000000000002</v>
      </c>
      <c r="AY45" s="4771">
        <v>0.47039999999999998</v>
      </c>
      <c r="AZ45" s="4771">
        <v>0.5292</v>
      </c>
      <c r="BA45" s="4771">
        <v>0.58079999999999998</v>
      </c>
      <c r="BB45" s="4771">
        <v>0.64680000000000004</v>
      </c>
      <c r="BC45" s="4771">
        <v>0.7056</v>
      </c>
      <c r="BD45" s="4771">
        <v>0.76439999999999997</v>
      </c>
      <c r="BE45" s="4771">
        <v>0.82320000000000004</v>
      </c>
      <c r="BF45" s="4771">
        <v>0.88200000000000001</v>
      </c>
      <c r="BG45" s="4773">
        <v>0.94</v>
      </c>
      <c r="BH45" s="4773">
        <v>1</v>
      </c>
      <c r="BI45" s="4773">
        <v>1</v>
      </c>
      <c r="BJ45" s="4776">
        <v>14</v>
      </c>
      <c r="BK45" s="4776">
        <v>14</v>
      </c>
      <c r="BL45" s="4776" t="s">
        <v>574</v>
      </c>
      <c r="BM45" s="4777">
        <v>7695</v>
      </c>
      <c r="BN45" s="4776">
        <v>49</v>
      </c>
      <c r="BO45" s="4776">
        <v>49</v>
      </c>
      <c r="BP45" s="4778" t="s">
        <v>574</v>
      </c>
      <c r="BQ45" s="4777">
        <v>7695</v>
      </c>
      <c r="BR45" s="4776">
        <v>54</v>
      </c>
      <c r="BS45" s="4770" t="s">
        <v>359</v>
      </c>
      <c r="BT45" s="4778" t="s">
        <v>574</v>
      </c>
      <c r="BU45" s="4770" t="s">
        <v>359</v>
      </c>
      <c r="BV45" s="4776">
        <v>59</v>
      </c>
      <c r="BW45" s="4770" t="s">
        <v>359</v>
      </c>
      <c r="BX45" s="4778" t="s">
        <v>574</v>
      </c>
      <c r="BY45" s="4770" t="s">
        <v>359</v>
      </c>
      <c r="BZ45" s="4776">
        <v>64</v>
      </c>
      <c r="CA45" s="4770" t="s">
        <v>359</v>
      </c>
      <c r="CB45" s="4778" t="s">
        <v>574</v>
      </c>
      <c r="CC45" s="4770" t="s">
        <v>359</v>
      </c>
      <c r="CD45" s="4776">
        <v>70</v>
      </c>
      <c r="CE45" s="4770" t="s">
        <v>359</v>
      </c>
      <c r="CF45" s="4778" t="s">
        <v>574</v>
      </c>
      <c r="CG45" s="4770" t="s">
        <v>359</v>
      </c>
      <c r="CH45" s="4776">
        <v>78</v>
      </c>
      <c r="CI45" s="4770" t="s">
        <v>359</v>
      </c>
      <c r="CJ45" s="4778" t="s">
        <v>574</v>
      </c>
      <c r="CK45" s="4770" t="s">
        <v>359</v>
      </c>
      <c r="CL45" s="4776">
        <v>86</v>
      </c>
      <c r="CM45" s="4770" t="s">
        <v>359</v>
      </c>
      <c r="CN45" s="4778" t="s">
        <v>574</v>
      </c>
      <c r="CO45" s="4770" t="s">
        <v>359</v>
      </c>
      <c r="CP45" s="4776">
        <v>96</v>
      </c>
      <c r="CQ45" s="4770" t="s">
        <v>359</v>
      </c>
      <c r="CR45" s="4778" t="s">
        <v>574</v>
      </c>
      <c r="CS45" s="4770" t="s">
        <v>359</v>
      </c>
      <c r="CT45" s="4776">
        <v>107</v>
      </c>
      <c r="CU45" s="4770" t="s">
        <v>359</v>
      </c>
      <c r="CV45" s="4778" t="s">
        <v>574</v>
      </c>
      <c r="CW45" s="4770" t="s">
        <v>359</v>
      </c>
      <c r="CX45" s="4776">
        <v>121</v>
      </c>
      <c r="CY45" s="4770" t="s">
        <v>359</v>
      </c>
      <c r="CZ45" s="4778" t="s">
        <v>574</v>
      </c>
      <c r="DA45" s="4770" t="s">
        <v>359</v>
      </c>
      <c r="DB45" s="4776">
        <v>155</v>
      </c>
      <c r="DC45" s="4770" t="s">
        <v>359</v>
      </c>
      <c r="DD45" s="4778" t="s">
        <v>574</v>
      </c>
      <c r="DE45" s="4770" t="s">
        <v>359</v>
      </c>
      <c r="DF45" s="4776">
        <v>176</v>
      </c>
      <c r="DG45" s="4770" t="s">
        <v>359</v>
      </c>
      <c r="DH45" s="4778" t="s">
        <v>574</v>
      </c>
      <c r="DI45" s="4770" t="s">
        <v>359</v>
      </c>
      <c r="DJ45" s="4776">
        <v>197</v>
      </c>
      <c r="DK45" s="4770" t="s">
        <v>359</v>
      </c>
      <c r="DL45" s="4778" t="s">
        <v>574</v>
      </c>
      <c r="DM45" s="4770" t="s">
        <v>359</v>
      </c>
      <c r="DN45" s="4776">
        <v>203</v>
      </c>
      <c r="DO45" s="4770" t="s">
        <v>359</v>
      </c>
      <c r="DP45" s="4778" t="s">
        <v>574</v>
      </c>
      <c r="DQ45" s="4770" t="s">
        <v>359</v>
      </c>
      <c r="DR45" s="4776">
        <v>233</v>
      </c>
      <c r="DS45" s="4770" t="s">
        <v>359</v>
      </c>
      <c r="DT45" s="4778" t="s">
        <v>574</v>
      </c>
      <c r="DU45" s="4770" t="s">
        <v>359</v>
      </c>
      <c r="DV45" s="4779">
        <f t="shared" si="1"/>
        <v>1762</v>
      </c>
      <c r="DW45" s="4770" t="s">
        <v>288</v>
      </c>
      <c r="DX45" s="4770" t="s">
        <v>289</v>
      </c>
      <c r="DY45" s="4770" t="s">
        <v>290</v>
      </c>
      <c r="DZ45" s="4770" t="s">
        <v>1376</v>
      </c>
      <c r="EA45" s="4770">
        <v>3779595</v>
      </c>
      <c r="EB45" s="4334" t="s">
        <v>1377</v>
      </c>
      <c r="EC45" s="4770"/>
      <c r="ED45" s="4770"/>
      <c r="EE45" s="4770"/>
      <c r="EF45" s="4770"/>
      <c r="EG45" s="4770"/>
      <c r="EH45" s="4840"/>
    </row>
    <row r="46" spans="1:138" ht="168.75" customHeight="1">
      <c r="A46" s="4335" t="s">
        <v>1536</v>
      </c>
      <c r="B46" s="4336">
        <v>0.11</v>
      </c>
      <c r="C46" s="4337" t="s">
        <v>2017</v>
      </c>
      <c r="D46" s="4338">
        <v>2.75E-2</v>
      </c>
      <c r="E46" s="3967" t="s">
        <v>2265</v>
      </c>
      <c r="F46" s="3967" t="s">
        <v>2220</v>
      </c>
      <c r="G46" s="4331" t="s">
        <v>572</v>
      </c>
      <c r="H46" s="4331" t="s">
        <v>26</v>
      </c>
      <c r="I46" s="4339">
        <v>0.1</v>
      </c>
      <c r="J46" s="4340">
        <v>2023</v>
      </c>
      <c r="K46" s="4340"/>
      <c r="L46" s="4341">
        <v>50770</v>
      </c>
      <c r="M46" s="4339">
        <v>0.1</v>
      </c>
      <c r="N46" s="4339">
        <v>0.15</v>
      </c>
      <c r="O46" s="4339">
        <v>0.3</v>
      </c>
      <c r="P46" s="4339">
        <v>0.4</v>
      </c>
      <c r="Q46" s="4339">
        <v>0.45</v>
      </c>
      <c r="R46" s="4339">
        <v>0.5</v>
      </c>
      <c r="S46" s="4339">
        <v>0.55000000000000004</v>
      </c>
      <c r="T46" s="4339">
        <v>0.6</v>
      </c>
      <c r="U46" s="4339">
        <v>0.65</v>
      </c>
      <c r="V46" s="4339">
        <v>0.7</v>
      </c>
      <c r="W46" s="4339">
        <v>0.75</v>
      </c>
      <c r="X46" s="4339">
        <v>0.8</v>
      </c>
      <c r="Y46" s="4339">
        <v>0.85</v>
      </c>
      <c r="Z46" s="4339">
        <v>0.9</v>
      </c>
      <c r="AA46" s="4339">
        <v>0.95</v>
      </c>
      <c r="AB46" s="4339">
        <v>1</v>
      </c>
      <c r="AC46" s="4339">
        <v>1</v>
      </c>
      <c r="AD46" s="4331" t="s">
        <v>1540</v>
      </c>
      <c r="AE46" s="4331" t="s">
        <v>2018</v>
      </c>
      <c r="AF46" s="4338">
        <v>9.1000000000000004E-3</v>
      </c>
      <c r="AG46" s="4316" t="s">
        <v>2019</v>
      </c>
      <c r="AH46" s="4331" t="s">
        <v>2020</v>
      </c>
      <c r="AI46" s="4331" t="s">
        <v>1310</v>
      </c>
      <c r="AJ46" s="4331" t="s">
        <v>2021</v>
      </c>
      <c r="AK46" s="4331" t="s">
        <v>1545</v>
      </c>
      <c r="AL46" s="4331" t="s">
        <v>23</v>
      </c>
      <c r="AM46" s="4311" t="str">
        <f t="shared" si="0"/>
        <v>NO</v>
      </c>
      <c r="AN46" s="4331" t="s">
        <v>437</v>
      </c>
      <c r="AO46" s="4336">
        <v>1</v>
      </c>
      <c r="AP46" s="4331">
        <v>2022</v>
      </c>
      <c r="AQ46" s="4342"/>
      <c r="AR46" s="4746">
        <v>50770</v>
      </c>
      <c r="AS46" s="4336">
        <v>1</v>
      </c>
      <c r="AT46" s="4336">
        <v>1</v>
      </c>
      <c r="AU46" s="4336">
        <v>1</v>
      </c>
      <c r="AV46" s="4336">
        <v>1</v>
      </c>
      <c r="AW46" s="4336">
        <v>1</v>
      </c>
      <c r="AX46" s="4336">
        <v>1</v>
      </c>
      <c r="AY46" s="4336">
        <v>1</v>
      </c>
      <c r="AZ46" s="4336">
        <v>1</v>
      </c>
      <c r="BA46" s="4336">
        <v>1</v>
      </c>
      <c r="BB46" s="4336">
        <v>1</v>
      </c>
      <c r="BC46" s="4336">
        <v>1</v>
      </c>
      <c r="BD46" s="4336">
        <v>1</v>
      </c>
      <c r="BE46" s="4336">
        <v>1</v>
      </c>
      <c r="BF46" s="4336">
        <v>1</v>
      </c>
      <c r="BG46" s="4336">
        <v>1</v>
      </c>
      <c r="BH46" s="4336">
        <v>1</v>
      </c>
      <c r="BI46" s="4336">
        <v>1</v>
      </c>
      <c r="BJ46" s="4776">
        <v>68</v>
      </c>
      <c r="BK46" s="4776">
        <v>68</v>
      </c>
      <c r="BL46" s="4776" t="s">
        <v>574</v>
      </c>
      <c r="BM46" s="4777">
        <v>7695</v>
      </c>
      <c r="BN46" s="4776">
        <v>68</v>
      </c>
      <c r="BO46" s="4776">
        <v>68</v>
      </c>
      <c r="BP46" s="4778" t="s">
        <v>574</v>
      </c>
      <c r="BQ46" s="4777">
        <v>7695</v>
      </c>
      <c r="BR46" s="4776">
        <v>68</v>
      </c>
      <c r="BS46" s="4770"/>
      <c r="BT46" s="4778" t="s">
        <v>574</v>
      </c>
      <c r="BU46" s="4770"/>
      <c r="BV46" s="4776">
        <v>68</v>
      </c>
      <c r="BW46" s="4770"/>
      <c r="BX46" s="4778" t="s">
        <v>574</v>
      </c>
      <c r="BY46" s="4770"/>
      <c r="BZ46" s="4776">
        <v>68</v>
      </c>
      <c r="CA46" s="4770"/>
      <c r="CB46" s="4778" t="s">
        <v>574</v>
      </c>
      <c r="CC46" s="4770"/>
      <c r="CD46" s="4776">
        <v>68</v>
      </c>
      <c r="CE46" s="4770"/>
      <c r="CF46" s="4778" t="s">
        <v>574</v>
      </c>
      <c r="CG46" s="4770"/>
      <c r="CH46" s="4776">
        <v>68</v>
      </c>
      <c r="CI46" s="4770"/>
      <c r="CJ46" s="4778" t="s">
        <v>574</v>
      </c>
      <c r="CK46" s="4770"/>
      <c r="CL46" s="4776">
        <v>68</v>
      </c>
      <c r="CM46" s="4770"/>
      <c r="CN46" s="4778" t="s">
        <v>574</v>
      </c>
      <c r="CO46" s="4770"/>
      <c r="CP46" s="4776">
        <v>68</v>
      </c>
      <c r="CQ46" s="4770"/>
      <c r="CR46" s="4778" t="s">
        <v>574</v>
      </c>
      <c r="CS46" s="4770"/>
      <c r="CT46" s="4776">
        <v>68</v>
      </c>
      <c r="CU46" s="4770"/>
      <c r="CV46" s="4778" t="s">
        <v>574</v>
      </c>
      <c r="CW46" s="4770"/>
      <c r="CX46" s="4776">
        <v>68</v>
      </c>
      <c r="CY46" s="4770"/>
      <c r="CZ46" s="4778" t="s">
        <v>574</v>
      </c>
      <c r="DA46" s="4770"/>
      <c r="DB46" s="4776">
        <v>68</v>
      </c>
      <c r="DC46" s="4770"/>
      <c r="DD46" s="4778" t="s">
        <v>574</v>
      </c>
      <c r="DE46" s="4770"/>
      <c r="DF46" s="4776">
        <v>68</v>
      </c>
      <c r="DG46" s="4770"/>
      <c r="DH46" s="4778" t="s">
        <v>574</v>
      </c>
      <c r="DI46" s="4770"/>
      <c r="DJ46" s="4776">
        <v>68</v>
      </c>
      <c r="DK46" s="4770"/>
      <c r="DL46" s="4778" t="s">
        <v>574</v>
      </c>
      <c r="DM46" s="4770"/>
      <c r="DN46" s="4776">
        <v>68</v>
      </c>
      <c r="DO46" s="4770"/>
      <c r="DP46" s="4778" t="s">
        <v>574</v>
      </c>
      <c r="DQ46" s="4770"/>
      <c r="DR46" s="4776">
        <v>68</v>
      </c>
      <c r="DS46" s="4770"/>
      <c r="DT46" s="4778" t="s">
        <v>574</v>
      </c>
      <c r="DU46" s="4770"/>
      <c r="DV46" s="4779">
        <f t="shared" si="1"/>
        <v>1088</v>
      </c>
      <c r="DW46" s="4331" t="s">
        <v>644</v>
      </c>
      <c r="DX46" s="4331" t="s">
        <v>289</v>
      </c>
      <c r="DY46" s="4770" t="s">
        <v>656</v>
      </c>
      <c r="DZ46" s="4770" t="s">
        <v>1376</v>
      </c>
      <c r="EA46" s="4770">
        <v>3779595</v>
      </c>
      <c r="EB46" s="4334" t="s">
        <v>1377</v>
      </c>
      <c r="EC46" s="4331" t="s">
        <v>359</v>
      </c>
      <c r="ED46" s="4331" t="s">
        <v>359</v>
      </c>
      <c r="EE46" s="4331" t="s">
        <v>359</v>
      </c>
      <c r="EF46" s="4331" t="s">
        <v>359</v>
      </c>
      <c r="EG46" s="4331" t="s">
        <v>359</v>
      </c>
      <c r="EH46" s="4343" t="s">
        <v>359</v>
      </c>
    </row>
    <row r="47" spans="1:138" ht="168.75" customHeight="1">
      <c r="A47" s="4335" t="s">
        <v>1536</v>
      </c>
      <c r="B47" s="4336">
        <v>0.11</v>
      </c>
      <c r="C47" s="4337" t="s">
        <v>2017</v>
      </c>
      <c r="D47" s="4338">
        <v>2.75E-2</v>
      </c>
      <c r="E47" s="3967" t="s">
        <v>2265</v>
      </c>
      <c r="F47" s="3967" t="s">
        <v>2220</v>
      </c>
      <c r="G47" s="4331" t="s">
        <v>572</v>
      </c>
      <c r="H47" s="4331" t="s">
        <v>26</v>
      </c>
      <c r="I47" s="4339">
        <v>0.1</v>
      </c>
      <c r="J47" s="4340">
        <v>2023</v>
      </c>
      <c r="K47" s="4340"/>
      <c r="L47" s="4341">
        <v>50770</v>
      </c>
      <c r="M47" s="4339">
        <v>0.1</v>
      </c>
      <c r="N47" s="4339">
        <v>0.15</v>
      </c>
      <c r="O47" s="4339">
        <v>0.3</v>
      </c>
      <c r="P47" s="4339">
        <v>0.4</v>
      </c>
      <c r="Q47" s="4339">
        <v>0.45</v>
      </c>
      <c r="R47" s="4339">
        <v>0.5</v>
      </c>
      <c r="S47" s="4339">
        <v>0.55000000000000004</v>
      </c>
      <c r="T47" s="4339">
        <v>0.6</v>
      </c>
      <c r="U47" s="4339">
        <v>0.65</v>
      </c>
      <c r="V47" s="4339">
        <v>0.7</v>
      </c>
      <c r="W47" s="4339">
        <v>0.75</v>
      </c>
      <c r="X47" s="4339">
        <v>0.8</v>
      </c>
      <c r="Y47" s="4339">
        <v>0.85</v>
      </c>
      <c r="Z47" s="4339">
        <v>0.9</v>
      </c>
      <c r="AA47" s="4339">
        <v>0.95</v>
      </c>
      <c r="AB47" s="4339">
        <v>1</v>
      </c>
      <c r="AC47" s="4339">
        <v>1</v>
      </c>
      <c r="AD47" s="4331" t="s">
        <v>639</v>
      </c>
      <c r="AE47" s="4331" t="s">
        <v>2266</v>
      </c>
      <c r="AF47" s="4338">
        <v>9.1000000000000004E-3</v>
      </c>
      <c r="AG47" s="4331" t="s">
        <v>2267</v>
      </c>
      <c r="AH47" s="4331" t="s">
        <v>2268</v>
      </c>
      <c r="AI47" s="4331" t="s">
        <v>1310</v>
      </c>
      <c r="AJ47" s="4331" t="s">
        <v>1435</v>
      </c>
      <c r="AK47" s="4331" t="s">
        <v>1</v>
      </c>
      <c r="AL47" s="4331" t="s">
        <v>20</v>
      </c>
      <c r="AM47" s="4311" t="str">
        <f t="shared" si="0"/>
        <v>NO</v>
      </c>
      <c r="AN47" s="4331" t="s">
        <v>437</v>
      </c>
      <c r="AO47" s="4331" t="s">
        <v>437</v>
      </c>
      <c r="AP47" s="4331" t="s">
        <v>437</v>
      </c>
      <c r="AQ47" s="4342"/>
      <c r="AR47" s="4746">
        <v>50770</v>
      </c>
      <c r="AS47" s="4331">
        <v>1</v>
      </c>
      <c r="AT47" s="4331">
        <v>1</v>
      </c>
      <c r="AU47" s="4331">
        <v>1</v>
      </c>
      <c r="AV47" s="4331">
        <v>1</v>
      </c>
      <c r="AW47" s="4331">
        <v>1</v>
      </c>
      <c r="AX47" s="4331">
        <v>1</v>
      </c>
      <c r="AY47" s="4331">
        <v>1</v>
      </c>
      <c r="AZ47" s="4331">
        <v>1</v>
      </c>
      <c r="BA47" s="4331">
        <v>1</v>
      </c>
      <c r="BB47" s="4331">
        <v>1</v>
      </c>
      <c r="BC47" s="4331">
        <v>1</v>
      </c>
      <c r="BD47" s="4331">
        <v>1</v>
      </c>
      <c r="BE47" s="4331">
        <v>1</v>
      </c>
      <c r="BF47" s="4331">
        <v>1</v>
      </c>
      <c r="BG47" s="4331">
        <v>1</v>
      </c>
      <c r="BH47" s="4331">
        <v>1</v>
      </c>
      <c r="BI47" s="4331">
        <v>16</v>
      </c>
      <c r="BJ47" s="4776">
        <v>16</v>
      </c>
      <c r="BK47" s="4776">
        <v>16</v>
      </c>
      <c r="BL47" s="4776" t="s">
        <v>574</v>
      </c>
      <c r="BM47" s="4777">
        <v>7695</v>
      </c>
      <c r="BN47" s="4776">
        <v>16</v>
      </c>
      <c r="BO47" s="4776">
        <v>16</v>
      </c>
      <c r="BP47" s="4778" t="s">
        <v>574</v>
      </c>
      <c r="BQ47" s="4777">
        <v>7695</v>
      </c>
      <c r="BR47" s="4776">
        <v>16</v>
      </c>
      <c r="BS47" s="4770"/>
      <c r="BT47" s="4778" t="s">
        <v>574</v>
      </c>
      <c r="BU47" s="4770"/>
      <c r="BV47" s="4776">
        <v>16</v>
      </c>
      <c r="BW47" s="4770"/>
      <c r="BX47" s="4778" t="s">
        <v>574</v>
      </c>
      <c r="BY47" s="4770"/>
      <c r="BZ47" s="4776">
        <v>16</v>
      </c>
      <c r="CA47" s="4770"/>
      <c r="CB47" s="4778" t="s">
        <v>574</v>
      </c>
      <c r="CC47" s="4770"/>
      <c r="CD47" s="4776">
        <v>16</v>
      </c>
      <c r="CE47" s="4770"/>
      <c r="CF47" s="4778" t="s">
        <v>574</v>
      </c>
      <c r="CG47" s="4770"/>
      <c r="CH47" s="4776">
        <v>16</v>
      </c>
      <c r="CI47" s="4770"/>
      <c r="CJ47" s="4778" t="s">
        <v>574</v>
      </c>
      <c r="CK47" s="4770"/>
      <c r="CL47" s="4776">
        <v>16</v>
      </c>
      <c r="CM47" s="4770"/>
      <c r="CN47" s="4778" t="s">
        <v>574</v>
      </c>
      <c r="CO47" s="4770"/>
      <c r="CP47" s="4776">
        <v>16</v>
      </c>
      <c r="CQ47" s="4770"/>
      <c r="CR47" s="4778" t="s">
        <v>574</v>
      </c>
      <c r="CS47" s="4770"/>
      <c r="CT47" s="4776">
        <v>16</v>
      </c>
      <c r="CU47" s="4770"/>
      <c r="CV47" s="4778" t="s">
        <v>574</v>
      </c>
      <c r="CW47" s="4770"/>
      <c r="CX47" s="4776">
        <v>16</v>
      </c>
      <c r="CY47" s="4770"/>
      <c r="CZ47" s="4778" t="s">
        <v>574</v>
      </c>
      <c r="DA47" s="4770"/>
      <c r="DB47" s="4776">
        <v>16</v>
      </c>
      <c r="DC47" s="4770"/>
      <c r="DD47" s="4778" t="s">
        <v>574</v>
      </c>
      <c r="DE47" s="4770"/>
      <c r="DF47" s="4776">
        <v>16</v>
      </c>
      <c r="DG47" s="4770"/>
      <c r="DH47" s="4778" t="s">
        <v>574</v>
      </c>
      <c r="DI47" s="4770"/>
      <c r="DJ47" s="4776">
        <v>16</v>
      </c>
      <c r="DK47" s="4770"/>
      <c r="DL47" s="4778" t="s">
        <v>574</v>
      </c>
      <c r="DM47" s="4770"/>
      <c r="DN47" s="4776">
        <v>16</v>
      </c>
      <c r="DO47" s="4770"/>
      <c r="DP47" s="4778" t="s">
        <v>574</v>
      </c>
      <c r="DQ47" s="4770"/>
      <c r="DR47" s="4776">
        <v>16</v>
      </c>
      <c r="DS47" s="4770"/>
      <c r="DT47" s="4778" t="s">
        <v>574</v>
      </c>
      <c r="DU47" s="4770"/>
      <c r="DV47" s="4779">
        <f t="shared" si="1"/>
        <v>256</v>
      </c>
      <c r="DW47" s="4331" t="s">
        <v>644</v>
      </c>
      <c r="DX47" s="4331" t="s">
        <v>289</v>
      </c>
      <c r="DY47" s="4331" t="s">
        <v>656</v>
      </c>
      <c r="DZ47" s="4770" t="s">
        <v>1376</v>
      </c>
      <c r="EA47" s="4770">
        <v>3779595</v>
      </c>
      <c r="EB47" s="4314" t="s">
        <v>1377</v>
      </c>
      <c r="EC47" s="4331" t="s">
        <v>359</v>
      </c>
      <c r="ED47" s="4331" t="s">
        <v>359</v>
      </c>
      <c r="EE47" s="4331" t="s">
        <v>359</v>
      </c>
      <c r="EF47" s="4331" t="s">
        <v>359</v>
      </c>
      <c r="EG47" s="4331" t="s">
        <v>359</v>
      </c>
      <c r="EH47" s="4343" t="s">
        <v>359</v>
      </c>
    </row>
    <row r="48" spans="1:138" s="4568" customFormat="1" ht="168.75" customHeight="1">
      <c r="A48" s="4569" t="s">
        <v>1536</v>
      </c>
      <c r="B48" s="4570">
        <v>0.11</v>
      </c>
      <c r="C48" s="4571" t="s">
        <v>2017</v>
      </c>
      <c r="D48" s="4572">
        <v>2.75E-2</v>
      </c>
      <c r="E48" s="4573" t="s">
        <v>2265</v>
      </c>
      <c r="F48" s="4573" t="s">
        <v>2220</v>
      </c>
      <c r="G48" s="4574" t="s">
        <v>572</v>
      </c>
      <c r="H48" s="4574" t="s">
        <v>26</v>
      </c>
      <c r="I48" s="4575">
        <v>0.1</v>
      </c>
      <c r="J48" s="4576">
        <v>2023</v>
      </c>
      <c r="K48" s="4576"/>
      <c r="L48" s="4577">
        <v>50770</v>
      </c>
      <c r="M48" s="4575">
        <v>0.1</v>
      </c>
      <c r="N48" s="4575">
        <v>0.15</v>
      </c>
      <c r="O48" s="4575">
        <v>0.3</v>
      </c>
      <c r="P48" s="4575">
        <v>0.4</v>
      </c>
      <c r="Q48" s="4575">
        <v>0.45</v>
      </c>
      <c r="R48" s="4575">
        <v>0.5</v>
      </c>
      <c r="S48" s="4575">
        <v>0.55000000000000004</v>
      </c>
      <c r="T48" s="4575">
        <v>0.6</v>
      </c>
      <c r="U48" s="4575">
        <v>0.65</v>
      </c>
      <c r="V48" s="4575">
        <v>0.7</v>
      </c>
      <c r="W48" s="4575">
        <v>0.75</v>
      </c>
      <c r="X48" s="4575">
        <v>0.8</v>
      </c>
      <c r="Y48" s="4575">
        <v>0.85</v>
      </c>
      <c r="Z48" s="4575">
        <v>0.9</v>
      </c>
      <c r="AA48" s="4575">
        <v>0.95</v>
      </c>
      <c r="AB48" s="4575">
        <v>1</v>
      </c>
      <c r="AC48" s="4575">
        <v>1</v>
      </c>
      <c r="AD48" s="4574" t="s">
        <v>639</v>
      </c>
      <c r="AE48" s="4574" t="s">
        <v>2269</v>
      </c>
      <c r="AF48" s="4572">
        <v>9.1000000000000004E-3</v>
      </c>
      <c r="AG48" s="4574" t="s">
        <v>2270</v>
      </c>
      <c r="AH48" s="4574" t="s">
        <v>2027</v>
      </c>
      <c r="AI48" s="4574" t="s">
        <v>1310</v>
      </c>
      <c r="AJ48" s="4574" t="s">
        <v>684</v>
      </c>
      <c r="AK48" s="4574" t="s">
        <v>1</v>
      </c>
      <c r="AL48" s="4574" t="s">
        <v>26</v>
      </c>
      <c r="AM48" s="4564" t="str">
        <f t="shared" si="0"/>
        <v>NO</v>
      </c>
      <c r="AN48" s="4574" t="s">
        <v>437</v>
      </c>
      <c r="AO48" s="4574" t="s">
        <v>437</v>
      </c>
      <c r="AP48" s="4574" t="s">
        <v>437</v>
      </c>
      <c r="AQ48" s="4825">
        <v>45292</v>
      </c>
      <c r="AR48" s="4825">
        <v>50770</v>
      </c>
      <c r="AS48" s="4574">
        <v>0</v>
      </c>
      <c r="AT48" s="4578">
        <v>0.1</v>
      </c>
      <c r="AU48" s="4578">
        <v>0.33</v>
      </c>
      <c r="AV48" s="4578">
        <v>0.66</v>
      </c>
      <c r="AW48" s="4578">
        <v>1</v>
      </c>
      <c r="AX48" s="4578">
        <v>1</v>
      </c>
      <c r="AY48" s="4578">
        <v>1</v>
      </c>
      <c r="AZ48" s="4578">
        <v>1</v>
      </c>
      <c r="BA48" s="4578">
        <v>1</v>
      </c>
      <c r="BB48" s="4578">
        <v>1</v>
      </c>
      <c r="BC48" s="4578">
        <v>1</v>
      </c>
      <c r="BD48" s="4578">
        <v>1</v>
      </c>
      <c r="BE48" s="4578">
        <v>1</v>
      </c>
      <c r="BF48" s="4578">
        <v>1</v>
      </c>
      <c r="BG48" s="4578">
        <v>1</v>
      </c>
      <c r="BH48" s="4578">
        <v>1</v>
      </c>
      <c r="BI48" s="4578">
        <v>1</v>
      </c>
      <c r="BJ48" s="4828"/>
      <c r="BK48" s="4828"/>
      <c r="BL48" s="4828"/>
      <c r="BM48" s="4829"/>
      <c r="BN48" s="4828">
        <v>60</v>
      </c>
      <c r="BO48" s="4828">
        <v>60</v>
      </c>
      <c r="BP48" s="4830" t="s">
        <v>574</v>
      </c>
      <c r="BQ48" s="4829">
        <v>7695</v>
      </c>
      <c r="BR48" s="4828">
        <v>80</v>
      </c>
      <c r="BS48" s="4823"/>
      <c r="BT48" s="4830" t="s">
        <v>1528</v>
      </c>
      <c r="BU48" s="4823"/>
      <c r="BV48" s="4828">
        <v>201</v>
      </c>
      <c r="BW48" s="4823"/>
      <c r="BX48" s="4830" t="s">
        <v>1528</v>
      </c>
      <c r="BY48" s="4823"/>
      <c r="BZ48" s="4828">
        <v>230</v>
      </c>
      <c r="CA48" s="4823"/>
      <c r="CB48" s="4830" t="s">
        <v>1528</v>
      </c>
      <c r="CC48" s="4823"/>
      <c r="CD48" s="4828">
        <v>230</v>
      </c>
      <c r="CE48" s="4823"/>
      <c r="CF48" s="4830" t="s">
        <v>1528</v>
      </c>
      <c r="CG48" s="4823"/>
      <c r="CH48" s="4828">
        <v>230</v>
      </c>
      <c r="CI48" s="4823"/>
      <c r="CJ48" s="4830" t="s">
        <v>1528</v>
      </c>
      <c r="CK48" s="4823"/>
      <c r="CL48" s="4828">
        <v>230</v>
      </c>
      <c r="CM48" s="4823"/>
      <c r="CN48" s="4830" t="s">
        <v>1528</v>
      </c>
      <c r="CO48" s="4823"/>
      <c r="CP48" s="4828">
        <v>230</v>
      </c>
      <c r="CQ48" s="4823"/>
      <c r="CR48" s="4830" t="s">
        <v>1528</v>
      </c>
      <c r="CS48" s="4823"/>
      <c r="CT48" s="4828">
        <v>230</v>
      </c>
      <c r="CU48" s="4823"/>
      <c r="CV48" s="4830" t="s">
        <v>1528</v>
      </c>
      <c r="CW48" s="4823"/>
      <c r="CX48" s="4828">
        <v>230</v>
      </c>
      <c r="CY48" s="4823"/>
      <c r="CZ48" s="4830" t="s">
        <v>1528</v>
      </c>
      <c r="DA48" s="4823"/>
      <c r="DB48" s="4828">
        <v>230</v>
      </c>
      <c r="DC48" s="4823"/>
      <c r="DD48" s="4830" t="s">
        <v>1528</v>
      </c>
      <c r="DE48" s="4823"/>
      <c r="DF48" s="4828">
        <v>230</v>
      </c>
      <c r="DG48" s="4823"/>
      <c r="DH48" s="4830" t="s">
        <v>1528</v>
      </c>
      <c r="DI48" s="4823"/>
      <c r="DJ48" s="4828">
        <v>230</v>
      </c>
      <c r="DK48" s="4823"/>
      <c r="DL48" s="4830" t="s">
        <v>1528</v>
      </c>
      <c r="DM48" s="4823"/>
      <c r="DN48" s="4828">
        <v>230</v>
      </c>
      <c r="DO48" s="4823"/>
      <c r="DP48" s="4830" t="s">
        <v>1528</v>
      </c>
      <c r="DQ48" s="4823"/>
      <c r="DR48" s="4828">
        <v>230</v>
      </c>
      <c r="DS48" s="4823"/>
      <c r="DT48" s="4830" t="s">
        <v>1528</v>
      </c>
      <c r="DU48" s="4823"/>
      <c r="DV48" s="4831">
        <f t="shared" si="1"/>
        <v>3101</v>
      </c>
      <c r="DW48" s="4574" t="s">
        <v>644</v>
      </c>
      <c r="DX48" s="4574" t="s">
        <v>289</v>
      </c>
      <c r="DY48" s="4574" t="s">
        <v>656</v>
      </c>
      <c r="DZ48" s="4823" t="s">
        <v>1376</v>
      </c>
      <c r="EA48" s="4823">
        <v>3779595</v>
      </c>
      <c r="EB48" s="4579" t="s">
        <v>1377</v>
      </c>
      <c r="EC48" s="4574" t="s">
        <v>359</v>
      </c>
      <c r="ED48" s="4574" t="s">
        <v>359</v>
      </c>
      <c r="EE48" s="4574" t="s">
        <v>359</v>
      </c>
      <c r="EF48" s="4574" t="s">
        <v>359</v>
      </c>
      <c r="EG48" s="4574" t="s">
        <v>359</v>
      </c>
      <c r="EH48" s="4580" t="s">
        <v>359</v>
      </c>
    </row>
    <row r="49" spans="1:138" s="4568" customFormat="1" ht="168.75" customHeight="1">
      <c r="A49" s="4841" t="s">
        <v>1536</v>
      </c>
      <c r="B49" s="4570">
        <v>0.11</v>
      </c>
      <c r="C49" s="4823" t="s">
        <v>2029</v>
      </c>
      <c r="D49" s="4572">
        <v>2.75E-2</v>
      </c>
      <c r="E49" s="4823" t="s">
        <v>2028</v>
      </c>
      <c r="F49" s="4823" t="s">
        <v>1558</v>
      </c>
      <c r="G49" s="4823" t="s">
        <v>11</v>
      </c>
      <c r="H49" s="4823" t="s">
        <v>29</v>
      </c>
      <c r="I49" s="4823">
        <v>12</v>
      </c>
      <c r="J49" s="4823">
        <v>2023</v>
      </c>
      <c r="K49" s="4825"/>
      <c r="L49" s="4825">
        <v>50770</v>
      </c>
      <c r="M49" s="4823">
        <v>12</v>
      </c>
      <c r="N49" s="4823">
        <v>11.86</v>
      </c>
      <c r="O49" s="4823">
        <v>11.71</v>
      </c>
      <c r="P49" s="4823">
        <v>11.57</v>
      </c>
      <c r="Q49" s="4823">
        <v>11.43</v>
      </c>
      <c r="R49" s="4823">
        <v>11.29</v>
      </c>
      <c r="S49" s="4823">
        <v>11.14</v>
      </c>
      <c r="T49" s="4823">
        <v>11</v>
      </c>
      <c r="U49" s="4823">
        <v>10.86</v>
      </c>
      <c r="V49" s="4823">
        <v>10.71</v>
      </c>
      <c r="W49" s="4823">
        <v>10.57</v>
      </c>
      <c r="X49" s="4823">
        <v>10.43</v>
      </c>
      <c r="Y49" s="4823">
        <v>10.29</v>
      </c>
      <c r="Z49" s="4823">
        <v>10.14</v>
      </c>
      <c r="AA49" s="4823">
        <v>10</v>
      </c>
      <c r="AB49" s="4823">
        <v>10</v>
      </c>
      <c r="AC49" s="4823">
        <v>10</v>
      </c>
      <c r="AD49" s="4823" t="s">
        <v>698</v>
      </c>
      <c r="AE49" s="4823" t="s">
        <v>2030</v>
      </c>
      <c r="AF49" s="4572">
        <v>9.1000000000000004E-3</v>
      </c>
      <c r="AG49" s="4823" t="s">
        <v>1560</v>
      </c>
      <c r="AH49" s="4823" t="s">
        <v>1561</v>
      </c>
      <c r="AI49" s="4835" t="s">
        <v>1562</v>
      </c>
      <c r="AJ49" s="4823" t="s">
        <v>1563</v>
      </c>
      <c r="AK49" s="4823" t="s">
        <v>11</v>
      </c>
      <c r="AL49" s="4823" t="s">
        <v>26</v>
      </c>
      <c r="AM49" s="4564" t="str">
        <f t="shared" si="0"/>
        <v>NO</v>
      </c>
      <c r="AN49" s="4823" t="s">
        <v>437</v>
      </c>
      <c r="AO49" s="4823" t="s">
        <v>437</v>
      </c>
      <c r="AP49" s="4823" t="s">
        <v>437</v>
      </c>
      <c r="AQ49" s="4825">
        <v>45292</v>
      </c>
      <c r="AR49" s="4825">
        <v>50770</v>
      </c>
      <c r="AS49" s="4824">
        <v>0</v>
      </c>
      <c r="AT49" s="4824">
        <v>0.25</v>
      </c>
      <c r="AU49" s="4824">
        <v>0.5</v>
      </c>
      <c r="AV49" s="4824">
        <v>1</v>
      </c>
      <c r="AW49" s="4824">
        <v>1</v>
      </c>
      <c r="AX49" s="4824">
        <v>1</v>
      </c>
      <c r="AY49" s="4824">
        <v>1</v>
      </c>
      <c r="AZ49" s="4824">
        <v>1</v>
      </c>
      <c r="BA49" s="4824">
        <v>1</v>
      </c>
      <c r="BB49" s="4824">
        <v>1</v>
      </c>
      <c r="BC49" s="4824">
        <v>1</v>
      </c>
      <c r="BD49" s="4824">
        <v>1</v>
      </c>
      <c r="BE49" s="4824">
        <v>1</v>
      </c>
      <c r="BF49" s="4824">
        <v>1</v>
      </c>
      <c r="BG49" s="4824">
        <v>1</v>
      </c>
      <c r="BH49" s="4824">
        <v>1</v>
      </c>
      <c r="BI49" s="4824">
        <v>1</v>
      </c>
      <c r="BJ49" s="4828"/>
      <c r="BK49" s="4828"/>
      <c r="BL49" s="4828"/>
      <c r="BM49" s="4829"/>
      <c r="BN49" s="4593">
        <v>20000</v>
      </c>
      <c r="BO49" s="4593">
        <v>20000</v>
      </c>
      <c r="BP49" s="4594" t="s">
        <v>1528</v>
      </c>
      <c r="BQ49" s="4595">
        <v>7797</v>
      </c>
      <c r="BR49" s="4828">
        <v>3000</v>
      </c>
      <c r="BS49" s="4823" t="s">
        <v>359</v>
      </c>
      <c r="BT49" s="4830" t="s">
        <v>1528</v>
      </c>
      <c r="BU49" s="4823" t="s">
        <v>359</v>
      </c>
      <c r="BV49" s="4828">
        <v>3000</v>
      </c>
      <c r="BW49" s="4823" t="s">
        <v>359</v>
      </c>
      <c r="BX49" s="4830" t="s">
        <v>1528</v>
      </c>
      <c r="BY49" s="4823" t="s">
        <v>359</v>
      </c>
      <c r="BZ49" s="4828">
        <v>3000</v>
      </c>
      <c r="CA49" s="4823" t="s">
        <v>359</v>
      </c>
      <c r="CB49" s="4830" t="s">
        <v>1528</v>
      </c>
      <c r="CC49" s="4823" t="s">
        <v>359</v>
      </c>
      <c r="CD49" s="4828">
        <v>3000</v>
      </c>
      <c r="CE49" s="4823" t="s">
        <v>359</v>
      </c>
      <c r="CF49" s="4830" t="s">
        <v>1528</v>
      </c>
      <c r="CG49" s="4823" t="s">
        <v>359</v>
      </c>
      <c r="CH49" s="4828">
        <v>3000</v>
      </c>
      <c r="CI49" s="4823" t="s">
        <v>359</v>
      </c>
      <c r="CJ49" s="4830" t="s">
        <v>1528</v>
      </c>
      <c r="CK49" s="4823" t="s">
        <v>359</v>
      </c>
      <c r="CL49" s="4828">
        <v>3000</v>
      </c>
      <c r="CM49" s="4823" t="s">
        <v>359</v>
      </c>
      <c r="CN49" s="4830" t="s">
        <v>1528</v>
      </c>
      <c r="CO49" s="4823" t="s">
        <v>359</v>
      </c>
      <c r="CP49" s="4828">
        <v>3000</v>
      </c>
      <c r="CQ49" s="4823" t="s">
        <v>359</v>
      </c>
      <c r="CR49" s="4830" t="s">
        <v>1528</v>
      </c>
      <c r="CS49" s="4823" t="s">
        <v>359</v>
      </c>
      <c r="CT49" s="4828">
        <v>3000</v>
      </c>
      <c r="CU49" s="4823" t="s">
        <v>359</v>
      </c>
      <c r="CV49" s="4830" t="s">
        <v>1528</v>
      </c>
      <c r="CW49" s="4823" t="s">
        <v>359</v>
      </c>
      <c r="CX49" s="4828">
        <v>3000</v>
      </c>
      <c r="CY49" s="4823" t="s">
        <v>359</v>
      </c>
      <c r="CZ49" s="4830" t="s">
        <v>1528</v>
      </c>
      <c r="DA49" s="4823" t="s">
        <v>359</v>
      </c>
      <c r="DB49" s="4828">
        <v>3000</v>
      </c>
      <c r="DC49" s="4823" t="s">
        <v>359</v>
      </c>
      <c r="DD49" s="4830" t="s">
        <v>1528</v>
      </c>
      <c r="DE49" s="4823" t="s">
        <v>359</v>
      </c>
      <c r="DF49" s="4828">
        <v>3000</v>
      </c>
      <c r="DG49" s="4823" t="s">
        <v>359</v>
      </c>
      <c r="DH49" s="4830" t="s">
        <v>1528</v>
      </c>
      <c r="DI49" s="4823" t="s">
        <v>359</v>
      </c>
      <c r="DJ49" s="4828">
        <v>3000</v>
      </c>
      <c r="DK49" s="4823" t="s">
        <v>359</v>
      </c>
      <c r="DL49" s="4830" t="s">
        <v>1528</v>
      </c>
      <c r="DM49" s="4823" t="s">
        <v>359</v>
      </c>
      <c r="DN49" s="4828">
        <v>3000</v>
      </c>
      <c r="DO49" s="4823" t="s">
        <v>359</v>
      </c>
      <c r="DP49" s="4830" t="s">
        <v>1528</v>
      </c>
      <c r="DQ49" s="4823" t="s">
        <v>359</v>
      </c>
      <c r="DR49" s="4828">
        <v>3000</v>
      </c>
      <c r="DS49" s="4823" t="s">
        <v>359</v>
      </c>
      <c r="DT49" s="4830" t="s">
        <v>1528</v>
      </c>
      <c r="DU49" s="4823" t="s">
        <v>359</v>
      </c>
      <c r="DV49" s="4831">
        <f t="shared" si="1"/>
        <v>62000</v>
      </c>
      <c r="DW49" s="4823" t="s">
        <v>644</v>
      </c>
      <c r="DX49" s="4823" t="s">
        <v>289</v>
      </c>
      <c r="DY49" s="4823" t="s">
        <v>645</v>
      </c>
      <c r="DZ49" s="4823" t="s">
        <v>705</v>
      </c>
      <c r="EA49" s="4823">
        <v>3779595</v>
      </c>
      <c r="EB49" s="4581" t="s">
        <v>647</v>
      </c>
      <c r="EC49" s="4823"/>
      <c r="ED49" s="4823" t="s">
        <v>359</v>
      </c>
      <c r="EE49" s="4823" t="s">
        <v>359</v>
      </c>
      <c r="EF49" s="4823" t="s">
        <v>359</v>
      </c>
      <c r="EG49" s="4823" t="s">
        <v>359</v>
      </c>
      <c r="EH49" s="4833" t="s">
        <v>359</v>
      </c>
    </row>
    <row r="50" spans="1:138" s="4568" customFormat="1" ht="168.75" customHeight="1">
      <c r="A50" s="4841" t="s">
        <v>1536</v>
      </c>
      <c r="B50" s="4570">
        <v>0.11</v>
      </c>
      <c r="C50" s="4823" t="s">
        <v>2029</v>
      </c>
      <c r="D50" s="4572">
        <v>2.75E-2</v>
      </c>
      <c r="E50" s="4823" t="s">
        <v>2028</v>
      </c>
      <c r="F50" s="4823" t="s">
        <v>1558</v>
      </c>
      <c r="G50" s="4823" t="s">
        <v>11</v>
      </c>
      <c r="H50" s="4823" t="s">
        <v>29</v>
      </c>
      <c r="I50" s="4823">
        <v>12</v>
      </c>
      <c r="J50" s="4823">
        <v>2023</v>
      </c>
      <c r="K50" s="4825"/>
      <c r="L50" s="4825">
        <v>50770</v>
      </c>
      <c r="M50" s="4823">
        <v>12</v>
      </c>
      <c r="N50" s="4823">
        <v>11.86</v>
      </c>
      <c r="O50" s="4823">
        <v>11.71</v>
      </c>
      <c r="P50" s="4823">
        <v>11.57</v>
      </c>
      <c r="Q50" s="4823">
        <v>11.43</v>
      </c>
      <c r="R50" s="4823">
        <v>11.29</v>
      </c>
      <c r="S50" s="4823">
        <v>11.14</v>
      </c>
      <c r="T50" s="4823">
        <v>11</v>
      </c>
      <c r="U50" s="4823">
        <v>10.86</v>
      </c>
      <c r="V50" s="4823">
        <v>10.71</v>
      </c>
      <c r="W50" s="4823">
        <v>10.57</v>
      </c>
      <c r="X50" s="4823">
        <v>10.43</v>
      </c>
      <c r="Y50" s="4823">
        <v>10.29</v>
      </c>
      <c r="Z50" s="4823">
        <v>10.14</v>
      </c>
      <c r="AA50" s="4823">
        <v>10</v>
      </c>
      <c r="AB50" s="4823">
        <v>10</v>
      </c>
      <c r="AC50" s="4823">
        <v>10</v>
      </c>
      <c r="AD50" s="4823" t="s">
        <v>698</v>
      </c>
      <c r="AE50" s="4823" t="s">
        <v>2031</v>
      </c>
      <c r="AF50" s="4572">
        <v>9.1000000000000004E-3</v>
      </c>
      <c r="AG50" s="4832" t="s">
        <v>2032</v>
      </c>
      <c r="AH50" s="4823" t="s">
        <v>2033</v>
      </c>
      <c r="AI50" s="4835" t="s">
        <v>1568</v>
      </c>
      <c r="AJ50" s="4823" t="s">
        <v>1569</v>
      </c>
      <c r="AK50" s="4823" t="s">
        <v>11</v>
      </c>
      <c r="AL50" s="4823" t="s">
        <v>26</v>
      </c>
      <c r="AM50" s="4564" t="str">
        <f t="shared" si="0"/>
        <v>NO</v>
      </c>
      <c r="AN50" s="4823" t="s">
        <v>437</v>
      </c>
      <c r="AO50" s="4823">
        <v>7</v>
      </c>
      <c r="AP50" s="4823">
        <v>2022</v>
      </c>
      <c r="AQ50" s="4825">
        <v>45292</v>
      </c>
      <c r="AR50" s="4825">
        <v>50770</v>
      </c>
      <c r="AS50" s="4823"/>
      <c r="AT50" s="4823">
        <v>14</v>
      </c>
      <c r="AU50" s="4823">
        <v>16</v>
      </c>
      <c r="AV50" s="4823">
        <v>17</v>
      </c>
      <c r="AW50" s="4823">
        <v>18</v>
      </c>
      <c r="AX50" s="4823">
        <v>18</v>
      </c>
      <c r="AY50" s="4823">
        <v>18</v>
      </c>
      <c r="AZ50" s="4823">
        <v>18</v>
      </c>
      <c r="BA50" s="4823">
        <v>18</v>
      </c>
      <c r="BB50" s="4823">
        <v>18</v>
      </c>
      <c r="BC50" s="4823">
        <v>18</v>
      </c>
      <c r="BD50" s="4823">
        <v>18</v>
      </c>
      <c r="BE50" s="4823">
        <v>18</v>
      </c>
      <c r="BF50" s="4823">
        <v>18</v>
      </c>
      <c r="BG50" s="4823">
        <v>18</v>
      </c>
      <c r="BH50" s="4823">
        <v>18</v>
      </c>
      <c r="BI50" s="4823">
        <v>18</v>
      </c>
      <c r="BJ50" s="4828"/>
      <c r="BK50" s="4828"/>
      <c r="BL50" s="4828"/>
      <c r="BM50" s="4829"/>
      <c r="BN50" s="4828">
        <v>1638</v>
      </c>
      <c r="BO50" s="4828">
        <v>1638</v>
      </c>
      <c r="BP50" s="4830" t="s">
        <v>1528</v>
      </c>
      <c r="BQ50" s="4829">
        <v>7797</v>
      </c>
      <c r="BR50" s="4828">
        <v>5262</v>
      </c>
      <c r="BS50" s="4823" t="s">
        <v>359</v>
      </c>
      <c r="BT50" s="4830" t="s">
        <v>1528</v>
      </c>
      <c r="BU50" s="4823" t="s">
        <v>359</v>
      </c>
      <c r="BV50" s="4828">
        <v>3768</v>
      </c>
      <c r="BW50" s="4823" t="s">
        <v>359</v>
      </c>
      <c r="BX50" s="4830" t="s">
        <v>1528</v>
      </c>
      <c r="BY50" s="4823" t="s">
        <v>359</v>
      </c>
      <c r="BZ50" s="4828">
        <v>3735</v>
      </c>
      <c r="CA50" s="4823" t="s">
        <v>359</v>
      </c>
      <c r="CB50" s="4830" t="s">
        <v>1528</v>
      </c>
      <c r="CC50" s="4823" t="s">
        <v>359</v>
      </c>
      <c r="CD50" s="4828">
        <v>3735</v>
      </c>
      <c r="CE50" s="4823" t="s">
        <v>359</v>
      </c>
      <c r="CF50" s="4830" t="s">
        <v>1528</v>
      </c>
      <c r="CG50" s="4823" t="s">
        <v>359</v>
      </c>
      <c r="CH50" s="4828">
        <v>3735</v>
      </c>
      <c r="CI50" s="4823" t="s">
        <v>359</v>
      </c>
      <c r="CJ50" s="4830" t="s">
        <v>1528</v>
      </c>
      <c r="CK50" s="4823" t="s">
        <v>359</v>
      </c>
      <c r="CL50" s="4828">
        <v>3735</v>
      </c>
      <c r="CM50" s="4823" t="s">
        <v>359</v>
      </c>
      <c r="CN50" s="4830" t="s">
        <v>1528</v>
      </c>
      <c r="CO50" s="4823" t="s">
        <v>359</v>
      </c>
      <c r="CP50" s="4828">
        <v>3735</v>
      </c>
      <c r="CQ50" s="4823" t="s">
        <v>359</v>
      </c>
      <c r="CR50" s="4830" t="s">
        <v>1528</v>
      </c>
      <c r="CS50" s="4823" t="s">
        <v>359</v>
      </c>
      <c r="CT50" s="4828">
        <v>3735</v>
      </c>
      <c r="CU50" s="4823" t="s">
        <v>359</v>
      </c>
      <c r="CV50" s="4830" t="s">
        <v>1528</v>
      </c>
      <c r="CW50" s="4823" t="s">
        <v>359</v>
      </c>
      <c r="CX50" s="4828">
        <v>3735</v>
      </c>
      <c r="CY50" s="4823" t="s">
        <v>359</v>
      </c>
      <c r="CZ50" s="4830" t="s">
        <v>1528</v>
      </c>
      <c r="DA50" s="4823" t="s">
        <v>359</v>
      </c>
      <c r="DB50" s="4828">
        <v>3735</v>
      </c>
      <c r="DC50" s="4823" t="s">
        <v>359</v>
      </c>
      <c r="DD50" s="4830" t="s">
        <v>1528</v>
      </c>
      <c r="DE50" s="4823" t="s">
        <v>359</v>
      </c>
      <c r="DF50" s="4828">
        <v>3735</v>
      </c>
      <c r="DG50" s="4823" t="s">
        <v>359</v>
      </c>
      <c r="DH50" s="4830" t="s">
        <v>1528</v>
      </c>
      <c r="DI50" s="4823" t="s">
        <v>359</v>
      </c>
      <c r="DJ50" s="4828">
        <v>3735</v>
      </c>
      <c r="DK50" s="4823" t="s">
        <v>359</v>
      </c>
      <c r="DL50" s="4830" t="s">
        <v>1528</v>
      </c>
      <c r="DM50" s="4823" t="s">
        <v>359</v>
      </c>
      <c r="DN50" s="4828">
        <v>3735</v>
      </c>
      <c r="DO50" s="4823" t="s">
        <v>359</v>
      </c>
      <c r="DP50" s="4830" t="s">
        <v>1528</v>
      </c>
      <c r="DQ50" s="4823" t="s">
        <v>359</v>
      </c>
      <c r="DR50" s="4828">
        <v>3735</v>
      </c>
      <c r="DS50" s="4823" t="s">
        <v>359</v>
      </c>
      <c r="DT50" s="4830" t="s">
        <v>1528</v>
      </c>
      <c r="DU50" s="4823" t="s">
        <v>359</v>
      </c>
      <c r="DV50" s="4831">
        <f t="shared" si="1"/>
        <v>55488</v>
      </c>
      <c r="DW50" s="4823" t="s">
        <v>644</v>
      </c>
      <c r="DX50" s="4823" t="s">
        <v>289</v>
      </c>
      <c r="DY50" s="4823" t="s">
        <v>645</v>
      </c>
      <c r="DZ50" s="4823" t="s">
        <v>705</v>
      </c>
      <c r="EA50" s="4823">
        <v>3779595</v>
      </c>
      <c r="EB50" s="4581" t="s">
        <v>647</v>
      </c>
      <c r="EC50" s="4823"/>
      <c r="ED50" s="4823" t="s">
        <v>359</v>
      </c>
      <c r="EE50" s="4823" t="s">
        <v>359</v>
      </c>
      <c r="EF50" s="4823" t="s">
        <v>359</v>
      </c>
      <c r="EG50" s="4823" t="s">
        <v>359</v>
      </c>
      <c r="EH50" s="4833" t="s">
        <v>359</v>
      </c>
    </row>
    <row r="51" spans="1:138" ht="168.75" customHeight="1">
      <c r="A51" s="4842" t="s">
        <v>1536</v>
      </c>
      <c r="B51" s="4344">
        <v>0.11</v>
      </c>
      <c r="C51" s="4770" t="s">
        <v>2029</v>
      </c>
      <c r="D51" s="4338">
        <v>2.75E-2</v>
      </c>
      <c r="E51" s="4770" t="s">
        <v>2028</v>
      </c>
      <c r="F51" s="4770" t="s">
        <v>1558</v>
      </c>
      <c r="G51" s="4770" t="s">
        <v>11</v>
      </c>
      <c r="H51" s="4770" t="s">
        <v>29</v>
      </c>
      <c r="I51" s="4770">
        <v>12</v>
      </c>
      <c r="J51" s="4770">
        <v>2023</v>
      </c>
      <c r="K51" s="4746"/>
      <c r="L51" s="4746">
        <v>50770</v>
      </c>
      <c r="M51" s="4770">
        <v>12</v>
      </c>
      <c r="N51" s="4770">
        <v>11.86</v>
      </c>
      <c r="O51" s="4770">
        <v>11.71</v>
      </c>
      <c r="P51" s="4770">
        <v>11.57</v>
      </c>
      <c r="Q51" s="4770">
        <v>11.43</v>
      </c>
      <c r="R51" s="4770">
        <v>11.29</v>
      </c>
      <c r="S51" s="4770">
        <v>11.14</v>
      </c>
      <c r="T51" s="4770">
        <v>11</v>
      </c>
      <c r="U51" s="4770">
        <v>10.86</v>
      </c>
      <c r="V51" s="4770">
        <v>10.71</v>
      </c>
      <c r="W51" s="4770">
        <v>10.57</v>
      </c>
      <c r="X51" s="4770">
        <v>10.43</v>
      </c>
      <c r="Y51" s="4770">
        <v>10.29</v>
      </c>
      <c r="Z51" s="4770">
        <v>10.14</v>
      </c>
      <c r="AA51" s="4770">
        <v>10</v>
      </c>
      <c r="AB51" s="4770">
        <v>10</v>
      </c>
      <c r="AC51" s="4770">
        <v>10</v>
      </c>
      <c r="AD51" s="4770" t="s">
        <v>698</v>
      </c>
      <c r="AE51" s="4770" t="s">
        <v>2034</v>
      </c>
      <c r="AF51" s="4338">
        <v>9.1000000000000004E-3</v>
      </c>
      <c r="AG51" s="4780" t="s">
        <v>2035</v>
      </c>
      <c r="AH51" s="4780" t="s">
        <v>1572</v>
      </c>
      <c r="AI51" s="4772" t="s">
        <v>1568</v>
      </c>
      <c r="AJ51" s="4770" t="s">
        <v>1569</v>
      </c>
      <c r="AK51" s="4770" t="s">
        <v>11</v>
      </c>
      <c r="AL51" s="4770" t="s">
        <v>20</v>
      </c>
      <c r="AM51" s="4311" t="str">
        <f t="shared" si="0"/>
        <v>NO</v>
      </c>
      <c r="AN51" s="4770" t="s">
        <v>437</v>
      </c>
      <c r="AO51" s="4770">
        <v>3896</v>
      </c>
      <c r="AP51" s="4770">
        <v>2022</v>
      </c>
      <c r="AQ51" s="4746"/>
      <c r="AR51" s="4746">
        <v>50770</v>
      </c>
      <c r="AS51" s="4770">
        <v>826</v>
      </c>
      <c r="AT51" s="4770">
        <v>0</v>
      </c>
      <c r="AU51" s="4770">
        <v>675</v>
      </c>
      <c r="AV51" s="4770">
        <v>0</v>
      </c>
      <c r="AW51" s="4770">
        <v>0</v>
      </c>
      <c r="AX51" s="4770">
        <v>0</v>
      </c>
      <c r="AY51" s="4770">
        <v>0</v>
      </c>
      <c r="AZ51" s="4770">
        <v>7800</v>
      </c>
      <c r="BA51" s="4770">
        <v>0</v>
      </c>
      <c r="BB51" s="4770">
        <v>0</v>
      </c>
      <c r="BC51" s="4770">
        <v>875</v>
      </c>
      <c r="BD51" s="4770">
        <v>0</v>
      </c>
      <c r="BE51" s="4770">
        <v>0</v>
      </c>
      <c r="BF51" s="4770">
        <v>0</v>
      </c>
      <c r="BG51" s="4770">
        <v>0</v>
      </c>
      <c r="BH51" s="4770">
        <v>0</v>
      </c>
      <c r="BI51" s="4770">
        <f>SUM(AS51:BH51)</f>
        <v>10176</v>
      </c>
      <c r="BJ51" s="4776">
        <v>39500</v>
      </c>
      <c r="BK51" s="4776">
        <v>39500</v>
      </c>
      <c r="BL51" s="4776" t="s">
        <v>574</v>
      </c>
      <c r="BM51" s="4777">
        <v>7797</v>
      </c>
      <c r="BN51" s="4776"/>
      <c r="BO51" s="4776"/>
      <c r="BP51" s="4778"/>
      <c r="BQ51" s="4777"/>
      <c r="BR51" s="4776">
        <v>20250</v>
      </c>
      <c r="BS51" s="4770" t="s">
        <v>359</v>
      </c>
      <c r="BT51" s="4778" t="s">
        <v>574</v>
      </c>
      <c r="BU51" s="4770" t="s">
        <v>359</v>
      </c>
      <c r="BV51" s="4776"/>
      <c r="BW51" s="4770" t="s">
        <v>359</v>
      </c>
      <c r="BX51" s="4778"/>
      <c r="BY51" s="4770" t="s">
        <v>359</v>
      </c>
      <c r="BZ51" s="4776"/>
      <c r="CA51" s="4770" t="s">
        <v>359</v>
      </c>
      <c r="CB51" s="4778"/>
      <c r="CC51" s="4770" t="s">
        <v>359</v>
      </c>
      <c r="CD51" s="4776"/>
      <c r="CE51" s="4770" t="s">
        <v>359</v>
      </c>
      <c r="CF51" s="4778"/>
      <c r="CG51" s="4770" t="s">
        <v>359</v>
      </c>
      <c r="CH51" s="4776"/>
      <c r="CI51" s="4770" t="s">
        <v>359</v>
      </c>
      <c r="CJ51" s="4778"/>
      <c r="CK51" s="4770" t="s">
        <v>359</v>
      </c>
      <c r="CL51" s="4776">
        <v>187</v>
      </c>
      <c r="CM51" s="4770" t="s">
        <v>359</v>
      </c>
      <c r="CN51" s="4778" t="s">
        <v>574</v>
      </c>
      <c r="CO51" s="4770" t="s">
        <v>359</v>
      </c>
      <c r="CP51" s="4776"/>
      <c r="CQ51" s="4770" t="s">
        <v>359</v>
      </c>
      <c r="CR51" s="4778"/>
      <c r="CS51" s="4770" t="s">
        <v>359</v>
      </c>
      <c r="CT51" s="4776"/>
      <c r="CU51" s="4770" t="s">
        <v>359</v>
      </c>
      <c r="CV51" s="4778"/>
      <c r="CW51" s="4770" t="s">
        <v>359</v>
      </c>
      <c r="CX51" s="4776">
        <v>50800</v>
      </c>
      <c r="CY51" s="4770" t="s">
        <v>359</v>
      </c>
      <c r="CZ51" s="4778" t="s">
        <v>574</v>
      </c>
      <c r="DA51" s="4770" t="s">
        <v>359</v>
      </c>
      <c r="DB51" s="4776"/>
      <c r="DC51" s="4770" t="s">
        <v>359</v>
      </c>
      <c r="DD51" s="4778"/>
      <c r="DE51" s="4770" t="s">
        <v>359</v>
      </c>
      <c r="DF51" s="4776"/>
      <c r="DG51" s="4770" t="s">
        <v>359</v>
      </c>
      <c r="DH51" s="4778"/>
      <c r="DI51" s="4770" t="s">
        <v>359</v>
      </c>
      <c r="DJ51" s="4776"/>
      <c r="DK51" s="4770" t="s">
        <v>359</v>
      </c>
      <c r="DL51" s="4778"/>
      <c r="DM51" s="4770" t="s">
        <v>359</v>
      </c>
      <c r="DN51" s="4776"/>
      <c r="DO51" s="4770" t="s">
        <v>359</v>
      </c>
      <c r="DP51" s="4778"/>
      <c r="DQ51" s="4770" t="s">
        <v>359</v>
      </c>
      <c r="DR51" s="4776"/>
      <c r="DS51" s="4770" t="s">
        <v>359</v>
      </c>
      <c r="DT51" s="4778"/>
      <c r="DU51" s="4770" t="s">
        <v>359</v>
      </c>
      <c r="DV51" s="4779">
        <f t="shared" si="1"/>
        <v>110737</v>
      </c>
      <c r="DW51" s="4770" t="s">
        <v>644</v>
      </c>
      <c r="DX51" s="4770" t="s">
        <v>289</v>
      </c>
      <c r="DY51" s="4770" t="s">
        <v>645</v>
      </c>
      <c r="DZ51" s="4770" t="s">
        <v>705</v>
      </c>
      <c r="EA51" s="4770">
        <v>3779595</v>
      </c>
      <c r="EB51" s="4328" t="s">
        <v>647</v>
      </c>
      <c r="EC51" s="4770"/>
      <c r="ED51" s="4770" t="s">
        <v>359</v>
      </c>
      <c r="EE51" s="4770" t="s">
        <v>359</v>
      </c>
      <c r="EF51" s="4770" t="s">
        <v>359</v>
      </c>
      <c r="EG51" s="4770" t="s">
        <v>359</v>
      </c>
      <c r="EH51" s="4781" t="s">
        <v>359</v>
      </c>
    </row>
    <row r="52" spans="1:138" ht="141.75">
      <c r="A52" s="4842" t="s">
        <v>1536</v>
      </c>
      <c r="B52" s="4344">
        <v>0.11</v>
      </c>
      <c r="C52" s="4770" t="s">
        <v>2038</v>
      </c>
      <c r="D52" s="4338">
        <v>2.75E-2</v>
      </c>
      <c r="E52" s="4770" t="s">
        <v>2037</v>
      </c>
      <c r="F52" s="4770" t="s">
        <v>1574</v>
      </c>
      <c r="G52" s="4770" t="s">
        <v>11</v>
      </c>
      <c r="H52" s="4770" t="s">
        <v>29</v>
      </c>
      <c r="I52" s="4771">
        <v>6.6199999999999995E-2</v>
      </c>
      <c r="J52" s="4770">
        <v>2022</v>
      </c>
      <c r="K52" s="4746"/>
      <c r="L52" s="4746">
        <v>50770</v>
      </c>
      <c r="M52" s="4771">
        <v>5.8799999999999998E-2</v>
      </c>
      <c r="N52" s="4771">
        <v>5.7599999999999998E-2</v>
      </c>
      <c r="O52" s="4771">
        <v>5.6500000000000002E-2</v>
      </c>
      <c r="P52" s="4771">
        <v>5.5300000000000002E-2</v>
      </c>
      <c r="Q52" s="4771">
        <v>5.4199999999999998E-2</v>
      </c>
      <c r="R52" s="4771">
        <v>5.3199999999999997E-2</v>
      </c>
      <c r="S52" s="4771">
        <v>5.21E-2</v>
      </c>
      <c r="T52" s="4771">
        <v>5.0999999999999997E-2</v>
      </c>
      <c r="U52" s="4771">
        <v>0.05</v>
      </c>
      <c r="V52" s="4771">
        <v>4.9000000000000002E-2</v>
      </c>
      <c r="W52" s="4771">
        <v>4.8000000000000001E-2</v>
      </c>
      <c r="X52" s="4771">
        <v>4.7100000000000003E-2</v>
      </c>
      <c r="Y52" s="4771">
        <v>4.6100000000000002E-2</v>
      </c>
      <c r="Z52" s="4771">
        <v>4.5199999999999997E-2</v>
      </c>
      <c r="AA52" s="4771">
        <v>4.4299999999999999E-2</v>
      </c>
      <c r="AB52" s="4771">
        <v>4.3400000000000001E-2</v>
      </c>
      <c r="AC52" s="4771">
        <v>4.3400000000000001E-2</v>
      </c>
      <c r="AD52" s="4770" t="s">
        <v>698</v>
      </c>
      <c r="AE52" s="4770" t="s">
        <v>2039</v>
      </c>
      <c r="AF52" s="4771">
        <v>1.37E-2</v>
      </c>
      <c r="AG52" s="4770" t="s">
        <v>1576</v>
      </c>
      <c r="AH52" s="4770" t="s">
        <v>2040</v>
      </c>
      <c r="AI52" s="4772" t="s">
        <v>1568</v>
      </c>
      <c r="AJ52" s="4770" t="s">
        <v>1569</v>
      </c>
      <c r="AK52" s="4770" t="s">
        <v>11</v>
      </c>
      <c r="AL52" s="4770" t="s">
        <v>26</v>
      </c>
      <c r="AM52" s="4311" t="str">
        <f t="shared" si="0"/>
        <v>SI</v>
      </c>
      <c r="AN52" s="4770">
        <v>349</v>
      </c>
      <c r="AO52" s="4773">
        <v>0.05</v>
      </c>
      <c r="AP52" s="4770">
        <v>2022</v>
      </c>
      <c r="AQ52" s="4746"/>
      <c r="AR52" s="4746">
        <v>50770</v>
      </c>
      <c r="AS52" s="4773">
        <v>0.05</v>
      </c>
      <c r="AT52" s="4773">
        <v>0.1</v>
      </c>
      <c r="AU52" s="4773">
        <v>0.2</v>
      </c>
      <c r="AV52" s="4773">
        <v>0.4</v>
      </c>
      <c r="AW52" s="4773">
        <v>1</v>
      </c>
      <c r="AX52" s="4770" t="s">
        <v>359</v>
      </c>
      <c r="AY52" s="4770" t="s">
        <v>359</v>
      </c>
      <c r="AZ52" s="4770" t="s">
        <v>359</v>
      </c>
      <c r="BA52" s="4770" t="s">
        <v>359</v>
      </c>
      <c r="BB52" s="4770" t="s">
        <v>359</v>
      </c>
      <c r="BC52" s="4770" t="s">
        <v>359</v>
      </c>
      <c r="BD52" s="4770" t="s">
        <v>359</v>
      </c>
      <c r="BE52" s="4770" t="s">
        <v>359</v>
      </c>
      <c r="BF52" s="4770" t="s">
        <v>359</v>
      </c>
      <c r="BG52" s="4770" t="s">
        <v>359</v>
      </c>
      <c r="BH52" s="4770" t="s">
        <v>359</v>
      </c>
      <c r="BI52" s="4773">
        <v>1</v>
      </c>
      <c r="BJ52" s="4776">
        <v>30000</v>
      </c>
      <c r="BK52" s="4776">
        <v>30000</v>
      </c>
      <c r="BL52" s="4776" t="s">
        <v>574</v>
      </c>
      <c r="BM52" s="4777">
        <v>7797</v>
      </c>
      <c r="BN52" s="4776">
        <v>45000</v>
      </c>
      <c r="BO52" s="4776">
        <v>45000</v>
      </c>
      <c r="BP52" s="4778" t="s">
        <v>574</v>
      </c>
      <c r="BQ52" s="4777">
        <v>7797</v>
      </c>
      <c r="BR52" s="4776">
        <v>75000</v>
      </c>
      <c r="BS52" s="4770"/>
      <c r="BT52" s="4778" t="s">
        <v>574</v>
      </c>
      <c r="BU52" s="4770"/>
      <c r="BV52" s="4776">
        <v>48000</v>
      </c>
      <c r="BW52" s="4770"/>
      <c r="BX52" s="4778" t="s">
        <v>574</v>
      </c>
      <c r="BY52" s="4770"/>
      <c r="BZ52" s="4776">
        <v>10000</v>
      </c>
      <c r="CA52" s="4770"/>
      <c r="CB52" s="4778" t="s">
        <v>574</v>
      </c>
      <c r="CC52" s="4770"/>
      <c r="CD52" s="4776"/>
      <c r="CE52" s="4770"/>
      <c r="CF52" s="4778"/>
      <c r="CG52" s="4770"/>
      <c r="CH52" s="4776"/>
      <c r="CI52" s="4770"/>
      <c r="CJ52" s="4778"/>
      <c r="CK52" s="4770"/>
      <c r="CL52" s="4776"/>
      <c r="CM52" s="4770"/>
      <c r="CN52" s="4778"/>
      <c r="CO52" s="4770"/>
      <c r="CP52" s="4776"/>
      <c r="CQ52" s="4770"/>
      <c r="CR52" s="4778"/>
      <c r="CS52" s="4770"/>
      <c r="CT52" s="4776"/>
      <c r="CU52" s="4770"/>
      <c r="CV52" s="4778"/>
      <c r="CW52" s="4770"/>
      <c r="CX52" s="4776"/>
      <c r="CY52" s="4770"/>
      <c r="CZ52" s="4778"/>
      <c r="DA52" s="4770"/>
      <c r="DB52" s="4776"/>
      <c r="DC52" s="4770"/>
      <c r="DD52" s="4778"/>
      <c r="DE52" s="4770"/>
      <c r="DF52" s="4776"/>
      <c r="DG52" s="4770"/>
      <c r="DH52" s="4778"/>
      <c r="DI52" s="4770"/>
      <c r="DJ52" s="4776"/>
      <c r="DK52" s="4770"/>
      <c r="DL52" s="4778"/>
      <c r="DM52" s="4770"/>
      <c r="DN52" s="4776"/>
      <c r="DO52" s="4770"/>
      <c r="DP52" s="4778"/>
      <c r="DQ52" s="4770"/>
      <c r="DR52" s="4776"/>
      <c r="DS52" s="4770"/>
      <c r="DT52" s="4778"/>
      <c r="DU52" s="4770"/>
      <c r="DV52" s="4779">
        <f t="shared" si="1"/>
        <v>208000</v>
      </c>
      <c r="DW52" s="4770" t="s">
        <v>644</v>
      </c>
      <c r="DX52" s="4770" t="s">
        <v>289</v>
      </c>
      <c r="DY52" s="4770" t="s">
        <v>645</v>
      </c>
      <c r="DZ52" s="4770" t="s">
        <v>705</v>
      </c>
      <c r="EA52" s="4770">
        <v>3779595</v>
      </c>
      <c r="EB52" s="4328" t="s">
        <v>647</v>
      </c>
      <c r="EC52" s="4770" t="s">
        <v>359</v>
      </c>
      <c r="ED52" s="4770" t="s">
        <v>359</v>
      </c>
      <c r="EE52" s="4770" t="s">
        <v>359</v>
      </c>
      <c r="EF52" s="4770" t="s">
        <v>359</v>
      </c>
      <c r="EG52" s="4770" t="s">
        <v>359</v>
      </c>
      <c r="EH52" s="4781" t="s">
        <v>359</v>
      </c>
    </row>
    <row r="53" spans="1:138" ht="168.75" customHeight="1">
      <c r="A53" s="4842" t="s">
        <v>1536</v>
      </c>
      <c r="B53" s="4344">
        <v>0.11</v>
      </c>
      <c r="C53" s="4770" t="s">
        <v>2038</v>
      </c>
      <c r="D53" s="4338">
        <v>2.75E-2</v>
      </c>
      <c r="E53" s="4770" t="s">
        <v>2037</v>
      </c>
      <c r="F53" s="4770" t="s">
        <v>2041</v>
      </c>
      <c r="G53" s="4770" t="s">
        <v>11</v>
      </c>
      <c r="H53" s="4770" t="s">
        <v>29</v>
      </c>
      <c r="I53" s="4771">
        <v>6.6199999999999995E-2</v>
      </c>
      <c r="J53" s="4770">
        <v>2022</v>
      </c>
      <c r="K53" s="4746"/>
      <c r="L53" s="4746">
        <v>50770</v>
      </c>
      <c r="M53" s="4771">
        <v>5.8799999999999998E-2</v>
      </c>
      <c r="N53" s="4771">
        <v>5.7599999999999998E-2</v>
      </c>
      <c r="O53" s="4771">
        <v>5.6500000000000002E-2</v>
      </c>
      <c r="P53" s="4771">
        <v>5.5300000000000002E-2</v>
      </c>
      <c r="Q53" s="4771">
        <v>5.4199999999999998E-2</v>
      </c>
      <c r="R53" s="4771">
        <v>5.3199999999999997E-2</v>
      </c>
      <c r="S53" s="4771">
        <v>5.21E-2</v>
      </c>
      <c r="T53" s="4771">
        <v>5.0999999999999997E-2</v>
      </c>
      <c r="U53" s="4771">
        <v>0.05</v>
      </c>
      <c r="V53" s="4771">
        <v>4.9000000000000002E-2</v>
      </c>
      <c r="W53" s="4771">
        <v>4.8000000000000001E-2</v>
      </c>
      <c r="X53" s="4771">
        <v>4.7100000000000003E-2</v>
      </c>
      <c r="Y53" s="4771">
        <v>4.6100000000000002E-2</v>
      </c>
      <c r="Z53" s="4771">
        <v>4.5199999999999997E-2</v>
      </c>
      <c r="AA53" s="4771">
        <v>4.4299999999999999E-2</v>
      </c>
      <c r="AB53" s="4771">
        <v>4.3400000000000001E-2</v>
      </c>
      <c r="AC53" s="4771">
        <v>4.3400000000000001E-2</v>
      </c>
      <c r="AD53" s="4770" t="s">
        <v>698</v>
      </c>
      <c r="AE53" s="4770" t="s">
        <v>2042</v>
      </c>
      <c r="AF53" s="4771">
        <v>1.37E-2</v>
      </c>
      <c r="AG53" s="4770" t="s">
        <v>2043</v>
      </c>
      <c r="AH53" s="4770" t="s">
        <v>2271</v>
      </c>
      <c r="AI53" s="4772" t="s">
        <v>1568</v>
      </c>
      <c r="AJ53" s="4770" t="s">
        <v>1569</v>
      </c>
      <c r="AK53" s="4770" t="s">
        <v>11</v>
      </c>
      <c r="AL53" s="4770" t="s">
        <v>20</v>
      </c>
      <c r="AM53" s="4311" t="str">
        <f t="shared" si="0"/>
        <v>NO</v>
      </c>
      <c r="AN53" s="4770" t="s">
        <v>437</v>
      </c>
      <c r="AO53" s="4770">
        <v>400</v>
      </c>
      <c r="AP53" s="4770">
        <v>2022</v>
      </c>
      <c r="AQ53" s="4746">
        <v>45658</v>
      </c>
      <c r="AR53" s="4746">
        <v>50770</v>
      </c>
      <c r="AS53" s="4770"/>
      <c r="AT53" s="4770" t="s">
        <v>359</v>
      </c>
      <c r="AU53" s="4770">
        <v>400</v>
      </c>
      <c r="AV53" s="4770" t="s">
        <v>359</v>
      </c>
      <c r="AW53" s="4770">
        <v>400</v>
      </c>
      <c r="AX53" s="4770" t="s">
        <v>359</v>
      </c>
      <c r="AY53" s="4770">
        <v>400</v>
      </c>
      <c r="AZ53" s="4770" t="s">
        <v>359</v>
      </c>
      <c r="BA53" s="4770">
        <v>400</v>
      </c>
      <c r="BB53" s="4770" t="s">
        <v>359</v>
      </c>
      <c r="BC53" s="4770">
        <v>400</v>
      </c>
      <c r="BD53" s="4770" t="s">
        <v>359</v>
      </c>
      <c r="BE53" s="4770">
        <v>400</v>
      </c>
      <c r="BF53" s="4770" t="s">
        <v>359</v>
      </c>
      <c r="BG53" s="4770">
        <v>400</v>
      </c>
      <c r="BH53" s="4770" t="s">
        <v>359</v>
      </c>
      <c r="BI53" s="4770">
        <f>SUM(AS53:BH53)</f>
        <v>2800</v>
      </c>
      <c r="BJ53" s="4776"/>
      <c r="BK53" s="4776"/>
      <c r="BL53" s="4776"/>
      <c r="BM53" s="4777"/>
      <c r="BN53" s="4776"/>
      <c r="BO53" s="4776"/>
      <c r="BP53" s="4778"/>
      <c r="BQ53" s="4777"/>
      <c r="BR53" s="4776">
        <v>5445</v>
      </c>
      <c r="BS53" s="4770" t="s">
        <v>359</v>
      </c>
      <c r="BT53" s="4778" t="s">
        <v>574</v>
      </c>
      <c r="BU53" s="4770" t="s">
        <v>359</v>
      </c>
      <c r="BV53" s="4776"/>
      <c r="BW53" s="4770" t="s">
        <v>359</v>
      </c>
      <c r="BX53" s="4778"/>
      <c r="BY53" s="4770" t="s">
        <v>359</v>
      </c>
      <c r="BZ53" s="4776">
        <v>5445</v>
      </c>
      <c r="CA53" s="4770" t="s">
        <v>359</v>
      </c>
      <c r="CB53" s="4778" t="s">
        <v>574</v>
      </c>
      <c r="CC53" s="4770" t="s">
        <v>359</v>
      </c>
      <c r="CD53" s="4776"/>
      <c r="CE53" s="4770" t="s">
        <v>359</v>
      </c>
      <c r="CF53" s="4778"/>
      <c r="CG53" s="4770" t="s">
        <v>359</v>
      </c>
      <c r="CH53" s="4776">
        <v>5445</v>
      </c>
      <c r="CI53" s="4770" t="s">
        <v>359</v>
      </c>
      <c r="CJ53" s="4778" t="s">
        <v>574</v>
      </c>
      <c r="CK53" s="4770" t="s">
        <v>359</v>
      </c>
      <c r="CL53" s="4776"/>
      <c r="CM53" s="4770" t="s">
        <v>359</v>
      </c>
      <c r="CN53" s="4778"/>
      <c r="CO53" s="4770" t="s">
        <v>359</v>
      </c>
      <c r="CP53" s="4776">
        <v>5445</v>
      </c>
      <c r="CQ53" s="4770" t="s">
        <v>359</v>
      </c>
      <c r="CR53" s="4778" t="s">
        <v>574</v>
      </c>
      <c r="CS53" s="4770" t="s">
        <v>359</v>
      </c>
      <c r="CT53" s="4776"/>
      <c r="CU53" s="4770" t="s">
        <v>359</v>
      </c>
      <c r="CV53" s="4778"/>
      <c r="CW53" s="4770" t="s">
        <v>359</v>
      </c>
      <c r="CX53" s="4776">
        <v>5445</v>
      </c>
      <c r="CY53" s="4770" t="s">
        <v>359</v>
      </c>
      <c r="CZ53" s="4778" t="s">
        <v>574</v>
      </c>
      <c r="DA53" s="4770" t="s">
        <v>359</v>
      </c>
      <c r="DB53" s="4776"/>
      <c r="DC53" s="4770" t="s">
        <v>359</v>
      </c>
      <c r="DD53" s="4778"/>
      <c r="DE53" s="4770" t="s">
        <v>359</v>
      </c>
      <c r="DF53" s="4776">
        <v>5445</v>
      </c>
      <c r="DG53" s="4770" t="s">
        <v>359</v>
      </c>
      <c r="DH53" s="4778" t="s">
        <v>574</v>
      </c>
      <c r="DI53" s="4770" t="s">
        <v>359</v>
      </c>
      <c r="DJ53" s="4776"/>
      <c r="DK53" s="4770" t="s">
        <v>359</v>
      </c>
      <c r="DL53" s="4778"/>
      <c r="DM53" s="4770" t="s">
        <v>359</v>
      </c>
      <c r="DN53" s="4776">
        <v>5445</v>
      </c>
      <c r="DO53" s="4770" t="s">
        <v>359</v>
      </c>
      <c r="DP53" s="4778" t="s">
        <v>574</v>
      </c>
      <c r="DQ53" s="4770" t="s">
        <v>359</v>
      </c>
      <c r="DR53" s="4776"/>
      <c r="DS53" s="4770" t="s">
        <v>359</v>
      </c>
      <c r="DT53" s="4778"/>
      <c r="DU53" s="4770" t="s">
        <v>359</v>
      </c>
      <c r="DV53" s="4779">
        <f t="shared" si="1"/>
        <v>38115</v>
      </c>
      <c r="DW53" s="4770" t="s">
        <v>644</v>
      </c>
      <c r="DX53" s="4770" t="s">
        <v>289</v>
      </c>
      <c r="DY53" s="4770" t="s">
        <v>645</v>
      </c>
      <c r="DZ53" s="4770" t="s">
        <v>705</v>
      </c>
      <c r="EA53" s="4770">
        <v>3779595</v>
      </c>
      <c r="EB53" s="4328" t="s">
        <v>647</v>
      </c>
      <c r="EC53" s="4777"/>
      <c r="ED53" s="4777"/>
      <c r="EE53" s="4777"/>
      <c r="EF53" s="4777"/>
      <c r="EG53" s="4777"/>
      <c r="EH53" s="4843"/>
    </row>
    <row r="54" spans="1:138" s="4346" customFormat="1" ht="168.75" customHeight="1">
      <c r="A54" s="4842" t="s">
        <v>1536</v>
      </c>
      <c r="B54" s="4344">
        <v>0.11</v>
      </c>
      <c r="C54" s="4331" t="s">
        <v>2048</v>
      </c>
      <c r="D54" s="4345">
        <v>2.75E-2</v>
      </c>
      <c r="E54" s="3967" t="s">
        <v>2272</v>
      </c>
      <c r="F54" s="3967" t="s">
        <v>2273</v>
      </c>
      <c r="G54" s="4770" t="s">
        <v>572</v>
      </c>
      <c r="H54" s="4770" t="s">
        <v>26</v>
      </c>
      <c r="I54" s="4770" t="s">
        <v>437</v>
      </c>
      <c r="J54" s="4770" t="s">
        <v>437</v>
      </c>
      <c r="K54" s="4746"/>
      <c r="L54" s="4746">
        <v>50770</v>
      </c>
      <c r="M54" s="4248">
        <v>0.05</v>
      </c>
      <c r="N54" s="4248">
        <v>0.1</v>
      </c>
      <c r="O54" s="4248">
        <v>0.5</v>
      </c>
      <c r="P54" s="4248">
        <v>0.54</v>
      </c>
      <c r="Q54" s="4248">
        <v>0.57999999999999996</v>
      </c>
      <c r="R54" s="4248">
        <v>0.62</v>
      </c>
      <c r="S54" s="4248">
        <v>0.64</v>
      </c>
      <c r="T54" s="4248">
        <v>0.68</v>
      </c>
      <c r="U54" s="4248">
        <v>0.72</v>
      </c>
      <c r="V54" s="4248">
        <v>0.76</v>
      </c>
      <c r="W54" s="4248">
        <v>0.8</v>
      </c>
      <c r="X54" s="4248">
        <v>0.84</v>
      </c>
      <c r="Y54" s="4248">
        <v>0.88</v>
      </c>
      <c r="Z54" s="4248">
        <v>0.92</v>
      </c>
      <c r="AA54" s="4248">
        <v>0.96</v>
      </c>
      <c r="AB54" s="4248">
        <v>1</v>
      </c>
      <c r="AC54" s="4773">
        <v>1</v>
      </c>
      <c r="AD54" s="4770"/>
      <c r="AE54" s="4770" t="s">
        <v>2050</v>
      </c>
      <c r="AF54" s="4771">
        <v>9.1000000000000004E-3</v>
      </c>
      <c r="AG54" s="4770" t="s">
        <v>2274</v>
      </c>
      <c r="AH54" s="4770" t="s">
        <v>2052</v>
      </c>
      <c r="AI54" s="4770" t="s">
        <v>283</v>
      </c>
      <c r="AJ54" s="4770" t="s">
        <v>1386</v>
      </c>
      <c r="AK54" s="4770" t="s">
        <v>278</v>
      </c>
      <c r="AL54" s="4770" t="s">
        <v>20</v>
      </c>
      <c r="AM54" s="4311" t="str">
        <f t="shared" si="0"/>
        <v>NO</v>
      </c>
      <c r="AN54" s="4770" t="s">
        <v>437</v>
      </c>
      <c r="AO54" s="4770" t="s">
        <v>437</v>
      </c>
      <c r="AP54" s="4770" t="s">
        <v>437</v>
      </c>
      <c r="AQ54" s="4746">
        <v>45292</v>
      </c>
      <c r="AR54" s="4746">
        <v>50770</v>
      </c>
      <c r="AS54" s="4770">
        <v>0</v>
      </c>
      <c r="AT54" s="4770">
        <v>2</v>
      </c>
      <c r="AU54" s="4770">
        <v>2</v>
      </c>
      <c r="AV54" s="4770">
        <v>2</v>
      </c>
      <c r="AW54" s="4770">
        <v>2</v>
      </c>
      <c r="AX54" s="4770">
        <v>2</v>
      </c>
      <c r="AY54" s="4770">
        <v>2</v>
      </c>
      <c r="AZ54" s="4770">
        <v>2</v>
      </c>
      <c r="BA54" s="4770">
        <v>2</v>
      </c>
      <c r="BB54" s="4770">
        <v>2</v>
      </c>
      <c r="BC54" s="4770">
        <v>2</v>
      </c>
      <c r="BD54" s="4770">
        <v>2</v>
      </c>
      <c r="BE54" s="4770">
        <v>2</v>
      </c>
      <c r="BF54" s="4770">
        <v>2</v>
      </c>
      <c r="BG54" s="4770">
        <v>2</v>
      </c>
      <c r="BH54" s="4770">
        <v>2</v>
      </c>
      <c r="BI54" s="4800">
        <f>SUM(AS54:BH54)</f>
        <v>30</v>
      </c>
      <c r="BJ54" s="4776"/>
      <c r="BK54" s="4776"/>
      <c r="BL54" s="4776"/>
      <c r="BM54" s="4777"/>
      <c r="BN54" s="4776">
        <v>28</v>
      </c>
      <c r="BO54" s="4776">
        <v>28</v>
      </c>
      <c r="BP54" s="4778" t="s">
        <v>574</v>
      </c>
      <c r="BQ54" s="4777">
        <v>7692</v>
      </c>
      <c r="BR54" s="4776">
        <v>28</v>
      </c>
      <c r="BS54" s="4770"/>
      <c r="BT54" s="4778" t="s">
        <v>574</v>
      </c>
      <c r="BU54" s="4770"/>
      <c r="BV54" s="4776">
        <v>28</v>
      </c>
      <c r="BW54" s="4770"/>
      <c r="BX54" s="4778" t="s">
        <v>574</v>
      </c>
      <c r="BY54" s="4770"/>
      <c r="BZ54" s="4776">
        <v>28</v>
      </c>
      <c r="CA54" s="4770"/>
      <c r="CB54" s="4778" t="s">
        <v>574</v>
      </c>
      <c r="CC54" s="4770"/>
      <c r="CD54" s="4776">
        <v>28</v>
      </c>
      <c r="CE54" s="4770"/>
      <c r="CF54" s="4778" t="s">
        <v>574</v>
      </c>
      <c r="CG54" s="4770"/>
      <c r="CH54" s="4776">
        <v>28</v>
      </c>
      <c r="CI54" s="4770"/>
      <c r="CJ54" s="4778" t="s">
        <v>574</v>
      </c>
      <c r="CK54" s="4770"/>
      <c r="CL54" s="4776">
        <v>28</v>
      </c>
      <c r="CM54" s="4770"/>
      <c r="CN54" s="4778" t="s">
        <v>574</v>
      </c>
      <c r="CO54" s="4770"/>
      <c r="CP54" s="4776">
        <v>28</v>
      </c>
      <c r="CQ54" s="4770"/>
      <c r="CR54" s="4778" t="s">
        <v>574</v>
      </c>
      <c r="CS54" s="4770"/>
      <c r="CT54" s="4776">
        <v>28</v>
      </c>
      <c r="CU54" s="4770"/>
      <c r="CV54" s="4778" t="s">
        <v>574</v>
      </c>
      <c r="CW54" s="4770"/>
      <c r="CX54" s="4776">
        <v>28</v>
      </c>
      <c r="CY54" s="4770"/>
      <c r="CZ54" s="4778" t="s">
        <v>574</v>
      </c>
      <c r="DA54" s="4770"/>
      <c r="DB54" s="4776">
        <v>28</v>
      </c>
      <c r="DC54" s="4770"/>
      <c r="DD54" s="4778" t="s">
        <v>574</v>
      </c>
      <c r="DE54" s="4770"/>
      <c r="DF54" s="4776">
        <v>28</v>
      </c>
      <c r="DG54" s="4770"/>
      <c r="DH54" s="4778" t="s">
        <v>574</v>
      </c>
      <c r="DI54" s="4770"/>
      <c r="DJ54" s="4776">
        <v>28</v>
      </c>
      <c r="DK54" s="4770"/>
      <c r="DL54" s="4778" t="s">
        <v>574</v>
      </c>
      <c r="DM54" s="4770"/>
      <c r="DN54" s="4776">
        <v>28</v>
      </c>
      <c r="DO54" s="4770"/>
      <c r="DP54" s="4778" t="s">
        <v>574</v>
      </c>
      <c r="DQ54" s="4770"/>
      <c r="DR54" s="4776">
        <v>28</v>
      </c>
      <c r="DS54" s="4770"/>
      <c r="DT54" s="4778" t="s">
        <v>574</v>
      </c>
      <c r="DU54" s="4770"/>
      <c r="DV54" s="4779">
        <f t="shared" si="1"/>
        <v>420</v>
      </c>
      <c r="DW54" s="4780" t="s">
        <v>288</v>
      </c>
      <c r="DX54" s="4780" t="s">
        <v>289</v>
      </c>
      <c r="DY54" s="4770" t="s">
        <v>656</v>
      </c>
      <c r="DZ54" s="4780" t="s">
        <v>1376</v>
      </c>
      <c r="EA54" s="4780">
        <v>3779595</v>
      </c>
      <c r="EB54" s="4312" t="s">
        <v>1377</v>
      </c>
      <c r="EC54" s="4770"/>
      <c r="ED54" s="4770"/>
      <c r="EE54" s="4770"/>
      <c r="EF54" s="4770"/>
      <c r="EG54" s="4770"/>
      <c r="EH54" s="4781"/>
    </row>
    <row r="55" spans="1:138" ht="168.75" customHeight="1">
      <c r="A55" s="4842" t="s">
        <v>1536</v>
      </c>
      <c r="B55" s="4344">
        <v>0.11</v>
      </c>
      <c r="C55" s="4331" t="s">
        <v>2048</v>
      </c>
      <c r="D55" s="4345">
        <v>2.75E-2</v>
      </c>
      <c r="E55" s="3967" t="s">
        <v>2272</v>
      </c>
      <c r="F55" s="3967" t="s">
        <v>2273</v>
      </c>
      <c r="G55" s="4770" t="s">
        <v>572</v>
      </c>
      <c r="H55" s="4770" t="s">
        <v>26</v>
      </c>
      <c r="I55" s="4770" t="s">
        <v>437</v>
      </c>
      <c r="J55" s="4770" t="s">
        <v>437</v>
      </c>
      <c r="K55" s="4746"/>
      <c r="L55" s="4746">
        <v>50770</v>
      </c>
      <c r="M55" s="4248">
        <v>0.05</v>
      </c>
      <c r="N55" s="4248">
        <v>0.1</v>
      </c>
      <c r="O55" s="4248">
        <v>0.5</v>
      </c>
      <c r="P55" s="4248">
        <v>0.54</v>
      </c>
      <c r="Q55" s="4248">
        <v>0.57999999999999996</v>
      </c>
      <c r="R55" s="4248">
        <v>0.62</v>
      </c>
      <c r="S55" s="4248">
        <v>0.64</v>
      </c>
      <c r="T55" s="4248">
        <v>0.68</v>
      </c>
      <c r="U55" s="4248">
        <v>0.72</v>
      </c>
      <c r="V55" s="4248">
        <v>0.76</v>
      </c>
      <c r="W55" s="4248">
        <v>0.8</v>
      </c>
      <c r="X55" s="4248">
        <v>0.84</v>
      </c>
      <c r="Y55" s="4248">
        <v>0.88</v>
      </c>
      <c r="Z55" s="4248">
        <v>0.92</v>
      </c>
      <c r="AA55" s="4248">
        <v>0.96</v>
      </c>
      <c r="AB55" s="4248">
        <v>1</v>
      </c>
      <c r="AC55" s="4773">
        <v>1</v>
      </c>
      <c r="AD55" s="4770" t="s">
        <v>1588</v>
      </c>
      <c r="AE55" s="4770" t="s">
        <v>2053</v>
      </c>
      <c r="AF55" s="4771">
        <v>9.1000000000000004E-3</v>
      </c>
      <c r="AG55" s="4770" t="s">
        <v>2054</v>
      </c>
      <c r="AH55" s="4770" t="s">
        <v>2055</v>
      </c>
      <c r="AI55" s="4347" t="s">
        <v>1310</v>
      </c>
      <c r="AJ55" s="4770" t="s">
        <v>1386</v>
      </c>
      <c r="AK55" s="4770" t="s">
        <v>5</v>
      </c>
      <c r="AL55" s="4770" t="s">
        <v>20</v>
      </c>
      <c r="AM55" s="4311" t="str">
        <f t="shared" si="0"/>
        <v>NO</v>
      </c>
      <c r="AN55" s="4770" t="s">
        <v>437</v>
      </c>
      <c r="AO55" s="4770" t="s">
        <v>437</v>
      </c>
      <c r="AP55" s="4770" t="s">
        <v>437</v>
      </c>
      <c r="AQ55" s="4746">
        <v>45292</v>
      </c>
      <c r="AR55" s="4746">
        <v>50770</v>
      </c>
      <c r="AS55" s="4770">
        <v>0</v>
      </c>
      <c r="AT55" s="4770">
        <v>1</v>
      </c>
      <c r="AU55" s="4770">
        <v>1</v>
      </c>
      <c r="AV55" s="4770">
        <v>1</v>
      </c>
      <c r="AW55" s="4770">
        <v>1</v>
      </c>
      <c r="AX55" s="4770">
        <v>1</v>
      </c>
      <c r="AY55" s="4770">
        <v>1</v>
      </c>
      <c r="AZ55" s="4770">
        <v>1</v>
      </c>
      <c r="BA55" s="4770">
        <v>1</v>
      </c>
      <c r="BB55" s="4770">
        <v>1</v>
      </c>
      <c r="BC55" s="4770">
        <v>1</v>
      </c>
      <c r="BD55" s="4770">
        <v>1</v>
      </c>
      <c r="BE55" s="4770">
        <v>1</v>
      </c>
      <c r="BF55" s="4770">
        <v>1</v>
      </c>
      <c r="BG55" s="4770">
        <v>1</v>
      </c>
      <c r="BH55" s="4770">
        <v>1</v>
      </c>
      <c r="BI55" s="4800">
        <f>SUM(AS55:BH55)</f>
        <v>15</v>
      </c>
      <c r="BJ55" s="4776"/>
      <c r="BK55" s="4776"/>
      <c r="BL55" s="4776"/>
      <c r="BM55" s="4777"/>
      <c r="BN55" s="4776">
        <v>35</v>
      </c>
      <c r="BO55" s="4776">
        <v>35</v>
      </c>
      <c r="BP55" s="4778" t="s">
        <v>574</v>
      </c>
      <c r="BQ55" s="4777">
        <v>7695</v>
      </c>
      <c r="BR55" s="4776">
        <v>35</v>
      </c>
      <c r="BS55" s="4770"/>
      <c r="BT55" s="4778" t="s">
        <v>574</v>
      </c>
      <c r="BU55" s="4770"/>
      <c r="BV55" s="4776">
        <v>35</v>
      </c>
      <c r="BW55" s="4770"/>
      <c r="BX55" s="4778" t="s">
        <v>574</v>
      </c>
      <c r="BY55" s="4770"/>
      <c r="BZ55" s="4776">
        <v>35</v>
      </c>
      <c r="CA55" s="4770"/>
      <c r="CB55" s="4778" t="s">
        <v>574</v>
      </c>
      <c r="CC55" s="4770"/>
      <c r="CD55" s="4776">
        <v>35</v>
      </c>
      <c r="CE55" s="4770"/>
      <c r="CF55" s="4778" t="s">
        <v>574</v>
      </c>
      <c r="CG55" s="4770"/>
      <c r="CH55" s="4776">
        <v>35</v>
      </c>
      <c r="CI55" s="4770"/>
      <c r="CJ55" s="4778" t="s">
        <v>574</v>
      </c>
      <c r="CK55" s="4770"/>
      <c r="CL55" s="4776">
        <v>35</v>
      </c>
      <c r="CM55" s="4770"/>
      <c r="CN55" s="4778" t="s">
        <v>574</v>
      </c>
      <c r="CO55" s="4770"/>
      <c r="CP55" s="4776">
        <v>35</v>
      </c>
      <c r="CQ55" s="4770"/>
      <c r="CR55" s="4778" t="s">
        <v>574</v>
      </c>
      <c r="CS55" s="4770"/>
      <c r="CT55" s="4776">
        <v>35</v>
      </c>
      <c r="CU55" s="4770"/>
      <c r="CV55" s="4778" t="s">
        <v>574</v>
      </c>
      <c r="CW55" s="4770"/>
      <c r="CX55" s="4776">
        <v>35</v>
      </c>
      <c r="CY55" s="4770"/>
      <c r="CZ55" s="4778" t="s">
        <v>574</v>
      </c>
      <c r="DA55" s="4770"/>
      <c r="DB55" s="4776">
        <v>35</v>
      </c>
      <c r="DC55" s="4770"/>
      <c r="DD55" s="4778" t="s">
        <v>574</v>
      </c>
      <c r="DE55" s="4770"/>
      <c r="DF55" s="4776">
        <v>35</v>
      </c>
      <c r="DG55" s="4770"/>
      <c r="DH55" s="4778" t="s">
        <v>574</v>
      </c>
      <c r="DI55" s="4770"/>
      <c r="DJ55" s="4776">
        <v>35</v>
      </c>
      <c r="DK55" s="4770"/>
      <c r="DL55" s="4778" t="s">
        <v>574</v>
      </c>
      <c r="DM55" s="4770"/>
      <c r="DN55" s="4776">
        <v>35</v>
      </c>
      <c r="DO55" s="4770"/>
      <c r="DP55" s="4778" t="s">
        <v>574</v>
      </c>
      <c r="DQ55" s="4770"/>
      <c r="DR55" s="4776">
        <v>35</v>
      </c>
      <c r="DS55" s="4770"/>
      <c r="DT55" s="4778" t="s">
        <v>574</v>
      </c>
      <c r="DU55" s="4770"/>
      <c r="DV55" s="4779">
        <f t="shared" si="1"/>
        <v>525</v>
      </c>
      <c r="DW55" s="4770" t="s">
        <v>288</v>
      </c>
      <c r="DX55" s="4770" t="s">
        <v>289</v>
      </c>
      <c r="DY55" s="4770" t="s">
        <v>656</v>
      </c>
      <c r="DZ55" s="4770" t="s">
        <v>1376</v>
      </c>
      <c r="EA55" s="4770">
        <v>3779595</v>
      </c>
      <c r="EB55" s="4334" t="s">
        <v>1377</v>
      </c>
      <c r="EC55" s="4770"/>
      <c r="ED55" s="4770"/>
      <c r="EE55" s="4770" t="s">
        <v>359</v>
      </c>
      <c r="EF55" s="4770" t="s">
        <v>359</v>
      </c>
      <c r="EG55" s="4770" t="s">
        <v>359</v>
      </c>
      <c r="EH55" s="4781" t="s">
        <v>359</v>
      </c>
    </row>
    <row r="56" spans="1:138" ht="168.75" customHeight="1">
      <c r="A56" s="4842" t="s">
        <v>1536</v>
      </c>
      <c r="B56" s="4344">
        <v>0.11</v>
      </c>
      <c r="C56" s="4331" t="s">
        <v>2048</v>
      </c>
      <c r="D56" s="4345">
        <v>2.75E-2</v>
      </c>
      <c r="E56" s="3967" t="s">
        <v>2272</v>
      </c>
      <c r="F56" s="3967" t="s">
        <v>2273</v>
      </c>
      <c r="G56" s="4770" t="s">
        <v>572</v>
      </c>
      <c r="H56" s="4770" t="s">
        <v>26</v>
      </c>
      <c r="I56" s="4770" t="s">
        <v>437</v>
      </c>
      <c r="J56" s="4770" t="s">
        <v>437</v>
      </c>
      <c r="K56" s="4746"/>
      <c r="L56" s="4746">
        <v>50770</v>
      </c>
      <c r="M56" s="4248">
        <v>0.05</v>
      </c>
      <c r="N56" s="4248">
        <v>0.1</v>
      </c>
      <c r="O56" s="4248">
        <v>0.5</v>
      </c>
      <c r="P56" s="4248">
        <v>0.54</v>
      </c>
      <c r="Q56" s="4248">
        <v>0.57999999999999996</v>
      </c>
      <c r="R56" s="4248">
        <v>0.62</v>
      </c>
      <c r="S56" s="4248">
        <v>0.64</v>
      </c>
      <c r="T56" s="4248">
        <v>0.68</v>
      </c>
      <c r="U56" s="4248">
        <v>0.72</v>
      </c>
      <c r="V56" s="4248">
        <v>0.76</v>
      </c>
      <c r="W56" s="4248">
        <v>0.8</v>
      </c>
      <c r="X56" s="4248">
        <v>0.84</v>
      </c>
      <c r="Y56" s="4248">
        <v>0.88</v>
      </c>
      <c r="Z56" s="4248">
        <v>0.92</v>
      </c>
      <c r="AA56" s="4248">
        <v>0.96</v>
      </c>
      <c r="AB56" s="4248">
        <v>1</v>
      </c>
      <c r="AC56" s="4773">
        <v>1</v>
      </c>
      <c r="AD56" s="4770" t="s">
        <v>1588</v>
      </c>
      <c r="AE56" s="4770" t="s">
        <v>2056</v>
      </c>
      <c r="AF56" s="4771">
        <v>9.1000000000000004E-3</v>
      </c>
      <c r="AG56" s="4770" t="s">
        <v>2057</v>
      </c>
      <c r="AH56" s="4770" t="s">
        <v>2058</v>
      </c>
      <c r="AI56" s="4770" t="s">
        <v>283</v>
      </c>
      <c r="AJ56" s="4770" t="s">
        <v>1386</v>
      </c>
      <c r="AK56" s="4770" t="s">
        <v>278</v>
      </c>
      <c r="AL56" s="4770" t="s">
        <v>20</v>
      </c>
      <c r="AM56" s="4311" t="str">
        <f t="shared" si="0"/>
        <v>SI</v>
      </c>
      <c r="AN56" s="4770">
        <v>315</v>
      </c>
      <c r="AO56" s="4770" t="s">
        <v>437</v>
      </c>
      <c r="AP56" s="4770" t="s">
        <v>437</v>
      </c>
      <c r="AQ56" s="4746">
        <v>45292</v>
      </c>
      <c r="AR56" s="4746">
        <v>50770</v>
      </c>
      <c r="AS56" s="4770">
        <v>0</v>
      </c>
      <c r="AT56" s="4770">
        <v>1</v>
      </c>
      <c r="AU56" s="4770">
        <v>1</v>
      </c>
      <c r="AV56" s="4770">
        <v>1</v>
      </c>
      <c r="AW56" s="4770">
        <v>1</v>
      </c>
      <c r="AX56" s="4770">
        <v>1</v>
      </c>
      <c r="AY56" s="4770">
        <v>1</v>
      </c>
      <c r="AZ56" s="4770">
        <v>1</v>
      </c>
      <c r="BA56" s="4770">
        <v>1</v>
      </c>
      <c r="BB56" s="4770">
        <v>1</v>
      </c>
      <c r="BC56" s="4770">
        <v>1</v>
      </c>
      <c r="BD56" s="4770">
        <v>1</v>
      </c>
      <c r="BE56" s="4770">
        <v>1</v>
      </c>
      <c r="BF56" s="4770">
        <v>1</v>
      </c>
      <c r="BG56" s="4770">
        <v>1</v>
      </c>
      <c r="BH56" s="4770">
        <v>1</v>
      </c>
      <c r="BI56" s="4800">
        <f>SUM(AS56:BH56)</f>
        <v>15</v>
      </c>
      <c r="BJ56" s="4776"/>
      <c r="BK56" s="4776"/>
      <c r="BL56" s="4776"/>
      <c r="BM56" s="4777"/>
      <c r="BN56" s="4776">
        <v>183</v>
      </c>
      <c r="BO56" s="4776">
        <v>183</v>
      </c>
      <c r="BP56" s="4778" t="s">
        <v>574</v>
      </c>
      <c r="BQ56" s="4777">
        <v>7695</v>
      </c>
      <c r="BR56" s="4776">
        <v>183</v>
      </c>
      <c r="BS56" s="4770"/>
      <c r="BT56" s="4778" t="s">
        <v>574</v>
      </c>
      <c r="BU56" s="4770"/>
      <c r="BV56" s="4776">
        <v>183</v>
      </c>
      <c r="BW56" s="4770"/>
      <c r="BX56" s="4778" t="s">
        <v>574</v>
      </c>
      <c r="BY56" s="4770"/>
      <c r="BZ56" s="4776">
        <v>183</v>
      </c>
      <c r="CA56" s="4770"/>
      <c r="CB56" s="4778" t="s">
        <v>574</v>
      </c>
      <c r="CC56" s="4770"/>
      <c r="CD56" s="4776">
        <v>183</v>
      </c>
      <c r="CE56" s="4770"/>
      <c r="CF56" s="4778" t="s">
        <v>574</v>
      </c>
      <c r="CG56" s="4770"/>
      <c r="CH56" s="4776">
        <v>183</v>
      </c>
      <c r="CI56" s="4770"/>
      <c r="CJ56" s="4778" t="s">
        <v>574</v>
      </c>
      <c r="CK56" s="4770"/>
      <c r="CL56" s="4776">
        <v>183</v>
      </c>
      <c r="CM56" s="4770"/>
      <c r="CN56" s="4778" t="s">
        <v>574</v>
      </c>
      <c r="CO56" s="4770"/>
      <c r="CP56" s="4776">
        <v>183</v>
      </c>
      <c r="CQ56" s="4770"/>
      <c r="CR56" s="4778" t="s">
        <v>574</v>
      </c>
      <c r="CS56" s="4770"/>
      <c r="CT56" s="4776">
        <v>183</v>
      </c>
      <c r="CU56" s="4770"/>
      <c r="CV56" s="4778" t="s">
        <v>574</v>
      </c>
      <c r="CW56" s="4770"/>
      <c r="CX56" s="4776">
        <v>183</v>
      </c>
      <c r="CY56" s="4770"/>
      <c r="CZ56" s="4778" t="s">
        <v>574</v>
      </c>
      <c r="DA56" s="4770"/>
      <c r="DB56" s="4776">
        <v>183</v>
      </c>
      <c r="DC56" s="4770"/>
      <c r="DD56" s="4778" t="s">
        <v>574</v>
      </c>
      <c r="DE56" s="4770"/>
      <c r="DF56" s="4776">
        <v>183</v>
      </c>
      <c r="DG56" s="4770"/>
      <c r="DH56" s="4778" t="s">
        <v>574</v>
      </c>
      <c r="DI56" s="4770"/>
      <c r="DJ56" s="4776">
        <v>183</v>
      </c>
      <c r="DK56" s="4770"/>
      <c r="DL56" s="4778" t="s">
        <v>574</v>
      </c>
      <c r="DM56" s="4770"/>
      <c r="DN56" s="4776">
        <v>183</v>
      </c>
      <c r="DO56" s="4770"/>
      <c r="DP56" s="4778" t="s">
        <v>574</v>
      </c>
      <c r="DQ56" s="4770"/>
      <c r="DR56" s="4776">
        <v>183</v>
      </c>
      <c r="DS56" s="4770"/>
      <c r="DT56" s="4778" t="s">
        <v>574</v>
      </c>
      <c r="DU56" s="4770"/>
      <c r="DV56" s="4779">
        <f t="shared" si="1"/>
        <v>2745</v>
      </c>
      <c r="DW56" s="4770" t="s">
        <v>288</v>
      </c>
      <c r="DX56" s="4770" t="s">
        <v>289</v>
      </c>
      <c r="DY56" s="4770" t="s">
        <v>656</v>
      </c>
      <c r="DZ56" s="4770" t="s">
        <v>1376</v>
      </c>
      <c r="EA56" s="4770">
        <v>3779595</v>
      </c>
      <c r="EB56" s="4334" t="s">
        <v>1377</v>
      </c>
      <c r="EC56" s="4770"/>
      <c r="ED56" s="4770"/>
      <c r="EE56" s="4770" t="s">
        <v>359</v>
      </c>
      <c r="EF56" s="4770" t="s">
        <v>359</v>
      </c>
      <c r="EG56" s="4770" t="s">
        <v>359</v>
      </c>
      <c r="EH56" s="4781" t="s">
        <v>359</v>
      </c>
    </row>
    <row r="57" spans="1:138" s="4563" customFormat="1" ht="168.75" customHeight="1">
      <c r="A57" s="4783" t="s">
        <v>1618</v>
      </c>
      <c r="B57" s="4784">
        <v>0.25</v>
      </c>
      <c r="C57" s="4582" t="s">
        <v>2061</v>
      </c>
      <c r="D57" s="4583">
        <v>3.5700000000000003E-2</v>
      </c>
      <c r="E57" s="4785" t="s">
        <v>2275</v>
      </c>
      <c r="F57" s="4584" t="s">
        <v>2273</v>
      </c>
      <c r="G57" s="4785" t="s">
        <v>1622</v>
      </c>
      <c r="H57" s="4785" t="s">
        <v>26</v>
      </c>
      <c r="I57" s="4785" t="s">
        <v>437</v>
      </c>
      <c r="J57" s="4785" t="s">
        <v>437</v>
      </c>
      <c r="K57" s="4788"/>
      <c r="L57" s="4788">
        <v>50770</v>
      </c>
      <c r="M57" s="4559">
        <v>0.05</v>
      </c>
      <c r="N57" s="4559">
        <v>0.1</v>
      </c>
      <c r="O57" s="4559">
        <v>0.5</v>
      </c>
      <c r="P57" s="4559">
        <v>0.54</v>
      </c>
      <c r="Q57" s="4559">
        <v>0.57999999999999996</v>
      </c>
      <c r="R57" s="4559">
        <v>0.62</v>
      </c>
      <c r="S57" s="4559">
        <v>0.64</v>
      </c>
      <c r="T57" s="4559">
        <v>0.68</v>
      </c>
      <c r="U57" s="4559">
        <v>0.72</v>
      </c>
      <c r="V57" s="4559">
        <v>0.76</v>
      </c>
      <c r="W57" s="4559">
        <v>0.8</v>
      </c>
      <c r="X57" s="4559">
        <v>0.84</v>
      </c>
      <c r="Y57" s="4559">
        <v>0.88</v>
      </c>
      <c r="Z57" s="4559">
        <v>0.92</v>
      </c>
      <c r="AA57" s="4559">
        <v>0.96</v>
      </c>
      <c r="AB57" s="4559">
        <v>1</v>
      </c>
      <c r="AC57" s="4789">
        <v>1</v>
      </c>
      <c r="AD57" s="4790"/>
      <c r="AE57" s="4785" t="s">
        <v>2064</v>
      </c>
      <c r="AF57" s="4786">
        <v>7.1000000000000004E-3</v>
      </c>
      <c r="AG57" s="4785" t="s">
        <v>1624</v>
      </c>
      <c r="AH57" s="4785" t="s">
        <v>2065</v>
      </c>
      <c r="AI57" s="4787" t="s">
        <v>1310</v>
      </c>
      <c r="AJ57" s="4785" t="s">
        <v>1626</v>
      </c>
      <c r="AK57" s="4790" t="s">
        <v>737</v>
      </c>
      <c r="AL57" s="4785" t="s">
        <v>26</v>
      </c>
      <c r="AM57" s="4560" t="str">
        <f t="shared" si="0"/>
        <v>SI</v>
      </c>
      <c r="AN57" s="4785">
        <v>347</v>
      </c>
      <c r="AO57" s="4785">
        <v>3</v>
      </c>
      <c r="AP57" s="4785">
        <v>2022</v>
      </c>
      <c r="AQ57" s="4788"/>
      <c r="AR57" s="4788">
        <v>50770</v>
      </c>
      <c r="AS57" s="4785">
        <v>3</v>
      </c>
      <c r="AT57" s="4785">
        <v>4</v>
      </c>
      <c r="AU57" s="4785">
        <v>4</v>
      </c>
      <c r="AV57" s="4785">
        <v>5</v>
      </c>
      <c r="AW57" s="4785">
        <v>5</v>
      </c>
      <c r="AX57" s="4785">
        <v>5</v>
      </c>
      <c r="AY57" s="4785">
        <v>6</v>
      </c>
      <c r="AZ57" s="4785">
        <v>6</v>
      </c>
      <c r="BA57" s="4785">
        <v>6</v>
      </c>
      <c r="BB57" s="4785">
        <v>6</v>
      </c>
      <c r="BC57" s="4785">
        <v>6</v>
      </c>
      <c r="BD57" s="4785">
        <v>7</v>
      </c>
      <c r="BE57" s="4785">
        <v>7</v>
      </c>
      <c r="BF57" s="4785">
        <v>7</v>
      </c>
      <c r="BG57" s="4785">
        <v>7</v>
      </c>
      <c r="BH57" s="4785">
        <v>8</v>
      </c>
      <c r="BI57" s="4844">
        <v>8</v>
      </c>
      <c r="BJ57" s="4795">
        <v>1175</v>
      </c>
      <c r="BK57" s="4795">
        <v>1175</v>
      </c>
      <c r="BL57" s="4795" t="s">
        <v>574</v>
      </c>
      <c r="BM57" s="4790">
        <v>7783</v>
      </c>
      <c r="BN57" s="4795">
        <v>1894</v>
      </c>
      <c r="BO57" s="4795">
        <v>1722</v>
      </c>
      <c r="BP57" s="4796" t="s">
        <v>574</v>
      </c>
      <c r="BQ57" s="4790">
        <v>7783</v>
      </c>
      <c r="BR57" s="4795">
        <v>1894</v>
      </c>
      <c r="BS57" s="4785"/>
      <c r="BT57" s="4796" t="s">
        <v>574</v>
      </c>
      <c r="BU57" s="4785"/>
      <c r="BV57" s="4795">
        <v>2864</v>
      </c>
      <c r="BW57" s="4785"/>
      <c r="BX57" s="4796" t="s">
        <v>574</v>
      </c>
      <c r="BY57" s="4785"/>
      <c r="BZ57" s="4795">
        <v>2864</v>
      </c>
      <c r="CA57" s="4785"/>
      <c r="CB57" s="4796" t="s">
        <v>574</v>
      </c>
      <c r="CC57" s="4785"/>
      <c r="CD57" s="4795">
        <v>2864</v>
      </c>
      <c r="CE57" s="4785"/>
      <c r="CF57" s="4796" t="s">
        <v>574</v>
      </c>
      <c r="CG57" s="4785"/>
      <c r="CH57" s="4795">
        <v>5033</v>
      </c>
      <c r="CI57" s="4785"/>
      <c r="CJ57" s="4796" t="s">
        <v>574</v>
      </c>
      <c r="CK57" s="4785"/>
      <c r="CL57" s="4795">
        <v>5033</v>
      </c>
      <c r="CM57" s="4785"/>
      <c r="CN57" s="4796" t="s">
        <v>574</v>
      </c>
      <c r="CO57" s="4785"/>
      <c r="CP57" s="4795">
        <v>5033</v>
      </c>
      <c r="CQ57" s="4785"/>
      <c r="CR57" s="4796" t="s">
        <v>574</v>
      </c>
      <c r="CS57" s="4785"/>
      <c r="CT57" s="4795">
        <v>5033</v>
      </c>
      <c r="CU57" s="4785"/>
      <c r="CV57" s="4796" t="s">
        <v>574</v>
      </c>
      <c r="CW57" s="4785"/>
      <c r="CX57" s="4795">
        <v>5033</v>
      </c>
      <c r="CY57" s="4785"/>
      <c r="CZ57" s="4796" t="s">
        <v>574</v>
      </c>
      <c r="DA57" s="4785"/>
      <c r="DB57" s="4795">
        <v>9456</v>
      </c>
      <c r="DC57" s="4785"/>
      <c r="DD57" s="4796" t="s">
        <v>574</v>
      </c>
      <c r="DE57" s="4785"/>
      <c r="DF57" s="4795">
        <v>9456</v>
      </c>
      <c r="DG57" s="4785"/>
      <c r="DH57" s="4796" t="s">
        <v>574</v>
      </c>
      <c r="DI57" s="4785"/>
      <c r="DJ57" s="4795">
        <v>9456</v>
      </c>
      <c r="DK57" s="4785"/>
      <c r="DL57" s="4796" t="s">
        <v>574</v>
      </c>
      <c r="DM57" s="4785"/>
      <c r="DN57" s="4795">
        <v>9456</v>
      </c>
      <c r="DO57" s="4785"/>
      <c r="DP57" s="4796" t="s">
        <v>574</v>
      </c>
      <c r="DQ57" s="4785"/>
      <c r="DR57" s="4795">
        <v>13077</v>
      </c>
      <c r="DS57" s="4785"/>
      <c r="DT57" s="4796" t="s">
        <v>574</v>
      </c>
      <c r="DU57" s="4785"/>
      <c r="DV57" s="4797">
        <f t="shared" si="1"/>
        <v>89621</v>
      </c>
      <c r="DW57" s="4785" t="s">
        <v>644</v>
      </c>
      <c r="DX57" s="4785" t="s">
        <v>289</v>
      </c>
      <c r="DY57" s="4785" t="s">
        <v>744</v>
      </c>
      <c r="DZ57" s="4785" t="s">
        <v>791</v>
      </c>
      <c r="EA57" s="4785" t="s">
        <v>746</v>
      </c>
      <c r="EB57" s="4585" t="s">
        <v>747</v>
      </c>
      <c r="EC57" s="4785"/>
      <c r="ED57" s="4785"/>
      <c r="EE57" s="4785" t="s">
        <v>359</v>
      </c>
      <c r="EF57" s="4785" t="s">
        <v>359</v>
      </c>
      <c r="EG57" s="4785" t="s">
        <v>359</v>
      </c>
      <c r="EH57" s="4586" t="s">
        <v>359</v>
      </c>
    </row>
    <row r="58" spans="1:138" ht="168.75" customHeight="1">
      <c r="A58" s="4768" t="s">
        <v>1618</v>
      </c>
      <c r="B58" s="4769">
        <v>0.25</v>
      </c>
      <c r="C58" s="4770" t="s">
        <v>2061</v>
      </c>
      <c r="D58" s="4338">
        <v>3.5700000000000003E-2</v>
      </c>
      <c r="E58" s="4770" t="s">
        <v>2275</v>
      </c>
      <c r="F58" s="3967" t="s">
        <v>2273</v>
      </c>
      <c r="G58" s="4770" t="s">
        <v>1622</v>
      </c>
      <c r="H58" s="4770" t="s">
        <v>26</v>
      </c>
      <c r="I58" s="4770" t="s">
        <v>437</v>
      </c>
      <c r="J58" s="4770" t="s">
        <v>437</v>
      </c>
      <c r="K58" s="4746"/>
      <c r="L58" s="4746">
        <v>50770</v>
      </c>
      <c r="M58" s="4248">
        <v>0.05</v>
      </c>
      <c r="N58" s="4248">
        <v>0.1</v>
      </c>
      <c r="O58" s="4248">
        <v>0.5</v>
      </c>
      <c r="P58" s="4248">
        <v>0.54</v>
      </c>
      <c r="Q58" s="4248">
        <v>0.57999999999999996</v>
      </c>
      <c r="R58" s="4248">
        <v>0.62</v>
      </c>
      <c r="S58" s="4248">
        <v>0.64</v>
      </c>
      <c r="T58" s="4248">
        <v>0.68</v>
      </c>
      <c r="U58" s="4248">
        <v>0.72</v>
      </c>
      <c r="V58" s="4248">
        <v>0.76</v>
      </c>
      <c r="W58" s="4248">
        <v>0.8</v>
      </c>
      <c r="X58" s="4248">
        <v>0.84</v>
      </c>
      <c r="Y58" s="4248">
        <v>0.88</v>
      </c>
      <c r="Z58" s="4248">
        <v>0.92</v>
      </c>
      <c r="AA58" s="4248">
        <v>0.96</v>
      </c>
      <c r="AB58" s="4248">
        <v>1</v>
      </c>
      <c r="AC58" s="4773">
        <v>1</v>
      </c>
      <c r="AD58" s="4777"/>
      <c r="AE58" s="4316" t="s">
        <v>2276</v>
      </c>
      <c r="AF58" s="4771">
        <v>7.1000000000000004E-3</v>
      </c>
      <c r="AG58" s="4770" t="s">
        <v>2277</v>
      </c>
      <c r="AH58" s="4316" t="s">
        <v>2072</v>
      </c>
      <c r="AI58" s="4772" t="s">
        <v>1631</v>
      </c>
      <c r="AJ58" s="4770" t="s">
        <v>1632</v>
      </c>
      <c r="AK58" s="4777" t="s">
        <v>737</v>
      </c>
      <c r="AL58" s="4770" t="s">
        <v>26</v>
      </c>
      <c r="AM58" s="4311" t="str">
        <f t="shared" si="0"/>
        <v>NO</v>
      </c>
      <c r="AN58" s="4770" t="s">
        <v>437</v>
      </c>
      <c r="AO58" s="4770" t="s">
        <v>437</v>
      </c>
      <c r="AP58" s="4770"/>
      <c r="AQ58" s="4746"/>
      <c r="AR58" s="4746">
        <v>50770</v>
      </c>
      <c r="AS58" s="4773">
        <v>0.05</v>
      </c>
      <c r="AT58" s="4773">
        <v>0.24</v>
      </c>
      <c r="AU58" s="4773">
        <v>0.28999999999999998</v>
      </c>
      <c r="AV58" s="4773">
        <v>0.34</v>
      </c>
      <c r="AW58" s="4773">
        <v>0.39</v>
      </c>
      <c r="AX58" s="4773">
        <v>0.44</v>
      </c>
      <c r="AY58" s="4773">
        <v>0.51</v>
      </c>
      <c r="AZ58" s="4773">
        <v>0.56000000000000005</v>
      </c>
      <c r="BA58" s="4773">
        <v>0.61</v>
      </c>
      <c r="BB58" s="4773">
        <v>0.66</v>
      </c>
      <c r="BC58" s="4773">
        <v>0.71</v>
      </c>
      <c r="BD58" s="4773">
        <v>0.78</v>
      </c>
      <c r="BE58" s="4773">
        <v>0.83</v>
      </c>
      <c r="BF58" s="4773">
        <v>0.88</v>
      </c>
      <c r="BG58" s="4773">
        <v>0.93</v>
      </c>
      <c r="BH58" s="4773">
        <v>1</v>
      </c>
      <c r="BI58" s="4773">
        <v>1</v>
      </c>
      <c r="BJ58" s="4776">
        <v>835</v>
      </c>
      <c r="BK58" s="4776">
        <v>835</v>
      </c>
      <c r="BL58" s="4776" t="s">
        <v>574</v>
      </c>
      <c r="BM58" s="4777">
        <v>7640</v>
      </c>
      <c r="BN58" s="4776">
        <v>919</v>
      </c>
      <c r="BO58" s="4776">
        <v>919</v>
      </c>
      <c r="BP58" s="4778" t="s">
        <v>574</v>
      </c>
      <c r="BQ58" s="4777">
        <v>7640</v>
      </c>
      <c r="BR58" s="4776">
        <v>1010</v>
      </c>
      <c r="BS58" s="4770"/>
      <c r="BT58" s="4778" t="s">
        <v>574</v>
      </c>
      <c r="BU58" s="4770"/>
      <c r="BV58" s="4776">
        <v>1111</v>
      </c>
      <c r="BW58" s="4770"/>
      <c r="BX58" s="4778" t="s">
        <v>574</v>
      </c>
      <c r="BY58" s="4770"/>
      <c r="BZ58" s="4776">
        <v>1223</v>
      </c>
      <c r="CA58" s="4770"/>
      <c r="CB58" s="4778" t="s">
        <v>574</v>
      </c>
      <c r="CC58" s="4770"/>
      <c r="CD58" s="4776">
        <v>1345</v>
      </c>
      <c r="CE58" s="4770"/>
      <c r="CF58" s="4778" t="s">
        <v>574</v>
      </c>
      <c r="CG58" s="4770"/>
      <c r="CH58" s="4776">
        <v>1479</v>
      </c>
      <c r="CI58" s="4770"/>
      <c r="CJ58" s="4778" t="s">
        <v>574</v>
      </c>
      <c r="CK58" s="4770"/>
      <c r="CL58" s="4776">
        <v>1627</v>
      </c>
      <c r="CM58" s="4770"/>
      <c r="CN58" s="4778" t="s">
        <v>574</v>
      </c>
      <c r="CO58" s="4770"/>
      <c r="CP58" s="4776">
        <v>1794</v>
      </c>
      <c r="CQ58" s="4770"/>
      <c r="CR58" s="4778" t="s">
        <v>574</v>
      </c>
      <c r="CS58" s="4770"/>
      <c r="CT58" s="4776">
        <v>1969</v>
      </c>
      <c r="CU58" s="4770"/>
      <c r="CV58" s="4778" t="s">
        <v>574</v>
      </c>
      <c r="CW58" s="4770"/>
      <c r="CX58" s="4776">
        <v>2166</v>
      </c>
      <c r="CY58" s="4770"/>
      <c r="CZ58" s="4778" t="s">
        <v>574</v>
      </c>
      <c r="DA58" s="4770"/>
      <c r="DB58" s="4776">
        <v>2383</v>
      </c>
      <c r="DC58" s="4770"/>
      <c r="DD58" s="4778" t="s">
        <v>574</v>
      </c>
      <c r="DE58" s="4770"/>
      <c r="DF58" s="4776">
        <v>2621</v>
      </c>
      <c r="DG58" s="4770"/>
      <c r="DH58" s="4778" t="s">
        <v>574</v>
      </c>
      <c r="DI58" s="4770"/>
      <c r="DJ58" s="4776">
        <v>2883</v>
      </c>
      <c r="DK58" s="4770"/>
      <c r="DL58" s="4778" t="s">
        <v>574</v>
      </c>
      <c r="DM58" s="4770"/>
      <c r="DN58" s="4776">
        <v>3171</v>
      </c>
      <c r="DO58" s="4770"/>
      <c r="DP58" s="4778" t="s">
        <v>574</v>
      </c>
      <c r="DQ58" s="4770"/>
      <c r="DR58" s="4776">
        <v>3489</v>
      </c>
      <c r="DS58" s="4770"/>
      <c r="DT58" s="4778" t="s">
        <v>574</v>
      </c>
      <c r="DU58" s="4770"/>
      <c r="DV58" s="4779">
        <f t="shared" si="1"/>
        <v>30025</v>
      </c>
      <c r="DW58" s="4770" t="s">
        <v>644</v>
      </c>
      <c r="DX58" s="4770" t="s">
        <v>289</v>
      </c>
      <c r="DY58" s="4770" t="s">
        <v>744</v>
      </c>
      <c r="DZ58" s="4770" t="s">
        <v>791</v>
      </c>
      <c r="EA58" s="4770" t="s">
        <v>746</v>
      </c>
      <c r="EB58" s="4334" t="s">
        <v>747</v>
      </c>
      <c r="EC58" s="4816" t="s">
        <v>2073</v>
      </c>
      <c r="ED58" s="4349" t="s">
        <v>2238</v>
      </c>
      <c r="EE58" s="4816" t="s">
        <v>1131</v>
      </c>
      <c r="EF58" s="4350"/>
      <c r="EG58" s="4816" t="s">
        <v>359</v>
      </c>
      <c r="EH58" s="4350" t="s">
        <v>2278</v>
      </c>
    </row>
    <row r="59" spans="1:138" ht="168.75" customHeight="1">
      <c r="A59" s="4768" t="s">
        <v>1618</v>
      </c>
      <c r="B59" s="4769">
        <v>0.25</v>
      </c>
      <c r="C59" s="4770" t="s">
        <v>2061</v>
      </c>
      <c r="D59" s="4338">
        <v>3.5700000000000003E-2</v>
      </c>
      <c r="E59" s="4770" t="s">
        <v>2275</v>
      </c>
      <c r="F59" s="3967" t="s">
        <v>2273</v>
      </c>
      <c r="G59" s="4770" t="s">
        <v>1622</v>
      </c>
      <c r="H59" s="4770" t="s">
        <v>26</v>
      </c>
      <c r="I59" s="4770" t="s">
        <v>437</v>
      </c>
      <c r="J59" s="4770" t="s">
        <v>437</v>
      </c>
      <c r="K59" s="4746"/>
      <c r="L59" s="4746">
        <v>50770</v>
      </c>
      <c r="M59" s="4248">
        <v>0.05</v>
      </c>
      <c r="N59" s="4248">
        <v>0.1</v>
      </c>
      <c r="O59" s="4248">
        <v>0.5</v>
      </c>
      <c r="P59" s="4248">
        <v>0.54</v>
      </c>
      <c r="Q59" s="4248">
        <v>0.57999999999999996</v>
      </c>
      <c r="R59" s="4248">
        <v>0.62</v>
      </c>
      <c r="S59" s="4248">
        <v>0.64</v>
      </c>
      <c r="T59" s="4248">
        <v>0.68</v>
      </c>
      <c r="U59" s="4248">
        <v>0.72</v>
      </c>
      <c r="V59" s="4248">
        <v>0.76</v>
      </c>
      <c r="W59" s="4248">
        <v>0.8</v>
      </c>
      <c r="X59" s="4248">
        <v>0.84</v>
      </c>
      <c r="Y59" s="4248">
        <v>0.88</v>
      </c>
      <c r="Z59" s="4248">
        <v>0.92</v>
      </c>
      <c r="AA59" s="4248">
        <v>0.96</v>
      </c>
      <c r="AB59" s="4248">
        <v>1</v>
      </c>
      <c r="AC59" s="4773">
        <v>1</v>
      </c>
      <c r="AD59" s="4777"/>
      <c r="AE59" s="4770" t="s">
        <v>2074</v>
      </c>
      <c r="AF59" s="4771">
        <v>7.1000000000000004E-3</v>
      </c>
      <c r="AG59" s="4333" t="s">
        <v>2075</v>
      </c>
      <c r="AH59" s="4770" t="s">
        <v>2076</v>
      </c>
      <c r="AI59" s="4772" t="s">
        <v>1637</v>
      </c>
      <c r="AJ59" s="4770" t="s">
        <v>1638</v>
      </c>
      <c r="AK59" s="4770" t="s">
        <v>737</v>
      </c>
      <c r="AL59" s="4770" t="s">
        <v>26</v>
      </c>
      <c r="AM59" s="4311" t="str">
        <f t="shared" si="0"/>
        <v>NO</v>
      </c>
      <c r="AN59" s="4770" t="s">
        <v>437</v>
      </c>
      <c r="AO59" s="4773" t="s">
        <v>437</v>
      </c>
      <c r="AP59" s="4770"/>
      <c r="AQ59" s="4746">
        <v>45658</v>
      </c>
      <c r="AR59" s="4746">
        <v>47848</v>
      </c>
      <c r="AS59" s="4845">
        <v>0</v>
      </c>
      <c r="AT59" s="4845">
        <v>0</v>
      </c>
      <c r="AU59" s="4845">
        <v>0.25</v>
      </c>
      <c r="AV59" s="4845">
        <v>0.5</v>
      </c>
      <c r="AW59" s="4845">
        <v>0.75</v>
      </c>
      <c r="AX59" s="4845">
        <v>0.75</v>
      </c>
      <c r="AY59" s="4845">
        <v>0.75</v>
      </c>
      <c r="AZ59" s="4845">
        <v>1</v>
      </c>
      <c r="BA59" s="4845"/>
      <c r="BB59" s="4845"/>
      <c r="BC59" s="4845"/>
      <c r="BD59" s="4845"/>
      <c r="BE59" s="4845"/>
      <c r="BF59" s="4845"/>
      <c r="BG59" s="4845"/>
      <c r="BH59" s="4845"/>
      <c r="BI59" s="4845">
        <v>1</v>
      </c>
      <c r="BJ59" s="4776">
        <v>150</v>
      </c>
      <c r="BK59" s="4776">
        <v>150</v>
      </c>
      <c r="BL59" s="4776" t="s">
        <v>574</v>
      </c>
      <c r="BM59" s="4777">
        <v>7640</v>
      </c>
      <c r="BN59" s="4776">
        <v>165</v>
      </c>
      <c r="BO59" s="4776">
        <v>165</v>
      </c>
      <c r="BP59" s="4778" t="s">
        <v>574</v>
      </c>
      <c r="BQ59" s="4777">
        <v>7640</v>
      </c>
      <c r="BR59" s="4776">
        <v>181</v>
      </c>
      <c r="BS59" s="4770"/>
      <c r="BT59" s="4778" t="s">
        <v>574</v>
      </c>
      <c r="BU59" s="4770"/>
      <c r="BV59" s="4776">
        <v>350</v>
      </c>
      <c r="BW59" s="4770"/>
      <c r="BX59" s="4778" t="s">
        <v>574</v>
      </c>
      <c r="BY59" s="4770"/>
      <c r="BZ59" s="4776">
        <v>385</v>
      </c>
      <c r="CA59" s="4770"/>
      <c r="CB59" s="4778" t="s">
        <v>574</v>
      </c>
      <c r="CC59" s="4770"/>
      <c r="CD59" s="4776">
        <v>423</v>
      </c>
      <c r="CE59" s="4770"/>
      <c r="CF59" s="4778" t="s">
        <v>574</v>
      </c>
      <c r="CG59" s="4770"/>
      <c r="CH59" s="4776">
        <v>150</v>
      </c>
      <c r="CI59" s="4770"/>
      <c r="CJ59" s="4778" t="s">
        <v>574</v>
      </c>
      <c r="CK59" s="4770"/>
      <c r="CL59" s="4776">
        <v>400</v>
      </c>
      <c r="CM59" s="4770"/>
      <c r="CN59" s="4778" t="s">
        <v>574</v>
      </c>
      <c r="CO59" s="4770"/>
      <c r="CP59" s="4776"/>
      <c r="CQ59" s="4770"/>
      <c r="CR59" s="4778"/>
      <c r="CS59" s="4770"/>
      <c r="CT59" s="4776"/>
      <c r="CU59" s="4770"/>
      <c r="CV59" s="4778"/>
      <c r="CW59" s="4770"/>
      <c r="CX59" s="4776"/>
      <c r="CY59" s="4770"/>
      <c r="CZ59" s="4778"/>
      <c r="DA59" s="4770"/>
      <c r="DB59" s="4776"/>
      <c r="DC59" s="4770"/>
      <c r="DD59" s="4778"/>
      <c r="DE59" s="4770"/>
      <c r="DF59" s="4776"/>
      <c r="DG59" s="4770"/>
      <c r="DH59" s="4778"/>
      <c r="DI59" s="4770"/>
      <c r="DJ59" s="4776"/>
      <c r="DK59" s="4770"/>
      <c r="DL59" s="4778"/>
      <c r="DM59" s="4770"/>
      <c r="DN59" s="4776"/>
      <c r="DO59" s="4770"/>
      <c r="DP59" s="4778"/>
      <c r="DQ59" s="4770"/>
      <c r="DR59" s="4776"/>
      <c r="DS59" s="4770"/>
      <c r="DT59" s="4778"/>
      <c r="DU59" s="4770"/>
      <c r="DV59" s="4779">
        <f t="shared" si="1"/>
        <v>2204</v>
      </c>
      <c r="DW59" s="4770" t="s">
        <v>644</v>
      </c>
      <c r="DX59" s="4770" t="s">
        <v>289</v>
      </c>
      <c r="DY59" s="4770" t="s">
        <v>744</v>
      </c>
      <c r="DZ59" s="4770" t="s">
        <v>791</v>
      </c>
      <c r="EA59" s="4770" t="s">
        <v>746</v>
      </c>
      <c r="EB59" s="4317" t="s">
        <v>747</v>
      </c>
      <c r="EC59" s="4770"/>
      <c r="ED59" s="4770" t="s">
        <v>359</v>
      </c>
      <c r="EE59" s="4770" t="s">
        <v>359</v>
      </c>
      <c r="EF59" s="4770" t="s">
        <v>359</v>
      </c>
      <c r="EG59" s="4770" t="s">
        <v>359</v>
      </c>
      <c r="EH59" s="4318" t="s">
        <v>359</v>
      </c>
    </row>
    <row r="60" spans="1:138" ht="204" customHeight="1">
      <c r="A60" s="4768" t="s">
        <v>1618</v>
      </c>
      <c r="B60" s="4769">
        <v>0.25</v>
      </c>
      <c r="C60" s="4770" t="s">
        <v>2061</v>
      </c>
      <c r="D60" s="4338">
        <v>3.5700000000000003E-2</v>
      </c>
      <c r="E60" s="4770" t="s">
        <v>2275</v>
      </c>
      <c r="F60" s="3967" t="s">
        <v>2273</v>
      </c>
      <c r="G60" s="4770" t="s">
        <v>1622</v>
      </c>
      <c r="H60" s="4770" t="s">
        <v>26</v>
      </c>
      <c r="I60" s="4770" t="s">
        <v>437</v>
      </c>
      <c r="J60" s="4770" t="s">
        <v>437</v>
      </c>
      <c r="K60" s="4746"/>
      <c r="L60" s="4746">
        <v>50770</v>
      </c>
      <c r="M60" s="4248">
        <v>0.05</v>
      </c>
      <c r="N60" s="4248">
        <v>0.1</v>
      </c>
      <c r="O60" s="4248">
        <v>0.5</v>
      </c>
      <c r="P60" s="4248">
        <v>0.54</v>
      </c>
      <c r="Q60" s="4248">
        <v>0.57999999999999996</v>
      </c>
      <c r="R60" s="4248">
        <v>0.62</v>
      </c>
      <c r="S60" s="4248">
        <v>0.64</v>
      </c>
      <c r="T60" s="4248">
        <v>0.68</v>
      </c>
      <c r="U60" s="4248">
        <v>0.72</v>
      </c>
      <c r="V60" s="4248">
        <v>0.76</v>
      </c>
      <c r="W60" s="4248">
        <v>0.8</v>
      </c>
      <c r="X60" s="4248">
        <v>0.84</v>
      </c>
      <c r="Y60" s="4248">
        <v>0.88</v>
      </c>
      <c r="Z60" s="4248">
        <v>0.92</v>
      </c>
      <c r="AA60" s="4248">
        <v>0.96</v>
      </c>
      <c r="AB60" s="4248">
        <v>1</v>
      </c>
      <c r="AC60" s="4773">
        <v>1</v>
      </c>
      <c r="AD60" s="4777"/>
      <c r="AE60" s="4770" t="s">
        <v>2078</v>
      </c>
      <c r="AF60" s="4771">
        <v>7.1000000000000004E-3</v>
      </c>
      <c r="AG60" s="4770" t="s">
        <v>1641</v>
      </c>
      <c r="AH60" s="4770" t="s">
        <v>1642</v>
      </c>
      <c r="AI60" s="4772" t="s">
        <v>1310</v>
      </c>
      <c r="AJ60" s="4770" t="s">
        <v>1626</v>
      </c>
      <c r="AK60" s="4770" t="s">
        <v>737</v>
      </c>
      <c r="AL60" s="4770" t="s">
        <v>26</v>
      </c>
      <c r="AM60" s="4311" t="str">
        <f t="shared" si="0"/>
        <v>NO</v>
      </c>
      <c r="AN60" s="4770" t="s">
        <v>437</v>
      </c>
      <c r="AO60" s="4770" t="s">
        <v>437</v>
      </c>
      <c r="AP60" s="4770"/>
      <c r="AQ60" s="4746"/>
      <c r="AR60" s="4746">
        <v>50770</v>
      </c>
      <c r="AS60" s="4845">
        <v>0.1</v>
      </c>
      <c r="AT60" s="4845">
        <v>0.15</v>
      </c>
      <c r="AU60" s="4845">
        <v>0.23</v>
      </c>
      <c r="AV60" s="4845">
        <v>0.28000000000000003</v>
      </c>
      <c r="AW60" s="4845">
        <v>0.33</v>
      </c>
      <c r="AX60" s="4845">
        <v>0.42</v>
      </c>
      <c r="AY60" s="4845">
        <v>0.47</v>
      </c>
      <c r="AZ60" s="4845">
        <v>0.52</v>
      </c>
      <c r="BA60" s="4845">
        <v>0.56999999999999995</v>
      </c>
      <c r="BB60" s="4845">
        <v>0.66</v>
      </c>
      <c r="BC60" s="4845">
        <v>0.71</v>
      </c>
      <c r="BD60" s="4845">
        <v>0.76</v>
      </c>
      <c r="BE60" s="4845">
        <v>0.81</v>
      </c>
      <c r="BF60" s="4845">
        <v>0.9</v>
      </c>
      <c r="BG60" s="4845">
        <v>0.95</v>
      </c>
      <c r="BH60" s="4845">
        <v>1</v>
      </c>
      <c r="BI60" s="4348">
        <v>1</v>
      </c>
      <c r="BJ60" s="4776">
        <v>600</v>
      </c>
      <c r="BK60" s="4776">
        <v>600</v>
      </c>
      <c r="BL60" s="4776" t="s">
        <v>574</v>
      </c>
      <c r="BM60" s="4777">
        <v>7640</v>
      </c>
      <c r="BN60" s="4776">
        <v>660</v>
      </c>
      <c r="BO60" s="4776">
        <v>660</v>
      </c>
      <c r="BP60" s="4778" t="s">
        <v>574</v>
      </c>
      <c r="BQ60" s="4777">
        <v>7640</v>
      </c>
      <c r="BR60" s="4776">
        <v>726</v>
      </c>
      <c r="BS60" s="4770"/>
      <c r="BT60" s="4778" t="s">
        <v>574</v>
      </c>
      <c r="BU60" s="4770"/>
      <c r="BV60" s="4776">
        <v>798</v>
      </c>
      <c r="BW60" s="4770"/>
      <c r="BX60" s="4778" t="s">
        <v>574</v>
      </c>
      <c r="BY60" s="4770"/>
      <c r="BZ60" s="4776">
        <v>878</v>
      </c>
      <c r="CA60" s="4770"/>
      <c r="CB60" s="4778" t="s">
        <v>574</v>
      </c>
      <c r="CC60" s="4770"/>
      <c r="CD60" s="4776">
        <v>966</v>
      </c>
      <c r="CE60" s="4770"/>
      <c r="CF60" s="4778" t="s">
        <v>574</v>
      </c>
      <c r="CG60" s="4770"/>
      <c r="CH60" s="4776">
        <v>1062</v>
      </c>
      <c r="CI60" s="4770"/>
      <c r="CJ60" s="4778" t="s">
        <v>574</v>
      </c>
      <c r="CK60" s="4770"/>
      <c r="CL60" s="4776">
        <v>1169</v>
      </c>
      <c r="CM60" s="4770"/>
      <c r="CN60" s="4778" t="s">
        <v>574</v>
      </c>
      <c r="CO60" s="4770"/>
      <c r="CP60" s="4776">
        <v>1286</v>
      </c>
      <c r="CQ60" s="4770"/>
      <c r="CR60" s="4778" t="s">
        <v>574</v>
      </c>
      <c r="CS60" s="4770"/>
      <c r="CT60" s="4776">
        <v>1414</v>
      </c>
      <c r="CU60" s="4770"/>
      <c r="CV60" s="4778" t="s">
        <v>574</v>
      </c>
      <c r="CW60" s="4770"/>
      <c r="CX60" s="4776">
        <v>1556</v>
      </c>
      <c r="CY60" s="4770"/>
      <c r="CZ60" s="4778" t="s">
        <v>574</v>
      </c>
      <c r="DA60" s="4770"/>
      <c r="DB60" s="4776">
        <v>1711</v>
      </c>
      <c r="DC60" s="4770"/>
      <c r="DD60" s="4778" t="s">
        <v>574</v>
      </c>
      <c r="DE60" s="4770"/>
      <c r="DF60" s="4776">
        <v>1883</v>
      </c>
      <c r="DG60" s="4770"/>
      <c r="DH60" s="4778" t="s">
        <v>574</v>
      </c>
      <c r="DI60" s="4770"/>
      <c r="DJ60" s="4776">
        <v>2071</v>
      </c>
      <c r="DK60" s="4770"/>
      <c r="DL60" s="4778" t="s">
        <v>574</v>
      </c>
      <c r="DM60" s="4770"/>
      <c r="DN60" s="4776">
        <v>2278</v>
      </c>
      <c r="DO60" s="4770"/>
      <c r="DP60" s="4778" t="s">
        <v>574</v>
      </c>
      <c r="DQ60" s="4770"/>
      <c r="DR60" s="4776">
        <v>2506</v>
      </c>
      <c r="DS60" s="4770"/>
      <c r="DT60" s="4778" t="s">
        <v>574</v>
      </c>
      <c r="DU60" s="4770"/>
      <c r="DV60" s="4779">
        <f t="shared" si="1"/>
        <v>21564</v>
      </c>
      <c r="DW60" s="4770" t="s">
        <v>644</v>
      </c>
      <c r="DX60" s="4770" t="s">
        <v>289</v>
      </c>
      <c r="DY60" s="4770" t="s">
        <v>744</v>
      </c>
      <c r="DZ60" s="4770" t="s">
        <v>791</v>
      </c>
      <c r="EA60" s="4770" t="s">
        <v>746</v>
      </c>
      <c r="EB60" s="4317" t="s">
        <v>747</v>
      </c>
      <c r="EC60" s="4770" t="s">
        <v>359</v>
      </c>
      <c r="ED60" s="4770"/>
      <c r="EE60" s="4770" t="s">
        <v>359</v>
      </c>
      <c r="EF60" s="4770" t="s">
        <v>359</v>
      </c>
      <c r="EG60" s="4770" t="s">
        <v>359</v>
      </c>
      <c r="EH60" s="4318" t="s">
        <v>359</v>
      </c>
    </row>
    <row r="61" spans="1:138" ht="168.75" customHeight="1">
      <c r="A61" s="4768" t="s">
        <v>1618</v>
      </c>
      <c r="B61" s="4769">
        <v>0.25</v>
      </c>
      <c r="C61" s="4770" t="s">
        <v>2061</v>
      </c>
      <c r="D61" s="4338">
        <v>3.5700000000000003E-2</v>
      </c>
      <c r="E61" s="4770" t="s">
        <v>2275</v>
      </c>
      <c r="F61" s="3967" t="s">
        <v>2273</v>
      </c>
      <c r="G61" s="4770" t="s">
        <v>1622</v>
      </c>
      <c r="H61" s="4770" t="s">
        <v>26</v>
      </c>
      <c r="I61" s="4770" t="s">
        <v>437</v>
      </c>
      <c r="J61" s="4770" t="s">
        <v>437</v>
      </c>
      <c r="K61" s="4746"/>
      <c r="L61" s="4746">
        <v>50770</v>
      </c>
      <c r="M61" s="4248">
        <v>0.05</v>
      </c>
      <c r="N61" s="4248">
        <v>0.1</v>
      </c>
      <c r="O61" s="4248">
        <v>0.5</v>
      </c>
      <c r="P61" s="4248">
        <v>0.54</v>
      </c>
      <c r="Q61" s="4248">
        <v>0.57999999999999996</v>
      </c>
      <c r="R61" s="4248">
        <v>0.62</v>
      </c>
      <c r="S61" s="4248">
        <v>0.64</v>
      </c>
      <c r="T61" s="4248">
        <v>0.68</v>
      </c>
      <c r="U61" s="4248">
        <v>0.72</v>
      </c>
      <c r="V61" s="4248">
        <v>0.76</v>
      </c>
      <c r="W61" s="4248">
        <v>0.8</v>
      </c>
      <c r="X61" s="4248">
        <v>0.84</v>
      </c>
      <c r="Y61" s="4248">
        <v>0.88</v>
      </c>
      <c r="Z61" s="4248">
        <v>0.92</v>
      </c>
      <c r="AA61" s="4248">
        <v>0.96</v>
      </c>
      <c r="AB61" s="4248">
        <v>1</v>
      </c>
      <c r="AC61" s="4773">
        <v>1</v>
      </c>
      <c r="AD61" s="4777"/>
      <c r="AE61" s="4770" t="s">
        <v>1643</v>
      </c>
      <c r="AF61" s="4771">
        <v>7.1000000000000004E-3</v>
      </c>
      <c r="AG61" s="4770" t="s">
        <v>1644</v>
      </c>
      <c r="AH61" s="4770" t="s">
        <v>2080</v>
      </c>
      <c r="AI61" s="4772" t="s">
        <v>1310</v>
      </c>
      <c r="AJ61" s="4770" t="s">
        <v>1626</v>
      </c>
      <c r="AK61" s="4770" t="s">
        <v>1645</v>
      </c>
      <c r="AL61" s="4770" t="s">
        <v>23</v>
      </c>
      <c r="AM61" s="4311" t="str">
        <f t="shared" si="0"/>
        <v>NO</v>
      </c>
      <c r="AN61" s="4770" t="s">
        <v>437</v>
      </c>
      <c r="AO61" s="4770" t="s">
        <v>437</v>
      </c>
      <c r="AP61" s="4770"/>
      <c r="AQ61" s="4774"/>
      <c r="AR61" s="4746">
        <v>50769</v>
      </c>
      <c r="AS61" s="4773">
        <v>1</v>
      </c>
      <c r="AT61" s="4773">
        <v>1</v>
      </c>
      <c r="AU61" s="4773">
        <v>1</v>
      </c>
      <c r="AV61" s="4773">
        <v>1</v>
      </c>
      <c r="AW61" s="4773">
        <v>1</v>
      </c>
      <c r="AX61" s="4773">
        <v>1</v>
      </c>
      <c r="AY61" s="4773">
        <v>1</v>
      </c>
      <c r="AZ61" s="4773">
        <v>1</v>
      </c>
      <c r="BA61" s="4773">
        <v>1</v>
      </c>
      <c r="BB61" s="4773">
        <v>1</v>
      </c>
      <c r="BC61" s="4773">
        <v>1</v>
      </c>
      <c r="BD61" s="4773">
        <v>1</v>
      </c>
      <c r="BE61" s="4773">
        <v>1</v>
      </c>
      <c r="BF61" s="4773">
        <v>1</v>
      </c>
      <c r="BG61" s="4773">
        <v>1</v>
      </c>
      <c r="BH61" s="4773">
        <v>1</v>
      </c>
      <c r="BI61" s="4773">
        <v>1</v>
      </c>
      <c r="BJ61" s="4776">
        <v>2135</v>
      </c>
      <c r="BK61" s="4776">
        <v>2135</v>
      </c>
      <c r="BL61" s="4776" t="s">
        <v>574</v>
      </c>
      <c r="BM61" s="4777">
        <v>7740</v>
      </c>
      <c r="BN61" s="4776">
        <v>2135</v>
      </c>
      <c r="BO61" s="4776">
        <v>2135</v>
      </c>
      <c r="BP61" s="4778" t="s">
        <v>574</v>
      </c>
      <c r="BQ61" s="4777">
        <v>7740</v>
      </c>
      <c r="BR61" s="4776">
        <v>2135</v>
      </c>
      <c r="BS61" s="4770"/>
      <c r="BT61" s="4778" t="s">
        <v>574</v>
      </c>
      <c r="BU61" s="4770"/>
      <c r="BV61" s="4776">
        <v>2135</v>
      </c>
      <c r="BW61" s="4770"/>
      <c r="BX61" s="4778" t="s">
        <v>574</v>
      </c>
      <c r="BY61" s="4770"/>
      <c r="BZ61" s="4776">
        <v>2135</v>
      </c>
      <c r="CA61" s="4770"/>
      <c r="CB61" s="4778" t="s">
        <v>574</v>
      </c>
      <c r="CC61" s="4770"/>
      <c r="CD61" s="4776">
        <v>2135</v>
      </c>
      <c r="CE61" s="4770"/>
      <c r="CF61" s="4778" t="s">
        <v>574</v>
      </c>
      <c r="CG61" s="4770"/>
      <c r="CH61" s="4776">
        <v>2135</v>
      </c>
      <c r="CI61" s="4770"/>
      <c r="CJ61" s="4778" t="s">
        <v>574</v>
      </c>
      <c r="CK61" s="4770"/>
      <c r="CL61" s="4776">
        <v>2135</v>
      </c>
      <c r="CM61" s="4770"/>
      <c r="CN61" s="4778" t="s">
        <v>574</v>
      </c>
      <c r="CO61" s="4770"/>
      <c r="CP61" s="4776">
        <v>2135</v>
      </c>
      <c r="CQ61" s="4770"/>
      <c r="CR61" s="4778" t="s">
        <v>574</v>
      </c>
      <c r="CS61" s="4770"/>
      <c r="CT61" s="4776">
        <v>2135</v>
      </c>
      <c r="CU61" s="4770"/>
      <c r="CV61" s="4778" t="s">
        <v>574</v>
      </c>
      <c r="CW61" s="4770"/>
      <c r="CX61" s="4776">
        <v>2135</v>
      </c>
      <c r="CY61" s="4770"/>
      <c r="CZ61" s="4778" t="s">
        <v>574</v>
      </c>
      <c r="DA61" s="4770"/>
      <c r="DB61" s="4776">
        <v>2135</v>
      </c>
      <c r="DC61" s="4770"/>
      <c r="DD61" s="4778" t="s">
        <v>574</v>
      </c>
      <c r="DE61" s="4770"/>
      <c r="DF61" s="4776">
        <v>2135</v>
      </c>
      <c r="DG61" s="4770"/>
      <c r="DH61" s="4778" t="s">
        <v>574</v>
      </c>
      <c r="DI61" s="4770"/>
      <c r="DJ61" s="4776">
        <v>2135</v>
      </c>
      <c r="DK61" s="4770"/>
      <c r="DL61" s="4778" t="s">
        <v>574</v>
      </c>
      <c r="DM61" s="4770"/>
      <c r="DN61" s="4776">
        <v>2135</v>
      </c>
      <c r="DO61" s="4770"/>
      <c r="DP61" s="4778" t="s">
        <v>574</v>
      </c>
      <c r="DQ61" s="4770"/>
      <c r="DR61" s="4776">
        <v>2135</v>
      </c>
      <c r="DS61" s="4770"/>
      <c r="DT61" s="4778" t="s">
        <v>574</v>
      </c>
      <c r="DU61" s="4770"/>
      <c r="DV61" s="4779">
        <f t="shared" si="1"/>
        <v>34160</v>
      </c>
      <c r="DW61" s="4770" t="s">
        <v>300</v>
      </c>
      <c r="DX61" s="4770" t="s">
        <v>56</v>
      </c>
      <c r="DY61" s="4770" t="s">
        <v>339</v>
      </c>
      <c r="DZ61" s="4770" t="s">
        <v>340</v>
      </c>
      <c r="EA61" s="4770" t="s">
        <v>341</v>
      </c>
      <c r="EB61" s="4770" t="s">
        <v>342</v>
      </c>
      <c r="EC61" s="4770"/>
      <c r="ED61" s="4770"/>
      <c r="EE61" s="4770"/>
      <c r="EF61" s="4770"/>
      <c r="EG61" s="4770"/>
      <c r="EH61" s="4318"/>
    </row>
    <row r="62" spans="1:138" ht="168.75" customHeight="1">
      <c r="A62" s="4768" t="s">
        <v>1618</v>
      </c>
      <c r="B62" s="4769">
        <v>0.25</v>
      </c>
      <c r="C62" s="4316" t="s">
        <v>2082</v>
      </c>
      <c r="D62" s="4338">
        <v>3.5700000000000003E-2</v>
      </c>
      <c r="E62" s="4770" t="s">
        <v>821</v>
      </c>
      <c r="F62" s="3967" t="s">
        <v>2273</v>
      </c>
      <c r="G62" s="4770" t="s">
        <v>2279</v>
      </c>
      <c r="H62" s="4770" t="s">
        <v>26</v>
      </c>
      <c r="I62" s="4770" t="s">
        <v>437</v>
      </c>
      <c r="J62" s="4770" t="s">
        <v>437</v>
      </c>
      <c r="K62" s="4746"/>
      <c r="L62" s="4746">
        <v>50770</v>
      </c>
      <c r="M62" s="4248">
        <v>0.05</v>
      </c>
      <c r="N62" s="4248">
        <v>0.1</v>
      </c>
      <c r="O62" s="4248">
        <v>0.5</v>
      </c>
      <c r="P62" s="4248">
        <v>0.54</v>
      </c>
      <c r="Q62" s="4248">
        <v>0.57999999999999996</v>
      </c>
      <c r="R62" s="4248">
        <v>0.62</v>
      </c>
      <c r="S62" s="4248">
        <v>0.64</v>
      </c>
      <c r="T62" s="4248">
        <v>0.68</v>
      </c>
      <c r="U62" s="4248">
        <v>0.72</v>
      </c>
      <c r="V62" s="4248">
        <v>0.76</v>
      </c>
      <c r="W62" s="4248">
        <v>0.8</v>
      </c>
      <c r="X62" s="4248">
        <v>0.84</v>
      </c>
      <c r="Y62" s="4248">
        <v>0.88</v>
      </c>
      <c r="Z62" s="4248">
        <v>0.92</v>
      </c>
      <c r="AA62" s="4248">
        <v>0.96</v>
      </c>
      <c r="AB62" s="4248">
        <v>1</v>
      </c>
      <c r="AC62" s="4773">
        <v>1</v>
      </c>
      <c r="AD62" s="4770" t="s">
        <v>359</v>
      </c>
      <c r="AE62" s="4770" t="s">
        <v>2085</v>
      </c>
      <c r="AF62" s="4771">
        <v>3.2000000000000002E-3</v>
      </c>
      <c r="AG62" s="4770" t="s">
        <v>1649</v>
      </c>
      <c r="AH62" s="4770" t="s">
        <v>2086</v>
      </c>
      <c r="AI62" s="4772" t="s">
        <v>1310</v>
      </c>
      <c r="AJ62" s="4770" t="s">
        <v>1626</v>
      </c>
      <c r="AK62" s="4770" t="s">
        <v>1</v>
      </c>
      <c r="AL62" s="4770" t="s">
        <v>26</v>
      </c>
      <c r="AM62" s="4311" t="str">
        <f t="shared" si="0"/>
        <v>NO</v>
      </c>
      <c r="AN62" s="4770" t="s">
        <v>437</v>
      </c>
      <c r="AO62" s="4773">
        <v>0.2</v>
      </c>
      <c r="AP62" s="4770">
        <v>2022</v>
      </c>
      <c r="AQ62" s="4746"/>
      <c r="AR62" s="4746">
        <v>50770</v>
      </c>
      <c r="AS62" s="4845">
        <v>0.2</v>
      </c>
      <c r="AT62" s="4845">
        <v>0.2</v>
      </c>
      <c r="AU62" s="4845">
        <v>0.4</v>
      </c>
      <c r="AV62" s="4845">
        <v>0.4</v>
      </c>
      <c r="AW62" s="4845">
        <v>0.6</v>
      </c>
      <c r="AX62" s="4845">
        <v>0.6</v>
      </c>
      <c r="AY62" s="4845">
        <v>0.8</v>
      </c>
      <c r="AZ62" s="4845">
        <v>0.8</v>
      </c>
      <c r="BA62" s="4845">
        <v>1</v>
      </c>
      <c r="BB62" s="4845">
        <v>1</v>
      </c>
      <c r="BC62" s="4845">
        <v>1</v>
      </c>
      <c r="BD62" s="4845">
        <v>1</v>
      </c>
      <c r="BE62" s="4845">
        <v>1</v>
      </c>
      <c r="BF62" s="4845">
        <v>1</v>
      </c>
      <c r="BG62" s="4845">
        <v>1</v>
      </c>
      <c r="BH62" s="4845">
        <v>1</v>
      </c>
      <c r="BI62" s="4845">
        <v>1</v>
      </c>
      <c r="BJ62" s="4776">
        <v>446</v>
      </c>
      <c r="BK62" s="4776">
        <v>446</v>
      </c>
      <c r="BL62" s="4776" t="s">
        <v>574</v>
      </c>
      <c r="BM62" s="4777">
        <v>7765</v>
      </c>
      <c r="BN62" s="4776">
        <v>490</v>
      </c>
      <c r="BO62" s="4776">
        <v>490</v>
      </c>
      <c r="BP62" s="4778" t="s">
        <v>574</v>
      </c>
      <c r="BQ62" s="4777">
        <v>7765</v>
      </c>
      <c r="BR62" s="4776">
        <v>539</v>
      </c>
      <c r="BS62" s="4770"/>
      <c r="BT62" s="4778" t="s">
        <v>574</v>
      </c>
      <c r="BU62" s="4770"/>
      <c r="BV62" s="4776">
        <v>593</v>
      </c>
      <c r="BW62" s="4770"/>
      <c r="BX62" s="4778" t="s">
        <v>574</v>
      </c>
      <c r="BY62" s="4770"/>
      <c r="BZ62" s="4776">
        <v>652</v>
      </c>
      <c r="CA62" s="4770"/>
      <c r="CB62" s="4778" t="s">
        <v>574</v>
      </c>
      <c r="CC62" s="4770"/>
      <c r="CD62" s="4776">
        <v>718</v>
      </c>
      <c r="CE62" s="4770"/>
      <c r="CF62" s="4778" t="s">
        <v>574</v>
      </c>
      <c r="CG62" s="4770"/>
      <c r="CH62" s="4776">
        <v>789</v>
      </c>
      <c r="CI62" s="4770"/>
      <c r="CJ62" s="4778" t="s">
        <v>574</v>
      </c>
      <c r="CK62" s="4770"/>
      <c r="CL62" s="4776">
        <v>868</v>
      </c>
      <c r="CM62" s="4770"/>
      <c r="CN62" s="4778" t="s">
        <v>574</v>
      </c>
      <c r="CO62" s="4770"/>
      <c r="CP62" s="4776">
        <v>955</v>
      </c>
      <c r="CQ62" s="4770"/>
      <c r="CR62" s="4778" t="s">
        <v>574</v>
      </c>
      <c r="CS62" s="4770"/>
      <c r="CT62" s="4776">
        <v>1051</v>
      </c>
      <c r="CU62" s="4770"/>
      <c r="CV62" s="4778" t="s">
        <v>574</v>
      </c>
      <c r="CW62" s="4770"/>
      <c r="CX62" s="4776">
        <v>1156</v>
      </c>
      <c r="CY62" s="4770"/>
      <c r="CZ62" s="4778" t="s">
        <v>574</v>
      </c>
      <c r="DA62" s="4770"/>
      <c r="DB62" s="4776">
        <v>1272</v>
      </c>
      <c r="DC62" s="4770"/>
      <c r="DD62" s="4778" t="s">
        <v>574</v>
      </c>
      <c r="DE62" s="4770"/>
      <c r="DF62" s="4776">
        <v>1399</v>
      </c>
      <c r="DG62" s="4770"/>
      <c r="DH62" s="4778" t="s">
        <v>574</v>
      </c>
      <c r="DI62" s="4770"/>
      <c r="DJ62" s="4776">
        <v>1539</v>
      </c>
      <c r="DK62" s="4770"/>
      <c r="DL62" s="4778" t="s">
        <v>574</v>
      </c>
      <c r="DM62" s="4770"/>
      <c r="DN62" s="4776">
        <v>2240</v>
      </c>
      <c r="DO62" s="4770"/>
      <c r="DP62" s="4778" t="s">
        <v>574</v>
      </c>
      <c r="DQ62" s="4770"/>
      <c r="DR62" s="4776">
        <v>2319</v>
      </c>
      <c r="DS62" s="4770"/>
      <c r="DT62" s="4778" t="s">
        <v>574</v>
      </c>
      <c r="DU62" s="4770"/>
      <c r="DV62" s="4779">
        <f t="shared" si="1"/>
        <v>17026</v>
      </c>
      <c r="DW62" s="4770" t="s">
        <v>644</v>
      </c>
      <c r="DX62" s="4770" t="s">
        <v>289</v>
      </c>
      <c r="DY62" s="4770" t="s">
        <v>1651</v>
      </c>
      <c r="DZ62" s="4770" t="s">
        <v>1652</v>
      </c>
      <c r="EA62" s="4770" t="s">
        <v>359</v>
      </c>
      <c r="EB62" s="4334" t="s">
        <v>747</v>
      </c>
      <c r="EC62" s="4770" t="s">
        <v>359</v>
      </c>
      <c r="ED62" s="4770" t="s">
        <v>359</v>
      </c>
      <c r="EE62" s="4770" t="s">
        <v>359</v>
      </c>
      <c r="EF62" s="4770" t="s">
        <v>359</v>
      </c>
      <c r="EG62" s="4770" t="s">
        <v>359</v>
      </c>
      <c r="EH62" s="4781" t="s">
        <v>359</v>
      </c>
    </row>
    <row r="63" spans="1:138" ht="168.75" customHeight="1">
      <c r="A63" s="4768" t="s">
        <v>1618</v>
      </c>
      <c r="B63" s="4769">
        <v>0.25</v>
      </c>
      <c r="C63" s="4770" t="s">
        <v>2082</v>
      </c>
      <c r="D63" s="4338">
        <v>3.5700000000000003E-2</v>
      </c>
      <c r="E63" s="4770" t="s">
        <v>821</v>
      </c>
      <c r="F63" s="3967" t="s">
        <v>2273</v>
      </c>
      <c r="G63" s="4770" t="s">
        <v>2279</v>
      </c>
      <c r="H63" s="4770" t="s">
        <v>26</v>
      </c>
      <c r="I63" s="4770" t="s">
        <v>437</v>
      </c>
      <c r="J63" s="4770" t="s">
        <v>437</v>
      </c>
      <c r="K63" s="4746"/>
      <c r="L63" s="4746">
        <v>50770</v>
      </c>
      <c r="M63" s="4248">
        <v>0.05</v>
      </c>
      <c r="N63" s="4248">
        <v>0.1</v>
      </c>
      <c r="O63" s="4248">
        <v>0.5</v>
      </c>
      <c r="P63" s="4248">
        <v>0.54</v>
      </c>
      <c r="Q63" s="4248">
        <v>0.57999999999999996</v>
      </c>
      <c r="R63" s="4248">
        <v>0.62</v>
      </c>
      <c r="S63" s="4248">
        <v>0.64</v>
      </c>
      <c r="T63" s="4248">
        <v>0.68</v>
      </c>
      <c r="U63" s="4248">
        <v>0.72</v>
      </c>
      <c r="V63" s="4248">
        <v>0.76</v>
      </c>
      <c r="W63" s="4248">
        <v>0.8</v>
      </c>
      <c r="X63" s="4248">
        <v>0.84</v>
      </c>
      <c r="Y63" s="4248">
        <v>0.88</v>
      </c>
      <c r="Z63" s="4248">
        <v>0.92</v>
      </c>
      <c r="AA63" s="4248">
        <v>0.96</v>
      </c>
      <c r="AB63" s="4248">
        <v>1</v>
      </c>
      <c r="AC63" s="4773">
        <v>1</v>
      </c>
      <c r="AD63" s="4770" t="s">
        <v>359</v>
      </c>
      <c r="AE63" s="4770" t="s">
        <v>2087</v>
      </c>
      <c r="AF63" s="4771">
        <v>3.2000000000000002E-3</v>
      </c>
      <c r="AG63" s="4770" t="s">
        <v>1655</v>
      </c>
      <c r="AH63" s="4770" t="s">
        <v>2088</v>
      </c>
      <c r="AI63" s="4772" t="s">
        <v>1637</v>
      </c>
      <c r="AJ63" s="4770" t="s">
        <v>1638</v>
      </c>
      <c r="AK63" s="4770" t="s">
        <v>1</v>
      </c>
      <c r="AL63" s="4770" t="s">
        <v>26</v>
      </c>
      <c r="AM63" s="4311" t="str">
        <f t="shared" si="0"/>
        <v>NO</v>
      </c>
      <c r="AN63" s="4770" t="s">
        <v>437</v>
      </c>
      <c r="AO63" s="4770" t="s">
        <v>437</v>
      </c>
      <c r="AP63" s="4770"/>
      <c r="AQ63" s="4746"/>
      <c r="AR63" s="4746">
        <v>50770</v>
      </c>
      <c r="AS63" s="4845">
        <v>0.05</v>
      </c>
      <c r="AT63" s="4845">
        <v>0.24</v>
      </c>
      <c r="AU63" s="4845">
        <v>0.28999999999999998</v>
      </c>
      <c r="AV63" s="4845">
        <v>0.34</v>
      </c>
      <c r="AW63" s="4845">
        <v>0.39</v>
      </c>
      <c r="AX63" s="4845">
        <v>0.44</v>
      </c>
      <c r="AY63" s="4845">
        <v>0.51</v>
      </c>
      <c r="AZ63" s="4845">
        <v>0.56000000000000005</v>
      </c>
      <c r="BA63" s="4845">
        <v>0.61</v>
      </c>
      <c r="BB63" s="4845">
        <v>0.66</v>
      </c>
      <c r="BC63" s="4845">
        <v>0.71</v>
      </c>
      <c r="BD63" s="4845">
        <v>0.78</v>
      </c>
      <c r="BE63" s="4845">
        <v>0.83</v>
      </c>
      <c r="BF63" s="4845">
        <v>0.88</v>
      </c>
      <c r="BG63" s="4845">
        <v>0.93</v>
      </c>
      <c r="BH63" s="4845">
        <v>1</v>
      </c>
      <c r="BI63" s="4351">
        <v>1</v>
      </c>
      <c r="BJ63" s="4776">
        <v>658</v>
      </c>
      <c r="BK63" s="4776">
        <v>658</v>
      </c>
      <c r="BL63" s="4776" t="s">
        <v>574</v>
      </c>
      <c r="BM63" s="4777">
        <v>7765</v>
      </c>
      <c r="BN63" s="4776">
        <v>724</v>
      </c>
      <c r="BO63" s="4776">
        <v>724</v>
      </c>
      <c r="BP63" s="4778" t="s">
        <v>574</v>
      </c>
      <c r="BQ63" s="4777">
        <v>7765</v>
      </c>
      <c r="BR63" s="4776">
        <v>796</v>
      </c>
      <c r="BS63" s="4770"/>
      <c r="BT63" s="4778" t="s">
        <v>574</v>
      </c>
      <c r="BU63" s="4770"/>
      <c r="BV63" s="4776">
        <v>876</v>
      </c>
      <c r="BW63" s="4770"/>
      <c r="BX63" s="4778" t="s">
        <v>574</v>
      </c>
      <c r="BY63" s="4770"/>
      <c r="BZ63" s="4776">
        <v>963</v>
      </c>
      <c r="CA63" s="4770"/>
      <c r="CB63" s="4778" t="s">
        <v>574</v>
      </c>
      <c r="CC63" s="4770"/>
      <c r="CD63" s="4776">
        <v>1060</v>
      </c>
      <c r="CE63" s="4770"/>
      <c r="CF63" s="4778" t="s">
        <v>574</v>
      </c>
      <c r="CG63" s="4770"/>
      <c r="CH63" s="4776">
        <v>1167</v>
      </c>
      <c r="CI63" s="4770"/>
      <c r="CJ63" s="4778" t="s">
        <v>574</v>
      </c>
      <c r="CK63" s="4770"/>
      <c r="CL63" s="4776">
        <v>1282</v>
      </c>
      <c r="CM63" s="4770"/>
      <c r="CN63" s="4778" t="s">
        <v>574</v>
      </c>
      <c r="CO63" s="4770"/>
      <c r="CP63" s="4776">
        <v>1411</v>
      </c>
      <c r="CQ63" s="4770"/>
      <c r="CR63" s="4778" t="s">
        <v>574</v>
      </c>
      <c r="CS63" s="4770"/>
      <c r="CT63" s="4776">
        <v>1552</v>
      </c>
      <c r="CU63" s="4770"/>
      <c r="CV63" s="4778" t="s">
        <v>574</v>
      </c>
      <c r="CW63" s="4770"/>
      <c r="CX63" s="4776">
        <v>1707</v>
      </c>
      <c r="CY63" s="4770"/>
      <c r="CZ63" s="4778" t="s">
        <v>574</v>
      </c>
      <c r="DA63" s="4770"/>
      <c r="DB63" s="4776">
        <v>1878</v>
      </c>
      <c r="DC63" s="4770"/>
      <c r="DD63" s="4778" t="s">
        <v>574</v>
      </c>
      <c r="DE63" s="4770"/>
      <c r="DF63" s="4776">
        <v>2066</v>
      </c>
      <c r="DG63" s="4770"/>
      <c r="DH63" s="4778" t="s">
        <v>574</v>
      </c>
      <c r="DI63" s="4770"/>
      <c r="DJ63" s="4776">
        <v>2272</v>
      </c>
      <c r="DK63" s="4770"/>
      <c r="DL63" s="4778" t="s">
        <v>574</v>
      </c>
      <c r="DM63" s="4770"/>
      <c r="DN63" s="4776">
        <v>690</v>
      </c>
      <c r="DO63" s="4770"/>
      <c r="DP63" s="4778" t="s">
        <v>574</v>
      </c>
      <c r="DQ63" s="4770"/>
      <c r="DR63" s="4776">
        <v>714</v>
      </c>
      <c r="DS63" s="4770"/>
      <c r="DT63" s="4778" t="s">
        <v>574</v>
      </c>
      <c r="DU63" s="4770"/>
      <c r="DV63" s="4779">
        <f t="shared" si="1"/>
        <v>19816</v>
      </c>
      <c r="DW63" s="4770" t="s">
        <v>644</v>
      </c>
      <c r="DX63" s="4770" t="s">
        <v>289</v>
      </c>
      <c r="DY63" s="4770" t="s">
        <v>1651</v>
      </c>
      <c r="DZ63" s="4770" t="s">
        <v>1652</v>
      </c>
      <c r="EA63" s="4770" t="s">
        <v>359</v>
      </c>
      <c r="EB63" s="4334" t="s">
        <v>747</v>
      </c>
      <c r="EC63" s="4770" t="s">
        <v>359</v>
      </c>
      <c r="ED63" s="4770" t="s">
        <v>359</v>
      </c>
      <c r="EE63" s="4770" t="s">
        <v>359</v>
      </c>
      <c r="EF63" s="4770" t="s">
        <v>359</v>
      </c>
      <c r="EG63" s="4770" t="s">
        <v>359</v>
      </c>
      <c r="EH63" s="4781" t="s">
        <v>359</v>
      </c>
    </row>
    <row r="64" spans="1:138" ht="168.75" customHeight="1">
      <c r="A64" s="4768" t="s">
        <v>1618</v>
      </c>
      <c r="B64" s="4769">
        <v>0.25</v>
      </c>
      <c r="C64" s="4770" t="s">
        <v>2082</v>
      </c>
      <c r="D64" s="4338">
        <v>3.5700000000000003E-2</v>
      </c>
      <c r="E64" s="4770" t="s">
        <v>821</v>
      </c>
      <c r="F64" s="3967" t="s">
        <v>2273</v>
      </c>
      <c r="G64" s="4770" t="s">
        <v>2279</v>
      </c>
      <c r="H64" s="4770" t="s">
        <v>26</v>
      </c>
      <c r="I64" s="4770" t="s">
        <v>437</v>
      </c>
      <c r="J64" s="4770" t="s">
        <v>437</v>
      </c>
      <c r="K64" s="4746"/>
      <c r="L64" s="4746">
        <v>50770</v>
      </c>
      <c r="M64" s="4248">
        <v>0.05</v>
      </c>
      <c r="N64" s="4248">
        <v>0.1</v>
      </c>
      <c r="O64" s="4248">
        <v>0.5</v>
      </c>
      <c r="P64" s="4248">
        <v>0.54</v>
      </c>
      <c r="Q64" s="4248">
        <v>0.57999999999999996</v>
      </c>
      <c r="R64" s="4248">
        <v>0.62</v>
      </c>
      <c r="S64" s="4248">
        <v>0.64</v>
      </c>
      <c r="T64" s="4248">
        <v>0.68</v>
      </c>
      <c r="U64" s="4248">
        <v>0.72</v>
      </c>
      <c r="V64" s="4248">
        <v>0.76</v>
      </c>
      <c r="W64" s="4248">
        <v>0.8</v>
      </c>
      <c r="X64" s="4248">
        <v>0.84</v>
      </c>
      <c r="Y64" s="4248">
        <v>0.88</v>
      </c>
      <c r="Z64" s="4248">
        <v>0.92</v>
      </c>
      <c r="AA64" s="4248">
        <v>0.96</v>
      </c>
      <c r="AB64" s="4248">
        <v>1</v>
      </c>
      <c r="AC64" s="4773">
        <v>1</v>
      </c>
      <c r="AD64" s="4770" t="s">
        <v>359</v>
      </c>
      <c r="AE64" s="4770" t="s">
        <v>2280</v>
      </c>
      <c r="AF64" s="4771">
        <v>3.2000000000000002E-3</v>
      </c>
      <c r="AG64" s="4770" t="s">
        <v>2281</v>
      </c>
      <c r="AH64" s="4770" t="s">
        <v>2282</v>
      </c>
      <c r="AI64" s="4770" t="s">
        <v>1631</v>
      </c>
      <c r="AJ64" s="4770" t="s">
        <v>1632</v>
      </c>
      <c r="AK64" s="4770" t="s">
        <v>1</v>
      </c>
      <c r="AL64" s="4770" t="s">
        <v>26</v>
      </c>
      <c r="AM64" s="4311" t="str">
        <f t="shared" si="0"/>
        <v>NO</v>
      </c>
      <c r="AN64" s="4770" t="s">
        <v>437</v>
      </c>
      <c r="AO64" s="4770" t="s">
        <v>437</v>
      </c>
      <c r="AP64" s="4770"/>
      <c r="AQ64" s="4746"/>
      <c r="AR64" s="4746">
        <v>50770</v>
      </c>
      <c r="AS64" s="4845">
        <v>0.05</v>
      </c>
      <c r="AT64" s="4845">
        <v>0.24</v>
      </c>
      <c r="AU64" s="4845">
        <v>0.28999999999999998</v>
      </c>
      <c r="AV64" s="4845">
        <v>0.34</v>
      </c>
      <c r="AW64" s="4845">
        <v>0.39</v>
      </c>
      <c r="AX64" s="4845">
        <v>0.44</v>
      </c>
      <c r="AY64" s="4845">
        <v>0.51</v>
      </c>
      <c r="AZ64" s="4845">
        <v>0.56000000000000005</v>
      </c>
      <c r="BA64" s="4845">
        <v>0.61</v>
      </c>
      <c r="BB64" s="4845">
        <v>0.66</v>
      </c>
      <c r="BC64" s="4845">
        <v>0.71</v>
      </c>
      <c r="BD64" s="4845">
        <v>0.78</v>
      </c>
      <c r="BE64" s="4845">
        <v>0.83</v>
      </c>
      <c r="BF64" s="4845">
        <v>0.88</v>
      </c>
      <c r="BG64" s="4845">
        <v>0.93</v>
      </c>
      <c r="BH64" s="4845">
        <v>1</v>
      </c>
      <c r="BI64" s="4351">
        <v>1</v>
      </c>
      <c r="BJ64" s="4776">
        <v>658</v>
      </c>
      <c r="BK64" s="4776">
        <v>658</v>
      </c>
      <c r="BL64" s="4776" t="s">
        <v>574</v>
      </c>
      <c r="BM64" s="4777">
        <v>7765</v>
      </c>
      <c r="BN64" s="4776">
        <v>725</v>
      </c>
      <c r="BO64" s="4776">
        <v>725</v>
      </c>
      <c r="BP64" s="4778" t="s">
        <v>574</v>
      </c>
      <c r="BQ64" s="4777">
        <v>7765</v>
      </c>
      <c r="BR64" s="4776">
        <v>796</v>
      </c>
      <c r="BS64" s="4770"/>
      <c r="BT64" s="4778" t="s">
        <v>574</v>
      </c>
      <c r="BU64" s="4770"/>
      <c r="BV64" s="4776">
        <v>876</v>
      </c>
      <c r="BW64" s="4770"/>
      <c r="BX64" s="4778" t="s">
        <v>574</v>
      </c>
      <c r="BY64" s="4770"/>
      <c r="BZ64" s="4776">
        <v>963</v>
      </c>
      <c r="CA64" s="4770"/>
      <c r="CB64" s="4778" t="s">
        <v>574</v>
      </c>
      <c r="CC64" s="4770"/>
      <c r="CD64" s="4776">
        <v>1060</v>
      </c>
      <c r="CE64" s="4770"/>
      <c r="CF64" s="4778" t="s">
        <v>574</v>
      </c>
      <c r="CG64" s="4770"/>
      <c r="CH64" s="4776">
        <v>1667</v>
      </c>
      <c r="CI64" s="4770"/>
      <c r="CJ64" s="4778" t="s">
        <v>574</v>
      </c>
      <c r="CK64" s="4770"/>
      <c r="CL64" s="4776">
        <v>1282</v>
      </c>
      <c r="CM64" s="4770"/>
      <c r="CN64" s="4778" t="s">
        <v>574</v>
      </c>
      <c r="CO64" s="4770"/>
      <c r="CP64" s="4776">
        <v>1411</v>
      </c>
      <c r="CQ64" s="4770"/>
      <c r="CR64" s="4778" t="s">
        <v>574</v>
      </c>
      <c r="CS64" s="4770"/>
      <c r="CT64" s="4776">
        <v>1552</v>
      </c>
      <c r="CU64" s="4770"/>
      <c r="CV64" s="4778" t="s">
        <v>574</v>
      </c>
      <c r="CW64" s="4770"/>
      <c r="CX64" s="4776">
        <v>1707</v>
      </c>
      <c r="CY64" s="4770"/>
      <c r="CZ64" s="4778" t="s">
        <v>574</v>
      </c>
      <c r="DA64" s="4770"/>
      <c r="DB64" s="4776">
        <v>1878</v>
      </c>
      <c r="DC64" s="4770"/>
      <c r="DD64" s="4778" t="s">
        <v>574</v>
      </c>
      <c r="DE64" s="4770"/>
      <c r="DF64" s="4776">
        <v>2066</v>
      </c>
      <c r="DG64" s="4770"/>
      <c r="DH64" s="4778" t="s">
        <v>574</v>
      </c>
      <c r="DI64" s="4770"/>
      <c r="DJ64" s="4776">
        <v>2272</v>
      </c>
      <c r="DK64" s="4770"/>
      <c r="DL64" s="4778" t="s">
        <v>574</v>
      </c>
      <c r="DM64" s="4770"/>
      <c r="DN64" s="4776">
        <v>690</v>
      </c>
      <c r="DO64" s="4770"/>
      <c r="DP64" s="4778" t="s">
        <v>574</v>
      </c>
      <c r="DQ64" s="4770"/>
      <c r="DR64" s="4776">
        <v>714</v>
      </c>
      <c r="DS64" s="4770"/>
      <c r="DT64" s="4778" t="s">
        <v>574</v>
      </c>
      <c r="DU64" s="4770"/>
      <c r="DV64" s="4779">
        <f t="shared" si="1"/>
        <v>20317</v>
      </c>
      <c r="DW64" s="4770" t="s">
        <v>644</v>
      </c>
      <c r="DX64" s="4770" t="s">
        <v>289</v>
      </c>
      <c r="DY64" s="4770" t="s">
        <v>1651</v>
      </c>
      <c r="DZ64" s="4770" t="s">
        <v>1652</v>
      </c>
      <c r="EA64" s="4770" t="s">
        <v>359</v>
      </c>
      <c r="EB64" s="4334" t="s">
        <v>747</v>
      </c>
      <c r="EC64" s="4816" t="s">
        <v>2073</v>
      </c>
      <c r="ED64" s="4349" t="s">
        <v>2238</v>
      </c>
      <c r="EE64" s="4816" t="s">
        <v>1131</v>
      </c>
      <c r="EF64" s="4350" t="s">
        <v>2278</v>
      </c>
      <c r="EG64" s="4816" t="s">
        <v>359</v>
      </c>
      <c r="EH64" s="4817" t="s">
        <v>359</v>
      </c>
    </row>
    <row r="65" spans="1:138" ht="168.75" customHeight="1">
      <c r="A65" s="4768" t="s">
        <v>1618</v>
      </c>
      <c r="B65" s="4769">
        <v>0.25</v>
      </c>
      <c r="C65" s="4770" t="s">
        <v>2082</v>
      </c>
      <c r="D65" s="4338">
        <v>3.5700000000000003E-2</v>
      </c>
      <c r="E65" s="4770" t="s">
        <v>821</v>
      </c>
      <c r="F65" s="3967" t="s">
        <v>2273</v>
      </c>
      <c r="G65" s="4770" t="s">
        <v>2279</v>
      </c>
      <c r="H65" s="4770" t="s">
        <v>26</v>
      </c>
      <c r="I65" s="4770" t="s">
        <v>437</v>
      </c>
      <c r="J65" s="4770" t="s">
        <v>437</v>
      </c>
      <c r="K65" s="4746"/>
      <c r="L65" s="4746">
        <v>50770</v>
      </c>
      <c r="M65" s="4248">
        <v>0.05</v>
      </c>
      <c r="N65" s="4248">
        <v>0.1</v>
      </c>
      <c r="O65" s="4248">
        <v>0.5</v>
      </c>
      <c r="P65" s="4248">
        <v>0.54</v>
      </c>
      <c r="Q65" s="4248">
        <v>0.57999999999999996</v>
      </c>
      <c r="R65" s="4248">
        <v>0.62</v>
      </c>
      <c r="S65" s="4248">
        <v>0.64</v>
      </c>
      <c r="T65" s="4248">
        <v>0.68</v>
      </c>
      <c r="U65" s="4248">
        <v>0.72</v>
      </c>
      <c r="V65" s="4248">
        <v>0.76</v>
      </c>
      <c r="W65" s="4248">
        <v>0.8</v>
      </c>
      <c r="X65" s="4248">
        <v>0.84</v>
      </c>
      <c r="Y65" s="4248">
        <v>0.88</v>
      </c>
      <c r="Z65" s="4248">
        <v>0.92</v>
      </c>
      <c r="AA65" s="4248">
        <v>0.96</v>
      </c>
      <c r="AB65" s="4248">
        <v>1</v>
      </c>
      <c r="AC65" s="4773">
        <v>1</v>
      </c>
      <c r="AD65" s="4770" t="s">
        <v>359</v>
      </c>
      <c r="AE65" s="4770" t="s">
        <v>2283</v>
      </c>
      <c r="AF65" s="4771">
        <v>3.2000000000000002E-3</v>
      </c>
      <c r="AG65" s="4770" t="s">
        <v>2284</v>
      </c>
      <c r="AH65" s="4770" t="s">
        <v>2285</v>
      </c>
      <c r="AI65" s="4772" t="s">
        <v>1310</v>
      </c>
      <c r="AJ65" s="4770" t="s">
        <v>1311</v>
      </c>
      <c r="AK65" s="4770" t="s">
        <v>1</v>
      </c>
      <c r="AL65" s="4770" t="s">
        <v>26</v>
      </c>
      <c r="AM65" s="4311" t="str">
        <f t="shared" si="0"/>
        <v>NO</v>
      </c>
      <c r="AN65" s="4770" t="s">
        <v>437</v>
      </c>
      <c r="AO65" s="4770" t="s">
        <v>437</v>
      </c>
      <c r="AP65" s="4770"/>
      <c r="AQ65" s="4746"/>
      <c r="AR65" s="4746">
        <v>50770</v>
      </c>
      <c r="AS65" s="4845">
        <v>0.05</v>
      </c>
      <c r="AT65" s="4845">
        <v>0.24</v>
      </c>
      <c r="AU65" s="4845">
        <v>0.28999999999999998</v>
      </c>
      <c r="AV65" s="4845">
        <v>0.34</v>
      </c>
      <c r="AW65" s="4845">
        <v>0.39</v>
      </c>
      <c r="AX65" s="4845">
        <v>0.44</v>
      </c>
      <c r="AY65" s="4845">
        <v>0.51</v>
      </c>
      <c r="AZ65" s="4845">
        <v>0.56000000000000005</v>
      </c>
      <c r="BA65" s="4845">
        <v>0.61</v>
      </c>
      <c r="BB65" s="4845">
        <v>0.66</v>
      </c>
      <c r="BC65" s="4845">
        <v>0.71</v>
      </c>
      <c r="BD65" s="4845">
        <v>0.78</v>
      </c>
      <c r="BE65" s="4845">
        <v>0.83</v>
      </c>
      <c r="BF65" s="4845">
        <v>0.88</v>
      </c>
      <c r="BG65" s="4845">
        <v>0.93</v>
      </c>
      <c r="BH65" s="4845">
        <v>1</v>
      </c>
      <c r="BI65" s="4351">
        <v>1</v>
      </c>
      <c r="BJ65" s="4776">
        <v>936</v>
      </c>
      <c r="BK65" s="4776">
        <v>936</v>
      </c>
      <c r="BL65" s="4776" t="s">
        <v>574</v>
      </c>
      <c r="BM65" s="4777">
        <v>7765</v>
      </c>
      <c r="BN65" s="4776">
        <v>1060</v>
      </c>
      <c r="BO65" s="4776">
        <v>1060</v>
      </c>
      <c r="BP65" s="4778" t="s">
        <v>574</v>
      </c>
      <c r="BQ65" s="4777">
        <v>7765</v>
      </c>
      <c r="BR65" s="4776">
        <v>1165</v>
      </c>
      <c r="BS65" s="4770"/>
      <c r="BT65" s="4778" t="s">
        <v>574</v>
      </c>
      <c r="BU65" s="4770"/>
      <c r="BV65" s="4776">
        <v>1282</v>
      </c>
      <c r="BW65" s="4770"/>
      <c r="BX65" s="4778" t="s">
        <v>574</v>
      </c>
      <c r="BY65" s="4770"/>
      <c r="BZ65" s="4776">
        <v>1410</v>
      </c>
      <c r="CA65" s="4770"/>
      <c r="CB65" s="4778" t="s">
        <v>574</v>
      </c>
      <c r="CC65" s="4770"/>
      <c r="CD65" s="4776">
        <v>1551</v>
      </c>
      <c r="CE65" s="4770"/>
      <c r="CF65" s="4778" t="s">
        <v>574</v>
      </c>
      <c r="CG65" s="4770"/>
      <c r="CH65" s="4776">
        <v>1706</v>
      </c>
      <c r="CI65" s="4770"/>
      <c r="CJ65" s="4778" t="s">
        <v>574</v>
      </c>
      <c r="CK65" s="4770"/>
      <c r="CL65" s="4776">
        <v>1877</v>
      </c>
      <c r="CM65" s="4770"/>
      <c r="CN65" s="4778" t="s">
        <v>574</v>
      </c>
      <c r="CO65" s="4770"/>
      <c r="CP65" s="4776">
        <v>2064</v>
      </c>
      <c r="CQ65" s="4770"/>
      <c r="CR65" s="4778" t="s">
        <v>574</v>
      </c>
      <c r="CS65" s="4770"/>
      <c r="CT65" s="4776">
        <v>2271</v>
      </c>
      <c r="CU65" s="4770"/>
      <c r="CV65" s="4778" t="s">
        <v>574</v>
      </c>
      <c r="CW65" s="4770"/>
      <c r="CX65" s="4776">
        <v>2498</v>
      </c>
      <c r="CY65" s="4770"/>
      <c r="CZ65" s="4778" t="s">
        <v>574</v>
      </c>
      <c r="DA65" s="4770"/>
      <c r="DB65" s="4776">
        <v>2748</v>
      </c>
      <c r="DC65" s="4770"/>
      <c r="DD65" s="4778" t="s">
        <v>574</v>
      </c>
      <c r="DE65" s="4770"/>
      <c r="DF65" s="4776">
        <v>3023</v>
      </c>
      <c r="DG65" s="4770"/>
      <c r="DH65" s="4778" t="s">
        <v>574</v>
      </c>
      <c r="DI65" s="4770"/>
      <c r="DJ65" s="4776">
        <v>3325</v>
      </c>
      <c r="DK65" s="4770"/>
      <c r="DL65" s="4778" t="s">
        <v>574</v>
      </c>
      <c r="DM65" s="4770"/>
      <c r="DN65" s="4776">
        <v>690</v>
      </c>
      <c r="DO65" s="4770"/>
      <c r="DP65" s="4778" t="s">
        <v>574</v>
      </c>
      <c r="DQ65" s="4770"/>
      <c r="DR65" s="4776">
        <v>714</v>
      </c>
      <c r="DS65" s="4770"/>
      <c r="DT65" s="4778" t="s">
        <v>574</v>
      </c>
      <c r="DU65" s="4770"/>
      <c r="DV65" s="4779">
        <f t="shared" si="1"/>
        <v>28320</v>
      </c>
      <c r="DW65" s="4770" t="s">
        <v>644</v>
      </c>
      <c r="DX65" s="4770" t="s">
        <v>289</v>
      </c>
      <c r="DY65" s="4770" t="s">
        <v>1651</v>
      </c>
      <c r="DZ65" s="4770" t="s">
        <v>1652</v>
      </c>
      <c r="EA65" s="4770" t="s">
        <v>359</v>
      </c>
      <c r="EB65" s="4334" t="s">
        <v>747</v>
      </c>
      <c r="EC65" s="4770" t="s">
        <v>359</v>
      </c>
      <c r="ED65" s="4770" t="s">
        <v>359</v>
      </c>
      <c r="EE65" s="4770" t="s">
        <v>359</v>
      </c>
      <c r="EF65" s="4770" t="s">
        <v>359</v>
      </c>
      <c r="EG65" s="4770" t="s">
        <v>359</v>
      </c>
      <c r="EH65" s="4781" t="s">
        <v>359</v>
      </c>
    </row>
    <row r="66" spans="1:138" ht="168.75" customHeight="1">
      <c r="A66" s="4768" t="s">
        <v>1618</v>
      </c>
      <c r="B66" s="4769">
        <v>0.25</v>
      </c>
      <c r="C66" s="4770" t="s">
        <v>2082</v>
      </c>
      <c r="D66" s="4338">
        <v>3.5700000000000003E-2</v>
      </c>
      <c r="E66" s="4770" t="s">
        <v>821</v>
      </c>
      <c r="F66" s="3967" t="s">
        <v>2273</v>
      </c>
      <c r="G66" s="4770" t="s">
        <v>2279</v>
      </c>
      <c r="H66" s="4770" t="s">
        <v>26</v>
      </c>
      <c r="I66" s="4770" t="s">
        <v>437</v>
      </c>
      <c r="J66" s="4770" t="s">
        <v>437</v>
      </c>
      <c r="K66" s="4746"/>
      <c r="L66" s="4746">
        <v>50770</v>
      </c>
      <c r="M66" s="4248">
        <v>0.05</v>
      </c>
      <c r="N66" s="4248">
        <v>0.1</v>
      </c>
      <c r="O66" s="4248">
        <v>0.5</v>
      </c>
      <c r="P66" s="4248">
        <v>0.54</v>
      </c>
      <c r="Q66" s="4248">
        <v>0.57999999999999996</v>
      </c>
      <c r="R66" s="4248">
        <v>0.62</v>
      </c>
      <c r="S66" s="4248">
        <v>0.64</v>
      </c>
      <c r="T66" s="4248">
        <v>0.68</v>
      </c>
      <c r="U66" s="4248">
        <v>0.72</v>
      </c>
      <c r="V66" s="4248">
        <v>0.76</v>
      </c>
      <c r="W66" s="4248">
        <v>0.8</v>
      </c>
      <c r="X66" s="4248">
        <v>0.84</v>
      </c>
      <c r="Y66" s="4248">
        <v>0.88</v>
      </c>
      <c r="Z66" s="4248">
        <v>0.92</v>
      </c>
      <c r="AA66" s="4248">
        <v>0.96</v>
      </c>
      <c r="AB66" s="4248">
        <v>1</v>
      </c>
      <c r="AC66" s="4773">
        <v>1</v>
      </c>
      <c r="AD66" s="4777"/>
      <c r="AE66" s="4770" t="s">
        <v>2093</v>
      </c>
      <c r="AF66" s="4771">
        <v>3.2000000000000002E-3</v>
      </c>
      <c r="AG66" s="4770" t="s">
        <v>1664</v>
      </c>
      <c r="AH66" s="4770" t="s">
        <v>2094</v>
      </c>
      <c r="AI66" s="4772" t="s">
        <v>1310</v>
      </c>
      <c r="AJ66" s="4770" t="s">
        <v>1435</v>
      </c>
      <c r="AK66" s="4770" t="s">
        <v>1</v>
      </c>
      <c r="AL66" s="4770" t="s">
        <v>26</v>
      </c>
      <c r="AM66" s="4311" t="str">
        <f t="shared" si="0"/>
        <v>NO</v>
      </c>
      <c r="AN66" s="4770" t="s">
        <v>437</v>
      </c>
      <c r="AO66" s="4770" t="s">
        <v>437</v>
      </c>
      <c r="AP66" s="4770"/>
      <c r="AQ66" s="4746"/>
      <c r="AR66" s="4746">
        <v>50770</v>
      </c>
      <c r="AS66" s="4845">
        <v>0.15</v>
      </c>
      <c r="AT66" s="4845">
        <v>0.35</v>
      </c>
      <c r="AU66" s="4845">
        <v>0.5</v>
      </c>
      <c r="AV66" s="4845">
        <v>0.65</v>
      </c>
      <c r="AW66" s="4845">
        <v>0.8</v>
      </c>
      <c r="AX66" s="4845">
        <v>0.9</v>
      </c>
      <c r="AY66" s="4845">
        <v>1</v>
      </c>
      <c r="AZ66" s="4845">
        <v>1</v>
      </c>
      <c r="BA66" s="4845">
        <v>1</v>
      </c>
      <c r="BB66" s="4845">
        <v>1</v>
      </c>
      <c r="BC66" s="4845">
        <v>1</v>
      </c>
      <c r="BD66" s="4845">
        <v>1</v>
      </c>
      <c r="BE66" s="4845">
        <v>1</v>
      </c>
      <c r="BF66" s="4845">
        <v>1</v>
      </c>
      <c r="BG66" s="4845">
        <v>1</v>
      </c>
      <c r="BH66" s="4845">
        <v>1</v>
      </c>
      <c r="BI66" s="4348">
        <v>1</v>
      </c>
      <c r="BJ66" s="4776">
        <v>77</v>
      </c>
      <c r="BK66" s="4776">
        <v>77</v>
      </c>
      <c r="BL66" s="4776" t="s">
        <v>574</v>
      </c>
      <c r="BM66" s="4777">
        <v>7765</v>
      </c>
      <c r="BN66" s="4776">
        <v>270</v>
      </c>
      <c r="BO66" s="4776">
        <v>270</v>
      </c>
      <c r="BP66" s="4778" t="s">
        <v>574</v>
      </c>
      <c r="BQ66" s="4777">
        <v>7765</v>
      </c>
      <c r="BR66" s="4776">
        <v>1101</v>
      </c>
      <c r="BS66" s="4770"/>
      <c r="BT66" s="4778" t="s">
        <v>574</v>
      </c>
      <c r="BU66" s="4770"/>
      <c r="BV66" s="4776">
        <v>452</v>
      </c>
      <c r="BW66" s="4770"/>
      <c r="BX66" s="4778" t="s">
        <v>574</v>
      </c>
      <c r="BY66" s="4770"/>
      <c r="BZ66" s="4776">
        <v>805</v>
      </c>
      <c r="CA66" s="4770"/>
      <c r="CB66" s="4778" t="s">
        <v>574</v>
      </c>
      <c r="CC66" s="4770"/>
      <c r="CD66" s="4776">
        <v>1396</v>
      </c>
      <c r="CE66" s="4770"/>
      <c r="CF66" s="4778" t="s">
        <v>574</v>
      </c>
      <c r="CG66" s="4770"/>
      <c r="CH66" s="4776">
        <v>2165</v>
      </c>
      <c r="CI66" s="4770"/>
      <c r="CJ66" s="4778" t="s">
        <v>574</v>
      </c>
      <c r="CK66" s="4770"/>
      <c r="CL66" s="4776">
        <v>2815</v>
      </c>
      <c r="CM66" s="4770"/>
      <c r="CN66" s="4778" t="s">
        <v>574</v>
      </c>
      <c r="CO66" s="4770"/>
      <c r="CP66" s="4776">
        <v>3659</v>
      </c>
      <c r="CQ66" s="4770"/>
      <c r="CR66" s="4778" t="s">
        <v>574</v>
      </c>
      <c r="CS66" s="4770"/>
      <c r="CT66" s="4776">
        <v>4757</v>
      </c>
      <c r="CU66" s="4770"/>
      <c r="CV66" s="4778" t="s">
        <v>574</v>
      </c>
      <c r="CW66" s="4770"/>
      <c r="CX66" s="4776">
        <v>6184</v>
      </c>
      <c r="CY66" s="4770"/>
      <c r="CZ66" s="4778" t="s">
        <v>574</v>
      </c>
      <c r="DA66" s="4770"/>
      <c r="DB66" s="4776">
        <v>8040</v>
      </c>
      <c r="DC66" s="4770"/>
      <c r="DD66" s="4778" t="s">
        <v>574</v>
      </c>
      <c r="DE66" s="4770"/>
      <c r="DF66" s="4776">
        <v>10452</v>
      </c>
      <c r="DG66" s="4770"/>
      <c r="DH66" s="4778" t="s">
        <v>574</v>
      </c>
      <c r="DI66" s="4770"/>
      <c r="DJ66" s="4776">
        <v>13590</v>
      </c>
      <c r="DK66" s="4770"/>
      <c r="DL66" s="4778" t="s">
        <v>574</v>
      </c>
      <c r="DM66" s="4770"/>
      <c r="DN66" s="4776">
        <v>17664</v>
      </c>
      <c r="DO66" s="4770"/>
      <c r="DP66" s="4778" t="s">
        <v>574</v>
      </c>
      <c r="DQ66" s="4770"/>
      <c r="DR66" s="4776">
        <v>22963</v>
      </c>
      <c r="DS66" s="4770"/>
      <c r="DT66" s="4778" t="s">
        <v>574</v>
      </c>
      <c r="DU66" s="4770"/>
      <c r="DV66" s="4779">
        <f t="shared" si="1"/>
        <v>96390</v>
      </c>
      <c r="DW66" s="4770" t="s">
        <v>644</v>
      </c>
      <c r="DX66" s="4770" t="s">
        <v>289</v>
      </c>
      <c r="DY66" s="4770" t="s">
        <v>843</v>
      </c>
      <c r="DZ66" s="4770" t="s">
        <v>844</v>
      </c>
      <c r="EA66" s="4770" t="s">
        <v>359</v>
      </c>
      <c r="EB66" s="4317" t="s">
        <v>845</v>
      </c>
      <c r="EC66" s="4770" t="s">
        <v>359</v>
      </c>
      <c r="ED66" s="4770"/>
      <c r="EE66" s="4770"/>
      <c r="EF66" s="4770" t="s">
        <v>359</v>
      </c>
      <c r="EG66" s="4770" t="s">
        <v>359</v>
      </c>
      <c r="EH66" s="4781" t="s">
        <v>359</v>
      </c>
    </row>
    <row r="67" spans="1:138" ht="168.75" customHeight="1">
      <c r="A67" s="4768" t="s">
        <v>1618</v>
      </c>
      <c r="B67" s="4769">
        <v>0.25</v>
      </c>
      <c r="C67" s="4770" t="s">
        <v>2082</v>
      </c>
      <c r="D67" s="4338">
        <v>3.5700000000000003E-2</v>
      </c>
      <c r="E67" s="4770" t="s">
        <v>821</v>
      </c>
      <c r="F67" s="3967" t="s">
        <v>2273</v>
      </c>
      <c r="G67" s="4770" t="s">
        <v>2279</v>
      </c>
      <c r="H67" s="4770" t="s">
        <v>26</v>
      </c>
      <c r="I67" s="4770" t="s">
        <v>437</v>
      </c>
      <c r="J67" s="4770" t="s">
        <v>437</v>
      </c>
      <c r="K67" s="4746"/>
      <c r="L67" s="4746">
        <v>50770</v>
      </c>
      <c r="M67" s="4248">
        <v>0.05</v>
      </c>
      <c r="N67" s="4248">
        <v>0.1</v>
      </c>
      <c r="O67" s="4248">
        <v>0.5</v>
      </c>
      <c r="P67" s="4248">
        <v>0.54</v>
      </c>
      <c r="Q67" s="4248">
        <v>0.57999999999999996</v>
      </c>
      <c r="R67" s="4248">
        <v>0.62</v>
      </c>
      <c r="S67" s="4248">
        <v>0.64</v>
      </c>
      <c r="T67" s="4248">
        <v>0.68</v>
      </c>
      <c r="U67" s="4248">
        <v>0.72</v>
      </c>
      <c r="V67" s="4248">
        <v>0.76</v>
      </c>
      <c r="W67" s="4248">
        <v>0.8</v>
      </c>
      <c r="X67" s="4248">
        <v>0.84</v>
      </c>
      <c r="Y67" s="4248">
        <v>0.88</v>
      </c>
      <c r="Z67" s="4248">
        <v>0.92</v>
      </c>
      <c r="AA67" s="4248">
        <v>0.96</v>
      </c>
      <c r="AB67" s="4248">
        <v>1</v>
      </c>
      <c r="AC67" s="4773">
        <v>1</v>
      </c>
      <c r="AD67" s="4777"/>
      <c r="AE67" s="4770" t="s">
        <v>2095</v>
      </c>
      <c r="AF67" s="4771">
        <v>3.2000000000000002E-3</v>
      </c>
      <c r="AG67" s="4770" t="s">
        <v>2096</v>
      </c>
      <c r="AH67" s="4770" t="s">
        <v>2097</v>
      </c>
      <c r="AI67" s="4772" t="s">
        <v>1669</v>
      </c>
      <c r="AJ67" s="4770" t="s">
        <v>1670</v>
      </c>
      <c r="AK67" s="4770" t="s">
        <v>2098</v>
      </c>
      <c r="AL67" s="4770" t="s">
        <v>26</v>
      </c>
      <c r="AM67" s="4311" t="str">
        <f t="shared" si="0"/>
        <v>NO</v>
      </c>
      <c r="AN67" s="4770" t="s">
        <v>437</v>
      </c>
      <c r="AO67" s="4770" t="s">
        <v>437</v>
      </c>
      <c r="AP67" s="4770"/>
      <c r="AQ67" s="4746"/>
      <c r="AR67" s="4746">
        <v>50770</v>
      </c>
      <c r="AS67" s="4845">
        <v>0.25</v>
      </c>
      <c r="AT67" s="4845">
        <v>0.55000000000000004</v>
      </c>
      <c r="AU67" s="4845">
        <v>0.92</v>
      </c>
      <c r="AV67" s="4845">
        <v>1</v>
      </c>
      <c r="AW67" s="4845">
        <v>1</v>
      </c>
      <c r="AX67" s="4845">
        <v>1</v>
      </c>
      <c r="AY67" s="4845">
        <v>1</v>
      </c>
      <c r="AZ67" s="4845">
        <v>1</v>
      </c>
      <c r="BA67" s="4845">
        <v>1</v>
      </c>
      <c r="BB67" s="4845">
        <v>1</v>
      </c>
      <c r="BC67" s="4845">
        <v>1</v>
      </c>
      <c r="BD67" s="4845">
        <v>1</v>
      </c>
      <c r="BE67" s="4845">
        <v>1</v>
      </c>
      <c r="BF67" s="4845">
        <v>1</v>
      </c>
      <c r="BG67" s="4845">
        <v>1</v>
      </c>
      <c r="BH67" s="4845">
        <v>1</v>
      </c>
      <c r="BI67" s="4348">
        <v>1</v>
      </c>
      <c r="BJ67" s="4776">
        <v>35</v>
      </c>
      <c r="BK67" s="4776">
        <v>35</v>
      </c>
      <c r="BL67" s="4776" t="s">
        <v>574</v>
      </c>
      <c r="BM67" s="4777">
        <v>7765</v>
      </c>
      <c r="BN67" s="4776">
        <v>126</v>
      </c>
      <c r="BO67" s="4776">
        <v>126</v>
      </c>
      <c r="BP67" s="4778" t="s">
        <v>574</v>
      </c>
      <c r="BQ67" s="4777">
        <v>7765</v>
      </c>
      <c r="BR67" s="4776">
        <v>156</v>
      </c>
      <c r="BS67" s="4770"/>
      <c r="BT67" s="4778" t="s">
        <v>574</v>
      </c>
      <c r="BU67" s="4770"/>
      <c r="BV67" s="4776">
        <v>57</v>
      </c>
      <c r="BW67" s="4770"/>
      <c r="BX67" s="4778" t="s">
        <v>574</v>
      </c>
      <c r="BY67" s="4770"/>
      <c r="BZ67" s="4776">
        <v>74</v>
      </c>
      <c r="CA67" s="4770"/>
      <c r="CB67" s="4778" t="s">
        <v>574</v>
      </c>
      <c r="CC67" s="4770"/>
      <c r="CD67" s="4776">
        <v>97</v>
      </c>
      <c r="CE67" s="4770"/>
      <c r="CF67" s="4778" t="s">
        <v>574</v>
      </c>
      <c r="CG67" s="4770"/>
      <c r="CH67" s="4776">
        <v>127</v>
      </c>
      <c r="CI67" s="4770"/>
      <c r="CJ67" s="4778" t="s">
        <v>574</v>
      </c>
      <c r="CK67" s="4770"/>
      <c r="CL67" s="4776">
        <v>164</v>
      </c>
      <c r="CM67" s="4770"/>
      <c r="CN67" s="4778" t="s">
        <v>574</v>
      </c>
      <c r="CO67" s="4770"/>
      <c r="CP67" s="4776">
        <v>213</v>
      </c>
      <c r="CQ67" s="4770"/>
      <c r="CR67" s="4778" t="s">
        <v>574</v>
      </c>
      <c r="CS67" s="4770"/>
      <c r="CT67" s="4776">
        <v>277</v>
      </c>
      <c r="CU67" s="4770"/>
      <c r="CV67" s="4778" t="s">
        <v>574</v>
      </c>
      <c r="CW67" s="4770"/>
      <c r="CX67" s="4776">
        <v>360</v>
      </c>
      <c r="CY67" s="4770"/>
      <c r="CZ67" s="4778" t="s">
        <v>574</v>
      </c>
      <c r="DA67" s="4770"/>
      <c r="DB67" s="4776">
        <v>468</v>
      </c>
      <c r="DC67" s="4770"/>
      <c r="DD67" s="4778" t="s">
        <v>574</v>
      </c>
      <c r="DE67" s="4770"/>
      <c r="DF67" s="4776">
        <v>608</v>
      </c>
      <c r="DG67" s="4770"/>
      <c r="DH67" s="4778" t="s">
        <v>574</v>
      </c>
      <c r="DI67" s="4770"/>
      <c r="DJ67" s="4776">
        <v>791</v>
      </c>
      <c r="DK67" s="4770"/>
      <c r="DL67" s="4778" t="s">
        <v>574</v>
      </c>
      <c r="DM67" s="4770"/>
      <c r="DN67" s="4776">
        <v>1029</v>
      </c>
      <c r="DO67" s="4770"/>
      <c r="DP67" s="4778" t="s">
        <v>574</v>
      </c>
      <c r="DQ67" s="4770"/>
      <c r="DR67" s="4776">
        <v>1337</v>
      </c>
      <c r="DS67" s="4770"/>
      <c r="DT67" s="4778" t="s">
        <v>574</v>
      </c>
      <c r="DU67" s="4770"/>
      <c r="DV67" s="4779">
        <f t="shared" si="1"/>
        <v>5919</v>
      </c>
      <c r="DW67" s="4770" t="s">
        <v>644</v>
      </c>
      <c r="DX67" s="4770" t="s">
        <v>289</v>
      </c>
      <c r="DY67" s="4770" t="s">
        <v>843</v>
      </c>
      <c r="DZ67" s="4770" t="s">
        <v>844</v>
      </c>
      <c r="EA67" s="4770" t="s">
        <v>359</v>
      </c>
      <c r="EB67" s="4317" t="s">
        <v>845</v>
      </c>
      <c r="EC67" s="4770" t="s">
        <v>205</v>
      </c>
      <c r="ED67" s="4770" t="s">
        <v>2099</v>
      </c>
      <c r="EE67" s="4770" t="s">
        <v>2286</v>
      </c>
      <c r="EF67" s="4770" t="s">
        <v>2287</v>
      </c>
      <c r="EG67" s="4770" t="s">
        <v>2288</v>
      </c>
      <c r="EH67" s="4352" t="s">
        <v>2289</v>
      </c>
    </row>
    <row r="68" spans="1:138" ht="168.75" customHeight="1">
      <c r="A68" s="4768" t="s">
        <v>1618</v>
      </c>
      <c r="B68" s="4769">
        <v>0.25</v>
      </c>
      <c r="C68" s="4770" t="s">
        <v>2082</v>
      </c>
      <c r="D68" s="4338">
        <v>3.5700000000000003E-2</v>
      </c>
      <c r="E68" s="4770" t="s">
        <v>821</v>
      </c>
      <c r="F68" s="3967" t="s">
        <v>2273</v>
      </c>
      <c r="G68" s="4770" t="s">
        <v>2279</v>
      </c>
      <c r="H68" s="4770" t="s">
        <v>26</v>
      </c>
      <c r="I68" s="4770" t="s">
        <v>437</v>
      </c>
      <c r="J68" s="4770" t="s">
        <v>437</v>
      </c>
      <c r="K68" s="4746"/>
      <c r="L68" s="4746">
        <v>50770</v>
      </c>
      <c r="M68" s="4248">
        <v>0.05</v>
      </c>
      <c r="N68" s="4248">
        <v>0.1</v>
      </c>
      <c r="O68" s="4248">
        <v>0.5</v>
      </c>
      <c r="P68" s="4248">
        <v>0.54</v>
      </c>
      <c r="Q68" s="4248">
        <v>0.57999999999999996</v>
      </c>
      <c r="R68" s="4248">
        <v>0.62</v>
      </c>
      <c r="S68" s="4248">
        <v>0.64</v>
      </c>
      <c r="T68" s="4248">
        <v>0.68</v>
      </c>
      <c r="U68" s="4248">
        <v>0.72</v>
      </c>
      <c r="V68" s="4248">
        <v>0.76</v>
      </c>
      <c r="W68" s="4248">
        <v>0.8</v>
      </c>
      <c r="X68" s="4248">
        <v>0.84</v>
      </c>
      <c r="Y68" s="4248">
        <v>0.88</v>
      </c>
      <c r="Z68" s="4248">
        <v>0.92</v>
      </c>
      <c r="AA68" s="4248">
        <v>0.96</v>
      </c>
      <c r="AB68" s="4248">
        <v>1</v>
      </c>
      <c r="AC68" s="4773">
        <v>1</v>
      </c>
      <c r="AD68" s="4777"/>
      <c r="AE68" s="4770" t="s">
        <v>2100</v>
      </c>
      <c r="AF68" s="4771">
        <v>3.2000000000000002E-3</v>
      </c>
      <c r="AG68" s="4770" t="s">
        <v>1672</v>
      </c>
      <c r="AH68" s="4770" t="s">
        <v>2101</v>
      </c>
      <c r="AI68" s="4772" t="s">
        <v>1310</v>
      </c>
      <c r="AJ68" s="4770" t="s">
        <v>1435</v>
      </c>
      <c r="AK68" s="4770" t="s">
        <v>2098</v>
      </c>
      <c r="AL68" s="4770" t="s">
        <v>26</v>
      </c>
      <c r="AM68" s="4311" t="str">
        <f t="shared" si="0"/>
        <v>NO</v>
      </c>
      <c r="AN68" s="4770" t="s">
        <v>437</v>
      </c>
      <c r="AO68" s="4770" t="s">
        <v>437</v>
      </c>
      <c r="AP68" s="4770"/>
      <c r="AQ68" s="4746"/>
      <c r="AR68" s="4746">
        <v>50770</v>
      </c>
      <c r="AS68" s="4845">
        <v>0.1</v>
      </c>
      <c r="AT68" s="4845">
        <v>0.2</v>
      </c>
      <c r="AU68" s="4845">
        <v>0.4</v>
      </c>
      <c r="AV68" s="4845">
        <v>0.5</v>
      </c>
      <c r="AW68" s="4845">
        <v>0.55000000000000004</v>
      </c>
      <c r="AX68" s="4845">
        <v>0.65</v>
      </c>
      <c r="AY68" s="4845">
        <v>0.7</v>
      </c>
      <c r="AZ68" s="4845">
        <v>0.8</v>
      </c>
      <c r="BA68" s="4845">
        <v>0.85</v>
      </c>
      <c r="BB68" s="4845">
        <v>0.95</v>
      </c>
      <c r="BC68" s="4845">
        <v>1</v>
      </c>
      <c r="BD68" s="4845">
        <v>1</v>
      </c>
      <c r="BE68" s="4845">
        <v>1</v>
      </c>
      <c r="BF68" s="4845">
        <v>1</v>
      </c>
      <c r="BG68" s="4845">
        <v>1</v>
      </c>
      <c r="BH68" s="4845">
        <v>1</v>
      </c>
      <c r="BI68" s="4348">
        <v>1</v>
      </c>
      <c r="BJ68" s="4776">
        <v>46</v>
      </c>
      <c r="BK68" s="4776">
        <v>46</v>
      </c>
      <c r="BL68" s="4776" t="s">
        <v>574</v>
      </c>
      <c r="BM68" s="4777">
        <v>7765</v>
      </c>
      <c r="BN68" s="4776">
        <v>499</v>
      </c>
      <c r="BO68" s="4776">
        <v>499</v>
      </c>
      <c r="BP68" s="4778" t="s">
        <v>574</v>
      </c>
      <c r="BQ68" s="4777">
        <v>7765</v>
      </c>
      <c r="BR68" s="4776">
        <v>499</v>
      </c>
      <c r="BS68" s="4770"/>
      <c r="BT68" s="4778" t="s">
        <v>574</v>
      </c>
      <c r="BU68" s="4770"/>
      <c r="BV68" s="4776">
        <v>2214</v>
      </c>
      <c r="BW68" s="4770"/>
      <c r="BX68" s="4778" t="s">
        <v>574</v>
      </c>
      <c r="BY68" s="4770"/>
      <c r="BZ68" s="4776">
        <v>2097</v>
      </c>
      <c r="CA68" s="4770"/>
      <c r="CB68" s="4778" t="s">
        <v>574</v>
      </c>
      <c r="CC68" s="4770"/>
      <c r="CD68" s="4776">
        <v>4018</v>
      </c>
      <c r="CE68" s="4770"/>
      <c r="CF68" s="4778" t="s">
        <v>574</v>
      </c>
      <c r="CG68" s="4770"/>
      <c r="CH68" s="4776">
        <v>4018</v>
      </c>
      <c r="CI68" s="4770"/>
      <c r="CJ68" s="4778" t="s">
        <v>574</v>
      </c>
      <c r="CK68" s="4770"/>
      <c r="CL68" s="4776">
        <v>5939</v>
      </c>
      <c r="CM68" s="4770"/>
      <c r="CN68" s="4778" t="s">
        <v>574</v>
      </c>
      <c r="CO68" s="4770"/>
      <c r="CP68" s="4776">
        <v>5939</v>
      </c>
      <c r="CQ68" s="4770"/>
      <c r="CR68" s="4778" t="s">
        <v>574</v>
      </c>
      <c r="CS68" s="4770"/>
      <c r="CT68" s="4776">
        <v>6624</v>
      </c>
      <c r="CU68" s="4770"/>
      <c r="CV68" s="4778" t="s">
        <v>574</v>
      </c>
      <c r="CW68" s="4770"/>
      <c r="CX68" s="4776">
        <v>6624</v>
      </c>
      <c r="CY68" s="4770"/>
      <c r="CZ68" s="4778" t="s">
        <v>574</v>
      </c>
      <c r="DA68" s="4770"/>
      <c r="DB68" s="4776">
        <v>6624</v>
      </c>
      <c r="DC68" s="4770"/>
      <c r="DD68" s="4778" t="s">
        <v>574</v>
      </c>
      <c r="DE68" s="4770"/>
      <c r="DF68" s="4776">
        <v>6624</v>
      </c>
      <c r="DG68" s="4770"/>
      <c r="DH68" s="4778" t="s">
        <v>574</v>
      </c>
      <c r="DI68" s="4770"/>
      <c r="DJ68" s="4776">
        <v>6624</v>
      </c>
      <c r="DK68" s="4770"/>
      <c r="DL68" s="4778" t="s">
        <v>574</v>
      </c>
      <c r="DM68" s="4770"/>
      <c r="DN68" s="4776">
        <v>6624</v>
      </c>
      <c r="DO68" s="4770"/>
      <c r="DP68" s="4778" t="s">
        <v>574</v>
      </c>
      <c r="DQ68" s="4770"/>
      <c r="DR68" s="4776">
        <v>6624</v>
      </c>
      <c r="DS68" s="4770"/>
      <c r="DT68" s="4778" t="s">
        <v>574</v>
      </c>
      <c r="DU68" s="4770"/>
      <c r="DV68" s="4779">
        <f t="shared" si="1"/>
        <v>71637</v>
      </c>
      <c r="DW68" s="4770" t="s">
        <v>644</v>
      </c>
      <c r="DX68" s="4770" t="s">
        <v>289</v>
      </c>
      <c r="DY68" s="4770" t="s">
        <v>843</v>
      </c>
      <c r="DZ68" s="4770" t="s">
        <v>844</v>
      </c>
      <c r="EA68" s="4770" t="s">
        <v>359</v>
      </c>
      <c r="EB68" s="4317" t="s">
        <v>845</v>
      </c>
      <c r="EC68" s="4770" t="s">
        <v>359</v>
      </c>
      <c r="ED68" s="4770" t="s">
        <v>359</v>
      </c>
      <c r="EE68" s="4770" t="s">
        <v>359</v>
      </c>
      <c r="EF68" s="4770" t="s">
        <v>359</v>
      </c>
      <c r="EG68" s="4770" t="s">
        <v>359</v>
      </c>
      <c r="EH68" s="4781" t="s">
        <v>359</v>
      </c>
    </row>
    <row r="69" spans="1:138" ht="168.75" customHeight="1">
      <c r="A69" s="4768" t="s">
        <v>1618</v>
      </c>
      <c r="B69" s="4769">
        <v>0.25</v>
      </c>
      <c r="C69" s="4770" t="s">
        <v>2082</v>
      </c>
      <c r="D69" s="4338">
        <v>3.5700000000000003E-2</v>
      </c>
      <c r="E69" s="4770" t="s">
        <v>821</v>
      </c>
      <c r="F69" s="3967" t="s">
        <v>2273</v>
      </c>
      <c r="G69" s="4770" t="s">
        <v>2279</v>
      </c>
      <c r="H69" s="4770" t="s">
        <v>26</v>
      </c>
      <c r="I69" s="4770" t="s">
        <v>437</v>
      </c>
      <c r="J69" s="4770" t="s">
        <v>437</v>
      </c>
      <c r="K69" s="4746"/>
      <c r="L69" s="4746">
        <v>50770</v>
      </c>
      <c r="M69" s="4248">
        <v>0.05</v>
      </c>
      <c r="N69" s="4248">
        <v>0.1</v>
      </c>
      <c r="O69" s="4248">
        <v>0.5</v>
      </c>
      <c r="P69" s="4248">
        <v>0.54</v>
      </c>
      <c r="Q69" s="4248">
        <v>0.57999999999999996</v>
      </c>
      <c r="R69" s="4248">
        <v>0.62</v>
      </c>
      <c r="S69" s="4248">
        <v>0.64</v>
      </c>
      <c r="T69" s="4248">
        <v>0.68</v>
      </c>
      <c r="U69" s="4248">
        <v>0.72</v>
      </c>
      <c r="V69" s="4248">
        <v>0.76</v>
      </c>
      <c r="W69" s="4248">
        <v>0.8</v>
      </c>
      <c r="X69" s="4248">
        <v>0.84</v>
      </c>
      <c r="Y69" s="4248">
        <v>0.88</v>
      </c>
      <c r="Z69" s="4248">
        <v>0.92</v>
      </c>
      <c r="AA69" s="4248">
        <v>0.96</v>
      </c>
      <c r="AB69" s="4248">
        <v>1</v>
      </c>
      <c r="AC69" s="4773">
        <v>1</v>
      </c>
      <c r="AD69" s="4777"/>
      <c r="AE69" s="4770" t="s">
        <v>2102</v>
      </c>
      <c r="AF69" s="4771">
        <v>3.2000000000000002E-3</v>
      </c>
      <c r="AG69" s="4770" t="s">
        <v>1674</v>
      </c>
      <c r="AH69" s="4770" t="s">
        <v>2103</v>
      </c>
      <c r="AI69" s="4772" t="s">
        <v>1310</v>
      </c>
      <c r="AJ69" s="4770" t="s">
        <v>1435</v>
      </c>
      <c r="AK69" s="4770" t="s">
        <v>2098</v>
      </c>
      <c r="AL69" s="4770" t="s">
        <v>26</v>
      </c>
      <c r="AM69" s="4311" t="str">
        <f t="shared" si="0"/>
        <v>NO</v>
      </c>
      <c r="AN69" s="4770" t="s">
        <v>437</v>
      </c>
      <c r="AO69" s="4770" t="s">
        <v>437</v>
      </c>
      <c r="AP69" s="4770"/>
      <c r="AQ69" s="4746"/>
      <c r="AR69" s="4746">
        <v>50770</v>
      </c>
      <c r="AS69" s="4845">
        <v>0.2</v>
      </c>
      <c r="AT69" s="4845">
        <v>0.45</v>
      </c>
      <c r="AU69" s="4845">
        <v>0.66</v>
      </c>
      <c r="AV69" s="4845">
        <v>0.78</v>
      </c>
      <c r="AW69" s="4845">
        <v>0.83</v>
      </c>
      <c r="AX69" s="4845">
        <v>0.93</v>
      </c>
      <c r="AY69" s="4845">
        <v>0.96</v>
      </c>
      <c r="AZ69" s="4845">
        <v>1</v>
      </c>
      <c r="BA69" s="4845">
        <v>1</v>
      </c>
      <c r="BB69" s="4845">
        <v>1</v>
      </c>
      <c r="BC69" s="4845">
        <v>1</v>
      </c>
      <c r="BD69" s="4845">
        <v>1</v>
      </c>
      <c r="BE69" s="4845">
        <v>1</v>
      </c>
      <c r="BF69" s="4845">
        <v>1</v>
      </c>
      <c r="BG69" s="4845">
        <v>1</v>
      </c>
      <c r="BH69" s="4845">
        <v>1</v>
      </c>
      <c r="BI69" s="4348">
        <v>1</v>
      </c>
      <c r="BJ69" s="4776">
        <v>20</v>
      </c>
      <c r="BK69" s="4776">
        <v>20</v>
      </c>
      <c r="BL69" s="4776" t="s">
        <v>574</v>
      </c>
      <c r="BM69" s="4777">
        <v>7765</v>
      </c>
      <c r="BN69" s="4776">
        <v>56</v>
      </c>
      <c r="BO69" s="4776">
        <v>56</v>
      </c>
      <c r="BP69" s="4778" t="s">
        <v>574</v>
      </c>
      <c r="BQ69" s="4777">
        <v>7765</v>
      </c>
      <c r="BR69" s="4776">
        <v>78</v>
      </c>
      <c r="BS69" s="4770"/>
      <c r="BT69" s="4778" t="s">
        <v>574</v>
      </c>
      <c r="BU69" s="4770"/>
      <c r="BV69" s="4776">
        <v>47</v>
      </c>
      <c r="BW69" s="4770"/>
      <c r="BX69" s="4778" t="s">
        <v>574</v>
      </c>
      <c r="BY69" s="4770"/>
      <c r="BZ69" s="4776">
        <v>75</v>
      </c>
      <c r="CA69" s="4770"/>
      <c r="CB69" s="4778" t="s">
        <v>574</v>
      </c>
      <c r="CC69" s="4770"/>
      <c r="CD69" s="4776">
        <v>28</v>
      </c>
      <c r="CE69" s="4770"/>
      <c r="CF69" s="4778" t="s">
        <v>574</v>
      </c>
      <c r="CG69" s="4770"/>
      <c r="CH69" s="4776">
        <v>56</v>
      </c>
      <c r="CI69" s="4770"/>
      <c r="CJ69" s="4778" t="s">
        <v>574</v>
      </c>
      <c r="CK69" s="4770"/>
      <c r="CL69" s="4776">
        <v>28</v>
      </c>
      <c r="CM69" s="4770"/>
      <c r="CN69" s="4778" t="s">
        <v>574</v>
      </c>
      <c r="CO69" s="4770"/>
      <c r="CP69" s="4776">
        <v>18</v>
      </c>
      <c r="CQ69" s="4770"/>
      <c r="CR69" s="4778" t="s">
        <v>574</v>
      </c>
      <c r="CS69" s="4770"/>
      <c r="CT69" s="4776">
        <v>24</v>
      </c>
      <c r="CU69" s="4770"/>
      <c r="CV69" s="4778" t="s">
        <v>574</v>
      </c>
      <c r="CW69" s="4770"/>
      <c r="CX69" s="4776">
        <v>31</v>
      </c>
      <c r="CY69" s="4770"/>
      <c r="CZ69" s="4778" t="s">
        <v>574</v>
      </c>
      <c r="DA69" s="4770"/>
      <c r="DB69" s="4776">
        <v>41</v>
      </c>
      <c r="DC69" s="4770"/>
      <c r="DD69" s="4778" t="s">
        <v>574</v>
      </c>
      <c r="DE69" s="4770"/>
      <c r="DF69" s="4776">
        <v>53</v>
      </c>
      <c r="DG69" s="4770"/>
      <c r="DH69" s="4778" t="s">
        <v>574</v>
      </c>
      <c r="DI69" s="4770"/>
      <c r="DJ69" s="4776">
        <v>69</v>
      </c>
      <c r="DK69" s="4770"/>
      <c r="DL69" s="4778" t="s">
        <v>574</v>
      </c>
      <c r="DM69" s="4770"/>
      <c r="DN69" s="4776">
        <v>91</v>
      </c>
      <c r="DO69" s="4770"/>
      <c r="DP69" s="4778" t="s">
        <v>574</v>
      </c>
      <c r="DQ69" s="4770"/>
      <c r="DR69" s="4776">
        <v>118</v>
      </c>
      <c r="DS69" s="4770"/>
      <c r="DT69" s="4778" t="s">
        <v>574</v>
      </c>
      <c r="DU69" s="4770"/>
      <c r="DV69" s="4779">
        <f t="shared" si="1"/>
        <v>833</v>
      </c>
      <c r="DW69" s="4770" t="s">
        <v>644</v>
      </c>
      <c r="DX69" s="4770" t="s">
        <v>289</v>
      </c>
      <c r="DY69" s="4770" t="s">
        <v>843</v>
      </c>
      <c r="DZ69" s="4770" t="s">
        <v>844</v>
      </c>
      <c r="EA69" s="4770" t="s">
        <v>359</v>
      </c>
      <c r="EB69" s="4317" t="s">
        <v>845</v>
      </c>
      <c r="EC69" s="4770" t="s">
        <v>359</v>
      </c>
      <c r="ED69" s="4770" t="s">
        <v>359</v>
      </c>
      <c r="EE69" s="4770" t="s">
        <v>359</v>
      </c>
      <c r="EF69" s="4770" t="s">
        <v>359</v>
      </c>
      <c r="EG69" s="4770" t="s">
        <v>359</v>
      </c>
      <c r="EH69" s="4781" t="s">
        <v>359</v>
      </c>
    </row>
    <row r="70" spans="1:138" ht="168.75" customHeight="1">
      <c r="A70" s="4768" t="s">
        <v>1618</v>
      </c>
      <c r="B70" s="4769">
        <v>0.25</v>
      </c>
      <c r="C70" s="4770" t="s">
        <v>2082</v>
      </c>
      <c r="D70" s="4338">
        <v>3.5700000000000003E-2</v>
      </c>
      <c r="E70" s="4770" t="s">
        <v>821</v>
      </c>
      <c r="F70" s="3967" t="s">
        <v>2273</v>
      </c>
      <c r="G70" s="4770" t="s">
        <v>2279</v>
      </c>
      <c r="H70" s="4770" t="s">
        <v>26</v>
      </c>
      <c r="I70" s="4770" t="s">
        <v>437</v>
      </c>
      <c r="J70" s="4770" t="s">
        <v>437</v>
      </c>
      <c r="K70" s="4746"/>
      <c r="L70" s="4746">
        <v>50770</v>
      </c>
      <c r="M70" s="4248">
        <v>0.05</v>
      </c>
      <c r="N70" s="4248">
        <v>0.1</v>
      </c>
      <c r="O70" s="4248">
        <v>0.5</v>
      </c>
      <c r="P70" s="4248">
        <v>0.54</v>
      </c>
      <c r="Q70" s="4248">
        <v>0.57999999999999996</v>
      </c>
      <c r="R70" s="4248">
        <v>0.62</v>
      </c>
      <c r="S70" s="4248">
        <v>0.64</v>
      </c>
      <c r="T70" s="4248">
        <v>0.68</v>
      </c>
      <c r="U70" s="4248">
        <v>0.72</v>
      </c>
      <c r="V70" s="4248">
        <v>0.76</v>
      </c>
      <c r="W70" s="4248">
        <v>0.8</v>
      </c>
      <c r="X70" s="4248">
        <v>0.84</v>
      </c>
      <c r="Y70" s="4248">
        <v>0.88</v>
      </c>
      <c r="Z70" s="4248">
        <v>0.92</v>
      </c>
      <c r="AA70" s="4248">
        <v>0.96</v>
      </c>
      <c r="AB70" s="4248">
        <v>1</v>
      </c>
      <c r="AC70" s="4773">
        <v>1</v>
      </c>
      <c r="AD70" s="4777"/>
      <c r="AE70" s="4770" t="s">
        <v>2104</v>
      </c>
      <c r="AF70" s="4771">
        <v>3.2000000000000002E-3</v>
      </c>
      <c r="AG70" s="4770" t="s">
        <v>1676</v>
      </c>
      <c r="AH70" s="4770" t="s">
        <v>2105</v>
      </c>
      <c r="AI70" s="4772" t="s">
        <v>1310</v>
      </c>
      <c r="AJ70" s="4770" t="s">
        <v>1435</v>
      </c>
      <c r="AK70" s="4770" t="s">
        <v>1</v>
      </c>
      <c r="AL70" s="4770" t="s">
        <v>26</v>
      </c>
      <c r="AM70" s="4311" t="str">
        <f t="shared" si="0"/>
        <v>NO</v>
      </c>
      <c r="AN70" s="4770" t="s">
        <v>437</v>
      </c>
      <c r="AO70" s="4770" t="s">
        <v>437</v>
      </c>
      <c r="AP70" s="4770"/>
      <c r="AQ70" s="4746"/>
      <c r="AR70" s="4746">
        <v>50770</v>
      </c>
      <c r="AS70" s="4845">
        <v>0.1</v>
      </c>
      <c r="AT70" s="4845">
        <v>0.2</v>
      </c>
      <c r="AU70" s="4845">
        <v>0.4</v>
      </c>
      <c r="AV70" s="4845">
        <v>0.5</v>
      </c>
      <c r="AW70" s="4845">
        <v>0.55000000000000004</v>
      </c>
      <c r="AX70" s="4845">
        <v>0.65</v>
      </c>
      <c r="AY70" s="4845">
        <v>0.7</v>
      </c>
      <c r="AZ70" s="4845">
        <v>0.8</v>
      </c>
      <c r="BA70" s="4845">
        <v>0.85</v>
      </c>
      <c r="BB70" s="4845">
        <v>0.95</v>
      </c>
      <c r="BC70" s="4845">
        <v>1</v>
      </c>
      <c r="BD70" s="4845">
        <v>1</v>
      </c>
      <c r="BE70" s="4845">
        <v>1</v>
      </c>
      <c r="BF70" s="4845">
        <v>1</v>
      </c>
      <c r="BG70" s="4845">
        <v>1</v>
      </c>
      <c r="BH70" s="4845">
        <v>1</v>
      </c>
      <c r="BI70" s="4348">
        <v>1</v>
      </c>
      <c r="BJ70" s="4776">
        <v>20</v>
      </c>
      <c r="BK70" s="4776">
        <v>20</v>
      </c>
      <c r="BL70" s="4776" t="s">
        <v>574</v>
      </c>
      <c r="BM70" s="4777">
        <v>7765</v>
      </c>
      <c r="BN70" s="4776">
        <v>71</v>
      </c>
      <c r="BO70" s="4776">
        <v>71</v>
      </c>
      <c r="BP70" s="4778" t="s">
        <v>574</v>
      </c>
      <c r="BQ70" s="4777">
        <v>7765</v>
      </c>
      <c r="BR70" s="4776">
        <v>492</v>
      </c>
      <c r="BS70" s="4770"/>
      <c r="BT70" s="4778" t="s">
        <v>574</v>
      </c>
      <c r="BU70" s="4770"/>
      <c r="BV70" s="4776">
        <v>18</v>
      </c>
      <c r="BW70" s="4770"/>
      <c r="BX70" s="4778" t="s">
        <v>574</v>
      </c>
      <c r="BY70" s="4770"/>
      <c r="BZ70" s="4776">
        <v>47</v>
      </c>
      <c r="CA70" s="4770"/>
      <c r="CB70" s="4778" t="s">
        <v>574</v>
      </c>
      <c r="CC70" s="4770"/>
      <c r="CD70" s="4776">
        <v>19</v>
      </c>
      <c r="CE70" s="4770"/>
      <c r="CF70" s="4778" t="s">
        <v>574</v>
      </c>
      <c r="CG70" s="4770"/>
      <c r="CH70" s="4776">
        <v>47</v>
      </c>
      <c r="CI70" s="4770"/>
      <c r="CJ70" s="4778" t="s">
        <v>574</v>
      </c>
      <c r="CK70" s="4770"/>
      <c r="CL70" s="4776">
        <v>18</v>
      </c>
      <c r="CM70" s="4770"/>
      <c r="CN70" s="4778" t="s">
        <v>574</v>
      </c>
      <c r="CO70" s="4770"/>
      <c r="CP70" s="4776">
        <v>24</v>
      </c>
      <c r="CQ70" s="4770"/>
      <c r="CR70" s="4778" t="s">
        <v>574</v>
      </c>
      <c r="CS70" s="4770"/>
      <c r="CT70" s="4776">
        <v>31</v>
      </c>
      <c r="CU70" s="4770"/>
      <c r="CV70" s="4778" t="s">
        <v>574</v>
      </c>
      <c r="CW70" s="4770"/>
      <c r="CX70" s="4776">
        <v>41</v>
      </c>
      <c r="CY70" s="4770"/>
      <c r="CZ70" s="4778" t="s">
        <v>574</v>
      </c>
      <c r="DA70" s="4770"/>
      <c r="DB70" s="4776">
        <v>53</v>
      </c>
      <c r="DC70" s="4770"/>
      <c r="DD70" s="4778" t="s">
        <v>574</v>
      </c>
      <c r="DE70" s="4770"/>
      <c r="DF70" s="4776">
        <v>69</v>
      </c>
      <c r="DG70" s="4770"/>
      <c r="DH70" s="4778" t="s">
        <v>574</v>
      </c>
      <c r="DI70" s="4770"/>
      <c r="DJ70" s="4776">
        <v>91</v>
      </c>
      <c r="DK70" s="4770"/>
      <c r="DL70" s="4778" t="s">
        <v>574</v>
      </c>
      <c r="DM70" s="4770"/>
      <c r="DN70" s="4776">
        <v>118</v>
      </c>
      <c r="DO70" s="4770"/>
      <c r="DP70" s="4778" t="s">
        <v>574</v>
      </c>
      <c r="DQ70" s="4770"/>
      <c r="DR70" s="4776">
        <v>153</v>
      </c>
      <c r="DS70" s="4770"/>
      <c r="DT70" s="4778" t="s">
        <v>574</v>
      </c>
      <c r="DU70" s="4770"/>
      <c r="DV70" s="4779">
        <f t="shared" si="1"/>
        <v>1312</v>
      </c>
      <c r="DW70" s="4770" t="s">
        <v>644</v>
      </c>
      <c r="DX70" s="4770" t="s">
        <v>289</v>
      </c>
      <c r="DY70" s="4770" t="s">
        <v>843</v>
      </c>
      <c r="DZ70" s="4770" t="s">
        <v>844</v>
      </c>
      <c r="EA70" s="4770" t="s">
        <v>359</v>
      </c>
      <c r="EB70" s="4317" t="s">
        <v>845</v>
      </c>
      <c r="EC70" s="4770" t="s">
        <v>359</v>
      </c>
      <c r="ED70" s="4770" t="s">
        <v>359</v>
      </c>
      <c r="EE70" s="4770" t="s">
        <v>359</v>
      </c>
      <c r="EF70" s="4770" t="s">
        <v>359</v>
      </c>
      <c r="EG70" s="4770" t="s">
        <v>359</v>
      </c>
      <c r="EH70" s="4781" t="s">
        <v>359</v>
      </c>
    </row>
    <row r="71" spans="1:138" ht="168.75" customHeight="1">
      <c r="A71" s="4768" t="s">
        <v>1618</v>
      </c>
      <c r="B71" s="4769">
        <v>0.25</v>
      </c>
      <c r="C71" s="4770" t="s">
        <v>2082</v>
      </c>
      <c r="D71" s="4338">
        <v>3.5700000000000003E-2</v>
      </c>
      <c r="E71" s="4770" t="s">
        <v>821</v>
      </c>
      <c r="F71" s="3967" t="s">
        <v>2273</v>
      </c>
      <c r="G71" s="4770" t="s">
        <v>2279</v>
      </c>
      <c r="H71" s="4770" t="s">
        <v>26</v>
      </c>
      <c r="I71" s="4770" t="s">
        <v>437</v>
      </c>
      <c r="J71" s="4770" t="s">
        <v>437</v>
      </c>
      <c r="K71" s="4746"/>
      <c r="L71" s="4746">
        <v>50770</v>
      </c>
      <c r="M71" s="4248">
        <v>0.05</v>
      </c>
      <c r="N71" s="4248">
        <v>0.1</v>
      </c>
      <c r="O71" s="4248">
        <v>0.5</v>
      </c>
      <c r="P71" s="4248">
        <v>0.54</v>
      </c>
      <c r="Q71" s="4248">
        <v>0.57999999999999996</v>
      </c>
      <c r="R71" s="4248">
        <v>0.62</v>
      </c>
      <c r="S71" s="4248">
        <v>0.64</v>
      </c>
      <c r="T71" s="4248">
        <v>0.68</v>
      </c>
      <c r="U71" s="4248">
        <v>0.72</v>
      </c>
      <c r="V71" s="4248">
        <v>0.76</v>
      </c>
      <c r="W71" s="4248">
        <v>0.8</v>
      </c>
      <c r="X71" s="4248">
        <v>0.84</v>
      </c>
      <c r="Y71" s="4248">
        <v>0.88</v>
      </c>
      <c r="Z71" s="4248">
        <v>0.92</v>
      </c>
      <c r="AA71" s="4248">
        <v>0.96</v>
      </c>
      <c r="AB71" s="4248">
        <v>1</v>
      </c>
      <c r="AC71" s="4773">
        <v>1</v>
      </c>
      <c r="AD71" s="4777"/>
      <c r="AE71" s="4770" t="s">
        <v>2106</v>
      </c>
      <c r="AF71" s="4771">
        <v>3.2000000000000002E-3</v>
      </c>
      <c r="AG71" s="4770" t="s">
        <v>1678</v>
      </c>
      <c r="AH71" s="4770" t="s">
        <v>2107</v>
      </c>
      <c r="AI71" s="4772" t="s">
        <v>1310</v>
      </c>
      <c r="AJ71" s="4770" t="s">
        <v>1435</v>
      </c>
      <c r="AK71" s="4770" t="s">
        <v>2098</v>
      </c>
      <c r="AL71" s="4770" t="s">
        <v>26</v>
      </c>
      <c r="AM71" s="4311" t="str">
        <f t="shared" si="0"/>
        <v>NO</v>
      </c>
      <c r="AN71" s="4770" t="s">
        <v>437</v>
      </c>
      <c r="AO71" s="4770" t="s">
        <v>437</v>
      </c>
      <c r="AP71" s="4770"/>
      <c r="AQ71" s="4746"/>
      <c r="AR71" s="4746">
        <v>50770</v>
      </c>
      <c r="AS71" s="4845">
        <v>0.1</v>
      </c>
      <c r="AT71" s="4845">
        <v>0.2</v>
      </c>
      <c r="AU71" s="4845">
        <v>0.4</v>
      </c>
      <c r="AV71" s="4845">
        <v>0.5</v>
      </c>
      <c r="AW71" s="4845">
        <v>0.55000000000000004</v>
      </c>
      <c r="AX71" s="4845">
        <v>0.65</v>
      </c>
      <c r="AY71" s="4845">
        <v>0.7</v>
      </c>
      <c r="AZ71" s="4845">
        <v>0.8</v>
      </c>
      <c r="BA71" s="4845">
        <v>0.85</v>
      </c>
      <c r="BB71" s="4845">
        <v>0.95</v>
      </c>
      <c r="BC71" s="4845">
        <v>1</v>
      </c>
      <c r="BD71" s="4845">
        <v>1</v>
      </c>
      <c r="BE71" s="4845">
        <v>1</v>
      </c>
      <c r="BF71" s="4845">
        <v>1</v>
      </c>
      <c r="BG71" s="4845">
        <v>1</v>
      </c>
      <c r="BH71" s="4845">
        <v>1</v>
      </c>
      <c r="BI71" s="4348">
        <v>1</v>
      </c>
      <c r="BJ71" s="4776">
        <v>13</v>
      </c>
      <c r="BK71" s="4776">
        <v>13</v>
      </c>
      <c r="BL71" s="4776" t="s">
        <v>574</v>
      </c>
      <c r="BM71" s="4777">
        <v>7765</v>
      </c>
      <c r="BN71" s="4776">
        <v>56</v>
      </c>
      <c r="BO71" s="4776">
        <v>56</v>
      </c>
      <c r="BP71" s="4778" t="s">
        <v>574</v>
      </c>
      <c r="BQ71" s="4777">
        <v>7765</v>
      </c>
      <c r="BR71" s="4776">
        <v>78</v>
      </c>
      <c r="BS71" s="4770"/>
      <c r="BT71" s="4778" t="s">
        <v>574</v>
      </c>
      <c r="BU71" s="4770"/>
      <c r="BV71" s="4776">
        <v>47</v>
      </c>
      <c r="BW71" s="4770"/>
      <c r="BX71" s="4778" t="s">
        <v>574</v>
      </c>
      <c r="BY71" s="4770"/>
      <c r="BZ71" s="4776">
        <v>75</v>
      </c>
      <c r="CA71" s="4770"/>
      <c r="CB71" s="4778" t="s">
        <v>574</v>
      </c>
      <c r="CC71" s="4770"/>
      <c r="CD71" s="4776">
        <v>28</v>
      </c>
      <c r="CE71" s="4770"/>
      <c r="CF71" s="4778" t="s">
        <v>574</v>
      </c>
      <c r="CG71" s="4770"/>
      <c r="CH71" s="4776">
        <v>56</v>
      </c>
      <c r="CI71" s="4770"/>
      <c r="CJ71" s="4778" t="s">
        <v>574</v>
      </c>
      <c r="CK71" s="4770"/>
      <c r="CL71" s="4776">
        <v>28</v>
      </c>
      <c r="CM71" s="4770"/>
      <c r="CN71" s="4778" t="s">
        <v>574</v>
      </c>
      <c r="CO71" s="4770"/>
      <c r="CP71" s="4776">
        <v>36</v>
      </c>
      <c r="CQ71" s="4770"/>
      <c r="CR71" s="4778" t="s">
        <v>574</v>
      </c>
      <c r="CS71" s="4770"/>
      <c r="CT71" s="4776">
        <v>48</v>
      </c>
      <c r="CU71" s="4770"/>
      <c r="CV71" s="4778" t="s">
        <v>574</v>
      </c>
      <c r="CW71" s="4770"/>
      <c r="CX71" s="4776">
        <v>62</v>
      </c>
      <c r="CY71" s="4770"/>
      <c r="CZ71" s="4778" t="s">
        <v>574</v>
      </c>
      <c r="DA71" s="4770"/>
      <c r="DB71" s="4776">
        <v>80</v>
      </c>
      <c r="DC71" s="4770"/>
      <c r="DD71" s="4778" t="s">
        <v>574</v>
      </c>
      <c r="DE71" s="4770"/>
      <c r="DF71" s="4776">
        <v>104</v>
      </c>
      <c r="DG71" s="4770"/>
      <c r="DH71" s="4778" t="s">
        <v>574</v>
      </c>
      <c r="DI71" s="4770"/>
      <c r="DJ71" s="4776">
        <v>136</v>
      </c>
      <c r="DK71" s="4770"/>
      <c r="DL71" s="4778" t="s">
        <v>574</v>
      </c>
      <c r="DM71" s="4770"/>
      <c r="DN71" s="4776">
        <v>176</v>
      </c>
      <c r="DO71" s="4770"/>
      <c r="DP71" s="4778" t="s">
        <v>574</v>
      </c>
      <c r="DQ71" s="4770"/>
      <c r="DR71" s="4776">
        <v>231</v>
      </c>
      <c r="DS71" s="4770"/>
      <c r="DT71" s="4778" t="s">
        <v>574</v>
      </c>
      <c r="DU71" s="4770"/>
      <c r="DV71" s="4779">
        <f t="shared" si="1"/>
        <v>1254</v>
      </c>
      <c r="DW71" s="4770" t="s">
        <v>644</v>
      </c>
      <c r="DX71" s="4770" t="s">
        <v>289</v>
      </c>
      <c r="DY71" s="4770" t="s">
        <v>917</v>
      </c>
      <c r="DZ71" s="4770" t="s">
        <v>918</v>
      </c>
      <c r="EA71" s="4770" t="s">
        <v>359</v>
      </c>
      <c r="EB71" s="4353" t="s">
        <v>919</v>
      </c>
      <c r="EC71" s="4770" t="s">
        <v>359</v>
      </c>
      <c r="ED71" s="4770" t="s">
        <v>359</v>
      </c>
      <c r="EE71" s="4770" t="s">
        <v>359</v>
      </c>
      <c r="EF71" s="4770" t="s">
        <v>359</v>
      </c>
      <c r="EG71" s="4770" t="s">
        <v>359</v>
      </c>
      <c r="EH71" s="4781" t="s">
        <v>359</v>
      </c>
    </row>
    <row r="72" spans="1:138" ht="168.75" customHeight="1">
      <c r="A72" s="4768" t="s">
        <v>1618</v>
      </c>
      <c r="B72" s="4769">
        <v>0.25</v>
      </c>
      <c r="C72" s="4770" t="s">
        <v>2082</v>
      </c>
      <c r="D72" s="4338">
        <v>3.5700000000000003E-2</v>
      </c>
      <c r="E72" s="4770" t="s">
        <v>821</v>
      </c>
      <c r="F72" s="3967" t="s">
        <v>2273</v>
      </c>
      <c r="G72" s="4770" t="s">
        <v>2279</v>
      </c>
      <c r="H72" s="4770" t="s">
        <v>26</v>
      </c>
      <c r="I72" s="4770" t="s">
        <v>437</v>
      </c>
      <c r="J72" s="4770" t="s">
        <v>437</v>
      </c>
      <c r="K72" s="4746"/>
      <c r="L72" s="4746">
        <v>50770</v>
      </c>
      <c r="M72" s="4248">
        <v>0.05</v>
      </c>
      <c r="N72" s="4248">
        <v>0.1</v>
      </c>
      <c r="O72" s="4248">
        <v>0.5</v>
      </c>
      <c r="P72" s="4248">
        <v>0.54</v>
      </c>
      <c r="Q72" s="4248">
        <v>0.57999999999999996</v>
      </c>
      <c r="R72" s="4248">
        <v>0.62</v>
      </c>
      <c r="S72" s="4248">
        <v>0.64</v>
      </c>
      <c r="T72" s="4248">
        <v>0.68</v>
      </c>
      <c r="U72" s="4248">
        <v>0.72</v>
      </c>
      <c r="V72" s="4248">
        <v>0.76</v>
      </c>
      <c r="W72" s="4248">
        <v>0.8</v>
      </c>
      <c r="X72" s="4248">
        <v>0.84</v>
      </c>
      <c r="Y72" s="4248">
        <v>0.88</v>
      </c>
      <c r="Z72" s="4248">
        <v>0.92</v>
      </c>
      <c r="AA72" s="4248">
        <v>0.96</v>
      </c>
      <c r="AB72" s="4248">
        <v>1</v>
      </c>
      <c r="AC72" s="4773">
        <v>1</v>
      </c>
      <c r="AD72" s="4777"/>
      <c r="AE72" s="4770" t="s">
        <v>2108</v>
      </c>
      <c r="AF72" s="4771">
        <v>3.2000000000000002E-3</v>
      </c>
      <c r="AG72" s="4770" t="s">
        <v>1680</v>
      </c>
      <c r="AH72" s="4770" t="s">
        <v>2109</v>
      </c>
      <c r="AI72" s="4772" t="s">
        <v>1310</v>
      </c>
      <c r="AJ72" s="4770" t="s">
        <v>1435</v>
      </c>
      <c r="AK72" s="4770" t="s">
        <v>2098</v>
      </c>
      <c r="AL72" s="4770" t="s">
        <v>26</v>
      </c>
      <c r="AM72" s="4311" t="str">
        <f t="shared" si="0"/>
        <v>NO</v>
      </c>
      <c r="AN72" s="4770" t="s">
        <v>437</v>
      </c>
      <c r="AO72" s="4770" t="s">
        <v>437</v>
      </c>
      <c r="AP72" s="4770"/>
      <c r="AQ72" s="4746"/>
      <c r="AR72" s="4746">
        <v>50770</v>
      </c>
      <c r="AS72" s="4845">
        <v>0.2</v>
      </c>
      <c r="AT72" s="4845">
        <v>0.45</v>
      </c>
      <c r="AU72" s="4845">
        <v>0.66</v>
      </c>
      <c r="AV72" s="4845">
        <v>0.78</v>
      </c>
      <c r="AW72" s="4845">
        <v>0.83</v>
      </c>
      <c r="AX72" s="4845">
        <v>0.93</v>
      </c>
      <c r="AY72" s="4845">
        <v>0.96</v>
      </c>
      <c r="AZ72" s="4845">
        <v>1</v>
      </c>
      <c r="BA72" s="4845">
        <v>1</v>
      </c>
      <c r="BB72" s="4845">
        <v>1</v>
      </c>
      <c r="BC72" s="4845">
        <v>1</v>
      </c>
      <c r="BD72" s="4845">
        <v>1</v>
      </c>
      <c r="BE72" s="4845">
        <v>1</v>
      </c>
      <c r="BF72" s="4845">
        <v>1</v>
      </c>
      <c r="BG72" s="4845">
        <v>1</v>
      </c>
      <c r="BH72" s="4845">
        <v>1</v>
      </c>
      <c r="BI72" s="4348">
        <v>1</v>
      </c>
      <c r="BJ72" s="4776">
        <v>13</v>
      </c>
      <c r="BK72" s="4776">
        <v>13</v>
      </c>
      <c r="BL72" s="4776" t="s">
        <v>574</v>
      </c>
      <c r="BM72" s="4777">
        <v>7765</v>
      </c>
      <c r="BN72" s="4776">
        <v>71</v>
      </c>
      <c r="BO72" s="4776">
        <v>71</v>
      </c>
      <c r="BP72" s="4778" t="s">
        <v>574</v>
      </c>
      <c r="BQ72" s="4777">
        <v>7765</v>
      </c>
      <c r="BR72" s="4776">
        <v>492</v>
      </c>
      <c r="BS72" s="4770"/>
      <c r="BT72" s="4778" t="s">
        <v>574</v>
      </c>
      <c r="BU72" s="4770"/>
      <c r="BV72" s="4776">
        <v>28</v>
      </c>
      <c r="BW72" s="4770"/>
      <c r="BX72" s="4778" t="s">
        <v>574</v>
      </c>
      <c r="BY72" s="4770"/>
      <c r="BZ72" s="4776">
        <v>56</v>
      </c>
      <c r="CA72" s="4770"/>
      <c r="CB72" s="4778" t="s">
        <v>574</v>
      </c>
      <c r="CC72" s="4770"/>
      <c r="CD72" s="4776">
        <v>28</v>
      </c>
      <c r="CE72" s="4770"/>
      <c r="CF72" s="4778" t="s">
        <v>574</v>
      </c>
      <c r="CG72" s="4770"/>
      <c r="CH72" s="4776">
        <v>56</v>
      </c>
      <c r="CI72" s="4770"/>
      <c r="CJ72" s="4778" t="s">
        <v>574</v>
      </c>
      <c r="CK72" s="4770"/>
      <c r="CL72" s="4776">
        <v>28</v>
      </c>
      <c r="CM72" s="4770"/>
      <c r="CN72" s="4778" t="s">
        <v>574</v>
      </c>
      <c r="CO72" s="4770"/>
      <c r="CP72" s="4776">
        <v>36</v>
      </c>
      <c r="CQ72" s="4770"/>
      <c r="CR72" s="4778" t="s">
        <v>574</v>
      </c>
      <c r="CS72" s="4770"/>
      <c r="CT72" s="4776">
        <v>48</v>
      </c>
      <c r="CU72" s="4770"/>
      <c r="CV72" s="4778" t="s">
        <v>574</v>
      </c>
      <c r="CW72" s="4770"/>
      <c r="CX72" s="4776">
        <v>62</v>
      </c>
      <c r="CY72" s="4770"/>
      <c r="CZ72" s="4778" t="s">
        <v>574</v>
      </c>
      <c r="DA72" s="4770"/>
      <c r="DB72" s="4776">
        <v>80</v>
      </c>
      <c r="DC72" s="4770"/>
      <c r="DD72" s="4778" t="s">
        <v>574</v>
      </c>
      <c r="DE72" s="4770"/>
      <c r="DF72" s="4776">
        <v>104</v>
      </c>
      <c r="DG72" s="4770"/>
      <c r="DH72" s="4778" t="s">
        <v>574</v>
      </c>
      <c r="DI72" s="4770"/>
      <c r="DJ72" s="4776">
        <v>136</v>
      </c>
      <c r="DK72" s="4770"/>
      <c r="DL72" s="4778" t="s">
        <v>574</v>
      </c>
      <c r="DM72" s="4770"/>
      <c r="DN72" s="4776">
        <v>176</v>
      </c>
      <c r="DO72" s="4770"/>
      <c r="DP72" s="4778" t="s">
        <v>574</v>
      </c>
      <c r="DQ72" s="4770"/>
      <c r="DR72" s="4776">
        <v>231</v>
      </c>
      <c r="DS72" s="4770"/>
      <c r="DT72" s="4778" t="s">
        <v>574</v>
      </c>
      <c r="DU72" s="4770"/>
      <c r="DV72" s="4779">
        <f t="shared" si="1"/>
        <v>1645</v>
      </c>
      <c r="DW72" s="4770" t="s">
        <v>644</v>
      </c>
      <c r="DX72" s="4770" t="s">
        <v>289</v>
      </c>
      <c r="DY72" s="4770" t="s">
        <v>917</v>
      </c>
      <c r="DZ72" s="4770" t="s">
        <v>918</v>
      </c>
      <c r="EA72" s="4770" t="s">
        <v>359</v>
      </c>
      <c r="EB72" s="4317" t="s">
        <v>919</v>
      </c>
      <c r="EC72" s="4770" t="s">
        <v>359</v>
      </c>
      <c r="ED72" s="4770" t="s">
        <v>359</v>
      </c>
      <c r="EE72" s="4770" t="s">
        <v>359</v>
      </c>
      <c r="EF72" s="4770" t="s">
        <v>359</v>
      </c>
      <c r="EG72" s="4770" t="s">
        <v>359</v>
      </c>
      <c r="EH72" s="4781" t="s">
        <v>359</v>
      </c>
    </row>
    <row r="73" spans="1:138" s="4346" customFormat="1" ht="126" customHeight="1">
      <c r="A73" s="4803" t="s">
        <v>1618</v>
      </c>
      <c r="B73" s="4804">
        <v>0.25</v>
      </c>
      <c r="C73" s="4354" t="s">
        <v>2110</v>
      </c>
      <c r="D73" s="4355">
        <v>3.5700000000000003E-2</v>
      </c>
      <c r="E73" s="4354" t="s">
        <v>1682</v>
      </c>
      <c r="F73" s="4354" t="s">
        <v>1683</v>
      </c>
      <c r="G73" s="4354" t="s">
        <v>804</v>
      </c>
      <c r="H73" s="4354" t="s">
        <v>20</v>
      </c>
      <c r="I73" s="4356">
        <v>129696</v>
      </c>
      <c r="J73" s="4354">
        <v>2022</v>
      </c>
      <c r="K73" s="4357"/>
      <c r="L73" s="4358">
        <v>50770</v>
      </c>
      <c r="M73" s="4356">
        <v>139843</v>
      </c>
      <c r="N73" s="4356">
        <v>140542</v>
      </c>
      <c r="O73" s="4356">
        <v>141245</v>
      </c>
      <c r="P73" s="4356">
        <v>141951</v>
      </c>
      <c r="Q73" s="4356">
        <v>151661</v>
      </c>
      <c r="R73" s="4356">
        <v>152374</v>
      </c>
      <c r="S73" s="4356">
        <v>162091</v>
      </c>
      <c r="T73" s="4356">
        <v>162808</v>
      </c>
      <c r="U73" s="4356">
        <v>163525</v>
      </c>
      <c r="V73" s="4356">
        <v>164242</v>
      </c>
      <c r="W73" s="4356">
        <v>173242</v>
      </c>
      <c r="X73" s="4356">
        <v>182242</v>
      </c>
      <c r="Y73" s="4356">
        <v>183042</v>
      </c>
      <c r="Z73" s="4356">
        <v>183855</v>
      </c>
      <c r="AA73" s="4356">
        <v>192855</v>
      </c>
      <c r="AB73" s="4356">
        <v>193672</v>
      </c>
      <c r="AC73" s="4356">
        <f>SUM(M73:AB73)</f>
        <v>2629190</v>
      </c>
      <c r="AD73" s="4359"/>
      <c r="AE73" s="4354" t="s">
        <v>2111</v>
      </c>
      <c r="AF73" s="4360">
        <v>3.5700000000000003E-2</v>
      </c>
      <c r="AG73" s="4354" t="s">
        <v>1685</v>
      </c>
      <c r="AH73" s="4354" t="s">
        <v>1686</v>
      </c>
      <c r="AI73" s="4726" t="s">
        <v>1310</v>
      </c>
      <c r="AJ73" s="4726" t="s">
        <v>375</v>
      </c>
      <c r="AK73" s="4726" t="s">
        <v>1687</v>
      </c>
      <c r="AL73" s="4736" t="s">
        <v>26</v>
      </c>
      <c r="AM73" s="4361" t="str">
        <f t="shared" si="0"/>
        <v>NO</v>
      </c>
      <c r="AN73" s="4736" t="s">
        <v>437</v>
      </c>
      <c r="AO73" s="4736">
        <v>16</v>
      </c>
      <c r="AP73" s="4736">
        <v>2022</v>
      </c>
      <c r="AQ73" s="4806"/>
      <c r="AR73" s="4806">
        <v>50769</v>
      </c>
      <c r="AS73" s="4736">
        <v>16</v>
      </c>
      <c r="AT73" s="4736">
        <v>16</v>
      </c>
      <c r="AU73" s="4736">
        <v>16</v>
      </c>
      <c r="AV73" s="4736">
        <v>16</v>
      </c>
      <c r="AW73" s="4736">
        <v>17</v>
      </c>
      <c r="AX73" s="4736">
        <v>17</v>
      </c>
      <c r="AY73" s="4736">
        <f>1+AW73</f>
        <v>18</v>
      </c>
      <c r="AZ73" s="4736">
        <v>18</v>
      </c>
      <c r="BA73" s="4736">
        <v>18</v>
      </c>
      <c r="BB73" s="4736">
        <v>18</v>
      </c>
      <c r="BC73" s="4736">
        <f>1+AY73</f>
        <v>19</v>
      </c>
      <c r="BD73" s="4736">
        <f>1+BC73</f>
        <v>20</v>
      </c>
      <c r="BE73" s="4736">
        <v>20</v>
      </c>
      <c r="BF73" s="4736">
        <v>20</v>
      </c>
      <c r="BG73" s="4736">
        <f>1+BD73</f>
        <v>21</v>
      </c>
      <c r="BH73" s="4736">
        <v>21</v>
      </c>
      <c r="BI73" s="4736">
        <v>21</v>
      </c>
      <c r="BJ73" s="4810"/>
      <c r="BK73" s="4810"/>
      <c r="BL73" s="4810"/>
      <c r="BM73" s="4811"/>
      <c r="BN73" s="4810"/>
      <c r="BO73" s="4810"/>
      <c r="BP73" s="4812"/>
      <c r="BQ73" s="4811"/>
      <c r="BR73" s="4810"/>
      <c r="BS73" s="4736"/>
      <c r="BT73" s="4812"/>
      <c r="BU73" s="4736"/>
      <c r="BV73" s="4810"/>
      <c r="BW73" s="4736"/>
      <c r="BX73" s="4812"/>
      <c r="BY73" s="4736"/>
      <c r="BZ73" s="4810">
        <v>1831</v>
      </c>
      <c r="CA73" s="4736"/>
      <c r="CB73" s="4812"/>
      <c r="CC73" s="4736"/>
      <c r="CD73" s="4810"/>
      <c r="CE73" s="4736"/>
      <c r="CF73" s="4812"/>
      <c r="CG73" s="4736"/>
      <c r="CH73" s="4810">
        <v>2057</v>
      </c>
      <c r="CI73" s="4736"/>
      <c r="CJ73" s="4812"/>
      <c r="CK73" s="4736"/>
      <c r="CL73" s="4810"/>
      <c r="CM73" s="4736"/>
      <c r="CN73" s="4812"/>
      <c r="CO73" s="4736"/>
      <c r="CP73" s="4810"/>
      <c r="CQ73" s="4736"/>
      <c r="CR73" s="4812"/>
      <c r="CS73" s="4736"/>
      <c r="CT73" s="4810"/>
      <c r="CU73" s="4736"/>
      <c r="CV73" s="4812"/>
      <c r="CW73" s="4736"/>
      <c r="CX73" s="4810">
        <v>2597</v>
      </c>
      <c r="CY73" s="4736"/>
      <c r="CZ73" s="4812"/>
      <c r="DA73" s="4736"/>
      <c r="DB73" s="4810">
        <v>2753</v>
      </c>
      <c r="DC73" s="4736"/>
      <c r="DD73" s="4812"/>
      <c r="DE73" s="4736"/>
      <c r="DF73" s="4810"/>
      <c r="DG73" s="4736"/>
      <c r="DH73" s="4812"/>
      <c r="DI73" s="4736"/>
      <c r="DJ73" s="4810"/>
      <c r="DK73" s="4736"/>
      <c r="DL73" s="4812"/>
      <c r="DM73" s="4736"/>
      <c r="DN73" s="4810">
        <v>3278</v>
      </c>
      <c r="DO73" s="4736"/>
      <c r="DP73" s="4812"/>
      <c r="DQ73" s="4736"/>
      <c r="DR73" s="4810"/>
      <c r="DS73" s="4736"/>
      <c r="DT73" s="4812"/>
      <c r="DU73" s="4736"/>
      <c r="DV73" s="4734">
        <f t="shared" si="1"/>
        <v>12516</v>
      </c>
      <c r="DW73" s="4736" t="s">
        <v>644</v>
      </c>
      <c r="DX73" s="4736" t="s">
        <v>289</v>
      </c>
      <c r="DY73" s="4736" t="s">
        <v>816</v>
      </c>
      <c r="DZ73" s="4736" t="s">
        <v>817</v>
      </c>
      <c r="EA73" s="4736" t="s">
        <v>818</v>
      </c>
      <c r="EB73" s="4362" t="s">
        <v>819</v>
      </c>
      <c r="EC73" s="4736"/>
      <c r="ED73" s="4736"/>
      <c r="EE73" s="4736"/>
      <c r="EF73" s="4736"/>
      <c r="EG73" s="4736"/>
      <c r="EH73" s="4846"/>
    </row>
    <row r="74" spans="1:138" s="4592" customFormat="1" ht="118.5" customHeight="1">
      <c r="A74" s="4783" t="s">
        <v>1618</v>
      </c>
      <c r="B74" s="4784">
        <v>0.25</v>
      </c>
      <c r="C74" s="4587" t="s">
        <v>2112</v>
      </c>
      <c r="D74" s="4583">
        <v>3.5700000000000003E-2</v>
      </c>
      <c r="E74" s="4588" t="s">
        <v>1689</v>
      </c>
      <c r="F74" s="4588" t="s">
        <v>927</v>
      </c>
      <c r="G74" s="4785" t="s">
        <v>2290</v>
      </c>
      <c r="H74" s="4790" t="s">
        <v>20</v>
      </c>
      <c r="I74" s="4798">
        <v>39634</v>
      </c>
      <c r="J74" s="4785">
        <v>2022</v>
      </c>
      <c r="K74" s="4785"/>
      <c r="L74" s="4847">
        <v>50770</v>
      </c>
      <c r="M74" s="4589">
        <v>39832</v>
      </c>
      <c r="N74" s="4589">
        <v>40031</v>
      </c>
      <c r="O74" s="4589">
        <v>40231</v>
      </c>
      <c r="P74" s="4589">
        <v>40433</v>
      </c>
      <c r="Q74" s="4589">
        <v>40635</v>
      </c>
      <c r="R74" s="4589">
        <v>40838</v>
      </c>
      <c r="S74" s="4589">
        <v>41042</v>
      </c>
      <c r="T74" s="4589">
        <v>41247</v>
      </c>
      <c r="U74" s="4589">
        <v>41454</v>
      </c>
      <c r="V74" s="4589">
        <v>41661</v>
      </c>
      <c r="W74" s="4589">
        <v>41869</v>
      </c>
      <c r="X74" s="4589">
        <v>42079</v>
      </c>
      <c r="Y74" s="4589">
        <v>42289</v>
      </c>
      <c r="Z74" s="4589">
        <v>42500</v>
      </c>
      <c r="AA74" s="4589">
        <v>42713</v>
      </c>
      <c r="AB74" s="4589">
        <v>42926</v>
      </c>
      <c r="AC74" s="4848">
        <f>SUM(M74:AB74)</f>
        <v>661780</v>
      </c>
      <c r="AD74" s="4590" t="s">
        <v>928</v>
      </c>
      <c r="AE74" s="4785" t="s">
        <v>1690</v>
      </c>
      <c r="AF74" s="4786">
        <v>1.5900000000000001E-2</v>
      </c>
      <c r="AG74" s="4785" t="s">
        <v>1691</v>
      </c>
      <c r="AH74" s="4785" t="s">
        <v>2291</v>
      </c>
      <c r="AI74" s="4787" t="s">
        <v>1310</v>
      </c>
      <c r="AJ74" s="4787" t="s">
        <v>375</v>
      </c>
      <c r="AK74" s="4787" t="s">
        <v>1687</v>
      </c>
      <c r="AL74" s="4785" t="s">
        <v>26</v>
      </c>
      <c r="AM74" s="4560" t="str">
        <f t="shared" si="0"/>
        <v>NO</v>
      </c>
      <c r="AN74" s="4785" t="s">
        <v>437</v>
      </c>
      <c r="AO74" s="4789">
        <v>0.2</v>
      </c>
      <c r="AP74" s="4785">
        <v>2022</v>
      </c>
      <c r="AQ74" s="4788"/>
      <c r="AR74" s="4788">
        <v>50769</v>
      </c>
      <c r="AS74" s="4789">
        <v>0.4</v>
      </c>
      <c r="AT74" s="4789">
        <v>0.6</v>
      </c>
      <c r="AU74" s="4789">
        <v>1</v>
      </c>
      <c r="AV74" s="4789">
        <v>1</v>
      </c>
      <c r="AW74" s="4789">
        <v>1</v>
      </c>
      <c r="AX74" s="4789">
        <v>1</v>
      </c>
      <c r="AY74" s="4789">
        <v>1</v>
      </c>
      <c r="AZ74" s="4789">
        <v>1</v>
      </c>
      <c r="BA74" s="4789">
        <v>1</v>
      </c>
      <c r="BB74" s="4789">
        <v>1</v>
      </c>
      <c r="BC74" s="4789">
        <v>1</v>
      </c>
      <c r="BD74" s="4789">
        <v>1</v>
      </c>
      <c r="BE74" s="4789">
        <v>1</v>
      </c>
      <c r="BF74" s="4789">
        <v>1</v>
      </c>
      <c r="BG74" s="4789">
        <v>1</v>
      </c>
      <c r="BH74" s="4789">
        <v>1</v>
      </c>
      <c r="BI74" s="4789">
        <v>1</v>
      </c>
      <c r="BJ74" s="4795">
        <v>541</v>
      </c>
      <c r="BK74" s="4795">
        <v>541</v>
      </c>
      <c r="BL74" s="4795" t="s">
        <v>574</v>
      </c>
      <c r="BM74" s="4790">
        <v>7783</v>
      </c>
      <c r="BN74" s="4795">
        <v>572</v>
      </c>
      <c r="BO74" s="4795">
        <v>572</v>
      </c>
      <c r="BP74" s="4796" t="s">
        <v>574</v>
      </c>
      <c r="BQ74" s="4790">
        <v>7783</v>
      </c>
      <c r="BR74" s="4795">
        <v>837</v>
      </c>
      <c r="BS74" s="4785"/>
      <c r="BT74" s="4796" t="s">
        <v>574</v>
      </c>
      <c r="BU74" s="4785"/>
      <c r="BV74" s="4795">
        <v>837</v>
      </c>
      <c r="BW74" s="4785"/>
      <c r="BX74" s="4796" t="s">
        <v>574</v>
      </c>
      <c r="BY74" s="4785"/>
      <c r="BZ74" s="4795">
        <v>837</v>
      </c>
      <c r="CA74" s="4785"/>
      <c r="CB74" s="4796" t="s">
        <v>574</v>
      </c>
      <c r="CC74" s="4785"/>
      <c r="CD74" s="4795">
        <v>837</v>
      </c>
      <c r="CE74" s="4785"/>
      <c r="CF74" s="4796" t="s">
        <v>574</v>
      </c>
      <c r="CG74" s="4785"/>
      <c r="CH74" s="4795">
        <v>837</v>
      </c>
      <c r="CI74" s="4785"/>
      <c r="CJ74" s="4796" t="s">
        <v>574</v>
      </c>
      <c r="CK74" s="4785"/>
      <c r="CL74" s="4795">
        <v>837</v>
      </c>
      <c r="CM74" s="4785"/>
      <c r="CN74" s="4796" t="s">
        <v>574</v>
      </c>
      <c r="CO74" s="4785"/>
      <c r="CP74" s="4795">
        <v>837</v>
      </c>
      <c r="CQ74" s="4785"/>
      <c r="CR74" s="4796" t="s">
        <v>574</v>
      </c>
      <c r="CS74" s="4785"/>
      <c r="CT74" s="4795">
        <v>837</v>
      </c>
      <c r="CU74" s="4785"/>
      <c r="CV74" s="4796" t="s">
        <v>574</v>
      </c>
      <c r="CW74" s="4785"/>
      <c r="CX74" s="4795">
        <v>837</v>
      </c>
      <c r="CY74" s="4785"/>
      <c r="CZ74" s="4796" t="s">
        <v>574</v>
      </c>
      <c r="DA74" s="4785"/>
      <c r="DB74" s="4795">
        <v>837</v>
      </c>
      <c r="DC74" s="4785"/>
      <c r="DD74" s="4796" t="s">
        <v>574</v>
      </c>
      <c r="DE74" s="4785"/>
      <c r="DF74" s="4795">
        <v>837</v>
      </c>
      <c r="DG74" s="4785"/>
      <c r="DH74" s="4796" t="s">
        <v>574</v>
      </c>
      <c r="DI74" s="4785"/>
      <c r="DJ74" s="4795">
        <v>837</v>
      </c>
      <c r="DK74" s="4785"/>
      <c r="DL74" s="4796" t="s">
        <v>574</v>
      </c>
      <c r="DM74" s="4785"/>
      <c r="DN74" s="4795">
        <v>837</v>
      </c>
      <c r="DO74" s="4785"/>
      <c r="DP74" s="4796" t="s">
        <v>574</v>
      </c>
      <c r="DQ74" s="4785"/>
      <c r="DR74" s="4795">
        <v>837</v>
      </c>
      <c r="DS74" s="4785"/>
      <c r="DT74" s="4796" t="s">
        <v>574</v>
      </c>
      <c r="DU74" s="4785"/>
      <c r="DV74" s="4797">
        <f t="shared" si="1"/>
        <v>12831</v>
      </c>
      <c r="DW74" s="4785" t="s">
        <v>644</v>
      </c>
      <c r="DX74" s="4785" t="s">
        <v>289</v>
      </c>
      <c r="DY74" s="4785" t="s">
        <v>816</v>
      </c>
      <c r="DZ74" s="4785" t="s">
        <v>817</v>
      </c>
      <c r="EA74" s="4785" t="s">
        <v>818</v>
      </c>
      <c r="EB74" s="4591" t="s">
        <v>819</v>
      </c>
      <c r="EC74" s="4785"/>
      <c r="ED74" s="4785"/>
      <c r="EE74" s="4785"/>
      <c r="EF74" s="4785"/>
      <c r="EG74" s="4785"/>
      <c r="EH74" s="4849"/>
    </row>
    <row r="75" spans="1:138" s="4346" customFormat="1" ht="236.25">
      <c r="A75" s="4768" t="s">
        <v>1618</v>
      </c>
      <c r="B75" s="4769">
        <v>0.25</v>
      </c>
      <c r="C75" s="4337" t="s">
        <v>2112</v>
      </c>
      <c r="D75" s="4338">
        <v>3.5700000000000003E-2</v>
      </c>
      <c r="E75" s="4333" t="s">
        <v>1689</v>
      </c>
      <c r="F75" s="4333" t="s">
        <v>927</v>
      </c>
      <c r="G75" s="4770" t="s">
        <v>2290</v>
      </c>
      <c r="H75" s="4777" t="s">
        <v>20</v>
      </c>
      <c r="I75" s="4850">
        <v>39634</v>
      </c>
      <c r="J75" s="4770">
        <v>2022</v>
      </c>
      <c r="K75" s="4770"/>
      <c r="L75" s="4774">
        <v>50770</v>
      </c>
      <c r="M75" s="4777">
        <v>39832</v>
      </c>
      <c r="N75" s="4777">
        <v>40031</v>
      </c>
      <c r="O75" s="4777">
        <v>40231</v>
      </c>
      <c r="P75" s="4777">
        <v>40433</v>
      </c>
      <c r="Q75" s="4777">
        <v>40635</v>
      </c>
      <c r="R75" s="4777">
        <v>40838</v>
      </c>
      <c r="S75" s="4777">
        <v>41042</v>
      </c>
      <c r="T75" s="4777">
        <v>41247</v>
      </c>
      <c r="U75" s="4777">
        <v>41454</v>
      </c>
      <c r="V75" s="4777">
        <v>41661</v>
      </c>
      <c r="W75" s="4777">
        <v>41869</v>
      </c>
      <c r="X75" s="4777">
        <v>42079</v>
      </c>
      <c r="Y75" s="4777">
        <v>42289</v>
      </c>
      <c r="Z75" s="4777">
        <v>42500</v>
      </c>
      <c r="AA75" s="4777">
        <v>42713</v>
      </c>
      <c r="AB75" s="4777">
        <v>42926</v>
      </c>
      <c r="AC75" s="4770">
        <f t="shared" ref="AC75" si="3">SUM(M75:AB75)</f>
        <v>661780</v>
      </c>
      <c r="AD75" s="4851" t="s">
        <v>805</v>
      </c>
      <c r="AE75" s="4770" t="s">
        <v>2113</v>
      </c>
      <c r="AF75" s="4771">
        <v>1.5900000000000001E-2</v>
      </c>
      <c r="AG75" s="4772" t="s">
        <v>1694</v>
      </c>
      <c r="AH75" s="4772" t="s">
        <v>1695</v>
      </c>
      <c r="AI75" s="4772" t="s">
        <v>1310</v>
      </c>
      <c r="AJ75" s="4772" t="s">
        <v>375</v>
      </c>
      <c r="AK75" s="4772" t="s">
        <v>1687</v>
      </c>
      <c r="AL75" s="4772" t="s">
        <v>26</v>
      </c>
      <c r="AM75" s="4311" t="str">
        <f t="shared" si="0"/>
        <v>NO</v>
      </c>
      <c r="AN75" s="4770" t="s">
        <v>437</v>
      </c>
      <c r="AO75" s="4851">
        <v>6</v>
      </c>
      <c r="AP75" s="4772">
        <v>2022</v>
      </c>
      <c r="AQ75" s="4746"/>
      <c r="AR75" s="4746">
        <v>50769</v>
      </c>
      <c r="AS75" s="4839">
        <v>7</v>
      </c>
      <c r="AT75" s="4839">
        <v>7</v>
      </c>
      <c r="AU75" s="4839">
        <f>AS75+2</f>
        <v>9</v>
      </c>
      <c r="AV75" s="4839">
        <f>AU75+2</f>
        <v>11</v>
      </c>
      <c r="AW75" s="4839">
        <f>AV75+3</f>
        <v>14</v>
      </c>
      <c r="AX75" s="4839">
        <f>AW75+2</f>
        <v>16</v>
      </c>
      <c r="AY75" s="4839">
        <f>AX75+2</f>
        <v>18</v>
      </c>
      <c r="AZ75" s="4839">
        <v>18</v>
      </c>
      <c r="BA75" s="4850">
        <v>18</v>
      </c>
      <c r="BB75" s="4850">
        <v>18</v>
      </c>
      <c r="BC75" s="4839">
        <f>BB75+1</f>
        <v>19</v>
      </c>
      <c r="BD75" s="4839">
        <f>BC75+1</f>
        <v>20</v>
      </c>
      <c r="BE75" s="4839">
        <v>20</v>
      </c>
      <c r="BF75" s="4839">
        <v>20</v>
      </c>
      <c r="BG75" s="4839">
        <f>BF75+1</f>
        <v>21</v>
      </c>
      <c r="BH75" s="4839">
        <v>21</v>
      </c>
      <c r="BI75" s="4839">
        <v>21</v>
      </c>
      <c r="BJ75" s="4776">
        <v>267</v>
      </c>
      <c r="BK75" s="4776">
        <v>267</v>
      </c>
      <c r="BL75" s="4776" t="s">
        <v>574</v>
      </c>
      <c r="BM75" s="4777">
        <v>7783</v>
      </c>
      <c r="BN75" s="4776">
        <v>277</v>
      </c>
      <c r="BO75" s="4776">
        <v>277</v>
      </c>
      <c r="BP75" s="4778" t="s">
        <v>574</v>
      </c>
      <c r="BQ75" s="4777">
        <v>7783</v>
      </c>
      <c r="BR75" s="4776">
        <v>325</v>
      </c>
      <c r="BS75" s="4770"/>
      <c r="BT75" s="4778" t="s">
        <v>574</v>
      </c>
      <c r="BU75" s="4770"/>
      <c r="BV75" s="4776">
        <v>365</v>
      </c>
      <c r="BW75" s="4770"/>
      <c r="BX75" s="4778" t="s">
        <v>574</v>
      </c>
      <c r="BY75" s="4770"/>
      <c r="BZ75" s="4776">
        <v>409</v>
      </c>
      <c r="CA75" s="4770"/>
      <c r="CB75" s="4778" t="s">
        <v>574</v>
      </c>
      <c r="CC75" s="4770"/>
      <c r="CD75" s="4776">
        <v>457</v>
      </c>
      <c r="CE75" s="4770"/>
      <c r="CF75" s="4778" t="s">
        <v>574</v>
      </c>
      <c r="CG75" s="4770"/>
      <c r="CH75" s="4776">
        <v>522</v>
      </c>
      <c r="CI75" s="4770"/>
      <c r="CJ75" s="4778" t="s">
        <v>574</v>
      </c>
      <c r="CK75" s="4770"/>
      <c r="CL75" s="4776">
        <v>564</v>
      </c>
      <c r="CM75" s="4770"/>
      <c r="CN75" s="4778" t="s">
        <v>574</v>
      </c>
      <c r="CO75" s="4770"/>
      <c r="CP75" s="4776">
        <v>595</v>
      </c>
      <c r="CQ75" s="4770"/>
      <c r="CR75" s="4778" t="s">
        <v>574</v>
      </c>
      <c r="CS75" s="4770"/>
      <c r="CT75" s="4776">
        <v>628</v>
      </c>
      <c r="CU75" s="4770"/>
      <c r="CV75" s="4778" t="s">
        <v>574</v>
      </c>
      <c r="CW75" s="4770"/>
      <c r="CX75" s="4776">
        <v>663</v>
      </c>
      <c r="CY75" s="4770"/>
      <c r="CZ75" s="4778" t="s">
        <v>574</v>
      </c>
      <c r="DA75" s="4770"/>
      <c r="DB75" s="4776">
        <v>700</v>
      </c>
      <c r="DC75" s="4770"/>
      <c r="DD75" s="4778" t="s">
        <v>574</v>
      </c>
      <c r="DE75" s="4770"/>
      <c r="DF75" s="4776">
        <v>738</v>
      </c>
      <c r="DG75" s="4770"/>
      <c r="DH75" s="4778" t="s">
        <v>574</v>
      </c>
      <c r="DI75" s="4770"/>
      <c r="DJ75" s="4776">
        <v>779</v>
      </c>
      <c r="DK75" s="4770"/>
      <c r="DL75" s="4778" t="s">
        <v>574</v>
      </c>
      <c r="DM75" s="4770"/>
      <c r="DN75" s="4776">
        <v>822</v>
      </c>
      <c r="DO75" s="4770"/>
      <c r="DP75" s="4778" t="s">
        <v>574</v>
      </c>
      <c r="DQ75" s="4770"/>
      <c r="DR75" s="4776">
        <v>867</v>
      </c>
      <c r="DS75" s="4770"/>
      <c r="DT75" s="4778" t="s">
        <v>574</v>
      </c>
      <c r="DU75" s="4770"/>
      <c r="DV75" s="4779">
        <f t="shared" si="1"/>
        <v>8978</v>
      </c>
      <c r="DW75" s="4770" t="s">
        <v>644</v>
      </c>
      <c r="DX75" s="4770" t="s">
        <v>289</v>
      </c>
      <c r="DY75" s="4770" t="s">
        <v>816</v>
      </c>
      <c r="DZ75" s="4770" t="s">
        <v>817</v>
      </c>
      <c r="EA75" s="4770" t="s">
        <v>818</v>
      </c>
      <c r="EB75" s="4317" t="s">
        <v>819</v>
      </c>
      <c r="EC75" s="4770" t="s">
        <v>321</v>
      </c>
      <c r="ED75" s="4770" t="s">
        <v>2114</v>
      </c>
      <c r="EE75" s="4770"/>
      <c r="EF75" s="4770" t="s">
        <v>2115</v>
      </c>
      <c r="EG75" s="4770" t="s">
        <v>2116</v>
      </c>
      <c r="EH75" s="4363" t="s">
        <v>2117</v>
      </c>
    </row>
    <row r="76" spans="1:138" s="4346" customFormat="1" ht="252">
      <c r="A76" s="4768" t="s">
        <v>1618</v>
      </c>
      <c r="B76" s="4769">
        <v>0.25</v>
      </c>
      <c r="C76" s="4337" t="s">
        <v>2112</v>
      </c>
      <c r="D76" s="4338">
        <v>3.5700000000000003E-2</v>
      </c>
      <c r="E76" s="4333" t="s">
        <v>1689</v>
      </c>
      <c r="F76" s="4333" t="s">
        <v>927</v>
      </c>
      <c r="G76" s="4770" t="s">
        <v>2290</v>
      </c>
      <c r="H76" s="4770" t="s">
        <v>20</v>
      </c>
      <c r="I76" s="4850">
        <v>39634</v>
      </c>
      <c r="J76" s="4770">
        <v>2022</v>
      </c>
      <c r="K76" s="4770"/>
      <c r="L76" s="4774">
        <v>50770</v>
      </c>
      <c r="M76" s="4340">
        <v>39832</v>
      </c>
      <c r="N76" s="4340">
        <v>40031</v>
      </c>
      <c r="O76" s="4340">
        <v>40231</v>
      </c>
      <c r="P76" s="4340">
        <v>40433</v>
      </c>
      <c r="Q76" s="4340">
        <v>40635</v>
      </c>
      <c r="R76" s="4340">
        <v>40838</v>
      </c>
      <c r="S76" s="4340">
        <v>41042</v>
      </c>
      <c r="T76" s="4340">
        <v>41247</v>
      </c>
      <c r="U76" s="4340">
        <v>41454</v>
      </c>
      <c r="V76" s="4340">
        <v>41661</v>
      </c>
      <c r="W76" s="4340">
        <v>41869</v>
      </c>
      <c r="X76" s="4340">
        <v>42079</v>
      </c>
      <c r="Y76" s="4340">
        <v>42289</v>
      </c>
      <c r="Z76" s="4340">
        <v>42500</v>
      </c>
      <c r="AA76" s="4340">
        <v>42713</v>
      </c>
      <c r="AB76" s="4340">
        <v>42926</v>
      </c>
      <c r="AC76" s="4337">
        <f>SUM(M76:AB76)</f>
        <v>661780</v>
      </c>
      <c r="AD76" s="4851" t="s">
        <v>974</v>
      </c>
      <c r="AE76" s="4772" t="s">
        <v>2118</v>
      </c>
      <c r="AF76" s="4771">
        <v>1.5900000000000001E-2</v>
      </c>
      <c r="AG76" s="4772" t="s">
        <v>976</v>
      </c>
      <c r="AH76" s="4772" t="s">
        <v>2119</v>
      </c>
      <c r="AI76" s="4772" t="s">
        <v>1310</v>
      </c>
      <c r="AJ76" s="4772" t="s">
        <v>375</v>
      </c>
      <c r="AK76" s="4772" t="s">
        <v>1687</v>
      </c>
      <c r="AL76" s="4772" t="s">
        <v>26</v>
      </c>
      <c r="AM76" s="4311" t="str">
        <f t="shared" ref="AM76:AM83" si="4">IF(ISNUMBER(SEARCH("ND",AN76)),"NO","SI")</f>
        <v>SI</v>
      </c>
      <c r="AN76" s="4770">
        <v>369</v>
      </c>
      <c r="AO76" s="4851">
        <v>6</v>
      </c>
      <c r="AP76" s="4772">
        <v>2022</v>
      </c>
      <c r="AQ76" s="4746"/>
      <c r="AR76" s="4746">
        <v>50769</v>
      </c>
      <c r="AS76" s="4839">
        <v>7</v>
      </c>
      <c r="AT76" s="4839">
        <v>7</v>
      </c>
      <c r="AU76" s="4839">
        <f>AS76+2</f>
        <v>9</v>
      </c>
      <c r="AV76" s="4839">
        <f>AU76+2</f>
        <v>11</v>
      </c>
      <c r="AW76" s="4839">
        <f>AV76+3</f>
        <v>14</v>
      </c>
      <c r="AX76" s="4839">
        <f>AW76+2</f>
        <v>16</v>
      </c>
      <c r="AY76" s="4839">
        <f>AX76+2</f>
        <v>18</v>
      </c>
      <c r="AZ76" s="4839">
        <v>18</v>
      </c>
      <c r="BA76" s="4850">
        <v>18</v>
      </c>
      <c r="BB76" s="4850">
        <v>18</v>
      </c>
      <c r="BC76" s="4839">
        <f>BB76+1</f>
        <v>19</v>
      </c>
      <c r="BD76" s="4839">
        <f>BC76+1</f>
        <v>20</v>
      </c>
      <c r="BE76" s="4839">
        <v>20</v>
      </c>
      <c r="BF76" s="4839">
        <v>20</v>
      </c>
      <c r="BG76" s="4839">
        <f>BF76+1</f>
        <v>21</v>
      </c>
      <c r="BH76" s="4839">
        <v>21</v>
      </c>
      <c r="BI76" s="4839">
        <v>21</v>
      </c>
      <c r="BJ76" s="4776">
        <v>1070</v>
      </c>
      <c r="BK76" s="4776">
        <v>1070</v>
      </c>
      <c r="BL76" s="4776" t="s">
        <v>574</v>
      </c>
      <c r="BM76" s="4777">
        <v>7783</v>
      </c>
      <c r="BN76" s="4776">
        <v>1111</v>
      </c>
      <c r="BO76" s="4776">
        <v>1111</v>
      </c>
      <c r="BP76" s="4778" t="s">
        <v>574</v>
      </c>
      <c r="BQ76" s="4777">
        <v>7783</v>
      </c>
      <c r="BR76" s="4776">
        <v>1301</v>
      </c>
      <c r="BS76" s="4770"/>
      <c r="BT76" s="4778" t="s">
        <v>574</v>
      </c>
      <c r="BU76" s="4770"/>
      <c r="BV76" s="4776">
        <v>1463</v>
      </c>
      <c r="BW76" s="4770"/>
      <c r="BX76" s="4778" t="s">
        <v>574</v>
      </c>
      <c r="BY76" s="4770"/>
      <c r="BZ76" s="4776">
        <v>1639</v>
      </c>
      <c r="CA76" s="4770"/>
      <c r="CB76" s="4778" t="s">
        <v>574</v>
      </c>
      <c r="CC76" s="4770"/>
      <c r="CD76" s="4776">
        <v>1830</v>
      </c>
      <c r="CE76" s="4770"/>
      <c r="CF76" s="4778" t="s">
        <v>574</v>
      </c>
      <c r="CG76" s="4770"/>
      <c r="CH76" s="4776">
        <v>2088</v>
      </c>
      <c r="CI76" s="4770"/>
      <c r="CJ76" s="4778" t="s">
        <v>574</v>
      </c>
      <c r="CK76" s="4770"/>
      <c r="CL76" s="4776">
        <v>2259</v>
      </c>
      <c r="CM76" s="4770"/>
      <c r="CN76" s="4778" t="s">
        <v>574</v>
      </c>
      <c r="CO76" s="4770"/>
      <c r="CP76" s="4776">
        <v>2383</v>
      </c>
      <c r="CQ76" s="4770"/>
      <c r="CR76" s="4778" t="s">
        <v>574</v>
      </c>
      <c r="CS76" s="4770"/>
      <c r="CT76" s="4776">
        <v>2515</v>
      </c>
      <c r="CU76" s="4770"/>
      <c r="CV76" s="4778" t="s">
        <v>574</v>
      </c>
      <c r="CW76" s="4770"/>
      <c r="CX76" s="4776">
        <v>2654</v>
      </c>
      <c r="CY76" s="4770"/>
      <c r="CZ76" s="4778" t="s">
        <v>574</v>
      </c>
      <c r="DA76" s="4770"/>
      <c r="DB76" s="4776">
        <v>2800</v>
      </c>
      <c r="DC76" s="4770"/>
      <c r="DD76" s="4778" t="s">
        <v>574</v>
      </c>
      <c r="DE76" s="4770"/>
      <c r="DF76" s="4776">
        <v>2954</v>
      </c>
      <c r="DG76" s="4770"/>
      <c r="DH76" s="4778" t="s">
        <v>574</v>
      </c>
      <c r="DI76" s="4770"/>
      <c r="DJ76" s="4776">
        <v>3117</v>
      </c>
      <c r="DK76" s="4770"/>
      <c r="DL76" s="4778" t="s">
        <v>574</v>
      </c>
      <c r="DM76" s="4770"/>
      <c r="DN76" s="4776">
        <v>3289</v>
      </c>
      <c r="DO76" s="4770"/>
      <c r="DP76" s="4778" t="s">
        <v>574</v>
      </c>
      <c r="DQ76" s="4770"/>
      <c r="DR76" s="4776">
        <v>3471</v>
      </c>
      <c r="DS76" s="4770"/>
      <c r="DT76" s="4778" t="s">
        <v>574</v>
      </c>
      <c r="DU76" s="4770"/>
      <c r="DV76" s="4779">
        <f t="shared" si="1"/>
        <v>35944</v>
      </c>
      <c r="DW76" s="4770" t="s">
        <v>644</v>
      </c>
      <c r="DX76" s="4770" t="s">
        <v>289</v>
      </c>
      <c r="DY76" s="4770" t="s">
        <v>816</v>
      </c>
      <c r="DZ76" s="4770" t="s">
        <v>817</v>
      </c>
      <c r="EA76" s="4770" t="s">
        <v>818</v>
      </c>
      <c r="EB76" s="4317" t="s">
        <v>819</v>
      </c>
      <c r="EC76" s="4770" t="s">
        <v>321</v>
      </c>
      <c r="ED76" s="4770" t="s">
        <v>2114</v>
      </c>
      <c r="EE76" s="4770"/>
      <c r="EF76" s="4770" t="s">
        <v>2115</v>
      </c>
      <c r="EG76" s="4770" t="s">
        <v>2116</v>
      </c>
      <c r="EH76" s="4363" t="s">
        <v>2117</v>
      </c>
    </row>
    <row r="77" spans="1:138" ht="168.75" customHeight="1">
      <c r="A77" s="4768" t="s">
        <v>1618</v>
      </c>
      <c r="B77" s="4769">
        <v>0.25</v>
      </c>
      <c r="C77" s="4316" t="s">
        <v>2120</v>
      </c>
      <c r="D77" s="4338">
        <v>3.5700000000000003E-2</v>
      </c>
      <c r="E77" s="4770" t="s">
        <v>1698</v>
      </c>
      <c r="F77" s="4770" t="s">
        <v>1699</v>
      </c>
      <c r="G77" s="4770" t="s">
        <v>1</v>
      </c>
      <c r="H77" s="4770" t="s">
        <v>23</v>
      </c>
      <c r="I77" s="4773">
        <v>0.06</v>
      </c>
      <c r="J77" s="4770">
        <v>2022</v>
      </c>
      <c r="K77" s="4774"/>
      <c r="L77" s="4774">
        <v>50770</v>
      </c>
      <c r="M77" s="4773">
        <v>0.05</v>
      </c>
      <c r="N77" s="4773">
        <v>0.05</v>
      </c>
      <c r="O77" s="4773">
        <v>0.05</v>
      </c>
      <c r="P77" s="4773">
        <v>0.05</v>
      </c>
      <c r="Q77" s="4773">
        <v>0.05</v>
      </c>
      <c r="R77" s="4773">
        <v>0.05</v>
      </c>
      <c r="S77" s="4773">
        <v>0.05</v>
      </c>
      <c r="T77" s="4773">
        <v>0.05</v>
      </c>
      <c r="U77" s="4773">
        <v>0.05</v>
      </c>
      <c r="V77" s="4773">
        <v>0.05</v>
      </c>
      <c r="W77" s="4773">
        <v>0.05</v>
      </c>
      <c r="X77" s="4773">
        <v>0.05</v>
      </c>
      <c r="Y77" s="4773">
        <v>0.05</v>
      </c>
      <c r="Z77" s="4773">
        <v>0.05</v>
      </c>
      <c r="AA77" s="4773">
        <v>0.05</v>
      </c>
      <c r="AB77" s="4773">
        <v>0.05</v>
      </c>
      <c r="AC77" s="4773">
        <v>0.05</v>
      </c>
      <c r="AD77" s="4777"/>
      <c r="AE77" s="4770" t="s">
        <v>1700</v>
      </c>
      <c r="AF77" s="4771">
        <v>1.78E-2</v>
      </c>
      <c r="AG77" s="4770" t="s">
        <v>2122</v>
      </c>
      <c r="AH77" s="4770" t="s">
        <v>1702</v>
      </c>
      <c r="AI77" s="4772" t="s">
        <v>1310</v>
      </c>
      <c r="AJ77" s="4770" t="s">
        <v>1004</v>
      </c>
      <c r="AK77" s="4770" t="s">
        <v>1703</v>
      </c>
      <c r="AL77" s="4770" t="s">
        <v>26</v>
      </c>
      <c r="AM77" s="4311" t="str">
        <f t="shared" si="4"/>
        <v>NO</v>
      </c>
      <c r="AN77" s="4770" t="s">
        <v>437</v>
      </c>
      <c r="AO77" s="4364">
        <v>0.12</v>
      </c>
      <c r="AP77" s="4770">
        <v>2022</v>
      </c>
      <c r="AQ77" s="4774"/>
      <c r="AR77" s="4746">
        <v>50769</v>
      </c>
      <c r="AS77" s="4773">
        <v>0.12</v>
      </c>
      <c r="AT77" s="4773">
        <v>0.12</v>
      </c>
      <c r="AU77" s="4773">
        <v>0.13</v>
      </c>
      <c r="AV77" s="4773">
        <v>0.13</v>
      </c>
      <c r="AW77" s="4773">
        <v>0.14000000000000001</v>
      </c>
      <c r="AX77" s="4773">
        <v>0.14000000000000001</v>
      </c>
      <c r="AY77" s="4773">
        <v>0.15</v>
      </c>
      <c r="AZ77" s="4773">
        <v>0.15</v>
      </c>
      <c r="BA77" s="4773">
        <v>0.16</v>
      </c>
      <c r="BB77" s="4773">
        <v>0.16</v>
      </c>
      <c r="BC77" s="4773">
        <v>0.17</v>
      </c>
      <c r="BD77" s="4773">
        <v>0.17</v>
      </c>
      <c r="BE77" s="4773">
        <v>0.18</v>
      </c>
      <c r="BF77" s="4773">
        <v>0.19</v>
      </c>
      <c r="BG77" s="4773">
        <v>0.19</v>
      </c>
      <c r="BH77" s="4773">
        <v>0.2</v>
      </c>
      <c r="BI77" s="4364">
        <v>0.2</v>
      </c>
      <c r="BJ77" s="4776">
        <v>920</v>
      </c>
      <c r="BK77" s="4776">
        <v>920</v>
      </c>
      <c r="BL77" s="4776" t="s">
        <v>574</v>
      </c>
      <c r="BM77" s="4777">
        <v>7640</v>
      </c>
      <c r="BN77" s="4776">
        <v>952</v>
      </c>
      <c r="BO77" s="4776">
        <v>952</v>
      </c>
      <c r="BP77" s="4778" t="s">
        <v>574</v>
      </c>
      <c r="BQ77" s="4777">
        <v>7640</v>
      </c>
      <c r="BR77" s="4776">
        <v>986</v>
      </c>
      <c r="BS77" s="4770"/>
      <c r="BT77" s="4778" t="s">
        <v>574</v>
      </c>
      <c r="BU77" s="4770"/>
      <c r="BV77" s="4776">
        <v>1020</v>
      </c>
      <c r="BW77" s="4770"/>
      <c r="BX77" s="4778" t="s">
        <v>574</v>
      </c>
      <c r="BY77" s="4770"/>
      <c r="BZ77" s="4776">
        <v>1055</v>
      </c>
      <c r="CA77" s="4770"/>
      <c r="CB77" s="4778" t="s">
        <v>574</v>
      </c>
      <c r="CC77" s="4770"/>
      <c r="CD77" s="4776">
        <v>1093</v>
      </c>
      <c r="CE77" s="4770"/>
      <c r="CF77" s="4778" t="s">
        <v>574</v>
      </c>
      <c r="CG77" s="4770"/>
      <c r="CH77" s="4776">
        <v>1131</v>
      </c>
      <c r="CI77" s="4770"/>
      <c r="CJ77" s="4778" t="s">
        <v>574</v>
      </c>
      <c r="CK77" s="4770"/>
      <c r="CL77" s="4776">
        <v>1170</v>
      </c>
      <c r="CM77" s="4770"/>
      <c r="CN77" s="4778" t="s">
        <v>574</v>
      </c>
      <c r="CO77" s="4770"/>
      <c r="CP77" s="4776">
        <v>1211</v>
      </c>
      <c r="CQ77" s="4770"/>
      <c r="CR77" s="4778" t="s">
        <v>574</v>
      </c>
      <c r="CS77" s="4770"/>
      <c r="CT77" s="4776">
        <v>1254</v>
      </c>
      <c r="CU77" s="4770"/>
      <c r="CV77" s="4778" t="s">
        <v>574</v>
      </c>
      <c r="CW77" s="4770"/>
      <c r="CX77" s="4776">
        <v>1298</v>
      </c>
      <c r="CY77" s="4770"/>
      <c r="CZ77" s="4778" t="s">
        <v>574</v>
      </c>
      <c r="DA77" s="4770"/>
      <c r="DB77" s="4776">
        <v>1343</v>
      </c>
      <c r="DC77" s="4770"/>
      <c r="DD77" s="4778" t="s">
        <v>574</v>
      </c>
      <c r="DE77" s="4770"/>
      <c r="DF77" s="4776">
        <v>1391</v>
      </c>
      <c r="DG77" s="4770"/>
      <c r="DH77" s="4778" t="s">
        <v>574</v>
      </c>
      <c r="DI77" s="4770"/>
      <c r="DJ77" s="4776">
        <v>1439</v>
      </c>
      <c r="DK77" s="4770"/>
      <c r="DL77" s="4778" t="s">
        <v>574</v>
      </c>
      <c r="DM77" s="4770"/>
      <c r="DN77" s="4776">
        <v>1490</v>
      </c>
      <c r="DO77" s="4770"/>
      <c r="DP77" s="4778" t="s">
        <v>574</v>
      </c>
      <c r="DQ77" s="4770"/>
      <c r="DR77" s="4776">
        <v>1541</v>
      </c>
      <c r="DS77" s="4770"/>
      <c r="DT77" s="4778" t="s">
        <v>574</v>
      </c>
      <c r="DU77" s="4770"/>
      <c r="DV77" s="4779">
        <f t="shared" ref="DV77:DV119" si="5">BJ77+BN77+BR77+BV77+BZ77+CD77+CH77+CL77+CP77+CT77+CX77+DB77+DF77+DJ77+DN77+DR77</f>
        <v>19294</v>
      </c>
      <c r="DW77" s="4770" t="s">
        <v>1007</v>
      </c>
      <c r="DX77" s="4770" t="s">
        <v>21</v>
      </c>
      <c r="DY77" s="4770" t="s">
        <v>1008</v>
      </c>
      <c r="DZ77" s="4770" t="s">
        <v>1009</v>
      </c>
      <c r="EA77" s="4770" t="s">
        <v>359</v>
      </c>
      <c r="EB77" s="4314" t="s">
        <v>1010</v>
      </c>
      <c r="EC77" s="4777"/>
      <c r="ED77" s="4777"/>
      <c r="EE77" s="4770" t="s">
        <v>359</v>
      </c>
      <c r="EF77" s="4770" t="s">
        <v>359</v>
      </c>
      <c r="EG77" s="4770" t="s">
        <v>359</v>
      </c>
      <c r="EH77" s="4781" t="s">
        <v>359</v>
      </c>
    </row>
    <row r="78" spans="1:138" ht="168.75" customHeight="1">
      <c r="A78" s="4768" t="s">
        <v>1618</v>
      </c>
      <c r="B78" s="4769">
        <v>0.25</v>
      </c>
      <c r="C78" s="4770" t="s">
        <v>2120</v>
      </c>
      <c r="D78" s="4338">
        <v>3.5700000000000003E-2</v>
      </c>
      <c r="E78" s="4770" t="s">
        <v>1698</v>
      </c>
      <c r="F78" s="4770" t="s">
        <v>1699</v>
      </c>
      <c r="G78" s="4770" t="s">
        <v>1</v>
      </c>
      <c r="H78" s="4770" t="s">
        <v>23</v>
      </c>
      <c r="I78" s="4773">
        <v>0.06</v>
      </c>
      <c r="J78" s="4770">
        <v>2022</v>
      </c>
      <c r="K78" s="4774"/>
      <c r="L78" s="4774">
        <v>50770</v>
      </c>
      <c r="M78" s="4773">
        <v>0.05</v>
      </c>
      <c r="N78" s="4773">
        <v>0.05</v>
      </c>
      <c r="O78" s="4773">
        <v>0.05</v>
      </c>
      <c r="P78" s="4773">
        <v>0.05</v>
      </c>
      <c r="Q78" s="4773">
        <v>0.05</v>
      </c>
      <c r="R78" s="4773">
        <v>0.05</v>
      </c>
      <c r="S78" s="4773">
        <v>0.05</v>
      </c>
      <c r="T78" s="4773">
        <v>0.05</v>
      </c>
      <c r="U78" s="4773">
        <v>0.05</v>
      </c>
      <c r="V78" s="4773">
        <v>0.05</v>
      </c>
      <c r="W78" s="4773">
        <v>0.05</v>
      </c>
      <c r="X78" s="4773">
        <v>0.05</v>
      </c>
      <c r="Y78" s="4773">
        <v>0.05</v>
      </c>
      <c r="Z78" s="4773">
        <v>0.05</v>
      </c>
      <c r="AA78" s="4773">
        <v>0.05</v>
      </c>
      <c r="AB78" s="4773">
        <v>0.05</v>
      </c>
      <c r="AC78" s="4773">
        <v>0.05</v>
      </c>
      <c r="AD78" s="4777"/>
      <c r="AE78" s="4770" t="s">
        <v>1704</v>
      </c>
      <c r="AF78" s="4771">
        <v>1.78E-2</v>
      </c>
      <c r="AG78" s="4770" t="s">
        <v>1705</v>
      </c>
      <c r="AH78" s="4770" t="s">
        <v>1706</v>
      </c>
      <c r="AI78" s="4772" t="s">
        <v>1310</v>
      </c>
      <c r="AJ78" s="4770" t="s">
        <v>1004</v>
      </c>
      <c r="AK78" s="4770" t="s">
        <v>1703</v>
      </c>
      <c r="AL78" s="4770" t="s">
        <v>26</v>
      </c>
      <c r="AM78" s="4311" t="str">
        <f t="shared" si="4"/>
        <v>NO</v>
      </c>
      <c r="AN78" s="4770" t="s">
        <v>437</v>
      </c>
      <c r="AO78" s="4364">
        <v>7.0000000000000007E-2</v>
      </c>
      <c r="AP78" s="4770">
        <v>2022</v>
      </c>
      <c r="AQ78" s="4774"/>
      <c r="AR78" s="4746">
        <v>50769</v>
      </c>
      <c r="AS78" s="4773">
        <v>0.08</v>
      </c>
      <c r="AT78" s="4773">
        <v>0.09</v>
      </c>
      <c r="AU78" s="4773">
        <v>0.1</v>
      </c>
      <c r="AV78" s="4773">
        <v>0.11</v>
      </c>
      <c r="AW78" s="4773">
        <v>0.12</v>
      </c>
      <c r="AX78" s="4773">
        <v>0.13</v>
      </c>
      <c r="AY78" s="4773">
        <v>0.14000000000000001</v>
      </c>
      <c r="AZ78" s="4773">
        <v>0.15</v>
      </c>
      <c r="BA78" s="4773">
        <v>0.16</v>
      </c>
      <c r="BB78" s="4773">
        <v>0.17</v>
      </c>
      <c r="BC78" s="4773">
        <v>0.18</v>
      </c>
      <c r="BD78" s="4773">
        <v>0.19</v>
      </c>
      <c r="BE78" s="4773">
        <v>0.2</v>
      </c>
      <c r="BF78" s="4773">
        <v>0.21</v>
      </c>
      <c r="BG78" s="4773">
        <v>0.22</v>
      </c>
      <c r="BH78" s="4773">
        <v>0.23</v>
      </c>
      <c r="BI78" s="4773">
        <v>0.23</v>
      </c>
      <c r="BJ78" s="4776">
        <v>369</v>
      </c>
      <c r="BK78" s="4776">
        <v>369</v>
      </c>
      <c r="BL78" s="4776" t="s">
        <v>574</v>
      </c>
      <c r="BM78" s="4777">
        <v>7640</v>
      </c>
      <c r="BN78" s="4776">
        <v>382</v>
      </c>
      <c r="BO78" s="4776">
        <v>382</v>
      </c>
      <c r="BP78" s="4778" t="s">
        <v>574</v>
      </c>
      <c r="BQ78" s="4777">
        <v>7640</v>
      </c>
      <c r="BR78" s="4776">
        <v>395</v>
      </c>
      <c r="BS78" s="4770"/>
      <c r="BT78" s="4778" t="s">
        <v>574</v>
      </c>
      <c r="BU78" s="4770"/>
      <c r="BV78" s="4776">
        <v>409</v>
      </c>
      <c r="BW78" s="4770"/>
      <c r="BX78" s="4778" t="s">
        <v>574</v>
      </c>
      <c r="BY78" s="4770"/>
      <c r="BZ78" s="4776">
        <v>423</v>
      </c>
      <c r="CA78" s="4770"/>
      <c r="CB78" s="4778" t="s">
        <v>574</v>
      </c>
      <c r="CC78" s="4770"/>
      <c r="CD78" s="4776">
        <v>438</v>
      </c>
      <c r="CE78" s="4770"/>
      <c r="CF78" s="4778" t="s">
        <v>574</v>
      </c>
      <c r="CG78" s="4770"/>
      <c r="CH78" s="4776">
        <v>454</v>
      </c>
      <c r="CI78" s="4770"/>
      <c r="CJ78" s="4778" t="s">
        <v>574</v>
      </c>
      <c r="CK78" s="4770"/>
      <c r="CL78" s="4776">
        <v>469</v>
      </c>
      <c r="CM78" s="4770"/>
      <c r="CN78" s="4778" t="s">
        <v>574</v>
      </c>
      <c r="CO78" s="4770"/>
      <c r="CP78" s="4776">
        <v>486</v>
      </c>
      <c r="CQ78" s="4770"/>
      <c r="CR78" s="4778" t="s">
        <v>574</v>
      </c>
      <c r="CS78" s="4770"/>
      <c r="CT78" s="4776">
        <v>503</v>
      </c>
      <c r="CU78" s="4770"/>
      <c r="CV78" s="4778" t="s">
        <v>574</v>
      </c>
      <c r="CW78" s="4770"/>
      <c r="CX78" s="4776">
        <v>521</v>
      </c>
      <c r="CY78" s="4770"/>
      <c r="CZ78" s="4778" t="s">
        <v>574</v>
      </c>
      <c r="DA78" s="4770"/>
      <c r="DB78" s="4776">
        <v>539</v>
      </c>
      <c r="DC78" s="4770"/>
      <c r="DD78" s="4778" t="s">
        <v>574</v>
      </c>
      <c r="DE78" s="4770"/>
      <c r="DF78" s="4776">
        <v>558</v>
      </c>
      <c r="DG78" s="4770"/>
      <c r="DH78" s="4778" t="s">
        <v>574</v>
      </c>
      <c r="DI78" s="4770"/>
      <c r="DJ78" s="4776">
        <v>577</v>
      </c>
      <c r="DK78" s="4770"/>
      <c r="DL78" s="4778" t="s">
        <v>574</v>
      </c>
      <c r="DM78" s="4770"/>
      <c r="DN78" s="4776">
        <v>597</v>
      </c>
      <c r="DO78" s="4770"/>
      <c r="DP78" s="4778" t="s">
        <v>574</v>
      </c>
      <c r="DQ78" s="4770"/>
      <c r="DR78" s="4776">
        <v>618</v>
      </c>
      <c r="DS78" s="4770"/>
      <c r="DT78" s="4778" t="s">
        <v>574</v>
      </c>
      <c r="DU78" s="4770"/>
      <c r="DV78" s="4779">
        <f t="shared" si="5"/>
        <v>7738</v>
      </c>
      <c r="DW78" s="4770" t="s">
        <v>1007</v>
      </c>
      <c r="DX78" s="4770" t="s">
        <v>21</v>
      </c>
      <c r="DY78" s="4770" t="s">
        <v>1008</v>
      </c>
      <c r="DZ78" s="4770" t="s">
        <v>1009</v>
      </c>
      <c r="EA78" s="4770" t="s">
        <v>359</v>
      </c>
      <c r="EB78" s="4314" t="s">
        <v>1010</v>
      </c>
      <c r="EC78" s="4770"/>
      <c r="ED78" s="4770" t="s">
        <v>359</v>
      </c>
      <c r="EE78" s="4770" t="s">
        <v>359</v>
      </c>
      <c r="EF78" s="4770" t="s">
        <v>359</v>
      </c>
      <c r="EG78" s="4770" t="s">
        <v>359</v>
      </c>
      <c r="EH78" s="4781" t="s">
        <v>359</v>
      </c>
    </row>
    <row r="79" spans="1:138" s="4520" customFormat="1" ht="168.75" customHeight="1">
      <c r="A79" s="4768" t="s">
        <v>1618</v>
      </c>
      <c r="B79" s="4769">
        <v>0.25</v>
      </c>
      <c r="C79" s="4316" t="s">
        <v>2124</v>
      </c>
      <c r="D79" s="4338">
        <v>3.5700000000000003E-2</v>
      </c>
      <c r="E79" s="4770" t="s">
        <v>2292</v>
      </c>
      <c r="F79" s="3967" t="s">
        <v>2273</v>
      </c>
      <c r="G79" s="4770" t="s">
        <v>1</v>
      </c>
      <c r="H79" s="4770" t="s">
        <v>26</v>
      </c>
      <c r="I79" s="4777" t="s">
        <v>437</v>
      </c>
      <c r="J79" s="4770" t="s">
        <v>437</v>
      </c>
      <c r="K79" s="4777"/>
      <c r="L79" s="4777"/>
      <c r="M79" s="4248">
        <v>0.05</v>
      </c>
      <c r="N79" s="4248">
        <v>0.1</v>
      </c>
      <c r="O79" s="4248">
        <v>0.5</v>
      </c>
      <c r="P79" s="4248">
        <v>0.54</v>
      </c>
      <c r="Q79" s="4248">
        <v>0.57999999999999996</v>
      </c>
      <c r="R79" s="4248">
        <v>0.62</v>
      </c>
      <c r="S79" s="4248">
        <v>0.64</v>
      </c>
      <c r="T79" s="4248">
        <v>0.68</v>
      </c>
      <c r="U79" s="4248">
        <v>0.72</v>
      </c>
      <c r="V79" s="4248">
        <v>0.76</v>
      </c>
      <c r="W79" s="4248">
        <v>0.8</v>
      </c>
      <c r="X79" s="4248">
        <v>0.84</v>
      </c>
      <c r="Y79" s="4248">
        <v>0.88</v>
      </c>
      <c r="Z79" s="4248">
        <v>0.92</v>
      </c>
      <c r="AA79" s="4248">
        <v>0.96</v>
      </c>
      <c r="AB79" s="4248">
        <v>1</v>
      </c>
      <c r="AC79" s="4773">
        <v>1</v>
      </c>
      <c r="AD79" s="4777" t="s">
        <v>359</v>
      </c>
      <c r="AE79" s="4770" t="s">
        <v>2126</v>
      </c>
      <c r="AF79" s="4771">
        <v>1.5900000000000001E-2</v>
      </c>
      <c r="AG79" s="4770" t="s">
        <v>1719</v>
      </c>
      <c r="AH79" s="4770" t="s">
        <v>1720</v>
      </c>
      <c r="AI79" s="4770" t="s">
        <v>702</v>
      </c>
      <c r="AJ79" s="4770" t="s">
        <v>1004</v>
      </c>
      <c r="AK79" s="4770" t="s">
        <v>1</v>
      </c>
      <c r="AL79" s="4770" t="s">
        <v>26</v>
      </c>
      <c r="AM79" s="4311" t="str">
        <f t="shared" si="4"/>
        <v>NO</v>
      </c>
      <c r="AN79" s="4770" t="s">
        <v>437</v>
      </c>
      <c r="AO79" s="4770" t="s">
        <v>437</v>
      </c>
      <c r="AP79" s="4770"/>
      <c r="AQ79" s="4746">
        <v>45292</v>
      </c>
      <c r="AR79" s="4746">
        <v>47117</v>
      </c>
      <c r="AS79" s="4773">
        <v>0</v>
      </c>
      <c r="AT79" s="4773">
        <v>0.1</v>
      </c>
      <c r="AU79" s="4773">
        <v>0.3</v>
      </c>
      <c r="AV79" s="4773">
        <v>0.5</v>
      </c>
      <c r="AW79" s="4773">
        <v>0.7</v>
      </c>
      <c r="AX79" s="4773">
        <v>1</v>
      </c>
      <c r="AY79" s="4777"/>
      <c r="AZ79" s="4777"/>
      <c r="BA79" s="4777"/>
      <c r="BB79" s="4777"/>
      <c r="BC79" s="4777"/>
      <c r="BD79" s="4777"/>
      <c r="BE79" s="4777"/>
      <c r="BF79" s="4777"/>
      <c r="BG79" s="4777"/>
      <c r="BH79" s="4777"/>
      <c r="BI79" s="4773">
        <v>1</v>
      </c>
      <c r="BJ79" s="4776"/>
      <c r="BK79" s="4776"/>
      <c r="BL79" s="4776"/>
      <c r="BM79" s="4777"/>
      <c r="BN79" s="4776">
        <v>3300</v>
      </c>
      <c r="BO79" s="4776">
        <v>3300</v>
      </c>
      <c r="BP79" s="4778" t="s">
        <v>574</v>
      </c>
      <c r="BQ79" s="4777">
        <v>7765</v>
      </c>
      <c r="BR79" s="4776">
        <v>103</v>
      </c>
      <c r="BS79" s="4770" t="s">
        <v>359</v>
      </c>
      <c r="BT79" s="4778" t="s">
        <v>1528</v>
      </c>
      <c r="BU79" s="4770" t="s">
        <v>359</v>
      </c>
      <c r="BV79" s="4776">
        <v>103</v>
      </c>
      <c r="BW79" s="4770" t="s">
        <v>359</v>
      </c>
      <c r="BX79" s="4778" t="s">
        <v>1528</v>
      </c>
      <c r="BY79" s="4770" t="s">
        <v>359</v>
      </c>
      <c r="BZ79" s="4776">
        <v>103</v>
      </c>
      <c r="CA79" s="4770" t="s">
        <v>359</v>
      </c>
      <c r="CB79" s="4778" t="s">
        <v>1528</v>
      </c>
      <c r="CC79" s="4770" t="s">
        <v>359</v>
      </c>
      <c r="CD79" s="4776">
        <v>100000</v>
      </c>
      <c r="CE79" s="4770" t="s">
        <v>359</v>
      </c>
      <c r="CF79" s="4778" t="s">
        <v>1528</v>
      </c>
      <c r="CG79" s="4770"/>
      <c r="CH79" s="4776"/>
      <c r="CI79" s="4770"/>
      <c r="CJ79" s="4778"/>
      <c r="CK79" s="4770"/>
      <c r="CL79" s="4776"/>
      <c r="CM79" s="4770"/>
      <c r="CN79" s="4778"/>
      <c r="CO79" s="4770"/>
      <c r="CP79" s="4776"/>
      <c r="CQ79" s="4770"/>
      <c r="CR79" s="4778"/>
      <c r="CS79" s="4770"/>
      <c r="CT79" s="4776" t="s">
        <v>359</v>
      </c>
      <c r="CU79" s="4770" t="s">
        <v>359</v>
      </c>
      <c r="CV79" s="4778" t="s">
        <v>359</v>
      </c>
      <c r="CW79" s="4770"/>
      <c r="CX79" s="4776"/>
      <c r="CY79" s="4770"/>
      <c r="CZ79" s="4778"/>
      <c r="DA79" s="4770"/>
      <c r="DB79" s="4776"/>
      <c r="DC79" s="4770"/>
      <c r="DD79" s="4778"/>
      <c r="DE79" s="4770"/>
      <c r="DF79" s="4776"/>
      <c r="DG79" s="4770"/>
      <c r="DH79" s="4778"/>
      <c r="DI79" s="4770"/>
      <c r="DJ79" s="4776"/>
      <c r="DK79" s="4770"/>
      <c r="DL79" s="4778"/>
      <c r="DM79" s="4770"/>
      <c r="DN79" s="4776"/>
      <c r="DO79" s="4770"/>
      <c r="DP79" s="4778"/>
      <c r="DQ79" s="4770"/>
      <c r="DR79" s="4776"/>
      <c r="DS79" s="4770"/>
      <c r="DT79" s="4778"/>
      <c r="DU79" s="4770"/>
      <c r="DV79" s="4779">
        <f>SUM(DR79,DN79,DJ79,DF79,DB79,CX79,CT79,CP79,CL79,CH79,CD79,BZ79,BV79,BR79,BN79,BJ79)</f>
        <v>103609</v>
      </c>
      <c r="DW79" s="4770" t="s">
        <v>1714</v>
      </c>
      <c r="DX79" s="4770" t="s">
        <v>289</v>
      </c>
      <c r="DY79" s="4770" t="s">
        <v>1008</v>
      </c>
      <c r="DZ79" s="4770" t="s">
        <v>1715</v>
      </c>
      <c r="EA79" s="4770">
        <v>3779595</v>
      </c>
      <c r="EB79" s="4314" t="s">
        <v>1037</v>
      </c>
      <c r="EC79" s="4770"/>
      <c r="ED79" s="4770" t="s">
        <v>359</v>
      </c>
      <c r="EE79" s="4770" t="s">
        <v>359</v>
      </c>
      <c r="EF79" s="4770" t="s">
        <v>359</v>
      </c>
      <c r="EG79" s="4770" t="s">
        <v>359</v>
      </c>
      <c r="EH79" s="4781" t="s">
        <v>359</v>
      </c>
    </row>
    <row r="80" spans="1:138" s="4520" customFormat="1" ht="168.75" customHeight="1">
      <c r="A80" s="4768" t="s">
        <v>1618</v>
      </c>
      <c r="B80" s="4769">
        <v>0.25</v>
      </c>
      <c r="C80" s="4770" t="s">
        <v>2124</v>
      </c>
      <c r="D80" s="4338">
        <v>3.5700000000000003E-2</v>
      </c>
      <c r="E80" s="4770" t="s">
        <v>2292</v>
      </c>
      <c r="F80" s="3967" t="s">
        <v>2273</v>
      </c>
      <c r="G80" s="4770" t="s">
        <v>1</v>
      </c>
      <c r="H80" s="4770" t="s">
        <v>26</v>
      </c>
      <c r="I80" s="4777" t="s">
        <v>437</v>
      </c>
      <c r="J80" s="4770" t="s">
        <v>437</v>
      </c>
      <c r="K80" s="4777"/>
      <c r="L80" s="4777"/>
      <c r="M80" s="4248">
        <v>0.05</v>
      </c>
      <c r="N80" s="4248">
        <v>0.1</v>
      </c>
      <c r="O80" s="4248">
        <v>0.5</v>
      </c>
      <c r="P80" s="4248">
        <v>0.54</v>
      </c>
      <c r="Q80" s="4248">
        <v>0.57999999999999996</v>
      </c>
      <c r="R80" s="4248">
        <v>0.62</v>
      </c>
      <c r="S80" s="4248">
        <v>0.64</v>
      </c>
      <c r="T80" s="4248">
        <v>0.68</v>
      </c>
      <c r="U80" s="4248">
        <v>0.72</v>
      </c>
      <c r="V80" s="4248">
        <v>0.76</v>
      </c>
      <c r="W80" s="4248">
        <v>0.8</v>
      </c>
      <c r="X80" s="4248">
        <v>0.84</v>
      </c>
      <c r="Y80" s="4248">
        <v>0.88</v>
      </c>
      <c r="Z80" s="4248">
        <v>0.92</v>
      </c>
      <c r="AA80" s="4248">
        <v>0.96</v>
      </c>
      <c r="AB80" s="4248">
        <v>1</v>
      </c>
      <c r="AC80" s="4773">
        <v>1</v>
      </c>
      <c r="AD80" s="4777" t="s">
        <v>359</v>
      </c>
      <c r="AE80" s="4770" t="s">
        <v>2127</v>
      </c>
      <c r="AF80" s="4771">
        <v>1.5900000000000001E-2</v>
      </c>
      <c r="AG80" s="4770" t="s">
        <v>1723</v>
      </c>
      <c r="AH80" s="4770" t="s">
        <v>1724</v>
      </c>
      <c r="AI80" s="4770" t="s">
        <v>702</v>
      </c>
      <c r="AJ80" s="4770" t="s">
        <v>1004</v>
      </c>
      <c r="AK80" s="4770" t="s">
        <v>1</v>
      </c>
      <c r="AL80" s="4770" t="s">
        <v>26</v>
      </c>
      <c r="AM80" s="4311" t="str">
        <f t="shared" si="4"/>
        <v>SI</v>
      </c>
      <c r="AN80" s="4770">
        <v>342</v>
      </c>
      <c r="AO80" s="4770" t="s">
        <v>437</v>
      </c>
      <c r="AP80" s="4770"/>
      <c r="AQ80" s="4746"/>
      <c r="AR80" s="4746">
        <v>46021</v>
      </c>
      <c r="AS80" s="4773">
        <v>0.2</v>
      </c>
      <c r="AT80" s="4773">
        <v>0.7</v>
      </c>
      <c r="AU80" s="4773">
        <v>1</v>
      </c>
      <c r="AV80" s="4773"/>
      <c r="AW80" s="4773"/>
      <c r="AX80" s="4773"/>
      <c r="AY80" s="4773"/>
      <c r="AZ80" s="4773"/>
      <c r="BA80" s="4773"/>
      <c r="BB80" s="4773"/>
      <c r="BC80" s="4773"/>
      <c r="BD80" s="4773"/>
      <c r="BE80" s="4773"/>
      <c r="BF80" s="4773"/>
      <c r="BG80" s="4773"/>
      <c r="BH80" s="4773"/>
      <c r="BI80" s="4773">
        <v>1</v>
      </c>
      <c r="BJ80" s="4776"/>
      <c r="BK80" s="4776"/>
      <c r="BL80" s="4776"/>
      <c r="BM80" s="4777"/>
      <c r="BN80" s="4776">
        <v>14000</v>
      </c>
      <c r="BO80" s="4776">
        <v>14000</v>
      </c>
      <c r="BP80" s="4778" t="s">
        <v>574</v>
      </c>
      <c r="BQ80" s="4777">
        <v>7765</v>
      </c>
      <c r="BR80" s="4776">
        <v>10000</v>
      </c>
      <c r="BS80" s="4770" t="s">
        <v>359</v>
      </c>
      <c r="BT80" s="4778" t="s">
        <v>574</v>
      </c>
      <c r="BU80" s="4770" t="s">
        <v>359</v>
      </c>
      <c r="BV80" s="4776" t="s">
        <v>359</v>
      </c>
      <c r="BW80" s="4770" t="s">
        <v>359</v>
      </c>
      <c r="BX80" s="4778" t="s">
        <v>359</v>
      </c>
      <c r="BY80" s="4770" t="s">
        <v>359</v>
      </c>
      <c r="BZ80" s="4776" t="s">
        <v>359</v>
      </c>
      <c r="CA80" s="4770" t="s">
        <v>359</v>
      </c>
      <c r="CB80" s="4778" t="s">
        <v>359</v>
      </c>
      <c r="CC80" s="4770" t="s">
        <v>359</v>
      </c>
      <c r="CD80" s="4776" t="s">
        <v>359</v>
      </c>
      <c r="CE80" s="4770" t="s">
        <v>359</v>
      </c>
      <c r="CF80" s="4778" t="s">
        <v>359</v>
      </c>
      <c r="CG80" s="4770"/>
      <c r="CH80" s="4776"/>
      <c r="CI80" s="4770"/>
      <c r="CJ80" s="4778"/>
      <c r="CK80" s="4770"/>
      <c r="CL80" s="4776"/>
      <c r="CM80" s="4770"/>
      <c r="CN80" s="4778"/>
      <c r="CO80" s="4770"/>
      <c r="CP80" s="4776"/>
      <c r="CQ80" s="4770"/>
      <c r="CR80" s="4778"/>
      <c r="CS80" s="4770"/>
      <c r="CT80" s="4776" t="s">
        <v>359</v>
      </c>
      <c r="CU80" s="4770" t="s">
        <v>359</v>
      </c>
      <c r="CV80" s="4778" t="s">
        <v>359</v>
      </c>
      <c r="CW80" s="4770"/>
      <c r="CX80" s="4776"/>
      <c r="CY80" s="4770"/>
      <c r="CZ80" s="4778"/>
      <c r="DA80" s="4770"/>
      <c r="DB80" s="4776"/>
      <c r="DC80" s="4770"/>
      <c r="DD80" s="4778"/>
      <c r="DE80" s="4770"/>
      <c r="DF80" s="4776"/>
      <c r="DG80" s="4770"/>
      <c r="DH80" s="4778"/>
      <c r="DI80" s="4770"/>
      <c r="DJ80" s="4776"/>
      <c r="DK80" s="4770"/>
      <c r="DL80" s="4778"/>
      <c r="DM80" s="4770"/>
      <c r="DN80" s="4776"/>
      <c r="DO80" s="4770"/>
      <c r="DP80" s="4778"/>
      <c r="DQ80" s="4770"/>
      <c r="DR80" s="4776"/>
      <c r="DS80" s="4770"/>
      <c r="DT80" s="4778"/>
      <c r="DU80" s="4770"/>
      <c r="DV80" s="4779">
        <f>SUM(DR80,DN80,DJ80,DF80,DB80,CX80,CT80,CP80,CL80,CH80,CD80,BZ80,BV80,BR80,BN80,BJ80)</f>
        <v>24000</v>
      </c>
      <c r="DW80" s="4770" t="s">
        <v>1714</v>
      </c>
      <c r="DX80" s="4770" t="s">
        <v>289</v>
      </c>
      <c r="DY80" s="4770" t="s">
        <v>1008</v>
      </c>
      <c r="DZ80" s="4770" t="s">
        <v>1715</v>
      </c>
      <c r="EA80" s="4770">
        <v>3779595</v>
      </c>
      <c r="EB80" s="4314" t="s">
        <v>1037</v>
      </c>
      <c r="EC80" s="4770"/>
      <c r="ED80" s="4770" t="s">
        <v>359</v>
      </c>
      <c r="EE80" s="4770" t="s">
        <v>359</v>
      </c>
      <c r="EF80" s="4770" t="s">
        <v>359</v>
      </c>
      <c r="EG80" s="4770" t="s">
        <v>359</v>
      </c>
      <c r="EH80" s="4781" t="s">
        <v>359</v>
      </c>
    </row>
    <row r="81" spans="1:138" ht="168.75" customHeight="1">
      <c r="A81" s="4768" t="s">
        <v>1618</v>
      </c>
      <c r="B81" s="4769">
        <v>0.25</v>
      </c>
      <c r="C81" s="4770" t="s">
        <v>2124</v>
      </c>
      <c r="D81" s="4338">
        <v>3.5700000000000003E-2</v>
      </c>
      <c r="E81" s="4770" t="s">
        <v>2292</v>
      </c>
      <c r="F81" s="3967" t="s">
        <v>2273</v>
      </c>
      <c r="G81" s="4770" t="s">
        <v>1</v>
      </c>
      <c r="H81" s="4770" t="s">
        <v>26</v>
      </c>
      <c r="I81" s="4777" t="s">
        <v>437</v>
      </c>
      <c r="J81" s="4770" t="s">
        <v>437</v>
      </c>
      <c r="K81" s="4777"/>
      <c r="L81" s="4777"/>
      <c r="M81" s="4248">
        <v>0.05</v>
      </c>
      <c r="N81" s="4248">
        <v>0.1</v>
      </c>
      <c r="O81" s="4248">
        <v>0.5</v>
      </c>
      <c r="P81" s="4248">
        <v>0.54</v>
      </c>
      <c r="Q81" s="4248">
        <v>0.57999999999999996</v>
      </c>
      <c r="R81" s="4248">
        <v>0.62</v>
      </c>
      <c r="S81" s="4248">
        <v>0.64</v>
      </c>
      <c r="T81" s="4248">
        <v>0.68</v>
      </c>
      <c r="U81" s="4248">
        <v>0.72</v>
      </c>
      <c r="V81" s="4248">
        <v>0.76</v>
      </c>
      <c r="W81" s="4248">
        <v>0.8</v>
      </c>
      <c r="X81" s="4248">
        <v>0.84</v>
      </c>
      <c r="Y81" s="4248">
        <v>0.88</v>
      </c>
      <c r="Z81" s="4248">
        <v>0.92</v>
      </c>
      <c r="AA81" s="4248">
        <v>0.96</v>
      </c>
      <c r="AB81" s="4248">
        <v>1</v>
      </c>
      <c r="AC81" s="4773">
        <v>1</v>
      </c>
      <c r="AD81" s="4777" t="s">
        <v>359</v>
      </c>
      <c r="AE81" s="4770" t="s">
        <v>2128</v>
      </c>
      <c r="AF81" s="4771">
        <v>1.5900000000000001E-2</v>
      </c>
      <c r="AG81" s="4770" t="s">
        <v>1727</v>
      </c>
      <c r="AH81" s="4770" t="s">
        <v>1728</v>
      </c>
      <c r="AI81" s="4770" t="s">
        <v>702</v>
      </c>
      <c r="AJ81" s="4770" t="s">
        <v>1043</v>
      </c>
      <c r="AK81" s="4770" t="s">
        <v>1</v>
      </c>
      <c r="AL81" s="4770" t="s">
        <v>23</v>
      </c>
      <c r="AM81" s="4311" t="str">
        <f t="shared" si="4"/>
        <v>NO</v>
      </c>
      <c r="AN81" s="4770" t="s">
        <v>437</v>
      </c>
      <c r="AO81" s="4770" t="s">
        <v>437</v>
      </c>
      <c r="AP81" s="4770"/>
      <c r="AQ81" s="4746"/>
      <c r="AR81" s="4746">
        <v>50769</v>
      </c>
      <c r="AS81" s="4773">
        <v>1</v>
      </c>
      <c r="AT81" s="4773">
        <v>1</v>
      </c>
      <c r="AU81" s="4773">
        <v>1</v>
      </c>
      <c r="AV81" s="4773">
        <v>1</v>
      </c>
      <c r="AW81" s="4773">
        <v>1</v>
      </c>
      <c r="AX81" s="4773">
        <v>1</v>
      </c>
      <c r="AY81" s="4773">
        <v>1</v>
      </c>
      <c r="AZ81" s="4773">
        <v>1</v>
      </c>
      <c r="BA81" s="4773">
        <v>1</v>
      </c>
      <c r="BB81" s="4773">
        <v>1</v>
      </c>
      <c r="BC81" s="4773">
        <v>1</v>
      </c>
      <c r="BD81" s="4773">
        <v>1</v>
      </c>
      <c r="BE81" s="4773">
        <v>1</v>
      </c>
      <c r="BF81" s="4773">
        <v>1</v>
      </c>
      <c r="BG81" s="4773">
        <v>1</v>
      </c>
      <c r="BH81" s="4773">
        <v>1</v>
      </c>
      <c r="BI81" s="4773">
        <v>1</v>
      </c>
      <c r="BJ81" s="4776">
        <v>6175</v>
      </c>
      <c r="BK81" s="4776">
        <v>6175</v>
      </c>
      <c r="BL81" s="4776" t="s">
        <v>574</v>
      </c>
      <c r="BM81" s="4777">
        <v>7765</v>
      </c>
      <c r="BN81" s="4776">
        <v>6175</v>
      </c>
      <c r="BO81" s="4776">
        <v>6175</v>
      </c>
      <c r="BP81" s="4778" t="s">
        <v>574</v>
      </c>
      <c r="BQ81" s="4777">
        <v>7765</v>
      </c>
      <c r="BR81" s="4776">
        <v>6175</v>
      </c>
      <c r="BS81" s="4770" t="s">
        <v>359</v>
      </c>
      <c r="BT81" s="4778" t="s">
        <v>574</v>
      </c>
      <c r="BU81" s="4770" t="s">
        <v>359</v>
      </c>
      <c r="BV81" s="4776">
        <v>6175</v>
      </c>
      <c r="BW81" s="4770" t="s">
        <v>359</v>
      </c>
      <c r="BX81" s="4778" t="s">
        <v>574</v>
      </c>
      <c r="BY81" s="4770" t="s">
        <v>359</v>
      </c>
      <c r="BZ81" s="4776">
        <v>6175</v>
      </c>
      <c r="CA81" s="4770" t="s">
        <v>359</v>
      </c>
      <c r="CB81" s="4778" t="s">
        <v>574</v>
      </c>
      <c r="CC81" s="4770" t="s">
        <v>359</v>
      </c>
      <c r="CD81" s="4776">
        <v>6175</v>
      </c>
      <c r="CE81" s="4770" t="s">
        <v>359</v>
      </c>
      <c r="CF81" s="4778" t="s">
        <v>574</v>
      </c>
      <c r="CG81" s="4770" t="s">
        <v>359</v>
      </c>
      <c r="CH81" s="4776">
        <v>6175</v>
      </c>
      <c r="CI81" s="4770" t="s">
        <v>359</v>
      </c>
      <c r="CJ81" s="4778" t="s">
        <v>574</v>
      </c>
      <c r="CK81" s="4770" t="s">
        <v>359</v>
      </c>
      <c r="CL81" s="4776">
        <v>6175</v>
      </c>
      <c r="CM81" s="4770" t="s">
        <v>359</v>
      </c>
      <c r="CN81" s="4778" t="s">
        <v>574</v>
      </c>
      <c r="CO81" s="4770" t="s">
        <v>359</v>
      </c>
      <c r="CP81" s="4776">
        <v>6175</v>
      </c>
      <c r="CQ81" s="4770" t="s">
        <v>359</v>
      </c>
      <c r="CR81" s="4778" t="s">
        <v>574</v>
      </c>
      <c r="CS81" s="4770" t="s">
        <v>359</v>
      </c>
      <c r="CT81" s="4776">
        <v>6175</v>
      </c>
      <c r="CU81" s="4770" t="s">
        <v>359</v>
      </c>
      <c r="CV81" s="4778" t="s">
        <v>574</v>
      </c>
      <c r="CW81" s="4770" t="s">
        <v>359</v>
      </c>
      <c r="CX81" s="4776">
        <v>6175</v>
      </c>
      <c r="CY81" s="4770" t="s">
        <v>359</v>
      </c>
      <c r="CZ81" s="4778" t="s">
        <v>574</v>
      </c>
      <c r="DA81" s="4770" t="s">
        <v>359</v>
      </c>
      <c r="DB81" s="4776">
        <v>6175</v>
      </c>
      <c r="DC81" s="4770" t="s">
        <v>359</v>
      </c>
      <c r="DD81" s="4778" t="s">
        <v>574</v>
      </c>
      <c r="DE81" s="4770" t="s">
        <v>359</v>
      </c>
      <c r="DF81" s="4776">
        <v>6175</v>
      </c>
      <c r="DG81" s="4770" t="s">
        <v>359</v>
      </c>
      <c r="DH81" s="4778" t="s">
        <v>574</v>
      </c>
      <c r="DI81" s="4770" t="s">
        <v>359</v>
      </c>
      <c r="DJ81" s="4776">
        <v>6175</v>
      </c>
      <c r="DK81" s="4770" t="s">
        <v>359</v>
      </c>
      <c r="DL81" s="4778" t="s">
        <v>574</v>
      </c>
      <c r="DM81" s="4770" t="s">
        <v>359</v>
      </c>
      <c r="DN81" s="4776">
        <v>6175</v>
      </c>
      <c r="DO81" s="4770" t="s">
        <v>359</v>
      </c>
      <c r="DP81" s="4778" t="s">
        <v>574</v>
      </c>
      <c r="DQ81" s="4770" t="s">
        <v>359</v>
      </c>
      <c r="DR81" s="4776">
        <v>6175</v>
      </c>
      <c r="DS81" s="4770" t="s">
        <v>359</v>
      </c>
      <c r="DT81" s="4778" t="s">
        <v>574</v>
      </c>
      <c r="DU81" s="4770" t="s">
        <v>359</v>
      </c>
      <c r="DV81" s="4779">
        <f t="shared" si="5"/>
        <v>98800</v>
      </c>
      <c r="DW81" s="4770" t="s">
        <v>1714</v>
      </c>
      <c r="DX81" s="4770" t="s">
        <v>289</v>
      </c>
      <c r="DY81" s="4770" t="s">
        <v>1008</v>
      </c>
      <c r="DZ81" s="4770" t="s">
        <v>1715</v>
      </c>
      <c r="EA81" s="4770">
        <v>3779595</v>
      </c>
      <c r="EB81" s="4314" t="s">
        <v>1037</v>
      </c>
      <c r="EC81" s="4770"/>
      <c r="ED81" s="4770" t="s">
        <v>359</v>
      </c>
      <c r="EE81" s="4770" t="s">
        <v>359</v>
      </c>
      <c r="EF81" s="4770" t="s">
        <v>359</v>
      </c>
      <c r="EG81" s="4770" t="s">
        <v>359</v>
      </c>
      <c r="EH81" s="4781" t="s">
        <v>359</v>
      </c>
    </row>
    <row r="82" spans="1:138" s="4370" customFormat="1" ht="168.75" customHeight="1">
      <c r="A82" s="4852" t="s">
        <v>1618</v>
      </c>
      <c r="B82" s="4853">
        <v>0.25</v>
      </c>
      <c r="C82" s="4365" t="s">
        <v>2129</v>
      </c>
      <c r="D82" s="4366">
        <v>3.5700000000000003E-2</v>
      </c>
      <c r="E82" s="4816" t="s">
        <v>2130</v>
      </c>
      <c r="F82" s="4367" t="s">
        <v>2131</v>
      </c>
      <c r="G82" s="4816" t="s">
        <v>1</v>
      </c>
      <c r="H82" s="4816" t="s">
        <v>26</v>
      </c>
      <c r="I82" s="4816" t="s">
        <v>437</v>
      </c>
      <c r="J82" s="4816" t="s">
        <v>437</v>
      </c>
      <c r="K82" s="4854"/>
      <c r="L82" s="4854">
        <v>50770</v>
      </c>
      <c r="M82" s="4855"/>
      <c r="N82" s="4855"/>
      <c r="O82" s="4855"/>
      <c r="P82" s="4855"/>
      <c r="Q82" s="4855"/>
      <c r="R82" s="4855"/>
      <c r="S82" s="4855"/>
      <c r="T82" s="4855"/>
      <c r="U82" s="4855"/>
      <c r="V82" s="4855"/>
      <c r="W82" s="4855"/>
      <c r="X82" s="4855"/>
      <c r="Y82" s="4855"/>
      <c r="Z82" s="4855"/>
      <c r="AA82" s="4855"/>
      <c r="AB82" s="4855"/>
      <c r="AC82" s="4856">
        <v>1</v>
      </c>
      <c r="AD82" s="4816"/>
      <c r="AE82" s="4816" t="s">
        <v>2132</v>
      </c>
      <c r="AF82" s="4855">
        <v>1.78E-2</v>
      </c>
      <c r="AG82" s="4816" t="s">
        <v>2133</v>
      </c>
      <c r="AH82" s="4816" t="s">
        <v>2134</v>
      </c>
      <c r="AI82" s="4816" t="s">
        <v>702</v>
      </c>
      <c r="AJ82" s="4816" t="s">
        <v>1004</v>
      </c>
      <c r="AK82" s="4816" t="s">
        <v>1</v>
      </c>
      <c r="AL82" s="4816" t="s">
        <v>26</v>
      </c>
      <c r="AM82" s="4368" t="str">
        <f t="shared" si="4"/>
        <v>NO</v>
      </c>
      <c r="AN82" s="4816" t="s">
        <v>437</v>
      </c>
      <c r="AO82" s="4816">
        <v>5</v>
      </c>
      <c r="AP82" s="4816">
        <v>2022</v>
      </c>
      <c r="AQ82" s="4854"/>
      <c r="AR82" s="4854">
        <v>50769</v>
      </c>
      <c r="AS82" s="4816">
        <v>6</v>
      </c>
      <c r="AT82" s="4816">
        <v>7</v>
      </c>
      <c r="AU82" s="4816">
        <v>8</v>
      </c>
      <c r="AV82" s="4816"/>
      <c r="AW82" s="4816"/>
      <c r="AX82" s="4816"/>
      <c r="AY82" s="4816"/>
      <c r="AZ82" s="4816"/>
      <c r="BA82" s="4816"/>
      <c r="BB82" s="4816"/>
      <c r="BC82" s="4816"/>
      <c r="BD82" s="4816"/>
      <c r="BE82" s="4816"/>
      <c r="BF82" s="4816"/>
      <c r="BG82" s="4816"/>
      <c r="BH82" s="4816"/>
      <c r="BI82" s="4816">
        <v>8</v>
      </c>
      <c r="BJ82" s="4857">
        <v>10000</v>
      </c>
      <c r="BK82" s="4857">
        <v>10000</v>
      </c>
      <c r="BL82" s="4857" t="s">
        <v>574</v>
      </c>
      <c r="BM82" s="4818">
        <v>7783</v>
      </c>
      <c r="BN82" s="4857"/>
      <c r="BO82" s="4857"/>
      <c r="BP82" s="4858"/>
      <c r="BQ82" s="4818"/>
      <c r="BR82" s="4857"/>
      <c r="BS82" s="4816"/>
      <c r="BT82" s="4858"/>
      <c r="BU82" s="4816"/>
      <c r="BV82" s="4857"/>
      <c r="BW82" s="4816"/>
      <c r="BX82" s="4858"/>
      <c r="BY82" s="4816"/>
      <c r="BZ82" s="4857"/>
      <c r="CA82" s="4816"/>
      <c r="CB82" s="4858"/>
      <c r="CC82" s="4816"/>
      <c r="CD82" s="4857"/>
      <c r="CE82" s="4816"/>
      <c r="CF82" s="4858"/>
      <c r="CG82" s="4816"/>
      <c r="CH82" s="4857"/>
      <c r="CI82" s="4816"/>
      <c r="CJ82" s="4858"/>
      <c r="CK82" s="4816"/>
      <c r="CL82" s="4857"/>
      <c r="CM82" s="4816"/>
      <c r="CN82" s="4858"/>
      <c r="CO82" s="4816"/>
      <c r="CP82" s="4857"/>
      <c r="CQ82" s="4816"/>
      <c r="CR82" s="4858"/>
      <c r="CS82" s="4816"/>
      <c r="CT82" s="4857"/>
      <c r="CU82" s="4816"/>
      <c r="CV82" s="4858"/>
      <c r="CW82" s="4816"/>
      <c r="CX82" s="4857"/>
      <c r="CY82" s="4816"/>
      <c r="CZ82" s="4858"/>
      <c r="DA82" s="4816"/>
      <c r="DB82" s="4857"/>
      <c r="DC82" s="4816"/>
      <c r="DD82" s="4858"/>
      <c r="DE82" s="4816"/>
      <c r="DF82" s="4857"/>
      <c r="DG82" s="4816"/>
      <c r="DH82" s="4858"/>
      <c r="DI82" s="4816"/>
      <c r="DJ82" s="4857"/>
      <c r="DK82" s="4816"/>
      <c r="DL82" s="4858"/>
      <c r="DM82" s="4816"/>
      <c r="DN82" s="4857"/>
      <c r="DO82" s="4816"/>
      <c r="DP82" s="4858"/>
      <c r="DQ82" s="4816"/>
      <c r="DR82" s="4857"/>
      <c r="DS82" s="4816"/>
      <c r="DT82" s="4858"/>
      <c r="DU82" s="4816"/>
      <c r="DV82" s="4859">
        <f>SUM(DR82,DN82,DJ82,DF82,DB82,CX82,CT82,CP82,CL82,CH82,CD82,BZ82,BV82,BR82,BN82,BJ82)</f>
        <v>10000</v>
      </c>
      <c r="DW82" s="4816" t="s">
        <v>1714</v>
      </c>
      <c r="DX82" s="4816" t="s">
        <v>289</v>
      </c>
      <c r="DY82" s="4816" t="s">
        <v>1008</v>
      </c>
      <c r="DZ82" s="4816" t="s">
        <v>1715</v>
      </c>
      <c r="EA82" s="4816">
        <v>3779595</v>
      </c>
      <c r="EB82" s="4369" t="s">
        <v>1037</v>
      </c>
      <c r="EC82" s="4816"/>
      <c r="ED82" s="4816" t="s">
        <v>359</v>
      </c>
      <c r="EE82" s="4816" t="s">
        <v>359</v>
      </c>
      <c r="EF82" s="4816" t="s">
        <v>359</v>
      </c>
      <c r="EG82" s="4816" t="s">
        <v>359</v>
      </c>
      <c r="EH82" s="4817" t="s">
        <v>359</v>
      </c>
    </row>
    <row r="83" spans="1:138" s="4370" customFormat="1" ht="168.75" customHeight="1">
      <c r="A83" s="4852" t="s">
        <v>1618</v>
      </c>
      <c r="B83" s="4853">
        <v>0.25</v>
      </c>
      <c r="C83" s="4365" t="s">
        <v>2129</v>
      </c>
      <c r="D83" s="4366">
        <v>3.5700000000000003E-2</v>
      </c>
      <c r="E83" s="4816" t="s">
        <v>2130</v>
      </c>
      <c r="F83" s="4367" t="s">
        <v>2131</v>
      </c>
      <c r="G83" s="4816" t="s">
        <v>1</v>
      </c>
      <c r="H83" s="4816" t="s">
        <v>26</v>
      </c>
      <c r="I83" s="4816" t="s">
        <v>437</v>
      </c>
      <c r="J83" s="4816" t="s">
        <v>437</v>
      </c>
      <c r="K83" s="4854"/>
      <c r="L83" s="4854">
        <v>50770</v>
      </c>
      <c r="M83" s="4855"/>
      <c r="N83" s="4855"/>
      <c r="O83" s="4855"/>
      <c r="P83" s="4855"/>
      <c r="Q83" s="4855"/>
      <c r="R83" s="4855"/>
      <c r="S83" s="4855"/>
      <c r="T83" s="4855"/>
      <c r="U83" s="4855"/>
      <c r="V83" s="4855"/>
      <c r="W83" s="4855"/>
      <c r="X83" s="4855"/>
      <c r="Y83" s="4855"/>
      <c r="Z83" s="4855"/>
      <c r="AA83" s="4855"/>
      <c r="AB83" s="4855"/>
      <c r="AC83" s="4856">
        <v>1</v>
      </c>
      <c r="AD83" s="4816"/>
      <c r="AE83" s="4816" t="s">
        <v>2135</v>
      </c>
      <c r="AF83" s="4855">
        <v>1.78E-2</v>
      </c>
      <c r="AG83" s="4365" t="s">
        <v>2136</v>
      </c>
      <c r="AH83" s="4367" t="s">
        <v>2137</v>
      </c>
      <c r="AI83" s="4816" t="s">
        <v>702</v>
      </c>
      <c r="AJ83" s="4816" t="s">
        <v>1004</v>
      </c>
      <c r="AK83" s="4816" t="s">
        <v>1</v>
      </c>
      <c r="AL83" s="4816" t="s">
        <v>20</v>
      </c>
      <c r="AM83" s="4368" t="str">
        <f t="shared" si="4"/>
        <v>NO</v>
      </c>
      <c r="AN83" s="4816" t="s">
        <v>437</v>
      </c>
      <c r="AO83" s="4816" t="s">
        <v>437</v>
      </c>
      <c r="AP83" s="4816"/>
      <c r="AQ83" s="4854"/>
      <c r="AR83" s="4854">
        <v>50769</v>
      </c>
      <c r="AS83" s="4816"/>
      <c r="AT83" s="4816"/>
      <c r="AU83" s="4816"/>
      <c r="AV83" s="4816"/>
      <c r="AW83" s="4816"/>
      <c r="AX83" s="4816"/>
      <c r="AY83" s="4816"/>
      <c r="AZ83" s="4816"/>
      <c r="BA83" s="4816"/>
      <c r="BB83" s="4816"/>
      <c r="BC83" s="4816"/>
      <c r="BD83" s="4816"/>
      <c r="BE83" s="4816"/>
      <c r="BF83" s="4816"/>
      <c r="BG83" s="4816"/>
      <c r="BH83" s="4816"/>
      <c r="BI83" s="4816"/>
      <c r="BJ83" s="4857"/>
      <c r="BK83" s="4857"/>
      <c r="BL83" s="4857"/>
      <c r="BM83" s="4818"/>
      <c r="BN83" s="4857"/>
      <c r="BO83" s="4857"/>
      <c r="BP83" s="4858"/>
      <c r="BQ83" s="4818"/>
      <c r="BR83" s="4857"/>
      <c r="BS83" s="4816"/>
      <c r="BT83" s="4858"/>
      <c r="BU83" s="4816"/>
      <c r="BV83" s="4857"/>
      <c r="BW83" s="4816"/>
      <c r="BX83" s="4858"/>
      <c r="BY83" s="4816"/>
      <c r="BZ83" s="4857"/>
      <c r="CA83" s="4816"/>
      <c r="CB83" s="4858"/>
      <c r="CC83" s="4816"/>
      <c r="CD83" s="4857"/>
      <c r="CE83" s="4816"/>
      <c r="CF83" s="4858"/>
      <c r="CG83" s="4816"/>
      <c r="CH83" s="4857"/>
      <c r="CI83" s="4816"/>
      <c r="CJ83" s="4858"/>
      <c r="CK83" s="4816"/>
      <c r="CL83" s="4857"/>
      <c r="CM83" s="4816"/>
      <c r="CN83" s="4858"/>
      <c r="CO83" s="4816"/>
      <c r="CP83" s="4857"/>
      <c r="CQ83" s="4816"/>
      <c r="CR83" s="4858"/>
      <c r="CS83" s="4816"/>
      <c r="CT83" s="4857"/>
      <c r="CU83" s="4816"/>
      <c r="CV83" s="4858"/>
      <c r="CW83" s="4816"/>
      <c r="CX83" s="4857"/>
      <c r="CY83" s="4816"/>
      <c r="CZ83" s="4858"/>
      <c r="DA83" s="4816"/>
      <c r="DB83" s="4857"/>
      <c r="DC83" s="4816"/>
      <c r="DD83" s="4858"/>
      <c r="DE83" s="4816"/>
      <c r="DF83" s="4857"/>
      <c r="DG83" s="4816"/>
      <c r="DH83" s="4858"/>
      <c r="DI83" s="4816"/>
      <c r="DJ83" s="4857"/>
      <c r="DK83" s="4816"/>
      <c r="DL83" s="4858"/>
      <c r="DM83" s="4816"/>
      <c r="DN83" s="4857"/>
      <c r="DO83" s="4816"/>
      <c r="DP83" s="4858"/>
      <c r="DQ83" s="4816"/>
      <c r="DR83" s="4857"/>
      <c r="DS83" s="4816"/>
      <c r="DT83" s="4858"/>
      <c r="DU83" s="4816"/>
      <c r="DV83" s="4860">
        <f>SUM(BJ83+BN83+BR83+BV83+BZ83+CD83+CH83+CL83+CP83+CT83+CX83+DB83+DF83+DJ83+DN83+DR83)</f>
        <v>0</v>
      </c>
      <c r="DW83" s="4816" t="s">
        <v>1714</v>
      </c>
      <c r="DX83" s="4816" t="s">
        <v>289</v>
      </c>
      <c r="DY83" s="4816" t="s">
        <v>1008</v>
      </c>
      <c r="DZ83" s="4816" t="s">
        <v>1715</v>
      </c>
      <c r="EA83" s="4816">
        <v>3779595</v>
      </c>
      <c r="EB83" s="4369" t="s">
        <v>1037</v>
      </c>
      <c r="EC83" s="4816"/>
      <c r="ED83" s="4816"/>
      <c r="EE83" s="4816"/>
      <c r="EF83" s="4816"/>
      <c r="EG83" s="4816"/>
      <c r="EH83" s="4817"/>
    </row>
    <row r="84" spans="1:138" s="4377" customFormat="1" ht="157.5">
      <c r="A84" s="4861" t="s">
        <v>1731</v>
      </c>
      <c r="B84" s="4862">
        <v>0.25</v>
      </c>
      <c r="C84" s="4861" t="s">
        <v>2138</v>
      </c>
      <c r="D84" s="4863">
        <v>6.25E-2</v>
      </c>
      <c r="E84" s="4861" t="s">
        <v>2139</v>
      </c>
      <c r="F84" s="4861" t="s">
        <v>2140</v>
      </c>
      <c r="G84" s="4861" t="s">
        <v>1123</v>
      </c>
      <c r="H84" s="4861" t="s">
        <v>26</v>
      </c>
      <c r="I84" s="4861">
        <v>106.489</v>
      </c>
      <c r="J84" s="4861">
        <v>2022</v>
      </c>
      <c r="K84" s="4864"/>
      <c r="L84" s="4865">
        <v>48578</v>
      </c>
      <c r="M84" s="4866">
        <v>109684</v>
      </c>
      <c r="N84" s="4866">
        <v>112878</v>
      </c>
      <c r="O84" s="4866">
        <v>116073</v>
      </c>
      <c r="P84" s="4866">
        <v>119268</v>
      </c>
      <c r="Q84" s="4866">
        <v>122462</v>
      </c>
      <c r="R84" s="4866">
        <v>125657</v>
      </c>
      <c r="S84" s="4866">
        <v>128852</v>
      </c>
      <c r="T84" s="4866">
        <v>132046</v>
      </c>
      <c r="U84" s="4866">
        <v>135241</v>
      </c>
      <c r="V84" s="4866">
        <v>138436</v>
      </c>
      <c r="W84" s="4861" t="s">
        <v>359</v>
      </c>
      <c r="X84" s="4861" t="s">
        <v>359</v>
      </c>
      <c r="Y84" s="4861" t="s">
        <v>359</v>
      </c>
      <c r="Z84" s="4861" t="s">
        <v>359</v>
      </c>
      <c r="AA84" s="4861" t="s">
        <v>359</v>
      </c>
      <c r="AB84" s="4861" t="s">
        <v>359</v>
      </c>
      <c r="AC84" s="4866">
        <v>138436</v>
      </c>
      <c r="AD84" s="4861" t="s">
        <v>359</v>
      </c>
      <c r="AE84" s="4861" t="s">
        <v>1733</v>
      </c>
      <c r="AF84" s="4863">
        <v>1.04E-2</v>
      </c>
      <c r="AG84" s="4861" t="s">
        <v>2141</v>
      </c>
      <c r="AH84" s="4861" t="s">
        <v>1053</v>
      </c>
      <c r="AI84" s="4861" t="s">
        <v>1735</v>
      </c>
      <c r="AJ84" s="4861" t="s">
        <v>1736</v>
      </c>
      <c r="AK84" s="4861" t="s">
        <v>334</v>
      </c>
      <c r="AL84" s="4861" t="s">
        <v>23</v>
      </c>
      <c r="AM84" s="4371" t="s">
        <v>1513</v>
      </c>
      <c r="AN84" s="4861" t="s">
        <v>437</v>
      </c>
      <c r="AO84" s="4861">
        <v>177</v>
      </c>
      <c r="AP84" s="4861">
        <v>2022</v>
      </c>
      <c r="AQ84" s="4865"/>
      <c r="AR84" s="4865">
        <v>48578</v>
      </c>
      <c r="AS84" s="4861">
        <v>603</v>
      </c>
      <c r="AT84" s="4861">
        <v>603</v>
      </c>
      <c r="AU84" s="4861">
        <v>603</v>
      </c>
      <c r="AV84" s="4861">
        <v>603</v>
      </c>
      <c r="AW84" s="4861">
        <v>603</v>
      </c>
      <c r="AX84" s="4861">
        <v>603</v>
      </c>
      <c r="AY84" s="4861">
        <v>603</v>
      </c>
      <c r="AZ84" s="4861">
        <v>603</v>
      </c>
      <c r="BA84" s="4861">
        <v>603</v>
      </c>
      <c r="BB84" s="4861">
        <v>603</v>
      </c>
      <c r="BC84" s="4861" t="s">
        <v>359</v>
      </c>
      <c r="BD84" s="4861" t="s">
        <v>359</v>
      </c>
      <c r="BE84" s="4861" t="s">
        <v>359</v>
      </c>
      <c r="BF84" s="4861" t="s">
        <v>359</v>
      </c>
      <c r="BG84" s="4861" t="s">
        <v>359</v>
      </c>
      <c r="BH84" s="4861" t="s">
        <v>359</v>
      </c>
      <c r="BI84" s="4861">
        <v>603</v>
      </c>
      <c r="BJ84" s="4867">
        <v>1360</v>
      </c>
      <c r="BK84" s="4867">
        <v>1360</v>
      </c>
      <c r="BL84" s="4372" t="s">
        <v>574</v>
      </c>
      <c r="BM84" s="4373">
        <v>7720</v>
      </c>
      <c r="BN84" s="4372">
        <v>1360</v>
      </c>
      <c r="BO84" s="4372">
        <v>1360</v>
      </c>
      <c r="BP84" s="4374" t="s">
        <v>574</v>
      </c>
      <c r="BQ84" s="4373">
        <v>7720</v>
      </c>
      <c r="BR84" s="4372">
        <v>1360</v>
      </c>
      <c r="BS84" s="4371" t="s">
        <v>359</v>
      </c>
      <c r="BT84" s="4374" t="s">
        <v>574</v>
      </c>
      <c r="BU84" s="4371" t="s">
        <v>359</v>
      </c>
      <c r="BV84" s="4372">
        <v>1360</v>
      </c>
      <c r="BW84" s="4371" t="s">
        <v>359</v>
      </c>
      <c r="BX84" s="4374" t="s">
        <v>574</v>
      </c>
      <c r="BY84" s="4371" t="s">
        <v>359</v>
      </c>
      <c r="BZ84" s="4372">
        <v>1360</v>
      </c>
      <c r="CA84" s="4371" t="s">
        <v>359</v>
      </c>
      <c r="CB84" s="4374" t="s">
        <v>574</v>
      </c>
      <c r="CC84" s="4371" t="s">
        <v>359</v>
      </c>
      <c r="CD84" s="4372">
        <v>1360</v>
      </c>
      <c r="CE84" s="4371" t="s">
        <v>359</v>
      </c>
      <c r="CF84" s="4374" t="s">
        <v>574</v>
      </c>
      <c r="CG84" s="4371" t="s">
        <v>359</v>
      </c>
      <c r="CH84" s="4867">
        <v>1360</v>
      </c>
      <c r="CI84" s="4371" t="s">
        <v>359</v>
      </c>
      <c r="CJ84" s="4374" t="s">
        <v>574</v>
      </c>
      <c r="CK84" s="4371" t="s">
        <v>359</v>
      </c>
      <c r="CL84" s="4868">
        <v>1360</v>
      </c>
      <c r="CM84" s="4371" t="s">
        <v>359</v>
      </c>
      <c r="CN84" s="4374" t="s">
        <v>574</v>
      </c>
      <c r="CO84" s="4371" t="s">
        <v>359</v>
      </c>
      <c r="CP84" s="4867">
        <v>1360</v>
      </c>
      <c r="CQ84" s="4371" t="s">
        <v>359</v>
      </c>
      <c r="CR84" s="4374" t="s">
        <v>574</v>
      </c>
      <c r="CS84" s="4371" t="s">
        <v>359</v>
      </c>
      <c r="CT84" s="4867">
        <v>1360</v>
      </c>
      <c r="CU84" s="4371" t="s">
        <v>359</v>
      </c>
      <c r="CV84" s="4374" t="s">
        <v>574</v>
      </c>
      <c r="CW84" s="4371" t="s">
        <v>359</v>
      </c>
      <c r="CX84" s="4372"/>
      <c r="CY84" s="4371"/>
      <c r="CZ84" s="4374"/>
      <c r="DA84" s="4371"/>
      <c r="DB84" s="4372"/>
      <c r="DC84" s="4371"/>
      <c r="DD84" s="4374"/>
      <c r="DE84" s="4371"/>
      <c r="DF84" s="4372"/>
      <c r="DG84" s="4371"/>
      <c r="DH84" s="4374"/>
      <c r="DI84" s="4371"/>
      <c r="DJ84" s="4372"/>
      <c r="DK84" s="4371"/>
      <c r="DL84" s="4374"/>
      <c r="DM84" s="4371"/>
      <c r="DN84" s="4372"/>
      <c r="DO84" s="4371"/>
      <c r="DP84" s="4374"/>
      <c r="DQ84" s="4371"/>
      <c r="DR84" s="4372"/>
      <c r="DS84" s="4371"/>
      <c r="DT84" s="4374"/>
      <c r="DU84" s="4371"/>
      <c r="DV84" s="4869">
        <f>BJ84+BN84+BR84+BV84+BZ84+CD84+CH84+CL84+CP84+CT84</f>
        <v>13600</v>
      </c>
      <c r="DW84" s="4861" t="s">
        <v>1055</v>
      </c>
      <c r="DX84" s="4861" t="s">
        <v>1056</v>
      </c>
      <c r="DY84" s="4861" t="s">
        <v>1131</v>
      </c>
      <c r="DZ84" s="4861" t="s">
        <v>1058</v>
      </c>
      <c r="EA84" s="4861" t="s">
        <v>1059</v>
      </c>
      <c r="EB84" s="4375" t="s">
        <v>1060</v>
      </c>
      <c r="EC84" s="4861" t="s">
        <v>359</v>
      </c>
      <c r="ED84" s="4861" t="s">
        <v>359</v>
      </c>
      <c r="EE84" s="4861" t="s">
        <v>359</v>
      </c>
      <c r="EF84" s="4861" t="s">
        <v>359</v>
      </c>
      <c r="EG84" s="4861" t="s">
        <v>359</v>
      </c>
      <c r="EH84" s="4376" t="s">
        <v>359</v>
      </c>
    </row>
    <row r="85" spans="1:138" s="4377" customFormat="1" ht="173.25">
      <c r="A85" s="4861" t="s">
        <v>1731</v>
      </c>
      <c r="B85" s="4862">
        <v>0.25</v>
      </c>
      <c r="C85" s="4861" t="s">
        <v>2138</v>
      </c>
      <c r="D85" s="4863">
        <v>6.25E-2</v>
      </c>
      <c r="E85" s="4861" t="s">
        <v>1048</v>
      </c>
      <c r="F85" s="4861" t="s">
        <v>1049</v>
      </c>
      <c r="G85" s="4861" t="s">
        <v>1123</v>
      </c>
      <c r="H85" s="4861" t="s">
        <v>26</v>
      </c>
      <c r="I85" s="4861">
        <v>106.489</v>
      </c>
      <c r="J85" s="4861">
        <v>2022</v>
      </c>
      <c r="K85" s="4864"/>
      <c r="L85" s="4865">
        <v>48578</v>
      </c>
      <c r="M85" s="4866">
        <v>109684</v>
      </c>
      <c r="N85" s="4866">
        <v>112878</v>
      </c>
      <c r="O85" s="4866">
        <v>116073</v>
      </c>
      <c r="P85" s="4866">
        <v>119268</v>
      </c>
      <c r="Q85" s="4866">
        <v>122462</v>
      </c>
      <c r="R85" s="4866">
        <v>125657</v>
      </c>
      <c r="S85" s="4866">
        <v>128852</v>
      </c>
      <c r="T85" s="4866">
        <v>132046</v>
      </c>
      <c r="U85" s="4866">
        <v>135241</v>
      </c>
      <c r="V85" s="4866">
        <v>138436</v>
      </c>
      <c r="W85" s="4861" t="s">
        <v>359</v>
      </c>
      <c r="X85" s="4861" t="s">
        <v>359</v>
      </c>
      <c r="Y85" s="4861" t="s">
        <v>359</v>
      </c>
      <c r="Z85" s="4861" t="s">
        <v>359</v>
      </c>
      <c r="AA85" s="4861" t="s">
        <v>359</v>
      </c>
      <c r="AB85" s="4861" t="s">
        <v>359</v>
      </c>
      <c r="AC85" s="4866">
        <v>138436</v>
      </c>
      <c r="AD85" s="4861" t="s">
        <v>359</v>
      </c>
      <c r="AE85" s="4378" t="s">
        <v>2142</v>
      </c>
      <c r="AF85" s="4863">
        <v>1.04E-2</v>
      </c>
      <c r="AG85" s="4378" t="s">
        <v>1738</v>
      </c>
      <c r="AH85" s="4379" t="s">
        <v>1739</v>
      </c>
      <c r="AI85" s="4861" t="s">
        <v>1367</v>
      </c>
      <c r="AJ85" s="4861" t="s">
        <v>1740</v>
      </c>
      <c r="AK85" s="4861" t="s">
        <v>1741</v>
      </c>
      <c r="AL85" s="4861" t="s">
        <v>23</v>
      </c>
      <c r="AM85" s="4371" t="s">
        <v>1513</v>
      </c>
      <c r="AN85" s="4861" t="s">
        <v>437</v>
      </c>
      <c r="AO85" s="4861">
        <v>163</v>
      </c>
      <c r="AP85" s="4861">
        <v>2022</v>
      </c>
      <c r="AQ85" s="4865"/>
      <c r="AR85" s="4865">
        <v>48578</v>
      </c>
      <c r="AS85" s="4861">
        <v>163</v>
      </c>
      <c r="AT85" s="4861">
        <v>163</v>
      </c>
      <c r="AU85" s="4861">
        <v>163</v>
      </c>
      <c r="AV85" s="4861">
        <v>163</v>
      </c>
      <c r="AW85" s="4861">
        <v>163</v>
      </c>
      <c r="AX85" s="4861">
        <v>163</v>
      </c>
      <c r="AY85" s="4861">
        <v>163</v>
      </c>
      <c r="AZ85" s="4861">
        <v>163</v>
      </c>
      <c r="BA85" s="4861">
        <v>163</v>
      </c>
      <c r="BB85" s="4861">
        <v>163</v>
      </c>
      <c r="BC85" s="4861" t="s">
        <v>359</v>
      </c>
      <c r="BD85" s="4861" t="s">
        <v>359</v>
      </c>
      <c r="BE85" s="4861" t="s">
        <v>359</v>
      </c>
      <c r="BF85" s="4861" t="s">
        <v>359</v>
      </c>
      <c r="BG85" s="4861" t="s">
        <v>359</v>
      </c>
      <c r="BH85" s="4861" t="s">
        <v>359</v>
      </c>
      <c r="BI85" s="4861">
        <v>163</v>
      </c>
      <c r="BJ85" s="4867">
        <v>525</v>
      </c>
      <c r="BK85" s="4867">
        <v>525</v>
      </c>
      <c r="BL85" s="4372" t="s">
        <v>574</v>
      </c>
      <c r="BM85" s="4373">
        <v>7726</v>
      </c>
      <c r="BN85" s="4372">
        <v>525</v>
      </c>
      <c r="BO85" s="4372">
        <v>525</v>
      </c>
      <c r="BP85" s="4374" t="s">
        <v>574</v>
      </c>
      <c r="BQ85" s="4373">
        <v>7726</v>
      </c>
      <c r="BR85" s="4372">
        <v>525</v>
      </c>
      <c r="BS85" s="4371" t="s">
        <v>359</v>
      </c>
      <c r="BT85" s="4374" t="s">
        <v>574</v>
      </c>
      <c r="BU85" s="4371" t="s">
        <v>359</v>
      </c>
      <c r="BV85" s="4372">
        <v>525</v>
      </c>
      <c r="BW85" s="4371" t="s">
        <v>359</v>
      </c>
      <c r="BX85" s="4374" t="s">
        <v>574</v>
      </c>
      <c r="BY85" s="4371" t="s">
        <v>359</v>
      </c>
      <c r="BZ85" s="4372">
        <v>525</v>
      </c>
      <c r="CA85" s="4371" t="s">
        <v>359</v>
      </c>
      <c r="CB85" s="4374" t="s">
        <v>574</v>
      </c>
      <c r="CC85" s="4371" t="s">
        <v>359</v>
      </c>
      <c r="CD85" s="4372">
        <v>525</v>
      </c>
      <c r="CE85" s="4371" t="s">
        <v>359</v>
      </c>
      <c r="CF85" s="4374" t="s">
        <v>574</v>
      </c>
      <c r="CG85" s="4371" t="s">
        <v>359</v>
      </c>
      <c r="CH85" s="4867">
        <v>525</v>
      </c>
      <c r="CI85" s="4371" t="s">
        <v>359</v>
      </c>
      <c r="CJ85" s="4374" t="s">
        <v>574</v>
      </c>
      <c r="CK85" s="4371" t="s">
        <v>359</v>
      </c>
      <c r="CL85" s="4868">
        <v>525</v>
      </c>
      <c r="CM85" s="4371" t="s">
        <v>359</v>
      </c>
      <c r="CN85" s="4374" t="s">
        <v>574</v>
      </c>
      <c r="CO85" s="4371" t="s">
        <v>359</v>
      </c>
      <c r="CP85" s="4867">
        <v>525</v>
      </c>
      <c r="CQ85" s="4371" t="s">
        <v>359</v>
      </c>
      <c r="CR85" s="4374" t="s">
        <v>574</v>
      </c>
      <c r="CS85" s="4371" t="s">
        <v>359</v>
      </c>
      <c r="CT85" s="4867">
        <v>525</v>
      </c>
      <c r="CU85" s="4371" t="s">
        <v>359</v>
      </c>
      <c r="CV85" s="4374" t="s">
        <v>574</v>
      </c>
      <c r="CW85" s="4371" t="s">
        <v>359</v>
      </c>
      <c r="CX85" s="4372"/>
      <c r="CY85" s="4371"/>
      <c r="CZ85" s="4374"/>
      <c r="DA85" s="4371"/>
      <c r="DB85" s="4372"/>
      <c r="DC85" s="4371"/>
      <c r="DD85" s="4374"/>
      <c r="DE85" s="4371"/>
      <c r="DF85" s="4372"/>
      <c r="DG85" s="4371"/>
      <c r="DH85" s="4374"/>
      <c r="DI85" s="4371"/>
      <c r="DJ85" s="4372"/>
      <c r="DK85" s="4371"/>
      <c r="DL85" s="4374"/>
      <c r="DM85" s="4371"/>
      <c r="DN85" s="4372"/>
      <c r="DO85" s="4371"/>
      <c r="DP85" s="4374"/>
      <c r="DQ85" s="4371"/>
      <c r="DR85" s="4372"/>
      <c r="DS85" s="4371"/>
      <c r="DT85" s="4374"/>
      <c r="DU85" s="4371"/>
      <c r="DV85" s="4869">
        <f t="shared" ref="DV85:DV95" si="6">BJ85+BN85+BR85+BV85+BZ85+CD85+CH85+CL85+CP85+CT85+CX85+DB85+DF85+DJ85+DN85+DR85</f>
        <v>5250</v>
      </c>
      <c r="DW85" s="4861" t="s">
        <v>1055</v>
      </c>
      <c r="DX85" s="4861" t="s">
        <v>1056</v>
      </c>
      <c r="DY85" s="4861" t="s">
        <v>1131</v>
      </c>
      <c r="DZ85" s="4861" t="s">
        <v>1058</v>
      </c>
      <c r="EA85" s="4861" t="s">
        <v>1065</v>
      </c>
      <c r="EB85" s="4376" t="s">
        <v>1060</v>
      </c>
      <c r="EC85" s="4861" t="s">
        <v>359</v>
      </c>
      <c r="ED85" s="4861" t="s">
        <v>359</v>
      </c>
      <c r="EE85" s="4861" t="s">
        <v>359</v>
      </c>
      <c r="EF85" s="4861" t="s">
        <v>359</v>
      </c>
      <c r="EG85" s="4861" t="s">
        <v>359</v>
      </c>
      <c r="EH85" s="4861" t="s">
        <v>359</v>
      </c>
    </row>
    <row r="86" spans="1:138" s="4377" customFormat="1" ht="168.75" customHeight="1">
      <c r="A86" s="4861" t="s">
        <v>1731</v>
      </c>
      <c r="B86" s="4862">
        <v>0.25</v>
      </c>
      <c r="C86" s="4861" t="s">
        <v>2138</v>
      </c>
      <c r="D86" s="4863">
        <v>6.25E-2</v>
      </c>
      <c r="E86" s="4861" t="s">
        <v>1048</v>
      </c>
      <c r="F86" s="4861" t="s">
        <v>1049</v>
      </c>
      <c r="G86" s="4861" t="s">
        <v>1123</v>
      </c>
      <c r="H86" s="4861" t="s">
        <v>26</v>
      </c>
      <c r="I86" s="4861">
        <v>106.489</v>
      </c>
      <c r="J86" s="4861">
        <v>2022</v>
      </c>
      <c r="K86" s="4864"/>
      <c r="L86" s="4865">
        <v>48578</v>
      </c>
      <c r="M86" s="4866">
        <v>109684</v>
      </c>
      <c r="N86" s="4866">
        <v>112878</v>
      </c>
      <c r="O86" s="4866">
        <v>116073</v>
      </c>
      <c r="P86" s="4866">
        <v>119268</v>
      </c>
      <c r="Q86" s="4866">
        <v>122462</v>
      </c>
      <c r="R86" s="4866">
        <v>125657</v>
      </c>
      <c r="S86" s="4866">
        <v>128852</v>
      </c>
      <c r="T86" s="4866">
        <v>132046</v>
      </c>
      <c r="U86" s="4866">
        <v>135241</v>
      </c>
      <c r="V86" s="4866">
        <v>138436</v>
      </c>
      <c r="W86" s="4861" t="s">
        <v>359</v>
      </c>
      <c r="X86" s="4861" t="s">
        <v>359</v>
      </c>
      <c r="Y86" s="4861" t="s">
        <v>359</v>
      </c>
      <c r="Z86" s="4861" t="s">
        <v>359</v>
      </c>
      <c r="AA86" s="4861" t="s">
        <v>359</v>
      </c>
      <c r="AB86" s="4861" t="s">
        <v>359</v>
      </c>
      <c r="AC86" s="4866">
        <v>138436</v>
      </c>
      <c r="AD86" s="4861" t="s">
        <v>359</v>
      </c>
      <c r="AE86" s="4861" t="s">
        <v>1066</v>
      </c>
      <c r="AF86" s="4863">
        <v>1.04E-2</v>
      </c>
      <c r="AG86" s="4861" t="s">
        <v>1067</v>
      </c>
      <c r="AH86" s="4861" t="s">
        <v>1068</v>
      </c>
      <c r="AI86" s="4861" t="s">
        <v>702</v>
      </c>
      <c r="AJ86" s="4861" t="s">
        <v>1742</v>
      </c>
      <c r="AK86" s="4861" t="s">
        <v>5</v>
      </c>
      <c r="AL86" s="4861" t="s">
        <v>23</v>
      </c>
      <c r="AM86" s="4371" t="s">
        <v>1513</v>
      </c>
      <c r="AN86" s="4861" t="s">
        <v>437</v>
      </c>
      <c r="AO86" s="4861">
        <v>177</v>
      </c>
      <c r="AP86" s="4861">
        <v>2022</v>
      </c>
      <c r="AQ86" s="4380"/>
      <c r="AR86" s="4865">
        <v>48578</v>
      </c>
      <c r="AS86" s="4861">
        <v>800</v>
      </c>
      <c r="AT86" s="4861">
        <v>800</v>
      </c>
      <c r="AU86" s="4861">
        <v>800</v>
      </c>
      <c r="AV86" s="4861">
        <v>800</v>
      </c>
      <c r="AW86" s="4861">
        <v>800</v>
      </c>
      <c r="AX86" s="4861">
        <v>800</v>
      </c>
      <c r="AY86" s="4861">
        <v>800</v>
      </c>
      <c r="AZ86" s="4861">
        <v>800</v>
      </c>
      <c r="BA86" s="4861">
        <v>800</v>
      </c>
      <c r="BB86" s="4861">
        <v>800</v>
      </c>
      <c r="BC86" s="4861" t="s">
        <v>359</v>
      </c>
      <c r="BD86" s="4861" t="s">
        <v>359</v>
      </c>
      <c r="BE86" s="4861" t="s">
        <v>359</v>
      </c>
      <c r="BF86" s="4861" t="s">
        <v>359</v>
      </c>
      <c r="BG86" s="4861" t="s">
        <v>359</v>
      </c>
      <c r="BH86" s="4861" t="s">
        <v>359</v>
      </c>
      <c r="BI86" s="4861">
        <v>800</v>
      </c>
      <c r="BJ86" s="4867">
        <v>490</v>
      </c>
      <c r="BK86" s="4867">
        <v>490</v>
      </c>
      <c r="BL86" s="4372" t="s">
        <v>574</v>
      </c>
      <c r="BM86" s="4373">
        <v>7871</v>
      </c>
      <c r="BN86" s="4372">
        <v>490</v>
      </c>
      <c r="BO86" s="4372">
        <v>490</v>
      </c>
      <c r="BP86" s="4374" t="s">
        <v>574</v>
      </c>
      <c r="BQ86" s="4373">
        <v>7871</v>
      </c>
      <c r="BR86" s="4372">
        <v>490</v>
      </c>
      <c r="BS86" s="4371" t="s">
        <v>359</v>
      </c>
      <c r="BT86" s="4374" t="s">
        <v>574</v>
      </c>
      <c r="BU86" s="4371" t="s">
        <v>359</v>
      </c>
      <c r="BV86" s="4372">
        <v>490</v>
      </c>
      <c r="BW86" s="4371" t="s">
        <v>359</v>
      </c>
      <c r="BX86" s="4374" t="s">
        <v>574</v>
      </c>
      <c r="BY86" s="4371" t="s">
        <v>359</v>
      </c>
      <c r="BZ86" s="4372">
        <v>490</v>
      </c>
      <c r="CA86" s="4371" t="s">
        <v>359</v>
      </c>
      <c r="CB86" s="4374" t="s">
        <v>574</v>
      </c>
      <c r="CC86" s="4371" t="s">
        <v>359</v>
      </c>
      <c r="CD86" s="4372">
        <v>490</v>
      </c>
      <c r="CE86" s="4371" t="s">
        <v>359</v>
      </c>
      <c r="CF86" s="4374" t="s">
        <v>574</v>
      </c>
      <c r="CG86" s="4371" t="s">
        <v>359</v>
      </c>
      <c r="CH86" s="4867">
        <v>490</v>
      </c>
      <c r="CI86" s="4371" t="s">
        <v>359</v>
      </c>
      <c r="CJ86" s="4374" t="s">
        <v>574</v>
      </c>
      <c r="CK86" s="4371" t="s">
        <v>359</v>
      </c>
      <c r="CL86" s="4868">
        <v>490</v>
      </c>
      <c r="CM86" s="4371" t="s">
        <v>359</v>
      </c>
      <c r="CN86" s="4374" t="s">
        <v>574</v>
      </c>
      <c r="CO86" s="4371" t="s">
        <v>359</v>
      </c>
      <c r="CP86" s="4867">
        <v>490</v>
      </c>
      <c r="CQ86" s="4371" t="s">
        <v>359</v>
      </c>
      <c r="CR86" s="4374" t="s">
        <v>574</v>
      </c>
      <c r="CS86" s="4371" t="s">
        <v>359</v>
      </c>
      <c r="CT86" s="4867">
        <v>490</v>
      </c>
      <c r="CU86" s="4371" t="s">
        <v>359</v>
      </c>
      <c r="CV86" s="4374" t="s">
        <v>574</v>
      </c>
      <c r="CW86" s="4371" t="s">
        <v>359</v>
      </c>
      <c r="CX86" s="4372"/>
      <c r="CY86" s="4371"/>
      <c r="CZ86" s="4374"/>
      <c r="DA86" s="4371"/>
      <c r="DB86" s="4372"/>
      <c r="DC86" s="4371"/>
      <c r="DD86" s="4374"/>
      <c r="DE86" s="4371"/>
      <c r="DF86" s="4372"/>
      <c r="DG86" s="4371"/>
      <c r="DH86" s="4374"/>
      <c r="DI86" s="4371"/>
      <c r="DJ86" s="4372"/>
      <c r="DK86" s="4371"/>
      <c r="DL86" s="4374"/>
      <c r="DM86" s="4371"/>
      <c r="DN86" s="4372"/>
      <c r="DO86" s="4371"/>
      <c r="DP86" s="4374"/>
      <c r="DQ86" s="4371"/>
      <c r="DR86" s="4372"/>
      <c r="DS86" s="4371"/>
      <c r="DT86" s="4374"/>
      <c r="DU86" s="4371"/>
      <c r="DV86" s="4869">
        <f t="shared" si="6"/>
        <v>4900</v>
      </c>
      <c r="DW86" s="4861" t="s">
        <v>1069</v>
      </c>
      <c r="DX86" s="4861" t="s">
        <v>1070</v>
      </c>
      <c r="DY86" s="4861" t="s">
        <v>1071</v>
      </c>
      <c r="DZ86" s="4861" t="s">
        <v>2143</v>
      </c>
      <c r="EA86" s="4861" t="s">
        <v>359</v>
      </c>
      <c r="EB86" s="4375" t="s">
        <v>1073</v>
      </c>
      <c r="EC86" s="4861" t="s">
        <v>359</v>
      </c>
      <c r="ED86" s="4861" t="s">
        <v>359</v>
      </c>
      <c r="EE86" s="4861" t="s">
        <v>359</v>
      </c>
      <c r="EF86" s="4861" t="s">
        <v>359</v>
      </c>
      <c r="EG86" s="4861" t="s">
        <v>359</v>
      </c>
      <c r="EH86" s="4861" t="s">
        <v>359</v>
      </c>
    </row>
    <row r="87" spans="1:138" s="4377" customFormat="1" ht="141.75">
      <c r="A87" s="4861" t="s">
        <v>1731</v>
      </c>
      <c r="B87" s="4862">
        <v>0.25</v>
      </c>
      <c r="C87" s="4861" t="s">
        <v>2138</v>
      </c>
      <c r="D87" s="4863">
        <v>6.25E-2</v>
      </c>
      <c r="E87" s="4861" t="s">
        <v>1048</v>
      </c>
      <c r="F87" s="4861" t="s">
        <v>1049</v>
      </c>
      <c r="G87" s="4861" t="s">
        <v>1123</v>
      </c>
      <c r="H87" s="4861" t="s">
        <v>26</v>
      </c>
      <c r="I87" s="4861">
        <v>106.489</v>
      </c>
      <c r="J87" s="4861">
        <v>2022</v>
      </c>
      <c r="K87" s="4864"/>
      <c r="L87" s="4865">
        <v>48578</v>
      </c>
      <c r="M87" s="4866">
        <v>109684</v>
      </c>
      <c r="N87" s="4866">
        <v>112878</v>
      </c>
      <c r="O87" s="4866">
        <v>116073</v>
      </c>
      <c r="P87" s="4866">
        <v>119268</v>
      </c>
      <c r="Q87" s="4866">
        <v>122462</v>
      </c>
      <c r="R87" s="4866">
        <v>125657</v>
      </c>
      <c r="S87" s="4866">
        <v>128852</v>
      </c>
      <c r="T87" s="4866">
        <v>132046</v>
      </c>
      <c r="U87" s="4866">
        <v>135241</v>
      </c>
      <c r="V87" s="4866">
        <v>138436</v>
      </c>
      <c r="W87" s="4861" t="s">
        <v>359</v>
      </c>
      <c r="X87" s="4861" t="s">
        <v>359</v>
      </c>
      <c r="Y87" s="4861" t="s">
        <v>359</v>
      </c>
      <c r="Z87" s="4861" t="s">
        <v>359</v>
      </c>
      <c r="AA87" s="4861" t="s">
        <v>359</v>
      </c>
      <c r="AB87" s="4861" t="s">
        <v>359</v>
      </c>
      <c r="AC87" s="4866">
        <v>138436</v>
      </c>
      <c r="AD87" s="4861" t="s">
        <v>359</v>
      </c>
      <c r="AE87" s="4861" t="s">
        <v>1074</v>
      </c>
      <c r="AF87" s="4863">
        <v>1.04E-2</v>
      </c>
      <c r="AG87" s="4861" t="s">
        <v>2144</v>
      </c>
      <c r="AH87" s="4861" t="s">
        <v>1076</v>
      </c>
      <c r="AI87" s="4861" t="s">
        <v>1744</v>
      </c>
      <c r="AJ87" s="4861" t="s">
        <v>1077</v>
      </c>
      <c r="AK87" s="4861" t="s">
        <v>1</v>
      </c>
      <c r="AL87" s="4861" t="s">
        <v>23</v>
      </c>
      <c r="AM87" s="4371" t="str">
        <f>IF(ISNUMBER(SEARCH("ND",AN87)),"NO","SI")</f>
        <v>NO</v>
      </c>
      <c r="AN87" s="4870" t="s">
        <v>437</v>
      </c>
      <c r="AO87" s="4861">
        <v>1</v>
      </c>
      <c r="AP87" s="4861">
        <v>2022</v>
      </c>
      <c r="AQ87" s="4865"/>
      <c r="AR87" s="4865">
        <v>48578</v>
      </c>
      <c r="AS87" s="4861">
        <v>1</v>
      </c>
      <c r="AT87" s="4861">
        <v>1</v>
      </c>
      <c r="AU87" s="4861">
        <v>1</v>
      </c>
      <c r="AV87" s="4861">
        <v>1</v>
      </c>
      <c r="AW87" s="4861">
        <v>1</v>
      </c>
      <c r="AX87" s="4861">
        <v>1</v>
      </c>
      <c r="AY87" s="4861">
        <v>1</v>
      </c>
      <c r="AZ87" s="4861">
        <v>1</v>
      </c>
      <c r="BA87" s="4861">
        <v>1</v>
      </c>
      <c r="BB87" s="4861">
        <v>1</v>
      </c>
      <c r="BC87" s="4861" t="s">
        <v>359</v>
      </c>
      <c r="BD87" s="4861" t="s">
        <v>359</v>
      </c>
      <c r="BE87" s="4861" t="s">
        <v>359</v>
      </c>
      <c r="BF87" s="4861" t="s">
        <v>359</v>
      </c>
      <c r="BG87" s="4861" t="s">
        <v>359</v>
      </c>
      <c r="BH87" s="4861" t="s">
        <v>359</v>
      </c>
      <c r="BI87" s="4861">
        <v>1</v>
      </c>
      <c r="BJ87" s="4867">
        <v>17</v>
      </c>
      <c r="BK87" s="4867">
        <v>17</v>
      </c>
      <c r="BL87" s="4372" t="s">
        <v>1078</v>
      </c>
      <c r="BM87" s="4373">
        <v>7691</v>
      </c>
      <c r="BN87" s="4372">
        <v>17</v>
      </c>
      <c r="BO87" s="4372">
        <v>17</v>
      </c>
      <c r="BP87" s="4374" t="s">
        <v>1078</v>
      </c>
      <c r="BQ87" s="4373">
        <v>7691</v>
      </c>
      <c r="BR87" s="4372">
        <v>17</v>
      </c>
      <c r="BS87" s="4371" t="s">
        <v>359</v>
      </c>
      <c r="BT87" s="4374" t="s">
        <v>1078</v>
      </c>
      <c r="BU87" s="4371" t="s">
        <v>359</v>
      </c>
      <c r="BV87" s="4372">
        <v>17</v>
      </c>
      <c r="BW87" s="4371" t="s">
        <v>359</v>
      </c>
      <c r="BX87" s="4374" t="s">
        <v>1078</v>
      </c>
      <c r="BY87" s="4371" t="s">
        <v>359</v>
      </c>
      <c r="BZ87" s="4372">
        <v>17</v>
      </c>
      <c r="CA87" s="4371" t="s">
        <v>359</v>
      </c>
      <c r="CB87" s="4374" t="s">
        <v>1078</v>
      </c>
      <c r="CC87" s="4371" t="s">
        <v>359</v>
      </c>
      <c r="CD87" s="4372">
        <v>17</v>
      </c>
      <c r="CE87" s="4371" t="s">
        <v>359</v>
      </c>
      <c r="CF87" s="4374" t="s">
        <v>1078</v>
      </c>
      <c r="CG87" s="4371" t="s">
        <v>359</v>
      </c>
      <c r="CH87" s="4867">
        <v>17</v>
      </c>
      <c r="CI87" s="4371" t="s">
        <v>359</v>
      </c>
      <c r="CJ87" s="4374" t="s">
        <v>1078</v>
      </c>
      <c r="CK87" s="4371" t="s">
        <v>359</v>
      </c>
      <c r="CL87" s="4868">
        <v>17</v>
      </c>
      <c r="CM87" s="4371" t="s">
        <v>359</v>
      </c>
      <c r="CN87" s="4374" t="s">
        <v>1078</v>
      </c>
      <c r="CO87" s="4371" t="s">
        <v>359</v>
      </c>
      <c r="CP87" s="4867">
        <v>17</v>
      </c>
      <c r="CQ87" s="4371" t="s">
        <v>359</v>
      </c>
      <c r="CR87" s="4374" t="s">
        <v>1078</v>
      </c>
      <c r="CS87" s="4371" t="s">
        <v>359</v>
      </c>
      <c r="CT87" s="4867">
        <v>17</v>
      </c>
      <c r="CU87" s="4371" t="s">
        <v>359</v>
      </c>
      <c r="CV87" s="4374" t="s">
        <v>1078</v>
      </c>
      <c r="CW87" s="4371" t="s">
        <v>359</v>
      </c>
      <c r="CX87" s="4372"/>
      <c r="CY87" s="4371"/>
      <c r="CZ87" s="4374"/>
      <c r="DA87" s="4371"/>
      <c r="DB87" s="4372"/>
      <c r="DC87" s="4371"/>
      <c r="DD87" s="4374"/>
      <c r="DE87" s="4371"/>
      <c r="DF87" s="4372"/>
      <c r="DG87" s="4371"/>
      <c r="DH87" s="4374"/>
      <c r="DI87" s="4371"/>
      <c r="DJ87" s="4372"/>
      <c r="DK87" s="4371"/>
      <c r="DL87" s="4374"/>
      <c r="DM87" s="4371"/>
      <c r="DN87" s="4372"/>
      <c r="DO87" s="4371"/>
      <c r="DP87" s="4374"/>
      <c r="DQ87" s="4371"/>
      <c r="DR87" s="4372"/>
      <c r="DS87" s="4371"/>
      <c r="DT87" s="4374"/>
      <c r="DU87" s="4371"/>
      <c r="DV87" s="4869">
        <f t="shared" si="6"/>
        <v>170</v>
      </c>
      <c r="DW87" s="4861" t="s">
        <v>1080</v>
      </c>
      <c r="DX87" s="4861" t="s">
        <v>66</v>
      </c>
      <c r="DY87" s="4861" t="s">
        <v>1081</v>
      </c>
      <c r="DZ87" s="4861" t="s">
        <v>1082</v>
      </c>
      <c r="EA87" s="4870">
        <v>2883466</v>
      </c>
      <c r="EB87" s="4375" t="s">
        <v>1083</v>
      </c>
      <c r="EC87" s="4861" t="s">
        <v>359</v>
      </c>
      <c r="ED87" s="4861" t="s">
        <v>359</v>
      </c>
      <c r="EE87" s="4861" t="s">
        <v>359</v>
      </c>
      <c r="EF87" s="4861" t="s">
        <v>359</v>
      </c>
      <c r="EG87" s="4861" t="s">
        <v>359</v>
      </c>
      <c r="EH87" s="4861" t="s">
        <v>359</v>
      </c>
    </row>
    <row r="88" spans="1:138" s="4377" customFormat="1" ht="168.75" customHeight="1">
      <c r="A88" s="4861" t="s">
        <v>1731</v>
      </c>
      <c r="B88" s="4862">
        <v>0.25</v>
      </c>
      <c r="C88" s="4861" t="s">
        <v>2138</v>
      </c>
      <c r="D88" s="4863">
        <v>6.25E-2</v>
      </c>
      <c r="E88" s="4861" t="s">
        <v>1048</v>
      </c>
      <c r="F88" s="4861" t="s">
        <v>1049</v>
      </c>
      <c r="G88" s="4861" t="s">
        <v>1050</v>
      </c>
      <c r="H88" s="4861" t="s">
        <v>26</v>
      </c>
      <c r="I88" s="4861">
        <v>106.489</v>
      </c>
      <c r="J88" s="4861">
        <v>2022</v>
      </c>
      <c r="K88" s="4864"/>
      <c r="L88" s="4865">
        <v>48578</v>
      </c>
      <c r="M88" s="4866">
        <v>109684</v>
      </c>
      <c r="N88" s="4866">
        <v>112878</v>
      </c>
      <c r="O88" s="4866">
        <v>116073</v>
      </c>
      <c r="P88" s="4866">
        <v>119268</v>
      </c>
      <c r="Q88" s="4866">
        <v>122462</v>
      </c>
      <c r="R88" s="4866">
        <v>125657</v>
      </c>
      <c r="S88" s="4866">
        <v>128852</v>
      </c>
      <c r="T88" s="4866">
        <v>132046</v>
      </c>
      <c r="U88" s="4866">
        <v>135241</v>
      </c>
      <c r="V88" s="4866">
        <v>138436</v>
      </c>
      <c r="W88" s="4861" t="s">
        <v>359</v>
      </c>
      <c r="X88" s="4861" t="s">
        <v>359</v>
      </c>
      <c r="Y88" s="4861" t="s">
        <v>359</v>
      </c>
      <c r="Z88" s="4861" t="s">
        <v>359</v>
      </c>
      <c r="AA88" s="4861" t="s">
        <v>359</v>
      </c>
      <c r="AB88" s="4861" t="s">
        <v>359</v>
      </c>
      <c r="AC88" s="4866">
        <v>138436</v>
      </c>
      <c r="AD88" s="4861" t="s">
        <v>359</v>
      </c>
      <c r="AE88" s="4861" t="s">
        <v>1745</v>
      </c>
      <c r="AF88" s="4863">
        <v>1.04E-2</v>
      </c>
      <c r="AG88" s="4861" t="s">
        <v>1085</v>
      </c>
      <c r="AH88" s="4861" t="s">
        <v>1086</v>
      </c>
      <c r="AI88" s="4861" t="s">
        <v>702</v>
      </c>
      <c r="AJ88" s="4861" t="s">
        <v>1742</v>
      </c>
      <c r="AK88" s="4861" t="s">
        <v>5</v>
      </c>
      <c r="AL88" s="4861" t="s">
        <v>20</v>
      </c>
      <c r="AM88" s="4371" t="s">
        <v>1513</v>
      </c>
      <c r="AN88" s="4861" t="s">
        <v>1513</v>
      </c>
      <c r="AO88" s="4861" t="s">
        <v>437</v>
      </c>
      <c r="AP88" s="4861" t="s">
        <v>437</v>
      </c>
      <c r="AQ88" s="4865"/>
      <c r="AR88" s="4865">
        <v>48578</v>
      </c>
      <c r="AS88" s="4861"/>
      <c r="AT88" s="4861">
        <v>1</v>
      </c>
      <c r="AU88" s="4861"/>
      <c r="AV88" s="4861"/>
      <c r="AW88" s="4861"/>
      <c r="AX88" s="4861">
        <v>1</v>
      </c>
      <c r="AY88" s="4861"/>
      <c r="AZ88" s="4861"/>
      <c r="BA88" s="4861"/>
      <c r="BB88" s="4861">
        <v>1</v>
      </c>
      <c r="BC88" s="4861" t="s">
        <v>359</v>
      </c>
      <c r="BD88" s="4861" t="s">
        <v>359</v>
      </c>
      <c r="BE88" s="4861" t="s">
        <v>359</v>
      </c>
      <c r="BF88" s="4861" t="s">
        <v>359</v>
      </c>
      <c r="BG88" s="4861" t="s">
        <v>359</v>
      </c>
      <c r="BH88" s="4861" t="s">
        <v>359</v>
      </c>
      <c r="BI88" s="4861">
        <v>3</v>
      </c>
      <c r="BJ88" s="4867"/>
      <c r="BK88" s="4867"/>
      <c r="BL88" s="4372"/>
      <c r="BM88" s="4373"/>
      <c r="BN88" s="4372">
        <v>9</v>
      </c>
      <c r="BO88" s="4372">
        <v>9</v>
      </c>
      <c r="BP88" s="4374" t="s">
        <v>574</v>
      </c>
      <c r="BQ88" s="4373">
        <v>7691</v>
      </c>
      <c r="BR88" s="4372"/>
      <c r="BS88" s="4371" t="s">
        <v>359</v>
      </c>
      <c r="BT88" s="4374"/>
      <c r="BU88" s="4371" t="s">
        <v>359</v>
      </c>
      <c r="BV88" s="4372"/>
      <c r="BW88" s="4371" t="s">
        <v>359</v>
      </c>
      <c r="BX88" s="4374"/>
      <c r="BY88" s="4371" t="s">
        <v>359</v>
      </c>
      <c r="BZ88" s="4372"/>
      <c r="CA88" s="4371" t="s">
        <v>359</v>
      </c>
      <c r="CB88" s="4374"/>
      <c r="CC88" s="4371" t="s">
        <v>359</v>
      </c>
      <c r="CD88" s="4372">
        <v>9</v>
      </c>
      <c r="CE88" s="4371" t="s">
        <v>359</v>
      </c>
      <c r="CF88" s="4374" t="s">
        <v>574</v>
      </c>
      <c r="CG88" s="4371" t="s">
        <v>359</v>
      </c>
      <c r="CH88" s="4867"/>
      <c r="CI88" s="4371" t="s">
        <v>359</v>
      </c>
      <c r="CJ88" s="4374"/>
      <c r="CK88" s="4371" t="s">
        <v>359</v>
      </c>
      <c r="CL88" s="4868"/>
      <c r="CM88" s="4371" t="s">
        <v>359</v>
      </c>
      <c r="CN88" s="4374"/>
      <c r="CO88" s="4371" t="s">
        <v>359</v>
      </c>
      <c r="CP88" s="4867"/>
      <c r="CQ88" s="4371" t="s">
        <v>359</v>
      </c>
      <c r="CR88" s="4374"/>
      <c r="CS88" s="4371" t="s">
        <v>359</v>
      </c>
      <c r="CT88" s="4867">
        <v>9</v>
      </c>
      <c r="CU88" s="4371" t="s">
        <v>359</v>
      </c>
      <c r="CV88" s="4374" t="s">
        <v>574</v>
      </c>
      <c r="CW88" s="4371" t="s">
        <v>359</v>
      </c>
      <c r="CX88" s="4372"/>
      <c r="CY88" s="4371"/>
      <c r="CZ88" s="4374"/>
      <c r="DA88" s="4371"/>
      <c r="DB88" s="4372"/>
      <c r="DC88" s="4371"/>
      <c r="DD88" s="4374"/>
      <c r="DE88" s="4371"/>
      <c r="DF88" s="4372"/>
      <c r="DG88" s="4371"/>
      <c r="DH88" s="4374"/>
      <c r="DI88" s="4371"/>
      <c r="DJ88" s="4372"/>
      <c r="DK88" s="4371"/>
      <c r="DL88" s="4374"/>
      <c r="DM88" s="4371"/>
      <c r="DN88" s="4372"/>
      <c r="DO88" s="4371"/>
      <c r="DP88" s="4374"/>
      <c r="DQ88" s="4371"/>
      <c r="DR88" s="4372"/>
      <c r="DS88" s="4371"/>
      <c r="DT88" s="4374"/>
      <c r="DU88" s="4371"/>
      <c r="DV88" s="4869">
        <f t="shared" si="6"/>
        <v>27</v>
      </c>
      <c r="DW88" s="4861" t="s">
        <v>1069</v>
      </c>
      <c r="DX88" s="4861" t="s">
        <v>1070</v>
      </c>
      <c r="DY88" s="4861" t="s">
        <v>2145</v>
      </c>
      <c r="DZ88" s="4861" t="s">
        <v>1095</v>
      </c>
      <c r="EA88" s="4861">
        <v>3183505487</v>
      </c>
      <c r="EB88" s="4381" t="s">
        <v>1089</v>
      </c>
      <c r="EC88" s="4861" t="s">
        <v>359</v>
      </c>
      <c r="ED88" s="4861" t="s">
        <v>359</v>
      </c>
      <c r="EE88" s="4861" t="s">
        <v>359</v>
      </c>
      <c r="EF88" s="4861" t="s">
        <v>359</v>
      </c>
      <c r="EG88" s="4861" t="s">
        <v>359</v>
      </c>
      <c r="EH88" s="4861" t="s">
        <v>359</v>
      </c>
    </row>
    <row r="89" spans="1:138" s="4377" customFormat="1" ht="168.75" customHeight="1">
      <c r="A89" s="4861" t="s">
        <v>1731</v>
      </c>
      <c r="B89" s="4862">
        <v>0.25</v>
      </c>
      <c r="C89" s="4861" t="s">
        <v>2138</v>
      </c>
      <c r="D89" s="4863">
        <v>6.25E-2</v>
      </c>
      <c r="E89" s="4861" t="s">
        <v>1048</v>
      </c>
      <c r="F89" s="4861" t="s">
        <v>1049</v>
      </c>
      <c r="G89" s="4861" t="s">
        <v>1050</v>
      </c>
      <c r="H89" s="4861" t="s">
        <v>26</v>
      </c>
      <c r="I89" s="4861">
        <v>106.489</v>
      </c>
      <c r="J89" s="4861">
        <v>2022</v>
      </c>
      <c r="K89" s="4864"/>
      <c r="L89" s="4865">
        <v>48578</v>
      </c>
      <c r="M89" s="4866">
        <v>109684</v>
      </c>
      <c r="N89" s="4866">
        <v>112878</v>
      </c>
      <c r="O89" s="4866">
        <v>116073</v>
      </c>
      <c r="P89" s="4866">
        <v>119268</v>
      </c>
      <c r="Q89" s="4866">
        <v>122462</v>
      </c>
      <c r="R89" s="4866">
        <v>125657</v>
      </c>
      <c r="S89" s="4866">
        <v>128852</v>
      </c>
      <c r="T89" s="4866">
        <v>132046</v>
      </c>
      <c r="U89" s="4866">
        <v>135241</v>
      </c>
      <c r="V89" s="4866">
        <v>138436</v>
      </c>
      <c r="W89" s="4861" t="s">
        <v>359</v>
      </c>
      <c r="X89" s="4861" t="s">
        <v>359</v>
      </c>
      <c r="Y89" s="4861" t="s">
        <v>359</v>
      </c>
      <c r="Z89" s="4861" t="s">
        <v>359</v>
      </c>
      <c r="AA89" s="4861" t="s">
        <v>359</v>
      </c>
      <c r="AB89" s="4861" t="s">
        <v>359</v>
      </c>
      <c r="AC89" s="4866">
        <v>138436</v>
      </c>
      <c r="AD89" s="4861" t="s">
        <v>359</v>
      </c>
      <c r="AE89" s="4861" t="s">
        <v>1746</v>
      </c>
      <c r="AF89" s="4863">
        <v>1.0500000000000001E-2</v>
      </c>
      <c r="AG89" s="4861" t="s">
        <v>1747</v>
      </c>
      <c r="AH89" s="4861" t="s">
        <v>2146</v>
      </c>
      <c r="AI89" s="4861" t="s">
        <v>702</v>
      </c>
      <c r="AJ89" s="4861" t="s">
        <v>1742</v>
      </c>
      <c r="AK89" s="4861" t="s">
        <v>1741</v>
      </c>
      <c r="AL89" s="4861" t="s">
        <v>23</v>
      </c>
      <c r="AM89" s="4371" t="str">
        <f t="shared" ref="AM89:AM103" si="7">IF(ISNUMBER(SEARCH("ND",AN89)),"NO","SI")</f>
        <v>NO</v>
      </c>
      <c r="AN89" s="4861" t="s">
        <v>437</v>
      </c>
      <c r="AO89" s="4861">
        <v>1</v>
      </c>
      <c r="AP89" s="4861">
        <v>2022</v>
      </c>
      <c r="AQ89" s="4865"/>
      <c r="AR89" s="4865">
        <v>48579</v>
      </c>
      <c r="AS89" s="4861">
        <v>1</v>
      </c>
      <c r="AT89" s="4861">
        <v>1</v>
      </c>
      <c r="AU89" s="4861">
        <v>1</v>
      </c>
      <c r="AV89" s="4861">
        <v>1</v>
      </c>
      <c r="AW89" s="4861">
        <v>1</v>
      </c>
      <c r="AX89" s="4861">
        <v>1</v>
      </c>
      <c r="AY89" s="4861">
        <v>1</v>
      </c>
      <c r="AZ89" s="4861">
        <v>1</v>
      </c>
      <c r="BA89" s="4861">
        <v>1</v>
      </c>
      <c r="BB89" s="4861">
        <v>1</v>
      </c>
      <c r="BC89" s="4861" t="s">
        <v>359</v>
      </c>
      <c r="BD89" s="4861" t="s">
        <v>359</v>
      </c>
      <c r="BE89" s="4861" t="s">
        <v>359</v>
      </c>
      <c r="BF89" s="4861" t="s">
        <v>359</v>
      </c>
      <c r="BG89" s="4861" t="s">
        <v>359</v>
      </c>
      <c r="BH89" s="4861" t="s">
        <v>359</v>
      </c>
      <c r="BI89" s="4861">
        <v>1</v>
      </c>
      <c r="BJ89" s="4867">
        <v>38</v>
      </c>
      <c r="BK89" s="4867">
        <v>38</v>
      </c>
      <c r="BL89" s="4372" t="s">
        <v>1528</v>
      </c>
      <c r="BM89" s="4373">
        <v>7871</v>
      </c>
      <c r="BN89" s="4372">
        <v>38</v>
      </c>
      <c r="BO89" s="4372">
        <v>38</v>
      </c>
      <c r="BP89" s="4374" t="s">
        <v>1528</v>
      </c>
      <c r="BQ89" s="4373">
        <v>7871</v>
      </c>
      <c r="BR89" s="4372">
        <v>38</v>
      </c>
      <c r="BS89" s="4371" t="s">
        <v>359</v>
      </c>
      <c r="BT89" s="4374" t="s">
        <v>1528</v>
      </c>
      <c r="BU89" s="4371" t="s">
        <v>359</v>
      </c>
      <c r="BV89" s="4372">
        <v>38</v>
      </c>
      <c r="BW89" s="4371" t="s">
        <v>359</v>
      </c>
      <c r="BX89" s="4374" t="s">
        <v>1528</v>
      </c>
      <c r="BY89" s="4371" t="s">
        <v>359</v>
      </c>
      <c r="BZ89" s="4372">
        <v>38</v>
      </c>
      <c r="CA89" s="4371" t="s">
        <v>359</v>
      </c>
      <c r="CB89" s="4374" t="s">
        <v>1528</v>
      </c>
      <c r="CC89" s="4371" t="s">
        <v>359</v>
      </c>
      <c r="CD89" s="4372">
        <v>38</v>
      </c>
      <c r="CE89" s="4371" t="s">
        <v>359</v>
      </c>
      <c r="CF89" s="4374" t="s">
        <v>1528</v>
      </c>
      <c r="CG89" s="4371" t="s">
        <v>359</v>
      </c>
      <c r="CH89" s="4867">
        <v>38</v>
      </c>
      <c r="CI89" s="4371" t="s">
        <v>359</v>
      </c>
      <c r="CJ89" s="4374" t="s">
        <v>1528</v>
      </c>
      <c r="CK89" s="4371" t="s">
        <v>359</v>
      </c>
      <c r="CL89" s="4868">
        <v>38</v>
      </c>
      <c r="CM89" s="4371" t="s">
        <v>359</v>
      </c>
      <c r="CN89" s="4374" t="s">
        <v>1528</v>
      </c>
      <c r="CO89" s="4371" t="s">
        <v>359</v>
      </c>
      <c r="CP89" s="4867">
        <v>38</v>
      </c>
      <c r="CQ89" s="4371" t="s">
        <v>359</v>
      </c>
      <c r="CR89" s="4374" t="s">
        <v>1528</v>
      </c>
      <c r="CS89" s="4371" t="s">
        <v>359</v>
      </c>
      <c r="CT89" s="4867">
        <v>38</v>
      </c>
      <c r="CU89" s="4371" t="s">
        <v>359</v>
      </c>
      <c r="CV89" s="4374" t="s">
        <v>1528</v>
      </c>
      <c r="CW89" s="4371" t="s">
        <v>359</v>
      </c>
      <c r="CX89" s="4372"/>
      <c r="CY89" s="4371"/>
      <c r="CZ89" s="4374"/>
      <c r="DA89" s="4371"/>
      <c r="DB89" s="4372"/>
      <c r="DC89" s="4371"/>
      <c r="DD89" s="4374"/>
      <c r="DE89" s="4371"/>
      <c r="DF89" s="4372"/>
      <c r="DG89" s="4371"/>
      <c r="DH89" s="4374"/>
      <c r="DI89" s="4371"/>
      <c r="DJ89" s="4372"/>
      <c r="DK89" s="4371"/>
      <c r="DL89" s="4374"/>
      <c r="DM89" s="4371"/>
      <c r="DN89" s="4372"/>
      <c r="DO89" s="4371"/>
      <c r="DP89" s="4374"/>
      <c r="DQ89" s="4371"/>
      <c r="DR89" s="4372"/>
      <c r="DS89" s="4371"/>
      <c r="DT89" s="4374"/>
      <c r="DU89" s="4371"/>
      <c r="DV89" s="4869">
        <f t="shared" si="6"/>
        <v>380</v>
      </c>
      <c r="DW89" s="4861" t="s">
        <v>1069</v>
      </c>
      <c r="DX89" s="4861" t="s">
        <v>1070</v>
      </c>
      <c r="DY89" s="4861" t="s">
        <v>2145</v>
      </c>
      <c r="DZ89" s="4861" t="s">
        <v>1095</v>
      </c>
      <c r="EA89" s="4861">
        <v>3183505487</v>
      </c>
      <c r="EB89" s="4376" t="s">
        <v>1089</v>
      </c>
      <c r="EC89" s="4861" t="s">
        <v>359</v>
      </c>
      <c r="ED89" s="4861" t="s">
        <v>359</v>
      </c>
      <c r="EE89" s="4861" t="s">
        <v>359</v>
      </c>
      <c r="EF89" s="4861" t="s">
        <v>359</v>
      </c>
      <c r="EG89" s="4861" t="s">
        <v>359</v>
      </c>
      <c r="EH89" s="4861" t="s">
        <v>359</v>
      </c>
    </row>
    <row r="90" spans="1:138" s="4377" customFormat="1" ht="168.75" customHeight="1">
      <c r="A90" s="4861" t="s">
        <v>1731</v>
      </c>
      <c r="B90" s="4862">
        <v>0.25</v>
      </c>
      <c r="C90" s="4861" t="s">
        <v>2147</v>
      </c>
      <c r="D90" s="4863">
        <v>6.25E-2</v>
      </c>
      <c r="E90" s="4861" t="s">
        <v>1097</v>
      </c>
      <c r="F90" s="4861" t="s">
        <v>1749</v>
      </c>
      <c r="G90" s="4861" t="s">
        <v>427</v>
      </c>
      <c r="H90" s="4861" t="s">
        <v>29</v>
      </c>
      <c r="I90" s="4861" t="s">
        <v>437</v>
      </c>
      <c r="J90" s="4861" t="s">
        <v>359</v>
      </c>
      <c r="K90" s="4864"/>
      <c r="L90" s="4865">
        <v>47847</v>
      </c>
      <c r="M90" s="4861" t="s">
        <v>359</v>
      </c>
      <c r="N90" s="4861" t="s">
        <v>359</v>
      </c>
      <c r="O90" s="4861" t="s">
        <v>359</v>
      </c>
      <c r="P90" s="4861" t="s">
        <v>1750</v>
      </c>
      <c r="Q90" s="4861" t="s">
        <v>359</v>
      </c>
      <c r="R90" s="4861" t="s">
        <v>359</v>
      </c>
      <c r="S90" s="4861" t="s">
        <v>359</v>
      </c>
      <c r="T90" s="4861" t="s">
        <v>1751</v>
      </c>
      <c r="U90" s="4861" t="s">
        <v>359</v>
      </c>
      <c r="V90" s="4861" t="s">
        <v>359</v>
      </c>
      <c r="W90" s="4861" t="s">
        <v>359</v>
      </c>
      <c r="X90" s="4861" t="s">
        <v>359</v>
      </c>
      <c r="Y90" s="4861" t="s">
        <v>359</v>
      </c>
      <c r="Z90" s="4861" t="s">
        <v>359</v>
      </c>
      <c r="AA90" s="4861" t="s">
        <v>359</v>
      </c>
      <c r="AB90" s="4861" t="s">
        <v>359</v>
      </c>
      <c r="AC90" s="4861" t="s">
        <v>359</v>
      </c>
      <c r="AD90" s="4861" t="s">
        <v>359</v>
      </c>
      <c r="AE90" s="4861" t="s">
        <v>1752</v>
      </c>
      <c r="AF90" s="4863">
        <v>2.0899999999999998E-2</v>
      </c>
      <c r="AG90" s="4861" t="s">
        <v>1753</v>
      </c>
      <c r="AH90" s="4861" t="s">
        <v>1754</v>
      </c>
      <c r="AI90" s="4861" t="s">
        <v>702</v>
      </c>
      <c r="AJ90" s="4861" t="s">
        <v>1742</v>
      </c>
      <c r="AK90" s="4861" t="s">
        <v>1755</v>
      </c>
      <c r="AL90" s="4861" t="s">
        <v>20</v>
      </c>
      <c r="AM90" s="4371" t="str">
        <f t="shared" si="7"/>
        <v>NO</v>
      </c>
      <c r="AN90" s="4861" t="s">
        <v>437</v>
      </c>
      <c r="AO90" s="4861">
        <v>1</v>
      </c>
      <c r="AP90" s="4861">
        <v>2022</v>
      </c>
      <c r="AQ90" s="4380"/>
      <c r="AR90" s="4865">
        <v>48578</v>
      </c>
      <c r="AS90" s="4861">
        <v>2</v>
      </c>
      <c r="AT90" s="4861">
        <v>4</v>
      </c>
      <c r="AU90" s="4861">
        <v>4</v>
      </c>
      <c r="AV90" s="4861">
        <v>4</v>
      </c>
      <c r="AW90" s="4861">
        <v>4</v>
      </c>
      <c r="AX90" s="4861">
        <v>4</v>
      </c>
      <c r="AY90" s="4861">
        <v>4</v>
      </c>
      <c r="AZ90" s="4861">
        <v>4</v>
      </c>
      <c r="BA90" s="4861">
        <v>4</v>
      </c>
      <c r="BB90" s="4861">
        <v>4</v>
      </c>
      <c r="BC90" s="4861" t="s">
        <v>359</v>
      </c>
      <c r="BD90" s="4861" t="s">
        <v>359</v>
      </c>
      <c r="BE90" s="4861" t="s">
        <v>359</v>
      </c>
      <c r="BF90" s="4861" t="s">
        <v>359</v>
      </c>
      <c r="BG90" s="4861" t="s">
        <v>359</v>
      </c>
      <c r="BH90" s="4861" t="s">
        <v>359</v>
      </c>
      <c r="BI90" s="4861">
        <v>38</v>
      </c>
      <c r="BJ90" s="4867">
        <v>60</v>
      </c>
      <c r="BK90" s="4867">
        <v>60</v>
      </c>
      <c r="BL90" s="4372" t="s">
        <v>574</v>
      </c>
      <c r="BM90" s="4373">
        <v>7871</v>
      </c>
      <c r="BN90" s="4372">
        <v>60</v>
      </c>
      <c r="BO90" s="4372">
        <v>60</v>
      </c>
      <c r="BP90" s="4374" t="s">
        <v>574</v>
      </c>
      <c r="BQ90" s="4373">
        <v>7871</v>
      </c>
      <c r="BR90" s="4372">
        <v>60</v>
      </c>
      <c r="BS90" s="4371" t="s">
        <v>359</v>
      </c>
      <c r="BT90" s="4374" t="s">
        <v>574</v>
      </c>
      <c r="BU90" s="4371" t="s">
        <v>359</v>
      </c>
      <c r="BV90" s="4372">
        <v>60</v>
      </c>
      <c r="BW90" s="4371" t="s">
        <v>359</v>
      </c>
      <c r="BX90" s="4374" t="s">
        <v>574</v>
      </c>
      <c r="BY90" s="4371" t="s">
        <v>359</v>
      </c>
      <c r="BZ90" s="4372">
        <v>60</v>
      </c>
      <c r="CA90" s="4371" t="s">
        <v>359</v>
      </c>
      <c r="CB90" s="4374" t="s">
        <v>574</v>
      </c>
      <c r="CC90" s="4371" t="s">
        <v>359</v>
      </c>
      <c r="CD90" s="4372">
        <v>60</v>
      </c>
      <c r="CE90" s="4371" t="s">
        <v>359</v>
      </c>
      <c r="CF90" s="4374" t="s">
        <v>574</v>
      </c>
      <c r="CG90" s="4371" t="s">
        <v>359</v>
      </c>
      <c r="CH90" s="4867">
        <v>60</v>
      </c>
      <c r="CI90" s="4371" t="s">
        <v>359</v>
      </c>
      <c r="CJ90" s="4374" t="s">
        <v>574</v>
      </c>
      <c r="CK90" s="4371" t="s">
        <v>359</v>
      </c>
      <c r="CL90" s="4868">
        <v>60</v>
      </c>
      <c r="CM90" s="4371" t="s">
        <v>359</v>
      </c>
      <c r="CN90" s="4374" t="s">
        <v>574</v>
      </c>
      <c r="CO90" s="4371" t="s">
        <v>359</v>
      </c>
      <c r="CP90" s="4867">
        <v>60</v>
      </c>
      <c r="CQ90" s="4371" t="s">
        <v>359</v>
      </c>
      <c r="CR90" s="4374" t="s">
        <v>574</v>
      </c>
      <c r="CS90" s="4371" t="s">
        <v>359</v>
      </c>
      <c r="CT90" s="4867">
        <v>60</v>
      </c>
      <c r="CU90" s="4371" t="s">
        <v>359</v>
      </c>
      <c r="CV90" s="4374" t="s">
        <v>574</v>
      </c>
      <c r="CW90" s="4371" t="s">
        <v>359</v>
      </c>
      <c r="CX90" s="4372"/>
      <c r="CY90" s="4371"/>
      <c r="CZ90" s="4374"/>
      <c r="DA90" s="4371"/>
      <c r="DB90" s="4372"/>
      <c r="DC90" s="4371"/>
      <c r="DD90" s="4374"/>
      <c r="DE90" s="4371"/>
      <c r="DF90" s="4372"/>
      <c r="DG90" s="4371"/>
      <c r="DH90" s="4374"/>
      <c r="DI90" s="4371"/>
      <c r="DJ90" s="4372"/>
      <c r="DK90" s="4371"/>
      <c r="DL90" s="4374"/>
      <c r="DM90" s="4371"/>
      <c r="DN90" s="4372"/>
      <c r="DO90" s="4371"/>
      <c r="DP90" s="4374"/>
      <c r="DQ90" s="4371"/>
      <c r="DR90" s="4372"/>
      <c r="DS90" s="4371"/>
      <c r="DT90" s="4374"/>
      <c r="DU90" s="4371"/>
      <c r="DV90" s="4869">
        <f t="shared" si="6"/>
        <v>600</v>
      </c>
      <c r="DW90" s="4861" t="s">
        <v>1069</v>
      </c>
      <c r="DX90" s="4861" t="s">
        <v>1070</v>
      </c>
      <c r="DY90" s="4861" t="s">
        <v>1106</v>
      </c>
      <c r="DZ90" s="4861" t="s">
        <v>1107</v>
      </c>
      <c r="EA90" s="4861">
        <v>3144219306</v>
      </c>
      <c r="EB90" s="4375" t="s">
        <v>1756</v>
      </c>
      <c r="EC90" s="4861" t="s">
        <v>359</v>
      </c>
      <c r="ED90" s="4870" t="s">
        <v>359</v>
      </c>
      <c r="EE90" s="4870" t="s">
        <v>359</v>
      </c>
      <c r="EF90" s="4870" t="s">
        <v>359</v>
      </c>
      <c r="EG90" s="4870" t="s">
        <v>359</v>
      </c>
      <c r="EH90" s="4870" t="s">
        <v>359</v>
      </c>
    </row>
    <row r="91" spans="1:138" s="4377" customFormat="1" ht="168.75" customHeight="1">
      <c r="A91" s="4861" t="s">
        <v>1731</v>
      </c>
      <c r="B91" s="4862">
        <v>0.25</v>
      </c>
      <c r="C91" s="4861" t="s">
        <v>2147</v>
      </c>
      <c r="D91" s="4863">
        <v>6.25E-2</v>
      </c>
      <c r="E91" s="4861" t="s">
        <v>1097</v>
      </c>
      <c r="F91" s="4861" t="s">
        <v>1757</v>
      </c>
      <c r="G91" s="4861" t="s">
        <v>427</v>
      </c>
      <c r="H91" s="4861" t="s">
        <v>29</v>
      </c>
      <c r="I91" s="4861" t="s">
        <v>437</v>
      </c>
      <c r="J91" s="4861" t="s">
        <v>359</v>
      </c>
      <c r="K91" s="4864"/>
      <c r="L91" s="4865">
        <v>48578</v>
      </c>
      <c r="M91" s="4861" t="s">
        <v>359</v>
      </c>
      <c r="N91" s="4861" t="s">
        <v>359</v>
      </c>
      <c r="O91" s="4861" t="s">
        <v>359</v>
      </c>
      <c r="P91" s="4861" t="s">
        <v>1758</v>
      </c>
      <c r="Q91" s="4861" t="s">
        <v>359</v>
      </c>
      <c r="R91" s="4861" t="s">
        <v>359</v>
      </c>
      <c r="S91" s="4861" t="s">
        <v>359</v>
      </c>
      <c r="T91" s="4861" t="s">
        <v>1759</v>
      </c>
      <c r="U91" s="4861" t="s">
        <v>359</v>
      </c>
      <c r="V91" s="4861" t="s">
        <v>359</v>
      </c>
      <c r="W91" s="4861" t="s">
        <v>359</v>
      </c>
      <c r="X91" s="4861" t="s">
        <v>359</v>
      </c>
      <c r="Y91" s="4861" t="s">
        <v>359</v>
      </c>
      <c r="Z91" s="4861" t="s">
        <v>359</v>
      </c>
      <c r="AA91" s="4861" t="s">
        <v>359</v>
      </c>
      <c r="AB91" s="4861" t="s">
        <v>359</v>
      </c>
      <c r="AC91" s="4861" t="s">
        <v>359</v>
      </c>
      <c r="AD91" s="4861" t="s">
        <v>359</v>
      </c>
      <c r="AE91" s="4861" t="s">
        <v>1109</v>
      </c>
      <c r="AF91" s="4863">
        <v>2.0799999999999999E-2</v>
      </c>
      <c r="AG91" s="4861" t="s">
        <v>1760</v>
      </c>
      <c r="AH91" s="4861" t="s">
        <v>1761</v>
      </c>
      <c r="AI91" s="4861" t="s">
        <v>702</v>
      </c>
      <c r="AJ91" s="4861" t="s">
        <v>1742</v>
      </c>
      <c r="AK91" s="4861" t="s">
        <v>1762</v>
      </c>
      <c r="AL91" s="4870" t="s">
        <v>23</v>
      </c>
      <c r="AM91" s="4371" t="str">
        <f t="shared" si="7"/>
        <v>NO</v>
      </c>
      <c r="AN91" s="4861" t="s">
        <v>437</v>
      </c>
      <c r="AO91" s="4861">
        <v>2</v>
      </c>
      <c r="AP91" s="4861">
        <v>2022</v>
      </c>
      <c r="AQ91" s="4865"/>
      <c r="AR91" s="4865">
        <v>48578</v>
      </c>
      <c r="AS91" s="4870">
        <v>3</v>
      </c>
      <c r="AT91" s="4870">
        <v>3</v>
      </c>
      <c r="AU91" s="4870">
        <v>3</v>
      </c>
      <c r="AV91" s="4870">
        <v>3</v>
      </c>
      <c r="AW91" s="4870">
        <v>3</v>
      </c>
      <c r="AX91" s="4870">
        <v>3</v>
      </c>
      <c r="AY91" s="4870">
        <v>3</v>
      </c>
      <c r="AZ91" s="4870">
        <v>3</v>
      </c>
      <c r="BA91" s="4870">
        <v>3</v>
      </c>
      <c r="BB91" s="4870">
        <v>3</v>
      </c>
      <c r="BC91" s="4861" t="s">
        <v>359</v>
      </c>
      <c r="BD91" s="4861" t="s">
        <v>359</v>
      </c>
      <c r="BE91" s="4861" t="s">
        <v>359</v>
      </c>
      <c r="BF91" s="4861" t="s">
        <v>359</v>
      </c>
      <c r="BG91" s="4861" t="s">
        <v>359</v>
      </c>
      <c r="BH91" s="4861" t="s">
        <v>359</v>
      </c>
      <c r="BI91" s="4861">
        <v>3</v>
      </c>
      <c r="BJ91" s="4867">
        <v>43</v>
      </c>
      <c r="BK91" s="4867">
        <v>43</v>
      </c>
      <c r="BL91" s="4372" t="s">
        <v>574</v>
      </c>
      <c r="BM91" s="4373">
        <v>7871</v>
      </c>
      <c r="BN91" s="4372">
        <v>43</v>
      </c>
      <c r="BO91" s="4372">
        <v>43</v>
      </c>
      <c r="BP91" s="4374" t="s">
        <v>574</v>
      </c>
      <c r="BQ91" s="4373">
        <v>7871</v>
      </c>
      <c r="BR91" s="4372">
        <v>43</v>
      </c>
      <c r="BS91" s="4371" t="s">
        <v>359</v>
      </c>
      <c r="BT91" s="4374" t="s">
        <v>574</v>
      </c>
      <c r="BU91" s="4371" t="s">
        <v>359</v>
      </c>
      <c r="BV91" s="4372">
        <v>43</v>
      </c>
      <c r="BW91" s="4371" t="s">
        <v>359</v>
      </c>
      <c r="BX91" s="4374" t="s">
        <v>574</v>
      </c>
      <c r="BY91" s="4371" t="s">
        <v>359</v>
      </c>
      <c r="BZ91" s="4372">
        <v>43</v>
      </c>
      <c r="CA91" s="4371" t="s">
        <v>359</v>
      </c>
      <c r="CB91" s="4374" t="s">
        <v>574</v>
      </c>
      <c r="CC91" s="4371" t="s">
        <v>359</v>
      </c>
      <c r="CD91" s="4372">
        <v>43</v>
      </c>
      <c r="CE91" s="4371" t="s">
        <v>359</v>
      </c>
      <c r="CF91" s="4374" t="s">
        <v>574</v>
      </c>
      <c r="CG91" s="4371" t="s">
        <v>359</v>
      </c>
      <c r="CH91" s="4867">
        <v>43</v>
      </c>
      <c r="CI91" s="4371" t="s">
        <v>359</v>
      </c>
      <c r="CJ91" s="4374" t="s">
        <v>574</v>
      </c>
      <c r="CK91" s="4371" t="s">
        <v>359</v>
      </c>
      <c r="CL91" s="4868">
        <v>43</v>
      </c>
      <c r="CM91" s="4371" t="s">
        <v>359</v>
      </c>
      <c r="CN91" s="4374" t="s">
        <v>574</v>
      </c>
      <c r="CO91" s="4371" t="s">
        <v>359</v>
      </c>
      <c r="CP91" s="4867">
        <v>43</v>
      </c>
      <c r="CQ91" s="4371" t="s">
        <v>359</v>
      </c>
      <c r="CR91" s="4374" t="s">
        <v>574</v>
      </c>
      <c r="CS91" s="4371" t="s">
        <v>359</v>
      </c>
      <c r="CT91" s="4867">
        <v>43</v>
      </c>
      <c r="CU91" s="4371" t="s">
        <v>359</v>
      </c>
      <c r="CV91" s="4374" t="s">
        <v>574</v>
      </c>
      <c r="CW91" s="4371" t="s">
        <v>359</v>
      </c>
      <c r="CX91" s="4372"/>
      <c r="CY91" s="4371"/>
      <c r="CZ91" s="4374"/>
      <c r="DA91" s="4371"/>
      <c r="DB91" s="4372"/>
      <c r="DC91" s="4371"/>
      <c r="DD91" s="4374"/>
      <c r="DE91" s="4371"/>
      <c r="DF91" s="4372"/>
      <c r="DG91" s="4371"/>
      <c r="DH91" s="4374"/>
      <c r="DI91" s="4371"/>
      <c r="DJ91" s="4372"/>
      <c r="DK91" s="4371"/>
      <c r="DL91" s="4374"/>
      <c r="DM91" s="4371"/>
      <c r="DN91" s="4372"/>
      <c r="DO91" s="4371"/>
      <c r="DP91" s="4374"/>
      <c r="DQ91" s="4371"/>
      <c r="DR91" s="4372"/>
      <c r="DS91" s="4371"/>
      <c r="DT91" s="4374"/>
      <c r="DU91" s="4371"/>
      <c r="DV91" s="4869">
        <f t="shared" si="6"/>
        <v>430</v>
      </c>
      <c r="DW91" s="4861" t="s">
        <v>1069</v>
      </c>
      <c r="DX91" s="4861" t="s">
        <v>1070</v>
      </c>
      <c r="DY91" s="4861" t="s">
        <v>1106</v>
      </c>
      <c r="DZ91" s="4861" t="s">
        <v>1107</v>
      </c>
      <c r="EA91" s="4861">
        <v>3144219306</v>
      </c>
      <c r="EB91" s="4375" t="s">
        <v>1756</v>
      </c>
      <c r="EC91" s="4870" t="s">
        <v>359</v>
      </c>
      <c r="ED91" s="4870" t="s">
        <v>359</v>
      </c>
      <c r="EE91" s="4870" t="s">
        <v>359</v>
      </c>
      <c r="EF91" s="4870" t="s">
        <v>359</v>
      </c>
      <c r="EG91" s="4870" t="s">
        <v>359</v>
      </c>
      <c r="EH91" s="4376" t="s">
        <v>359</v>
      </c>
    </row>
    <row r="92" spans="1:138" s="4377" customFormat="1" ht="168.75" customHeight="1">
      <c r="A92" s="4861" t="s">
        <v>1731</v>
      </c>
      <c r="B92" s="4862">
        <v>0.25</v>
      </c>
      <c r="C92" s="4861" t="s">
        <v>2147</v>
      </c>
      <c r="D92" s="4863">
        <v>6.25E-2</v>
      </c>
      <c r="E92" s="4861" t="s">
        <v>1097</v>
      </c>
      <c r="F92" s="4861" t="s">
        <v>1763</v>
      </c>
      <c r="G92" s="4861" t="s">
        <v>427</v>
      </c>
      <c r="H92" s="4861" t="s">
        <v>29</v>
      </c>
      <c r="I92" s="4861" t="s">
        <v>437</v>
      </c>
      <c r="J92" s="4861" t="s">
        <v>359</v>
      </c>
      <c r="K92" s="4864"/>
      <c r="L92" s="4865">
        <v>47847</v>
      </c>
      <c r="M92" s="4861" t="s">
        <v>359</v>
      </c>
      <c r="N92" s="4861" t="s">
        <v>359</v>
      </c>
      <c r="O92" s="4861" t="s">
        <v>359</v>
      </c>
      <c r="P92" s="4861" t="s">
        <v>1758</v>
      </c>
      <c r="Q92" s="4861" t="s">
        <v>359</v>
      </c>
      <c r="R92" s="4861" t="s">
        <v>359</v>
      </c>
      <c r="S92" s="4861" t="s">
        <v>359</v>
      </c>
      <c r="T92" s="4861" t="s">
        <v>1759</v>
      </c>
      <c r="U92" s="4861" t="s">
        <v>359</v>
      </c>
      <c r="V92" s="4861" t="s">
        <v>359</v>
      </c>
      <c r="W92" s="4861" t="s">
        <v>359</v>
      </c>
      <c r="X92" s="4861" t="s">
        <v>359</v>
      </c>
      <c r="Y92" s="4861" t="s">
        <v>359</v>
      </c>
      <c r="Z92" s="4861" t="s">
        <v>359</v>
      </c>
      <c r="AA92" s="4861" t="s">
        <v>359</v>
      </c>
      <c r="AB92" s="4861" t="s">
        <v>359</v>
      </c>
      <c r="AC92" s="4861" t="s">
        <v>359</v>
      </c>
      <c r="AD92" s="4861" t="s">
        <v>359</v>
      </c>
      <c r="AE92" s="4861" t="s">
        <v>2148</v>
      </c>
      <c r="AF92" s="4863">
        <v>2.0799999999999999E-2</v>
      </c>
      <c r="AG92" s="4861" t="s">
        <v>1764</v>
      </c>
      <c r="AH92" s="4861" t="s">
        <v>1765</v>
      </c>
      <c r="AI92" s="4861" t="s">
        <v>702</v>
      </c>
      <c r="AJ92" s="4861" t="s">
        <v>1742</v>
      </c>
      <c r="AK92" s="4861" t="s">
        <v>1115</v>
      </c>
      <c r="AL92" s="4870" t="s">
        <v>23</v>
      </c>
      <c r="AM92" s="4371" t="str">
        <f t="shared" si="7"/>
        <v>NO</v>
      </c>
      <c r="AN92" s="4861" t="s">
        <v>437</v>
      </c>
      <c r="AO92" s="4861" t="s">
        <v>437</v>
      </c>
      <c r="AP92" s="4861" t="s">
        <v>437</v>
      </c>
      <c r="AQ92" s="4865">
        <v>45292</v>
      </c>
      <c r="AR92" s="4865">
        <v>48578</v>
      </c>
      <c r="AS92" s="4870" t="s">
        <v>359</v>
      </c>
      <c r="AT92" s="4870">
        <v>1</v>
      </c>
      <c r="AU92" s="4870">
        <v>1</v>
      </c>
      <c r="AV92" s="4870">
        <v>1</v>
      </c>
      <c r="AW92" s="4870">
        <v>1</v>
      </c>
      <c r="AX92" s="4870">
        <v>1</v>
      </c>
      <c r="AY92" s="4870">
        <v>1</v>
      </c>
      <c r="AZ92" s="4870">
        <v>1</v>
      </c>
      <c r="BA92" s="4870">
        <v>1</v>
      </c>
      <c r="BB92" s="4870">
        <v>1</v>
      </c>
      <c r="BC92" s="4861" t="s">
        <v>359</v>
      </c>
      <c r="BD92" s="4861" t="s">
        <v>359</v>
      </c>
      <c r="BE92" s="4861" t="s">
        <v>359</v>
      </c>
      <c r="BF92" s="4861" t="s">
        <v>359</v>
      </c>
      <c r="BG92" s="4861" t="s">
        <v>359</v>
      </c>
      <c r="BH92" s="4861" t="s">
        <v>359</v>
      </c>
      <c r="BI92" s="4861">
        <v>1</v>
      </c>
      <c r="BJ92" s="4867">
        <v>38</v>
      </c>
      <c r="BK92" s="4867">
        <v>38</v>
      </c>
      <c r="BL92" s="4372" t="s">
        <v>574</v>
      </c>
      <c r="BM92" s="4373">
        <v>7871</v>
      </c>
      <c r="BN92" s="4372">
        <v>38</v>
      </c>
      <c r="BO92" s="4372">
        <v>38</v>
      </c>
      <c r="BP92" s="4374" t="s">
        <v>574</v>
      </c>
      <c r="BQ92" s="4373">
        <v>7871</v>
      </c>
      <c r="BR92" s="4372">
        <v>38</v>
      </c>
      <c r="BS92" s="4371" t="s">
        <v>359</v>
      </c>
      <c r="BT92" s="4374" t="s">
        <v>574</v>
      </c>
      <c r="BU92" s="4371" t="s">
        <v>359</v>
      </c>
      <c r="BV92" s="4372">
        <v>38</v>
      </c>
      <c r="BW92" s="4371" t="s">
        <v>359</v>
      </c>
      <c r="BX92" s="4374" t="s">
        <v>574</v>
      </c>
      <c r="BY92" s="4371" t="s">
        <v>359</v>
      </c>
      <c r="BZ92" s="4372">
        <v>38</v>
      </c>
      <c r="CA92" s="4371" t="s">
        <v>359</v>
      </c>
      <c r="CB92" s="4374" t="s">
        <v>574</v>
      </c>
      <c r="CC92" s="4371" t="s">
        <v>359</v>
      </c>
      <c r="CD92" s="4372">
        <v>38</v>
      </c>
      <c r="CE92" s="4371" t="s">
        <v>359</v>
      </c>
      <c r="CF92" s="4374" t="s">
        <v>574</v>
      </c>
      <c r="CG92" s="4371" t="s">
        <v>359</v>
      </c>
      <c r="CH92" s="4867">
        <v>38</v>
      </c>
      <c r="CI92" s="4371" t="s">
        <v>359</v>
      </c>
      <c r="CJ92" s="4374" t="s">
        <v>574</v>
      </c>
      <c r="CK92" s="4371" t="s">
        <v>359</v>
      </c>
      <c r="CL92" s="4868">
        <v>38</v>
      </c>
      <c r="CM92" s="4371" t="s">
        <v>359</v>
      </c>
      <c r="CN92" s="4374" t="s">
        <v>574</v>
      </c>
      <c r="CO92" s="4371" t="s">
        <v>359</v>
      </c>
      <c r="CP92" s="4867">
        <v>38</v>
      </c>
      <c r="CQ92" s="4371" t="s">
        <v>359</v>
      </c>
      <c r="CR92" s="4374" t="s">
        <v>574</v>
      </c>
      <c r="CS92" s="4371" t="s">
        <v>359</v>
      </c>
      <c r="CT92" s="4867">
        <v>38</v>
      </c>
      <c r="CU92" s="4371" t="s">
        <v>359</v>
      </c>
      <c r="CV92" s="4374" t="s">
        <v>574</v>
      </c>
      <c r="CW92" s="4371" t="s">
        <v>359</v>
      </c>
      <c r="CX92" s="4372"/>
      <c r="CY92" s="4371"/>
      <c r="CZ92" s="4374"/>
      <c r="DA92" s="4371"/>
      <c r="DB92" s="4372"/>
      <c r="DC92" s="4371"/>
      <c r="DD92" s="4374"/>
      <c r="DE92" s="4371"/>
      <c r="DF92" s="4372"/>
      <c r="DG92" s="4371"/>
      <c r="DH92" s="4374"/>
      <c r="DI92" s="4371"/>
      <c r="DJ92" s="4372"/>
      <c r="DK92" s="4371"/>
      <c r="DL92" s="4374"/>
      <c r="DM92" s="4371"/>
      <c r="DN92" s="4372"/>
      <c r="DO92" s="4371"/>
      <c r="DP92" s="4374"/>
      <c r="DQ92" s="4371"/>
      <c r="DR92" s="4372"/>
      <c r="DS92" s="4371"/>
      <c r="DT92" s="4374"/>
      <c r="DU92" s="4371"/>
      <c r="DV92" s="4869">
        <f t="shared" si="6"/>
        <v>380</v>
      </c>
      <c r="DW92" s="4861" t="s">
        <v>1069</v>
      </c>
      <c r="DX92" s="4861" t="s">
        <v>1070</v>
      </c>
      <c r="DY92" s="4861" t="s">
        <v>1766</v>
      </c>
      <c r="DZ92" s="4861" t="s">
        <v>1095</v>
      </c>
      <c r="EA92" s="4861">
        <v>3183505487</v>
      </c>
      <c r="EB92" s="4376" t="s">
        <v>1089</v>
      </c>
      <c r="EC92" s="4861" t="s">
        <v>359</v>
      </c>
      <c r="ED92" s="4861" t="s">
        <v>359</v>
      </c>
      <c r="EE92" s="4861" t="s">
        <v>359</v>
      </c>
      <c r="EF92" s="4870" t="s">
        <v>359</v>
      </c>
      <c r="EG92" s="4376" t="s">
        <v>359</v>
      </c>
      <c r="EH92" s="4376" t="s">
        <v>359</v>
      </c>
    </row>
    <row r="93" spans="1:138" s="4377" customFormat="1" ht="168.75" customHeight="1">
      <c r="A93" s="4861" t="s">
        <v>1731</v>
      </c>
      <c r="B93" s="4862">
        <v>0.25</v>
      </c>
      <c r="C93" s="4861" t="s">
        <v>2149</v>
      </c>
      <c r="D93" s="4863">
        <v>6.25E-2</v>
      </c>
      <c r="E93" s="4861" t="s">
        <v>1121</v>
      </c>
      <c r="F93" s="4861" t="s">
        <v>1774</v>
      </c>
      <c r="G93" s="4861" t="s">
        <v>1123</v>
      </c>
      <c r="H93" s="4861" t="s">
        <v>26</v>
      </c>
      <c r="I93" s="4861" t="s">
        <v>437</v>
      </c>
      <c r="J93" s="4861" t="s">
        <v>359</v>
      </c>
      <c r="K93" s="4864"/>
      <c r="L93" s="4865">
        <v>48578</v>
      </c>
      <c r="M93" s="4861" t="s">
        <v>359</v>
      </c>
      <c r="N93" s="4861" t="s">
        <v>1124</v>
      </c>
      <c r="O93" s="4861" t="s">
        <v>359</v>
      </c>
      <c r="P93" s="4861" t="s">
        <v>1124</v>
      </c>
      <c r="Q93" s="4861" t="s">
        <v>359</v>
      </c>
      <c r="R93" s="4861" t="s">
        <v>1124</v>
      </c>
      <c r="S93" s="4861" t="s">
        <v>359</v>
      </c>
      <c r="T93" s="4861" t="s">
        <v>1124</v>
      </c>
      <c r="U93" s="4861" t="s">
        <v>359</v>
      </c>
      <c r="V93" s="4861" t="s">
        <v>1124</v>
      </c>
      <c r="W93" s="4861" t="s">
        <v>359</v>
      </c>
      <c r="X93" s="4861" t="s">
        <v>359</v>
      </c>
      <c r="Y93" s="4861" t="s">
        <v>359</v>
      </c>
      <c r="Z93" s="4861" t="s">
        <v>359</v>
      </c>
      <c r="AA93" s="4861" t="s">
        <v>359</v>
      </c>
      <c r="AB93" s="4861" t="s">
        <v>359</v>
      </c>
      <c r="AC93" s="4861" t="s">
        <v>1124</v>
      </c>
      <c r="AD93" s="4861" t="s">
        <v>359</v>
      </c>
      <c r="AE93" s="4861" t="s">
        <v>2150</v>
      </c>
      <c r="AF93" s="4863">
        <v>5.3E-3</v>
      </c>
      <c r="AG93" s="4861" t="s">
        <v>2151</v>
      </c>
      <c r="AH93" s="4861" t="s">
        <v>2293</v>
      </c>
      <c r="AI93" s="4861" t="s">
        <v>702</v>
      </c>
      <c r="AJ93" s="4861" t="s">
        <v>1742</v>
      </c>
      <c r="AK93" s="4861" t="s">
        <v>1136</v>
      </c>
      <c r="AL93" s="4861" t="s">
        <v>23</v>
      </c>
      <c r="AM93" s="4371" t="str">
        <f t="shared" si="7"/>
        <v>NO</v>
      </c>
      <c r="AN93" s="4861" t="s">
        <v>437</v>
      </c>
      <c r="AO93" s="4861" t="s">
        <v>437</v>
      </c>
      <c r="AP93" s="4861"/>
      <c r="AQ93" s="4865"/>
      <c r="AR93" s="4865">
        <v>48578</v>
      </c>
      <c r="AS93" s="4862">
        <v>1</v>
      </c>
      <c r="AT93" s="4862">
        <v>1</v>
      </c>
      <c r="AU93" s="4862">
        <v>1</v>
      </c>
      <c r="AV93" s="4862">
        <v>1</v>
      </c>
      <c r="AW93" s="4862">
        <v>1</v>
      </c>
      <c r="AX93" s="4862">
        <v>1</v>
      </c>
      <c r="AY93" s="4862">
        <v>1</v>
      </c>
      <c r="AZ93" s="4862">
        <v>1</v>
      </c>
      <c r="BA93" s="4862">
        <v>1</v>
      </c>
      <c r="BB93" s="4862">
        <v>1</v>
      </c>
      <c r="BC93" s="4861" t="s">
        <v>359</v>
      </c>
      <c r="BD93" s="4861" t="s">
        <v>359</v>
      </c>
      <c r="BE93" s="4861" t="s">
        <v>359</v>
      </c>
      <c r="BF93" s="4861" t="s">
        <v>359</v>
      </c>
      <c r="BG93" s="4861" t="s">
        <v>359</v>
      </c>
      <c r="BH93" s="4861" t="s">
        <v>359</v>
      </c>
      <c r="BI93" s="4862">
        <v>1</v>
      </c>
      <c r="BJ93" s="4867">
        <v>158</v>
      </c>
      <c r="BK93" s="4867">
        <v>158</v>
      </c>
      <c r="BL93" s="4372" t="s">
        <v>574</v>
      </c>
      <c r="BM93" s="4373">
        <v>7871</v>
      </c>
      <c r="BN93" s="4372">
        <v>158</v>
      </c>
      <c r="BO93" s="4372">
        <v>166</v>
      </c>
      <c r="BP93" s="4374" t="s">
        <v>574</v>
      </c>
      <c r="BQ93" s="4373">
        <v>7871</v>
      </c>
      <c r="BR93" s="4372">
        <v>158</v>
      </c>
      <c r="BS93" s="4371" t="s">
        <v>359</v>
      </c>
      <c r="BT93" s="4374" t="s">
        <v>574</v>
      </c>
      <c r="BU93" s="4371" t="s">
        <v>359</v>
      </c>
      <c r="BV93" s="4372">
        <v>158</v>
      </c>
      <c r="BW93" s="4371" t="s">
        <v>359</v>
      </c>
      <c r="BX93" s="4374" t="s">
        <v>574</v>
      </c>
      <c r="BY93" s="4371" t="s">
        <v>359</v>
      </c>
      <c r="BZ93" s="4372">
        <v>158</v>
      </c>
      <c r="CA93" s="4371" t="s">
        <v>359</v>
      </c>
      <c r="CB93" s="4374" t="s">
        <v>574</v>
      </c>
      <c r="CC93" s="4371" t="s">
        <v>359</v>
      </c>
      <c r="CD93" s="4372">
        <v>158</v>
      </c>
      <c r="CE93" s="4371" t="s">
        <v>359</v>
      </c>
      <c r="CF93" s="4374" t="s">
        <v>574</v>
      </c>
      <c r="CG93" s="4371" t="s">
        <v>359</v>
      </c>
      <c r="CH93" s="4867">
        <v>158</v>
      </c>
      <c r="CI93" s="4371" t="s">
        <v>359</v>
      </c>
      <c r="CJ93" s="4374" t="s">
        <v>574</v>
      </c>
      <c r="CK93" s="4371" t="s">
        <v>359</v>
      </c>
      <c r="CL93" s="4868">
        <v>158</v>
      </c>
      <c r="CM93" s="4371" t="s">
        <v>359</v>
      </c>
      <c r="CN93" s="4374" t="s">
        <v>574</v>
      </c>
      <c r="CO93" s="4371" t="s">
        <v>359</v>
      </c>
      <c r="CP93" s="4867">
        <v>158</v>
      </c>
      <c r="CQ93" s="4371" t="s">
        <v>359</v>
      </c>
      <c r="CR93" s="4374" t="s">
        <v>574</v>
      </c>
      <c r="CS93" s="4371" t="s">
        <v>359</v>
      </c>
      <c r="CT93" s="4867">
        <v>158</v>
      </c>
      <c r="CU93" s="4371" t="s">
        <v>359</v>
      </c>
      <c r="CV93" s="4374" t="s">
        <v>574</v>
      </c>
      <c r="CW93" s="4371" t="s">
        <v>359</v>
      </c>
      <c r="CX93" s="4372"/>
      <c r="CY93" s="4371"/>
      <c r="CZ93" s="4374"/>
      <c r="DA93" s="4371"/>
      <c r="DB93" s="4372"/>
      <c r="DC93" s="4371"/>
      <c r="DD93" s="4374"/>
      <c r="DE93" s="4371"/>
      <c r="DF93" s="4372"/>
      <c r="DG93" s="4371"/>
      <c r="DH93" s="4374"/>
      <c r="DI93" s="4371"/>
      <c r="DJ93" s="4372"/>
      <c r="DK93" s="4371"/>
      <c r="DL93" s="4374"/>
      <c r="DM93" s="4371"/>
      <c r="DN93" s="4372"/>
      <c r="DO93" s="4371"/>
      <c r="DP93" s="4374"/>
      <c r="DQ93" s="4371"/>
      <c r="DR93" s="4372"/>
      <c r="DS93" s="4371"/>
      <c r="DT93" s="4374"/>
      <c r="DU93" s="4371"/>
      <c r="DV93" s="4869">
        <f t="shared" si="6"/>
        <v>1580</v>
      </c>
      <c r="DW93" s="4861" t="s">
        <v>1069</v>
      </c>
      <c r="DX93" s="4861" t="s">
        <v>1070</v>
      </c>
      <c r="DY93" s="4861" t="s">
        <v>1106</v>
      </c>
      <c r="DZ93" s="4861" t="s">
        <v>1107</v>
      </c>
      <c r="EA93" s="4861">
        <v>3144219306</v>
      </c>
      <c r="EB93" s="4375" t="s">
        <v>1756</v>
      </c>
      <c r="EC93" s="4870" t="s">
        <v>359</v>
      </c>
      <c r="ED93" s="4870" t="s">
        <v>359</v>
      </c>
      <c r="EE93" s="4870" t="s">
        <v>359</v>
      </c>
      <c r="EF93" s="4870" t="s">
        <v>359</v>
      </c>
      <c r="EG93" s="4870" t="s">
        <v>359</v>
      </c>
      <c r="EH93" s="4376" t="s">
        <v>359</v>
      </c>
    </row>
    <row r="94" spans="1:138" s="4377" customFormat="1" ht="168.75" customHeight="1">
      <c r="A94" s="4861" t="s">
        <v>1731</v>
      </c>
      <c r="B94" s="4862">
        <v>0.25</v>
      </c>
      <c r="C94" s="4861" t="s">
        <v>2149</v>
      </c>
      <c r="D94" s="4863">
        <v>6.25E-2</v>
      </c>
      <c r="E94" s="4861" t="s">
        <v>1121</v>
      </c>
      <c r="F94" s="4861" t="s">
        <v>1778</v>
      </c>
      <c r="G94" s="4861" t="s">
        <v>1123</v>
      </c>
      <c r="H94" s="4861" t="s">
        <v>26</v>
      </c>
      <c r="I94" s="4861" t="s">
        <v>437</v>
      </c>
      <c r="J94" s="4861" t="s">
        <v>359</v>
      </c>
      <c r="K94" s="4864"/>
      <c r="L94" s="4865">
        <v>48578</v>
      </c>
      <c r="M94" s="4861" t="s">
        <v>359</v>
      </c>
      <c r="N94" s="4861" t="s">
        <v>1124</v>
      </c>
      <c r="O94" s="4861" t="s">
        <v>359</v>
      </c>
      <c r="P94" s="4861" t="s">
        <v>1124</v>
      </c>
      <c r="Q94" s="4861" t="s">
        <v>359</v>
      </c>
      <c r="R94" s="4861" t="s">
        <v>1124</v>
      </c>
      <c r="S94" s="4861" t="s">
        <v>359</v>
      </c>
      <c r="T94" s="4861" t="s">
        <v>1124</v>
      </c>
      <c r="U94" s="4861" t="s">
        <v>359</v>
      </c>
      <c r="V94" s="4861" t="s">
        <v>1124</v>
      </c>
      <c r="W94" s="4861" t="s">
        <v>359</v>
      </c>
      <c r="X94" s="4861" t="s">
        <v>359</v>
      </c>
      <c r="Y94" s="4861" t="s">
        <v>359</v>
      </c>
      <c r="Z94" s="4861" t="s">
        <v>359</v>
      </c>
      <c r="AA94" s="4861" t="s">
        <v>359</v>
      </c>
      <c r="AB94" s="4861" t="s">
        <v>359</v>
      </c>
      <c r="AC94" s="4861" t="s">
        <v>1124</v>
      </c>
      <c r="AD94" s="4861" t="s">
        <v>359</v>
      </c>
      <c r="AE94" s="4861" t="s">
        <v>2153</v>
      </c>
      <c r="AF94" s="4863">
        <v>4.4000000000000003E-3</v>
      </c>
      <c r="AG94" s="4861" t="s">
        <v>1779</v>
      </c>
      <c r="AH94" s="4861" t="s">
        <v>1780</v>
      </c>
      <c r="AI94" s="4861" t="s">
        <v>702</v>
      </c>
      <c r="AJ94" s="4861" t="s">
        <v>1742</v>
      </c>
      <c r="AK94" s="4861" t="s">
        <v>1781</v>
      </c>
      <c r="AL94" s="4861" t="s">
        <v>23</v>
      </c>
      <c r="AM94" s="4371" t="str">
        <f t="shared" si="7"/>
        <v>NO</v>
      </c>
      <c r="AN94" s="4861" t="s">
        <v>437</v>
      </c>
      <c r="AO94" s="4862">
        <v>1</v>
      </c>
      <c r="AP94" s="4861">
        <v>2021</v>
      </c>
      <c r="AQ94" s="4865">
        <v>45200</v>
      </c>
      <c r="AR94" s="4865">
        <v>48578</v>
      </c>
      <c r="AS94" s="4862">
        <v>1</v>
      </c>
      <c r="AT94" s="4862">
        <v>1</v>
      </c>
      <c r="AU94" s="4862">
        <v>1</v>
      </c>
      <c r="AV94" s="4862">
        <v>1</v>
      </c>
      <c r="AW94" s="4862">
        <v>1</v>
      </c>
      <c r="AX94" s="4862">
        <v>1</v>
      </c>
      <c r="AY94" s="4862">
        <v>1</v>
      </c>
      <c r="AZ94" s="4862">
        <v>1</v>
      </c>
      <c r="BA94" s="4862">
        <v>1</v>
      </c>
      <c r="BB94" s="4862">
        <v>1</v>
      </c>
      <c r="BC94" s="4861" t="s">
        <v>359</v>
      </c>
      <c r="BD94" s="4861" t="s">
        <v>359</v>
      </c>
      <c r="BE94" s="4861" t="s">
        <v>359</v>
      </c>
      <c r="BF94" s="4861" t="s">
        <v>359</v>
      </c>
      <c r="BG94" s="4861" t="s">
        <v>359</v>
      </c>
      <c r="BH94" s="4861" t="s">
        <v>359</v>
      </c>
      <c r="BI94" s="4862">
        <v>1</v>
      </c>
      <c r="BJ94" s="4867">
        <v>208</v>
      </c>
      <c r="BK94" s="4867">
        <v>208</v>
      </c>
      <c r="BL94" s="4372" t="s">
        <v>574</v>
      </c>
      <c r="BM94" s="4373">
        <v>7871</v>
      </c>
      <c r="BN94" s="4372">
        <v>208</v>
      </c>
      <c r="BO94" s="4372">
        <v>208</v>
      </c>
      <c r="BP94" s="4374" t="s">
        <v>574</v>
      </c>
      <c r="BQ94" s="4373">
        <v>7871</v>
      </c>
      <c r="BR94" s="4372">
        <v>208</v>
      </c>
      <c r="BS94" s="4371" t="s">
        <v>359</v>
      </c>
      <c r="BT94" s="4374" t="s">
        <v>574</v>
      </c>
      <c r="BU94" s="4371" t="s">
        <v>359</v>
      </c>
      <c r="BV94" s="4372">
        <v>208</v>
      </c>
      <c r="BW94" s="4371" t="s">
        <v>359</v>
      </c>
      <c r="BX94" s="4374" t="s">
        <v>574</v>
      </c>
      <c r="BY94" s="4371" t="s">
        <v>359</v>
      </c>
      <c r="BZ94" s="4372">
        <v>208</v>
      </c>
      <c r="CA94" s="4371" t="s">
        <v>359</v>
      </c>
      <c r="CB94" s="4374" t="s">
        <v>574</v>
      </c>
      <c r="CC94" s="4371" t="s">
        <v>359</v>
      </c>
      <c r="CD94" s="4372">
        <v>208</v>
      </c>
      <c r="CE94" s="4371" t="s">
        <v>359</v>
      </c>
      <c r="CF94" s="4374" t="s">
        <v>574</v>
      </c>
      <c r="CG94" s="4371" t="s">
        <v>359</v>
      </c>
      <c r="CH94" s="4867">
        <v>208</v>
      </c>
      <c r="CI94" s="4371" t="s">
        <v>359</v>
      </c>
      <c r="CJ94" s="4374" t="s">
        <v>574</v>
      </c>
      <c r="CK94" s="4371" t="s">
        <v>359</v>
      </c>
      <c r="CL94" s="4868">
        <v>208</v>
      </c>
      <c r="CM94" s="4371" t="s">
        <v>359</v>
      </c>
      <c r="CN94" s="4374" t="s">
        <v>574</v>
      </c>
      <c r="CO94" s="4371" t="s">
        <v>359</v>
      </c>
      <c r="CP94" s="4867">
        <v>208</v>
      </c>
      <c r="CQ94" s="4371" t="s">
        <v>359</v>
      </c>
      <c r="CR94" s="4374" t="s">
        <v>574</v>
      </c>
      <c r="CS94" s="4371" t="s">
        <v>359</v>
      </c>
      <c r="CT94" s="4867">
        <v>208</v>
      </c>
      <c r="CU94" s="4371" t="s">
        <v>359</v>
      </c>
      <c r="CV94" s="4374" t="s">
        <v>574</v>
      </c>
      <c r="CW94" s="4371" t="s">
        <v>359</v>
      </c>
      <c r="CX94" s="4372"/>
      <c r="CY94" s="4371"/>
      <c r="CZ94" s="4374"/>
      <c r="DA94" s="4371"/>
      <c r="DB94" s="4372"/>
      <c r="DC94" s="4371"/>
      <c r="DD94" s="4374"/>
      <c r="DE94" s="4371"/>
      <c r="DF94" s="4372"/>
      <c r="DG94" s="4371"/>
      <c r="DH94" s="4374"/>
      <c r="DI94" s="4371"/>
      <c r="DJ94" s="4372"/>
      <c r="DK94" s="4371"/>
      <c r="DL94" s="4374"/>
      <c r="DM94" s="4371"/>
      <c r="DN94" s="4372"/>
      <c r="DO94" s="4371"/>
      <c r="DP94" s="4374"/>
      <c r="DQ94" s="4371"/>
      <c r="DR94" s="4372"/>
      <c r="DS94" s="4371"/>
      <c r="DT94" s="4374"/>
      <c r="DU94" s="4371"/>
      <c r="DV94" s="4869">
        <f t="shared" si="6"/>
        <v>2080</v>
      </c>
      <c r="DW94" s="4861" t="s">
        <v>1069</v>
      </c>
      <c r="DX94" s="4861" t="s">
        <v>1070</v>
      </c>
      <c r="DY94" s="4861" t="s">
        <v>1106</v>
      </c>
      <c r="DZ94" s="4861" t="s">
        <v>1107</v>
      </c>
      <c r="EA94" s="4861">
        <v>3144219306</v>
      </c>
      <c r="EB94" s="4375" t="s">
        <v>1756</v>
      </c>
      <c r="EC94" s="4870" t="s">
        <v>359</v>
      </c>
      <c r="ED94" s="4870" t="s">
        <v>359</v>
      </c>
      <c r="EE94" s="4870" t="s">
        <v>359</v>
      </c>
      <c r="EF94" s="4870" t="s">
        <v>359</v>
      </c>
      <c r="EG94" s="4870" t="s">
        <v>359</v>
      </c>
      <c r="EH94" s="4376" t="s">
        <v>359</v>
      </c>
    </row>
    <row r="95" spans="1:138" s="4377" customFormat="1" ht="94.5">
      <c r="A95" s="4861" t="s">
        <v>1731</v>
      </c>
      <c r="B95" s="4862">
        <v>0.25</v>
      </c>
      <c r="C95" s="4861" t="s">
        <v>2149</v>
      </c>
      <c r="D95" s="4863">
        <v>6.25E-2</v>
      </c>
      <c r="E95" s="4861" t="s">
        <v>1121</v>
      </c>
      <c r="F95" s="4861" t="s">
        <v>1769</v>
      </c>
      <c r="G95" s="4861" t="s">
        <v>1123</v>
      </c>
      <c r="H95" s="4861" t="s">
        <v>26</v>
      </c>
      <c r="I95" s="4861" t="s">
        <v>437</v>
      </c>
      <c r="J95" s="4861" t="s">
        <v>359</v>
      </c>
      <c r="K95" s="4864"/>
      <c r="L95" s="4865">
        <v>48578</v>
      </c>
      <c r="M95" s="4861" t="s">
        <v>359</v>
      </c>
      <c r="N95" s="4861" t="s">
        <v>1124</v>
      </c>
      <c r="O95" s="4861" t="s">
        <v>359</v>
      </c>
      <c r="P95" s="4861" t="s">
        <v>1124</v>
      </c>
      <c r="Q95" s="4861" t="s">
        <v>359</v>
      </c>
      <c r="R95" s="4861" t="s">
        <v>1124</v>
      </c>
      <c r="S95" s="4861" t="s">
        <v>359</v>
      </c>
      <c r="T95" s="4861" t="s">
        <v>1124</v>
      </c>
      <c r="U95" s="4861" t="s">
        <v>359</v>
      </c>
      <c r="V95" s="4861" t="s">
        <v>1124</v>
      </c>
      <c r="W95" s="4861" t="s">
        <v>359</v>
      </c>
      <c r="X95" s="4861" t="s">
        <v>359</v>
      </c>
      <c r="Y95" s="4861" t="s">
        <v>359</v>
      </c>
      <c r="Z95" s="4861" t="s">
        <v>359</v>
      </c>
      <c r="AA95" s="4861" t="s">
        <v>359</v>
      </c>
      <c r="AB95" s="4861" t="s">
        <v>359</v>
      </c>
      <c r="AC95" s="4861" t="s">
        <v>1124</v>
      </c>
      <c r="AD95" s="4861" t="s">
        <v>359</v>
      </c>
      <c r="AE95" s="4861" t="s">
        <v>2154</v>
      </c>
      <c r="AF95" s="4863">
        <v>4.4000000000000003E-3</v>
      </c>
      <c r="AG95" s="4861" t="s">
        <v>1783</v>
      </c>
      <c r="AH95" s="4861" t="s">
        <v>1143</v>
      </c>
      <c r="AI95" s="4861" t="s">
        <v>702</v>
      </c>
      <c r="AJ95" s="4861" t="s">
        <v>1742</v>
      </c>
      <c r="AK95" s="4861" t="s">
        <v>1781</v>
      </c>
      <c r="AL95" s="4861" t="s">
        <v>20</v>
      </c>
      <c r="AM95" s="4371" t="str">
        <f t="shared" si="7"/>
        <v>NO</v>
      </c>
      <c r="AN95" s="4861" t="s">
        <v>437</v>
      </c>
      <c r="AO95" s="4861">
        <v>2</v>
      </c>
      <c r="AP95" s="4861">
        <v>2022</v>
      </c>
      <c r="AQ95" s="4865">
        <v>45200</v>
      </c>
      <c r="AR95" s="4865">
        <v>48578</v>
      </c>
      <c r="AS95" s="4861">
        <v>2</v>
      </c>
      <c r="AT95" s="4861">
        <v>4</v>
      </c>
      <c r="AU95" s="4861">
        <v>4</v>
      </c>
      <c r="AV95" s="4861">
        <v>4</v>
      </c>
      <c r="AW95" s="4861">
        <v>4</v>
      </c>
      <c r="AX95" s="4861">
        <v>4</v>
      </c>
      <c r="AY95" s="4861">
        <v>4</v>
      </c>
      <c r="AZ95" s="4861">
        <v>4</v>
      </c>
      <c r="BA95" s="4861">
        <v>4</v>
      </c>
      <c r="BB95" s="4861">
        <v>4</v>
      </c>
      <c r="BC95" s="4861" t="s">
        <v>359</v>
      </c>
      <c r="BD95" s="4861" t="s">
        <v>359</v>
      </c>
      <c r="BE95" s="4861" t="s">
        <v>359</v>
      </c>
      <c r="BF95" s="4861" t="s">
        <v>359</v>
      </c>
      <c r="BG95" s="4861" t="s">
        <v>359</v>
      </c>
      <c r="BH95" s="4861" t="s">
        <v>359</v>
      </c>
      <c r="BI95" s="4861">
        <v>38</v>
      </c>
      <c r="BJ95" s="4867">
        <v>43</v>
      </c>
      <c r="BK95" s="4867">
        <v>43</v>
      </c>
      <c r="BL95" s="4372" t="s">
        <v>574</v>
      </c>
      <c r="BM95" s="4373">
        <v>7871</v>
      </c>
      <c r="BN95" s="4372">
        <v>43</v>
      </c>
      <c r="BO95" s="4372">
        <v>43</v>
      </c>
      <c r="BP95" s="4374" t="s">
        <v>574</v>
      </c>
      <c r="BQ95" s="4373">
        <v>7871</v>
      </c>
      <c r="BR95" s="4372">
        <v>43</v>
      </c>
      <c r="BS95" s="4371" t="s">
        <v>359</v>
      </c>
      <c r="BT95" s="4374" t="s">
        <v>574</v>
      </c>
      <c r="BU95" s="4371" t="s">
        <v>359</v>
      </c>
      <c r="BV95" s="4372">
        <v>43</v>
      </c>
      <c r="BW95" s="4371" t="s">
        <v>359</v>
      </c>
      <c r="BX95" s="4374" t="s">
        <v>574</v>
      </c>
      <c r="BY95" s="4371" t="s">
        <v>359</v>
      </c>
      <c r="BZ95" s="4372">
        <v>43</v>
      </c>
      <c r="CA95" s="4371" t="s">
        <v>359</v>
      </c>
      <c r="CB95" s="4374" t="s">
        <v>574</v>
      </c>
      <c r="CC95" s="4371" t="s">
        <v>359</v>
      </c>
      <c r="CD95" s="4372">
        <v>43</v>
      </c>
      <c r="CE95" s="4371" t="s">
        <v>359</v>
      </c>
      <c r="CF95" s="4374" t="s">
        <v>574</v>
      </c>
      <c r="CG95" s="4371" t="s">
        <v>359</v>
      </c>
      <c r="CH95" s="4867">
        <v>43</v>
      </c>
      <c r="CI95" s="4371" t="s">
        <v>359</v>
      </c>
      <c r="CJ95" s="4374" t="s">
        <v>574</v>
      </c>
      <c r="CK95" s="4371" t="s">
        <v>359</v>
      </c>
      <c r="CL95" s="4868">
        <v>43</v>
      </c>
      <c r="CM95" s="4371" t="s">
        <v>359</v>
      </c>
      <c r="CN95" s="4374" t="s">
        <v>574</v>
      </c>
      <c r="CO95" s="4371" t="s">
        <v>359</v>
      </c>
      <c r="CP95" s="4867">
        <v>43</v>
      </c>
      <c r="CQ95" s="4371" t="s">
        <v>359</v>
      </c>
      <c r="CR95" s="4374" t="s">
        <v>574</v>
      </c>
      <c r="CS95" s="4371" t="s">
        <v>359</v>
      </c>
      <c r="CT95" s="4867">
        <v>43</v>
      </c>
      <c r="CU95" s="4371" t="s">
        <v>359</v>
      </c>
      <c r="CV95" s="4374" t="s">
        <v>574</v>
      </c>
      <c r="CW95" s="4371" t="s">
        <v>359</v>
      </c>
      <c r="CX95" s="4372"/>
      <c r="CY95" s="4371"/>
      <c r="CZ95" s="4374"/>
      <c r="DA95" s="4371"/>
      <c r="DB95" s="4372"/>
      <c r="DC95" s="4371"/>
      <c r="DD95" s="4374"/>
      <c r="DE95" s="4371"/>
      <c r="DF95" s="4372"/>
      <c r="DG95" s="4371"/>
      <c r="DH95" s="4374"/>
      <c r="DI95" s="4371"/>
      <c r="DJ95" s="4372"/>
      <c r="DK95" s="4371"/>
      <c r="DL95" s="4374"/>
      <c r="DM95" s="4371"/>
      <c r="DN95" s="4372"/>
      <c r="DO95" s="4371"/>
      <c r="DP95" s="4374"/>
      <c r="DQ95" s="4371"/>
      <c r="DR95" s="4372"/>
      <c r="DS95" s="4371"/>
      <c r="DT95" s="4374"/>
      <c r="DU95" s="4371"/>
      <c r="DV95" s="4869">
        <f t="shared" si="6"/>
        <v>430</v>
      </c>
      <c r="DW95" s="4861" t="s">
        <v>1069</v>
      </c>
      <c r="DX95" s="4861" t="s">
        <v>1070</v>
      </c>
      <c r="DY95" s="4861" t="s">
        <v>1106</v>
      </c>
      <c r="DZ95" s="4861" t="s">
        <v>1107</v>
      </c>
      <c r="EA95" s="4861">
        <v>3144219306</v>
      </c>
      <c r="EB95" s="4375" t="s">
        <v>1756</v>
      </c>
      <c r="EC95" s="4376" t="s">
        <v>359</v>
      </c>
      <c r="ED95" s="4861" t="s">
        <v>359</v>
      </c>
      <c r="EE95" s="4861" t="s">
        <v>359</v>
      </c>
      <c r="EF95" s="4861" t="s">
        <v>359</v>
      </c>
      <c r="EG95" s="4870" t="s">
        <v>359</v>
      </c>
      <c r="EH95" s="4376" t="s">
        <v>359</v>
      </c>
    </row>
    <row r="96" spans="1:138" s="4377" customFormat="1" ht="126">
      <c r="A96" s="4861" t="s">
        <v>1731</v>
      </c>
      <c r="B96" s="4862">
        <v>0.25</v>
      </c>
      <c r="C96" s="4861" t="s">
        <v>2149</v>
      </c>
      <c r="D96" s="4863">
        <v>6.25E-2</v>
      </c>
      <c r="E96" s="4861" t="s">
        <v>1121</v>
      </c>
      <c r="F96" s="4861" t="s">
        <v>1784</v>
      </c>
      <c r="G96" s="4861" t="s">
        <v>1123</v>
      </c>
      <c r="H96" s="4861" t="s">
        <v>26</v>
      </c>
      <c r="I96" s="4861" t="s">
        <v>437</v>
      </c>
      <c r="J96" s="4861" t="s">
        <v>359</v>
      </c>
      <c r="K96" s="4864"/>
      <c r="L96" s="4865">
        <v>48578</v>
      </c>
      <c r="M96" s="4861" t="s">
        <v>359</v>
      </c>
      <c r="N96" s="4861" t="s">
        <v>1124</v>
      </c>
      <c r="O96" s="4861" t="s">
        <v>359</v>
      </c>
      <c r="P96" s="4861" t="s">
        <v>1124</v>
      </c>
      <c r="Q96" s="4861" t="s">
        <v>359</v>
      </c>
      <c r="R96" s="4861" t="s">
        <v>1124</v>
      </c>
      <c r="S96" s="4861" t="s">
        <v>359</v>
      </c>
      <c r="T96" s="4861" t="s">
        <v>1124</v>
      </c>
      <c r="U96" s="4861" t="s">
        <v>359</v>
      </c>
      <c r="V96" s="4861" t="s">
        <v>1124</v>
      </c>
      <c r="W96" s="4861" t="s">
        <v>359</v>
      </c>
      <c r="X96" s="4861" t="s">
        <v>359</v>
      </c>
      <c r="Y96" s="4861" t="s">
        <v>359</v>
      </c>
      <c r="Z96" s="4861" t="s">
        <v>359</v>
      </c>
      <c r="AA96" s="4861" t="s">
        <v>359</v>
      </c>
      <c r="AB96" s="4861" t="s">
        <v>359</v>
      </c>
      <c r="AC96" s="4861" t="s">
        <v>1124</v>
      </c>
      <c r="AD96" s="4861" t="s">
        <v>359</v>
      </c>
      <c r="AE96" s="4861" t="s">
        <v>2155</v>
      </c>
      <c r="AF96" s="4863">
        <v>4.4000000000000003E-3</v>
      </c>
      <c r="AG96" s="4861" t="s">
        <v>1785</v>
      </c>
      <c r="AH96" s="4861" t="s">
        <v>1146</v>
      </c>
      <c r="AI96" s="4861" t="s">
        <v>702</v>
      </c>
      <c r="AJ96" s="4861" t="s">
        <v>1786</v>
      </c>
      <c r="AK96" s="4861" t="s">
        <v>5</v>
      </c>
      <c r="AL96" s="4861" t="s">
        <v>20</v>
      </c>
      <c r="AM96" s="4371" t="str">
        <f t="shared" si="7"/>
        <v>NO</v>
      </c>
      <c r="AN96" s="4861" t="s">
        <v>437</v>
      </c>
      <c r="AO96" s="4861">
        <v>2</v>
      </c>
      <c r="AP96" s="4861">
        <v>2022</v>
      </c>
      <c r="AQ96" s="4865">
        <v>45078</v>
      </c>
      <c r="AR96" s="4865">
        <v>48578</v>
      </c>
      <c r="AS96" s="4861">
        <v>2</v>
      </c>
      <c r="AT96" s="4861">
        <v>2</v>
      </c>
      <c r="AU96" s="4861">
        <v>2</v>
      </c>
      <c r="AV96" s="4861">
        <v>2</v>
      </c>
      <c r="AW96" s="4861">
        <v>2</v>
      </c>
      <c r="AX96" s="4861">
        <v>2</v>
      </c>
      <c r="AY96" s="4861">
        <v>2</v>
      </c>
      <c r="AZ96" s="4861">
        <v>2</v>
      </c>
      <c r="BA96" s="4861">
        <v>2</v>
      </c>
      <c r="BB96" s="4861">
        <v>2</v>
      </c>
      <c r="BC96" s="4861"/>
      <c r="BD96" s="4861"/>
      <c r="BE96" s="4861"/>
      <c r="BF96" s="4861"/>
      <c r="BG96" s="4861"/>
      <c r="BH96" s="4861"/>
      <c r="BI96" s="4861">
        <v>20</v>
      </c>
      <c r="BJ96" s="4867">
        <v>7</v>
      </c>
      <c r="BK96" s="4867">
        <v>7</v>
      </c>
      <c r="BL96" s="4372" t="s">
        <v>1787</v>
      </c>
      <c r="BM96" s="4373">
        <v>7610</v>
      </c>
      <c r="BN96" s="4372">
        <v>8</v>
      </c>
      <c r="BO96" s="4372">
        <v>8</v>
      </c>
      <c r="BP96" s="4374" t="s">
        <v>1787</v>
      </c>
      <c r="BQ96" s="4373">
        <v>7610</v>
      </c>
      <c r="BR96" s="4372">
        <v>8</v>
      </c>
      <c r="BS96" s="4371"/>
      <c r="BT96" s="4374" t="s">
        <v>1787</v>
      </c>
      <c r="BU96" s="4371"/>
      <c r="BV96" s="4372">
        <v>8</v>
      </c>
      <c r="BW96" s="4371"/>
      <c r="BX96" s="4374" t="s">
        <v>1787</v>
      </c>
      <c r="BY96" s="4371"/>
      <c r="BZ96" s="4372">
        <v>8</v>
      </c>
      <c r="CA96" s="4371"/>
      <c r="CB96" s="4374" t="s">
        <v>1787</v>
      </c>
      <c r="CC96" s="4371"/>
      <c r="CD96" s="4372">
        <v>8</v>
      </c>
      <c r="CE96" s="4371"/>
      <c r="CF96" s="4374" t="s">
        <v>1787</v>
      </c>
      <c r="CG96" s="4371"/>
      <c r="CH96" s="4867">
        <v>8</v>
      </c>
      <c r="CI96" s="4371"/>
      <c r="CJ96" s="4374" t="s">
        <v>1787</v>
      </c>
      <c r="CK96" s="4371"/>
      <c r="CL96" s="4868">
        <v>8</v>
      </c>
      <c r="CM96" s="4371"/>
      <c r="CN96" s="4374" t="s">
        <v>1787</v>
      </c>
      <c r="CO96" s="4371"/>
      <c r="CP96" s="4867" t="s">
        <v>2156</v>
      </c>
      <c r="CQ96" s="4371"/>
      <c r="CR96" s="4374" t="s">
        <v>1787</v>
      </c>
      <c r="CS96" s="4371"/>
      <c r="CT96" s="4867" t="s">
        <v>2156</v>
      </c>
      <c r="CU96" s="4371"/>
      <c r="CV96" s="4374" t="s">
        <v>1787</v>
      </c>
      <c r="CW96" s="4371"/>
      <c r="CX96" s="4372"/>
      <c r="CY96" s="4371"/>
      <c r="CZ96" s="4374"/>
      <c r="DA96" s="4371"/>
      <c r="DB96" s="4372"/>
      <c r="DC96" s="4371"/>
      <c r="DD96" s="4374"/>
      <c r="DE96" s="4371"/>
      <c r="DF96" s="4372"/>
      <c r="DG96" s="4371"/>
      <c r="DH96" s="4374"/>
      <c r="DI96" s="4371"/>
      <c r="DJ96" s="4372"/>
      <c r="DK96" s="4371"/>
      <c r="DL96" s="4374"/>
      <c r="DM96" s="4371"/>
      <c r="DN96" s="4372"/>
      <c r="DO96" s="4371"/>
      <c r="DP96" s="4374"/>
      <c r="DQ96" s="4371"/>
      <c r="DR96" s="4372"/>
      <c r="DS96" s="4371"/>
      <c r="DT96" s="4374"/>
      <c r="DU96" s="4371"/>
      <c r="DV96" s="4869">
        <v>67</v>
      </c>
      <c r="DW96" s="4861" t="s">
        <v>1148</v>
      </c>
      <c r="DX96" s="4861" t="s">
        <v>60</v>
      </c>
      <c r="DY96" s="4861" t="s">
        <v>1149</v>
      </c>
      <c r="DZ96" s="4861" t="s">
        <v>2157</v>
      </c>
      <c r="EA96" s="4861">
        <v>3163738893</v>
      </c>
      <c r="EB96" s="4375" t="s">
        <v>2158</v>
      </c>
      <c r="EC96" s="4861"/>
      <c r="ED96" s="4861"/>
      <c r="EE96" s="4861"/>
      <c r="EF96" s="4861"/>
      <c r="EG96" s="4870"/>
      <c r="EH96" s="4376"/>
    </row>
    <row r="97" spans="1:138" s="4377" customFormat="1" ht="110.25">
      <c r="A97" s="4861" t="s">
        <v>1731</v>
      </c>
      <c r="B97" s="4862">
        <v>0.25</v>
      </c>
      <c r="C97" s="4861" t="s">
        <v>2149</v>
      </c>
      <c r="D97" s="4863">
        <v>6.25E-2</v>
      </c>
      <c r="E97" s="4861" t="s">
        <v>1121</v>
      </c>
      <c r="F97" s="4861" t="s">
        <v>1788</v>
      </c>
      <c r="G97" s="4861" t="s">
        <v>1123</v>
      </c>
      <c r="H97" s="4861" t="s">
        <v>26</v>
      </c>
      <c r="I97" s="4861" t="s">
        <v>437</v>
      </c>
      <c r="J97" s="4861" t="s">
        <v>359</v>
      </c>
      <c r="K97" s="4864"/>
      <c r="L97" s="4865">
        <v>48578</v>
      </c>
      <c r="M97" s="4861" t="s">
        <v>359</v>
      </c>
      <c r="N97" s="4861" t="s">
        <v>1124</v>
      </c>
      <c r="O97" s="4861" t="s">
        <v>359</v>
      </c>
      <c r="P97" s="4861" t="s">
        <v>1124</v>
      </c>
      <c r="Q97" s="4861" t="s">
        <v>359</v>
      </c>
      <c r="R97" s="4861" t="s">
        <v>1124</v>
      </c>
      <c r="S97" s="4861" t="s">
        <v>359</v>
      </c>
      <c r="T97" s="4861" t="s">
        <v>1124</v>
      </c>
      <c r="U97" s="4861" t="s">
        <v>359</v>
      </c>
      <c r="V97" s="4861" t="s">
        <v>1124</v>
      </c>
      <c r="W97" s="4861" t="s">
        <v>359</v>
      </c>
      <c r="X97" s="4861" t="s">
        <v>359</v>
      </c>
      <c r="Y97" s="4861" t="s">
        <v>359</v>
      </c>
      <c r="Z97" s="4861" t="s">
        <v>359</v>
      </c>
      <c r="AA97" s="4861" t="s">
        <v>359</v>
      </c>
      <c r="AB97" s="4861" t="s">
        <v>359</v>
      </c>
      <c r="AC97" s="4861" t="s">
        <v>1124</v>
      </c>
      <c r="AD97" s="4861" t="s">
        <v>359</v>
      </c>
      <c r="AE97" s="4861" t="s">
        <v>2160</v>
      </c>
      <c r="AF97" s="4863">
        <v>4.4000000000000003E-3</v>
      </c>
      <c r="AG97" s="4861" t="s">
        <v>1790</v>
      </c>
      <c r="AH97" s="4861" t="s">
        <v>1791</v>
      </c>
      <c r="AI97" s="4861" t="s">
        <v>1367</v>
      </c>
      <c r="AJ97" s="4861" t="s">
        <v>1155</v>
      </c>
      <c r="AK97" s="4861" t="s">
        <v>1792</v>
      </c>
      <c r="AL97" s="4861" t="s">
        <v>20</v>
      </c>
      <c r="AM97" s="4371" t="str">
        <f t="shared" si="7"/>
        <v>SI</v>
      </c>
      <c r="AN97" s="4861">
        <v>116</v>
      </c>
      <c r="AO97" s="4861">
        <v>40</v>
      </c>
      <c r="AP97" s="4861">
        <v>2022</v>
      </c>
      <c r="AQ97" s="4865">
        <v>45078</v>
      </c>
      <c r="AR97" s="4865">
        <v>48578</v>
      </c>
      <c r="AS97" s="4861">
        <v>50</v>
      </c>
      <c r="AT97" s="4861">
        <v>50</v>
      </c>
      <c r="AU97" s="4861">
        <v>50</v>
      </c>
      <c r="AV97" s="4861">
        <v>50</v>
      </c>
      <c r="AW97" s="4861">
        <v>50</v>
      </c>
      <c r="AX97" s="4861">
        <v>50</v>
      </c>
      <c r="AY97" s="4861">
        <v>50</v>
      </c>
      <c r="AZ97" s="4861">
        <v>50</v>
      </c>
      <c r="BA97" s="4861">
        <v>50</v>
      </c>
      <c r="BB97" s="4861">
        <v>50</v>
      </c>
      <c r="BC97" s="4861" t="s">
        <v>359</v>
      </c>
      <c r="BD97" s="4861" t="s">
        <v>359</v>
      </c>
      <c r="BE97" s="4861" t="s">
        <v>359</v>
      </c>
      <c r="BF97" s="4861" t="s">
        <v>359</v>
      </c>
      <c r="BG97" s="4861" t="s">
        <v>359</v>
      </c>
      <c r="BH97" s="4861" t="s">
        <v>359</v>
      </c>
      <c r="BI97" s="4861">
        <v>500</v>
      </c>
      <c r="BJ97" s="4867">
        <v>345</v>
      </c>
      <c r="BK97" s="4867">
        <v>345</v>
      </c>
      <c r="BL97" s="4372" t="s">
        <v>1157</v>
      </c>
      <c r="BM97" s="4373">
        <v>7610</v>
      </c>
      <c r="BN97" s="4372">
        <v>345</v>
      </c>
      <c r="BO97" s="4372">
        <v>345</v>
      </c>
      <c r="BP97" s="4374" t="s">
        <v>1157</v>
      </c>
      <c r="BQ97" s="4373">
        <v>7610</v>
      </c>
      <c r="BR97" s="4372">
        <v>345</v>
      </c>
      <c r="BS97" s="4371" t="s">
        <v>359</v>
      </c>
      <c r="BT97" s="4374" t="s">
        <v>1157</v>
      </c>
      <c r="BU97" s="4371" t="s">
        <v>359</v>
      </c>
      <c r="BV97" s="4372">
        <v>345</v>
      </c>
      <c r="BW97" s="4371" t="s">
        <v>359</v>
      </c>
      <c r="BX97" s="4374" t="s">
        <v>1157</v>
      </c>
      <c r="BY97" s="4371" t="s">
        <v>359</v>
      </c>
      <c r="BZ97" s="4372">
        <v>345</v>
      </c>
      <c r="CA97" s="4371" t="s">
        <v>359</v>
      </c>
      <c r="CB97" s="4374" t="s">
        <v>1157</v>
      </c>
      <c r="CC97" s="4371" t="s">
        <v>359</v>
      </c>
      <c r="CD97" s="4372">
        <v>345</v>
      </c>
      <c r="CE97" s="4371" t="s">
        <v>359</v>
      </c>
      <c r="CF97" s="4374" t="s">
        <v>1157</v>
      </c>
      <c r="CG97" s="4371" t="s">
        <v>359</v>
      </c>
      <c r="CH97" s="4867">
        <v>345</v>
      </c>
      <c r="CI97" s="4371" t="s">
        <v>359</v>
      </c>
      <c r="CJ97" s="4374" t="s">
        <v>1157</v>
      </c>
      <c r="CK97" s="4371" t="s">
        <v>359</v>
      </c>
      <c r="CL97" s="4868">
        <v>345</v>
      </c>
      <c r="CM97" s="4371" t="s">
        <v>359</v>
      </c>
      <c r="CN97" s="4374" t="s">
        <v>1157</v>
      </c>
      <c r="CO97" s="4371" t="s">
        <v>359</v>
      </c>
      <c r="CP97" s="4867">
        <v>345</v>
      </c>
      <c r="CQ97" s="4371" t="s">
        <v>359</v>
      </c>
      <c r="CR97" s="4374" t="s">
        <v>1157</v>
      </c>
      <c r="CS97" s="4371" t="s">
        <v>359</v>
      </c>
      <c r="CT97" s="4867">
        <v>345</v>
      </c>
      <c r="CU97" s="4371" t="s">
        <v>359</v>
      </c>
      <c r="CV97" s="4374" t="s">
        <v>1157</v>
      </c>
      <c r="CW97" s="4371" t="s">
        <v>359</v>
      </c>
      <c r="CX97" s="4372"/>
      <c r="CY97" s="4371"/>
      <c r="CZ97" s="4374"/>
      <c r="DA97" s="4371"/>
      <c r="DB97" s="4372"/>
      <c r="DC97" s="4371"/>
      <c r="DD97" s="4374"/>
      <c r="DE97" s="4371"/>
      <c r="DF97" s="4372"/>
      <c r="DG97" s="4371"/>
      <c r="DH97" s="4374"/>
      <c r="DI97" s="4371"/>
      <c r="DJ97" s="4372"/>
      <c r="DK97" s="4371"/>
      <c r="DL97" s="4374"/>
      <c r="DM97" s="4371"/>
      <c r="DN97" s="4372"/>
      <c r="DO97" s="4371"/>
      <c r="DP97" s="4374"/>
      <c r="DQ97" s="4371"/>
      <c r="DR97" s="4372"/>
      <c r="DS97" s="4371"/>
      <c r="DT97" s="4374"/>
      <c r="DU97" s="4371"/>
      <c r="DV97" s="4869">
        <f t="shared" ref="DV97:DV110" si="8">BJ97+BN97+BR97+BV97+BZ97+CD97+CH97+CL97+CP97+CT97+CX97+DB97+DF97+DJ97+DN97+DR97</f>
        <v>3450</v>
      </c>
      <c r="DW97" s="4861" t="s">
        <v>205</v>
      </c>
      <c r="DX97" s="4861" t="s">
        <v>780</v>
      </c>
      <c r="DY97" s="4861" t="s">
        <v>1794</v>
      </c>
      <c r="DZ97" s="4861" t="s">
        <v>1795</v>
      </c>
      <c r="EA97" s="4861" t="s">
        <v>1796</v>
      </c>
      <c r="EB97" s="4376" t="s">
        <v>1160</v>
      </c>
      <c r="EC97" s="4861" t="s">
        <v>359</v>
      </c>
      <c r="ED97" s="4861" t="s">
        <v>359</v>
      </c>
      <c r="EE97" s="4861" t="s">
        <v>359</v>
      </c>
      <c r="EF97" s="4861" t="s">
        <v>359</v>
      </c>
      <c r="EG97" s="4861" t="s">
        <v>359</v>
      </c>
      <c r="EH97" s="4376" t="s">
        <v>359</v>
      </c>
    </row>
    <row r="98" spans="1:138" s="4377" customFormat="1" ht="110.25">
      <c r="A98" s="4861" t="s">
        <v>1731</v>
      </c>
      <c r="B98" s="4862">
        <v>0.25</v>
      </c>
      <c r="C98" s="4861" t="s">
        <v>2149</v>
      </c>
      <c r="D98" s="4863">
        <v>6.25E-2</v>
      </c>
      <c r="E98" s="4861" t="s">
        <v>1121</v>
      </c>
      <c r="F98" s="4861" t="s">
        <v>1784</v>
      </c>
      <c r="G98" s="4861" t="s">
        <v>1123</v>
      </c>
      <c r="H98" s="4861" t="s">
        <v>26</v>
      </c>
      <c r="I98" s="4861" t="s">
        <v>437</v>
      </c>
      <c r="J98" s="4861" t="s">
        <v>359</v>
      </c>
      <c r="K98" s="4864"/>
      <c r="L98" s="4865">
        <v>48578</v>
      </c>
      <c r="M98" s="4861" t="s">
        <v>359</v>
      </c>
      <c r="N98" s="4861" t="s">
        <v>1124</v>
      </c>
      <c r="O98" s="4861" t="s">
        <v>359</v>
      </c>
      <c r="P98" s="4861" t="s">
        <v>1124</v>
      </c>
      <c r="Q98" s="4861" t="s">
        <v>359</v>
      </c>
      <c r="R98" s="4861" t="s">
        <v>1124</v>
      </c>
      <c r="S98" s="4861" t="s">
        <v>359</v>
      </c>
      <c r="T98" s="4861" t="s">
        <v>1124</v>
      </c>
      <c r="U98" s="4861" t="s">
        <v>359</v>
      </c>
      <c r="V98" s="4861" t="s">
        <v>1124</v>
      </c>
      <c r="W98" s="4861" t="s">
        <v>359</v>
      </c>
      <c r="X98" s="4861" t="s">
        <v>359</v>
      </c>
      <c r="Y98" s="4861" t="s">
        <v>359</v>
      </c>
      <c r="Z98" s="4861" t="s">
        <v>359</v>
      </c>
      <c r="AA98" s="4861" t="s">
        <v>359</v>
      </c>
      <c r="AB98" s="4861" t="s">
        <v>359</v>
      </c>
      <c r="AC98" s="4861" t="s">
        <v>1124</v>
      </c>
      <c r="AD98" s="4861" t="s">
        <v>359</v>
      </c>
      <c r="AE98" s="4861" t="s">
        <v>2161</v>
      </c>
      <c r="AF98" s="4863">
        <v>4.4000000000000003E-3</v>
      </c>
      <c r="AG98" s="4861" t="s">
        <v>1162</v>
      </c>
      <c r="AH98" s="4861" t="s">
        <v>1163</v>
      </c>
      <c r="AI98" s="4861" t="s">
        <v>1367</v>
      </c>
      <c r="AJ98" s="4861" t="s">
        <v>1155</v>
      </c>
      <c r="AK98" s="4861" t="s">
        <v>1792</v>
      </c>
      <c r="AL98" s="4861" t="s">
        <v>26</v>
      </c>
      <c r="AM98" s="4371" t="str">
        <f t="shared" si="7"/>
        <v>SI</v>
      </c>
      <c r="AN98" s="4861">
        <v>116</v>
      </c>
      <c r="AO98" s="4861">
        <v>0</v>
      </c>
      <c r="AP98" s="4861">
        <v>2022</v>
      </c>
      <c r="AQ98" s="4865">
        <v>45078</v>
      </c>
      <c r="AR98" s="4865">
        <v>48578</v>
      </c>
      <c r="AS98" s="4863">
        <v>0.192</v>
      </c>
      <c r="AT98" s="4863">
        <v>0.25800000000000001</v>
      </c>
      <c r="AU98" s="4863">
        <v>0.32300000000000001</v>
      </c>
      <c r="AV98" s="4863">
        <v>0.38900000000000001</v>
      </c>
      <c r="AW98" s="4863">
        <v>0.45500000000000002</v>
      </c>
      <c r="AX98" s="4863">
        <v>0.52100000000000002</v>
      </c>
      <c r="AY98" s="4863">
        <v>0.58599999999999997</v>
      </c>
      <c r="AZ98" s="4863">
        <v>0.65200000000000002</v>
      </c>
      <c r="BA98" s="4862">
        <v>0.8</v>
      </c>
      <c r="BB98" s="4862">
        <v>1</v>
      </c>
      <c r="BC98" s="4861" t="s">
        <v>359</v>
      </c>
      <c r="BD98" s="4861" t="s">
        <v>359</v>
      </c>
      <c r="BE98" s="4861" t="s">
        <v>359</v>
      </c>
      <c r="BF98" s="4861" t="s">
        <v>359</v>
      </c>
      <c r="BG98" s="4861" t="s">
        <v>359</v>
      </c>
      <c r="BH98" s="4861" t="s">
        <v>359</v>
      </c>
      <c r="BI98" s="4862">
        <v>1</v>
      </c>
      <c r="BJ98" s="4867">
        <v>291</v>
      </c>
      <c r="BK98" s="4867">
        <v>291</v>
      </c>
      <c r="BL98" s="4372" t="s">
        <v>1157</v>
      </c>
      <c r="BM98" s="4373" t="s">
        <v>359</v>
      </c>
      <c r="BN98" s="4372">
        <v>291</v>
      </c>
      <c r="BO98" s="4372">
        <v>291</v>
      </c>
      <c r="BP98" s="4374" t="s">
        <v>1157</v>
      </c>
      <c r="BQ98" s="4373" t="s">
        <v>359</v>
      </c>
      <c r="BR98" s="4372">
        <v>291</v>
      </c>
      <c r="BS98" s="4371" t="s">
        <v>359</v>
      </c>
      <c r="BT98" s="4374" t="s">
        <v>1157</v>
      </c>
      <c r="BU98" s="4371" t="s">
        <v>359</v>
      </c>
      <c r="BV98" s="4372">
        <v>291</v>
      </c>
      <c r="BW98" s="4371" t="s">
        <v>359</v>
      </c>
      <c r="BX98" s="4374" t="s">
        <v>1157</v>
      </c>
      <c r="BY98" s="4371" t="s">
        <v>359</v>
      </c>
      <c r="BZ98" s="4372">
        <v>291</v>
      </c>
      <c r="CA98" s="4371" t="s">
        <v>359</v>
      </c>
      <c r="CB98" s="4374" t="s">
        <v>1157</v>
      </c>
      <c r="CC98" s="4371" t="s">
        <v>359</v>
      </c>
      <c r="CD98" s="4372">
        <v>291</v>
      </c>
      <c r="CE98" s="4371" t="s">
        <v>359</v>
      </c>
      <c r="CF98" s="4374" t="s">
        <v>1157</v>
      </c>
      <c r="CG98" s="4371" t="s">
        <v>359</v>
      </c>
      <c r="CH98" s="4867">
        <v>291</v>
      </c>
      <c r="CI98" s="4371" t="s">
        <v>359</v>
      </c>
      <c r="CJ98" s="4374" t="s">
        <v>1157</v>
      </c>
      <c r="CK98" s="4371" t="s">
        <v>359</v>
      </c>
      <c r="CL98" s="4868">
        <v>291</v>
      </c>
      <c r="CM98" s="4371" t="s">
        <v>359</v>
      </c>
      <c r="CN98" s="4374" t="s">
        <v>1157</v>
      </c>
      <c r="CO98" s="4371" t="s">
        <v>359</v>
      </c>
      <c r="CP98" s="4867">
        <v>291</v>
      </c>
      <c r="CQ98" s="4371" t="s">
        <v>359</v>
      </c>
      <c r="CR98" s="4374" t="s">
        <v>1157</v>
      </c>
      <c r="CS98" s="4371" t="s">
        <v>359</v>
      </c>
      <c r="CT98" s="4867">
        <v>291</v>
      </c>
      <c r="CU98" s="4371" t="s">
        <v>359</v>
      </c>
      <c r="CV98" s="4374" t="s">
        <v>1157</v>
      </c>
      <c r="CW98" s="4371" t="s">
        <v>359</v>
      </c>
      <c r="CX98" s="4372"/>
      <c r="CY98" s="4371"/>
      <c r="CZ98" s="4374"/>
      <c r="DA98" s="4371"/>
      <c r="DB98" s="4372"/>
      <c r="DC98" s="4371"/>
      <c r="DD98" s="4374"/>
      <c r="DE98" s="4371"/>
      <c r="DF98" s="4372"/>
      <c r="DG98" s="4371"/>
      <c r="DH98" s="4374"/>
      <c r="DI98" s="4371"/>
      <c r="DJ98" s="4372"/>
      <c r="DK98" s="4371"/>
      <c r="DL98" s="4374"/>
      <c r="DM98" s="4371"/>
      <c r="DN98" s="4372"/>
      <c r="DO98" s="4371"/>
      <c r="DP98" s="4374"/>
      <c r="DQ98" s="4371"/>
      <c r="DR98" s="4372"/>
      <c r="DS98" s="4371"/>
      <c r="DT98" s="4374"/>
      <c r="DU98" s="4371"/>
      <c r="DV98" s="4869">
        <f t="shared" si="8"/>
        <v>2910</v>
      </c>
      <c r="DW98" s="4861" t="s">
        <v>205</v>
      </c>
      <c r="DX98" s="4861" t="s">
        <v>780</v>
      </c>
      <c r="DY98" s="4861" t="s">
        <v>1794</v>
      </c>
      <c r="DZ98" s="4861" t="s">
        <v>1795</v>
      </c>
      <c r="EA98" s="4861" t="s">
        <v>1796</v>
      </c>
      <c r="EB98" s="4376" t="s">
        <v>1160</v>
      </c>
      <c r="EC98" s="4861" t="s">
        <v>359</v>
      </c>
      <c r="ED98" s="4861" t="s">
        <v>359</v>
      </c>
      <c r="EE98" s="4861" t="s">
        <v>359</v>
      </c>
      <c r="EF98" s="4861" t="s">
        <v>359</v>
      </c>
      <c r="EG98" s="4861" t="s">
        <v>359</v>
      </c>
      <c r="EH98" s="4376" t="s">
        <v>359</v>
      </c>
    </row>
    <row r="99" spans="1:138" s="4377" customFormat="1" ht="157.5">
      <c r="A99" s="4861" t="s">
        <v>1731</v>
      </c>
      <c r="B99" s="4862">
        <v>0.25</v>
      </c>
      <c r="C99" s="4861" t="s">
        <v>2149</v>
      </c>
      <c r="D99" s="4863">
        <v>6.25E-2</v>
      </c>
      <c r="E99" s="4861" t="s">
        <v>1121</v>
      </c>
      <c r="F99" s="4861" t="s">
        <v>1798</v>
      </c>
      <c r="G99" s="4861" t="s">
        <v>1123</v>
      </c>
      <c r="H99" s="4861" t="s">
        <v>26</v>
      </c>
      <c r="I99" s="4861" t="s">
        <v>437</v>
      </c>
      <c r="J99" s="4861" t="s">
        <v>359</v>
      </c>
      <c r="K99" s="4864"/>
      <c r="L99" s="4865">
        <v>48578</v>
      </c>
      <c r="M99" s="4861" t="s">
        <v>359</v>
      </c>
      <c r="N99" s="4861" t="s">
        <v>1124</v>
      </c>
      <c r="O99" s="4861" t="s">
        <v>359</v>
      </c>
      <c r="P99" s="4861" t="s">
        <v>1124</v>
      </c>
      <c r="Q99" s="4861" t="s">
        <v>359</v>
      </c>
      <c r="R99" s="4861" t="s">
        <v>1124</v>
      </c>
      <c r="S99" s="4861" t="s">
        <v>359</v>
      </c>
      <c r="T99" s="4861" t="s">
        <v>1124</v>
      </c>
      <c r="U99" s="4861" t="s">
        <v>359</v>
      </c>
      <c r="V99" s="4861" t="s">
        <v>1124</v>
      </c>
      <c r="W99" s="4861" t="s">
        <v>359</v>
      </c>
      <c r="X99" s="4861" t="s">
        <v>359</v>
      </c>
      <c r="Y99" s="4861" t="s">
        <v>359</v>
      </c>
      <c r="Z99" s="4861" t="s">
        <v>359</v>
      </c>
      <c r="AA99" s="4861" t="s">
        <v>359</v>
      </c>
      <c r="AB99" s="4861" t="s">
        <v>359</v>
      </c>
      <c r="AC99" s="4861" t="s">
        <v>1124</v>
      </c>
      <c r="AD99" s="4861" t="s">
        <v>359</v>
      </c>
      <c r="AE99" s="4861" t="s">
        <v>2162</v>
      </c>
      <c r="AF99" s="4863">
        <v>4.4000000000000003E-3</v>
      </c>
      <c r="AG99" s="4861" t="s">
        <v>2163</v>
      </c>
      <c r="AH99" s="4861" t="s">
        <v>1801</v>
      </c>
      <c r="AI99" s="4861" t="s">
        <v>702</v>
      </c>
      <c r="AJ99" s="4861" t="s">
        <v>1168</v>
      </c>
      <c r="AK99" s="4861" t="s">
        <v>1802</v>
      </c>
      <c r="AL99" s="4861" t="s">
        <v>26</v>
      </c>
      <c r="AM99" s="4371" t="str">
        <f t="shared" si="7"/>
        <v>NO</v>
      </c>
      <c r="AN99" s="4861" t="s">
        <v>437</v>
      </c>
      <c r="AO99" s="4861" t="s">
        <v>437</v>
      </c>
      <c r="AP99" s="4861"/>
      <c r="AQ99" s="4865">
        <v>45078</v>
      </c>
      <c r="AR99" s="4865">
        <v>48578</v>
      </c>
      <c r="AS99" s="4861">
        <v>1</v>
      </c>
      <c r="AT99" s="4861">
        <v>2</v>
      </c>
      <c r="AU99" s="4861">
        <v>3</v>
      </c>
      <c r="AV99" s="4861">
        <v>4</v>
      </c>
      <c r="AW99" s="4861">
        <v>5</v>
      </c>
      <c r="AX99" s="4861">
        <v>6</v>
      </c>
      <c r="AY99" s="4861">
        <v>7</v>
      </c>
      <c r="AZ99" s="4861">
        <v>8</v>
      </c>
      <c r="BA99" s="4861">
        <v>9</v>
      </c>
      <c r="BB99" s="4861">
        <v>10</v>
      </c>
      <c r="BC99" s="4861" t="s">
        <v>359</v>
      </c>
      <c r="BD99" s="4861" t="s">
        <v>359</v>
      </c>
      <c r="BE99" s="4861" t="s">
        <v>359</v>
      </c>
      <c r="BF99" s="4861" t="s">
        <v>359</v>
      </c>
      <c r="BG99" s="4861" t="s">
        <v>359</v>
      </c>
      <c r="BH99" s="4861" t="s">
        <v>359</v>
      </c>
      <c r="BI99" s="4861">
        <v>10</v>
      </c>
      <c r="BJ99" s="4867">
        <v>20</v>
      </c>
      <c r="BK99" s="4867">
        <v>20</v>
      </c>
      <c r="BL99" s="4372" t="s">
        <v>1787</v>
      </c>
      <c r="BM99" s="4373">
        <v>7571</v>
      </c>
      <c r="BN99" s="4372">
        <v>20</v>
      </c>
      <c r="BO99" s="4372">
        <v>20</v>
      </c>
      <c r="BP99" s="4374" t="s">
        <v>1787</v>
      </c>
      <c r="BQ99" s="4373">
        <v>7571</v>
      </c>
      <c r="BR99" s="4372">
        <v>20</v>
      </c>
      <c r="BS99" s="4371" t="s">
        <v>359</v>
      </c>
      <c r="BT99" s="4374" t="s">
        <v>1787</v>
      </c>
      <c r="BU99" s="4371" t="s">
        <v>359</v>
      </c>
      <c r="BV99" s="4372">
        <v>20</v>
      </c>
      <c r="BW99" s="4371" t="s">
        <v>359</v>
      </c>
      <c r="BX99" s="4374" t="s">
        <v>1787</v>
      </c>
      <c r="BY99" s="4371" t="s">
        <v>359</v>
      </c>
      <c r="BZ99" s="4372">
        <v>20</v>
      </c>
      <c r="CA99" s="4371" t="s">
        <v>359</v>
      </c>
      <c r="CB99" s="4374" t="s">
        <v>1787</v>
      </c>
      <c r="CC99" s="4371" t="s">
        <v>359</v>
      </c>
      <c r="CD99" s="4372">
        <v>20</v>
      </c>
      <c r="CE99" s="4371" t="s">
        <v>359</v>
      </c>
      <c r="CF99" s="4374" t="s">
        <v>1787</v>
      </c>
      <c r="CG99" s="4371" t="s">
        <v>359</v>
      </c>
      <c r="CH99" s="4867">
        <v>20</v>
      </c>
      <c r="CI99" s="4371" t="s">
        <v>359</v>
      </c>
      <c r="CJ99" s="4374" t="s">
        <v>1787</v>
      </c>
      <c r="CK99" s="4371" t="s">
        <v>359</v>
      </c>
      <c r="CL99" s="4868">
        <v>0</v>
      </c>
      <c r="CM99" s="4371" t="s">
        <v>359</v>
      </c>
      <c r="CN99" s="4374" t="s">
        <v>1787</v>
      </c>
      <c r="CO99" s="4371" t="s">
        <v>359</v>
      </c>
      <c r="CP99" s="4867">
        <v>0</v>
      </c>
      <c r="CQ99" s="4371" t="s">
        <v>359</v>
      </c>
      <c r="CR99" s="4374" t="s">
        <v>1787</v>
      </c>
      <c r="CS99" s="4371" t="s">
        <v>359</v>
      </c>
      <c r="CT99" s="4867">
        <v>0</v>
      </c>
      <c r="CU99" s="4371" t="s">
        <v>359</v>
      </c>
      <c r="CV99" s="4374" t="s">
        <v>1787</v>
      </c>
      <c r="CW99" s="4371" t="s">
        <v>359</v>
      </c>
      <c r="CX99" s="4372"/>
      <c r="CY99" s="4371"/>
      <c r="CZ99" s="4374"/>
      <c r="DA99" s="4371"/>
      <c r="DB99" s="4372"/>
      <c r="DC99" s="4371"/>
      <c r="DD99" s="4374"/>
      <c r="DE99" s="4371"/>
      <c r="DF99" s="4372"/>
      <c r="DG99" s="4371"/>
      <c r="DH99" s="4374"/>
      <c r="DI99" s="4371"/>
      <c r="DJ99" s="4372"/>
      <c r="DK99" s="4371"/>
      <c r="DL99" s="4374"/>
      <c r="DM99" s="4371"/>
      <c r="DN99" s="4372"/>
      <c r="DO99" s="4371"/>
      <c r="DP99" s="4374"/>
      <c r="DQ99" s="4371"/>
      <c r="DR99" s="4372"/>
      <c r="DS99" s="4371"/>
      <c r="DT99" s="4374"/>
      <c r="DU99" s="4371"/>
      <c r="DV99" s="4869">
        <f t="shared" si="8"/>
        <v>140</v>
      </c>
      <c r="DW99" s="4861" t="s">
        <v>1148</v>
      </c>
      <c r="DX99" s="4861" t="s">
        <v>1171</v>
      </c>
      <c r="DY99" s="4861" t="s">
        <v>1172</v>
      </c>
      <c r="DZ99" s="4861" t="s">
        <v>1173</v>
      </c>
      <c r="EA99" s="4861">
        <v>3795750</v>
      </c>
      <c r="EB99" s="4376" t="s">
        <v>1174</v>
      </c>
      <c r="EC99" s="4861" t="s">
        <v>359</v>
      </c>
      <c r="ED99" s="4861" t="s">
        <v>359</v>
      </c>
      <c r="EE99" s="4861" t="s">
        <v>359</v>
      </c>
      <c r="EF99" s="4861" t="s">
        <v>359</v>
      </c>
      <c r="EG99" s="4861" t="s">
        <v>359</v>
      </c>
      <c r="EH99" s="4376" t="s">
        <v>359</v>
      </c>
    </row>
    <row r="100" spans="1:138" s="4377" customFormat="1" ht="157.5">
      <c r="A100" s="4861" t="s">
        <v>1731</v>
      </c>
      <c r="B100" s="4862">
        <v>0.25</v>
      </c>
      <c r="C100" s="4861" t="s">
        <v>2149</v>
      </c>
      <c r="D100" s="4863">
        <v>6.25E-2</v>
      </c>
      <c r="E100" s="4861" t="s">
        <v>1121</v>
      </c>
      <c r="F100" s="4861" t="s">
        <v>1784</v>
      </c>
      <c r="G100" s="4861" t="s">
        <v>1123</v>
      </c>
      <c r="H100" s="4861" t="s">
        <v>26</v>
      </c>
      <c r="I100" s="4861" t="s">
        <v>437</v>
      </c>
      <c r="J100" s="4861" t="s">
        <v>359</v>
      </c>
      <c r="K100" s="4864"/>
      <c r="L100" s="4865">
        <v>48578</v>
      </c>
      <c r="M100" s="4861" t="s">
        <v>359</v>
      </c>
      <c r="N100" s="4861" t="s">
        <v>1124</v>
      </c>
      <c r="O100" s="4861" t="s">
        <v>359</v>
      </c>
      <c r="P100" s="4861" t="s">
        <v>1124</v>
      </c>
      <c r="Q100" s="4861" t="s">
        <v>359</v>
      </c>
      <c r="R100" s="4861" t="s">
        <v>1124</v>
      </c>
      <c r="S100" s="4861" t="s">
        <v>359</v>
      </c>
      <c r="T100" s="4861" t="s">
        <v>1124</v>
      </c>
      <c r="U100" s="4861" t="s">
        <v>359</v>
      </c>
      <c r="V100" s="4861" t="s">
        <v>1124</v>
      </c>
      <c r="W100" s="4861" t="s">
        <v>359</v>
      </c>
      <c r="X100" s="4861" t="s">
        <v>359</v>
      </c>
      <c r="Y100" s="4861" t="s">
        <v>359</v>
      </c>
      <c r="Z100" s="4861" t="s">
        <v>359</v>
      </c>
      <c r="AA100" s="4861" t="s">
        <v>359</v>
      </c>
      <c r="AB100" s="4861" t="s">
        <v>359</v>
      </c>
      <c r="AC100" s="4861" t="s">
        <v>1124</v>
      </c>
      <c r="AD100" s="4861" t="s">
        <v>359</v>
      </c>
      <c r="AE100" s="4861" t="s">
        <v>2164</v>
      </c>
      <c r="AF100" s="4863">
        <v>4.4000000000000003E-3</v>
      </c>
      <c r="AG100" s="4861" t="s">
        <v>2165</v>
      </c>
      <c r="AH100" s="4861" t="s">
        <v>1805</v>
      </c>
      <c r="AI100" s="4861" t="s">
        <v>1367</v>
      </c>
      <c r="AJ100" s="4861" t="s">
        <v>1178</v>
      </c>
      <c r="AK100" s="4861" t="s">
        <v>1802</v>
      </c>
      <c r="AL100" s="4861" t="s">
        <v>1270</v>
      </c>
      <c r="AM100" s="4371" t="str">
        <f t="shared" si="7"/>
        <v>NO</v>
      </c>
      <c r="AN100" s="4861" t="s">
        <v>437</v>
      </c>
      <c r="AO100" s="4861" t="s">
        <v>437</v>
      </c>
      <c r="AP100" s="4861"/>
      <c r="AQ100" s="4865">
        <v>45078</v>
      </c>
      <c r="AR100" s="4865">
        <v>48578</v>
      </c>
      <c r="AS100" s="4861">
        <v>1</v>
      </c>
      <c r="AT100" s="4861">
        <v>1</v>
      </c>
      <c r="AU100" s="4861">
        <v>1</v>
      </c>
      <c r="AV100" s="4861">
        <v>1</v>
      </c>
      <c r="AW100" s="4861">
        <v>1</v>
      </c>
      <c r="AX100" s="4861">
        <v>1</v>
      </c>
      <c r="AY100" s="4861">
        <v>1</v>
      </c>
      <c r="AZ100" s="4861">
        <v>1</v>
      </c>
      <c r="BA100" s="4861">
        <v>1</v>
      </c>
      <c r="BB100" s="4861">
        <v>1</v>
      </c>
      <c r="BC100" s="4861" t="s">
        <v>359</v>
      </c>
      <c r="BD100" s="4861" t="s">
        <v>359</v>
      </c>
      <c r="BE100" s="4861" t="s">
        <v>359</v>
      </c>
      <c r="BF100" s="4861" t="s">
        <v>359</v>
      </c>
      <c r="BG100" s="4861" t="s">
        <v>359</v>
      </c>
      <c r="BH100" s="4861" t="s">
        <v>359</v>
      </c>
      <c r="BI100" s="4861">
        <v>1</v>
      </c>
      <c r="BJ100" s="4867">
        <v>5</v>
      </c>
      <c r="BK100" s="4867">
        <v>5</v>
      </c>
      <c r="BL100" s="4372" t="s">
        <v>574</v>
      </c>
      <c r="BM100" s="4373">
        <v>7619</v>
      </c>
      <c r="BN100" s="4372">
        <v>5</v>
      </c>
      <c r="BO100" s="4372">
        <v>5</v>
      </c>
      <c r="BP100" s="4374" t="s">
        <v>574</v>
      </c>
      <c r="BQ100" s="4373">
        <v>7619</v>
      </c>
      <c r="BR100" s="4372">
        <v>5</v>
      </c>
      <c r="BS100" s="4371" t="s">
        <v>359</v>
      </c>
      <c r="BT100" s="4374" t="s">
        <v>574</v>
      </c>
      <c r="BU100" s="4371" t="s">
        <v>359</v>
      </c>
      <c r="BV100" s="4372">
        <v>5</v>
      </c>
      <c r="BW100" s="4371" t="s">
        <v>359</v>
      </c>
      <c r="BX100" s="4374" t="s">
        <v>574</v>
      </c>
      <c r="BY100" s="4371" t="s">
        <v>359</v>
      </c>
      <c r="BZ100" s="4372">
        <v>5</v>
      </c>
      <c r="CA100" s="4371" t="s">
        <v>359</v>
      </c>
      <c r="CB100" s="4374" t="s">
        <v>574</v>
      </c>
      <c r="CC100" s="4371" t="s">
        <v>359</v>
      </c>
      <c r="CD100" s="4372">
        <v>5</v>
      </c>
      <c r="CE100" s="4371" t="s">
        <v>359</v>
      </c>
      <c r="CF100" s="4374" t="s">
        <v>574</v>
      </c>
      <c r="CG100" s="4371" t="s">
        <v>359</v>
      </c>
      <c r="CH100" s="4867">
        <v>5</v>
      </c>
      <c r="CI100" s="4371" t="s">
        <v>359</v>
      </c>
      <c r="CJ100" s="4374" t="s">
        <v>574</v>
      </c>
      <c r="CK100" s="4371" t="s">
        <v>359</v>
      </c>
      <c r="CL100" s="4868">
        <v>0</v>
      </c>
      <c r="CM100" s="4371" t="s">
        <v>359</v>
      </c>
      <c r="CN100" s="4374" t="s">
        <v>574</v>
      </c>
      <c r="CO100" s="4371" t="s">
        <v>359</v>
      </c>
      <c r="CP100" s="4867">
        <v>0</v>
      </c>
      <c r="CQ100" s="4371" t="s">
        <v>359</v>
      </c>
      <c r="CR100" s="4374" t="s">
        <v>574</v>
      </c>
      <c r="CS100" s="4371" t="s">
        <v>359</v>
      </c>
      <c r="CT100" s="4867">
        <v>0</v>
      </c>
      <c r="CU100" s="4371" t="s">
        <v>359</v>
      </c>
      <c r="CV100" s="4374" t="s">
        <v>574</v>
      </c>
      <c r="CW100" s="4371" t="s">
        <v>359</v>
      </c>
      <c r="CX100" s="4372"/>
      <c r="CY100" s="4371"/>
      <c r="CZ100" s="4374"/>
      <c r="DA100" s="4371"/>
      <c r="DB100" s="4372"/>
      <c r="DC100" s="4371"/>
      <c r="DD100" s="4374"/>
      <c r="DE100" s="4371"/>
      <c r="DF100" s="4372"/>
      <c r="DG100" s="4371"/>
      <c r="DH100" s="4374"/>
      <c r="DI100" s="4371"/>
      <c r="DJ100" s="4372"/>
      <c r="DK100" s="4371"/>
      <c r="DL100" s="4374"/>
      <c r="DM100" s="4371"/>
      <c r="DN100" s="4372"/>
      <c r="DO100" s="4371"/>
      <c r="DP100" s="4374"/>
      <c r="DQ100" s="4371"/>
      <c r="DR100" s="4372"/>
      <c r="DS100" s="4371"/>
      <c r="DT100" s="4374"/>
      <c r="DU100" s="4371"/>
      <c r="DV100" s="4869">
        <f t="shared" si="8"/>
        <v>35</v>
      </c>
      <c r="DW100" s="4861" t="s">
        <v>1148</v>
      </c>
      <c r="DX100" s="4861" t="s">
        <v>1171</v>
      </c>
      <c r="DY100" s="4861" t="s">
        <v>1179</v>
      </c>
      <c r="DZ100" s="4861" t="s">
        <v>1180</v>
      </c>
      <c r="EA100" s="4861">
        <v>3795750</v>
      </c>
      <c r="EB100" s="4376" t="s">
        <v>1181</v>
      </c>
      <c r="EC100" s="4861" t="s">
        <v>359</v>
      </c>
      <c r="ED100" s="4861" t="s">
        <v>359</v>
      </c>
      <c r="EE100" s="4861" t="s">
        <v>359</v>
      </c>
      <c r="EF100" s="4861" t="s">
        <v>359</v>
      </c>
      <c r="EG100" s="4861" t="s">
        <v>359</v>
      </c>
      <c r="EH100" s="4376" t="s">
        <v>359</v>
      </c>
    </row>
    <row r="101" spans="1:138" s="4377" customFormat="1" ht="94.5">
      <c r="A101" s="4861" t="s">
        <v>1731</v>
      </c>
      <c r="B101" s="4862">
        <v>0.25</v>
      </c>
      <c r="C101" s="4861" t="s">
        <v>2149</v>
      </c>
      <c r="D101" s="4863">
        <v>6.25E-2</v>
      </c>
      <c r="E101" s="4861" t="s">
        <v>1121</v>
      </c>
      <c r="F101" s="4861" t="s">
        <v>1774</v>
      </c>
      <c r="G101" s="4861" t="s">
        <v>1123</v>
      </c>
      <c r="H101" s="4861" t="s">
        <v>26</v>
      </c>
      <c r="I101" s="4861" t="s">
        <v>437</v>
      </c>
      <c r="J101" s="4861" t="s">
        <v>359</v>
      </c>
      <c r="K101" s="4864"/>
      <c r="L101" s="4865">
        <v>48578</v>
      </c>
      <c r="M101" s="4861" t="s">
        <v>359</v>
      </c>
      <c r="N101" s="4861" t="s">
        <v>1124</v>
      </c>
      <c r="O101" s="4861" t="s">
        <v>359</v>
      </c>
      <c r="P101" s="4861" t="s">
        <v>1124</v>
      </c>
      <c r="Q101" s="4861" t="s">
        <v>359</v>
      </c>
      <c r="R101" s="4861" t="s">
        <v>1124</v>
      </c>
      <c r="S101" s="4861" t="s">
        <v>359</v>
      </c>
      <c r="T101" s="4861" t="s">
        <v>1124</v>
      </c>
      <c r="U101" s="4861" t="s">
        <v>359</v>
      </c>
      <c r="V101" s="4861" t="s">
        <v>1124</v>
      </c>
      <c r="W101" s="4861" t="s">
        <v>359</v>
      </c>
      <c r="X101" s="4861" t="s">
        <v>359</v>
      </c>
      <c r="Y101" s="4861" t="s">
        <v>359</v>
      </c>
      <c r="Z101" s="4861" t="s">
        <v>359</v>
      </c>
      <c r="AA101" s="4861" t="s">
        <v>359</v>
      </c>
      <c r="AB101" s="4861" t="s">
        <v>359</v>
      </c>
      <c r="AC101" s="4861" t="s">
        <v>1124</v>
      </c>
      <c r="AD101" s="4861" t="s">
        <v>359</v>
      </c>
      <c r="AE101" s="4861" t="s">
        <v>2166</v>
      </c>
      <c r="AF101" s="4863">
        <v>4.4000000000000003E-3</v>
      </c>
      <c r="AG101" s="4861" t="s">
        <v>1183</v>
      </c>
      <c r="AH101" s="4861" t="s">
        <v>1184</v>
      </c>
      <c r="AI101" s="4861" t="s">
        <v>702</v>
      </c>
      <c r="AJ101" s="4861" t="s">
        <v>1742</v>
      </c>
      <c r="AK101" s="4861" t="s">
        <v>1</v>
      </c>
      <c r="AL101" s="4870" t="s">
        <v>20</v>
      </c>
      <c r="AM101" s="4371" t="str">
        <f t="shared" si="7"/>
        <v>NO</v>
      </c>
      <c r="AN101" s="4861" t="s">
        <v>437</v>
      </c>
      <c r="AO101" s="4861" t="s">
        <v>437</v>
      </c>
      <c r="AP101" s="4861"/>
      <c r="AQ101" s="4865">
        <v>45078</v>
      </c>
      <c r="AR101" s="4865">
        <v>48578</v>
      </c>
      <c r="AS101" s="4871">
        <v>0.1</v>
      </c>
      <c r="AT101" s="4871">
        <v>0.1</v>
      </c>
      <c r="AU101" s="4871">
        <v>0.1</v>
      </c>
      <c r="AV101" s="4871">
        <v>0.1</v>
      </c>
      <c r="AW101" s="4871">
        <v>0.1</v>
      </c>
      <c r="AX101" s="4871">
        <v>0.1</v>
      </c>
      <c r="AY101" s="4871">
        <v>0.1</v>
      </c>
      <c r="AZ101" s="4871">
        <v>0.1</v>
      </c>
      <c r="BA101" s="4871">
        <v>0.1</v>
      </c>
      <c r="BB101" s="4871">
        <v>0.1</v>
      </c>
      <c r="BC101" s="4861" t="s">
        <v>359</v>
      </c>
      <c r="BD101" s="4861" t="s">
        <v>359</v>
      </c>
      <c r="BE101" s="4861" t="s">
        <v>359</v>
      </c>
      <c r="BF101" s="4861" t="s">
        <v>359</v>
      </c>
      <c r="BG101" s="4861" t="s">
        <v>359</v>
      </c>
      <c r="BH101" s="4861" t="s">
        <v>359</v>
      </c>
      <c r="BI101" s="4862">
        <v>1</v>
      </c>
      <c r="BJ101" s="4867">
        <v>218</v>
      </c>
      <c r="BK101" s="4867">
        <v>218</v>
      </c>
      <c r="BL101" s="4372" t="s">
        <v>574</v>
      </c>
      <c r="BM101" s="4373">
        <v>7868</v>
      </c>
      <c r="BN101" s="4372">
        <v>218</v>
      </c>
      <c r="BO101" s="4372">
        <v>218</v>
      </c>
      <c r="BP101" s="4374" t="s">
        <v>574</v>
      </c>
      <c r="BQ101" s="4373">
        <v>7868</v>
      </c>
      <c r="BR101" s="4372">
        <v>218</v>
      </c>
      <c r="BS101" s="4371" t="s">
        <v>359</v>
      </c>
      <c r="BT101" s="4374" t="s">
        <v>574</v>
      </c>
      <c r="BU101" s="4371" t="s">
        <v>359</v>
      </c>
      <c r="BV101" s="4372">
        <v>218</v>
      </c>
      <c r="BW101" s="4371" t="s">
        <v>359</v>
      </c>
      <c r="BX101" s="4374" t="s">
        <v>574</v>
      </c>
      <c r="BY101" s="4371" t="s">
        <v>359</v>
      </c>
      <c r="BZ101" s="4372">
        <v>218</v>
      </c>
      <c r="CA101" s="4371" t="s">
        <v>359</v>
      </c>
      <c r="CB101" s="4374" t="s">
        <v>574</v>
      </c>
      <c r="CC101" s="4371" t="s">
        <v>359</v>
      </c>
      <c r="CD101" s="4372">
        <v>218</v>
      </c>
      <c r="CE101" s="4371" t="s">
        <v>359</v>
      </c>
      <c r="CF101" s="4374" t="s">
        <v>574</v>
      </c>
      <c r="CG101" s="4371" t="s">
        <v>359</v>
      </c>
      <c r="CH101" s="4867">
        <v>218</v>
      </c>
      <c r="CI101" s="4371" t="s">
        <v>359</v>
      </c>
      <c r="CJ101" s="4374" t="s">
        <v>574</v>
      </c>
      <c r="CK101" s="4371" t="s">
        <v>359</v>
      </c>
      <c r="CL101" s="4868">
        <v>218</v>
      </c>
      <c r="CM101" s="4371" t="s">
        <v>359</v>
      </c>
      <c r="CN101" s="4374" t="s">
        <v>574</v>
      </c>
      <c r="CO101" s="4371" t="s">
        <v>359</v>
      </c>
      <c r="CP101" s="4867">
        <v>218</v>
      </c>
      <c r="CQ101" s="4371" t="s">
        <v>359</v>
      </c>
      <c r="CR101" s="4374" t="s">
        <v>574</v>
      </c>
      <c r="CS101" s="4371" t="s">
        <v>359</v>
      </c>
      <c r="CT101" s="4867">
        <v>218</v>
      </c>
      <c r="CU101" s="4371" t="s">
        <v>359</v>
      </c>
      <c r="CV101" s="4374" t="s">
        <v>574</v>
      </c>
      <c r="CW101" s="4371" t="s">
        <v>359</v>
      </c>
      <c r="CX101" s="4372"/>
      <c r="CY101" s="4371"/>
      <c r="CZ101" s="4374"/>
      <c r="DA101" s="4371"/>
      <c r="DB101" s="4372"/>
      <c r="DC101" s="4371"/>
      <c r="DD101" s="4374"/>
      <c r="DE101" s="4371"/>
      <c r="DF101" s="4372"/>
      <c r="DG101" s="4371"/>
      <c r="DH101" s="4374"/>
      <c r="DI101" s="4371"/>
      <c r="DJ101" s="4372"/>
      <c r="DK101" s="4371"/>
      <c r="DL101" s="4374"/>
      <c r="DM101" s="4371"/>
      <c r="DN101" s="4372"/>
      <c r="DO101" s="4371"/>
      <c r="DP101" s="4374"/>
      <c r="DQ101" s="4371"/>
      <c r="DR101" s="4372"/>
      <c r="DS101" s="4371"/>
      <c r="DT101" s="4374"/>
      <c r="DU101" s="4371"/>
      <c r="DV101" s="4869">
        <f t="shared" si="8"/>
        <v>2180</v>
      </c>
      <c r="DW101" s="4870" t="s">
        <v>1069</v>
      </c>
      <c r="DX101" s="4861" t="s">
        <v>1070</v>
      </c>
      <c r="DY101" s="4861" t="s">
        <v>1186</v>
      </c>
      <c r="DZ101" s="4870" t="s">
        <v>1187</v>
      </c>
      <c r="EA101" s="4870">
        <v>6013813000</v>
      </c>
      <c r="EB101" s="4375" t="s">
        <v>1188</v>
      </c>
      <c r="EC101" s="4861" t="s">
        <v>359</v>
      </c>
      <c r="ED101" s="4861" t="s">
        <v>359</v>
      </c>
      <c r="EE101" s="4861" t="s">
        <v>359</v>
      </c>
      <c r="EF101" s="4861" t="s">
        <v>359</v>
      </c>
      <c r="EG101" s="4870" t="s">
        <v>359</v>
      </c>
      <c r="EH101" s="4376" t="s">
        <v>359</v>
      </c>
    </row>
    <row r="102" spans="1:138" s="4377" customFormat="1" ht="94.5">
      <c r="A102" s="4861" t="s">
        <v>1731</v>
      </c>
      <c r="B102" s="4862">
        <v>0.25</v>
      </c>
      <c r="C102" s="4861" t="s">
        <v>2149</v>
      </c>
      <c r="D102" s="4863">
        <v>6.25E-2</v>
      </c>
      <c r="E102" s="4861" t="s">
        <v>1121</v>
      </c>
      <c r="F102" s="4861" t="s">
        <v>1769</v>
      </c>
      <c r="G102" s="4861" t="s">
        <v>1123</v>
      </c>
      <c r="H102" s="4861" t="s">
        <v>26</v>
      </c>
      <c r="I102" s="4861" t="s">
        <v>437</v>
      </c>
      <c r="J102" s="4861" t="s">
        <v>359</v>
      </c>
      <c r="K102" s="4864"/>
      <c r="L102" s="4865">
        <v>48578</v>
      </c>
      <c r="M102" s="4861" t="s">
        <v>359</v>
      </c>
      <c r="N102" s="4861" t="s">
        <v>1124</v>
      </c>
      <c r="O102" s="4861" t="s">
        <v>359</v>
      </c>
      <c r="P102" s="4861" t="s">
        <v>1124</v>
      </c>
      <c r="Q102" s="4861" t="s">
        <v>359</v>
      </c>
      <c r="R102" s="4861" t="s">
        <v>1124</v>
      </c>
      <c r="S102" s="4861" t="s">
        <v>359</v>
      </c>
      <c r="T102" s="4861" t="s">
        <v>1124</v>
      </c>
      <c r="U102" s="4861" t="s">
        <v>359</v>
      </c>
      <c r="V102" s="4861" t="s">
        <v>1124</v>
      </c>
      <c r="W102" s="4861" t="s">
        <v>359</v>
      </c>
      <c r="X102" s="4861" t="s">
        <v>359</v>
      </c>
      <c r="Y102" s="4861" t="s">
        <v>359</v>
      </c>
      <c r="Z102" s="4861" t="s">
        <v>359</v>
      </c>
      <c r="AA102" s="4861" t="s">
        <v>359</v>
      </c>
      <c r="AB102" s="4861" t="s">
        <v>359</v>
      </c>
      <c r="AC102" s="4861" t="s">
        <v>1124</v>
      </c>
      <c r="AD102" s="4861" t="s">
        <v>359</v>
      </c>
      <c r="AE102" s="4382" t="s">
        <v>2167</v>
      </c>
      <c r="AF102" s="4863">
        <v>4.4000000000000003E-3</v>
      </c>
      <c r="AG102" s="4861" t="s">
        <v>1190</v>
      </c>
      <c r="AH102" s="4861" t="s">
        <v>1191</v>
      </c>
      <c r="AI102" s="4861" t="s">
        <v>702</v>
      </c>
      <c r="AJ102" s="4861" t="s">
        <v>1742</v>
      </c>
      <c r="AK102" s="4861" t="s">
        <v>1807</v>
      </c>
      <c r="AL102" s="4870" t="s">
        <v>20</v>
      </c>
      <c r="AM102" s="4371" t="str">
        <f t="shared" si="7"/>
        <v>NO</v>
      </c>
      <c r="AN102" s="4861" t="s">
        <v>437</v>
      </c>
      <c r="AO102" s="4861" t="s">
        <v>437</v>
      </c>
      <c r="AP102" s="4861"/>
      <c r="AQ102" s="4865">
        <v>45658</v>
      </c>
      <c r="AR102" s="4865">
        <v>48578</v>
      </c>
      <c r="AS102" s="4870" t="s">
        <v>359</v>
      </c>
      <c r="AT102" s="4870" t="s">
        <v>359</v>
      </c>
      <c r="AU102" s="4861">
        <v>12</v>
      </c>
      <c r="AV102" s="4861">
        <v>12</v>
      </c>
      <c r="AW102" s="4861">
        <v>12</v>
      </c>
      <c r="AX102" s="4861">
        <v>12</v>
      </c>
      <c r="AY102" s="4861">
        <v>12</v>
      </c>
      <c r="AZ102" s="4861">
        <v>12</v>
      </c>
      <c r="BA102" s="4861">
        <v>12</v>
      </c>
      <c r="BB102" s="4861">
        <v>16</v>
      </c>
      <c r="BC102" s="4861" t="s">
        <v>359</v>
      </c>
      <c r="BD102" s="4861" t="s">
        <v>359</v>
      </c>
      <c r="BE102" s="4861" t="s">
        <v>359</v>
      </c>
      <c r="BF102" s="4861" t="s">
        <v>359</v>
      </c>
      <c r="BG102" s="4861" t="s">
        <v>359</v>
      </c>
      <c r="BH102" s="4861" t="s">
        <v>359</v>
      </c>
      <c r="BI102" s="4861">
        <v>100</v>
      </c>
      <c r="BJ102" s="4867"/>
      <c r="BK102" s="4867"/>
      <c r="BL102" s="4372" t="s">
        <v>359</v>
      </c>
      <c r="BM102" s="4373" t="s">
        <v>359</v>
      </c>
      <c r="BN102" s="4372"/>
      <c r="BO102" s="4372"/>
      <c r="BP102" s="4374" t="s">
        <v>359</v>
      </c>
      <c r="BQ102" s="4373" t="s">
        <v>359</v>
      </c>
      <c r="BR102" s="4372">
        <v>100</v>
      </c>
      <c r="BS102" s="4371" t="s">
        <v>359</v>
      </c>
      <c r="BT102" s="4374" t="s">
        <v>2294</v>
      </c>
      <c r="BU102" s="4371" t="s">
        <v>359</v>
      </c>
      <c r="BV102" s="4372">
        <v>100</v>
      </c>
      <c r="BW102" s="4371" t="s">
        <v>359</v>
      </c>
      <c r="BX102" s="4374" t="s">
        <v>2294</v>
      </c>
      <c r="BY102" s="4371" t="s">
        <v>359</v>
      </c>
      <c r="BZ102" s="4372">
        <v>100</v>
      </c>
      <c r="CA102" s="4371" t="s">
        <v>359</v>
      </c>
      <c r="CB102" s="4374" t="s">
        <v>2294</v>
      </c>
      <c r="CC102" s="4371" t="s">
        <v>359</v>
      </c>
      <c r="CD102" s="4372">
        <v>100</v>
      </c>
      <c r="CE102" s="4371" t="s">
        <v>359</v>
      </c>
      <c r="CF102" s="4374" t="s">
        <v>2294</v>
      </c>
      <c r="CG102" s="4371" t="s">
        <v>359</v>
      </c>
      <c r="CH102" s="4867">
        <v>100</v>
      </c>
      <c r="CI102" s="4371" t="s">
        <v>359</v>
      </c>
      <c r="CJ102" s="4374" t="s">
        <v>2294</v>
      </c>
      <c r="CK102" s="4371" t="s">
        <v>359</v>
      </c>
      <c r="CL102" s="4868">
        <v>100</v>
      </c>
      <c r="CM102" s="4371" t="s">
        <v>359</v>
      </c>
      <c r="CN102" s="4374" t="s">
        <v>2294</v>
      </c>
      <c r="CO102" s="4371" t="s">
        <v>359</v>
      </c>
      <c r="CP102" s="4867">
        <v>100</v>
      </c>
      <c r="CQ102" s="4371" t="s">
        <v>359</v>
      </c>
      <c r="CR102" s="4374" t="s">
        <v>2294</v>
      </c>
      <c r="CS102" s="4371" t="s">
        <v>359</v>
      </c>
      <c r="CT102" s="4867">
        <v>100</v>
      </c>
      <c r="CU102" s="4371" t="s">
        <v>359</v>
      </c>
      <c r="CV102" s="4374" t="s">
        <v>2294</v>
      </c>
      <c r="CW102" s="4371" t="s">
        <v>359</v>
      </c>
      <c r="CX102" s="4372"/>
      <c r="CY102" s="4371"/>
      <c r="CZ102" s="4374"/>
      <c r="DA102" s="4371"/>
      <c r="DB102" s="4372"/>
      <c r="DC102" s="4371"/>
      <c r="DD102" s="4374"/>
      <c r="DE102" s="4371"/>
      <c r="DF102" s="4372"/>
      <c r="DG102" s="4371"/>
      <c r="DH102" s="4374"/>
      <c r="DI102" s="4371"/>
      <c r="DJ102" s="4372"/>
      <c r="DK102" s="4371"/>
      <c r="DL102" s="4374"/>
      <c r="DM102" s="4371"/>
      <c r="DN102" s="4372"/>
      <c r="DO102" s="4371"/>
      <c r="DP102" s="4374"/>
      <c r="DQ102" s="4371"/>
      <c r="DR102" s="4372"/>
      <c r="DS102" s="4371"/>
      <c r="DT102" s="4374"/>
      <c r="DU102" s="4371"/>
      <c r="DV102" s="4869">
        <f t="shared" si="8"/>
        <v>800</v>
      </c>
      <c r="DW102" s="4870" t="s">
        <v>1069</v>
      </c>
      <c r="DX102" s="4861" t="s">
        <v>1070</v>
      </c>
      <c r="DY102" s="4861" t="s">
        <v>1186</v>
      </c>
      <c r="DZ102" s="4870" t="s">
        <v>1187</v>
      </c>
      <c r="EA102" s="4870">
        <v>6013813000</v>
      </c>
      <c r="EB102" s="4375" t="s">
        <v>1188</v>
      </c>
      <c r="EC102" s="4861" t="s">
        <v>359</v>
      </c>
      <c r="ED102" s="4861" t="s">
        <v>359</v>
      </c>
      <c r="EE102" s="4861" t="s">
        <v>359</v>
      </c>
      <c r="EF102" s="4870" t="s">
        <v>359</v>
      </c>
      <c r="EG102" s="4870" t="s">
        <v>359</v>
      </c>
      <c r="EH102" s="4376" t="s">
        <v>359</v>
      </c>
    </row>
    <row r="103" spans="1:138" s="4377" customFormat="1" ht="141.75">
      <c r="A103" s="4861" t="s">
        <v>1731</v>
      </c>
      <c r="B103" s="4862">
        <v>0.25</v>
      </c>
      <c r="C103" s="4861" t="s">
        <v>2149</v>
      </c>
      <c r="D103" s="4863">
        <v>6.25E-2</v>
      </c>
      <c r="E103" s="4861" t="s">
        <v>1121</v>
      </c>
      <c r="F103" s="4861" t="s">
        <v>1784</v>
      </c>
      <c r="G103" s="4861" t="s">
        <v>1123</v>
      </c>
      <c r="H103" s="4861" t="s">
        <v>26</v>
      </c>
      <c r="I103" s="4861" t="s">
        <v>437</v>
      </c>
      <c r="J103" s="4861" t="s">
        <v>359</v>
      </c>
      <c r="K103" s="4864"/>
      <c r="L103" s="4865">
        <v>48578</v>
      </c>
      <c r="M103" s="4861" t="s">
        <v>359</v>
      </c>
      <c r="N103" s="4861" t="s">
        <v>1124</v>
      </c>
      <c r="O103" s="4861" t="s">
        <v>359</v>
      </c>
      <c r="P103" s="4861" t="s">
        <v>1124</v>
      </c>
      <c r="Q103" s="4861" t="s">
        <v>359</v>
      </c>
      <c r="R103" s="4861" t="s">
        <v>1124</v>
      </c>
      <c r="S103" s="4861" t="s">
        <v>359</v>
      </c>
      <c r="T103" s="4861" t="s">
        <v>1124</v>
      </c>
      <c r="U103" s="4861" t="s">
        <v>359</v>
      </c>
      <c r="V103" s="4861" t="s">
        <v>1124</v>
      </c>
      <c r="W103" s="4861" t="s">
        <v>359</v>
      </c>
      <c r="X103" s="4861" t="s">
        <v>359</v>
      </c>
      <c r="Y103" s="4861" t="s">
        <v>359</v>
      </c>
      <c r="Z103" s="4861" t="s">
        <v>359</v>
      </c>
      <c r="AA103" s="4861" t="s">
        <v>359</v>
      </c>
      <c r="AB103" s="4861" t="s">
        <v>359</v>
      </c>
      <c r="AC103" s="4861" t="s">
        <v>1124</v>
      </c>
      <c r="AD103" s="4861" t="s">
        <v>359</v>
      </c>
      <c r="AE103" s="4861" t="s">
        <v>2168</v>
      </c>
      <c r="AF103" s="4863">
        <v>4.4000000000000003E-3</v>
      </c>
      <c r="AG103" s="4861" t="s">
        <v>2169</v>
      </c>
      <c r="AH103" s="4861" t="s">
        <v>1195</v>
      </c>
      <c r="AI103" s="4861" t="s">
        <v>702</v>
      </c>
      <c r="AJ103" s="4861" t="s">
        <v>1810</v>
      </c>
      <c r="AK103" s="4861" t="s">
        <v>1196</v>
      </c>
      <c r="AL103" s="4870" t="s">
        <v>26</v>
      </c>
      <c r="AM103" s="4371" t="str">
        <f t="shared" si="7"/>
        <v>SI</v>
      </c>
      <c r="AN103" s="4870">
        <v>504</v>
      </c>
      <c r="AO103" s="4861" t="s">
        <v>437</v>
      </c>
      <c r="AP103" s="4861"/>
      <c r="AQ103" s="4865">
        <v>44958</v>
      </c>
      <c r="AR103" s="4865">
        <v>48578</v>
      </c>
      <c r="AS103" s="4870">
        <v>1500</v>
      </c>
      <c r="AT103" s="4870">
        <v>3500</v>
      </c>
      <c r="AU103" s="4870">
        <v>5500</v>
      </c>
      <c r="AV103" s="4870">
        <v>7500</v>
      </c>
      <c r="AW103" s="4870">
        <v>9500</v>
      </c>
      <c r="AX103" s="4870">
        <v>11500</v>
      </c>
      <c r="AY103" s="4870">
        <v>13500</v>
      </c>
      <c r="AZ103" s="4870">
        <v>15500</v>
      </c>
      <c r="BA103" s="4870">
        <v>17500</v>
      </c>
      <c r="BB103" s="4870">
        <v>19500</v>
      </c>
      <c r="BC103" s="4861" t="s">
        <v>359</v>
      </c>
      <c r="BD103" s="4861" t="s">
        <v>359</v>
      </c>
      <c r="BE103" s="4861" t="s">
        <v>359</v>
      </c>
      <c r="BF103" s="4861" t="s">
        <v>359</v>
      </c>
      <c r="BG103" s="4861" t="s">
        <v>359</v>
      </c>
      <c r="BH103" s="4861" t="s">
        <v>359</v>
      </c>
      <c r="BI103" s="4861">
        <v>19500</v>
      </c>
      <c r="BJ103" s="4867">
        <v>103</v>
      </c>
      <c r="BK103" s="4867">
        <v>103</v>
      </c>
      <c r="BL103" s="4372" t="s">
        <v>574</v>
      </c>
      <c r="BM103" s="4373">
        <v>7868</v>
      </c>
      <c r="BN103" s="4372">
        <v>103</v>
      </c>
      <c r="BO103" s="4372">
        <v>103</v>
      </c>
      <c r="BP103" s="4374" t="s">
        <v>574</v>
      </c>
      <c r="BQ103" s="4373">
        <v>7868</v>
      </c>
      <c r="BR103" s="4372">
        <v>103</v>
      </c>
      <c r="BS103" s="4371" t="s">
        <v>359</v>
      </c>
      <c r="BT103" s="4374" t="s">
        <v>574</v>
      </c>
      <c r="BU103" s="4371" t="s">
        <v>359</v>
      </c>
      <c r="BV103" s="4372">
        <v>103</v>
      </c>
      <c r="BW103" s="4371" t="s">
        <v>359</v>
      </c>
      <c r="BX103" s="4374" t="s">
        <v>574</v>
      </c>
      <c r="BY103" s="4371" t="s">
        <v>359</v>
      </c>
      <c r="BZ103" s="4372">
        <v>103</v>
      </c>
      <c r="CA103" s="4371" t="s">
        <v>359</v>
      </c>
      <c r="CB103" s="4374" t="s">
        <v>574</v>
      </c>
      <c r="CC103" s="4371" t="s">
        <v>359</v>
      </c>
      <c r="CD103" s="4372">
        <v>103</v>
      </c>
      <c r="CE103" s="4371" t="s">
        <v>359</v>
      </c>
      <c r="CF103" s="4374" t="s">
        <v>574</v>
      </c>
      <c r="CG103" s="4371" t="s">
        <v>359</v>
      </c>
      <c r="CH103" s="4867">
        <v>103</v>
      </c>
      <c r="CI103" s="4371" t="s">
        <v>359</v>
      </c>
      <c r="CJ103" s="4374" t="s">
        <v>574</v>
      </c>
      <c r="CK103" s="4371" t="s">
        <v>359</v>
      </c>
      <c r="CL103" s="4868">
        <v>103</v>
      </c>
      <c r="CM103" s="4371" t="s">
        <v>359</v>
      </c>
      <c r="CN103" s="4374" t="s">
        <v>574</v>
      </c>
      <c r="CO103" s="4371" t="s">
        <v>359</v>
      </c>
      <c r="CP103" s="4867">
        <v>103</v>
      </c>
      <c r="CQ103" s="4371" t="s">
        <v>359</v>
      </c>
      <c r="CR103" s="4374" t="s">
        <v>574</v>
      </c>
      <c r="CS103" s="4371" t="s">
        <v>359</v>
      </c>
      <c r="CT103" s="4867">
        <v>103</v>
      </c>
      <c r="CU103" s="4371" t="s">
        <v>359</v>
      </c>
      <c r="CV103" s="4374" t="s">
        <v>574</v>
      </c>
      <c r="CW103" s="4371" t="s">
        <v>359</v>
      </c>
      <c r="CX103" s="4372"/>
      <c r="CY103" s="4371"/>
      <c r="CZ103" s="4374"/>
      <c r="DA103" s="4371"/>
      <c r="DB103" s="4372"/>
      <c r="DC103" s="4371"/>
      <c r="DD103" s="4374"/>
      <c r="DE103" s="4371"/>
      <c r="DF103" s="4372"/>
      <c r="DG103" s="4371"/>
      <c r="DH103" s="4374"/>
      <c r="DI103" s="4371"/>
      <c r="DJ103" s="4372"/>
      <c r="DK103" s="4371"/>
      <c r="DL103" s="4374"/>
      <c r="DM103" s="4371"/>
      <c r="DN103" s="4372"/>
      <c r="DO103" s="4371"/>
      <c r="DP103" s="4374"/>
      <c r="DQ103" s="4371"/>
      <c r="DR103" s="4372"/>
      <c r="DS103" s="4371"/>
      <c r="DT103" s="4374"/>
      <c r="DU103" s="4371"/>
      <c r="DV103" s="4869">
        <f t="shared" si="8"/>
        <v>1030</v>
      </c>
      <c r="DW103" s="4870" t="s">
        <v>1069</v>
      </c>
      <c r="DX103" s="4861" t="s">
        <v>1070</v>
      </c>
      <c r="DY103" s="4861" t="s">
        <v>1186</v>
      </c>
      <c r="DZ103" s="4870" t="s">
        <v>1187</v>
      </c>
      <c r="EA103" s="4870">
        <v>6013813000</v>
      </c>
      <c r="EB103" s="4375" t="s">
        <v>1188</v>
      </c>
      <c r="EC103" s="4861" t="s">
        <v>1069</v>
      </c>
      <c r="ED103" s="4861" t="s">
        <v>1070</v>
      </c>
      <c r="EE103" s="4861" t="s">
        <v>1811</v>
      </c>
      <c r="EF103" s="4870" t="s">
        <v>1812</v>
      </c>
      <c r="EG103" s="4872">
        <v>6010000000</v>
      </c>
      <c r="EH103" s="4375" t="s">
        <v>1813</v>
      </c>
    </row>
    <row r="104" spans="1:138" s="4377" customFormat="1" ht="110.25">
      <c r="A104" s="4861" t="s">
        <v>1731</v>
      </c>
      <c r="B104" s="4862">
        <v>0.25</v>
      </c>
      <c r="C104" s="4861" t="s">
        <v>2149</v>
      </c>
      <c r="D104" s="4863">
        <v>6.25E-2</v>
      </c>
      <c r="E104" s="4861" t="s">
        <v>1121</v>
      </c>
      <c r="F104" s="4861" t="s">
        <v>1784</v>
      </c>
      <c r="G104" s="4861" t="s">
        <v>1123</v>
      </c>
      <c r="H104" s="4861" t="s">
        <v>26</v>
      </c>
      <c r="I104" s="4861" t="s">
        <v>437</v>
      </c>
      <c r="J104" s="4861" t="s">
        <v>359</v>
      </c>
      <c r="K104" s="4864"/>
      <c r="L104" s="4865">
        <v>48578</v>
      </c>
      <c r="M104" s="4861" t="s">
        <v>359</v>
      </c>
      <c r="N104" s="4861" t="s">
        <v>1124</v>
      </c>
      <c r="O104" s="4861" t="s">
        <v>359</v>
      </c>
      <c r="P104" s="4861" t="s">
        <v>1124</v>
      </c>
      <c r="Q104" s="4861" t="s">
        <v>359</v>
      </c>
      <c r="R104" s="4861" t="s">
        <v>1124</v>
      </c>
      <c r="S104" s="4861" t="s">
        <v>359</v>
      </c>
      <c r="T104" s="4861" t="s">
        <v>1124</v>
      </c>
      <c r="U104" s="4861" t="s">
        <v>359</v>
      </c>
      <c r="V104" s="4861" t="s">
        <v>1124</v>
      </c>
      <c r="W104" s="4861" t="s">
        <v>359</v>
      </c>
      <c r="X104" s="4861" t="s">
        <v>359</v>
      </c>
      <c r="Y104" s="4861" t="s">
        <v>359</v>
      </c>
      <c r="Z104" s="4861" t="s">
        <v>359</v>
      </c>
      <c r="AA104" s="4861" t="s">
        <v>359</v>
      </c>
      <c r="AB104" s="4861" t="s">
        <v>359</v>
      </c>
      <c r="AC104" s="4861" t="s">
        <v>1124</v>
      </c>
      <c r="AD104" s="4861" t="s">
        <v>359</v>
      </c>
      <c r="AE104" s="4861" t="s">
        <v>2170</v>
      </c>
      <c r="AF104" s="4863">
        <v>4.4000000000000003E-3</v>
      </c>
      <c r="AG104" s="4861" t="s">
        <v>1815</v>
      </c>
      <c r="AH104" s="4861" t="s">
        <v>1816</v>
      </c>
      <c r="AI104" s="4861" t="s">
        <v>1322</v>
      </c>
      <c r="AJ104" s="4861" t="s">
        <v>1203</v>
      </c>
      <c r="AK104" s="4861" t="s">
        <v>2</v>
      </c>
      <c r="AL104" s="4861" t="s">
        <v>20</v>
      </c>
      <c r="AM104" s="4371" t="s">
        <v>1513</v>
      </c>
      <c r="AN104" s="4870" t="s">
        <v>1513</v>
      </c>
      <c r="AO104" s="4861" t="s">
        <v>437</v>
      </c>
      <c r="AP104" s="4861"/>
      <c r="AQ104" s="4865">
        <v>45078</v>
      </c>
      <c r="AR104" s="4865">
        <v>48578</v>
      </c>
      <c r="AS104" s="4861">
        <v>2</v>
      </c>
      <c r="AT104" s="4861">
        <v>2</v>
      </c>
      <c r="AU104" s="4861">
        <v>2</v>
      </c>
      <c r="AV104" s="4861">
        <v>2</v>
      </c>
      <c r="AW104" s="4861">
        <v>2</v>
      </c>
      <c r="AX104" s="4861">
        <v>2</v>
      </c>
      <c r="AY104" s="4861">
        <v>2</v>
      </c>
      <c r="AZ104" s="4861">
        <v>2</v>
      </c>
      <c r="BA104" s="4861">
        <v>2</v>
      </c>
      <c r="BB104" s="4861">
        <v>2</v>
      </c>
      <c r="BC104" s="4861" t="s">
        <v>359</v>
      </c>
      <c r="BD104" s="4861" t="s">
        <v>359</v>
      </c>
      <c r="BE104" s="4861" t="s">
        <v>359</v>
      </c>
      <c r="BF104" s="4861" t="s">
        <v>359</v>
      </c>
      <c r="BG104" s="4861" t="s">
        <v>359</v>
      </c>
      <c r="BH104" s="4861" t="s">
        <v>359</v>
      </c>
      <c r="BI104" s="4861">
        <v>20</v>
      </c>
      <c r="BJ104" s="4867">
        <v>9</v>
      </c>
      <c r="BK104" s="4867">
        <v>9</v>
      </c>
      <c r="BL104" s="4372" t="s">
        <v>574</v>
      </c>
      <c r="BM104" s="4373">
        <v>7738</v>
      </c>
      <c r="BN104" s="4372">
        <v>9</v>
      </c>
      <c r="BO104" s="4372">
        <v>9</v>
      </c>
      <c r="BP104" s="4374" t="s">
        <v>574</v>
      </c>
      <c r="BQ104" s="4373">
        <v>7738</v>
      </c>
      <c r="BR104" s="4372">
        <v>9</v>
      </c>
      <c r="BS104" s="4371" t="s">
        <v>359</v>
      </c>
      <c r="BT104" s="4374" t="s">
        <v>574</v>
      </c>
      <c r="BU104" s="4371" t="s">
        <v>359</v>
      </c>
      <c r="BV104" s="4372">
        <v>9</v>
      </c>
      <c r="BW104" s="4371" t="s">
        <v>359</v>
      </c>
      <c r="BX104" s="4374" t="s">
        <v>574</v>
      </c>
      <c r="BY104" s="4371" t="s">
        <v>359</v>
      </c>
      <c r="BZ104" s="4372">
        <v>9</v>
      </c>
      <c r="CA104" s="4371" t="s">
        <v>359</v>
      </c>
      <c r="CB104" s="4374" t="s">
        <v>574</v>
      </c>
      <c r="CC104" s="4371" t="s">
        <v>359</v>
      </c>
      <c r="CD104" s="4372">
        <v>9</v>
      </c>
      <c r="CE104" s="4371" t="s">
        <v>359</v>
      </c>
      <c r="CF104" s="4374" t="s">
        <v>574</v>
      </c>
      <c r="CG104" s="4371" t="s">
        <v>359</v>
      </c>
      <c r="CH104" s="4867">
        <v>9</v>
      </c>
      <c r="CI104" s="4371" t="s">
        <v>359</v>
      </c>
      <c r="CJ104" s="4374" t="s">
        <v>574</v>
      </c>
      <c r="CK104" s="4371" t="s">
        <v>359</v>
      </c>
      <c r="CL104" s="4868">
        <v>9</v>
      </c>
      <c r="CM104" s="4371" t="s">
        <v>359</v>
      </c>
      <c r="CN104" s="4374" t="s">
        <v>574</v>
      </c>
      <c r="CO104" s="4371" t="s">
        <v>359</v>
      </c>
      <c r="CP104" s="4867">
        <v>9</v>
      </c>
      <c r="CQ104" s="4371" t="s">
        <v>359</v>
      </c>
      <c r="CR104" s="4374" t="s">
        <v>574</v>
      </c>
      <c r="CS104" s="4371" t="s">
        <v>359</v>
      </c>
      <c r="CT104" s="4867">
        <v>9</v>
      </c>
      <c r="CU104" s="4371" t="s">
        <v>359</v>
      </c>
      <c r="CV104" s="4374" t="s">
        <v>574</v>
      </c>
      <c r="CW104" s="4371" t="s">
        <v>359</v>
      </c>
      <c r="CX104" s="4372"/>
      <c r="CY104" s="4371"/>
      <c r="CZ104" s="4374"/>
      <c r="DA104" s="4371"/>
      <c r="DB104" s="4372"/>
      <c r="DC104" s="4371"/>
      <c r="DD104" s="4374"/>
      <c r="DE104" s="4371"/>
      <c r="DF104" s="4372"/>
      <c r="DG104" s="4371"/>
      <c r="DH104" s="4374"/>
      <c r="DI104" s="4371"/>
      <c r="DJ104" s="4372"/>
      <c r="DK104" s="4371"/>
      <c r="DL104" s="4374"/>
      <c r="DM104" s="4371"/>
      <c r="DN104" s="4372"/>
      <c r="DO104" s="4371"/>
      <c r="DP104" s="4374"/>
      <c r="DQ104" s="4371"/>
      <c r="DR104" s="4372"/>
      <c r="DS104" s="4371"/>
      <c r="DT104" s="4374"/>
      <c r="DU104" s="4371"/>
      <c r="DV104" s="4869">
        <f t="shared" si="8"/>
        <v>90</v>
      </c>
      <c r="DW104" s="4861" t="s">
        <v>43</v>
      </c>
      <c r="DX104" s="4861" t="s">
        <v>1204</v>
      </c>
      <c r="DY104" s="4861" t="s">
        <v>451</v>
      </c>
      <c r="DZ104" s="4861" t="s">
        <v>1205</v>
      </c>
      <c r="EA104" s="4861" t="s">
        <v>1206</v>
      </c>
      <c r="EB104" s="4375" t="s">
        <v>453</v>
      </c>
      <c r="EC104" s="4861" t="s">
        <v>359</v>
      </c>
      <c r="ED104" s="4861" t="s">
        <v>359</v>
      </c>
      <c r="EE104" s="4861" t="s">
        <v>359</v>
      </c>
      <c r="EF104" s="4861" t="s">
        <v>359</v>
      </c>
      <c r="EG104" s="4861" t="s">
        <v>359</v>
      </c>
      <c r="EH104" s="4376" t="s">
        <v>359</v>
      </c>
    </row>
    <row r="105" spans="1:138" s="4377" customFormat="1" ht="267.75">
      <c r="A105" s="4861" t="s">
        <v>1731</v>
      </c>
      <c r="B105" s="4862">
        <v>0.25</v>
      </c>
      <c r="C105" s="4861" t="s">
        <v>2149</v>
      </c>
      <c r="D105" s="4863">
        <v>6.25E-2</v>
      </c>
      <c r="E105" s="4861" t="s">
        <v>1121</v>
      </c>
      <c r="F105" s="4861" t="s">
        <v>1774</v>
      </c>
      <c r="G105" s="4861" t="s">
        <v>1123</v>
      </c>
      <c r="H105" s="4861" t="s">
        <v>26</v>
      </c>
      <c r="I105" s="4861" t="s">
        <v>437</v>
      </c>
      <c r="J105" s="4861" t="s">
        <v>359</v>
      </c>
      <c r="K105" s="4864"/>
      <c r="L105" s="4865">
        <v>48578</v>
      </c>
      <c r="M105" s="4861" t="s">
        <v>359</v>
      </c>
      <c r="N105" s="4861" t="s">
        <v>1124</v>
      </c>
      <c r="O105" s="4861" t="s">
        <v>359</v>
      </c>
      <c r="P105" s="4861" t="s">
        <v>1124</v>
      </c>
      <c r="Q105" s="4861" t="s">
        <v>359</v>
      </c>
      <c r="R105" s="4861" t="s">
        <v>1124</v>
      </c>
      <c r="S105" s="4861" t="s">
        <v>359</v>
      </c>
      <c r="T105" s="4861" t="s">
        <v>1124</v>
      </c>
      <c r="U105" s="4861" t="s">
        <v>359</v>
      </c>
      <c r="V105" s="4861" t="s">
        <v>1124</v>
      </c>
      <c r="W105" s="4861" t="s">
        <v>359</v>
      </c>
      <c r="X105" s="4861" t="s">
        <v>359</v>
      </c>
      <c r="Y105" s="4861" t="s">
        <v>359</v>
      </c>
      <c r="Z105" s="4861" t="s">
        <v>359</v>
      </c>
      <c r="AA105" s="4861" t="s">
        <v>359</v>
      </c>
      <c r="AB105" s="4861" t="s">
        <v>359</v>
      </c>
      <c r="AC105" s="4861" t="s">
        <v>1124</v>
      </c>
      <c r="AD105" s="4861" t="s">
        <v>359</v>
      </c>
      <c r="AE105" s="4861" t="s">
        <v>2171</v>
      </c>
      <c r="AF105" s="4863">
        <v>4.4000000000000003E-3</v>
      </c>
      <c r="AG105" s="4861" t="s">
        <v>2172</v>
      </c>
      <c r="AH105" s="4861" t="s">
        <v>2173</v>
      </c>
      <c r="AI105" s="4861" t="s">
        <v>1820</v>
      </c>
      <c r="AJ105" s="4861" t="s">
        <v>1211</v>
      </c>
      <c r="AK105" s="4861" t="s">
        <v>1545</v>
      </c>
      <c r="AL105" s="4861" t="s">
        <v>23</v>
      </c>
      <c r="AM105" s="4371" t="str">
        <f>IF(ISNUMBER(SEARCH("ND",AN105)),"NO","SI")</f>
        <v>NO</v>
      </c>
      <c r="AN105" s="4861" t="s">
        <v>437</v>
      </c>
      <c r="AO105" s="4861" t="s">
        <v>437</v>
      </c>
      <c r="AP105" s="4861"/>
      <c r="AQ105" s="4865">
        <v>45078</v>
      </c>
      <c r="AR105" s="4865">
        <v>48578</v>
      </c>
      <c r="AS105" s="4862">
        <v>1</v>
      </c>
      <c r="AT105" s="4862">
        <v>1</v>
      </c>
      <c r="AU105" s="4862">
        <v>1</v>
      </c>
      <c r="AV105" s="4862">
        <v>1</v>
      </c>
      <c r="AW105" s="4862">
        <v>1</v>
      </c>
      <c r="AX105" s="4862">
        <v>1</v>
      </c>
      <c r="AY105" s="4862">
        <v>1</v>
      </c>
      <c r="AZ105" s="4862">
        <v>1</v>
      </c>
      <c r="BA105" s="4862">
        <v>1</v>
      </c>
      <c r="BB105" s="4862">
        <v>1</v>
      </c>
      <c r="BC105" s="4861" t="s">
        <v>359</v>
      </c>
      <c r="BD105" s="4861" t="s">
        <v>359</v>
      </c>
      <c r="BE105" s="4861" t="s">
        <v>359</v>
      </c>
      <c r="BF105" s="4861" t="s">
        <v>359</v>
      </c>
      <c r="BG105" s="4861" t="s">
        <v>359</v>
      </c>
      <c r="BH105" s="4861" t="s">
        <v>359</v>
      </c>
      <c r="BI105" s="4862">
        <v>1</v>
      </c>
      <c r="BJ105" s="4867">
        <v>29</v>
      </c>
      <c r="BK105" s="4867">
        <v>29</v>
      </c>
      <c r="BL105" s="4372" t="s">
        <v>574</v>
      </c>
      <c r="BM105" s="4373" t="s">
        <v>359</v>
      </c>
      <c r="BN105" s="4372">
        <v>29</v>
      </c>
      <c r="BO105" s="4372">
        <v>29</v>
      </c>
      <c r="BP105" s="4374" t="s">
        <v>574</v>
      </c>
      <c r="BQ105" s="4373" t="s">
        <v>359</v>
      </c>
      <c r="BR105" s="4372">
        <v>29</v>
      </c>
      <c r="BS105" s="4371" t="s">
        <v>359</v>
      </c>
      <c r="BT105" s="4374" t="s">
        <v>574</v>
      </c>
      <c r="BU105" s="4371" t="s">
        <v>359</v>
      </c>
      <c r="BV105" s="4372">
        <v>29</v>
      </c>
      <c r="BW105" s="4371" t="s">
        <v>359</v>
      </c>
      <c r="BX105" s="4374" t="s">
        <v>574</v>
      </c>
      <c r="BY105" s="4371" t="s">
        <v>359</v>
      </c>
      <c r="BZ105" s="4372">
        <v>29</v>
      </c>
      <c r="CA105" s="4371" t="s">
        <v>359</v>
      </c>
      <c r="CB105" s="4374" t="s">
        <v>574</v>
      </c>
      <c r="CC105" s="4371" t="s">
        <v>359</v>
      </c>
      <c r="CD105" s="4372">
        <v>29</v>
      </c>
      <c r="CE105" s="4371" t="s">
        <v>359</v>
      </c>
      <c r="CF105" s="4374" t="s">
        <v>574</v>
      </c>
      <c r="CG105" s="4371" t="s">
        <v>359</v>
      </c>
      <c r="CH105" s="4867">
        <v>29</v>
      </c>
      <c r="CI105" s="4371" t="s">
        <v>359</v>
      </c>
      <c r="CJ105" s="4374" t="s">
        <v>574</v>
      </c>
      <c r="CK105" s="4371" t="s">
        <v>359</v>
      </c>
      <c r="CL105" s="4868">
        <v>29</v>
      </c>
      <c r="CM105" s="4371" t="s">
        <v>359</v>
      </c>
      <c r="CN105" s="4374" t="s">
        <v>574</v>
      </c>
      <c r="CO105" s="4371" t="s">
        <v>359</v>
      </c>
      <c r="CP105" s="4867">
        <v>29</v>
      </c>
      <c r="CQ105" s="4371" t="s">
        <v>359</v>
      </c>
      <c r="CR105" s="4374" t="s">
        <v>574</v>
      </c>
      <c r="CS105" s="4371" t="s">
        <v>359</v>
      </c>
      <c r="CT105" s="4867">
        <v>29</v>
      </c>
      <c r="CU105" s="4371" t="s">
        <v>359</v>
      </c>
      <c r="CV105" s="4374" t="s">
        <v>574</v>
      </c>
      <c r="CW105" s="4371" t="s">
        <v>359</v>
      </c>
      <c r="CX105" s="4372"/>
      <c r="CY105" s="4371"/>
      <c r="CZ105" s="4374"/>
      <c r="DA105" s="4371"/>
      <c r="DB105" s="4372"/>
      <c r="DC105" s="4371"/>
      <c r="DD105" s="4374"/>
      <c r="DE105" s="4371"/>
      <c r="DF105" s="4372"/>
      <c r="DG105" s="4371"/>
      <c r="DH105" s="4374"/>
      <c r="DI105" s="4371"/>
      <c r="DJ105" s="4372"/>
      <c r="DK105" s="4371"/>
      <c r="DL105" s="4374"/>
      <c r="DM105" s="4371"/>
      <c r="DN105" s="4372"/>
      <c r="DO105" s="4371"/>
      <c r="DP105" s="4374"/>
      <c r="DQ105" s="4371"/>
      <c r="DR105" s="4372"/>
      <c r="DS105" s="4371"/>
      <c r="DT105" s="4374"/>
      <c r="DU105" s="4371"/>
      <c r="DV105" s="4869">
        <f t="shared" si="8"/>
        <v>290</v>
      </c>
      <c r="DW105" s="4861" t="s">
        <v>1055</v>
      </c>
      <c r="DX105" s="4861" t="s">
        <v>56</v>
      </c>
      <c r="DY105" s="4861" t="s">
        <v>1212</v>
      </c>
      <c r="DZ105" s="4861" t="s">
        <v>1213</v>
      </c>
      <c r="EA105" s="4861" t="s">
        <v>359</v>
      </c>
      <c r="EB105" s="4375" t="s">
        <v>1214</v>
      </c>
      <c r="EC105" s="4861" t="s">
        <v>359</v>
      </c>
      <c r="ED105" s="4861" t="s">
        <v>359</v>
      </c>
      <c r="EE105" s="4861" t="s">
        <v>359</v>
      </c>
      <c r="EF105" s="4861" t="s">
        <v>359</v>
      </c>
      <c r="EG105" s="4861" t="s">
        <v>359</v>
      </c>
      <c r="EH105" s="4376" t="s">
        <v>359</v>
      </c>
    </row>
    <row r="106" spans="1:138" s="4377" customFormat="1" ht="168.75" customHeight="1">
      <c r="A106" s="4861" t="s">
        <v>1731</v>
      </c>
      <c r="B106" s="4862">
        <v>0.25</v>
      </c>
      <c r="C106" s="4861" t="s">
        <v>2149</v>
      </c>
      <c r="D106" s="4863">
        <v>6.25E-2</v>
      </c>
      <c r="E106" s="4861" t="s">
        <v>1121</v>
      </c>
      <c r="F106" s="4861" t="s">
        <v>1769</v>
      </c>
      <c r="G106" s="4861" t="s">
        <v>1123</v>
      </c>
      <c r="H106" s="4861" t="s">
        <v>26</v>
      </c>
      <c r="I106" s="4861" t="s">
        <v>437</v>
      </c>
      <c r="J106" s="4861" t="s">
        <v>359</v>
      </c>
      <c r="K106" s="4864"/>
      <c r="L106" s="4865">
        <v>48578</v>
      </c>
      <c r="M106" s="4861" t="s">
        <v>359</v>
      </c>
      <c r="N106" s="4861" t="s">
        <v>1124</v>
      </c>
      <c r="O106" s="4861" t="s">
        <v>359</v>
      </c>
      <c r="P106" s="4861" t="s">
        <v>1124</v>
      </c>
      <c r="Q106" s="4861" t="s">
        <v>359</v>
      </c>
      <c r="R106" s="4861" t="s">
        <v>1124</v>
      </c>
      <c r="S106" s="4861" t="s">
        <v>359</v>
      </c>
      <c r="T106" s="4861" t="s">
        <v>1124</v>
      </c>
      <c r="U106" s="4861" t="s">
        <v>359</v>
      </c>
      <c r="V106" s="4861" t="s">
        <v>1124</v>
      </c>
      <c r="W106" s="4861" t="s">
        <v>359</v>
      </c>
      <c r="X106" s="4861" t="s">
        <v>359</v>
      </c>
      <c r="Y106" s="4861" t="s">
        <v>359</v>
      </c>
      <c r="Z106" s="4861" t="s">
        <v>359</v>
      </c>
      <c r="AA106" s="4861" t="s">
        <v>359</v>
      </c>
      <c r="AB106" s="4861" t="s">
        <v>359</v>
      </c>
      <c r="AC106" s="4861" t="s">
        <v>1124</v>
      </c>
      <c r="AD106" s="4861" t="s">
        <v>359</v>
      </c>
      <c r="AE106" s="4861" t="s">
        <v>2174</v>
      </c>
      <c r="AF106" s="4863">
        <v>4.4000000000000003E-3</v>
      </c>
      <c r="AG106" s="4861" t="s">
        <v>1822</v>
      </c>
      <c r="AH106" s="4861" t="s">
        <v>1823</v>
      </c>
      <c r="AI106" s="4861" t="s">
        <v>702</v>
      </c>
      <c r="AJ106" s="4861" t="s">
        <v>1221</v>
      </c>
      <c r="AK106" s="4861" t="s">
        <v>1123</v>
      </c>
      <c r="AL106" s="4861" t="s">
        <v>20</v>
      </c>
      <c r="AM106" s="4371" t="str">
        <f>IF(ISNUMBER(SEARCH("ND",AN106)),"NO","SI")</f>
        <v>NO</v>
      </c>
      <c r="AN106" s="4861" t="s">
        <v>437</v>
      </c>
      <c r="AO106" s="4861" t="s">
        <v>437</v>
      </c>
      <c r="AP106" s="4861"/>
      <c r="AQ106" s="4865">
        <v>45292</v>
      </c>
      <c r="AR106" s="4865">
        <v>46539</v>
      </c>
      <c r="AS106" s="4862"/>
      <c r="AT106" s="4862">
        <v>0.25</v>
      </c>
      <c r="AU106" s="4862">
        <v>0.25</v>
      </c>
      <c r="AV106" s="4862">
        <v>0.25</v>
      </c>
      <c r="AW106" s="4873">
        <v>0.25</v>
      </c>
      <c r="AX106" s="4861" t="s">
        <v>359</v>
      </c>
      <c r="AY106" s="4861" t="s">
        <v>359</v>
      </c>
      <c r="AZ106" s="4861" t="s">
        <v>359</v>
      </c>
      <c r="BA106" s="4861" t="s">
        <v>359</v>
      </c>
      <c r="BB106" s="4861" t="s">
        <v>359</v>
      </c>
      <c r="BC106" s="4861" t="s">
        <v>359</v>
      </c>
      <c r="BD106" s="4861" t="s">
        <v>359</v>
      </c>
      <c r="BE106" s="4861" t="s">
        <v>359</v>
      </c>
      <c r="BF106" s="4861" t="s">
        <v>359</v>
      </c>
      <c r="BG106" s="4861" t="s">
        <v>359</v>
      </c>
      <c r="BH106" s="4861" t="s">
        <v>359</v>
      </c>
      <c r="BI106" s="4862">
        <v>1</v>
      </c>
      <c r="BJ106" s="4867"/>
      <c r="BK106" s="4867"/>
      <c r="BL106" s="4372"/>
      <c r="BM106" s="4373"/>
      <c r="BN106" s="4372">
        <v>9</v>
      </c>
      <c r="BO106" s="4372">
        <v>9</v>
      </c>
      <c r="BP106" s="4374" t="s">
        <v>574</v>
      </c>
      <c r="BQ106" s="4373">
        <v>7691</v>
      </c>
      <c r="BR106" s="4372">
        <v>9</v>
      </c>
      <c r="BS106" s="4371" t="s">
        <v>359</v>
      </c>
      <c r="BT106" s="4374" t="s">
        <v>574</v>
      </c>
      <c r="BU106" s="4371" t="s">
        <v>359</v>
      </c>
      <c r="BV106" s="4372">
        <v>9</v>
      </c>
      <c r="BW106" s="4371" t="s">
        <v>359</v>
      </c>
      <c r="BX106" s="4374" t="s">
        <v>574</v>
      </c>
      <c r="BY106" s="4371" t="s">
        <v>359</v>
      </c>
      <c r="BZ106" s="4372">
        <v>9</v>
      </c>
      <c r="CA106" s="4371" t="s">
        <v>359</v>
      </c>
      <c r="CB106" s="4374" t="s">
        <v>574</v>
      </c>
      <c r="CC106" s="4371" t="s">
        <v>359</v>
      </c>
      <c r="CD106" s="4372"/>
      <c r="CE106" s="4371" t="s">
        <v>359</v>
      </c>
      <c r="CF106" s="4374"/>
      <c r="CG106" s="4371" t="s">
        <v>359</v>
      </c>
      <c r="CH106" s="4867"/>
      <c r="CI106" s="4371" t="s">
        <v>359</v>
      </c>
      <c r="CJ106" s="4374"/>
      <c r="CK106" s="4371" t="s">
        <v>359</v>
      </c>
      <c r="CL106" s="4868"/>
      <c r="CM106" s="4371" t="s">
        <v>359</v>
      </c>
      <c r="CN106" s="4374"/>
      <c r="CO106" s="4371" t="s">
        <v>359</v>
      </c>
      <c r="CP106" s="4867"/>
      <c r="CQ106" s="4371" t="s">
        <v>359</v>
      </c>
      <c r="CR106" s="4374"/>
      <c r="CS106" s="4371" t="s">
        <v>359</v>
      </c>
      <c r="CT106" s="4867"/>
      <c r="CU106" s="4371" t="s">
        <v>359</v>
      </c>
      <c r="CV106" s="4374"/>
      <c r="CW106" s="4371" t="s">
        <v>359</v>
      </c>
      <c r="CX106" s="4372"/>
      <c r="CY106" s="4371"/>
      <c r="CZ106" s="4374"/>
      <c r="DA106" s="4371"/>
      <c r="DB106" s="4372"/>
      <c r="DC106" s="4371"/>
      <c r="DD106" s="4374"/>
      <c r="DE106" s="4371"/>
      <c r="DF106" s="4372"/>
      <c r="DG106" s="4371"/>
      <c r="DH106" s="4374"/>
      <c r="DI106" s="4371"/>
      <c r="DJ106" s="4372"/>
      <c r="DK106" s="4371"/>
      <c r="DL106" s="4374"/>
      <c r="DM106" s="4371"/>
      <c r="DN106" s="4372"/>
      <c r="DO106" s="4371"/>
      <c r="DP106" s="4374"/>
      <c r="DQ106" s="4371"/>
      <c r="DR106" s="4372"/>
      <c r="DS106" s="4371"/>
      <c r="DT106" s="4374"/>
      <c r="DU106" s="4371"/>
      <c r="DV106" s="4869">
        <f t="shared" si="8"/>
        <v>36</v>
      </c>
      <c r="DW106" s="4861" t="s">
        <v>1069</v>
      </c>
      <c r="DX106" s="4861" t="s">
        <v>1070</v>
      </c>
      <c r="DY106" s="4861" t="s">
        <v>1106</v>
      </c>
      <c r="DZ106" s="4861" t="s">
        <v>1224</v>
      </c>
      <c r="EA106" s="4861">
        <v>3144219306</v>
      </c>
      <c r="EB106" s="4375" t="s">
        <v>1756</v>
      </c>
      <c r="EC106" s="4861" t="s">
        <v>359</v>
      </c>
      <c r="ED106" s="4861" t="s">
        <v>359</v>
      </c>
      <c r="EE106" s="4861" t="s">
        <v>359</v>
      </c>
      <c r="EF106" s="4861" t="s">
        <v>359</v>
      </c>
      <c r="EG106" s="4861" t="s">
        <v>359</v>
      </c>
      <c r="EH106" s="4376" t="s">
        <v>359</v>
      </c>
    </row>
    <row r="107" spans="1:138" s="4377" customFormat="1" ht="141.75">
      <c r="A107" s="4861" t="s">
        <v>1731</v>
      </c>
      <c r="B107" s="4862">
        <v>0.25</v>
      </c>
      <c r="C107" s="4861" t="s">
        <v>1215</v>
      </c>
      <c r="D107" s="4863">
        <v>6.25E-2</v>
      </c>
      <c r="E107" s="4861" t="s">
        <v>1216</v>
      </c>
      <c r="F107" s="4861" t="s">
        <v>1217</v>
      </c>
      <c r="G107" s="4861" t="s">
        <v>1050</v>
      </c>
      <c r="H107" s="4861" t="s">
        <v>26</v>
      </c>
      <c r="I107" s="4861" t="s">
        <v>437</v>
      </c>
      <c r="J107" s="4861"/>
      <c r="K107" s="4864"/>
      <c r="L107" s="4865">
        <v>48578</v>
      </c>
      <c r="M107" s="4871">
        <v>0.1</v>
      </c>
      <c r="N107" s="4871">
        <v>0.2</v>
      </c>
      <c r="O107" s="4871">
        <v>0.3</v>
      </c>
      <c r="P107" s="4871">
        <v>0.4</v>
      </c>
      <c r="Q107" s="4871">
        <v>0.5</v>
      </c>
      <c r="R107" s="4871">
        <v>0.6</v>
      </c>
      <c r="S107" s="4871">
        <v>0.7</v>
      </c>
      <c r="T107" s="4871">
        <v>0.8</v>
      </c>
      <c r="U107" s="4871">
        <v>0.9</v>
      </c>
      <c r="V107" s="4871">
        <v>1</v>
      </c>
      <c r="W107" s="4861" t="s">
        <v>359</v>
      </c>
      <c r="X107" s="4861" t="s">
        <v>359</v>
      </c>
      <c r="Y107" s="4861" t="s">
        <v>359</v>
      </c>
      <c r="Z107" s="4861" t="s">
        <v>359</v>
      </c>
      <c r="AA107" s="4861" t="s">
        <v>359</v>
      </c>
      <c r="AB107" s="4861" t="s">
        <v>359</v>
      </c>
      <c r="AC107" s="4871">
        <v>1</v>
      </c>
      <c r="AD107" s="4861" t="s">
        <v>359</v>
      </c>
      <c r="AE107" s="4861" t="s">
        <v>1218</v>
      </c>
      <c r="AF107" s="4863">
        <v>1.5699999999999999E-2</v>
      </c>
      <c r="AG107" s="4861" t="s">
        <v>1824</v>
      </c>
      <c r="AH107" s="4861" t="s">
        <v>1825</v>
      </c>
      <c r="AI107" s="4861" t="s">
        <v>702</v>
      </c>
      <c r="AJ107" s="4861" t="s">
        <v>1221</v>
      </c>
      <c r="AK107" s="4861" t="s">
        <v>1741</v>
      </c>
      <c r="AL107" s="4861" t="s">
        <v>20</v>
      </c>
      <c r="AM107" s="4371" t="str">
        <f>IF(ISNUMBER(SEARCH("ND",AN107)),"NO","SI")</f>
        <v>NO</v>
      </c>
      <c r="AN107" s="4861" t="s">
        <v>437</v>
      </c>
      <c r="AO107" s="4870">
        <v>1</v>
      </c>
      <c r="AP107" s="4870">
        <v>2022</v>
      </c>
      <c r="AQ107" s="4865">
        <v>45200</v>
      </c>
      <c r="AR107" s="4865">
        <v>48578</v>
      </c>
      <c r="AS107" s="4870">
        <v>4</v>
      </c>
      <c r="AT107" s="4861">
        <v>4</v>
      </c>
      <c r="AU107" s="4861">
        <v>4</v>
      </c>
      <c r="AV107" s="4861">
        <v>4</v>
      </c>
      <c r="AW107" s="4861">
        <v>4</v>
      </c>
      <c r="AX107" s="4861">
        <v>4</v>
      </c>
      <c r="AY107" s="4861">
        <v>4</v>
      </c>
      <c r="AZ107" s="4861">
        <v>4</v>
      </c>
      <c r="BA107" s="4861">
        <v>4</v>
      </c>
      <c r="BB107" s="4861">
        <v>4</v>
      </c>
      <c r="BC107" s="4861" t="s">
        <v>359</v>
      </c>
      <c r="BD107" s="4870" t="s">
        <v>359</v>
      </c>
      <c r="BE107" s="4870" t="s">
        <v>359</v>
      </c>
      <c r="BF107" s="4861" t="s">
        <v>359</v>
      </c>
      <c r="BG107" s="4861" t="s">
        <v>359</v>
      </c>
      <c r="BH107" s="4861" t="s">
        <v>359</v>
      </c>
      <c r="BI107" s="4861">
        <v>40</v>
      </c>
      <c r="BJ107" s="4867">
        <v>60</v>
      </c>
      <c r="BK107" s="4867">
        <v>60</v>
      </c>
      <c r="BL107" s="4372" t="s">
        <v>574</v>
      </c>
      <c r="BM107" s="4373">
        <v>7871</v>
      </c>
      <c r="BN107" s="4372">
        <v>60</v>
      </c>
      <c r="BO107" s="4372">
        <v>60</v>
      </c>
      <c r="BP107" s="4374" t="s">
        <v>574</v>
      </c>
      <c r="BQ107" s="4373">
        <v>7871</v>
      </c>
      <c r="BR107" s="4372">
        <v>60</v>
      </c>
      <c r="BS107" s="4371" t="s">
        <v>359</v>
      </c>
      <c r="BT107" s="4374" t="s">
        <v>574</v>
      </c>
      <c r="BU107" s="4371" t="s">
        <v>359</v>
      </c>
      <c r="BV107" s="4372">
        <v>60</v>
      </c>
      <c r="BW107" s="4371" t="s">
        <v>359</v>
      </c>
      <c r="BX107" s="4374" t="s">
        <v>574</v>
      </c>
      <c r="BY107" s="4371" t="s">
        <v>359</v>
      </c>
      <c r="BZ107" s="4372">
        <v>60</v>
      </c>
      <c r="CA107" s="4371" t="s">
        <v>359</v>
      </c>
      <c r="CB107" s="4374" t="s">
        <v>574</v>
      </c>
      <c r="CC107" s="4371" t="s">
        <v>359</v>
      </c>
      <c r="CD107" s="4372">
        <v>60</v>
      </c>
      <c r="CE107" s="4371" t="s">
        <v>359</v>
      </c>
      <c r="CF107" s="4374" t="s">
        <v>574</v>
      </c>
      <c r="CG107" s="4371" t="s">
        <v>359</v>
      </c>
      <c r="CH107" s="4867">
        <v>60</v>
      </c>
      <c r="CI107" s="4371" t="s">
        <v>359</v>
      </c>
      <c r="CJ107" s="4374" t="s">
        <v>574</v>
      </c>
      <c r="CK107" s="4371" t="s">
        <v>359</v>
      </c>
      <c r="CL107" s="4868">
        <v>60</v>
      </c>
      <c r="CM107" s="4371" t="s">
        <v>359</v>
      </c>
      <c r="CN107" s="4374" t="s">
        <v>574</v>
      </c>
      <c r="CO107" s="4371" t="s">
        <v>359</v>
      </c>
      <c r="CP107" s="4867">
        <v>60</v>
      </c>
      <c r="CQ107" s="4371" t="s">
        <v>359</v>
      </c>
      <c r="CR107" s="4374" t="s">
        <v>574</v>
      </c>
      <c r="CS107" s="4371" t="s">
        <v>359</v>
      </c>
      <c r="CT107" s="4867">
        <v>60</v>
      </c>
      <c r="CU107" s="4371" t="s">
        <v>359</v>
      </c>
      <c r="CV107" s="4374" t="s">
        <v>574</v>
      </c>
      <c r="CW107" s="4371" t="s">
        <v>359</v>
      </c>
      <c r="CX107" s="4372"/>
      <c r="CY107" s="4371"/>
      <c r="CZ107" s="4374"/>
      <c r="DA107" s="4371"/>
      <c r="DB107" s="4372"/>
      <c r="DC107" s="4371"/>
      <c r="DD107" s="4374"/>
      <c r="DE107" s="4371"/>
      <c r="DF107" s="4372"/>
      <c r="DG107" s="4371"/>
      <c r="DH107" s="4374"/>
      <c r="DI107" s="4371"/>
      <c r="DJ107" s="4372"/>
      <c r="DK107" s="4371"/>
      <c r="DL107" s="4374"/>
      <c r="DM107" s="4371"/>
      <c r="DN107" s="4372"/>
      <c r="DO107" s="4371"/>
      <c r="DP107" s="4374"/>
      <c r="DQ107" s="4371"/>
      <c r="DR107" s="4372"/>
      <c r="DS107" s="4371"/>
      <c r="DT107" s="4374"/>
      <c r="DU107" s="4371"/>
      <c r="DV107" s="4869">
        <f t="shared" si="8"/>
        <v>600</v>
      </c>
      <c r="DW107" s="4861" t="s">
        <v>1069</v>
      </c>
      <c r="DX107" s="4861" t="s">
        <v>1070</v>
      </c>
      <c r="DY107" s="4861" t="s">
        <v>1106</v>
      </c>
      <c r="DZ107" s="4861" t="s">
        <v>1224</v>
      </c>
      <c r="EA107" s="4861">
        <v>3144219306</v>
      </c>
      <c r="EB107" s="4375" t="s">
        <v>1756</v>
      </c>
      <c r="EC107" s="4376" t="s">
        <v>359</v>
      </c>
      <c r="ED107" s="4861" t="s">
        <v>359</v>
      </c>
      <c r="EE107" s="4861" t="s">
        <v>359</v>
      </c>
      <c r="EF107" s="4861" t="s">
        <v>359</v>
      </c>
      <c r="EG107" s="4870" t="s">
        <v>359</v>
      </c>
      <c r="EH107" s="4870" t="s">
        <v>359</v>
      </c>
    </row>
    <row r="108" spans="1:138" s="4377" customFormat="1" ht="141.75">
      <c r="A108" s="4861" t="s">
        <v>1731</v>
      </c>
      <c r="B108" s="4862">
        <v>0.25</v>
      </c>
      <c r="C108" s="4861" t="s">
        <v>1215</v>
      </c>
      <c r="D108" s="4863">
        <v>6.25E-2</v>
      </c>
      <c r="E108" s="4861" t="s">
        <v>1216</v>
      </c>
      <c r="F108" s="4861" t="s">
        <v>1217</v>
      </c>
      <c r="G108" s="4861" t="s">
        <v>1050</v>
      </c>
      <c r="H108" s="4861" t="s">
        <v>26</v>
      </c>
      <c r="I108" s="4861" t="s">
        <v>437</v>
      </c>
      <c r="J108" s="4861"/>
      <c r="K108" s="4864"/>
      <c r="L108" s="4865">
        <v>48578</v>
      </c>
      <c r="M108" s="4871">
        <v>0.1</v>
      </c>
      <c r="N108" s="4871">
        <v>0.2</v>
      </c>
      <c r="O108" s="4871">
        <v>0.3</v>
      </c>
      <c r="P108" s="4871">
        <v>0.4</v>
      </c>
      <c r="Q108" s="4871">
        <v>0.5</v>
      </c>
      <c r="R108" s="4871">
        <v>0.6</v>
      </c>
      <c r="S108" s="4871">
        <v>0.7</v>
      </c>
      <c r="T108" s="4871">
        <v>0.8</v>
      </c>
      <c r="U108" s="4871">
        <v>0.9</v>
      </c>
      <c r="V108" s="4871">
        <v>1</v>
      </c>
      <c r="W108" s="4861" t="s">
        <v>359</v>
      </c>
      <c r="X108" s="4861" t="s">
        <v>359</v>
      </c>
      <c r="Y108" s="4861" t="s">
        <v>359</v>
      </c>
      <c r="Z108" s="4861" t="s">
        <v>359</v>
      </c>
      <c r="AA108" s="4861" t="s">
        <v>359</v>
      </c>
      <c r="AB108" s="4861" t="s">
        <v>359</v>
      </c>
      <c r="AC108" s="4871">
        <v>1</v>
      </c>
      <c r="AD108" s="4861" t="s">
        <v>359</v>
      </c>
      <c r="AE108" s="4861" t="s">
        <v>2175</v>
      </c>
      <c r="AF108" s="4863">
        <v>1.5599999999999999E-2</v>
      </c>
      <c r="AG108" s="4861" t="s">
        <v>2176</v>
      </c>
      <c r="AH108" s="4861" t="s">
        <v>2177</v>
      </c>
      <c r="AI108" s="4861" t="s">
        <v>1829</v>
      </c>
      <c r="AJ108" s="4861" t="s">
        <v>1229</v>
      </c>
      <c r="AK108" s="4861" t="s">
        <v>1136</v>
      </c>
      <c r="AL108" s="4861" t="s">
        <v>20</v>
      </c>
      <c r="AM108" s="4371" t="s">
        <v>1513</v>
      </c>
      <c r="AN108" s="4861" t="s">
        <v>1513</v>
      </c>
      <c r="AO108" s="4861" t="s">
        <v>437</v>
      </c>
      <c r="AP108" s="4861" t="s">
        <v>437</v>
      </c>
      <c r="AQ108" s="4865">
        <v>45078</v>
      </c>
      <c r="AR108" s="4865">
        <v>48579</v>
      </c>
      <c r="AS108" s="4861">
        <v>0</v>
      </c>
      <c r="AT108" s="4862">
        <v>0.05</v>
      </c>
      <c r="AU108" s="4862">
        <v>0.1</v>
      </c>
      <c r="AV108" s="4862">
        <v>0.12</v>
      </c>
      <c r="AW108" s="4862">
        <v>0.12</v>
      </c>
      <c r="AX108" s="4862">
        <v>0.12</v>
      </c>
      <c r="AY108" s="4862">
        <v>0.12</v>
      </c>
      <c r="AZ108" s="4862">
        <v>0.12</v>
      </c>
      <c r="BA108" s="4862">
        <v>0.12</v>
      </c>
      <c r="BB108" s="4862">
        <v>0.13</v>
      </c>
      <c r="BC108" s="4861" t="s">
        <v>359</v>
      </c>
      <c r="BD108" s="4861" t="s">
        <v>359</v>
      </c>
      <c r="BE108" s="4861" t="s">
        <v>359</v>
      </c>
      <c r="BF108" s="4861" t="s">
        <v>359</v>
      </c>
      <c r="BG108" s="4861" t="s">
        <v>359</v>
      </c>
      <c r="BH108" s="4861" t="s">
        <v>359</v>
      </c>
      <c r="BI108" s="4862">
        <v>1</v>
      </c>
      <c r="BJ108" s="4867"/>
      <c r="BK108" s="4867"/>
      <c r="BL108" s="4372"/>
      <c r="BM108" s="4373"/>
      <c r="BN108" s="4372">
        <v>20</v>
      </c>
      <c r="BO108" s="4372">
        <v>20</v>
      </c>
      <c r="BP108" s="4374"/>
      <c r="BQ108" s="4373"/>
      <c r="BR108" s="4372">
        <v>20</v>
      </c>
      <c r="BS108" s="4371" t="s">
        <v>359</v>
      </c>
      <c r="BT108" s="4374"/>
      <c r="BU108" s="4371" t="s">
        <v>359</v>
      </c>
      <c r="BV108" s="4372">
        <v>20</v>
      </c>
      <c r="BW108" s="4371" t="s">
        <v>359</v>
      </c>
      <c r="BX108" s="4374"/>
      <c r="BY108" s="4371" t="s">
        <v>359</v>
      </c>
      <c r="BZ108" s="4372">
        <v>20</v>
      </c>
      <c r="CA108" s="4371" t="s">
        <v>359</v>
      </c>
      <c r="CB108" s="4374"/>
      <c r="CC108" s="4371" t="s">
        <v>359</v>
      </c>
      <c r="CD108" s="4372">
        <v>20</v>
      </c>
      <c r="CE108" s="4371" t="s">
        <v>359</v>
      </c>
      <c r="CF108" s="4374"/>
      <c r="CG108" s="4371" t="s">
        <v>359</v>
      </c>
      <c r="CH108" s="4867">
        <v>20</v>
      </c>
      <c r="CI108" s="4371" t="s">
        <v>359</v>
      </c>
      <c r="CJ108" s="4374"/>
      <c r="CK108" s="4371" t="s">
        <v>359</v>
      </c>
      <c r="CL108" s="4868">
        <v>20</v>
      </c>
      <c r="CM108" s="4371" t="s">
        <v>359</v>
      </c>
      <c r="CN108" s="4374"/>
      <c r="CO108" s="4371" t="s">
        <v>359</v>
      </c>
      <c r="CP108" s="4867">
        <v>20</v>
      </c>
      <c r="CQ108" s="4371" t="s">
        <v>359</v>
      </c>
      <c r="CR108" s="4374"/>
      <c r="CS108" s="4371" t="s">
        <v>359</v>
      </c>
      <c r="CT108" s="4867">
        <v>0</v>
      </c>
      <c r="CU108" s="4371" t="s">
        <v>359</v>
      </c>
      <c r="CV108" s="4374"/>
      <c r="CW108" s="4371" t="s">
        <v>359</v>
      </c>
      <c r="CX108" s="4372"/>
      <c r="CY108" s="4371"/>
      <c r="CZ108" s="4374"/>
      <c r="DA108" s="4371"/>
      <c r="DB108" s="4372"/>
      <c r="DC108" s="4371"/>
      <c r="DD108" s="4374"/>
      <c r="DE108" s="4371"/>
      <c r="DF108" s="4372"/>
      <c r="DG108" s="4371"/>
      <c r="DH108" s="4374"/>
      <c r="DI108" s="4371"/>
      <c r="DJ108" s="4372"/>
      <c r="DK108" s="4371"/>
      <c r="DL108" s="4374"/>
      <c r="DM108" s="4371"/>
      <c r="DN108" s="4372"/>
      <c r="DO108" s="4371"/>
      <c r="DP108" s="4374"/>
      <c r="DQ108" s="4371"/>
      <c r="DR108" s="4372"/>
      <c r="DS108" s="4371"/>
      <c r="DT108" s="4374"/>
      <c r="DU108" s="4371"/>
      <c r="DV108" s="4869">
        <f t="shared" si="8"/>
        <v>160</v>
      </c>
      <c r="DW108" s="4861" t="s">
        <v>31</v>
      </c>
      <c r="DX108" s="4861" t="s">
        <v>1231</v>
      </c>
      <c r="DY108" s="4861" t="s">
        <v>1232</v>
      </c>
      <c r="DZ108" s="4861" t="s">
        <v>1233</v>
      </c>
      <c r="EA108" s="4861" t="s">
        <v>1234</v>
      </c>
      <c r="EB108" s="4375" t="s">
        <v>1235</v>
      </c>
      <c r="EC108" s="4861" t="s">
        <v>359</v>
      </c>
      <c r="ED108" s="4861" t="s">
        <v>359</v>
      </c>
      <c r="EE108" s="4861" t="s">
        <v>359</v>
      </c>
      <c r="EF108" s="4870" t="s">
        <v>359</v>
      </c>
      <c r="EG108" s="4870" t="s">
        <v>359</v>
      </c>
      <c r="EH108" s="4870" t="s">
        <v>359</v>
      </c>
    </row>
    <row r="109" spans="1:138" s="4377" customFormat="1" ht="110.25">
      <c r="A109" s="4861" t="s">
        <v>1731</v>
      </c>
      <c r="B109" s="4862">
        <v>0.25</v>
      </c>
      <c r="C109" s="4861" t="s">
        <v>1215</v>
      </c>
      <c r="D109" s="4863">
        <v>6.25E-2</v>
      </c>
      <c r="E109" s="4861" t="s">
        <v>1216</v>
      </c>
      <c r="F109" s="4861" t="s">
        <v>1217</v>
      </c>
      <c r="G109" s="4861" t="s">
        <v>1050</v>
      </c>
      <c r="H109" s="4861" t="s">
        <v>26</v>
      </c>
      <c r="I109" s="4861" t="s">
        <v>437</v>
      </c>
      <c r="J109" s="4861"/>
      <c r="K109" s="4864"/>
      <c r="L109" s="4865">
        <v>48578</v>
      </c>
      <c r="M109" s="4871">
        <v>0.1</v>
      </c>
      <c r="N109" s="4871">
        <v>0.2</v>
      </c>
      <c r="O109" s="4871">
        <v>0.3</v>
      </c>
      <c r="P109" s="4871">
        <v>0.4</v>
      </c>
      <c r="Q109" s="4871">
        <v>0.5</v>
      </c>
      <c r="R109" s="4871">
        <v>0.6</v>
      </c>
      <c r="S109" s="4871">
        <v>0.7</v>
      </c>
      <c r="T109" s="4871">
        <v>0.8</v>
      </c>
      <c r="U109" s="4871">
        <v>0.9</v>
      </c>
      <c r="V109" s="4871">
        <v>1</v>
      </c>
      <c r="W109" s="4861" t="s">
        <v>359</v>
      </c>
      <c r="X109" s="4861" t="s">
        <v>359</v>
      </c>
      <c r="Y109" s="4861" t="s">
        <v>359</v>
      </c>
      <c r="Z109" s="4861" t="s">
        <v>359</v>
      </c>
      <c r="AA109" s="4861" t="s">
        <v>359</v>
      </c>
      <c r="AB109" s="4861" t="s">
        <v>359</v>
      </c>
      <c r="AC109" s="4871">
        <v>1</v>
      </c>
      <c r="AD109" s="4861" t="s">
        <v>359</v>
      </c>
      <c r="AE109" s="4861" t="s">
        <v>2178</v>
      </c>
      <c r="AF109" s="4863">
        <v>1.5599999999999999E-2</v>
      </c>
      <c r="AG109" s="4861" t="s">
        <v>1831</v>
      </c>
      <c r="AH109" s="4861" t="s">
        <v>1832</v>
      </c>
      <c r="AI109" s="4861" t="s">
        <v>1239</v>
      </c>
      <c r="AJ109" s="4861" t="s">
        <v>1240</v>
      </c>
      <c r="AK109" s="4861" t="s">
        <v>1741</v>
      </c>
      <c r="AL109" s="4861" t="s">
        <v>20</v>
      </c>
      <c r="AM109" s="4371" t="s">
        <v>1513</v>
      </c>
      <c r="AN109" s="4861" t="s">
        <v>1513</v>
      </c>
      <c r="AO109" s="4861" t="s">
        <v>437</v>
      </c>
      <c r="AP109" s="4861"/>
      <c r="AQ109" s="4865">
        <v>45078</v>
      </c>
      <c r="AR109" s="4865">
        <v>48579</v>
      </c>
      <c r="AS109" s="4861">
        <v>2</v>
      </c>
      <c r="AT109" s="4861">
        <v>2</v>
      </c>
      <c r="AU109" s="4861">
        <v>2</v>
      </c>
      <c r="AV109" s="4861">
        <v>2</v>
      </c>
      <c r="AW109" s="4861">
        <v>2</v>
      </c>
      <c r="AX109" s="4861">
        <v>2</v>
      </c>
      <c r="AY109" s="4861">
        <v>2</v>
      </c>
      <c r="AZ109" s="4861">
        <v>2</v>
      </c>
      <c r="BA109" s="4861">
        <v>2</v>
      </c>
      <c r="BB109" s="4861">
        <v>2</v>
      </c>
      <c r="BC109" s="4861" t="s">
        <v>359</v>
      </c>
      <c r="BD109" s="4861" t="s">
        <v>359</v>
      </c>
      <c r="BE109" s="4861" t="s">
        <v>359</v>
      </c>
      <c r="BF109" s="4861" t="s">
        <v>359</v>
      </c>
      <c r="BG109" s="4861" t="s">
        <v>359</v>
      </c>
      <c r="BH109" s="4861" t="s">
        <v>359</v>
      </c>
      <c r="BI109" s="4861">
        <v>20</v>
      </c>
      <c r="BJ109" s="4867">
        <v>2</v>
      </c>
      <c r="BK109" s="4867">
        <v>2</v>
      </c>
      <c r="BL109" s="4372" t="s">
        <v>574</v>
      </c>
      <c r="BM109" s="4373">
        <v>7687</v>
      </c>
      <c r="BN109" s="4372">
        <v>2</v>
      </c>
      <c r="BO109" s="4372">
        <v>2</v>
      </c>
      <c r="BP109" s="4374" t="s">
        <v>574</v>
      </c>
      <c r="BQ109" s="4373">
        <v>7687</v>
      </c>
      <c r="BR109" s="4372">
        <v>2</v>
      </c>
      <c r="BS109" s="4371" t="s">
        <v>359</v>
      </c>
      <c r="BT109" s="4374" t="s">
        <v>574</v>
      </c>
      <c r="BU109" s="4371" t="s">
        <v>359</v>
      </c>
      <c r="BV109" s="4372">
        <v>2</v>
      </c>
      <c r="BW109" s="4371" t="s">
        <v>359</v>
      </c>
      <c r="BX109" s="4374" t="s">
        <v>574</v>
      </c>
      <c r="BY109" s="4371" t="s">
        <v>359</v>
      </c>
      <c r="BZ109" s="4372">
        <v>2</v>
      </c>
      <c r="CA109" s="4371" t="s">
        <v>359</v>
      </c>
      <c r="CB109" s="4374" t="s">
        <v>574</v>
      </c>
      <c r="CC109" s="4371" t="s">
        <v>359</v>
      </c>
      <c r="CD109" s="4372">
        <v>2</v>
      </c>
      <c r="CE109" s="4371" t="s">
        <v>359</v>
      </c>
      <c r="CF109" s="4374" t="s">
        <v>574</v>
      </c>
      <c r="CG109" s="4371" t="s">
        <v>359</v>
      </c>
      <c r="CH109" s="4867">
        <v>2</v>
      </c>
      <c r="CI109" s="4371" t="s">
        <v>359</v>
      </c>
      <c r="CJ109" s="4374" t="s">
        <v>574</v>
      </c>
      <c r="CK109" s="4371" t="s">
        <v>359</v>
      </c>
      <c r="CL109" s="4868">
        <v>2</v>
      </c>
      <c r="CM109" s="4371" t="s">
        <v>359</v>
      </c>
      <c r="CN109" s="4374" t="s">
        <v>574</v>
      </c>
      <c r="CO109" s="4371" t="s">
        <v>359</v>
      </c>
      <c r="CP109" s="4867">
        <v>2</v>
      </c>
      <c r="CQ109" s="4371" t="s">
        <v>359</v>
      </c>
      <c r="CR109" s="4374" t="s">
        <v>574</v>
      </c>
      <c r="CS109" s="4371" t="s">
        <v>359</v>
      </c>
      <c r="CT109" s="4867">
        <v>2</v>
      </c>
      <c r="CU109" s="4371" t="s">
        <v>359</v>
      </c>
      <c r="CV109" s="4374" t="s">
        <v>574</v>
      </c>
      <c r="CW109" s="4371" t="s">
        <v>359</v>
      </c>
      <c r="CX109" s="4372"/>
      <c r="CY109" s="4371"/>
      <c r="CZ109" s="4374"/>
      <c r="DA109" s="4371"/>
      <c r="DB109" s="4372"/>
      <c r="DC109" s="4371"/>
      <c r="DD109" s="4374"/>
      <c r="DE109" s="4371"/>
      <c r="DF109" s="4372"/>
      <c r="DG109" s="4371"/>
      <c r="DH109" s="4374"/>
      <c r="DI109" s="4371"/>
      <c r="DJ109" s="4372"/>
      <c r="DK109" s="4371"/>
      <c r="DL109" s="4374"/>
      <c r="DM109" s="4371"/>
      <c r="DN109" s="4372"/>
      <c r="DO109" s="4371"/>
      <c r="DP109" s="4374"/>
      <c r="DQ109" s="4371"/>
      <c r="DR109" s="4372"/>
      <c r="DS109" s="4371"/>
      <c r="DT109" s="4374"/>
      <c r="DU109" s="4371"/>
      <c r="DV109" s="4869">
        <f t="shared" si="8"/>
        <v>20</v>
      </c>
      <c r="DW109" s="4861" t="s">
        <v>10</v>
      </c>
      <c r="DX109" s="4861" t="s">
        <v>1241</v>
      </c>
      <c r="DY109" s="4861" t="s">
        <v>1242</v>
      </c>
      <c r="DZ109" s="4861" t="s">
        <v>1243</v>
      </c>
      <c r="EA109" s="4861">
        <v>3108737445</v>
      </c>
      <c r="EB109" s="4375" t="s">
        <v>1244</v>
      </c>
      <c r="EC109" s="4861" t="s">
        <v>1069</v>
      </c>
      <c r="ED109" s="4861" t="s">
        <v>7</v>
      </c>
      <c r="EE109" s="4861" t="s">
        <v>1834</v>
      </c>
      <c r="EF109" s="4870" t="s">
        <v>359</v>
      </c>
      <c r="EG109" s="4870" t="s">
        <v>359</v>
      </c>
      <c r="EH109" s="4870" t="s">
        <v>359</v>
      </c>
    </row>
    <row r="110" spans="1:138" s="4377" customFormat="1" ht="168.75" customHeight="1">
      <c r="A110" s="4861" t="s">
        <v>1731</v>
      </c>
      <c r="B110" s="4862">
        <v>0.25</v>
      </c>
      <c r="C110" s="4861" t="s">
        <v>1215</v>
      </c>
      <c r="D110" s="4863">
        <v>6.25E-2</v>
      </c>
      <c r="E110" s="4861" t="s">
        <v>1216</v>
      </c>
      <c r="F110" s="4861" t="s">
        <v>1835</v>
      </c>
      <c r="G110" s="4861" t="s">
        <v>1050</v>
      </c>
      <c r="H110" s="4861" t="s">
        <v>26</v>
      </c>
      <c r="I110" s="4861" t="s">
        <v>437</v>
      </c>
      <c r="J110" s="4861" t="s">
        <v>359</v>
      </c>
      <c r="K110" s="4864"/>
      <c r="L110" s="4865">
        <v>48578</v>
      </c>
      <c r="M110" s="4871">
        <v>0.1</v>
      </c>
      <c r="N110" s="4871">
        <v>0.2</v>
      </c>
      <c r="O110" s="4871">
        <v>0.3</v>
      </c>
      <c r="P110" s="4871">
        <v>0.4</v>
      </c>
      <c r="Q110" s="4871">
        <v>0.5</v>
      </c>
      <c r="R110" s="4871">
        <v>0.6</v>
      </c>
      <c r="S110" s="4871">
        <v>0.7</v>
      </c>
      <c r="T110" s="4871">
        <v>0.8</v>
      </c>
      <c r="U110" s="4871">
        <v>0.9</v>
      </c>
      <c r="V110" s="4871">
        <v>1</v>
      </c>
      <c r="W110" s="4861" t="s">
        <v>359</v>
      </c>
      <c r="X110" s="4861" t="s">
        <v>359</v>
      </c>
      <c r="Y110" s="4861" t="s">
        <v>359</v>
      </c>
      <c r="Z110" s="4861" t="s">
        <v>359</v>
      </c>
      <c r="AA110" s="4861" t="s">
        <v>359</v>
      </c>
      <c r="AB110" s="4861" t="s">
        <v>359</v>
      </c>
      <c r="AC110" s="4871">
        <v>1</v>
      </c>
      <c r="AD110" s="4861" t="s">
        <v>359</v>
      </c>
      <c r="AE110" s="4861" t="s">
        <v>2295</v>
      </c>
      <c r="AF110" s="4863">
        <v>1.5599999999999999E-2</v>
      </c>
      <c r="AG110" s="4861" t="s">
        <v>2296</v>
      </c>
      <c r="AH110" s="4861" t="s">
        <v>2297</v>
      </c>
      <c r="AI110" s="4861" t="s">
        <v>702</v>
      </c>
      <c r="AJ110" s="4861" t="s">
        <v>1221</v>
      </c>
      <c r="AK110" s="4861" t="s">
        <v>1123</v>
      </c>
      <c r="AL110" s="4861" t="s">
        <v>20</v>
      </c>
      <c r="AM110" s="4371" t="str">
        <f>IF(ISNUMBER(SEARCH("ND",AN110)),"NO","SI")</f>
        <v>NO</v>
      </c>
      <c r="AN110" s="4861" t="s">
        <v>437</v>
      </c>
      <c r="AO110" s="4861" t="s">
        <v>437</v>
      </c>
      <c r="AP110" s="4861" t="s">
        <v>437</v>
      </c>
      <c r="AQ110" s="4865">
        <v>45200</v>
      </c>
      <c r="AR110" s="4865">
        <v>46752</v>
      </c>
      <c r="AS110" s="4862">
        <v>0.3</v>
      </c>
      <c r="AT110" s="4862">
        <v>0.2</v>
      </c>
      <c r="AU110" s="4862">
        <v>0.2</v>
      </c>
      <c r="AV110" s="4862">
        <v>0.15</v>
      </c>
      <c r="AW110" s="4862">
        <v>0.15</v>
      </c>
      <c r="AX110" s="4861" t="s">
        <v>359</v>
      </c>
      <c r="AY110" s="4861" t="s">
        <v>359</v>
      </c>
      <c r="AZ110" s="4861" t="s">
        <v>359</v>
      </c>
      <c r="BA110" s="4861" t="s">
        <v>359</v>
      </c>
      <c r="BB110" s="4861" t="s">
        <v>359</v>
      </c>
      <c r="BC110" s="4861" t="s">
        <v>359</v>
      </c>
      <c r="BD110" s="4861" t="s">
        <v>359</v>
      </c>
      <c r="BE110" s="4861" t="s">
        <v>359</v>
      </c>
      <c r="BF110" s="4861" t="s">
        <v>359</v>
      </c>
      <c r="BG110" s="4861" t="s">
        <v>359</v>
      </c>
      <c r="BH110" s="4861" t="s">
        <v>359</v>
      </c>
      <c r="BI110" s="4862">
        <v>1</v>
      </c>
      <c r="BJ110" s="4867">
        <v>500</v>
      </c>
      <c r="BK110" s="4867">
        <v>500</v>
      </c>
      <c r="BL110" s="4372" t="s">
        <v>574</v>
      </c>
      <c r="BM110" s="4373">
        <v>7871</v>
      </c>
      <c r="BN110" s="4372">
        <v>500</v>
      </c>
      <c r="BO110" s="4372">
        <v>500</v>
      </c>
      <c r="BP110" s="4374" t="s">
        <v>574</v>
      </c>
      <c r="BQ110" s="4373">
        <v>7871</v>
      </c>
      <c r="BR110" s="4372">
        <v>500</v>
      </c>
      <c r="BS110" s="4371" t="s">
        <v>359</v>
      </c>
      <c r="BT110" s="4374" t="s">
        <v>574</v>
      </c>
      <c r="BU110" s="4371" t="s">
        <v>359</v>
      </c>
      <c r="BV110" s="4372">
        <v>500</v>
      </c>
      <c r="BW110" s="4371" t="s">
        <v>359</v>
      </c>
      <c r="BX110" s="4374" t="s">
        <v>574</v>
      </c>
      <c r="BY110" s="4371" t="s">
        <v>359</v>
      </c>
      <c r="BZ110" s="4372">
        <v>500</v>
      </c>
      <c r="CA110" s="4371" t="s">
        <v>359</v>
      </c>
      <c r="CB110" s="4374" t="s">
        <v>574</v>
      </c>
      <c r="CC110" s="4371" t="s">
        <v>359</v>
      </c>
      <c r="CD110" s="4372"/>
      <c r="CE110" s="4371" t="s">
        <v>359</v>
      </c>
      <c r="CF110" s="4374"/>
      <c r="CG110" s="4371" t="s">
        <v>359</v>
      </c>
      <c r="CH110" s="4867"/>
      <c r="CI110" s="4371" t="s">
        <v>359</v>
      </c>
      <c r="CJ110" s="4374"/>
      <c r="CK110" s="4371" t="s">
        <v>359</v>
      </c>
      <c r="CL110" s="4868"/>
      <c r="CM110" s="4371" t="s">
        <v>359</v>
      </c>
      <c r="CN110" s="4374"/>
      <c r="CO110" s="4371" t="s">
        <v>359</v>
      </c>
      <c r="CP110" s="4867"/>
      <c r="CQ110" s="4371" t="s">
        <v>359</v>
      </c>
      <c r="CR110" s="4374"/>
      <c r="CS110" s="4371" t="s">
        <v>359</v>
      </c>
      <c r="CT110" s="4867"/>
      <c r="CU110" s="4371" t="s">
        <v>359</v>
      </c>
      <c r="CV110" s="4374"/>
      <c r="CW110" s="4371" t="s">
        <v>359</v>
      </c>
      <c r="CX110" s="4372"/>
      <c r="CY110" s="4371"/>
      <c r="CZ110" s="4374"/>
      <c r="DA110" s="4371"/>
      <c r="DB110" s="4372"/>
      <c r="DC110" s="4371"/>
      <c r="DD110" s="4374"/>
      <c r="DE110" s="4371"/>
      <c r="DF110" s="4372"/>
      <c r="DG110" s="4371"/>
      <c r="DH110" s="4374"/>
      <c r="DI110" s="4371"/>
      <c r="DJ110" s="4372"/>
      <c r="DK110" s="4371"/>
      <c r="DL110" s="4374"/>
      <c r="DM110" s="4371"/>
      <c r="DN110" s="4372"/>
      <c r="DO110" s="4371"/>
      <c r="DP110" s="4374"/>
      <c r="DQ110" s="4371"/>
      <c r="DR110" s="4372"/>
      <c r="DS110" s="4371"/>
      <c r="DT110" s="4374"/>
      <c r="DU110" s="4371"/>
      <c r="DV110" s="4869">
        <f t="shared" si="8"/>
        <v>2500</v>
      </c>
      <c r="DW110" s="4861" t="s">
        <v>1069</v>
      </c>
      <c r="DX110" s="4861" t="s">
        <v>1070</v>
      </c>
      <c r="DY110" s="4861" t="s">
        <v>1106</v>
      </c>
      <c r="DZ110" s="4861" t="s">
        <v>1224</v>
      </c>
      <c r="EA110" s="4861">
        <v>3144219306</v>
      </c>
      <c r="EB110" s="4375" t="s">
        <v>1756</v>
      </c>
      <c r="EC110" s="4376" t="s">
        <v>359</v>
      </c>
      <c r="ED110" s="4861" t="s">
        <v>359</v>
      </c>
      <c r="EE110" s="4861" t="s">
        <v>359</v>
      </c>
      <c r="EF110" s="4861" t="s">
        <v>359</v>
      </c>
      <c r="EG110" s="4870" t="s">
        <v>359</v>
      </c>
      <c r="EH110" s="4870" t="s">
        <v>359</v>
      </c>
    </row>
    <row r="111" spans="1:138" ht="168.75" customHeight="1">
      <c r="A111" s="4768" t="s">
        <v>1838</v>
      </c>
      <c r="B111" s="4773">
        <v>0.08</v>
      </c>
      <c r="C111" s="4337" t="s">
        <v>2182</v>
      </c>
      <c r="D111" s="4771">
        <v>0.08</v>
      </c>
      <c r="E111" s="4770" t="s">
        <v>2298</v>
      </c>
      <c r="F111" s="3967" t="s">
        <v>2273</v>
      </c>
      <c r="G111" s="4770" t="s">
        <v>1253</v>
      </c>
      <c r="H111" s="4770" t="s">
        <v>26</v>
      </c>
      <c r="I111" s="4770" t="s">
        <v>437</v>
      </c>
      <c r="J111" s="4770" t="s">
        <v>437</v>
      </c>
      <c r="K111" s="4746"/>
      <c r="L111" s="4746">
        <v>50770</v>
      </c>
      <c r="M111" s="4248">
        <v>0.05</v>
      </c>
      <c r="N111" s="4248">
        <v>0.1</v>
      </c>
      <c r="O111" s="4248">
        <v>0.5</v>
      </c>
      <c r="P111" s="4248">
        <v>0.54</v>
      </c>
      <c r="Q111" s="4248">
        <v>0.57999999999999996</v>
      </c>
      <c r="R111" s="4248">
        <v>0.62</v>
      </c>
      <c r="S111" s="4248">
        <v>0.64</v>
      </c>
      <c r="T111" s="4248">
        <v>0.68</v>
      </c>
      <c r="U111" s="4248">
        <v>0.72</v>
      </c>
      <c r="V111" s="4248">
        <v>0.76</v>
      </c>
      <c r="W111" s="4248">
        <v>0.8</v>
      </c>
      <c r="X111" s="4248">
        <v>0.84</v>
      </c>
      <c r="Y111" s="4248">
        <v>0.88</v>
      </c>
      <c r="Z111" s="4248">
        <v>0.92</v>
      </c>
      <c r="AA111" s="4248">
        <v>0.96</v>
      </c>
      <c r="AB111" s="4248">
        <v>1</v>
      </c>
      <c r="AC111" s="4773">
        <v>1</v>
      </c>
      <c r="AD111" s="4777"/>
      <c r="AE111" s="4333" t="s">
        <v>2185</v>
      </c>
      <c r="AF111" s="4332">
        <v>6.7000000000000002E-3</v>
      </c>
      <c r="AG111" s="4770" t="s">
        <v>1843</v>
      </c>
      <c r="AH111" s="4333" t="s">
        <v>1844</v>
      </c>
      <c r="AI111" s="4770" t="s">
        <v>1257</v>
      </c>
      <c r="AJ111" s="4770" t="s">
        <v>1258</v>
      </c>
      <c r="AK111" s="4770" t="s">
        <v>1253</v>
      </c>
      <c r="AL111" s="4770" t="s">
        <v>23</v>
      </c>
      <c r="AM111" s="4311" t="str">
        <f t="shared" ref="AM111:AM119" si="9">IF(ISNUMBER(SEARCH("ND",AN111)),"NO","SI")</f>
        <v>NO</v>
      </c>
      <c r="AN111" s="4770" t="s">
        <v>437</v>
      </c>
      <c r="AO111" s="4770" t="s">
        <v>437</v>
      </c>
      <c r="AP111" s="4770" t="s">
        <v>437</v>
      </c>
      <c r="AQ111" s="4746"/>
      <c r="AR111" s="4746">
        <v>50769</v>
      </c>
      <c r="AS111" s="4773">
        <v>1</v>
      </c>
      <c r="AT111" s="4773">
        <v>1</v>
      </c>
      <c r="AU111" s="4773">
        <v>1</v>
      </c>
      <c r="AV111" s="4773">
        <v>1</v>
      </c>
      <c r="AW111" s="4773">
        <v>1</v>
      </c>
      <c r="AX111" s="4773">
        <v>1</v>
      </c>
      <c r="AY111" s="4773">
        <v>1</v>
      </c>
      <c r="AZ111" s="4773">
        <v>1</v>
      </c>
      <c r="BA111" s="4773">
        <v>1</v>
      </c>
      <c r="BB111" s="4773">
        <v>1</v>
      </c>
      <c r="BC111" s="4773">
        <v>1</v>
      </c>
      <c r="BD111" s="4773">
        <v>1</v>
      </c>
      <c r="BE111" s="4773">
        <v>1</v>
      </c>
      <c r="BF111" s="4773">
        <v>1</v>
      </c>
      <c r="BG111" s="4773">
        <v>1</v>
      </c>
      <c r="BH111" s="4773">
        <v>1</v>
      </c>
      <c r="BI111" s="4773">
        <v>1</v>
      </c>
      <c r="BJ111" s="4776">
        <v>80</v>
      </c>
      <c r="BK111" s="4776">
        <v>80</v>
      </c>
      <c r="BL111" s="4776" t="s">
        <v>574</v>
      </c>
      <c r="BM111" s="4777">
        <v>7658</v>
      </c>
      <c r="BN111" s="4776">
        <v>80</v>
      </c>
      <c r="BO111" s="4776">
        <v>80</v>
      </c>
      <c r="BP111" s="4778" t="s">
        <v>574</v>
      </c>
      <c r="BQ111" s="4777">
        <v>7658</v>
      </c>
      <c r="BR111" s="4776">
        <v>80</v>
      </c>
      <c r="BS111" s="4770"/>
      <c r="BT111" s="4778" t="s">
        <v>574</v>
      </c>
      <c r="BU111" s="4770"/>
      <c r="BV111" s="4776">
        <v>80</v>
      </c>
      <c r="BW111" s="4770"/>
      <c r="BX111" s="4778" t="s">
        <v>574</v>
      </c>
      <c r="BY111" s="4770"/>
      <c r="BZ111" s="4776">
        <v>80</v>
      </c>
      <c r="CA111" s="4770"/>
      <c r="CB111" s="4778" t="s">
        <v>574</v>
      </c>
      <c r="CC111" s="4770"/>
      <c r="CD111" s="4776">
        <v>80</v>
      </c>
      <c r="CE111" s="4770"/>
      <c r="CF111" s="4778" t="s">
        <v>574</v>
      </c>
      <c r="CG111" s="4770"/>
      <c r="CH111" s="4776">
        <v>80</v>
      </c>
      <c r="CI111" s="4770"/>
      <c r="CJ111" s="4778" t="s">
        <v>574</v>
      </c>
      <c r="CK111" s="4770"/>
      <c r="CL111" s="4776">
        <v>80</v>
      </c>
      <c r="CM111" s="4770"/>
      <c r="CN111" s="4778" t="s">
        <v>574</v>
      </c>
      <c r="CO111" s="4770"/>
      <c r="CP111" s="4776">
        <v>80</v>
      </c>
      <c r="CQ111" s="4770"/>
      <c r="CR111" s="4778" t="s">
        <v>574</v>
      </c>
      <c r="CS111" s="4770"/>
      <c r="CT111" s="4776">
        <v>80</v>
      </c>
      <c r="CU111" s="4770"/>
      <c r="CV111" s="4778" t="s">
        <v>574</v>
      </c>
      <c r="CW111" s="4770"/>
      <c r="CX111" s="4776">
        <v>80</v>
      </c>
      <c r="CY111" s="4770"/>
      <c r="CZ111" s="4778" t="s">
        <v>574</v>
      </c>
      <c r="DA111" s="4770"/>
      <c r="DB111" s="4776">
        <v>80</v>
      </c>
      <c r="DC111" s="4770"/>
      <c r="DD111" s="4778" t="s">
        <v>574</v>
      </c>
      <c r="DE111" s="4770"/>
      <c r="DF111" s="4776">
        <v>80</v>
      </c>
      <c r="DG111" s="4770"/>
      <c r="DH111" s="4778" t="s">
        <v>574</v>
      </c>
      <c r="DI111" s="4770"/>
      <c r="DJ111" s="4776">
        <v>80</v>
      </c>
      <c r="DK111" s="4770"/>
      <c r="DL111" s="4778" t="s">
        <v>574</v>
      </c>
      <c r="DM111" s="4770"/>
      <c r="DN111" s="4776">
        <v>80</v>
      </c>
      <c r="DO111" s="4770"/>
      <c r="DP111" s="4778" t="s">
        <v>574</v>
      </c>
      <c r="DQ111" s="4770"/>
      <c r="DR111" s="4776">
        <v>80</v>
      </c>
      <c r="DS111" s="4770"/>
      <c r="DT111" s="4778" t="s">
        <v>574</v>
      </c>
      <c r="DU111" s="4770"/>
      <c r="DV111" s="4779">
        <f t="shared" si="5"/>
        <v>1280</v>
      </c>
      <c r="DW111" s="4770" t="s">
        <v>644</v>
      </c>
      <c r="DX111" s="4770" t="s">
        <v>24</v>
      </c>
      <c r="DY111" s="4770" t="s">
        <v>1266</v>
      </c>
      <c r="DZ111" s="4770" t="s">
        <v>1845</v>
      </c>
      <c r="EA111" s="4770">
        <v>3822500</v>
      </c>
      <c r="EB111" s="4314" t="s">
        <v>1846</v>
      </c>
      <c r="EC111" s="4770"/>
      <c r="ED111" s="4770"/>
      <c r="EE111" s="4770"/>
      <c r="EF111" s="4770"/>
      <c r="EG111" s="4770"/>
      <c r="EH111" s="4318"/>
    </row>
    <row r="112" spans="1:138" ht="168.75" customHeight="1">
      <c r="A112" s="4768" t="s">
        <v>1838</v>
      </c>
      <c r="B112" s="4773">
        <v>0.08</v>
      </c>
      <c r="C112" s="4337" t="s">
        <v>2182</v>
      </c>
      <c r="D112" s="4771">
        <v>0.08</v>
      </c>
      <c r="E112" s="4770" t="s">
        <v>2298</v>
      </c>
      <c r="F112" s="3967" t="s">
        <v>2273</v>
      </c>
      <c r="G112" s="4770" t="s">
        <v>1253</v>
      </c>
      <c r="H112" s="4770" t="s">
        <v>26</v>
      </c>
      <c r="I112" s="4770" t="s">
        <v>437</v>
      </c>
      <c r="J112" s="4770" t="s">
        <v>437</v>
      </c>
      <c r="K112" s="4746"/>
      <c r="L112" s="4746">
        <v>50770</v>
      </c>
      <c r="M112" s="4248">
        <v>0.05</v>
      </c>
      <c r="N112" s="4248">
        <v>0.1</v>
      </c>
      <c r="O112" s="4248">
        <v>0.5</v>
      </c>
      <c r="P112" s="4248">
        <v>0.54</v>
      </c>
      <c r="Q112" s="4248">
        <v>0.57999999999999996</v>
      </c>
      <c r="R112" s="4248">
        <v>0.62</v>
      </c>
      <c r="S112" s="4248">
        <v>0.64</v>
      </c>
      <c r="T112" s="4248">
        <v>0.68</v>
      </c>
      <c r="U112" s="4248">
        <v>0.72</v>
      </c>
      <c r="V112" s="4248">
        <v>0.76</v>
      </c>
      <c r="W112" s="4248">
        <v>0.8</v>
      </c>
      <c r="X112" s="4248">
        <v>0.84</v>
      </c>
      <c r="Y112" s="4248">
        <v>0.88</v>
      </c>
      <c r="Z112" s="4248">
        <v>0.92</v>
      </c>
      <c r="AA112" s="4248">
        <v>0.96</v>
      </c>
      <c r="AB112" s="4248">
        <v>1</v>
      </c>
      <c r="AC112" s="4773">
        <v>1</v>
      </c>
      <c r="AD112" s="4777"/>
      <c r="AE112" s="4770" t="s">
        <v>2186</v>
      </c>
      <c r="AF112" s="4332">
        <v>6.7000000000000002E-3</v>
      </c>
      <c r="AG112" s="4770" t="s">
        <v>2187</v>
      </c>
      <c r="AH112" s="4770" t="s">
        <v>1850</v>
      </c>
      <c r="AI112" s="4770" t="s">
        <v>1257</v>
      </c>
      <c r="AJ112" s="4770" t="s">
        <v>1258</v>
      </c>
      <c r="AK112" s="4770" t="s">
        <v>1253</v>
      </c>
      <c r="AL112" s="4770" t="s">
        <v>23</v>
      </c>
      <c r="AM112" s="4311" t="str">
        <f t="shared" si="9"/>
        <v>NO</v>
      </c>
      <c r="AN112" s="4770" t="s">
        <v>437</v>
      </c>
      <c r="AO112" s="4770" t="s">
        <v>437</v>
      </c>
      <c r="AP112" s="4770" t="s">
        <v>437</v>
      </c>
      <c r="AQ112" s="4746"/>
      <c r="AR112" s="4746">
        <v>50769</v>
      </c>
      <c r="AS112" s="4773">
        <v>0.9</v>
      </c>
      <c r="AT112" s="4773">
        <v>0.9</v>
      </c>
      <c r="AU112" s="4773">
        <v>0.9</v>
      </c>
      <c r="AV112" s="4773">
        <v>0.9</v>
      </c>
      <c r="AW112" s="4773">
        <v>0.9</v>
      </c>
      <c r="AX112" s="4773">
        <v>0.9</v>
      </c>
      <c r="AY112" s="4773">
        <v>0.9</v>
      </c>
      <c r="AZ112" s="4773">
        <v>0.9</v>
      </c>
      <c r="BA112" s="4773">
        <v>0.9</v>
      </c>
      <c r="BB112" s="4773">
        <v>0.9</v>
      </c>
      <c r="BC112" s="4773">
        <v>0.9</v>
      </c>
      <c r="BD112" s="4773">
        <v>0.9</v>
      </c>
      <c r="BE112" s="4773">
        <v>0.9</v>
      </c>
      <c r="BF112" s="4773">
        <v>0.9</v>
      </c>
      <c r="BG112" s="4773">
        <v>0.9</v>
      </c>
      <c r="BH112" s="4773">
        <v>0.9</v>
      </c>
      <c r="BI112" s="4773">
        <v>0.9</v>
      </c>
      <c r="BJ112" s="4776">
        <v>150</v>
      </c>
      <c r="BK112" s="4776">
        <v>150</v>
      </c>
      <c r="BL112" s="4776" t="s">
        <v>574</v>
      </c>
      <c r="BM112" s="4777">
        <v>7658</v>
      </c>
      <c r="BN112" s="4776">
        <v>150</v>
      </c>
      <c r="BO112" s="4776">
        <v>150</v>
      </c>
      <c r="BP112" s="4778" t="s">
        <v>574</v>
      </c>
      <c r="BQ112" s="4777">
        <v>7658</v>
      </c>
      <c r="BR112" s="4776">
        <v>150</v>
      </c>
      <c r="BS112" s="4770"/>
      <c r="BT112" s="4778" t="s">
        <v>574</v>
      </c>
      <c r="BU112" s="4770"/>
      <c r="BV112" s="4776">
        <v>150</v>
      </c>
      <c r="BW112" s="4770"/>
      <c r="BX112" s="4778" t="s">
        <v>574</v>
      </c>
      <c r="BY112" s="4770"/>
      <c r="BZ112" s="4776">
        <v>150</v>
      </c>
      <c r="CA112" s="4770"/>
      <c r="CB112" s="4778" t="s">
        <v>574</v>
      </c>
      <c r="CC112" s="4770"/>
      <c r="CD112" s="4776">
        <v>150</v>
      </c>
      <c r="CE112" s="4770"/>
      <c r="CF112" s="4778" t="s">
        <v>574</v>
      </c>
      <c r="CG112" s="4770"/>
      <c r="CH112" s="4776">
        <v>150</v>
      </c>
      <c r="CI112" s="4770"/>
      <c r="CJ112" s="4778" t="s">
        <v>574</v>
      </c>
      <c r="CK112" s="4770"/>
      <c r="CL112" s="4776">
        <v>150</v>
      </c>
      <c r="CM112" s="4770"/>
      <c r="CN112" s="4778" t="s">
        <v>574</v>
      </c>
      <c r="CO112" s="4770"/>
      <c r="CP112" s="4776">
        <v>150</v>
      </c>
      <c r="CQ112" s="4770"/>
      <c r="CR112" s="4778" t="s">
        <v>574</v>
      </c>
      <c r="CS112" s="4770"/>
      <c r="CT112" s="4776">
        <v>150</v>
      </c>
      <c r="CU112" s="4770"/>
      <c r="CV112" s="4778" t="s">
        <v>574</v>
      </c>
      <c r="CW112" s="4770"/>
      <c r="CX112" s="4776">
        <v>150</v>
      </c>
      <c r="CY112" s="4770"/>
      <c r="CZ112" s="4778" t="s">
        <v>574</v>
      </c>
      <c r="DA112" s="4770"/>
      <c r="DB112" s="4776">
        <v>150</v>
      </c>
      <c r="DC112" s="4770"/>
      <c r="DD112" s="4778" t="s">
        <v>574</v>
      </c>
      <c r="DE112" s="4770"/>
      <c r="DF112" s="4776">
        <v>150</v>
      </c>
      <c r="DG112" s="4770"/>
      <c r="DH112" s="4778" t="s">
        <v>574</v>
      </c>
      <c r="DI112" s="4770"/>
      <c r="DJ112" s="4776">
        <v>150</v>
      </c>
      <c r="DK112" s="4770"/>
      <c r="DL112" s="4778" t="s">
        <v>574</v>
      </c>
      <c r="DM112" s="4770"/>
      <c r="DN112" s="4776">
        <v>150</v>
      </c>
      <c r="DO112" s="4770"/>
      <c r="DP112" s="4778" t="s">
        <v>574</v>
      </c>
      <c r="DQ112" s="4770"/>
      <c r="DR112" s="4776">
        <v>150</v>
      </c>
      <c r="DS112" s="4770"/>
      <c r="DT112" s="4778" t="s">
        <v>574</v>
      </c>
      <c r="DU112" s="4770"/>
      <c r="DV112" s="4779">
        <f t="shared" si="5"/>
        <v>2400</v>
      </c>
      <c r="DW112" s="4770" t="s">
        <v>644</v>
      </c>
      <c r="DX112" s="4770" t="s">
        <v>24</v>
      </c>
      <c r="DY112" s="4770" t="s">
        <v>1266</v>
      </c>
      <c r="DZ112" s="4770" t="s">
        <v>1845</v>
      </c>
      <c r="EA112" s="4770">
        <v>3822500</v>
      </c>
      <c r="EB112" s="4314" t="s">
        <v>1846</v>
      </c>
      <c r="EC112" s="4770"/>
      <c r="ED112" s="4770"/>
      <c r="EE112" s="4770"/>
      <c r="EF112" s="4770"/>
      <c r="EG112" s="4770"/>
      <c r="EH112" s="4318"/>
    </row>
    <row r="113" spans="1:138" ht="168.75" customHeight="1">
      <c r="A113" s="4768" t="s">
        <v>1838</v>
      </c>
      <c r="B113" s="4773">
        <v>0.08</v>
      </c>
      <c r="C113" s="4337" t="s">
        <v>2182</v>
      </c>
      <c r="D113" s="4771">
        <v>0.08</v>
      </c>
      <c r="E113" s="4770" t="s">
        <v>2298</v>
      </c>
      <c r="F113" s="3967" t="s">
        <v>2273</v>
      </c>
      <c r="G113" s="4770" t="s">
        <v>1253</v>
      </c>
      <c r="H113" s="4770" t="s">
        <v>26</v>
      </c>
      <c r="I113" s="4770" t="s">
        <v>437</v>
      </c>
      <c r="J113" s="4770" t="s">
        <v>437</v>
      </c>
      <c r="K113" s="4746"/>
      <c r="L113" s="4746">
        <v>50770</v>
      </c>
      <c r="M113" s="4248">
        <v>0.05</v>
      </c>
      <c r="N113" s="4248">
        <v>0.1</v>
      </c>
      <c r="O113" s="4248">
        <v>0.5</v>
      </c>
      <c r="P113" s="4248">
        <v>0.54</v>
      </c>
      <c r="Q113" s="4248">
        <v>0.57999999999999996</v>
      </c>
      <c r="R113" s="4248">
        <v>0.62</v>
      </c>
      <c r="S113" s="4248">
        <v>0.64</v>
      </c>
      <c r="T113" s="4248">
        <v>0.68</v>
      </c>
      <c r="U113" s="4248">
        <v>0.72</v>
      </c>
      <c r="V113" s="4248">
        <v>0.76</v>
      </c>
      <c r="W113" s="4248">
        <v>0.8</v>
      </c>
      <c r="X113" s="4248">
        <v>0.84</v>
      </c>
      <c r="Y113" s="4248">
        <v>0.88</v>
      </c>
      <c r="Z113" s="4248">
        <v>0.92</v>
      </c>
      <c r="AA113" s="4248">
        <v>0.96</v>
      </c>
      <c r="AB113" s="4248">
        <v>1</v>
      </c>
      <c r="AC113" s="4773">
        <v>1</v>
      </c>
      <c r="AD113" s="4777"/>
      <c r="AE113" s="4770" t="s">
        <v>2188</v>
      </c>
      <c r="AF113" s="4332">
        <v>6.7000000000000002E-3</v>
      </c>
      <c r="AG113" s="4770" t="s">
        <v>1852</v>
      </c>
      <c r="AH113" s="4770" t="s">
        <v>1853</v>
      </c>
      <c r="AI113" s="4770" t="s">
        <v>1257</v>
      </c>
      <c r="AJ113" s="4770" t="s">
        <v>1854</v>
      </c>
      <c r="AK113" s="4770" t="s">
        <v>11</v>
      </c>
      <c r="AL113" s="4770" t="s">
        <v>23</v>
      </c>
      <c r="AM113" s="4311" t="str">
        <f t="shared" si="9"/>
        <v>NO</v>
      </c>
      <c r="AN113" s="4770" t="s">
        <v>437</v>
      </c>
      <c r="AO113" s="4364">
        <v>1</v>
      </c>
      <c r="AP113" s="4777">
        <v>2022</v>
      </c>
      <c r="AQ113" s="4746"/>
      <c r="AR113" s="4746">
        <v>50769</v>
      </c>
      <c r="AS113" s="4773">
        <v>1</v>
      </c>
      <c r="AT113" s="4773">
        <v>1</v>
      </c>
      <c r="AU113" s="4773">
        <v>1</v>
      </c>
      <c r="AV113" s="4773">
        <v>1</v>
      </c>
      <c r="AW113" s="4773">
        <v>1</v>
      </c>
      <c r="AX113" s="4773">
        <v>1</v>
      </c>
      <c r="AY113" s="4773">
        <v>1</v>
      </c>
      <c r="AZ113" s="4773">
        <v>1</v>
      </c>
      <c r="BA113" s="4773">
        <v>1</v>
      </c>
      <c r="BB113" s="4773">
        <v>1</v>
      </c>
      <c r="BC113" s="4773">
        <v>1</v>
      </c>
      <c r="BD113" s="4773">
        <v>1</v>
      </c>
      <c r="BE113" s="4773">
        <v>1</v>
      </c>
      <c r="BF113" s="4773">
        <v>1</v>
      </c>
      <c r="BG113" s="4773">
        <v>1</v>
      </c>
      <c r="BH113" s="4773">
        <v>1</v>
      </c>
      <c r="BI113" s="4773">
        <v>1</v>
      </c>
      <c r="BJ113" s="4776">
        <v>250</v>
      </c>
      <c r="BK113" s="4776">
        <v>250</v>
      </c>
      <c r="BL113" s="4776" t="s">
        <v>574</v>
      </c>
      <c r="BM113" s="4777">
        <v>7658</v>
      </c>
      <c r="BN113" s="4776">
        <v>250</v>
      </c>
      <c r="BO113" s="4776">
        <v>250</v>
      </c>
      <c r="BP113" s="4778" t="s">
        <v>574</v>
      </c>
      <c r="BQ113" s="4777">
        <v>7658</v>
      </c>
      <c r="BR113" s="4776">
        <v>250</v>
      </c>
      <c r="BS113" s="4770"/>
      <c r="BT113" s="4778" t="s">
        <v>574</v>
      </c>
      <c r="BU113" s="4770"/>
      <c r="BV113" s="4776">
        <v>250</v>
      </c>
      <c r="BW113" s="4770"/>
      <c r="BX113" s="4778" t="s">
        <v>574</v>
      </c>
      <c r="BY113" s="4770"/>
      <c r="BZ113" s="4776">
        <v>250</v>
      </c>
      <c r="CA113" s="4770"/>
      <c r="CB113" s="4778" t="s">
        <v>574</v>
      </c>
      <c r="CC113" s="4770"/>
      <c r="CD113" s="4776">
        <v>250</v>
      </c>
      <c r="CE113" s="4770"/>
      <c r="CF113" s="4778" t="s">
        <v>574</v>
      </c>
      <c r="CG113" s="4770"/>
      <c r="CH113" s="4776">
        <v>250</v>
      </c>
      <c r="CI113" s="4770"/>
      <c r="CJ113" s="4778" t="s">
        <v>574</v>
      </c>
      <c r="CK113" s="4770"/>
      <c r="CL113" s="4776">
        <v>250</v>
      </c>
      <c r="CM113" s="4770"/>
      <c r="CN113" s="4778" t="s">
        <v>574</v>
      </c>
      <c r="CO113" s="4770"/>
      <c r="CP113" s="4776">
        <v>250</v>
      </c>
      <c r="CQ113" s="4770"/>
      <c r="CR113" s="4778" t="s">
        <v>574</v>
      </c>
      <c r="CS113" s="4770"/>
      <c r="CT113" s="4776">
        <v>250</v>
      </c>
      <c r="CU113" s="4770"/>
      <c r="CV113" s="4778" t="s">
        <v>574</v>
      </c>
      <c r="CW113" s="4770"/>
      <c r="CX113" s="4776">
        <v>250</v>
      </c>
      <c r="CY113" s="4770"/>
      <c r="CZ113" s="4778" t="s">
        <v>574</v>
      </c>
      <c r="DA113" s="4770"/>
      <c r="DB113" s="4776">
        <v>250</v>
      </c>
      <c r="DC113" s="4770"/>
      <c r="DD113" s="4778" t="s">
        <v>574</v>
      </c>
      <c r="DE113" s="4770"/>
      <c r="DF113" s="4776">
        <v>250</v>
      </c>
      <c r="DG113" s="4770"/>
      <c r="DH113" s="4778" t="s">
        <v>574</v>
      </c>
      <c r="DI113" s="4770"/>
      <c r="DJ113" s="4776">
        <v>250</v>
      </c>
      <c r="DK113" s="4770"/>
      <c r="DL113" s="4778" t="s">
        <v>574</v>
      </c>
      <c r="DM113" s="4770"/>
      <c r="DN113" s="4776">
        <v>250</v>
      </c>
      <c r="DO113" s="4770"/>
      <c r="DP113" s="4778" t="s">
        <v>574</v>
      </c>
      <c r="DQ113" s="4770"/>
      <c r="DR113" s="4776">
        <v>250</v>
      </c>
      <c r="DS113" s="4770"/>
      <c r="DT113" s="4778" t="s">
        <v>574</v>
      </c>
      <c r="DU113" s="4770"/>
      <c r="DV113" s="4779">
        <f t="shared" si="5"/>
        <v>4000</v>
      </c>
      <c r="DW113" s="4770" t="s">
        <v>644</v>
      </c>
      <c r="DX113" s="4770" t="s">
        <v>24</v>
      </c>
      <c r="DY113" s="4770" t="s">
        <v>1266</v>
      </c>
      <c r="DZ113" s="4770" t="s">
        <v>1845</v>
      </c>
      <c r="EA113" s="4770">
        <v>3822500</v>
      </c>
      <c r="EB113" s="4314" t="s">
        <v>1846</v>
      </c>
      <c r="EC113" s="4770"/>
      <c r="ED113" s="4770"/>
      <c r="EE113" s="4770"/>
      <c r="EF113" s="4770"/>
      <c r="EG113" s="4770"/>
      <c r="EH113" s="4318"/>
    </row>
    <row r="114" spans="1:138" ht="168.75" customHeight="1">
      <c r="A114" s="4768" t="s">
        <v>1838</v>
      </c>
      <c r="B114" s="4773">
        <v>0.08</v>
      </c>
      <c r="C114" s="4337" t="s">
        <v>2182</v>
      </c>
      <c r="D114" s="4771">
        <v>0.08</v>
      </c>
      <c r="E114" s="4770" t="s">
        <v>2298</v>
      </c>
      <c r="F114" s="3967" t="s">
        <v>2273</v>
      </c>
      <c r="G114" s="4770" t="s">
        <v>1253</v>
      </c>
      <c r="H114" s="4770" t="s">
        <v>26</v>
      </c>
      <c r="I114" s="4770" t="s">
        <v>437</v>
      </c>
      <c r="J114" s="4770" t="s">
        <v>437</v>
      </c>
      <c r="K114" s="4746"/>
      <c r="L114" s="4746">
        <v>50770</v>
      </c>
      <c r="M114" s="4248">
        <v>0.05</v>
      </c>
      <c r="N114" s="4248">
        <v>0.1</v>
      </c>
      <c r="O114" s="4248">
        <v>0.5</v>
      </c>
      <c r="P114" s="4248">
        <v>0.54</v>
      </c>
      <c r="Q114" s="4248">
        <v>0.57999999999999996</v>
      </c>
      <c r="R114" s="4248">
        <v>0.62</v>
      </c>
      <c r="S114" s="4248">
        <v>0.64</v>
      </c>
      <c r="T114" s="4248">
        <v>0.68</v>
      </c>
      <c r="U114" s="4248">
        <v>0.72</v>
      </c>
      <c r="V114" s="4248">
        <v>0.76</v>
      </c>
      <c r="W114" s="4248">
        <v>0.8</v>
      </c>
      <c r="X114" s="4248">
        <v>0.84</v>
      </c>
      <c r="Y114" s="4248">
        <v>0.88</v>
      </c>
      <c r="Z114" s="4248">
        <v>0.92</v>
      </c>
      <c r="AA114" s="4248">
        <v>0.96</v>
      </c>
      <c r="AB114" s="4248">
        <v>1</v>
      </c>
      <c r="AC114" s="4773">
        <v>1</v>
      </c>
      <c r="AD114" s="4777"/>
      <c r="AE114" s="4333" t="s">
        <v>2189</v>
      </c>
      <c r="AF114" s="4332">
        <v>6.7000000000000002E-3</v>
      </c>
      <c r="AG114" s="4770" t="s">
        <v>2190</v>
      </c>
      <c r="AH114" s="4770" t="s">
        <v>1858</v>
      </c>
      <c r="AI114" s="4770" t="s">
        <v>1257</v>
      </c>
      <c r="AJ114" s="4770" t="s">
        <v>1859</v>
      </c>
      <c r="AK114" s="4770" t="s">
        <v>1860</v>
      </c>
      <c r="AL114" s="4770" t="s">
        <v>26</v>
      </c>
      <c r="AM114" s="4311" t="str">
        <f t="shared" si="9"/>
        <v>NO</v>
      </c>
      <c r="AN114" s="4770" t="s">
        <v>437</v>
      </c>
      <c r="AO114" s="4770" t="s">
        <v>437</v>
      </c>
      <c r="AP114" s="4770" t="s">
        <v>437</v>
      </c>
      <c r="AQ114" s="4746">
        <v>45292</v>
      </c>
      <c r="AR114" s="4746">
        <v>50769</v>
      </c>
      <c r="AS114" s="4773">
        <v>0</v>
      </c>
      <c r="AT114" s="4773">
        <v>7.0000000000000007E-2</v>
      </c>
      <c r="AU114" s="4773">
        <v>0.13</v>
      </c>
      <c r="AV114" s="4773">
        <v>0.2</v>
      </c>
      <c r="AW114" s="4773">
        <v>0.26</v>
      </c>
      <c r="AX114" s="4773">
        <v>0.33</v>
      </c>
      <c r="AY114" s="4773">
        <v>0.4</v>
      </c>
      <c r="AZ114" s="4773">
        <v>0.46</v>
      </c>
      <c r="BA114" s="4773">
        <v>0.53</v>
      </c>
      <c r="BB114" s="4773">
        <v>0.6</v>
      </c>
      <c r="BC114" s="4773">
        <v>0.67</v>
      </c>
      <c r="BD114" s="4773">
        <v>0.73</v>
      </c>
      <c r="BE114" s="4773">
        <v>0.8</v>
      </c>
      <c r="BF114" s="4773">
        <v>0.87</v>
      </c>
      <c r="BG114" s="4773">
        <v>0.93</v>
      </c>
      <c r="BH114" s="4773">
        <v>1</v>
      </c>
      <c r="BI114" s="4773">
        <v>1</v>
      </c>
      <c r="BJ114" s="4776">
        <v>6087</v>
      </c>
      <c r="BK114" s="4776">
        <v>6087</v>
      </c>
      <c r="BL114" s="4776" t="s">
        <v>574</v>
      </c>
      <c r="BM114" s="4777" t="s">
        <v>1861</v>
      </c>
      <c r="BN114" s="4776">
        <v>6391</v>
      </c>
      <c r="BO114" s="4776">
        <v>6391</v>
      </c>
      <c r="BP114" s="4778" t="s">
        <v>574</v>
      </c>
      <c r="BQ114" s="4777" t="s">
        <v>1861</v>
      </c>
      <c r="BR114" s="4776">
        <v>6711</v>
      </c>
      <c r="BS114" s="4770"/>
      <c r="BT114" s="4778" t="s">
        <v>574</v>
      </c>
      <c r="BU114" s="4770"/>
      <c r="BV114" s="4776">
        <v>7046</v>
      </c>
      <c r="BW114" s="4770"/>
      <c r="BX114" s="4778" t="s">
        <v>574</v>
      </c>
      <c r="BY114" s="4770"/>
      <c r="BZ114" s="4776">
        <v>7399</v>
      </c>
      <c r="CA114" s="4770"/>
      <c r="CB114" s="4778" t="s">
        <v>574</v>
      </c>
      <c r="CC114" s="4770"/>
      <c r="CD114" s="4776">
        <v>7769</v>
      </c>
      <c r="CE114" s="4770"/>
      <c r="CF114" s="4778" t="s">
        <v>574</v>
      </c>
      <c r="CG114" s="4770"/>
      <c r="CH114" s="4776">
        <v>8157</v>
      </c>
      <c r="CI114" s="4770"/>
      <c r="CJ114" s="4778" t="s">
        <v>574</v>
      </c>
      <c r="CK114" s="4770"/>
      <c r="CL114" s="4776">
        <v>8565</v>
      </c>
      <c r="CM114" s="4770"/>
      <c r="CN114" s="4778" t="s">
        <v>574</v>
      </c>
      <c r="CO114" s="4770"/>
      <c r="CP114" s="4776">
        <v>8993</v>
      </c>
      <c r="CQ114" s="4770"/>
      <c r="CR114" s="4778" t="s">
        <v>574</v>
      </c>
      <c r="CS114" s="4770"/>
      <c r="CT114" s="4776">
        <v>9443</v>
      </c>
      <c r="CU114" s="4770"/>
      <c r="CV114" s="4778" t="s">
        <v>574</v>
      </c>
      <c r="CW114" s="4770"/>
      <c r="CX114" s="4776">
        <v>9915</v>
      </c>
      <c r="CY114" s="4770"/>
      <c r="CZ114" s="4778" t="s">
        <v>574</v>
      </c>
      <c r="DA114" s="4770"/>
      <c r="DB114" s="4776">
        <v>10411</v>
      </c>
      <c r="DC114" s="4770"/>
      <c r="DD114" s="4778" t="s">
        <v>574</v>
      </c>
      <c r="DE114" s="4770"/>
      <c r="DF114" s="4776">
        <v>10932</v>
      </c>
      <c r="DG114" s="4770"/>
      <c r="DH114" s="4778" t="s">
        <v>574</v>
      </c>
      <c r="DI114" s="4770"/>
      <c r="DJ114" s="4776">
        <v>11478</v>
      </c>
      <c r="DK114" s="4770"/>
      <c r="DL114" s="4778" t="s">
        <v>574</v>
      </c>
      <c r="DM114" s="4770"/>
      <c r="DN114" s="4776">
        <v>12052</v>
      </c>
      <c r="DO114" s="4770"/>
      <c r="DP114" s="4778" t="s">
        <v>574</v>
      </c>
      <c r="DQ114" s="4770"/>
      <c r="DR114" s="4776">
        <v>12655</v>
      </c>
      <c r="DS114" s="4770"/>
      <c r="DT114" s="4778" t="s">
        <v>574</v>
      </c>
      <c r="DU114" s="4770"/>
      <c r="DV114" s="4779">
        <f t="shared" si="5"/>
        <v>144004</v>
      </c>
      <c r="DW114" s="4770" t="s">
        <v>644</v>
      </c>
      <c r="DX114" s="4770" t="s">
        <v>24</v>
      </c>
      <c r="DY114" s="4770" t="s">
        <v>1266</v>
      </c>
      <c r="DZ114" s="4770" t="s">
        <v>1845</v>
      </c>
      <c r="EA114" s="4770">
        <v>3822500</v>
      </c>
      <c r="EB114" s="4314" t="s">
        <v>1846</v>
      </c>
      <c r="EC114" s="4770"/>
      <c r="ED114" s="4770"/>
      <c r="EE114" s="4770"/>
      <c r="EF114" s="4770"/>
      <c r="EG114" s="4770"/>
      <c r="EH114" s="4315"/>
    </row>
    <row r="115" spans="1:138" ht="168.75" customHeight="1">
      <c r="A115" s="4768" t="s">
        <v>1838</v>
      </c>
      <c r="B115" s="4773">
        <v>0.08</v>
      </c>
      <c r="C115" s="4337" t="s">
        <v>2182</v>
      </c>
      <c r="D115" s="4771">
        <v>0.08</v>
      </c>
      <c r="E115" s="4770" t="s">
        <v>2298</v>
      </c>
      <c r="F115" s="3967" t="s">
        <v>2273</v>
      </c>
      <c r="G115" s="4770" t="s">
        <v>1253</v>
      </c>
      <c r="H115" s="4770" t="s">
        <v>26</v>
      </c>
      <c r="I115" s="4770" t="s">
        <v>437</v>
      </c>
      <c r="J115" s="4770" t="s">
        <v>437</v>
      </c>
      <c r="K115" s="4746"/>
      <c r="L115" s="4746">
        <v>50770</v>
      </c>
      <c r="M115" s="4248">
        <v>0.05</v>
      </c>
      <c r="N115" s="4248">
        <v>0.1</v>
      </c>
      <c r="O115" s="4248">
        <v>0.5</v>
      </c>
      <c r="P115" s="4248">
        <v>0.54</v>
      </c>
      <c r="Q115" s="4248">
        <v>0.57999999999999996</v>
      </c>
      <c r="R115" s="4248">
        <v>0.62</v>
      </c>
      <c r="S115" s="4248">
        <v>0.64</v>
      </c>
      <c r="T115" s="4248">
        <v>0.68</v>
      </c>
      <c r="U115" s="4248">
        <v>0.72</v>
      </c>
      <c r="V115" s="4248">
        <v>0.76</v>
      </c>
      <c r="W115" s="4248">
        <v>0.8</v>
      </c>
      <c r="X115" s="4248">
        <v>0.84</v>
      </c>
      <c r="Y115" s="4248">
        <v>0.88</v>
      </c>
      <c r="Z115" s="4248">
        <v>0.92</v>
      </c>
      <c r="AA115" s="4248">
        <v>0.96</v>
      </c>
      <c r="AB115" s="4248">
        <v>1</v>
      </c>
      <c r="AC115" s="4773">
        <v>1</v>
      </c>
      <c r="AD115" s="4777"/>
      <c r="AE115" s="4770" t="s">
        <v>2191</v>
      </c>
      <c r="AF115" s="4332">
        <v>6.7000000000000002E-3</v>
      </c>
      <c r="AG115" s="4770" t="s">
        <v>1863</v>
      </c>
      <c r="AH115" s="4770" t="s">
        <v>1864</v>
      </c>
      <c r="AI115" s="4770" t="s">
        <v>1257</v>
      </c>
      <c r="AJ115" s="4770" t="s">
        <v>1865</v>
      </c>
      <c r="AK115" s="4770" t="s">
        <v>1253</v>
      </c>
      <c r="AL115" s="4770" t="s">
        <v>23</v>
      </c>
      <c r="AM115" s="4311" t="str">
        <f t="shared" si="9"/>
        <v>NO</v>
      </c>
      <c r="AN115" s="4770" t="s">
        <v>437</v>
      </c>
      <c r="AO115" s="4364">
        <v>0.36</v>
      </c>
      <c r="AP115" s="4777">
        <v>2022</v>
      </c>
      <c r="AQ115" s="4746"/>
      <c r="AR115" s="4746">
        <v>50769</v>
      </c>
      <c r="AS115" s="4773">
        <v>1</v>
      </c>
      <c r="AT115" s="4773">
        <v>1</v>
      </c>
      <c r="AU115" s="4773">
        <v>1</v>
      </c>
      <c r="AV115" s="4773">
        <v>1</v>
      </c>
      <c r="AW115" s="4773">
        <v>1</v>
      </c>
      <c r="AX115" s="4773">
        <v>1</v>
      </c>
      <c r="AY115" s="4773">
        <v>1</v>
      </c>
      <c r="AZ115" s="4773">
        <v>1</v>
      </c>
      <c r="BA115" s="4773">
        <v>1</v>
      </c>
      <c r="BB115" s="4773">
        <v>1</v>
      </c>
      <c r="BC115" s="4773">
        <v>1</v>
      </c>
      <c r="BD115" s="4773">
        <v>1</v>
      </c>
      <c r="BE115" s="4773">
        <v>1</v>
      </c>
      <c r="BF115" s="4773">
        <v>1</v>
      </c>
      <c r="BG115" s="4773">
        <v>1</v>
      </c>
      <c r="BH115" s="4773">
        <v>1</v>
      </c>
      <c r="BI115" s="4773">
        <v>1</v>
      </c>
      <c r="BJ115" s="4776">
        <v>300</v>
      </c>
      <c r="BK115" s="4776">
        <v>300</v>
      </c>
      <c r="BL115" s="4776" t="s">
        <v>574</v>
      </c>
      <c r="BM115" s="4777">
        <v>7658</v>
      </c>
      <c r="BN115" s="4776">
        <v>300</v>
      </c>
      <c r="BO115" s="4776">
        <v>300</v>
      </c>
      <c r="BP115" s="4778" t="s">
        <v>574</v>
      </c>
      <c r="BQ115" s="4777">
        <v>7658</v>
      </c>
      <c r="BR115" s="4776">
        <v>300</v>
      </c>
      <c r="BS115" s="4770"/>
      <c r="BT115" s="4778" t="s">
        <v>574</v>
      </c>
      <c r="BU115" s="4770"/>
      <c r="BV115" s="4776">
        <v>300</v>
      </c>
      <c r="BW115" s="4770"/>
      <c r="BX115" s="4778" t="s">
        <v>574</v>
      </c>
      <c r="BY115" s="4770"/>
      <c r="BZ115" s="4776">
        <v>300</v>
      </c>
      <c r="CA115" s="4770"/>
      <c r="CB115" s="4778" t="s">
        <v>574</v>
      </c>
      <c r="CC115" s="4770"/>
      <c r="CD115" s="4776">
        <v>300</v>
      </c>
      <c r="CE115" s="4770"/>
      <c r="CF115" s="4778" t="s">
        <v>574</v>
      </c>
      <c r="CG115" s="4770"/>
      <c r="CH115" s="4776">
        <v>300</v>
      </c>
      <c r="CI115" s="4770"/>
      <c r="CJ115" s="4778" t="s">
        <v>574</v>
      </c>
      <c r="CK115" s="4770"/>
      <c r="CL115" s="4776">
        <v>300</v>
      </c>
      <c r="CM115" s="4770"/>
      <c r="CN115" s="4778" t="s">
        <v>574</v>
      </c>
      <c r="CO115" s="4770"/>
      <c r="CP115" s="4776">
        <v>300</v>
      </c>
      <c r="CQ115" s="4770"/>
      <c r="CR115" s="4778" t="s">
        <v>574</v>
      </c>
      <c r="CS115" s="4770"/>
      <c r="CT115" s="4776">
        <v>300</v>
      </c>
      <c r="CU115" s="4770"/>
      <c r="CV115" s="4778" t="s">
        <v>574</v>
      </c>
      <c r="CW115" s="4770"/>
      <c r="CX115" s="4776">
        <v>300</v>
      </c>
      <c r="CY115" s="4770"/>
      <c r="CZ115" s="4778" t="s">
        <v>574</v>
      </c>
      <c r="DA115" s="4770"/>
      <c r="DB115" s="4776">
        <v>300</v>
      </c>
      <c r="DC115" s="4770"/>
      <c r="DD115" s="4778" t="s">
        <v>574</v>
      </c>
      <c r="DE115" s="4770"/>
      <c r="DF115" s="4776">
        <v>300</v>
      </c>
      <c r="DG115" s="4770"/>
      <c r="DH115" s="4778" t="s">
        <v>574</v>
      </c>
      <c r="DI115" s="4770"/>
      <c r="DJ115" s="4776">
        <v>300</v>
      </c>
      <c r="DK115" s="4770"/>
      <c r="DL115" s="4778" t="s">
        <v>574</v>
      </c>
      <c r="DM115" s="4770"/>
      <c r="DN115" s="4776">
        <v>300</v>
      </c>
      <c r="DO115" s="4770"/>
      <c r="DP115" s="4778" t="s">
        <v>574</v>
      </c>
      <c r="DQ115" s="4770"/>
      <c r="DR115" s="4776">
        <v>300</v>
      </c>
      <c r="DS115" s="4770"/>
      <c r="DT115" s="4778" t="s">
        <v>574</v>
      </c>
      <c r="DU115" s="4770"/>
      <c r="DV115" s="4779">
        <f t="shared" si="5"/>
        <v>4800</v>
      </c>
      <c r="DW115" s="4770" t="s">
        <v>644</v>
      </c>
      <c r="DX115" s="4770" t="s">
        <v>24</v>
      </c>
      <c r="DY115" s="4770" t="s">
        <v>1266</v>
      </c>
      <c r="DZ115" s="4770" t="s">
        <v>1845</v>
      </c>
      <c r="EA115" s="4770">
        <v>3822500</v>
      </c>
      <c r="EB115" s="4314" t="s">
        <v>1846</v>
      </c>
      <c r="EC115" s="4770"/>
      <c r="ED115" s="4770"/>
      <c r="EE115" s="4770"/>
      <c r="EF115" s="4770"/>
      <c r="EG115" s="4770"/>
      <c r="EH115" s="4318"/>
    </row>
    <row r="116" spans="1:138" ht="168.75" customHeight="1">
      <c r="A116" s="4768" t="s">
        <v>1838</v>
      </c>
      <c r="B116" s="4773">
        <v>0.08</v>
      </c>
      <c r="C116" s="4337" t="s">
        <v>2182</v>
      </c>
      <c r="D116" s="4771">
        <v>0.08</v>
      </c>
      <c r="E116" s="4770" t="s">
        <v>2298</v>
      </c>
      <c r="F116" s="3967" t="s">
        <v>2273</v>
      </c>
      <c r="G116" s="4770" t="s">
        <v>1253</v>
      </c>
      <c r="H116" s="4770" t="s">
        <v>26</v>
      </c>
      <c r="I116" s="4770" t="s">
        <v>437</v>
      </c>
      <c r="J116" s="4770" t="s">
        <v>437</v>
      </c>
      <c r="K116" s="4746"/>
      <c r="L116" s="4746">
        <v>50770</v>
      </c>
      <c r="M116" s="4248">
        <v>0.05</v>
      </c>
      <c r="N116" s="4248">
        <v>0.1</v>
      </c>
      <c r="O116" s="4248">
        <v>0.5</v>
      </c>
      <c r="P116" s="4248">
        <v>0.54</v>
      </c>
      <c r="Q116" s="4248">
        <v>0.57999999999999996</v>
      </c>
      <c r="R116" s="4248">
        <v>0.62</v>
      </c>
      <c r="S116" s="4248">
        <v>0.64</v>
      </c>
      <c r="T116" s="4248">
        <v>0.68</v>
      </c>
      <c r="U116" s="4248">
        <v>0.72</v>
      </c>
      <c r="V116" s="4248">
        <v>0.76</v>
      </c>
      <c r="W116" s="4248">
        <v>0.8</v>
      </c>
      <c r="X116" s="4248">
        <v>0.84</v>
      </c>
      <c r="Y116" s="4248">
        <v>0.88</v>
      </c>
      <c r="Z116" s="4248">
        <v>0.92</v>
      </c>
      <c r="AA116" s="4248">
        <v>0.96</v>
      </c>
      <c r="AB116" s="4248">
        <v>1</v>
      </c>
      <c r="AC116" s="4773">
        <v>1</v>
      </c>
      <c r="AD116" s="4777"/>
      <c r="AE116" s="4770" t="s">
        <v>2192</v>
      </c>
      <c r="AF116" s="4332">
        <v>6.7000000000000002E-3</v>
      </c>
      <c r="AG116" s="4770" t="s">
        <v>2299</v>
      </c>
      <c r="AH116" s="4770" t="s">
        <v>1868</v>
      </c>
      <c r="AI116" s="4770" t="s">
        <v>1257</v>
      </c>
      <c r="AJ116" s="4770" t="s">
        <v>1869</v>
      </c>
      <c r="AK116" s="4770" t="s">
        <v>1253</v>
      </c>
      <c r="AL116" s="4770" t="s">
        <v>23</v>
      </c>
      <c r="AM116" s="4311" t="str">
        <f t="shared" si="9"/>
        <v>NO</v>
      </c>
      <c r="AN116" s="4770" t="s">
        <v>437</v>
      </c>
      <c r="AO116" s="4364">
        <v>0.89</v>
      </c>
      <c r="AP116" s="4777">
        <v>2022</v>
      </c>
      <c r="AQ116" s="4746"/>
      <c r="AR116" s="4746">
        <v>50769</v>
      </c>
      <c r="AS116" s="4773">
        <v>0.9</v>
      </c>
      <c r="AT116" s="4773">
        <v>0.9</v>
      </c>
      <c r="AU116" s="4773">
        <v>0.9</v>
      </c>
      <c r="AV116" s="4773">
        <v>0.9</v>
      </c>
      <c r="AW116" s="4773">
        <v>0.9</v>
      </c>
      <c r="AX116" s="4773">
        <v>0.9</v>
      </c>
      <c r="AY116" s="4773">
        <v>0.9</v>
      </c>
      <c r="AZ116" s="4773">
        <v>0.9</v>
      </c>
      <c r="BA116" s="4773">
        <v>0.9</v>
      </c>
      <c r="BB116" s="4773">
        <v>0.9</v>
      </c>
      <c r="BC116" s="4773">
        <v>0.9</v>
      </c>
      <c r="BD116" s="4773">
        <v>0.9</v>
      </c>
      <c r="BE116" s="4773">
        <v>0.9</v>
      </c>
      <c r="BF116" s="4773">
        <v>0.9</v>
      </c>
      <c r="BG116" s="4773">
        <v>0.9</v>
      </c>
      <c r="BH116" s="4773">
        <v>0.9</v>
      </c>
      <c r="BI116" s="4773">
        <v>0.9</v>
      </c>
      <c r="BJ116" s="4776">
        <v>500</v>
      </c>
      <c r="BK116" s="4776">
        <v>500</v>
      </c>
      <c r="BL116" s="4776" t="s">
        <v>574</v>
      </c>
      <c r="BM116" s="4777">
        <v>7658</v>
      </c>
      <c r="BN116" s="4776">
        <v>500</v>
      </c>
      <c r="BO116" s="4776">
        <v>500</v>
      </c>
      <c r="BP116" s="4778" t="s">
        <v>574</v>
      </c>
      <c r="BQ116" s="4777">
        <v>7658</v>
      </c>
      <c r="BR116" s="4776">
        <v>500</v>
      </c>
      <c r="BS116" s="4770"/>
      <c r="BT116" s="4778" t="s">
        <v>574</v>
      </c>
      <c r="BU116" s="4770"/>
      <c r="BV116" s="4776">
        <v>500</v>
      </c>
      <c r="BW116" s="4770"/>
      <c r="BX116" s="4778" t="s">
        <v>574</v>
      </c>
      <c r="BY116" s="4770"/>
      <c r="BZ116" s="4776">
        <v>500</v>
      </c>
      <c r="CA116" s="4770"/>
      <c r="CB116" s="4778" t="s">
        <v>574</v>
      </c>
      <c r="CC116" s="4770"/>
      <c r="CD116" s="4776">
        <v>500</v>
      </c>
      <c r="CE116" s="4770"/>
      <c r="CF116" s="4778" t="s">
        <v>574</v>
      </c>
      <c r="CG116" s="4770"/>
      <c r="CH116" s="4776">
        <v>500</v>
      </c>
      <c r="CI116" s="4770"/>
      <c r="CJ116" s="4778" t="s">
        <v>574</v>
      </c>
      <c r="CK116" s="4770"/>
      <c r="CL116" s="4776">
        <v>500</v>
      </c>
      <c r="CM116" s="4770"/>
      <c r="CN116" s="4778" t="s">
        <v>574</v>
      </c>
      <c r="CO116" s="4770"/>
      <c r="CP116" s="4776">
        <v>500</v>
      </c>
      <c r="CQ116" s="4770"/>
      <c r="CR116" s="4778" t="s">
        <v>574</v>
      </c>
      <c r="CS116" s="4770"/>
      <c r="CT116" s="4776">
        <v>500</v>
      </c>
      <c r="CU116" s="4770"/>
      <c r="CV116" s="4778" t="s">
        <v>574</v>
      </c>
      <c r="CW116" s="4770"/>
      <c r="CX116" s="4776">
        <v>500</v>
      </c>
      <c r="CY116" s="4770"/>
      <c r="CZ116" s="4778" t="s">
        <v>574</v>
      </c>
      <c r="DA116" s="4770"/>
      <c r="DB116" s="4776">
        <v>500</v>
      </c>
      <c r="DC116" s="4770"/>
      <c r="DD116" s="4778" t="s">
        <v>574</v>
      </c>
      <c r="DE116" s="4770"/>
      <c r="DF116" s="4776">
        <v>500</v>
      </c>
      <c r="DG116" s="4770"/>
      <c r="DH116" s="4778" t="s">
        <v>574</v>
      </c>
      <c r="DI116" s="4770"/>
      <c r="DJ116" s="4776">
        <v>500</v>
      </c>
      <c r="DK116" s="4770"/>
      <c r="DL116" s="4778" t="s">
        <v>574</v>
      </c>
      <c r="DM116" s="4770"/>
      <c r="DN116" s="4776">
        <v>500</v>
      </c>
      <c r="DO116" s="4770"/>
      <c r="DP116" s="4778" t="s">
        <v>574</v>
      </c>
      <c r="DQ116" s="4770"/>
      <c r="DR116" s="4776">
        <v>500</v>
      </c>
      <c r="DS116" s="4770"/>
      <c r="DT116" s="4778" t="s">
        <v>574</v>
      </c>
      <c r="DU116" s="4770"/>
      <c r="DV116" s="4779">
        <f t="shared" si="5"/>
        <v>8000</v>
      </c>
      <c r="DW116" s="4770" t="s">
        <v>644</v>
      </c>
      <c r="DX116" s="4770" t="s">
        <v>24</v>
      </c>
      <c r="DY116" s="4770" t="s">
        <v>1266</v>
      </c>
      <c r="DZ116" s="4770" t="s">
        <v>1845</v>
      </c>
      <c r="EA116" s="4770">
        <v>3822500</v>
      </c>
      <c r="EB116" s="4314" t="s">
        <v>1846</v>
      </c>
      <c r="EC116" s="4770"/>
      <c r="ED116" s="4770"/>
      <c r="EE116" s="4770"/>
      <c r="EF116" s="4770"/>
      <c r="EG116" s="4770"/>
      <c r="EH116" s="4318"/>
    </row>
    <row r="117" spans="1:138" ht="168.75" customHeight="1">
      <c r="A117" s="4768" t="s">
        <v>1838</v>
      </c>
      <c r="B117" s="4773">
        <v>0.08</v>
      </c>
      <c r="C117" s="4337" t="s">
        <v>2182</v>
      </c>
      <c r="D117" s="4771">
        <v>0.08</v>
      </c>
      <c r="E117" s="4770" t="s">
        <v>2298</v>
      </c>
      <c r="F117" s="3967" t="s">
        <v>2273</v>
      </c>
      <c r="G117" s="4770" t="s">
        <v>1253</v>
      </c>
      <c r="H117" s="4770" t="s">
        <v>26</v>
      </c>
      <c r="I117" s="4770" t="s">
        <v>437</v>
      </c>
      <c r="J117" s="4770" t="s">
        <v>437</v>
      </c>
      <c r="K117" s="4746"/>
      <c r="L117" s="4746">
        <v>50770</v>
      </c>
      <c r="M117" s="4248">
        <v>0.05</v>
      </c>
      <c r="N117" s="4248">
        <v>0.1</v>
      </c>
      <c r="O117" s="4248">
        <v>0.5</v>
      </c>
      <c r="P117" s="4248">
        <v>0.54</v>
      </c>
      <c r="Q117" s="4248">
        <v>0.57999999999999996</v>
      </c>
      <c r="R117" s="4248">
        <v>0.62</v>
      </c>
      <c r="S117" s="4248">
        <v>0.64</v>
      </c>
      <c r="T117" s="4248">
        <v>0.68</v>
      </c>
      <c r="U117" s="4248">
        <v>0.72</v>
      </c>
      <c r="V117" s="4248">
        <v>0.76</v>
      </c>
      <c r="W117" s="4248">
        <v>0.8</v>
      </c>
      <c r="X117" s="4248">
        <v>0.84</v>
      </c>
      <c r="Y117" s="4248">
        <v>0.88</v>
      </c>
      <c r="Z117" s="4248">
        <v>0.92</v>
      </c>
      <c r="AA117" s="4248">
        <v>0.96</v>
      </c>
      <c r="AB117" s="4248">
        <v>1</v>
      </c>
      <c r="AC117" s="4773">
        <v>1</v>
      </c>
      <c r="AD117" s="4777"/>
      <c r="AE117" s="4333" t="s">
        <v>1870</v>
      </c>
      <c r="AF117" s="4332">
        <v>6.7000000000000002E-3</v>
      </c>
      <c r="AG117" s="4770" t="s">
        <v>1871</v>
      </c>
      <c r="AH117" s="4770" t="s">
        <v>1872</v>
      </c>
      <c r="AI117" s="4770" t="s">
        <v>1257</v>
      </c>
      <c r="AJ117" s="4770" t="s">
        <v>1859</v>
      </c>
      <c r="AK117" s="4770" t="s">
        <v>1253</v>
      </c>
      <c r="AL117" s="4770" t="s">
        <v>23</v>
      </c>
      <c r="AM117" s="4311" t="str">
        <f t="shared" si="9"/>
        <v>NO</v>
      </c>
      <c r="AN117" s="4770" t="s">
        <v>437</v>
      </c>
      <c r="AO117" s="4364">
        <v>0.68</v>
      </c>
      <c r="AP117" s="4777">
        <v>2020</v>
      </c>
      <c r="AQ117" s="4746"/>
      <c r="AR117" s="4746">
        <v>50769</v>
      </c>
      <c r="AS117" s="4773">
        <v>0.95</v>
      </c>
      <c r="AT117" s="4773">
        <v>0.95</v>
      </c>
      <c r="AU117" s="4773">
        <v>0.95</v>
      </c>
      <c r="AV117" s="4773">
        <v>0.95</v>
      </c>
      <c r="AW117" s="4773">
        <v>0.95</v>
      </c>
      <c r="AX117" s="4773">
        <v>0.95</v>
      </c>
      <c r="AY117" s="4773">
        <v>0.95</v>
      </c>
      <c r="AZ117" s="4773">
        <v>0.95</v>
      </c>
      <c r="BA117" s="4773">
        <v>0.95</v>
      </c>
      <c r="BB117" s="4773">
        <v>0.95</v>
      </c>
      <c r="BC117" s="4773">
        <v>0.95</v>
      </c>
      <c r="BD117" s="4773">
        <v>0.95</v>
      </c>
      <c r="BE117" s="4773">
        <v>0.95</v>
      </c>
      <c r="BF117" s="4773">
        <v>0.95</v>
      </c>
      <c r="BG117" s="4773">
        <v>0.95</v>
      </c>
      <c r="BH117" s="4773">
        <v>0.95</v>
      </c>
      <c r="BI117" s="4773">
        <v>0.95</v>
      </c>
      <c r="BJ117" s="4776">
        <v>450</v>
      </c>
      <c r="BK117" s="4776">
        <v>450</v>
      </c>
      <c r="BL117" s="4776" t="s">
        <v>574</v>
      </c>
      <c r="BM117" s="4776">
        <v>450</v>
      </c>
      <c r="BN117" s="4776">
        <v>450</v>
      </c>
      <c r="BO117" s="4776">
        <v>472</v>
      </c>
      <c r="BP117" s="4778" t="s">
        <v>574</v>
      </c>
      <c r="BQ117" s="4777">
        <v>7658</v>
      </c>
      <c r="BR117" s="4776">
        <v>450</v>
      </c>
      <c r="BS117" s="4770"/>
      <c r="BT117" s="4778" t="s">
        <v>574</v>
      </c>
      <c r="BU117" s="4770"/>
      <c r="BV117" s="4776">
        <v>450</v>
      </c>
      <c r="BW117" s="4770"/>
      <c r="BX117" s="4778" t="s">
        <v>574</v>
      </c>
      <c r="BY117" s="4770"/>
      <c r="BZ117" s="4776">
        <v>450</v>
      </c>
      <c r="CA117" s="4770"/>
      <c r="CB117" s="4778" t="s">
        <v>574</v>
      </c>
      <c r="CC117" s="4770"/>
      <c r="CD117" s="4776">
        <v>450</v>
      </c>
      <c r="CE117" s="4770"/>
      <c r="CF117" s="4778" t="s">
        <v>574</v>
      </c>
      <c r="CG117" s="4770"/>
      <c r="CH117" s="4776">
        <v>450</v>
      </c>
      <c r="CI117" s="4770"/>
      <c r="CJ117" s="4778" t="s">
        <v>574</v>
      </c>
      <c r="CK117" s="4770"/>
      <c r="CL117" s="4776">
        <v>450</v>
      </c>
      <c r="CM117" s="4770"/>
      <c r="CN117" s="4778" t="s">
        <v>574</v>
      </c>
      <c r="CO117" s="4770"/>
      <c r="CP117" s="4776">
        <v>450</v>
      </c>
      <c r="CQ117" s="4770"/>
      <c r="CR117" s="4778" t="s">
        <v>574</v>
      </c>
      <c r="CS117" s="4770"/>
      <c r="CT117" s="4776">
        <v>450</v>
      </c>
      <c r="CU117" s="4770"/>
      <c r="CV117" s="4778" t="s">
        <v>574</v>
      </c>
      <c r="CW117" s="4770"/>
      <c r="CX117" s="4776">
        <v>450</v>
      </c>
      <c r="CY117" s="4770"/>
      <c r="CZ117" s="4778" t="s">
        <v>574</v>
      </c>
      <c r="DA117" s="4770"/>
      <c r="DB117" s="4776">
        <v>450</v>
      </c>
      <c r="DC117" s="4770"/>
      <c r="DD117" s="4778" t="s">
        <v>574</v>
      </c>
      <c r="DE117" s="4770"/>
      <c r="DF117" s="4776">
        <v>450</v>
      </c>
      <c r="DG117" s="4770"/>
      <c r="DH117" s="4778" t="s">
        <v>574</v>
      </c>
      <c r="DI117" s="4770"/>
      <c r="DJ117" s="4776">
        <v>450</v>
      </c>
      <c r="DK117" s="4770"/>
      <c r="DL117" s="4778" t="s">
        <v>574</v>
      </c>
      <c r="DM117" s="4770"/>
      <c r="DN117" s="4776">
        <v>450</v>
      </c>
      <c r="DO117" s="4770"/>
      <c r="DP117" s="4778" t="s">
        <v>574</v>
      </c>
      <c r="DQ117" s="4770"/>
      <c r="DR117" s="4776">
        <v>450</v>
      </c>
      <c r="DS117" s="4770"/>
      <c r="DT117" s="4778" t="s">
        <v>574</v>
      </c>
      <c r="DU117" s="4770"/>
      <c r="DV117" s="4779">
        <f t="shared" si="5"/>
        <v>7200</v>
      </c>
      <c r="DW117" s="4770" t="s">
        <v>644</v>
      </c>
      <c r="DX117" s="4770" t="s">
        <v>24</v>
      </c>
      <c r="DY117" s="4770" t="s">
        <v>1266</v>
      </c>
      <c r="DZ117" s="4770" t="s">
        <v>1845</v>
      </c>
      <c r="EA117" s="4770">
        <v>3822500</v>
      </c>
      <c r="EB117" s="4314" t="s">
        <v>1846</v>
      </c>
      <c r="EC117" s="4770"/>
      <c r="ED117" s="4770"/>
      <c r="EE117" s="4770"/>
      <c r="EF117" s="4770"/>
      <c r="EG117" s="4770"/>
      <c r="EH117" s="4318"/>
    </row>
    <row r="118" spans="1:138" ht="168.75" customHeight="1">
      <c r="A118" s="4768" t="s">
        <v>1838</v>
      </c>
      <c r="B118" s="4773">
        <v>0.08</v>
      </c>
      <c r="C118" s="4337" t="s">
        <v>2182</v>
      </c>
      <c r="D118" s="4771">
        <v>0.08</v>
      </c>
      <c r="E118" s="4770" t="s">
        <v>2298</v>
      </c>
      <c r="F118" s="3967" t="s">
        <v>2273</v>
      </c>
      <c r="G118" s="4770" t="s">
        <v>1253</v>
      </c>
      <c r="H118" s="4770" t="s">
        <v>26</v>
      </c>
      <c r="I118" s="4770" t="s">
        <v>437</v>
      </c>
      <c r="J118" s="4770" t="s">
        <v>437</v>
      </c>
      <c r="K118" s="4746"/>
      <c r="L118" s="4746">
        <v>50770</v>
      </c>
      <c r="M118" s="4248">
        <v>0.05</v>
      </c>
      <c r="N118" s="4248">
        <v>0.1</v>
      </c>
      <c r="O118" s="4248">
        <v>0.5</v>
      </c>
      <c r="P118" s="4248">
        <v>0.54</v>
      </c>
      <c r="Q118" s="4248">
        <v>0.57999999999999996</v>
      </c>
      <c r="R118" s="4248">
        <v>0.62</v>
      </c>
      <c r="S118" s="4248">
        <v>0.64</v>
      </c>
      <c r="T118" s="4248">
        <v>0.68</v>
      </c>
      <c r="U118" s="4248">
        <v>0.72</v>
      </c>
      <c r="V118" s="4248">
        <v>0.76</v>
      </c>
      <c r="W118" s="4248">
        <v>0.8</v>
      </c>
      <c r="X118" s="4248">
        <v>0.84</v>
      </c>
      <c r="Y118" s="4248">
        <v>0.88</v>
      </c>
      <c r="Z118" s="4248">
        <v>0.92</v>
      </c>
      <c r="AA118" s="4248">
        <v>0.96</v>
      </c>
      <c r="AB118" s="4248">
        <v>1</v>
      </c>
      <c r="AC118" s="4773">
        <v>1</v>
      </c>
      <c r="AD118" s="4777"/>
      <c r="AE118" s="4770" t="s">
        <v>2193</v>
      </c>
      <c r="AF118" s="4332">
        <v>6.7000000000000002E-3</v>
      </c>
      <c r="AG118" s="4770" t="s">
        <v>1875</v>
      </c>
      <c r="AH118" s="4770" t="s">
        <v>1876</v>
      </c>
      <c r="AI118" s="4770" t="s">
        <v>1257</v>
      </c>
      <c r="AJ118" s="4770" t="s">
        <v>1258</v>
      </c>
      <c r="AK118" s="4770" t="s">
        <v>1253</v>
      </c>
      <c r="AL118" s="4770" t="s">
        <v>26</v>
      </c>
      <c r="AM118" s="4311" t="str">
        <f t="shared" si="9"/>
        <v>NO</v>
      </c>
      <c r="AN118" s="4770" t="s">
        <v>437</v>
      </c>
      <c r="AO118" s="4770" t="s">
        <v>437</v>
      </c>
      <c r="AP118" s="4770" t="s">
        <v>437</v>
      </c>
      <c r="AQ118" s="4746">
        <v>45292</v>
      </c>
      <c r="AR118" s="4746">
        <v>50769</v>
      </c>
      <c r="AS118" s="4773">
        <v>0</v>
      </c>
      <c r="AT118" s="4773">
        <v>7.0000000000000007E-2</v>
      </c>
      <c r="AU118" s="4773">
        <v>0.13</v>
      </c>
      <c r="AV118" s="4773">
        <v>0.2</v>
      </c>
      <c r="AW118" s="4773">
        <v>0.26</v>
      </c>
      <c r="AX118" s="4773">
        <v>0.33</v>
      </c>
      <c r="AY118" s="4773">
        <v>0.4</v>
      </c>
      <c r="AZ118" s="4773">
        <v>0.46</v>
      </c>
      <c r="BA118" s="4773">
        <v>0.53</v>
      </c>
      <c r="BB118" s="4773">
        <v>0.6</v>
      </c>
      <c r="BC118" s="4773">
        <v>0.67</v>
      </c>
      <c r="BD118" s="4773">
        <v>0.73</v>
      </c>
      <c r="BE118" s="4773">
        <v>0.8</v>
      </c>
      <c r="BF118" s="4773">
        <v>0.87</v>
      </c>
      <c r="BG118" s="4773">
        <v>0.93</v>
      </c>
      <c r="BH118" s="4773">
        <v>1</v>
      </c>
      <c r="BI118" s="4773">
        <v>1</v>
      </c>
      <c r="BJ118" s="4776"/>
      <c r="BK118" s="4776"/>
      <c r="BL118" s="4776"/>
      <c r="BM118" s="4777"/>
      <c r="BN118" s="4776">
        <v>216</v>
      </c>
      <c r="BO118" s="4776">
        <v>216</v>
      </c>
      <c r="BP118" s="4778" t="s">
        <v>574</v>
      </c>
      <c r="BQ118" s="4777">
        <v>7658</v>
      </c>
      <c r="BR118" s="4776">
        <v>227</v>
      </c>
      <c r="BS118" s="4770"/>
      <c r="BT118" s="4778" t="s">
        <v>574</v>
      </c>
      <c r="BU118" s="4770"/>
      <c r="BV118" s="4776">
        <v>238</v>
      </c>
      <c r="BW118" s="4770"/>
      <c r="BX118" s="4778" t="s">
        <v>574</v>
      </c>
      <c r="BY118" s="4770"/>
      <c r="BZ118" s="4776">
        <v>250</v>
      </c>
      <c r="CA118" s="4770"/>
      <c r="CB118" s="4778" t="s">
        <v>574</v>
      </c>
      <c r="CC118" s="4770"/>
      <c r="CD118" s="4776">
        <v>262</v>
      </c>
      <c r="CE118" s="4770"/>
      <c r="CF118" s="4778" t="s">
        <v>574</v>
      </c>
      <c r="CG118" s="4770"/>
      <c r="CH118" s="4776">
        <v>275</v>
      </c>
      <c r="CI118" s="4770"/>
      <c r="CJ118" s="4778" t="s">
        <v>574</v>
      </c>
      <c r="CK118" s="4770"/>
      <c r="CL118" s="4776">
        <v>289</v>
      </c>
      <c r="CM118" s="4770"/>
      <c r="CN118" s="4778" t="s">
        <v>574</v>
      </c>
      <c r="CO118" s="4770"/>
      <c r="CP118" s="4776">
        <v>304</v>
      </c>
      <c r="CQ118" s="4770"/>
      <c r="CR118" s="4778" t="s">
        <v>574</v>
      </c>
      <c r="CS118" s="4770"/>
      <c r="CT118" s="4776">
        <v>319</v>
      </c>
      <c r="CU118" s="4770"/>
      <c r="CV118" s="4778" t="s">
        <v>574</v>
      </c>
      <c r="CW118" s="4770"/>
      <c r="CX118" s="4776">
        <v>335</v>
      </c>
      <c r="CY118" s="4770"/>
      <c r="CZ118" s="4778" t="s">
        <v>574</v>
      </c>
      <c r="DA118" s="4770"/>
      <c r="DB118" s="4776">
        <v>352</v>
      </c>
      <c r="DC118" s="4770"/>
      <c r="DD118" s="4778" t="s">
        <v>574</v>
      </c>
      <c r="DE118" s="4770"/>
      <c r="DF118" s="4776">
        <v>369</v>
      </c>
      <c r="DG118" s="4770"/>
      <c r="DH118" s="4778" t="s">
        <v>574</v>
      </c>
      <c r="DI118" s="4770"/>
      <c r="DJ118" s="4776">
        <v>388</v>
      </c>
      <c r="DK118" s="4770"/>
      <c r="DL118" s="4778" t="s">
        <v>574</v>
      </c>
      <c r="DM118" s="4770"/>
      <c r="DN118" s="4776">
        <v>407</v>
      </c>
      <c r="DO118" s="4770"/>
      <c r="DP118" s="4778" t="s">
        <v>574</v>
      </c>
      <c r="DQ118" s="4770"/>
      <c r="DR118" s="4776">
        <v>427</v>
      </c>
      <c r="DS118" s="4770"/>
      <c r="DT118" s="4778" t="s">
        <v>574</v>
      </c>
      <c r="DU118" s="4770"/>
      <c r="DV118" s="4779">
        <f t="shared" si="5"/>
        <v>4658</v>
      </c>
      <c r="DW118" s="4770" t="s">
        <v>644</v>
      </c>
      <c r="DX118" s="4770" t="s">
        <v>24</v>
      </c>
      <c r="DY118" s="4770" t="s">
        <v>1266</v>
      </c>
      <c r="DZ118" s="4770" t="s">
        <v>1845</v>
      </c>
      <c r="EA118" s="4770">
        <v>3822500</v>
      </c>
      <c r="EB118" s="4314" t="s">
        <v>1846</v>
      </c>
      <c r="EC118" s="4770"/>
      <c r="ED118" s="4770"/>
      <c r="EE118" s="4770"/>
      <c r="EF118" s="4770"/>
      <c r="EG118" s="4770"/>
      <c r="EH118" s="4318"/>
    </row>
    <row r="119" spans="1:138" s="4346" customFormat="1" ht="126">
      <c r="A119" s="4874" t="s">
        <v>1838</v>
      </c>
      <c r="B119" s="4875">
        <v>0.08</v>
      </c>
      <c r="C119" s="4383" t="s">
        <v>2182</v>
      </c>
      <c r="D119" s="4876">
        <v>0.08</v>
      </c>
      <c r="E119" s="4770" t="s">
        <v>2298</v>
      </c>
      <c r="F119" s="3967" t="s">
        <v>2273</v>
      </c>
      <c r="G119" s="4877" t="s">
        <v>1253</v>
      </c>
      <c r="H119" s="4877" t="s">
        <v>26</v>
      </c>
      <c r="I119" s="4877" t="s">
        <v>437</v>
      </c>
      <c r="J119" s="4877" t="s">
        <v>437</v>
      </c>
      <c r="K119" s="4878"/>
      <c r="L119" s="4878">
        <v>50770</v>
      </c>
      <c r="M119" s="4249">
        <v>0.05</v>
      </c>
      <c r="N119" s="4249">
        <v>0.1</v>
      </c>
      <c r="O119" s="4249">
        <v>0.5</v>
      </c>
      <c r="P119" s="4249">
        <v>0.54</v>
      </c>
      <c r="Q119" s="4249">
        <v>0.57999999999999996</v>
      </c>
      <c r="R119" s="4249">
        <v>0.62</v>
      </c>
      <c r="S119" s="4249">
        <v>0.64</v>
      </c>
      <c r="T119" s="4249">
        <v>0.68</v>
      </c>
      <c r="U119" s="4249">
        <v>0.72</v>
      </c>
      <c r="V119" s="4249">
        <v>0.76</v>
      </c>
      <c r="W119" s="4249">
        <v>0.8</v>
      </c>
      <c r="X119" s="4249">
        <v>0.84</v>
      </c>
      <c r="Y119" s="4249">
        <v>0.88</v>
      </c>
      <c r="Z119" s="4249">
        <v>0.92</v>
      </c>
      <c r="AA119" s="4249">
        <v>0.96</v>
      </c>
      <c r="AB119" s="4249">
        <v>1</v>
      </c>
      <c r="AC119" s="4875">
        <v>1</v>
      </c>
      <c r="AD119" s="4384"/>
      <c r="AE119" s="4877" t="s">
        <v>2194</v>
      </c>
      <c r="AF119" s="4385">
        <v>6.7000000000000002E-3</v>
      </c>
      <c r="AG119" s="4877" t="s">
        <v>2195</v>
      </c>
      <c r="AH119" s="4877" t="s">
        <v>479</v>
      </c>
      <c r="AI119" s="4879" t="s">
        <v>1829</v>
      </c>
      <c r="AJ119" s="4877" t="s">
        <v>1879</v>
      </c>
      <c r="AK119" s="4877" t="s">
        <v>1</v>
      </c>
      <c r="AL119" s="4877" t="s">
        <v>20</v>
      </c>
      <c r="AM119" s="4879" t="str">
        <f t="shared" si="9"/>
        <v>NO</v>
      </c>
      <c r="AN119" s="4877" t="s">
        <v>437</v>
      </c>
      <c r="AO119" s="4877" t="s">
        <v>437</v>
      </c>
      <c r="AP119" s="4877" t="s">
        <v>437</v>
      </c>
      <c r="AQ119" s="4880"/>
      <c r="AR119" s="4881">
        <v>50769</v>
      </c>
      <c r="AS119" s="4877">
        <v>400</v>
      </c>
      <c r="AT119" s="4877">
        <v>400</v>
      </c>
      <c r="AU119" s="4877">
        <v>400</v>
      </c>
      <c r="AV119" s="4877">
        <v>400</v>
      </c>
      <c r="AW119" s="4877">
        <v>400</v>
      </c>
      <c r="AX119" s="4877">
        <v>400</v>
      </c>
      <c r="AY119" s="4877">
        <v>400</v>
      </c>
      <c r="AZ119" s="4877">
        <v>400</v>
      </c>
      <c r="BA119" s="4877">
        <v>400</v>
      </c>
      <c r="BB119" s="4877">
        <v>400</v>
      </c>
      <c r="BC119" s="4877">
        <v>400</v>
      </c>
      <c r="BD119" s="4877">
        <v>400</v>
      </c>
      <c r="BE119" s="4877">
        <v>400</v>
      </c>
      <c r="BF119" s="4877">
        <v>400</v>
      </c>
      <c r="BG119" s="4877">
        <v>400</v>
      </c>
      <c r="BH119" s="4877">
        <v>400</v>
      </c>
      <c r="BI119" s="4877">
        <f>SUM(AS119:BH119)</f>
        <v>6400</v>
      </c>
      <c r="BJ119" s="4882">
        <v>15</v>
      </c>
      <c r="BK119" s="4882">
        <v>15</v>
      </c>
      <c r="BL119" s="4882" t="s">
        <v>1880</v>
      </c>
      <c r="BM119" s="4883">
        <v>7835</v>
      </c>
      <c r="BN119" s="4882">
        <v>15</v>
      </c>
      <c r="BO119" s="4882">
        <v>15</v>
      </c>
      <c r="BP119" s="4884" t="s">
        <v>1880</v>
      </c>
      <c r="BQ119" s="4883">
        <v>7835</v>
      </c>
      <c r="BR119" s="4882">
        <v>15</v>
      </c>
      <c r="BS119" s="4877"/>
      <c r="BT119" s="4884" t="s">
        <v>1880</v>
      </c>
      <c r="BU119" s="4877"/>
      <c r="BV119" s="4882">
        <v>15</v>
      </c>
      <c r="BW119" s="4877"/>
      <c r="BX119" s="4884" t="s">
        <v>1880</v>
      </c>
      <c r="BY119" s="4877"/>
      <c r="BZ119" s="4882">
        <v>15</v>
      </c>
      <c r="CA119" s="4877"/>
      <c r="CB119" s="4884" t="s">
        <v>1880</v>
      </c>
      <c r="CC119" s="4877"/>
      <c r="CD119" s="4882">
        <v>15</v>
      </c>
      <c r="CE119" s="4877"/>
      <c r="CF119" s="4884" t="s">
        <v>1880</v>
      </c>
      <c r="CG119" s="4877"/>
      <c r="CH119" s="4882">
        <v>15</v>
      </c>
      <c r="CI119" s="4877"/>
      <c r="CJ119" s="4884" t="s">
        <v>1880</v>
      </c>
      <c r="CK119" s="4877"/>
      <c r="CL119" s="4882">
        <v>15</v>
      </c>
      <c r="CM119" s="4877"/>
      <c r="CN119" s="4884" t="s">
        <v>1880</v>
      </c>
      <c r="CO119" s="4877"/>
      <c r="CP119" s="4882">
        <v>15</v>
      </c>
      <c r="CQ119" s="4877"/>
      <c r="CR119" s="4884" t="s">
        <v>1880</v>
      </c>
      <c r="CS119" s="4877"/>
      <c r="CT119" s="4882">
        <v>15</v>
      </c>
      <c r="CU119" s="4877"/>
      <c r="CV119" s="4884" t="s">
        <v>1880</v>
      </c>
      <c r="CW119" s="4877"/>
      <c r="CX119" s="4882">
        <v>15</v>
      </c>
      <c r="CY119" s="4877"/>
      <c r="CZ119" s="4884" t="s">
        <v>1880</v>
      </c>
      <c r="DA119" s="4877"/>
      <c r="DB119" s="4882">
        <v>15</v>
      </c>
      <c r="DC119" s="4877"/>
      <c r="DD119" s="4884" t="s">
        <v>1880</v>
      </c>
      <c r="DE119" s="4877"/>
      <c r="DF119" s="4882">
        <v>15</v>
      </c>
      <c r="DG119" s="4877"/>
      <c r="DH119" s="4884" t="s">
        <v>1880</v>
      </c>
      <c r="DI119" s="4877"/>
      <c r="DJ119" s="4882">
        <v>15</v>
      </c>
      <c r="DK119" s="4877"/>
      <c r="DL119" s="4884" t="s">
        <v>1880</v>
      </c>
      <c r="DM119" s="4877"/>
      <c r="DN119" s="4882">
        <v>15</v>
      </c>
      <c r="DO119" s="4877"/>
      <c r="DP119" s="4884" t="s">
        <v>1880</v>
      </c>
      <c r="DQ119" s="4877"/>
      <c r="DR119" s="4882">
        <v>15</v>
      </c>
      <c r="DS119" s="4877"/>
      <c r="DT119" s="4884" t="s">
        <v>1880</v>
      </c>
      <c r="DU119" s="4877"/>
      <c r="DV119" s="4885">
        <f t="shared" si="5"/>
        <v>240</v>
      </c>
      <c r="DW119" s="4886" t="s">
        <v>31</v>
      </c>
      <c r="DX119" s="4886" t="s">
        <v>1881</v>
      </c>
      <c r="DY119" s="4886" t="s">
        <v>485</v>
      </c>
      <c r="DZ119" s="4886" t="s">
        <v>2300</v>
      </c>
      <c r="EA119" s="4886">
        <v>3103214992</v>
      </c>
      <c r="EB119" s="4386" t="s">
        <v>2301</v>
      </c>
      <c r="EC119" s="4877"/>
      <c r="ED119" s="4877"/>
      <c r="EE119" s="4886"/>
      <c r="EF119" s="4886"/>
      <c r="EG119" s="4887"/>
      <c r="EH119" s="4387"/>
    </row>
    <row r="120" spans="1:138" ht="36.75" customHeight="1">
      <c r="A120" s="4724"/>
      <c r="B120" s="4724"/>
      <c r="C120" s="4724"/>
      <c r="D120" s="4724"/>
      <c r="E120" s="4728"/>
      <c r="F120" s="4728"/>
      <c r="G120" s="4724"/>
      <c r="H120" s="4724"/>
      <c r="I120" s="4724"/>
      <c r="J120" s="4724"/>
      <c r="K120" s="4724"/>
      <c r="L120" s="4724"/>
      <c r="M120" s="4724"/>
      <c r="N120" s="4724"/>
      <c r="O120" s="4724"/>
      <c r="P120" s="4724"/>
      <c r="Q120" s="4724"/>
      <c r="R120" s="4724"/>
      <c r="S120" s="4724"/>
      <c r="T120" s="4724"/>
      <c r="U120" s="4724"/>
      <c r="V120" s="4724"/>
      <c r="W120" s="4724"/>
      <c r="X120" s="4724"/>
      <c r="Y120" s="4724"/>
      <c r="Z120" s="4724"/>
      <c r="AA120" s="4724"/>
      <c r="AB120" s="4724"/>
      <c r="AC120" s="4724"/>
      <c r="AD120" s="4724"/>
      <c r="AE120" s="4724"/>
      <c r="AF120" s="4888"/>
      <c r="AG120" s="4724"/>
      <c r="AH120" s="4724"/>
      <c r="AI120" s="4724"/>
      <c r="AJ120" s="4724"/>
      <c r="AK120" s="4724"/>
      <c r="AL120" s="4724"/>
      <c r="AM120" s="4724"/>
      <c r="AN120" s="4724"/>
      <c r="AO120" s="4724"/>
      <c r="AP120" s="4724"/>
      <c r="AQ120" s="4724"/>
      <c r="AR120" s="4724"/>
      <c r="AS120" s="4724"/>
      <c r="AT120" s="4724"/>
      <c r="AU120" s="4724"/>
      <c r="AV120" s="4724"/>
      <c r="AW120" s="4724"/>
      <c r="AX120" s="4724"/>
      <c r="AY120" s="4724"/>
      <c r="AZ120" s="4724"/>
      <c r="BA120" s="4724"/>
      <c r="BB120" s="4724"/>
      <c r="BC120" s="4724"/>
      <c r="BD120" s="4724"/>
      <c r="BE120" s="4724"/>
      <c r="BF120" s="4724"/>
      <c r="BG120" s="4724"/>
      <c r="BH120" s="4724"/>
      <c r="BI120" s="4724"/>
      <c r="BJ120" s="4889"/>
      <c r="BK120" s="4890"/>
      <c r="BL120" s="4724"/>
      <c r="BM120" s="4724"/>
      <c r="BN120" s="4724"/>
      <c r="BO120" s="4724"/>
      <c r="BP120" s="4891"/>
      <c r="BQ120" s="4724"/>
      <c r="BR120" s="4724"/>
      <c r="BS120" s="4724"/>
      <c r="BT120" s="4891"/>
      <c r="BU120" s="4724"/>
      <c r="BV120" s="4724"/>
      <c r="BW120" s="4724"/>
      <c r="BX120" s="4891"/>
      <c r="BY120" s="4724"/>
      <c r="BZ120" s="4724"/>
      <c r="CA120" s="4724"/>
      <c r="CB120" s="4891"/>
      <c r="CC120" s="4724"/>
      <c r="CD120" s="4724"/>
      <c r="CE120" s="4724"/>
      <c r="CF120" s="4891"/>
      <c r="CG120" s="4724"/>
      <c r="CH120" s="4889"/>
      <c r="CI120" s="4724"/>
      <c r="CJ120" s="4891"/>
      <c r="CK120" s="4724"/>
      <c r="CL120" s="4892"/>
      <c r="CM120" s="4724"/>
      <c r="CN120" s="4891"/>
      <c r="CO120" s="4724"/>
      <c r="CP120" s="4889"/>
      <c r="CQ120" s="4724"/>
      <c r="CR120" s="4891"/>
      <c r="CS120" s="4724"/>
      <c r="CT120" s="4889"/>
      <c r="CU120" s="4724"/>
      <c r="CV120" s="4891"/>
      <c r="CW120" s="4724"/>
      <c r="CX120" s="4724"/>
      <c r="CY120" s="4724"/>
      <c r="CZ120" s="4891"/>
      <c r="DA120" s="4724"/>
      <c r="DB120" s="4724"/>
      <c r="DC120" s="4724"/>
      <c r="DD120" s="4891"/>
      <c r="DE120" s="4724"/>
      <c r="DF120" s="4724"/>
      <c r="DG120" s="4724"/>
      <c r="DH120" s="4891"/>
      <c r="DI120" s="4724"/>
      <c r="DJ120" s="4724"/>
      <c r="DK120" s="4724"/>
      <c r="DL120" s="4891"/>
      <c r="DM120" s="4724"/>
      <c r="DN120" s="4724"/>
      <c r="DO120" s="4724"/>
      <c r="DP120" s="4891"/>
      <c r="DQ120" s="4724"/>
      <c r="DR120" s="4724"/>
      <c r="DS120" s="4724"/>
      <c r="DT120" s="4891"/>
      <c r="DU120" s="4724"/>
      <c r="DV120" s="4893">
        <f>SUM(DV12:DV119)</f>
        <v>2906225</v>
      </c>
      <c r="DW120" s="4724"/>
      <c r="DX120" s="4724"/>
      <c r="DY120" s="4724"/>
      <c r="DZ120" s="4724"/>
      <c r="EA120" s="4724"/>
      <c r="EB120" s="4724"/>
      <c r="EC120" s="4724"/>
      <c r="ED120" s="4724"/>
      <c r="EE120" s="4724"/>
      <c r="EF120" s="4724"/>
      <c r="EG120" s="4724"/>
      <c r="EH120" s="4724"/>
    </row>
    <row r="121" spans="1:138" s="4390" customFormat="1" ht="15.75">
      <c r="A121" s="4724"/>
      <c r="B121" s="4724"/>
      <c r="C121" s="4724"/>
      <c r="D121" s="4724"/>
      <c r="E121" s="4728"/>
      <c r="F121" s="4728"/>
      <c r="G121" s="4724"/>
      <c r="H121" s="4724"/>
      <c r="I121" s="4724"/>
      <c r="J121" s="4724"/>
      <c r="K121" s="4724"/>
      <c r="L121" s="4724"/>
      <c r="M121" s="4724"/>
      <c r="N121" s="4724"/>
      <c r="O121" s="4724"/>
      <c r="P121" s="4724"/>
      <c r="Q121" s="4724"/>
      <c r="R121" s="4724"/>
      <c r="S121" s="4724"/>
      <c r="T121" s="4724"/>
      <c r="U121" s="4724"/>
      <c r="V121" s="4724"/>
      <c r="W121" s="4724"/>
      <c r="X121" s="4724"/>
      <c r="Y121" s="4724"/>
      <c r="Z121" s="4724"/>
      <c r="AA121" s="4724"/>
      <c r="AB121" s="4724"/>
      <c r="AC121" s="4724"/>
      <c r="AD121" s="4724"/>
      <c r="AE121" s="4724"/>
      <c r="AF121" s="4888"/>
      <c r="AG121" s="4724"/>
      <c r="AH121" s="4724"/>
      <c r="AI121" s="4724"/>
      <c r="AJ121" s="4724"/>
      <c r="AK121" s="4724"/>
      <c r="AL121" s="4724"/>
      <c r="AM121" s="4724"/>
      <c r="AN121" s="4724"/>
      <c r="AO121" s="4724"/>
      <c r="AP121" s="4724"/>
      <c r="AQ121" s="4724"/>
      <c r="AR121" s="4724"/>
      <c r="AS121" s="4724"/>
      <c r="AT121" s="4724"/>
      <c r="AU121" s="4724"/>
      <c r="AV121" s="4724"/>
      <c r="AW121" s="4724"/>
      <c r="AX121" s="4724"/>
      <c r="AY121" s="4724"/>
      <c r="AZ121" s="4724"/>
      <c r="BA121" s="4724"/>
      <c r="BB121" s="4724"/>
      <c r="BC121" s="4724"/>
      <c r="BD121" s="4724"/>
      <c r="BE121" s="4724"/>
      <c r="BF121" s="4724"/>
      <c r="BG121" s="4724"/>
      <c r="BH121" s="4724"/>
      <c r="BI121" s="4724"/>
      <c r="BJ121" s="4894"/>
      <c r="BK121" s="4894"/>
      <c r="BL121" s="4894"/>
      <c r="BM121" s="4894"/>
      <c r="BN121" s="4894"/>
      <c r="BO121" s="4894"/>
      <c r="BP121" s="4895"/>
      <c r="BQ121" s="4894"/>
      <c r="BR121" s="4894"/>
      <c r="BS121" s="4894"/>
      <c r="BT121" s="4895"/>
      <c r="BU121" s="4894"/>
      <c r="BV121" s="4894"/>
      <c r="BW121" s="4894"/>
      <c r="BX121" s="4895"/>
      <c r="BY121" s="4894"/>
      <c r="BZ121" s="4894"/>
      <c r="CA121" s="4894"/>
      <c r="CB121" s="4895"/>
      <c r="CC121" s="4894"/>
      <c r="CD121" s="4894"/>
      <c r="CE121" s="4894"/>
      <c r="CF121" s="4895"/>
      <c r="CG121" s="4894"/>
      <c r="CH121" s="4894"/>
      <c r="CI121" s="4894"/>
      <c r="CJ121" s="4895"/>
      <c r="CK121" s="4894"/>
      <c r="CL121" s="4894"/>
      <c r="CM121" s="4894"/>
      <c r="CN121" s="4895"/>
      <c r="CO121" s="4894"/>
      <c r="CP121" s="4894"/>
      <c r="CQ121" s="4894"/>
      <c r="CR121" s="4895"/>
      <c r="CS121" s="4894"/>
      <c r="CT121" s="4894"/>
      <c r="CU121" s="4894"/>
      <c r="CV121" s="4895"/>
      <c r="CW121" s="4894"/>
      <c r="CX121" s="4894"/>
      <c r="CY121" s="4894"/>
      <c r="CZ121" s="4895"/>
      <c r="DA121" s="4894"/>
      <c r="DB121" s="4894"/>
      <c r="DC121" s="4894"/>
      <c r="DD121" s="4895"/>
      <c r="DE121" s="4894"/>
      <c r="DF121" s="4894"/>
      <c r="DG121" s="4894"/>
      <c r="DH121" s="4895"/>
      <c r="DI121" s="4894"/>
      <c r="DJ121" s="4894"/>
      <c r="DK121" s="4894"/>
      <c r="DL121" s="4895"/>
      <c r="DM121" s="4894"/>
      <c r="DN121" s="4894"/>
      <c r="DO121" s="4894"/>
      <c r="DP121" s="4895"/>
      <c r="DQ121" s="4894"/>
      <c r="DR121" s="4894"/>
      <c r="DS121" s="4894"/>
      <c r="DT121" s="4895"/>
      <c r="DU121" s="4894"/>
      <c r="DV121" s="4896"/>
      <c r="DW121" s="4894"/>
      <c r="DX121" s="4894"/>
      <c r="DY121" s="4894"/>
      <c r="DZ121" s="4894"/>
      <c r="EA121" s="4894"/>
      <c r="EB121" s="4897"/>
      <c r="EC121" s="4897"/>
      <c r="ED121" s="4897"/>
      <c r="EE121" s="4897"/>
      <c r="EF121" s="4897"/>
      <c r="EG121" s="4897"/>
      <c r="EH121" s="4897"/>
    </row>
    <row r="122" spans="1:138" s="4390" customFormat="1" ht="15.75">
      <c r="A122" s="4724"/>
      <c r="B122" s="4724"/>
      <c r="C122" s="4724"/>
      <c r="D122" s="4724"/>
      <c r="E122" s="4728"/>
      <c r="F122" s="4728"/>
      <c r="G122" s="4724"/>
      <c r="H122" s="4724"/>
      <c r="I122" s="4724"/>
      <c r="J122" s="4724"/>
      <c r="K122" s="4724"/>
      <c r="L122" s="4724"/>
      <c r="M122" s="4724"/>
      <c r="N122" s="4724"/>
      <c r="O122" s="4724"/>
      <c r="P122" s="4724"/>
      <c r="Q122" s="4724"/>
      <c r="R122" s="4724"/>
      <c r="S122" s="4724"/>
      <c r="T122" s="4724"/>
      <c r="U122" s="4724"/>
      <c r="V122" s="4724"/>
      <c r="W122" s="4724"/>
      <c r="X122" s="4724"/>
      <c r="Y122" s="4724"/>
      <c r="Z122" s="4724"/>
      <c r="AA122" s="4724"/>
      <c r="AB122" s="4724"/>
      <c r="AC122" s="4724"/>
      <c r="AD122" s="4724"/>
      <c r="AE122" s="4724"/>
      <c r="AF122" s="4888"/>
      <c r="AG122" s="4724"/>
      <c r="AH122" s="4724"/>
      <c r="AI122" s="4724"/>
      <c r="AJ122" s="4724"/>
      <c r="AK122" s="4724"/>
      <c r="AL122" s="4724"/>
      <c r="AM122" s="4724"/>
      <c r="AN122" s="4724"/>
      <c r="AO122" s="4724"/>
      <c r="AP122" s="4724"/>
      <c r="AQ122" s="4724"/>
      <c r="AR122" s="4724"/>
      <c r="AS122" s="4724"/>
      <c r="AT122" s="4724"/>
      <c r="AU122" s="4724"/>
      <c r="AV122" s="4724"/>
      <c r="AW122" s="4724"/>
      <c r="AX122" s="4724"/>
      <c r="AY122" s="4724"/>
      <c r="AZ122" s="4724"/>
      <c r="BA122" s="4724"/>
      <c r="BB122" s="4724"/>
      <c r="BC122" s="4724"/>
      <c r="BD122" s="4724"/>
      <c r="BE122" s="4724"/>
      <c r="BF122" s="4724"/>
      <c r="BG122" s="4724"/>
      <c r="BH122" s="4724"/>
      <c r="BI122" s="4724"/>
      <c r="BJ122" s="4894"/>
      <c r="BK122" s="4894"/>
      <c r="BL122" s="4894"/>
      <c r="BM122" s="4894"/>
      <c r="BN122" s="4894"/>
      <c r="BO122" s="4894"/>
      <c r="BP122" s="4895"/>
      <c r="BQ122" s="4894"/>
      <c r="BR122" s="4894"/>
      <c r="BS122" s="4894"/>
      <c r="BT122" s="4895"/>
      <c r="BU122" s="4894"/>
      <c r="BV122" s="4894"/>
      <c r="BW122" s="4894"/>
      <c r="BX122" s="4895"/>
      <c r="BY122" s="4894"/>
      <c r="BZ122" s="4894"/>
      <c r="CA122" s="4894"/>
      <c r="CB122" s="4895"/>
      <c r="CC122" s="4894"/>
      <c r="CD122" s="4894"/>
      <c r="CE122" s="4894"/>
      <c r="CF122" s="4895"/>
      <c r="CG122" s="4894"/>
      <c r="CH122" s="4894"/>
      <c r="CI122" s="4894"/>
      <c r="CJ122" s="4895"/>
      <c r="CK122" s="4894"/>
      <c r="CL122" s="4894"/>
      <c r="CM122" s="4894"/>
      <c r="CN122" s="4895"/>
      <c r="CO122" s="4894"/>
      <c r="CP122" s="4894"/>
      <c r="CQ122" s="4894"/>
      <c r="CR122" s="4895"/>
      <c r="CS122" s="4894"/>
      <c r="CT122" s="4894"/>
      <c r="CU122" s="4894"/>
      <c r="CV122" s="4895"/>
      <c r="CW122" s="4894"/>
      <c r="CX122" s="4894"/>
      <c r="CY122" s="4894"/>
      <c r="CZ122" s="4895"/>
      <c r="DA122" s="4894"/>
      <c r="DB122" s="4894"/>
      <c r="DC122" s="4894"/>
      <c r="DD122" s="4895"/>
      <c r="DE122" s="4894"/>
      <c r="DF122" s="4894"/>
      <c r="DG122" s="4894"/>
      <c r="DH122" s="4895"/>
      <c r="DI122" s="4894"/>
      <c r="DJ122" s="4894"/>
      <c r="DK122" s="4894"/>
      <c r="DL122" s="4895"/>
      <c r="DM122" s="4894"/>
      <c r="DN122" s="4894"/>
      <c r="DO122" s="4894"/>
      <c r="DP122" s="4895"/>
      <c r="DQ122" s="4894"/>
      <c r="DR122" s="4894"/>
      <c r="DS122" s="4894"/>
      <c r="DT122" s="4895"/>
      <c r="DU122" s="4894"/>
      <c r="DV122" s="4896"/>
      <c r="DW122" s="4894"/>
      <c r="DX122" s="4894"/>
      <c r="DY122" s="4894"/>
      <c r="DZ122" s="4894"/>
      <c r="EA122" s="4894"/>
      <c r="EB122" s="4897"/>
      <c r="EC122" s="4897"/>
      <c r="ED122" s="4897"/>
      <c r="EE122" s="4897"/>
      <c r="EF122" s="4897"/>
      <c r="EG122" s="4897"/>
      <c r="EH122" s="4897"/>
    </row>
    <row r="123" spans="1:138" s="4390" customFormat="1" ht="15.75">
      <c r="A123" s="4724"/>
      <c r="B123" s="4724"/>
      <c r="C123" s="4724"/>
      <c r="D123" s="4724"/>
      <c r="E123" s="4728"/>
      <c r="F123" s="4728"/>
      <c r="G123" s="4724"/>
      <c r="H123" s="4724"/>
      <c r="I123" s="4724"/>
      <c r="J123" s="4724"/>
      <c r="K123" s="4724"/>
      <c r="L123" s="4724"/>
      <c r="M123" s="4724"/>
      <c r="N123" s="4724"/>
      <c r="O123" s="4724"/>
      <c r="P123" s="4724"/>
      <c r="Q123" s="4724"/>
      <c r="R123" s="4724"/>
      <c r="S123" s="4724"/>
      <c r="T123" s="4724"/>
      <c r="U123" s="4724"/>
      <c r="V123" s="4724"/>
      <c r="W123" s="4724"/>
      <c r="X123" s="4724"/>
      <c r="Y123" s="4724"/>
      <c r="Z123" s="4724"/>
      <c r="AA123" s="4724"/>
      <c r="AB123" s="4724"/>
      <c r="AC123" s="4724"/>
      <c r="AD123" s="4724"/>
      <c r="AE123" s="4724"/>
      <c r="AF123" s="4888"/>
      <c r="AG123" s="4724"/>
      <c r="AH123" s="4724"/>
      <c r="AI123" s="4724"/>
      <c r="AJ123" s="4724"/>
      <c r="AK123" s="4724"/>
      <c r="AL123" s="4724"/>
      <c r="AM123" s="4724"/>
      <c r="AN123" s="4724"/>
      <c r="AO123" s="4724"/>
      <c r="AP123" s="4724"/>
      <c r="AQ123" s="4724"/>
      <c r="AR123" s="4724"/>
      <c r="AS123" s="4724"/>
      <c r="AT123" s="4724"/>
      <c r="AU123" s="4724"/>
      <c r="AV123" s="4724"/>
      <c r="AW123" s="4724"/>
      <c r="AX123" s="4724"/>
      <c r="AY123" s="4724"/>
      <c r="AZ123" s="4724"/>
      <c r="BA123" s="4724"/>
      <c r="BB123" s="4724"/>
      <c r="BC123" s="4724"/>
      <c r="BD123" s="4724"/>
      <c r="BE123" s="4724"/>
      <c r="BF123" s="4724"/>
      <c r="BG123" s="4724"/>
      <c r="BH123" s="4724"/>
      <c r="BI123" s="4724"/>
      <c r="BJ123" s="4894"/>
      <c r="BK123" s="4894"/>
      <c r="BL123" s="4894"/>
      <c r="BM123" s="4894"/>
      <c r="BN123" s="4894"/>
      <c r="BO123" s="4894"/>
      <c r="BP123" s="4895"/>
      <c r="BQ123" s="4894"/>
      <c r="BR123" s="4894"/>
      <c r="BS123" s="4894"/>
      <c r="BT123" s="4895"/>
      <c r="BU123" s="4894"/>
      <c r="BV123" s="4894"/>
      <c r="BW123" s="4894"/>
      <c r="BX123" s="4895"/>
      <c r="BY123" s="4894"/>
      <c r="BZ123" s="4894"/>
      <c r="CA123" s="4894"/>
      <c r="CB123" s="4895"/>
      <c r="CC123" s="4894"/>
      <c r="CD123" s="4894"/>
      <c r="CE123" s="4894"/>
      <c r="CF123" s="4895"/>
      <c r="CG123" s="4894"/>
      <c r="CH123" s="4894"/>
      <c r="CI123" s="4894"/>
      <c r="CJ123" s="4895"/>
      <c r="CK123" s="4894"/>
      <c r="CL123" s="4894"/>
      <c r="CM123" s="4894"/>
      <c r="CN123" s="4895"/>
      <c r="CO123" s="4894"/>
      <c r="CP123" s="4894"/>
      <c r="CQ123" s="4894"/>
      <c r="CR123" s="4895"/>
      <c r="CS123" s="4894"/>
      <c r="CT123" s="4894"/>
      <c r="CU123" s="4894"/>
      <c r="CV123" s="4895"/>
      <c r="CW123" s="4894"/>
      <c r="CX123" s="4894"/>
      <c r="CY123" s="4894"/>
      <c r="CZ123" s="4895"/>
      <c r="DA123" s="4894"/>
      <c r="DB123" s="4894"/>
      <c r="DC123" s="4894"/>
      <c r="DD123" s="4895"/>
      <c r="DE123" s="4894"/>
      <c r="DF123" s="4894"/>
      <c r="DG123" s="4894"/>
      <c r="DH123" s="4895"/>
      <c r="DI123" s="4894"/>
      <c r="DJ123" s="4894"/>
      <c r="DK123" s="4894"/>
      <c r="DL123" s="4895"/>
      <c r="DM123" s="4894"/>
      <c r="DN123" s="4894"/>
      <c r="DO123" s="4894"/>
      <c r="DP123" s="4895"/>
      <c r="DQ123" s="4894"/>
      <c r="DR123" s="4894"/>
      <c r="DS123" s="4894"/>
      <c r="DT123" s="4895"/>
      <c r="DU123" s="4894"/>
      <c r="DV123" s="4896"/>
      <c r="DW123" s="4894"/>
      <c r="DX123" s="4894"/>
      <c r="DY123" s="4894"/>
      <c r="DZ123" s="4894"/>
      <c r="EA123" s="4894"/>
      <c r="EB123" s="4897"/>
      <c r="EC123" s="4897"/>
      <c r="ED123" s="4897"/>
      <c r="EE123" s="4897"/>
      <c r="EF123" s="4897"/>
      <c r="EG123" s="4897"/>
      <c r="EH123" s="4897"/>
    </row>
    <row r="124" spans="1:138" s="4390" customFormat="1" ht="15.75">
      <c r="A124" s="4724"/>
      <c r="B124" s="4724"/>
      <c r="C124" s="4724"/>
      <c r="D124" s="4724"/>
      <c r="E124" s="4728"/>
      <c r="F124" s="4728"/>
      <c r="G124" s="4724"/>
      <c r="H124" s="4724"/>
      <c r="I124" s="4724"/>
      <c r="J124" s="4724"/>
      <c r="K124" s="4724"/>
      <c r="L124" s="4724"/>
      <c r="M124" s="4724"/>
      <c r="N124" s="4724"/>
      <c r="O124" s="4724"/>
      <c r="P124" s="4724"/>
      <c r="Q124" s="4724"/>
      <c r="R124" s="4724"/>
      <c r="S124" s="4724"/>
      <c r="T124" s="4724"/>
      <c r="U124" s="4724"/>
      <c r="V124" s="4724"/>
      <c r="W124" s="4724"/>
      <c r="X124" s="4724"/>
      <c r="Y124" s="4724"/>
      <c r="Z124" s="4724"/>
      <c r="AA124" s="4724"/>
      <c r="AB124" s="4724"/>
      <c r="AC124" s="4724"/>
      <c r="AD124" s="4724"/>
      <c r="AE124" s="4724"/>
      <c r="AF124" s="4888"/>
      <c r="AG124" s="4724"/>
      <c r="AH124" s="4724"/>
      <c r="AI124" s="4724"/>
      <c r="AJ124" s="4724"/>
      <c r="AK124" s="4724"/>
      <c r="AL124" s="4724"/>
      <c r="AM124" s="4724"/>
      <c r="AN124" s="4724"/>
      <c r="AO124" s="4724"/>
      <c r="AP124" s="4724"/>
      <c r="AQ124" s="4724"/>
      <c r="AR124" s="4724"/>
      <c r="AS124" s="4724"/>
      <c r="AT124" s="4724"/>
      <c r="AU124" s="4724"/>
      <c r="AV124" s="4724"/>
      <c r="AW124" s="4724"/>
      <c r="AX124" s="4724"/>
      <c r="AY124" s="4724"/>
      <c r="AZ124" s="4724"/>
      <c r="BA124" s="4724"/>
      <c r="BB124" s="4724"/>
      <c r="BC124" s="4724"/>
      <c r="BD124" s="4724"/>
      <c r="BE124" s="4724"/>
      <c r="BF124" s="4724"/>
      <c r="BG124" s="4724"/>
      <c r="BH124" s="4724"/>
      <c r="BI124" s="4724"/>
      <c r="BJ124" s="4894"/>
      <c r="BK124" s="4894"/>
      <c r="BL124" s="4894"/>
      <c r="BM124" s="4895"/>
      <c r="BN124" s="4894"/>
      <c r="BO124" s="4894"/>
      <c r="BP124" s="4895"/>
      <c r="BQ124" s="4895"/>
      <c r="BR124" s="4894"/>
      <c r="BS124" s="4894"/>
      <c r="BT124" s="4895"/>
      <c r="BU124" s="4895"/>
      <c r="BV124" s="4894"/>
      <c r="BW124" s="4894"/>
      <c r="BX124" s="4895"/>
      <c r="BY124" s="4895"/>
      <c r="BZ124" s="4894"/>
      <c r="CA124" s="4894"/>
      <c r="CB124" s="4895"/>
      <c r="CC124" s="4895"/>
      <c r="CD124" s="4894"/>
      <c r="CE124" s="4894"/>
      <c r="CF124" s="4895"/>
      <c r="CG124" s="4895"/>
      <c r="CH124" s="4894"/>
      <c r="CI124" s="4894"/>
      <c r="CJ124" s="4895"/>
      <c r="CK124" s="4895"/>
      <c r="CL124" s="4894"/>
      <c r="CM124" s="4894"/>
      <c r="CN124" s="4895"/>
      <c r="CO124" s="4895"/>
      <c r="CP124" s="4894"/>
      <c r="CQ124" s="4894"/>
      <c r="CR124" s="4895"/>
      <c r="CS124" s="4895"/>
      <c r="CT124" s="4894"/>
      <c r="CU124" s="4894"/>
      <c r="CV124" s="4895"/>
      <c r="CW124" s="4895"/>
      <c r="CX124" s="4894"/>
      <c r="CY124" s="4894"/>
      <c r="CZ124" s="4895"/>
      <c r="DA124" s="4895"/>
      <c r="DB124" s="4894"/>
      <c r="DC124" s="4894"/>
      <c r="DD124" s="4895"/>
      <c r="DE124" s="4895"/>
      <c r="DF124" s="4894"/>
      <c r="DG124" s="4894"/>
      <c r="DH124" s="4895"/>
      <c r="DI124" s="4895"/>
      <c r="DJ124" s="4894"/>
      <c r="DK124" s="4894"/>
      <c r="DL124" s="4895"/>
      <c r="DM124" s="4895"/>
      <c r="DN124" s="4894"/>
      <c r="DO124" s="4894"/>
      <c r="DP124" s="4895"/>
      <c r="DQ124" s="4895"/>
      <c r="DR124" s="4894"/>
      <c r="DS124" s="4894"/>
      <c r="DT124" s="4895"/>
      <c r="DU124" s="4895"/>
      <c r="DV124" s="4896"/>
      <c r="DW124" s="4894"/>
      <c r="DX124" s="4894"/>
      <c r="DY124" s="4894"/>
      <c r="DZ124" s="4894"/>
      <c r="EA124" s="4894"/>
      <c r="EB124" s="4897"/>
      <c r="EC124" s="4897"/>
      <c r="ED124" s="4897"/>
      <c r="EE124" s="4897"/>
      <c r="EF124" s="4897"/>
      <c r="EG124" s="4897"/>
      <c r="EH124" s="4897"/>
    </row>
    <row r="125" spans="1:138" s="4390" customFormat="1" ht="15.75">
      <c r="A125" s="4724"/>
      <c r="B125" s="4724"/>
      <c r="C125" s="4724"/>
      <c r="D125" s="4724"/>
      <c r="E125" s="4728"/>
      <c r="F125" s="4728"/>
      <c r="G125" s="4724"/>
      <c r="H125" s="4724"/>
      <c r="I125" s="4724"/>
      <c r="J125" s="4724"/>
      <c r="K125" s="4724"/>
      <c r="L125" s="4724"/>
      <c r="M125" s="4724"/>
      <c r="N125" s="4724"/>
      <c r="O125" s="4724"/>
      <c r="P125" s="4724"/>
      <c r="Q125" s="4724"/>
      <c r="R125" s="4724"/>
      <c r="S125" s="4724"/>
      <c r="T125" s="4724"/>
      <c r="U125" s="4724"/>
      <c r="V125" s="4724"/>
      <c r="W125" s="4724"/>
      <c r="X125" s="4724"/>
      <c r="Y125" s="4724"/>
      <c r="Z125" s="4724"/>
      <c r="AA125" s="4724"/>
      <c r="AB125" s="4724"/>
      <c r="AC125" s="4724"/>
      <c r="AD125" s="4724"/>
      <c r="AE125" s="4724"/>
      <c r="AF125" s="4888"/>
      <c r="AG125" s="4724"/>
      <c r="AH125" s="4724"/>
      <c r="AI125" s="4724"/>
      <c r="AJ125" s="4724"/>
      <c r="AK125" s="4724"/>
      <c r="AL125" s="4724"/>
      <c r="AM125" s="4724"/>
      <c r="AN125" s="4724"/>
      <c r="AO125" s="4724"/>
      <c r="AP125" s="4724"/>
      <c r="AQ125" s="4724"/>
      <c r="AR125" s="4724"/>
      <c r="AS125" s="4724"/>
      <c r="AT125" s="4724"/>
      <c r="AU125" s="4724"/>
      <c r="AV125" s="4724"/>
      <c r="AW125" s="4724"/>
      <c r="AX125" s="4724"/>
      <c r="AY125" s="4724"/>
      <c r="AZ125" s="4724"/>
      <c r="BA125" s="4724"/>
      <c r="BB125" s="4724"/>
      <c r="BC125" s="4724"/>
      <c r="BD125" s="4724"/>
      <c r="BE125" s="4724"/>
      <c r="BF125" s="4724"/>
      <c r="BG125" s="4724"/>
      <c r="BH125" s="4724"/>
      <c r="BI125" s="4724"/>
      <c r="BJ125" s="4894"/>
      <c r="BK125" s="4894"/>
      <c r="BL125" s="4894"/>
      <c r="BM125" s="4894"/>
      <c r="BN125" s="4894"/>
      <c r="BO125" s="4894"/>
      <c r="BP125" s="4895"/>
      <c r="BQ125" s="4894"/>
      <c r="BR125" s="4894"/>
      <c r="BS125" s="4894"/>
      <c r="BT125" s="4895"/>
      <c r="BU125" s="4894"/>
      <c r="BV125" s="4894"/>
      <c r="BW125" s="4894"/>
      <c r="BX125" s="4895"/>
      <c r="BY125" s="4894"/>
      <c r="BZ125" s="4894"/>
      <c r="CA125" s="4894"/>
      <c r="CB125" s="4895"/>
      <c r="CC125" s="4894"/>
      <c r="CD125" s="4894"/>
      <c r="CE125" s="4894"/>
      <c r="CF125" s="4895"/>
      <c r="CG125" s="4894"/>
      <c r="CH125" s="4894"/>
      <c r="CI125" s="4894"/>
      <c r="CJ125" s="4895"/>
      <c r="CK125" s="4894"/>
      <c r="CL125" s="4894"/>
      <c r="CM125" s="4894"/>
      <c r="CN125" s="4895"/>
      <c r="CO125" s="4894"/>
      <c r="CP125" s="4894"/>
      <c r="CQ125" s="4894"/>
      <c r="CR125" s="4895"/>
      <c r="CS125" s="4894"/>
      <c r="CT125" s="4894"/>
      <c r="CU125" s="4894"/>
      <c r="CV125" s="4895"/>
      <c r="CW125" s="4894"/>
      <c r="CX125" s="4894"/>
      <c r="CY125" s="4894"/>
      <c r="CZ125" s="4895"/>
      <c r="DA125" s="4894"/>
      <c r="DB125" s="4894"/>
      <c r="DC125" s="4894"/>
      <c r="DD125" s="4895"/>
      <c r="DE125" s="4894"/>
      <c r="DF125" s="4894"/>
      <c r="DG125" s="4894"/>
      <c r="DH125" s="4895"/>
      <c r="DI125" s="4894"/>
      <c r="DJ125" s="4894"/>
      <c r="DK125" s="4894"/>
      <c r="DL125" s="4895"/>
      <c r="DM125" s="4894"/>
      <c r="DN125" s="4894"/>
      <c r="DO125" s="4894"/>
      <c r="DP125" s="4895"/>
      <c r="DQ125" s="4894"/>
      <c r="DR125" s="4894"/>
      <c r="DS125" s="4894"/>
      <c r="DT125" s="4895"/>
      <c r="DU125" s="4894"/>
      <c r="DV125" s="4894"/>
      <c r="DW125" s="4894"/>
      <c r="DX125" s="4894"/>
      <c r="DY125" s="4894"/>
      <c r="DZ125" s="4894"/>
      <c r="EA125" s="4894"/>
      <c r="EB125" s="4897"/>
      <c r="EC125" s="4897"/>
      <c r="ED125" s="4897"/>
      <c r="EE125" s="4897"/>
      <c r="EF125" s="4897"/>
      <c r="EG125" s="4897"/>
      <c r="EH125" s="4897"/>
    </row>
    <row r="126" spans="1:138" s="4390" customFormat="1" ht="15.75">
      <c r="A126" s="4724"/>
      <c r="B126" s="4724"/>
      <c r="C126" s="4724"/>
      <c r="D126" s="4724"/>
      <c r="E126" s="4728"/>
      <c r="F126" s="4728"/>
      <c r="G126" s="4724"/>
      <c r="H126" s="4724"/>
      <c r="I126" s="4724"/>
      <c r="J126" s="4724"/>
      <c r="K126" s="4724"/>
      <c r="L126" s="4724"/>
      <c r="M126" s="4724"/>
      <c r="N126" s="4724"/>
      <c r="O126" s="4724"/>
      <c r="P126" s="4724"/>
      <c r="Q126" s="4724"/>
      <c r="R126" s="4724"/>
      <c r="S126" s="4724"/>
      <c r="T126" s="4724"/>
      <c r="U126" s="4724"/>
      <c r="V126" s="4724"/>
      <c r="W126" s="4724"/>
      <c r="X126" s="4724"/>
      <c r="Y126" s="4724"/>
      <c r="Z126" s="4724"/>
      <c r="AA126" s="4724"/>
      <c r="AB126" s="4724"/>
      <c r="AC126" s="4724"/>
      <c r="AD126" s="4724"/>
      <c r="AE126" s="4724"/>
      <c r="AF126" s="4888"/>
      <c r="AG126" s="4724"/>
      <c r="AH126" s="4724"/>
      <c r="AI126" s="4724"/>
      <c r="AJ126" s="4724"/>
      <c r="AK126" s="4724"/>
      <c r="AL126" s="4724"/>
      <c r="AM126" s="4724"/>
      <c r="AN126" s="4724"/>
      <c r="AO126" s="4724"/>
      <c r="AP126" s="4724"/>
      <c r="AQ126" s="4724"/>
      <c r="AR126" s="4724"/>
      <c r="AS126" s="4724"/>
      <c r="AT126" s="4724"/>
      <c r="AU126" s="4724"/>
      <c r="AV126" s="4724"/>
      <c r="AW126" s="4724"/>
      <c r="AX126" s="4724"/>
      <c r="AY126" s="4724"/>
      <c r="AZ126" s="4724"/>
      <c r="BA126" s="4724"/>
      <c r="BB126" s="4724"/>
      <c r="BC126" s="4724"/>
      <c r="BD126" s="4724"/>
      <c r="BE126" s="4724"/>
      <c r="BF126" s="4724"/>
      <c r="BG126" s="4724"/>
      <c r="BH126" s="4724"/>
      <c r="BI126" s="4724"/>
      <c r="BJ126" s="4894"/>
      <c r="BK126" s="4894"/>
      <c r="BL126" s="4894"/>
      <c r="BM126" s="4894"/>
      <c r="BN126" s="4894"/>
      <c r="BO126" s="4894"/>
      <c r="BP126" s="4895"/>
      <c r="BQ126" s="4894"/>
      <c r="BR126" s="4894"/>
      <c r="BS126" s="4894"/>
      <c r="BT126" s="4895"/>
      <c r="BU126" s="4894"/>
      <c r="BV126" s="4894"/>
      <c r="BW126" s="4894"/>
      <c r="BX126" s="4895"/>
      <c r="BY126" s="4894"/>
      <c r="BZ126" s="4894"/>
      <c r="CA126" s="4894"/>
      <c r="CB126" s="4895"/>
      <c r="CC126" s="4894"/>
      <c r="CD126" s="4894"/>
      <c r="CE126" s="4894"/>
      <c r="CF126" s="4895"/>
      <c r="CG126" s="4894"/>
      <c r="CH126" s="4894"/>
      <c r="CI126" s="4894"/>
      <c r="CJ126" s="4895"/>
      <c r="CK126" s="4894"/>
      <c r="CL126" s="4894"/>
      <c r="CM126" s="4894"/>
      <c r="CN126" s="4895"/>
      <c r="CO126" s="4894"/>
      <c r="CP126" s="4894"/>
      <c r="CQ126" s="4894"/>
      <c r="CR126" s="4895"/>
      <c r="CS126" s="4894"/>
      <c r="CT126" s="4894"/>
      <c r="CU126" s="4894"/>
      <c r="CV126" s="4895"/>
      <c r="CW126" s="4894"/>
      <c r="CX126" s="4894"/>
      <c r="CY126" s="4894"/>
      <c r="CZ126" s="4895"/>
      <c r="DA126" s="4894"/>
      <c r="DB126" s="4894"/>
      <c r="DC126" s="4894"/>
      <c r="DD126" s="4895"/>
      <c r="DE126" s="4894"/>
      <c r="DF126" s="4894"/>
      <c r="DG126" s="4894"/>
      <c r="DH126" s="4895"/>
      <c r="DI126" s="4894"/>
      <c r="DJ126" s="4894"/>
      <c r="DK126" s="4894"/>
      <c r="DL126" s="4895"/>
      <c r="DM126" s="4894"/>
      <c r="DN126" s="4894"/>
      <c r="DO126" s="4894"/>
      <c r="DP126" s="4895"/>
      <c r="DQ126" s="4894"/>
      <c r="DR126" s="4894"/>
      <c r="DS126" s="4894"/>
      <c r="DT126" s="4895"/>
      <c r="DU126" s="4894"/>
      <c r="DV126" s="4894"/>
      <c r="DW126" s="4894"/>
      <c r="DX126" s="4894"/>
      <c r="DY126" s="4894"/>
      <c r="DZ126" s="4894"/>
      <c r="EA126" s="4894"/>
      <c r="EB126" s="4897"/>
      <c r="EC126" s="4897"/>
      <c r="ED126" s="4897"/>
      <c r="EE126" s="4897"/>
      <c r="EF126" s="4897"/>
      <c r="EG126" s="4897"/>
      <c r="EH126" s="4897"/>
    </row>
    <row r="127" spans="1:138" s="4390" customFormat="1" ht="15.75">
      <c r="A127" s="4724"/>
      <c r="B127" s="4724"/>
      <c r="C127" s="4724"/>
      <c r="D127" s="4724"/>
      <c r="E127" s="4728"/>
      <c r="F127" s="4728"/>
      <c r="G127" s="4724"/>
      <c r="H127" s="4724"/>
      <c r="I127" s="4724"/>
      <c r="J127" s="4724"/>
      <c r="K127" s="4724"/>
      <c r="L127" s="4724"/>
      <c r="M127" s="4724"/>
      <c r="N127" s="4724"/>
      <c r="O127" s="4724"/>
      <c r="P127" s="4724"/>
      <c r="Q127" s="4724"/>
      <c r="R127" s="4724"/>
      <c r="S127" s="4724"/>
      <c r="T127" s="4724"/>
      <c r="U127" s="4724"/>
      <c r="V127" s="4724"/>
      <c r="W127" s="4724"/>
      <c r="X127" s="4724"/>
      <c r="Y127" s="4724"/>
      <c r="Z127" s="4724"/>
      <c r="AA127" s="4724"/>
      <c r="AB127" s="4724"/>
      <c r="AC127" s="4724"/>
      <c r="AD127" s="4724"/>
      <c r="AE127" s="4724"/>
      <c r="AF127" s="4888"/>
      <c r="AG127" s="4724"/>
      <c r="AH127" s="4724"/>
      <c r="AI127" s="4724"/>
      <c r="AJ127" s="4724"/>
      <c r="AK127" s="4724"/>
      <c r="AL127" s="4724"/>
      <c r="AM127" s="4724"/>
      <c r="AN127" s="4724"/>
      <c r="AO127" s="4724"/>
      <c r="AP127" s="4724"/>
      <c r="AQ127" s="4724"/>
      <c r="AR127" s="4724"/>
      <c r="AS127" s="4724"/>
      <c r="AT127" s="4724"/>
      <c r="AU127" s="4724"/>
      <c r="AV127" s="4724"/>
      <c r="AW127" s="4724"/>
      <c r="AX127" s="4724"/>
      <c r="AY127" s="4724"/>
      <c r="AZ127" s="4724"/>
      <c r="BA127" s="4724"/>
      <c r="BB127" s="4724"/>
      <c r="BC127" s="4724"/>
      <c r="BD127" s="4724"/>
      <c r="BE127" s="4724"/>
      <c r="BF127" s="4724"/>
      <c r="BG127" s="4724"/>
      <c r="BH127" s="4724"/>
      <c r="BI127" s="4724"/>
      <c r="BJ127" s="4894"/>
      <c r="BK127" s="4894"/>
      <c r="BL127" s="4894"/>
      <c r="BM127" s="4894"/>
      <c r="BN127" s="4894"/>
      <c r="BO127" s="4894"/>
      <c r="BP127" s="4895"/>
      <c r="BQ127" s="4894"/>
      <c r="BR127" s="4894"/>
      <c r="BS127" s="4894"/>
      <c r="BT127" s="4895"/>
      <c r="BU127" s="4894"/>
      <c r="BV127" s="4894"/>
      <c r="BW127" s="4894"/>
      <c r="BX127" s="4895"/>
      <c r="BY127" s="4894"/>
      <c r="BZ127" s="4894"/>
      <c r="CA127" s="4894"/>
      <c r="CB127" s="4895"/>
      <c r="CC127" s="4894"/>
      <c r="CD127" s="4894"/>
      <c r="CE127" s="4894"/>
      <c r="CF127" s="4895"/>
      <c r="CG127" s="4894"/>
      <c r="CH127" s="4894"/>
      <c r="CI127" s="4894"/>
      <c r="CJ127" s="4895"/>
      <c r="CK127" s="4894"/>
      <c r="CL127" s="4894"/>
      <c r="CM127" s="4894"/>
      <c r="CN127" s="4895"/>
      <c r="CO127" s="4894"/>
      <c r="CP127" s="4894"/>
      <c r="CQ127" s="4894"/>
      <c r="CR127" s="4895"/>
      <c r="CS127" s="4894"/>
      <c r="CT127" s="4894"/>
      <c r="CU127" s="4894"/>
      <c r="CV127" s="4895"/>
      <c r="CW127" s="4894"/>
      <c r="CX127" s="4894"/>
      <c r="CY127" s="4894"/>
      <c r="CZ127" s="4895"/>
      <c r="DA127" s="4894"/>
      <c r="DB127" s="4894"/>
      <c r="DC127" s="4894"/>
      <c r="DD127" s="4895"/>
      <c r="DE127" s="4894"/>
      <c r="DF127" s="4894"/>
      <c r="DG127" s="4894"/>
      <c r="DH127" s="4895"/>
      <c r="DI127" s="4894"/>
      <c r="DJ127" s="4894"/>
      <c r="DK127" s="4894"/>
      <c r="DL127" s="4895"/>
      <c r="DM127" s="4894"/>
      <c r="DN127" s="4894"/>
      <c r="DO127" s="4894"/>
      <c r="DP127" s="4895"/>
      <c r="DQ127" s="4894"/>
      <c r="DR127" s="4894"/>
      <c r="DS127" s="4894"/>
      <c r="DT127" s="4895"/>
      <c r="DU127" s="4894"/>
      <c r="DV127" s="4894"/>
      <c r="DW127" s="4894"/>
      <c r="DX127" s="4894"/>
      <c r="DY127" s="4894"/>
      <c r="DZ127" s="4894"/>
      <c r="EA127" s="4894"/>
      <c r="EB127" s="4897"/>
      <c r="EC127" s="4897"/>
      <c r="ED127" s="4897"/>
      <c r="EE127" s="4897"/>
      <c r="EF127" s="4897"/>
      <c r="EG127" s="4897"/>
      <c r="EH127" s="4897"/>
    </row>
    <row r="128" spans="1:138" s="4390" customFormat="1" ht="15.75">
      <c r="A128" s="4724"/>
      <c r="B128" s="4724"/>
      <c r="C128" s="4724"/>
      <c r="D128" s="4724"/>
      <c r="E128" s="4728"/>
      <c r="F128" s="4728"/>
      <c r="G128" s="4724"/>
      <c r="H128" s="4724"/>
      <c r="I128" s="4724"/>
      <c r="J128" s="4724"/>
      <c r="K128" s="4724"/>
      <c r="L128" s="4724"/>
      <c r="M128" s="4724"/>
      <c r="N128" s="4724"/>
      <c r="O128" s="4724"/>
      <c r="P128" s="4724"/>
      <c r="Q128" s="4724"/>
      <c r="R128" s="4724"/>
      <c r="S128" s="4724"/>
      <c r="T128" s="4724"/>
      <c r="U128" s="4724"/>
      <c r="V128" s="4724"/>
      <c r="W128" s="4724"/>
      <c r="X128" s="4724"/>
      <c r="Y128" s="4724"/>
      <c r="Z128" s="4724"/>
      <c r="AA128" s="4724"/>
      <c r="AB128" s="4724"/>
      <c r="AC128" s="4724"/>
      <c r="AD128" s="4724"/>
      <c r="AE128" s="4724"/>
      <c r="AF128" s="4888"/>
      <c r="AG128" s="4724"/>
      <c r="AH128" s="4724"/>
      <c r="AI128" s="4724"/>
      <c r="AJ128" s="4724"/>
      <c r="AK128" s="4724"/>
      <c r="AL128" s="4724"/>
      <c r="AM128" s="4724"/>
      <c r="AN128" s="4724"/>
      <c r="AO128" s="4724"/>
      <c r="AP128" s="4724"/>
      <c r="AQ128" s="4724"/>
      <c r="AR128" s="4724"/>
      <c r="AS128" s="4724"/>
      <c r="AT128" s="4724"/>
      <c r="AU128" s="4724"/>
      <c r="AV128" s="4724"/>
      <c r="AW128" s="4724"/>
      <c r="AX128" s="4724"/>
      <c r="AY128" s="4724"/>
      <c r="AZ128" s="4724"/>
      <c r="BA128" s="4724"/>
      <c r="BB128" s="4724"/>
      <c r="BC128" s="4724"/>
      <c r="BD128" s="4724"/>
      <c r="BE128" s="4724"/>
      <c r="BF128" s="4724"/>
      <c r="BG128" s="4724"/>
      <c r="BH128" s="4724"/>
      <c r="BI128" s="4724"/>
      <c r="BJ128" s="4894"/>
      <c r="BK128" s="4894"/>
      <c r="BL128" s="4894"/>
      <c r="BM128" s="4894"/>
      <c r="BN128" s="4894"/>
      <c r="BO128" s="4894"/>
      <c r="BP128" s="4895"/>
      <c r="BQ128" s="4894"/>
      <c r="BR128" s="4894"/>
      <c r="BS128" s="4894"/>
      <c r="BT128" s="4895"/>
      <c r="BU128" s="4894"/>
      <c r="BV128" s="4894"/>
      <c r="BW128" s="4894"/>
      <c r="BX128" s="4895"/>
      <c r="BY128" s="4894"/>
      <c r="BZ128" s="4894"/>
      <c r="CA128" s="4894"/>
      <c r="CB128" s="4895"/>
      <c r="CC128" s="4894"/>
      <c r="CD128" s="4894"/>
      <c r="CE128" s="4894"/>
      <c r="CF128" s="4895"/>
      <c r="CG128" s="4894"/>
      <c r="CH128" s="4894"/>
      <c r="CI128" s="4894"/>
      <c r="CJ128" s="4895"/>
      <c r="CK128" s="4894"/>
      <c r="CL128" s="4894"/>
      <c r="CM128" s="4894"/>
      <c r="CN128" s="4895"/>
      <c r="CO128" s="4894"/>
      <c r="CP128" s="4894"/>
      <c r="CQ128" s="4894"/>
      <c r="CR128" s="4895"/>
      <c r="CS128" s="4894"/>
      <c r="CT128" s="4894"/>
      <c r="CU128" s="4894"/>
      <c r="CV128" s="4895"/>
      <c r="CW128" s="4894"/>
      <c r="CX128" s="4894"/>
      <c r="CY128" s="4894"/>
      <c r="CZ128" s="4895"/>
      <c r="DA128" s="4894"/>
      <c r="DB128" s="4894"/>
      <c r="DC128" s="4894"/>
      <c r="DD128" s="4895"/>
      <c r="DE128" s="4894"/>
      <c r="DF128" s="4894"/>
      <c r="DG128" s="4894"/>
      <c r="DH128" s="4895"/>
      <c r="DI128" s="4894"/>
      <c r="DJ128" s="4894"/>
      <c r="DK128" s="4894"/>
      <c r="DL128" s="4895"/>
      <c r="DM128" s="4894"/>
      <c r="DN128" s="4894"/>
      <c r="DO128" s="4894"/>
      <c r="DP128" s="4895"/>
      <c r="DQ128" s="4894"/>
      <c r="DR128" s="4894"/>
      <c r="DS128" s="4894"/>
      <c r="DT128" s="4895"/>
      <c r="DU128" s="4894"/>
      <c r="DV128" s="4894"/>
      <c r="DW128" s="4894"/>
      <c r="DX128" s="4894"/>
      <c r="DY128" s="4894"/>
      <c r="DZ128" s="4894"/>
      <c r="EA128" s="4894"/>
      <c r="EB128" s="4897"/>
      <c r="EC128" s="4897"/>
      <c r="ED128" s="4897"/>
      <c r="EE128" s="4897"/>
      <c r="EF128" s="4897"/>
      <c r="EG128" s="4897"/>
      <c r="EH128" s="4897"/>
    </row>
    <row r="129" spans="32:32" ht="15.75">
      <c r="AF129" s="4888"/>
    </row>
    <row r="130" spans="32:32" ht="15.75">
      <c r="AF130" s="4888"/>
    </row>
    <row r="131" spans="32:32" ht="15.75">
      <c r="AF131" s="4888"/>
    </row>
    <row r="132" spans="32:32" ht="15.75">
      <c r="AF132" s="4888"/>
    </row>
    <row r="133" spans="32:32" ht="15.75">
      <c r="AF133" s="4888"/>
    </row>
    <row r="134" spans="32:32" ht="15.75">
      <c r="AF134" s="4888"/>
    </row>
    <row r="135" spans="32:32" ht="15.75">
      <c r="AF135" s="4888"/>
    </row>
    <row r="136" spans="32:32" ht="15.75">
      <c r="AF136" s="4888"/>
    </row>
    <row r="137" spans="32:32" ht="15.75">
      <c r="AF137" s="4888"/>
    </row>
    <row r="138" spans="32:32" ht="15.75">
      <c r="AF138" s="4888"/>
    </row>
    <row r="139" spans="32:32" ht="15.75">
      <c r="AF139" s="4888"/>
    </row>
    <row r="140" spans="32:32" ht="168.75" customHeight="1">
      <c r="AF140" s="4888"/>
    </row>
    <row r="141" spans="32:32" ht="168.75" customHeight="1">
      <c r="AF141" s="4888"/>
    </row>
    <row r="142" spans="32:32" ht="168.75" customHeight="1">
      <c r="AF142" s="4888"/>
    </row>
    <row r="143" spans="32:32" ht="168.75" customHeight="1">
      <c r="AF143" s="4888"/>
    </row>
    <row r="144" spans="32:32" ht="168.75" customHeight="1">
      <c r="AF144" s="4888"/>
    </row>
    <row r="145" spans="32:32" ht="168.75" customHeight="1">
      <c r="AF145" s="4888"/>
    </row>
    <row r="146" spans="32:32" ht="168.75" customHeight="1">
      <c r="AF146" s="4888"/>
    </row>
    <row r="147" spans="32:32" ht="168.75" customHeight="1">
      <c r="AF147" s="4888"/>
    </row>
    <row r="148" spans="32:32" ht="168.75" customHeight="1">
      <c r="AF148" s="4888"/>
    </row>
    <row r="149" spans="32:32" ht="168.75" customHeight="1">
      <c r="AF149" s="4888"/>
    </row>
    <row r="150" spans="32:32" ht="168.75" customHeight="1">
      <c r="AF150" s="4888"/>
    </row>
    <row r="151" spans="32:32" ht="168.75" customHeight="1">
      <c r="AF151" s="4888"/>
    </row>
    <row r="152" spans="32:32" ht="168.75" customHeight="1">
      <c r="AF152" s="4888"/>
    </row>
    <row r="153" spans="32:32" ht="168.75" customHeight="1">
      <c r="AF153" s="4888"/>
    </row>
    <row r="154" spans="32:32" ht="168.75" customHeight="1">
      <c r="AF154" s="4888"/>
    </row>
    <row r="155" spans="32:32" ht="168.75" customHeight="1">
      <c r="AF155" s="4888"/>
    </row>
    <row r="156" spans="32:32" ht="168.75" customHeight="1">
      <c r="AF156" s="4888"/>
    </row>
    <row r="157" spans="32:32" ht="168.75" customHeight="1">
      <c r="AF157" s="4888"/>
    </row>
    <row r="158" spans="32:32" ht="168.75" customHeight="1">
      <c r="AF158" s="4888"/>
    </row>
    <row r="159" spans="32:32" ht="168.75" customHeight="1">
      <c r="AF159" s="4888"/>
    </row>
    <row r="160" spans="32:32" ht="168.75" customHeight="1">
      <c r="AF160" s="4888"/>
    </row>
    <row r="161" spans="32:32" ht="168.75" customHeight="1">
      <c r="AF161" s="4888"/>
    </row>
    <row r="162" spans="32:32" ht="168.75" customHeight="1">
      <c r="AF162" s="4888"/>
    </row>
    <row r="163" spans="32:32" ht="168.75" customHeight="1">
      <c r="AF163" s="4888"/>
    </row>
    <row r="164" spans="32:32" ht="168.75" customHeight="1">
      <c r="AF164" s="4888"/>
    </row>
    <row r="165" spans="32:32" ht="168.75" customHeight="1">
      <c r="AF165" s="4888"/>
    </row>
    <row r="166" spans="32:32" ht="168.75" customHeight="1">
      <c r="AF166" s="4888"/>
    </row>
    <row r="167" spans="32:32" ht="168.75" customHeight="1">
      <c r="AF167" s="4888"/>
    </row>
    <row r="168" spans="32:32" ht="168.75" customHeight="1">
      <c r="AF168" s="4888"/>
    </row>
    <row r="169" spans="32:32" ht="168.75" customHeight="1">
      <c r="AF169" s="4888"/>
    </row>
    <row r="170" spans="32:32" ht="168.75" customHeight="1">
      <c r="AF170" s="4888"/>
    </row>
    <row r="171" spans="32:32" ht="168.75" customHeight="1">
      <c r="AF171" s="4888"/>
    </row>
    <row r="172" spans="32:32" ht="168.75" customHeight="1">
      <c r="AF172" s="4888"/>
    </row>
    <row r="173" spans="32:32" ht="168.75" customHeight="1">
      <c r="AF173" s="4888"/>
    </row>
    <row r="174" spans="32:32" ht="168.75" customHeight="1">
      <c r="AF174" s="4888"/>
    </row>
    <row r="175" spans="32:32" ht="168.75" customHeight="1">
      <c r="AF175" s="4888"/>
    </row>
    <row r="176" spans="32:32" ht="168.75" customHeight="1">
      <c r="AF176" s="4888"/>
    </row>
    <row r="177" spans="32:32" ht="168.75" customHeight="1">
      <c r="AF177" s="4888"/>
    </row>
    <row r="178" spans="32:32" ht="168.75" customHeight="1">
      <c r="AF178" s="4888"/>
    </row>
    <row r="179" spans="32:32" ht="168.75" customHeight="1">
      <c r="AF179" s="4888"/>
    </row>
    <row r="180" spans="32:32" ht="168.75" customHeight="1">
      <c r="AF180" s="4888"/>
    </row>
    <row r="181" spans="32:32" ht="168.75" customHeight="1">
      <c r="AF181" s="4888"/>
    </row>
    <row r="182" spans="32:32" ht="168.75" customHeight="1">
      <c r="AF182" s="4888"/>
    </row>
    <row r="183" spans="32:32" ht="168.75" customHeight="1">
      <c r="AF183" s="4888"/>
    </row>
    <row r="184" spans="32:32" ht="168.75" customHeight="1">
      <c r="AF184" s="4888"/>
    </row>
    <row r="185" spans="32:32" ht="168.75" customHeight="1">
      <c r="AF185" s="4888"/>
    </row>
    <row r="186" spans="32:32" ht="168.75" customHeight="1">
      <c r="AF186" s="4888"/>
    </row>
    <row r="187" spans="32:32" ht="168.75" customHeight="1">
      <c r="AF187" s="4888"/>
    </row>
    <row r="188" spans="32:32" ht="168.75" customHeight="1">
      <c r="AF188" s="4888"/>
    </row>
    <row r="189" spans="32:32" ht="168.75" customHeight="1">
      <c r="AF189" s="4888"/>
    </row>
    <row r="190" spans="32:32" ht="168.75" customHeight="1">
      <c r="AF190" s="4888"/>
    </row>
    <row r="191" spans="32:32" ht="168.75" customHeight="1">
      <c r="AF191" s="4888"/>
    </row>
    <row r="192" spans="32:32" ht="168.75" customHeight="1">
      <c r="AF192" s="4888"/>
    </row>
    <row r="193" spans="32:32" ht="168.75" customHeight="1">
      <c r="AF193" s="4888"/>
    </row>
    <row r="194" spans="32:32" ht="168.75" customHeight="1">
      <c r="AF194" s="4888"/>
    </row>
    <row r="195" spans="32:32" ht="168.75" customHeight="1">
      <c r="AF195" s="4888"/>
    </row>
    <row r="196" spans="32:32" ht="168.75" customHeight="1">
      <c r="AF196" s="4888"/>
    </row>
    <row r="197" spans="32:32" ht="168.75" customHeight="1">
      <c r="AF197" s="4888"/>
    </row>
    <row r="198" spans="32:32" ht="168.75" customHeight="1">
      <c r="AF198" s="4888"/>
    </row>
    <row r="199" spans="32:32" ht="168.75" customHeight="1">
      <c r="AF199" s="4888"/>
    </row>
    <row r="200" spans="32:32" ht="168.75" customHeight="1">
      <c r="AF200" s="4888"/>
    </row>
    <row r="201" spans="32:32" ht="168.75" customHeight="1">
      <c r="AF201" s="4888"/>
    </row>
    <row r="202" spans="32:32" ht="168.75" customHeight="1">
      <c r="AF202" s="4888"/>
    </row>
    <row r="203" spans="32:32" ht="168.75" customHeight="1">
      <c r="AF203" s="4888"/>
    </row>
  </sheetData>
  <mergeCells count="83">
    <mergeCell ref="C5:EH5"/>
    <mergeCell ref="A1:EH1"/>
    <mergeCell ref="A2:B2"/>
    <mergeCell ref="C2:EH2"/>
    <mergeCell ref="C3:EH3"/>
    <mergeCell ref="C4:EH4"/>
    <mergeCell ref="G6:P6"/>
    <mergeCell ref="C7:G7"/>
    <mergeCell ref="H7:I7"/>
    <mergeCell ref="J7:K7"/>
    <mergeCell ref="M7:N7"/>
    <mergeCell ref="O7:P7"/>
    <mergeCell ref="AK7:AL7"/>
    <mergeCell ref="AM7:AN7"/>
    <mergeCell ref="CQ7:EH7"/>
    <mergeCell ref="A8:EH8"/>
    <mergeCell ref="A9:A11"/>
    <mergeCell ref="B9:B11"/>
    <mergeCell ref="C9:AC9"/>
    <mergeCell ref="AE9:AP9"/>
    <mergeCell ref="AQ9:AR10"/>
    <mergeCell ref="AS9:BH10"/>
    <mergeCell ref="S7:T7"/>
    <mergeCell ref="U7:V7"/>
    <mergeCell ref="W7:X7"/>
    <mergeCell ref="Z7:AA7"/>
    <mergeCell ref="AC7:AD7"/>
    <mergeCell ref="AH7:AI7"/>
    <mergeCell ref="DW9:EB9"/>
    <mergeCell ref="EC9:EH9"/>
    <mergeCell ref="C10:C11"/>
    <mergeCell ref="D10:D11"/>
    <mergeCell ref="E10:E11"/>
    <mergeCell ref="F10:F11"/>
    <mergeCell ref="G10:G11"/>
    <mergeCell ref="H10:H11"/>
    <mergeCell ref="AK10:AK11"/>
    <mergeCell ref="I10:J10"/>
    <mergeCell ref="K10:L10"/>
    <mergeCell ref="M10:AB10"/>
    <mergeCell ref="AC10:AC11"/>
    <mergeCell ref="AD10:AD11"/>
    <mergeCell ref="AE10:AE11"/>
    <mergeCell ref="AF10:AF11"/>
    <mergeCell ref="AG10:AG11"/>
    <mergeCell ref="AH10:AH11"/>
    <mergeCell ref="AI10:AI11"/>
    <mergeCell ref="AJ10:AJ11"/>
    <mergeCell ref="CL10:CO10"/>
    <mergeCell ref="AL10:AL11"/>
    <mergeCell ref="AM10:AM11"/>
    <mergeCell ref="AN10:AN11"/>
    <mergeCell ref="AO10:AP10"/>
    <mergeCell ref="BJ10:BM10"/>
    <mergeCell ref="BN10:BQ10"/>
    <mergeCell ref="BI9:BI11"/>
    <mergeCell ref="BJ9:DV9"/>
    <mergeCell ref="BR10:BU10"/>
    <mergeCell ref="BV10:BY10"/>
    <mergeCell ref="BZ10:CC10"/>
    <mergeCell ref="CD10:CG10"/>
    <mergeCell ref="CH10:CK10"/>
    <mergeCell ref="DY10:DY11"/>
    <mergeCell ref="CP10:CS10"/>
    <mergeCell ref="CT10:CW10"/>
    <mergeCell ref="CX10:DA10"/>
    <mergeCell ref="DB10:DE10"/>
    <mergeCell ref="DF10:DI10"/>
    <mergeCell ref="DJ10:DM10"/>
    <mergeCell ref="DN10:DQ10"/>
    <mergeCell ref="DR10:DU10"/>
    <mergeCell ref="DV10:DV11"/>
    <mergeCell ref="DW10:DW11"/>
    <mergeCell ref="DX10:DX11"/>
    <mergeCell ref="EF10:EF11"/>
    <mergeCell ref="EG10:EG11"/>
    <mergeCell ref="EH10:EH11"/>
    <mergeCell ref="DZ10:DZ11"/>
    <mergeCell ref="EA10:EA11"/>
    <mergeCell ref="EB10:EB11"/>
    <mergeCell ref="EC10:EC11"/>
    <mergeCell ref="ED10:ED11"/>
    <mergeCell ref="EE10:EE11"/>
  </mergeCells>
  <phoneticPr fontId="79" type="noConversion"/>
  <dataValidations count="56">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0:E11">
      <formula1>0</formula1>
      <formula2>0</formula2>
    </dataValidation>
    <dataValidation allowBlank="1" showInputMessage="1" showErrorMessage="1" prompt="Aplica para documentos de política aprobados por el CONPES D.C." sqref="A2:B2">
      <formula1>0</formula1>
      <formula2>0</formula2>
    </dataValidation>
    <dataValidation type="date" allowBlank="1" showInputMessage="1" showErrorMessage="1" sqref="B3:B5">
      <formula1>36526</formula1>
      <formula2>55153</formula2>
    </dataValidation>
    <dataValidation type="list" allowBlank="1" showInputMessage="1" showErrorMessage="1" sqref="EC27">
      <formula1>INDIRECT($CG$13)</formula1>
    </dataValidation>
    <dataValidation type="custom" allowBlank="1" showInputMessage="1" showErrorMessage="1" error="La celda debe contener solo texto" sqref="EE26:EE27 ED27">
      <formula1>ISTEXT(ED26)</formula1>
    </dataValidation>
    <dataValidation allowBlank="1" showInputMessage="1" showErrorMessage="1" prompt="Formato DD/MM/AAAA_x000a_Escriba la fecha de finalización de ejecución del producto._x000a__x000a_" sqref="AR11">
      <formula1>0</formula1>
      <formula2>0</formula2>
    </dataValidation>
    <dataValidation type="list" allowBlank="1" showInputMessage="1" showErrorMessage="1" sqref="BW7">
      <formula1>INDIRECT(#REF!)</formula1>
      <formula2>0</formula2>
    </dataValidation>
    <dataValidation allowBlank="1" showInputMessage="1" showErrorMessage="1" prompt="Cifras en millones de pesos. Corresponde al valor de implementar la acción._x000a_" sqref="DR11 BN11 BR11 BV11 BZ11 CD11 CH11 CL11 CP11 CT11 CX11 DB11 DF11 DJ11 DN11 BJ11">
      <formula1>0</formula1>
      <formula2>0</formula2>
    </dataValidation>
    <dataValidation allowBlank="1" showInputMessage="1" showErrorMessage="1" prompt="Revisar si este indicador corresponde a un indicador del PDD Vigente. Tomarlo del listado de indicadores del plan que se encuentra en la caja de herramientas._x000a__x000a_" sqref="AM10:AM11">
      <formula1>0</formula1>
      <formula2>0</formula2>
    </dataValidation>
    <dataValidation allowBlank="1" showInputMessage="1" showErrorMessage="1" prompt="Cifras en millones de pesos" sqref="BJ9">
      <formula1>0</formula1>
      <formula2>0</formula2>
    </dataValidation>
    <dataValidation allowBlank="1" showInputMessage="1" showErrorMessage="1" prompt="Período que tomará lograr el resultado o producto." sqref="AQ9 K10:L10">
      <formula1>0</formula1>
      <formula2>0</formula2>
    </dataValidation>
    <dataValidation allowBlank="1" showInputMessage="1" showErrorMessage="1" prompt="Si la fuente de financiación es inversión, identifique el código del proyecto." sqref="BM11 BQ11 BU11 BY11 CC11 CG11 CK11 CO11 CS11 CW11 DA11 DE11 DI11 DM11 DQ11 DU11">
      <formula1>0</formula1>
      <formula2>0</formula2>
    </dataValidation>
    <dataValidation allowBlank="1" showInputMessage="1" showErrorMessage="1" prompt="Identifique la fuente de financiación (Funcionamiento, Inversión, Cooperaciòn, Crédito, etc. )" sqref="BL11 DP11 BP11 BT11 BX11 CB11 CF11 CJ11 CN11 CR11 CV11 CZ11 DD11 DH11 DL11 DT11">
      <formula1>0</formula1>
      <formula2>0</formula2>
    </dataValidation>
    <dataValidation type="list" allowBlank="1" showInputMessage="1" showErrorMessage="1" sqref="C7 F7">
      <formula1>INDIRECT($B$8)</formula1>
      <formula2>0</formula2>
    </dataValidation>
    <dataValidation type="list" allowBlank="1" showInputMessage="1" showErrorMessage="1" sqref="G6">
      <formula1>INDIRECT($B$7)</formula1>
      <formula2>0</formula2>
    </dataValidation>
    <dataValidation allowBlank="1" showInputMessage="1" showErrorMessage="1" prompt="Determine si el indicador responde a un enfoque (Derechos Humanos, Género, Poblacional - Diferencial, Ambiental y Territorial). Si responde a más de enfoque separelos por ;" sqref="G10:G11 AK10:AK11">
      <formula1>0</formula1>
      <formula2>0</formula2>
    </dataValidation>
    <dataValidation allowBlank="1" showInputMessage="1" showErrorMessage="1" prompt="Identifique la meta ODS a que le apunta el indicador de producto. " sqref="AJ10:AJ11">
      <formula1>0</formula1>
      <formula2>0</formula2>
    </dataValidation>
    <dataValidation allowBlank="1" showInputMessage="1" showErrorMessage="1" prompt="Identifique el ODS a que le apunta el indicador de producto. Seleccione de la lista desplegable." sqref="AI10:AI11">
      <formula1>0</formula1>
      <formula2>0</formula2>
    </dataValidation>
    <dataValidation type="custom" allowBlank="1" showInputMessage="1" showErrorMessage="1" prompt="Escriba el Objetivo general de la política pública." sqref="A8">
      <formula1>ISTEXT(A8)</formula1>
      <formula2>0</formula2>
    </dataValidation>
    <dataValidation allowBlank="1" showInputMessage="1" showErrorMessage="1" prompt="Escriba los correos electrónicos de las personas corresponsables de contacto relacionadas en la columna anterior." sqref="EH10:EH11">
      <formula1>0</formula1>
      <formula2>0</formula2>
    </dataValidation>
    <dataValidation allowBlank="1" showInputMessage="1" showErrorMessage="1" prompt="Escriba el teléfono de contacto de las personas responsables de la ejecución del producto, separados por ;." sqref="EG10:EG11">
      <formula1>0</formula1>
      <formula2>0</formula2>
    </dataValidation>
    <dataValidation allowBlank="1" showInputMessage="1" showErrorMessage="1" prompt="Escriba el nombre completo de la persona corresponsable de la ejecución del producto, separados por ;." sqref="EF10:EF11">
      <formula1>0</formula1>
      <formula2>0</formula2>
    </dataValidation>
    <dataValidation allowBlank="1" showInputMessage="1" showErrorMessage="1" prompt="Escriba la Dirección, Subdirección, Grupo o Unidad corresponsables de la ejecución del producto._x000a_Utilice nombres completos no abreviaciones." sqref="EE10:EE11">
      <formula1>0</formula1>
      <formula2>0</formula2>
    </dataValidation>
    <dataValidation allowBlank="1" showInputMessage="1" showErrorMessage="1" prompt="Indique las entidades que son corresponsables con el cumplimiento del producto (indicador), separándolas con un ;" sqref="ED10:ED11">
      <formula1>0</formula1>
      <formula2>0</formula2>
    </dataValidation>
    <dataValidation allowBlank="1" showInputMessage="1" showErrorMessage="1" prompt="Indique los sectores separados por ; que son corresponsables en el cumplimiento del producto (indicador)" sqref="EC10:EC11">
      <formula1>0</formula1>
      <formula2>0</formula2>
    </dataValidation>
    <dataValidation allowBlank="1" showInputMessage="1" showErrorMessage="1" prompt="Totalice la meta de producto a alcanzar al final de la vigencia de la política pública. Tenga en cuenta el Tipo de Anualización determinado." sqref="BI9:BI11">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S11 BK11 BO11">
      <formula1>0</formula1>
      <formula2>0</formula2>
    </dataValidation>
    <dataValidation allowBlank="1" showInputMessage="1" showErrorMessage="1" prompt="Seleccione de la lista desplegable._x000a_Fórmula a través de la cual se acumulan los avances, de tal forma que sea posible determinar el avance del indicador. _x000a__x000a_" sqref="H10:H11 AL10:AL11">
      <formula1>0</formula1>
      <formula2>0</formula2>
    </dataValidation>
    <dataValidation allowBlank="1" showInputMessage="1" showErrorMessage="1" prompt="Defina el Producto que quiere alcanzar a través de la medición." sqref="AE10:AE11">
      <formula1>0</formula1>
      <formula2>0</formula2>
    </dataValidation>
    <dataValidation allowBlank="1" showInputMessage="1" showErrorMessage="1" prompt="Seleccione de la lista desplegable la entidad líder de la política pública." sqref="C6 F6">
      <formula1>0</formula1>
      <formula2>0</formula2>
    </dataValidation>
    <dataValidation allowBlank="1" showInputMessage="1" showErrorMessage="1" prompt="Seleccione de la lista desplegable el sector líder de la política pública._x000a_" sqref="A6">
      <formula1>0</formula1>
      <formula2>0</formula2>
    </dataValidation>
    <dataValidation allowBlank="1" showInputMessage="1" showErrorMessage="1" prompt="Seleccione de la lista desplegable la entidad al que corresponde el documento CONPES D.C." sqref="AF7 BV7 L7 R7 Y7 AK7 E7">
      <formula1>0</formula1>
      <formula2>0</formula2>
    </dataValidation>
    <dataValidation allowBlank="1" showInputMessage="1" showErrorMessage="1" prompt="Seleccione de la lista. Identifique los sectores corresponsables, utilice una columna para cada sector con su respectiva entidad." sqref="A7 AR7">
      <formula1>0</formula1>
      <formula2>0</formula2>
    </dataValidation>
    <dataValidation allowBlank="1" showInputMessage="1" showErrorMessage="1" prompt="Formato DD/MM/AAAA_x000a_Reportar los avances de las acciones de la política y el cumplimiento de sus objetivos, de acuerdo a los cortes establecidos por el CONPES, diciembre y junio de cada año." sqref="A5">
      <formula1>0</formula1>
      <formula2>0</formula2>
    </dataValidation>
    <dataValidation allowBlank="1" showInputMessage="1" showErrorMessage="1" prompt="Formato DD/MM/AAAA._x000a_Esta casilla se utiliza en caso de modificación del plan de acción. Difiere de la casilla Fecha de corte de seguimiento." sqref="A4">
      <formula1>0</formula1>
      <formula2>0</formula2>
    </dataValidation>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3">
      <formula1>0</formula1>
      <formula2>0</formula2>
    </dataValidation>
    <dataValidation allowBlank="1" showInputMessage="1" showErrorMessage="1" prompt="Escriba el nombre de la Política Pública._x000a_Use mayúscula sostenida." sqref="A1">
      <formula1>0</formula1>
      <formula2>0</formula2>
    </dataValidation>
    <dataValidation allowBlank="1" showInputMessage="1" showErrorMessage="1" prompt="Escriba el numero telefónico, número de extensión, correo electrónico de la persona de contacto relacionada en la columna anterior." sqref="EB10:EB11">
      <formula1>0</formula1>
      <formula2>0</formula2>
    </dataValidation>
    <dataValidation allowBlank="1" showInputMessage="1" showErrorMessage="1" prompt="Escriba el nombre completo de la persona responsable de la ejecución del producto." sqref="DZ10:EA11">
      <formula1>0</formula1>
      <formula2>0</formula2>
    </dataValidation>
    <dataValidation allowBlank="1" showInputMessage="1" showErrorMessage="1" prompt="Escriba la Dirección, Subdirección, Grupo o Unidad responsable de la ejecución del producto o acción._x000a_Utilice nombres completos." sqref="DY10:DY11">
      <formula1>0</formula1>
      <formula2>0</formula2>
    </dataValidation>
    <dataValidation allowBlank="1" showInputMessage="1" showErrorMessage="1" prompt="Seleccione de la lista desplegable, la entidad responsable de la ejecución del producto o acción." sqref="DW10:DX11">
      <formula1>0</formula1>
      <formula2>0</formula2>
    </dataValidation>
    <dataValidation allowBlank="1" showInputMessage="1" showErrorMessage="1" prompt="Suma de los costos de cada vigencia durante la ejecución de la política pública." sqref="DV10">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W11 CA11 CE11 CI11 CM11 CQ11 CU11 CY11 DC11 DG11 DK11 DO11 DS11">
      <formula1>0</formula1>
      <formula2>0</formula2>
    </dataValidation>
    <dataValidation allowBlank="1" showInputMessage="1" showErrorMessage="1" prompt="Formato DD/MM/AAAA_x000a_Escriba la fecha de inicio de ejecución del producto._x000a_" sqref="AQ11">
      <formula1>0</formula1>
      <formula2>0</formula2>
    </dataValidation>
    <dataValidation allowBlank="1" showInputMessage="1" showErrorMessage="1" prompt="Escriba el nombre del indicador. _x000a_Debe evidenciar con precisión la propiedad a medir, y debe guardar coherencia con la fórmula._x000a_Solo se puede tener un indicador por producto o acción." sqref="AG10:AG11">
      <formula1>0</formula1>
      <formula2>0</formula2>
    </dataValidation>
    <dataValidation allowBlank="1" showInputMessage="1" showErrorMessage="1" prompt="Totalice la meta de resultado a alcanzar al final de la vigencia de la política pública. Tenga en cuenta el Tipo de Anualización determinado." sqref="AC10:AD10 AC11">
      <formula1>0</formula1>
      <formula2>0</formula2>
    </dataValidation>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I10:J10 AO10:AP10">
      <formula1>0</formula1>
      <formula2>0</formula2>
    </dataValidation>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0:D11">
      <formula1>0</formula1>
      <formula2>0</formula2>
    </dataValidation>
    <dataValidation allowBlank="1" showInputMessage="1" showErrorMessage="1" prompt="Escriba la fórmula de cálculo del indicador. _x000a_Variables usadas para la medición del indicador, debe ser explicita la unidad de medida." sqref="AH10:AH11 F10:F11">
      <formula1>0</formula1>
      <formula2>0</formula2>
    </dataValidation>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9:B11">
      <formula1>0</formula1>
      <formula2>0</formula2>
    </dataValidation>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9:A11">
      <formula1>0</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AN10:AN11">
      <formula1>0</formula1>
      <formula2>0</formula2>
    </dataValidation>
    <dataValidation type="list" allowBlank="1" showInputMessage="1" showErrorMessage="1" sqref="AL36 AL13:AL14 AL75:AL76 AL18">
      <formula1>ANUALIZACIÓN</formula1>
      <formula2>0</formula2>
    </dataValidation>
    <dataValidation type="whole" allowBlank="1" showInputMessage="1" showErrorMessage="1" sqref="Q73:AC73">
      <formula1>1</formula1>
      <formula2>500000000</formula2>
    </dataValidation>
    <dataValidation type="custom" allowBlank="1" showInputMessage="1" showErrorMessage="1" error="La celda es de solo texto" sqref="A49:A56">
      <formula1>ISTEXT(A62)</formula1>
      <formula2>0</formula2>
    </dataValidation>
    <dataValidation type="custom" allowBlank="1" showInputMessage="1" showErrorMessage="1" error="La celda es de solo texto" sqref="A57:A83">
      <formula1>ISTEXT(A84)</formula1>
      <formula2>0</formula2>
    </dataValidation>
  </dataValidations>
  <hyperlinks>
    <hyperlink ref="EB14" r:id="rId1"/>
    <hyperlink ref="EB41" r:id="rId2"/>
    <hyperlink ref="EB42" r:id="rId3"/>
    <hyperlink ref="EB40" r:id="rId4"/>
    <hyperlink ref="EB27" r:id="rId5"/>
    <hyperlink ref="EB73" r:id="rId6"/>
    <hyperlink ref="EB74" r:id="rId7"/>
    <hyperlink ref="EB62" r:id="rId8"/>
    <hyperlink ref="EB63" r:id="rId9"/>
    <hyperlink ref="EB64" r:id="rId10"/>
    <hyperlink ref="EB65" r:id="rId11"/>
    <hyperlink ref="EB71" r:id="rId12"/>
    <hyperlink ref="EB57" r:id="rId13"/>
    <hyperlink ref="EB58" r:id="rId14"/>
    <hyperlink ref="EB44" r:id="rId15"/>
    <hyperlink ref="EB77" r:id="rId16"/>
    <hyperlink ref="EB78" r:id="rId17"/>
    <hyperlink ref="EB49" r:id="rId18"/>
    <hyperlink ref="EB50" r:id="rId19"/>
    <hyperlink ref="EB51" r:id="rId20"/>
    <hyperlink ref="EB39" r:id="rId21"/>
    <hyperlink ref="EB38" r:id="rId22"/>
    <hyperlink ref="EB37" r:id="rId23"/>
    <hyperlink ref="EB31" r:id="rId24"/>
    <hyperlink ref="EB32" r:id="rId25"/>
    <hyperlink ref="EB33" r:id="rId26"/>
    <hyperlink ref="EB34" r:id="rId27"/>
    <hyperlink ref="EB35" r:id="rId28"/>
    <hyperlink ref="EB56" r:id="rId29"/>
    <hyperlink ref="EB55" r:id="rId30"/>
    <hyperlink ref="EB52" r:id="rId31"/>
    <hyperlink ref="EB53" r:id="rId32"/>
    <hyperlink ref="EB114" r:id="rId33"/>
    <hyperlink ref="EB115" r:id="rId34"/>
    <hyperlink ref="EB116" r:id="rId35"/>
    <hyperlink ref="EB117" r:id="rId36"/>
    <hyperlink ref="EB118" r:id="rId37"/>
    <hyperlink ref="EB111" r:id="rId38"/>
    <hyperlink ref="EB112" r:id="rId39"/>
    <hyperlink ref="EB113" r:id="rId40"/>
    <hyperlink ref="EB82" r:id="rId41"/>
    <hyperlink ref="EB79" r:id="rId42"/>
    <hyperlink ref="EB80" r:id="rId43"/>
    <hyperlink ref="EB81" r:id="rId44"/>
    <hyperlink ref="EB26" r:id="rId45"/>
    <hyperlink ref="EB30" r:id="rId46" display="mailto:alejandro.londono@scj.gov.co"/>
    <hyperlink ref="EB28" r:id="rId47"/>
    <hyperlink ref="EB29" r:id="rId48"/>
    <hyperlink ref="EB46" r:id="rId49"/>
    <hyperlink ref="EB45" r:id="rId50"/>
    <hyperlink ref="EB43" r:id="rId51"/>
    <hyperlink ref="EB36" r:id="rId52"/>
    <hyperlink ref="EB25" r:id="rId53"/>
    <hyperlink ref="EB23" r:id="rId54"/>
    <hyperlink ref="EB21" r:id="rId55"/>
    <hyperlink ref="EB47" r:id="rId56" display="mailto:alejandro.londono@scj.gov.co"/>
    <hyperlink ref="EB48" r:id="rId57" display="mailto:alejandro.londono@scj.gov.co"/>
    <hyperlink ref="EB83" r:id="rId58" display="mailto:julina.cortes@scj.gov.co"/>
    <hyperlink ref="EB54" r:id="rId59"/>
    <hyperlink ref="EB22" r:id="rId60"/>
    <hyperlink ref="EH76" r:id="rId61"/>
    <hyperlink ref="EB24" r:id="rId62"/>
    <hyperlink ref="EH75" r:id="rId63" display="mailto:lcgomez@sdmujer.gov.co; rorduz@sdis.gov.co"/>
    <hyperlink ref="EH17" r:id="rId64"/>
    <hyperlink ref="EH33" r:id="rId65" display="luis.calero@scrd.gov.vo"/>
    <hyperlink ref="EH34" r:id="rId66"/>
    <hyperlink ref="EH42" r:id="rId67"/>
    <hyperlink ref="EH20" r:id="rId68" display="andres.nieto@scj.gov.co"/>
    <hyperlink ref="EH39" r:id="rId69"/>
    <hyperlink ref="EH41" r:id="rId70" display="andres.nieto@scj.gov.co"/>
    <hyperlink ref="EH29" r:id="rId71"/>
    <hyperlink ref="EH12" r:id="rId72" display="rorduz@sdis.gov.co"/>
    <hyperlink ref="EH15" r:id="rId73" display="ccardozoa@sdis.gov.co;"/>
    <hyperlink ref="EH16" r:id="rId74"/>
    <hyperlink ref="EH22" r:id="rId75" display="ricardo.ruge@gobiernobogota.gov.co"/>
    <hyperlink ref="EB84" r:id="rId76"/>
    <hyperlink ref="EB86" r:id="rId77"/>
    <hyperlink ref="EB87" r:id="rId78"/>
    <hyperlink ref="EB88" r:id="rId79"/>
    <hyperlink ref="EB90" r:id="rId80"/>
    <hyperlink ref="EB91" r:id="rId81"/>
    <hyperlink ref="EB93" r:id="rId82"/>
    <hyperlink ref="EB94" r:id="rId83"/>
    <hyperlink ref="EB95" r:id="rId84"/>
    <hyperlink ref="EB101" r:id="rId85"/>
    <hyperlink ref="EB102" r:id="rId86"/>
    <hyperlink ref="EB103" r:id="rId87"/>
    <hyperlink ref="EH103" r:id="rId88"/>
    <hyperlink ref="EB104" r:id="rId89"/>
    <hyperlink ref="EB105" r:id="rId90"/>
    <hyperlink ref="EB106" r:id="rId91"/>
    <hyperlink ref="EB107" r:id="rId92"/>
    <hyperlink ref="EB108" r:id="rId93"/>
    <hyperlink ref="EB109" r:id="rId94"/>
    <hyperlink ref="EB110" r:id="rId95"/>
    <hyperlink ref="EH36" r:id="rId96"/>
    <hyperlink ref="EH38" r:id="rId97"/>
    <hyperlink ref="EF64" r:id="rId98"/>
    <hyperlink ref="EH58" r:id="rId99"/>
  </hyperlinks>
  <pageMargins left="0.7" right="0.7" top="0.75" bottom="0.75" header="0.3" footer="0.3"/>
  <pageSetup orientation="landscape" horizontalDpi="0" verticalDpi="0"/>
  <legacyDrawing r:id="rId100"/>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Desplegables!$I$4:$I$18</xm:f>
          </x14:formula1>
          <x14:formula2>
            <xm:f>0</xm:f>
          </x14:formula2>
          <xm:sqref>B6:B7 D7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2"/>
  <sheetViews>
    <sheetView zoomScale="80" zoomScaleNormal="80" workbookViewId="0">
      <selection activeCell="C62" sqref="C62:M62"/>
    </sheetView>
  </sheetViews>
  <sheetFormatPr baseColWidth="10" defaultColWidth="11.42578125" defaultRowHeight="16.5"/>
  <cols>
    <col min="1" max="1" width="29" style="1495" customWidth="1"/>
    <col min="2" max="2" width="29.7109375" style="1495" customWidth="1"/>
    <col min="3" max="16384" width="11.42578125" style="1495"/>
  </cols>
  <sheetData>
    <row r="1" spans="1:13" ht="20.25" customHeight="1">
      <c r="A1" s="1918" t="s">
        <v>359</v>
      </c>
      <c r="B1" s="7240" t="s">
        <v>2815</v>
      </c>
      <c r="C1" s="6469"/>
      <c r="D1" s="6469"/>
      <c r="E1" s="6469"/>
      <c r="F1" s="6469"/>
      <c r="G1" s="6469"/>
      <c r="H1" s="6469"/>
      <c r="I1" s="6469"/>
      <c r="J1" s="6469"/>
      <c r="K1" s="6469"/>
      <c r="L1" s="6469"/>
      <c r="M1" s="6470"/>
    </row>
    <row r="2" spans="1:13" ht="27" customHeight="1">
      <c r="A2" s="7241" t="s">
        <v>2329</v>
      </c>
      <c r="B2" s="2580" t="s">
        <v>2330</v>
      </c>
      <c r="C2" s="7243" t="s">
        <v>1960</v>
      </c>
      <c r="D2" s="7244"/>
      <c r="E2" s="7244"/>
      <c r="F2" s="7244"/>
      <c r="G2" s="7244"/>
      <c r="H2" s="7244"/>
      <c r="I2" s="7244"/>
      <c r="J2" s="7244"/>
      <c r="K2" s="7244"/>
      <c r="L2" s="7244"/>
      <c r="M2" s="7245"/>
    </row>
    <row r="3" spans="1:13" ht="63" customHeight="1">
      <c r="A3" s="7242"/>
      <c r="B3" s="2581" t="s">
        <v>2643</v>
      </c>
      <c r="C3" s="7246" t="s">
        <v>2816</v>
      </c>
      <c r="D3" s="7247"/>
      <c r="E3" s="7247"/>
      <c r="F3" s="7247"/>
      <c r="G3" s="7247"/>
      <c r="H3" s="7247"/>
      <c r="I3" s="7247"/>
      <c r="J3" s="7247"/>
      <c r="K3" s="7247"/>
      <c r="L3" s="7247"/>
      <c r="M3" s="7248"/>
    </row>
    <row r="4" spans="1:13" ht="30" customHeight="1">
      <c r="A4" s="7242"/>
      <c r="B4" s="2582" t="s">
        <v>240</v>
      </c>
      <c r="C4" s="3705" t="s">
        <v>95</v>
      </c>
      <c r="D4" s="2840" t="s">
        <v>359</v>
      </c>
      <c r="E4" s="2841" t="s">
        <v>359</v>
      </c>
      <c r="F4" s="7249" t="s">
        <v>241</v>
      </c>
      <c r="G4" s="7250"/>
      <c r="H4" s="2842" t="s">
        <v>437</v>
      </c>
      <c r="I4" s="2839" t="s">
        <v>359</v>
      </c>
      <c r="J4" s="2839" t="s">
        <v>359</v>
      </c>
      <c r="K4" s="2839" t="s">
        <v>359</v>
      </c>
      <c r="L4" s="2839" t="s">
        <v>359</v>
      </c>
      <c r="M4" s="3706" t="s">
        <v>359</v>
      </c>
    </row>
    <row r="5" spans="1:13">
      <c r="A5" s="7242"/>
      <c r="B5" s="2582" t="s">
        <v>2333</v>
      </c>
      <c r="C5" s="7251"/>
      <c r="D5" s="7252"/>
      <c r="E5" s="7252"/>
      <c r="F5" s="7252"/>
      <c r="G5" s="7252"/>
      <c r="H5" s="7252"/>
      <c r="I5" s="7252"/>
      <c r="J5" s="7252"/>
      <c r="K5" s="7252"/>
      <c r="L5" s="7252"/>
      <c r="M5" s="7253"/>
    </row>
    <row r="6" spans="1:13">
      <c r="A6" s="7242"/>
      <c r="B6" s="2582" t="s">
        <v>2334</v>
      </c>
      <c r="C6" s="7251"/>
      <c r="D6" s="7252"/>
      <c r="E6" s="7252"/>
      <c r="F6" s="7252"/>
      <c r="G6" s="7252"/>
      <c r="H6" s="7252"/>
      <c r="I6" s="7252"/>
      <c r="J6" s="7252"/>
      <c r="K6" s="7252"/>
      <c r="L6" s="7252"/>
      <c r="M6" s="7253"/>
    </row>
    <row r="7" spans="1:13">
      <c r="A7" s="7242"/>
      <c r="B7" s="2582" t="s">
        <v>2335</v>
      </c>
      <c r="C7" s="7254" t="s">
        <v>13</v>
      </c>
      <c r="D7" s="7255"/>
      <c r="E7" s="2710" t="s">
        <v>359</v>
      </c>
      <c r="F7" s="2710" t="s">
        <v>359</v>
      </c>
      <c r="G7" s="2843" t="s">
        <v>359</v>
      </c>
      <c r="H7" s="2844" t="s">
        <v>244</v>
      </c>
      <c r="I7" s="7255" t="s">
        <v>21</v>
      </c>
      <c r="J7" s="7255"/>
      <c r="K7" s="7255"/>
      <c r="L7" s="7255"/>
      <c r="M7" s="7256"/>
    </row>
    <row r="8" spans="1:13">
      <c r="A8" s="7242"/>
      <c r="B8" s="7257" t="s">
        <v>2336</v>
      </c>
      <c r="C8" s="3707" t="s">
        <v>359</v>
      </c>
      <c r="D8" s="1894" t="s">
        <v>359</v>
      </c>
      <c r="E8" s="1893" t="s">
        <v>359</v>
      </c>
      <c r="F8" s="1893" t="s">
        <v>359</v>
      </c>
      <c r="G8" s="1893" t="s">
        <v>359</v>
      </c>
      <c r="H8" s="1893" t="s">
        <v>359</v>
      </c>
      <c r="I8" s="1894" t="s">
        <v>359</v>
      </c>
      <c r="J8" s="1894" t="s">
        <v>359</v>
      </c>
      <c r="K8" s="1894" t="s">
        <v>359</v>
      </c>
      <c r="L8" s="1894" t="s">
        <v>359</v>
      </c>
      <c r="M8" s="3708" t="s">
        <v>359</v>
      </c>
    </row>
    <row r="9" spans="1:13">
      <c r="A9" s="7242"/>
      <c r="B9" s="7257"/>
      <c r="C9" s="7259" t="s">
        <v>200</v>
      </c>
      <c r="D9" s="7260"/>
      <c r="E9" s="1894" t="s">
        <v>359</v>
      </c>
      <c r="F9" s="7261"/>
      <c r="G9" s="7261"/>
      <c r="H9" s="1894" t="s">
        <v>359</v>
      </c>
      <c r="I9" s="7261" t="s">
        <v>359</v>
      </c>
      <c r="J9" s="7261"/>
      <c r="K9" s="1894" t="s">
        <v>359</v>
      </c>
      <c r="L9" s="1894" t="s">
        <v>359</v>
      </c>
      <c r="M9" s="3708" t="s">
        <v>359</v>
      </c>
    </row>
    <row r="10" spans="1:13">
      <c r="A10" s="7242"/>
      <c r="B10" s="7258"/>
      <c r="C10" s="7262" t="s">
        <v>2337</v>
      </c>
      <c r="D10" s="7261"/>
      <c r="E10" s="1901" t="s">
        <v>359</v>
      </c>
      <c r="F10" s="7261" t="s">
        <v>2337</v>
      </c>
      <c r="G10" s="7261"/>
      <c r="H10" s="1901" t="s">
        <v>359</v>
      </c>
      <c r="I10" s="7261" t="s">
        <v>2337</v>
      </c>
      <c r="J10" s="7261"/>
      <c r="K10" s="1901" t="s">
        <v>359</v>
      </c>
      <c r="L10" s="1901" t="s">
        <v>359</v>
      </c>
      <c r="M10" s="3710" t="s">
        <v>359</v>
      </c>
    </row>
    <row r="11" spans="1:13" ht="74.099999999999994" customHeight="1">
      <c r="A11" s="7242"/>
      <c r="B11" s="2582" t="s">
        <v>2338</v>
      </c>
      <c r="C11" s="5836" t="s">
        <v>2817</v>
      </c>
      <c r="D11" s="5837"/>
      <c r="E11" s="5837"/>
      <c r="F11" s="5837"/>
      <c r="G11" s="5837"/>
      <c r="H11" s="5837"/>
      <c r="I11" s="5837"/>
      <c r="J11" s="5837"/>
      <c r="K11" s="5837"/>
      <c r="L11" s="5837"/>
      <c r="M11" s="7263"/>
    </row>
    <row r="12" spans="1:13" ht="93.75" customHeight="1">
      <c r="A12" s="7242"/>
      <c r="B12" s="2582" t="s">
        <v>2689</v>
      </c>
      <c r="C12" s="7251" t="s">
        <v>2818</v>
      </c>
      <c r="D12" s="7252"/>
      <c r="E12" s="7252"/>
      <c r="F12" s="7252"/>
      <c r="G12" s="7252"/>
      <c r="H12" s="7252"/>
      <c r="I12" s="7252"/>
      <c r="J12" s="7252"/>
      <c r="K12" s="7252"/>
      <c r="L12" s="7252"/>
      <c r="M12" s="7253"/>
    </row>
    <row r="13" spans="1:13" ht="45" customHeight="1">
      <c r="A13" s="7242"/>
      <c r="B13" s="2582" t="s">
        <v>2649</v>
      </c>
      <c r="C13" s="7125" t="s">
        <v>2767</v>
      </c>
      <c r="D13" s="6724"/>
      <c r="E13" s="6724"/>
      <c r="F13" s="6724"/>
      <c r="G13" s="6724"/>
      <c r="H13" s="6724"/>
      <c r="I13" s="6724"/>
      <c r="J13" s="6724"/>
      <c r="K13" s="6724"/>
      <c r="L13" s="6724"/>
      <c r="M13" s="7126"/>
    </row>
    <row r="14" spans="1:13">
      <c r="A14" s="7242"/>
      <c r="B14" s="7257" t="s">
        <v>2651</v>
      </c>
      <c r="C14" s="7264" t="s">
        <v>2819</v>
      </c>
      <c r="D14" s="7265"/>
      <c r="E14" s="7268" t="s">
        <v>108</v>
      </c>
      <c r="F14" s="7265" t="s">
        <v>684</v>
      </c>
      <c r="G14" s="7265"/>
      <c r="H14" s="7265"/>
      <c r="I14" s="7265"/>
      <c r="J14" s="7265"/>
      <c r="K14" s="7265"/>
      <c r="L14" s="7265"/>
      <c r="M14" s="7270"/>
    </row>
    <row r="15" spans="1:13" ht="36" customHeight="1">
      <c r="A15" s="7242"/>
      <c r="B15" s="7257"/>
      <c r="C15" s="7266"/>
      <c r="D15" s="7267"/>
      <c r="E15" s="7269"/>
      <c r="F15" s="7267"/>
      <c r="G15" s="7267"/>
      <c r="H15" s="7267"/>
      <c r="I15" s="7267"/>
      <c r="J15" s="7267"/>
      <c r="K15" s="7267"/>
      <c r="L15" s="7267"/>
      <c r="M15" s="7271"/>
    </row>
    <row r="16" spans="1:13">
      <c r="A16" s="7272" t="s">
        <v>2340</v>
      </c>
      <c r="B16" s="2636" t="s">
        <v>230</v>
      </c>
      <c r="C16" s="5836" t="s">
        <v>2820</v>
      </c>
      <c r="D16" s="5837"/>
      <c r="E16" s="5837"/>
      <c r="F16" s="5837"/>
      <c r="G16" s="5837"/>
      <c r="H16" s="5837"/>
      <c r="I16" s="5837"/>
      <c r="J16" s="5837"/>
      <c r="K16" s="5837"/>
      <c r="L16" s="5837"/>
      <c r="M16" s="7263"/>
    </row>
    <row r="17" spans="1:13" ht="44.25" customHeight="1">
      <c r="A17" s="7273"/>
      <c r="B17" s="2587" t="s">
        <v>2652</v>
      </c>
      <c r="C17" s="5836" t="s">
        <v>1961</v>
      </c>
      <c r="D17" s="5837"/>
      <c r="E17" s="5837"/>
      <c r="F17" s="5837"/>
      <c r="G17" s="5837"/>
      <c r="H17" s="5837"/>
      <c r="I17" s="5837"/>
      <c r="J17" s="5837"/>
      <c r="K17" s="5837"/>
      <c r="L17" s="5837"/>
      <c r="M17" s="7263"/>
    </row>
    <row r="18" spans="1:13">
      <c r="A18" s="7273"/>
      <c r="B18" s="7274" t="s">
        <v>2341</v>
      </c>
      <c r="C18" s="3707" t="s">
        <v>359</v>
      </c>
      <c r="D18" s="1891" t="s">
        <v>359</v>
      </c>
      <c r="E18" s="1891" t="s">
        <v>359</v>
      </c>
      <c r="F18" s="1891" t="s">
        <v>359</v>
      </c>
      <c r="G18" s="1891" t="s">
        <v>359</v>
      </c>
      <c r="H18" s="1891" t="s">
        <v>359</v>
      </c>
      <c r="I18" s="1891" t="s">
        <v>359</v>
      </c>
      <c r="J18" s="1891" t="s">
        <v>359</v>
      </c>
      <c r="K18" s="1891" t="s">
        <v>359</v>
      </c>
      <c r="L18" s="1891" t="s">
        <v>359</v>
      </c>
      <c r="M18" s="3713" t="s">
        <v>359</v>
      </c>
    </row>
    <row r="19" spans="1:13">
      <c r="A19" s="7273"/>
      <c r="B19" s="7274"/>
      <c r="C19" s="3707" t="s">
        <v>359</v>
      </c>
      <c r="D19" s="1887" t="s">
        <v>359</v>
      </c>
      <c r="E19" s="1891" t="s">
        <v>359</v>
      </c>
      <c r="F19" s="1887" t="s">
        <v>359</v>
      </c>
      <c r="G19" s="1891" t="s">
        <v>359</v>
      </c>
      <c r="H19" s="1887" t="s">
        <v>359</v>
      </c>
      <c r="I19" s="1891" t="s">
        <v>359</v>
      </c>
      <c r="J19" s="1887" t="s">
        <v>359</v>
      </c>
      <c r="K19" s="1891" t="s">
        <v>359</v>
      </c>
      <c r="L19" s="1891" t="s">
        <v>359</v>
      </c>
      <c r="M19" s="3713" t="s">
        <v>359</v>
      </c>
    </row>
    <row r="20" spans="1:13">
      <c r="A20" s="7273"/>
      <c r="B20" s="7274"/>
      <c r="C20" s="3714" t="s">
        <v>2342</v>
      </c>
      <c r="D20" s="1900" t="s">
        <v>359</v>
      </c>
      <c r="E20" s="1891" t="s">
        <v>2343</v>
      </c>
      <c r="F20" s="1900" t="s">
        <v>359</v>
      </c>
      <c r="G20" s="1891" t="s">
        <v>2344</v>
      </c>
      <c r="H20" s="1900" t="s">
        <v>359</v>
      </c>
      <c r="I20" s="1891" t="s">
        <v>2345</v>
      </c>
      <c r="J20" s="1900" t="s">
        <v>359</v>
      </c>
      <c r="K20" s="1891" t="s">
        <v>359</v>
      </c>
      <c r="L20" s="1891" t="s">
        <v>359</v>
      </c>
      <c r="M20" s="3713" t="s">
        <v>359</v>
      </c>
    </row>
    <row r="21" spans="1:13">
      <c r="A21" s="7273"/>
      <c r="B21" s="7274"/>
      <c r="C21" s="3714" t="s">
        <v>2346</v>
      </c>
      <c r="D21" s="1900" t="s">
        <v>359</v>
      </c>
      <c r="E21" s="1891" t="s">
        <v>2347</v>
      </c>
      <c r="F21" s="1900" t="s">
        <v>359</v>
      </c>
      <c r="G21" s="1891" t="s">
        <v>2348</v>
      </c>
      <c r="H21" s="1900" t="s">
        <v>359</v>
      </c>
      <c r="I21" s="1891" t="s">
        <v>359</v>
      </c>
      <c r="J21" s="1891" t="s">
        <v>359</v>
      </c>
      <c r="K21" s="1891" t="s">
        <v>359</v>
      </c>
      <c r="L21" s="1891" t="s">
        <v>359</v>
      </c>
      <c r="M21" s="3713" t="s">
        <v>359</v>
      </c>
    </row>
    <row r="22" spans="1:13">
      <c r="A22" s="7273"/>
      <c r="B22" s="7274"/>
      <c r="C22" s="3714" t="s">
        <v>2349</v>
      </c>
      <c r="D22" s="1900" t="s">
        <v>359</v>
      </c>
      <c r="E22" s="1891" t="s">
        <v>2350</v>
      </c>
      <c r="F22" s="1900"/>
      <c r="G22" s="1891" t="s">
        <v>359</v>
      </c>
      <c r="H22" s="1891" t="s">
        <v>359</v>
      </c>
      <c r="I22" s="1891" t="s">
        <v>359</v>
      </c>
      <c r="J22" s="1891" t="s">
        <v>359</v>
      </c>
      <c r="K22" s="1891" t="s">
        <v>359</v>
      </c>
      <c r="L22" s="1891" t="s">
        <v>359</v>
      </c>
      <c r="M22" s="3713" t="s">
        <v>359</v>
      </c>
    </row>
    <row r="23" spans="1:13">
      <c r="A23" s="7273"/>
      <c r="B23" s="7274"/>
      <c r="C23" s="3714" t="s">
        <v>105</v>
      </c>
      <c r="D23" s="1900" t="s">
        <v>2351</v>
      </c>
      <c r="E23" s="1891" t="s">
        <v>2352</v>
      </c>
      <c r="F23" s="7261" t="s">
        <v>2353</v>
      </c>
      <c r="G23" s="7261"/>
      <c r="H23" s="7261"/>
      <c r="I23" s="7261"/>
      <c r="J23" s="7261"/>
      <c r="K23" s="7261"/>
      <c r="L23" s="7261"/>
      <c r="M23" s="7276"/>
    </row>
    <row r="24" spans="1:13">
      <c r="A24" s="7273"/>
      <c r="B24" s="7275"/>
      <c r="C24" s="3711" t="s">
        <v>359</v>
      </c>
      <c r="D24" s="1887" t="s">
        <v>359</v>
      </c>
      <c r="E24" s="1887" t="s">
        <v>359</v>
      </c>
      <c r="F24" s="1887" t="s">
        <v>359</v>
      </c>
      <c r="G24" s="1887" t="s">
        <v>359</v>
      </c>
      <c r="H24" s="1887" t="s">
        <v>359</v>
      </c>
      <c r="I24" s="1887" t="s">
        <v>359</v>
      </c>
      <c r="J24" s="1887" t="s">
        <v>359</v>
      </c>
      <c r="K24" s="1887" t="s">
        <v>359</v>
      </c>
      <c r="L24" s="1887" t="s">
        <v>359</v>
      </c>
      <c r="M24" s="3712" t="s">
        <v>359</v>
      </c>
    </row>
    <row r="25" spans="1:13">
      <c r="A25" s="7273"/>
      <c r="B25" s="7277" t="s">
        <v>2354</v>
      </c>
      <c r="C25" s="3714" t="s">
        <v>359</v>
      </c>
      <c r="D25" s="1891" t="s">
        <v>359</v>
      </c>
      <c r="E25" s="1891" t="s">
        <v>359</v>
      </c>
      <c r="F25" s="1891" t="s">
        <v>359</v>
      </c>
      <c r="G25" s="1891" t="s">
        <v>359</v>
      </c>
      <c r="H25" s="1891" t="s">
        <v>359</v>
      </c>
      <c r="I25" s="1891" t="s">
        <v>359</v>
      </c>
      <c r="J25" s="1891" t="s">
        <v>359</v>
      </c>
      <c r="K25" s="1891" t="s">
        <v>359</v>
      </c>
      <c r="L25" s="1894" t="s">
        <v>359</v>
      </c>
      <c r="M25" s="3708" t="s">
        <v>359</v>
      </c>
    </row>
    <row r="26" spans="1:13">
      <c r="A26" s="7273"/>
      <c r="B26" s="7277"/>
      <c r="C26" s="3714" t="s">
        <v>2355</v>
      </c>
      <c r="D26" s="1903" t="s">
        <v>359</v>
      </c>
      <c r="E26" s="1891" t="s">
        <v>359</v>
      </c>
      <c r="F26" s="1891" t="s">
        <v>2356</v>
      </c>
      <c r="G26" s="1903"/>
      <c r="H26" s="1891" t="s">
        <v>359</v>
      </c>
      <c r="I26" s="1891" t="s">
        <v>2357</v>
      </c>
      <c r="J26" s="3121" t="s">
        <v>2351</v>
      </c>
      <c r="K26" s="1891" t="s">
        <v>359</v>
      </c>
      <c r="L26" s="1894" t="s">
        <v>359</v>
      </c>
      <c r="M26" s="3708" t="s">
        <v>359</v>
      </c>
    </row>
    <row r="27" spans="1:13">
      <c r="A27" s="7273"/>
      <c r="B27" s="7277"/>
      <c r="C27" s="3714" t="s">
        <v>2358</v>
      </c>
      <c r="D27" s="1904" t="s">
        <v>359</v>
      </c>
      <c r="E27" s="1894" t="s">
        <v>359</v>
      </c>
      <c r="F27" s="1891" t="s">
        <v>2359</v>
      </c>
      <c r="G27" s="1900" t="s">
        <v>359</v>
      </c>
      <c r="H27" s="1894" t="s">
        <v>359</v>
      </c>
      <c r="I27" s="1894" t="s">
        <v>359</v>
      </c>
      <c r="J27" s="1894" t="s">
        <v>359</v>
      </c>
      <c r="K27" s="1894" t="s">
        <v>359</v>
      </c>
      <c r="L27" s="1894" t="s">
        <v>359</v>
      </c>
      <c r="M27" s="3708" t="s">
        <v>359</v>
      </c>
    </row>
    <row r="28" spans="1:13">
      <c r="A28" s="7273"/>
      <c r="B28" s="7278"/>
      <c r="C28" s="3711" t="s">
        <v>359</v>
      </c>
      <c r="D28" s="1887" t="s">
        <v>359</v>
      </c>
      <c r="E28" s="1887" t="s">
        <v>359</v>
      </c>
      <c r="F28" s="1887" t="s">
        <v>359</v>
      </c>
      <c r="G28" s="1887" t="s">
        <v>359</v>
      </c>
      <c r="H28" s="1887" t="s">
        <v>359</v>
      </c>
      <c r="I28" s="1887" t="s">
        <v>359</v>
      </c>
      <c r="J28" s="1887" t="s">
        <v>359</v>
      </c>
      <c r="K28" s="1887" t="s">
        <v>359</v>
      </c>
      <c r="L28" s="1901" t="s">
        <v>359</v>
      </c>
      <c r="M28" s="3710" t="s">
        <v>359</v>
      </c>
    </row>
    <row r="29" spans="1:13">
      <c r="A29" s="7273"/>
      <c r="B29" s="7279" t="s">
        <v>2360</v>
      </c>
      <c r="C29" s="3714" t="s">
        <v>359</v>
      </c>
      <c r="D29" s="1891" t="s">
        <v>359</v>
      </c>
      <c r="E29" s="1891" t="s">
        <v>359</v>
      </c>
      <c r="F29" s="1891" t="s">
        <v>359</v>
      </c>
      <c r="G29" s="1891" t="s">
        <v>359</v>
      </c>
      <c r="H29" s="1891" t="s">
        <v>359</v>
      </c>
      <c r="I29" s="1891" t="s">
        <v>359</v>
      </c>
      <c r="J29" s="1891" t="s">
        <v>359</v>
      </c>
      <c r="K29" s="1891" t="s">
        <v>359</v>
      </c>
      <c r="L29" s="1891" t="s">
        <v>359</v>
      </c>
      <c r="M29" s="3713" t="s">
        <v>359</v>
      </c>
    </row>
    <row r="30" spans="1:13">
      <c r="A30" s="7273"/>
      <c r="B30" s="7257"/>
      <c r="C30" s="3715" t="s">
        <v>2361</v>
      </c>
      <c r="D30" s="1911" t="s">
        <v>437</v>
      </c>
      <c r="E30" s="1891" t="s">
        <v>359</v>
      </c>
      <c r="F30" s="1894" t="s">
        <v>2362</v>
      </c>
      <c r="G30" s="1903" t="s">
        <v>437</v>
      </c>
      <c r="H30" s="1891" t="s">
        <v>359</v>
      </c>
      <c r="I30" s="1894" t="s">
        <v>2363</v>
      </c>
      <c r="J30" s="1906"/>
      <c r="K30" s="1883" t="s">
        <v>359</v>
      </c>
      <c r="L30" s="1911" t="s">
        <v>359</v>
      </c>
      <c r="M30" s="3713" t="s">
        <v>359</v>
      </c>
    </row>
    <row r="31" spans="1:13">
      <c r="A31" s="7273"/>
      <c r="B31" s="7280"/>
      <c r="C31" s="3711" t="s">
        <v>359</v>
      </c>
      <c r="D31" s="1887" t="s">
        <v>359</v>
      </c>
      <c r="E31" s="1887" t="s">
        <v>359</v>
      </c>
      <c r="F31" s="1887" t="s">
        <v>359</v>
      </c>
      <c r="G31" s="1887" t="s">
        <v>359</v>
      </c>
      <c r="H31" s="1887" t="s">
        <v>359</v>
      </c>
      <c r="I31" s="1887" t="s">
        <v>359</v>
      </c>
      <c r="J31" s="1887" t="s">
        <v>359</v>
      </c>
      <c r="K31" s="1887" t="s">
        <v>359</v>
      </c>
      <c r="L31" s="1887" t="s">
        <v>359</v>
      </c>
      <c r="M31" s="3712" t="s">
        <v>359</v>
      </c>
    </row>
    <row r="32" spans="1:13">
      <c r="A32" s="7273"/>
      <c r="B32" s="7274" t="s">
        <v>2364</v>
      </c>
      <c r="C32" s="3716" t="s">
        <v>359</v>
      </c>
      <c r="D32" s="1907" t="s">
        <v>359</v>
      </c>
      <c r="E32" s="1907" t="s">
        <v>359</v>
      </c>
      <c r="F32" s="1907" t="s">
        <v>359</v>
      </c>
      <c r="G32" s="1907" t="s">
        <v>359</v>
      </c>
      <c r="H32" s="1907" t="s">
        <v>359</v>
      </c>
      <c r="I32" s="1907" t="s">
        <v>359</v>
      </c>
      <c r="J32" s="1907" t="s">
        <v>359</v>
      </c>
      <c r="K32" s="1907" t="s">
        <v>359</v>
      </c>
      <c r="L32" s="1894" t="s">
        <v>359</v>
      </c>
      <c r="M32" s="3708" t="s">
        <v>359</v>
      </c>
    </row>
    <row r="33" spans="1:25">
      <c r="A33" s="7273"/>
      <c r="B33" s="7274"/>
      <c r="C33" s="3714" t="s">
        <v>2365</v>
      </c>
      <c r="D33" s="3271">
        <v>2024</v>
      </c>
      <c r="E33" s="1907" t="s">
        <v>359</v>
      </c>
      <c r="F33" s="1891" t="s">
        <v>2366</v>
      </c>
      <c r="G33" s="1930">
        <v>2038</v>
      </c>
      <c r="H33" s="1907" t="s">
        <v>359</v>
      </c>
      <c r="I33" s="1894" t="s">
        <v>359</v>
      </c>
      <c r="J33" s="1907" t="s">
        <v>359</v>
      </c>
      <c r="K33" s="1907" t="s">
        <v>359</v>
      </c>
      <c r="L33" s="1894" t="s">
        <v>359</v>
      </c>
      <c r="M33" s="3708" t="s">
        <v>359</v>
      </c>
    </row>
    <row r="34" spans="1:25">
      <c r="A34" s="7273"/>
      <c r="B34" s="7275"/>
      <c r="C34" s="3711" t="s">
        <v>359</v>
      </c>
      <c r="D34" s="1887" t="s">
        <v>359</v>
      </c>
      <c r="E34" s="1910" t="s">
        <v>359</v>
      </c>
      <c r="F34" s="1887" t="s">
        <v>359</v>
      </c>
      <c r="G34" s="1910" t="s">
        <v>359</v>
      </c>
      <c r="H34" s="1910" t="s">
        <v>359</v>
      </c>
      <c r="I34" s="1901" t="s">
        <v>359</v>
      </c>
      <c r="J34" s="1910" t="s">
        <v>359</v>
      </c>
      <c r="K34" s="1910" t="s">
        <v>359</v>
      </c>
      <c r="L34" s="1901" t="s">
        <v>359</v>
      </c>
      <c r="M34" s="3710" t="s">
        <v>359</v>
      </c>
    </row>
    <row r="35" spans="1:25">
      <c r="A35" s="7273"/>
      <c r="B35" s="7274" t="s">
        <v>2367</v>
      </c>
      <c r="C35" s="3714" t="s">
        <v>359</v>
      </c>
      <c r="D35" s="1891" t="s">
        <v>359</v>
      </c>
      <c r="E35" s="1891" t="s">
        <v>359</v>
      </c>
      <c r="F35" s="1891" t="s">
        <v>359</v>
      </c>
      <c r="G35" s="1891" t="s">
        <v>359</v>
      </c>
      <c r="H35" s="1891" t="s">
        <v>359</v>
      </c>
      <c r="I35" s="1891" t="s">
        <v>359</v>
      </c>
      <c r="J35" s="1891" t="s">
        <v>359</v>
      </c>
      <c r="K35" s="1891" t="s">
        <v>359</v>
      </c>
      <c r="L35" s="1891" t="s">
        <v>359</v>
      </c>
      <c r="M35" s="3713" t="s">
        <v>359</v>
      </c>
    </row>
    <row r="36" spans="1:25">
      <c r="A36" s="7273"/>
      <c r="B36" s="7274"/>
      <c r="C36" s="3714" t="s">
        <v>359</v>
      </c>
      <c r="D36" s="3167" t="s">
        <v>2368</v>
      </c>
      <c r="E36" s="3167">
        <v>2023</v>
      </c>
      <c r="F36" s="3167" t="s">
        <v>2369</v>
      </c>
      <c r="G36" s="3167">
        <v>2024</v>
      </c>
      <c r="H36" s="3167" t="s">
        <v>2370</v>
      </c>
      <c r="I36" s="3167">
        <v>2025</v>
      </c>
      <c r="J36" s="3167" t="s">
        <v>2371</v>
      </c>
      <c r="K36" s="3167">
        <v>2026</v>
      </c>
      <c r="L36" s="3167" t="s">
        <v>2372</v>
      </c>
      <c r="M36" s="3312">
        <v>2027</v>
      </c>
    </row>
    <row r="37" spans="1:25">
      <c r="A37" s="7273"/>
      <c r="B37" s="7274"/>
      <c r="C37" s="3714" t="s">
        <v>359</v>
      </c>
      <c r="D37" s="7235"/>
      <c r="E37" s="7236"/>
      <c r="F37" s="7235">
        <v>0.1875</v>
      </c>
      <c r="G37" s="7236" t="s">
        <v>359</v>
      </c>
      <c r="H37" s="7235">
        <v>0.1875</v>
      </c>
      <c r="I37" s="7236" t="s">
        <v>359</v>
      </c>
      <c r="J37" s="7235">
        <v>0.25</v>
      </c>
      <c r="K37" s="7236" t="s">
        <v>359</v>
      </c>
      <c r="L37" s="7235">
        <v>0.3125</v>
      </c>
      <c r="M37" s="7237"/>
      <c r="O37" s="1424"/>
      <c r="P37" s="1424"/>
      <c r="Q37" s="1424"/>
      <c r="R37" s="1424"/>
      <c r="S37" s="1424"/>
      <c r="T37" s="1424"/>
      <c r="U37" s="1424"/>
      <c r="V37" s="1424"/>
      <c r="W37" s="1424"/>
      <c r="X37" s="1424"/>
      <c r="Y37" s="1424"/>
    </row>
    <row r="38" spans="1:25">
      <c r="A38" s="7273"/>
      <c r="B38" s="7274"/>
      <c r="C38" s="3714" t="s">
        <v>359</v>
      </c>
      <c r="D38" s="3169" t="s">
        <v>2373</v>
      </c>
      <c r="E38" s="3170">
        <v>2028</v>
      </c>
      <c r="F38" s="3169" t="s">
        <v>2374</v>
      </c>
      <c r="G38" s="3170">
        <v>2029</v>
      </c>
      <c r="H38" s="3169" t="s">
        <v>2375</v>
      </c>
      <c r="I38" s="3170">
        <v>2030</v>
      </c>
      <c r="J38" s="3169" t="s">
        <v>2376</v>
      </c>
      <c r="K38" s="3170">
        <v>2031</v>
      </c>
      <c r="L38" s="3169" t="s">
        <v>2377</v>
      </c>
      <c r="M38" s="3717">
        <v>2032</v>
      </c>
      <c r="O38" s="1424"/>
      <c r="P38" s="1827"/>
      <c r="Q38" s="1827"/>
      <c r="R38" s="1827"/>
      <c r="S38" s="1827"/>
      <c r="T38" s="1827"/>
      <c r="U38" s="1827"/>
      <c r="V38" s="1827"/>
      <c r="W38" s="1827"/>
      <c r="X38" s="1827"/>
      <c r="Y38" s="1827"/>
    </row>
    <row r="39" spans="1:25">
      <c r="A39" s="7273"/>
      <c r="B39" s="7274"/>
      <c r="C39" s="3714" t="s">
        <v>359</v>
      </c>
      <c r="D39" s="7235">
        <v>0.375</v>
      </c>
      <c r="E39" s="7236" t="s">
        <v>359</v>
      </c>
      <c r="F39" s="7235">
        <v>0.4375</v>
      </c>
      <c r="G39" s="7236" t="s">
        <v>359</v>
      </c>
      <c r="H39" s="7235">
        <v>0.5</v>
      </c>
      <c r="I39" s="7236" t="s">
        <v>359</v>
      </c>
      <c r="J39" s="7235">
        <v>0.5625</v>
      </c>
      <c r="K39" s="7236" t="s">
        <v>359</v>
      </c>
      <c r="L39" s="7235">
        <v>0.625</v>
      </c>
      <c r="M39" s="7237"/>
      <c r="O39" s="1424"/>
      <c r="P39" s="7239"/>
      <c r="Q39" s="7239"/>
      <c r="R39" s="7239"/>
      <c r="S39" s="7239"/>
      <c r="T39" s="7239"/>
      <c r="U39" s="7239"/>
      <c r="V39" s="7239"/>
      <c r="W39" s="7239"/>
      <c r="X39" s="7239"/>
      <c r="Y39" s="7239"/>
    </row>
    <row r="40" spans="1:25">
      <c r="A40" s="7273"/>
      <c r="B40" s="7274"/>
      <c r="C40" s="3714" t="s">
        <v>359</v>
      </c>
      <c r="D40" s="3169" t="s">
        <v>2378</v>
      </c>
      <c r="E40" s="3170">
        <v>2033</v>
      </c>
      <c r="F40" s="3169" t="s">
        <v>2379</v>
      </c>
      <c r="G40" s="3170">
        <v>2034</v>
      </c>
      <c r="H40" s="3169" t="s">
        <v>2380</v>
      </c>
      <c r="I40" s="3170">
        <v>2035</v>
      </c>
      <c r="J40" s="3169" t="s">
        <v>2381</v>
      </c>
      <c r="K40" s="3170">
        <v>2036</v>
      </c>
      <c r="L40" s="3169" t="s">
        <v>2382</v>
      </c>
      <c r="M40" s="3717">
        <v>2037</v>
      </c>
      <c r="O40" s="1424"/>
      <c r="P40" s="2539"/>
      <c r="Q40" s="2540"/>
      <c r="R40" s="2539"/>
      <c r="S40" s="2540"/>
      <c r="T40" s="2539"/>
      <c r="U40" s="2540"/>
      <c r="V40" s="2539"/>
      <c r="W40" s="2540"/>
      <c r="X40" s="2539"/>
      <c r="Y40" s="2540"/>
    </row>
    <row r="41" spans="1:25">
      <c r="A41" s="7273"/>
      <c r="B41" s="7274"/>
      <c r="C41" s="3714" t="s">
        <v>359</v>
      </c>
      <c r="D41" s="7235">
        <v>0.6875</v>
      </c>
      <c r="E41" s="7236" t="s">
        <v>359</v>
      </c>
      <c r="F41" s="7235">
        <v>0.75</v>
      </c>
      <c r="G41" s="7236" t="s">
        <v>359</v>
      </c>
      <c r="H41" s="7235">
        <v>0.8125</v>
      </c>
      <c r="I41" s="7236" t="s">
        <v>359</v>
      </c>
      <c r="J41" s="7235">
        <v>0.875</v>
      </c>
      <c r="K41" s="7236" t="s">
        <v>359</v>
      </c>
      <c r="L41" s="7235">
        <v>0.9375</v>
      </c>
      <c r="M41" s="7237"/>
      <c r="O41" s="1424"/>
      <c r="P41" s="7239"/>
      <c r="Q41" s="7239"/>
      <c r="R41" s="7239"/>
      <c r="S41" s="7239"/>
      <c r="T41" s="7239"/>
      <c r="U41" s="7239"/>
      <c r="V41" s="7239"/>
      <c r="W41" s="7239"/>
      <c r="X41" s="7239"/>
      <c r="Y41" s="7239"/>
    </row>
    <row r="42" spans="1:25">
      <c r="A42" s="7273"/>
      <c r="B42" s="7274"/>
      <c r="C42" s="3714" t="s">
        <v>359</v>
      </c>
      <c r="D42" s="3169" t="s">
        <v>2383</v>
      </c>
      <c r="E42" s="3170">
        <v>2038</v>
      </c>
      <c r="F42" s="3169" t="s">
        <v>2384</v>
      </c>
      <c r="G42" s="3172" t="s">
        <v>359</v>
      </c>
      <c r="H42" s="2356" t="s">
        <v>359</v>
      </c>
      <c r="I42" s="2356" t="s">
        <v>359</v>
      </c>
      <c r="J42" s="2356" t="s">
        <v>359</v>
      </c>
      <c r="K42" s="2356" t="s">
        <v>359</v>
      </c>
      <c r="L42" s="2356" t="s">
        <v>359</v>
      </c>
      <c r="M42" s="3713"/>
      <c r="O42" s="1424"/>
      <c r="P42" s="2539"/>
      <c r="Q42" s="2540"/>
      <c r="R42" s="2539"/>
      <c r="S42" s="2540"/>
      <c r="T42" s="2539"/>
      <c r="U42" s="2540"/>
      <c r="V42" s="2539"/>
      <c r="W42" s="2540"/>
      <c r="X42" s="2539"/>
      <c r="Y42" s="2540"/>
    </row>
    <row r="43" spans="1:25">
      <c r="A43" s="7273"/>
      <c r="B43" s="7274"/>
      <c r="C43" s="3714" t="s">
        <v>359</v>
      </c>
      <c r="D43" s="7235">
        <v>1</v>
      </c>
      <c r="E43" s="7236" t="s">
        <v>359</v>
      </c>
      <c r="F43" s="7235">
        <v>1</v>
      </c>
      <c r="G43" s="7236" t="s">
        <v>359</v>
      </c>
      <c r="H43" s="2356" t="s">
        <v>359</v>
      </c>
      <c r="I43" s="2356" t="s">
        <v>359</v>
      </c>
      <c r="J43" s="2356" t="s">
        <v>359</v>
      </c>
      <c r="K43" s="2356" t="s">
        <v>359</v>
      </c>
      <c r="L43" s="2356" t="s">
        <v>359</v>
      </c>
      <c r="M43" s="3713" t="s">
        <v>359</v>
      </c>
      <c r="O43" s="1424"/>
      <c r="P43" s="7239"/>
      <c r="Q43" s="7239"/>
      <c r="R43" s="7239"/>
      <c r="S43" s="7239"/>
      <c r="T43" s="7239"/>
      <c r="U43" s="7239"/>
      <c r="V43" s="7239"/>
      <c r="W43" s="7239"/>
      <c r="X43" s="7239"/>
      <c r="Y43" s="7239"/>
    </row>
    <row r="44" spans="1:25">
      <c r="A44" s="7273"/>
      <c r="B44" s="7274"/>
      <c r="C44" s="3711" t="s">
        <v>359</v>
      </c>
      <c r="D44" s="1887" t="s">
        <v>359</v>
      </c>
      <c r="E44" s="1887" t="s">
        <v>359</v>
      </c>
      <c r="F44" s="7238" t="s">
        <v>359</v>
      </c>
      <c r="G44" s="7238" t="s">
        <v>359</v>
      </c>
      <c r="H44" s="1887" t="s">
        <v>359</v>
      </c>
      <c r="I44" s="1887" t="s">
        <v>359</v>
      </c>
      <c r="J44" s="1887" t="s">
        <v>359</v>
      </c>
      <c r="K44" s="1887" t="s">
        <v>359</v>
      </c>
      <c r="L44" s="1887" t="s">
        <v>359</v>
      </c>
      <c r="M44" s="3712" t="s">
        <v>359</v>
      </c>
      <c r="O44" s="1424"/>
      <c r="P44" s="2539"/>
      <c r="Q44" s="2540"/>
      <c r="R44" s="2539"/>
      <c r="S44" s="2541"/>
      <c r="T44" s="1424"/>
      <c r="U44" s="1424"/>
      <c r="V44" s="1424"/>
      <c r="W44" s="1424"/>
      <c r="X44" s="1424"/>
      <c r="Y44" s="1424"/>
    </row>
    <row r="45" spans="1:25">
      <c r="A45" s="7273"/>
      <c r="B45" s="7281" t="s">
        <v>2385</v>
      </c>
      <c r="C45" s="3714" t="s">
        <v>359</v>
      </c>
      <c r="D45" s="1891" t="s">
        <v>359</v>
      </c>
      <c r="E45" s="1891" t="s">
        <v>359</v>
      </c>
      <c r="F45" s="1891" t="s">
        <v>359</v>
      </c>
      <c r="G45" s="1891" t="s">
        <v>359</v>
      </c>
      <c r="H45" s="1891" t="s">
        <v>359</v>
      </c>
      <c r="I45" s="1891" t="s">
        <v>359</v>
      </c>
      <c r="J45" s="1891" t="s">
        <v>359</v>
      </c>
      <c r="K45" s="1891" t="s">
        <v>359</v>
      </c>
      <c r="L45" s="1894" t="s">
        <v>359</v>
      </c>
      <c r="M45" s="3708" t="s">
        <v>359</v>
      </c>
      <c r="O45" s="1424"/>
      <c r="P45" s="7239"/>
      <c r="Q45" s="7239"/>
      <c r="R45" s="7239"/>
      <c r="S45" s="7239"/>
      <c r="T45" s="5744"/>
      <c r="U45" s="5744"/>
      <c r="V45" s="1424"/>
      <c r="W45" s="1424"/>
      <c r="X45" s="1424"/>
      <c r="Y45" s="1424"/>
    </row>
    <row r="46" spans="1:25">
      <c r="A46" s="7273"/>
      <c r="B46" s="7277"/>
      <c r="C46" s="3707" t="s">
        <v>359</v>
      </c>
      <c r="D46" s="1891" t="s">
        <v>93</v>
      </c>
      <c r="E46" s="1887" t="s">
        <v>95</v>
      </c>
      <c r="F46" s="7282" t="s">
        <v>2386</v>
      </c>
      <c r="G46" s="7283" t="s">
        <v>101</v>
      </c>
      <c r="H46" s="7265"/>
      <c r="I46" s="7265"/>
      <c r="J46" s="7284"/>
      <c r="K46" s="1891" t="s">
        <v>2387</v>
      </c>
      <c r="L46" s="7287" t="s">
        <v>359</v>
      </c>
      <c r="M46" s="7288"/>
      <c r="O46" s="1424"/>
      <c r="P46" s="1424"/>
      <c r="Q46" s="1424"/>
      <c r="R46" s="1424"/>
      <c r="S46" s="1424"/>
      <c r="T46" s="1424"/>
      <c r="U46" s="1424"/>
      <c r="V46" s="1424"/>
      <c r="W46" s="1424"/>
      <c r="X46" s="1424"/>
      <c r="Y46" s="1424"/>
    </row>
    <row r="47" spans="1:25">
      <c r="A47" s="7273"/>
      <c r="B47" s="7277"/>
      <c r="C47" s="3707" t="s">
        <v>359</v>
      </c>
      <c r="D47" s="1909" t="s">
        <v>2441</v>
      </c>
      <c r="E47" s="1890"/>
      <c r="F47" s="7282"/>
      <c r="G47" s="7285"/>
      <c r="H47" s="7267"/>
      <c r="I47" s="7267"/>
      <c r="J47" s="7286"/>
      <c r="K47" s="1894" t="s">
        <v>359</v>
      </c>
      <c r="L47" s="7289"/>
      <c r="M47" s="7290"/>
    </row>
    <row r="48" spans="1:25">
      <c r="A48" s="7273"/>
      <c r="B48" s="7278"/>
      <c r="C48" s="3709" t="s">
        <v>359</v>
      </c>
      <c r="D48" s="1901" t="s">
        <v>359</v>
      </c>
      <c r="E48" s="1901" t="s">
        <v>359</v>
      </c>
      <c r="F48" s="1901" t="s">
        <v>359</v>
      </c>
      <c r="G48" s="1901" t="s">
        <v>359</v>
      </c>
      <c r="H48" s="1901" t="s">
        <v>359</v>
      </c>
      <c r="I48" s="1901" t="s">
        <v>359</v>
      </c>
      <c r="J48" s="1901" t="s">
        <v>359</v>
      </c>
      <c r="K48" s="1901" t="s">
        <v>359</v>
      </c>
      <c r="L48" s="1894" t="s">
        <v>359</v>
      </c>
      <c r="M48" s="3708" t="s">
        <v>359</v>
      </c>
    </row>
    <row r="49" spans="1:13" ht="54.75" customHeight="1">
      <c r="A49" s="7273"/>
      <c r="B49" s="3361" t="s">
        <v>2388</v>
      </c>
      <c r="C49" s="5836" t="s">
        <v>2821</v>
      </c>
      <c r="D49" s="5837"/>
      <c r="E49" s="5837"/>
      <c r="F49" s="5837"/>
      <c r="G49" s="5837"/>
      <c r="H49" s="5837"/>
      <c r="I49" s="5837"/>
      <c r="J49" s="5837"/>
      <c r="K49" s="5837"/>
      <c r="L49" s="5837"/>
      <c r="M49" s="7263"/>
    </row>
    <row r="50" spans="1:13">
      <c r="A50" s="7273"/>
      <c r="B50" s="3361" t="s">
        <v>2390</v>
      </c>
      <c r="C50" s="5836" t="s">
        <v>2822</v>
      </c>
      <c r="D50" s="5837"/>
      <c r="E50" s="5837"/>
      <c r="F50" s="5837"/>
      <c r="G50" s="5837"/>
      <c r="H50" s="5837"/>
      <c r="I50" s="5837"/>
      <c r="J50" s="5837"/>
      <c r="K50" s="5837"/>
      <c r="L50" s="5837"/>
      <c r="M50" s="7263"/>
    </row>
    <row r="51" spans="1:13">
      <c r="A51" s="7273"/>
      <c r="B51" s="3361" t="s">
        <v>2392</v>
      </c>
      <c r="C51" s="3711">
        <v>15</v>
      </c>
      <c r="D51" s="1887" t="s">
        <v>359</v>
      </c>
      <c r="E51" s="1887" t="s">
        <v>359</v>
      </c>
      <c r="F51" s="1887" t="s">
        <v>359</v>
      </c>
      <c r="G51" s="1887" t="s">
        <v>359</v>
      </c>
      <c r="H51" s="1887" t="s">
        <v>359</v>
      </c>
      <c r="I51" s="1887" t="s">
        <v>359</v>
      </c>
      <c r="J51" s="1887" t="s">
        <v>359</v>
      </c>
      <c r="K51" s="1887" t="s">
        <v>359</v>
      </c>
      <c r="L51" s="1887" t="s">
        <v>359</v>
      </c>
      <c r="M51" s="3712" t="s">
        <v>359</v>
      </c>
    </row>
    <row r="52" spans="1:13">
      <c r="A52" s="7273"/>
      <c r="B52" s="2587" t="s">
        <v>2393</v>
      </c>
      <c r="C52" s="3705" t="s">
        <v>437</v>
      </c>
      <c r="D52" s="2839" t="s">
        <v>359</v>
      </c>
      <c r="E52" s="2839" t="s">
        <v>359</v>
      </c>
      <c r="F52" s="2839" t="s">
        <v>359</v>
      </c>
      <c r="G52" s="2839" t="s">
        <v>359</v>
      </c>
      <c r="H52" s="2839" t="s">
        <v>359</v>
      </c>
      <c r="I52" s="2839" t="s">
        <v>359</v>
      </c>
      <c r="J52" s="2839" t="s">
        <v>359</v>
      </c>
      <c r="K52" s="2839" t="s">
        <v>359</v>
      </c>
      <c r="L52" s="2839" t="s">
        <v>359</v>
      </c>
      <c r="M52" s="3706" t="s">
        <v>359</v>
      </c>
    </row>
    <row r="53" spans="1:13">
      <c r="A53" s="7241" t="s">
        <v>2394</v>
      </c>
      <c r="B53" s="2587" t="s">
        <v>2395</v>
      </c>
      <c r="C53" s="7251" t="s">
        <v>1376</v>
      </c>
      <c r="D53" s="7252"/>
      <c r="E53" s="7252"/>
      <c r="F53" s="7252"/>
      <c r="G53" s="7252"/>
      <c r="H53" s="7252"/>
      <c r="I53" s="7252"/>
      <c r="J53" s="7252"/>
      <c r="K53" s="7252"/>
      <c r="L53" s="7252"/>
      <c r="M53" s="7253"/>
    </row>
    <row r="54" spans="1:13">
      <c r="A54" s="7242"/>
      <c r="B54" s="2587" t="s">
        <v>2396</v>
      </c>
      <c r="C54" s="7251" t="s">
        <v>2413</v>
      </c>
      <c r="D54" s="7252"/>
      <c r="E54" s="7252"/>
      <c r="F54" s="7252"/>
      <c r="G54" s="7252"/>
      <c r="H54" s="7252"/>
      <c r="I54" s="7252"/>
      <c r="J54" s="7252"/>
      <c r="K54" s="7252"/>
      <c r="L54" s="7252"/>
      <c r="M54" s="7253"/>
    </row>
    <row r="55" spans="1:13">
      <c r="A55" s="7242"/>
      <c r="B55" s="2587" t="s">
        <v>2398</v>
      </c>
      <c r="C55" s="7251" t="s">
        <v>2514</v>
      </c>
      <c r="D55" s="7252"/>
      <c r="E55" s="7252"/>
      <c r="F55" s="7252"/>
      <c r="G55" s="7252"/>
      <c r="H55" s="7252"/>
      <c r="I55" s="7252"/>
      <c r="J55" s="7252"/>
      <c r="K55" s="7252"/>
      <c r="L55" s="7252"/>
      <c r="M55" s="7253"/>
    </row>
    <row r="56" spans="1:13">
      <c r="A56" s="7242"/>
      <c r="B56" s="2587" t="s">
        <v>2399</v>
      </c>
      <c r="C56" s="7251" t="s">
        <v>656</v>
      </c>
      <c r="D56" s="7252"/>
      <c r="E56" s="7252"/>
      <c r="F56" s="7252"/>
      <c r="G56" s="7252"/>
      <c r="H56" s="7252"/>
      <c r="I56" s="7252"/>
      <c r="J56" s="7252"/>
      <c r="K56" s="7252"/>
      <c r="L56" s="7252"/>
      <c r="M56" s="7253"/>
    </row>
    <row r="57" spans="1:13">
      <c r="A57" s="7242"/>
      <c r="B57" s="2587" t="s">
        <v>2400</v>
      </c>
      <c r="C57" s="7292" t="s">
        <v>1377</v>
      </c>
      <c r="D57" s="7293"/>
      <c r="E57" s="7293"/>
      <c r="F57" s="7293"/>
      <c r="G57" s="7293"/>
      <c r="H57" s="7293"/>
      <c r="I57" s="7293"/>
      <c r="J57" s="7293"/>
      <c r="K57" s="7293"/>
      <c r="L57" s="7293"/>
      <c r="M57" s="7294"/>
    </row>
    <row r="58" spans="1:13">
      <c r="A58" s="7291"/>
      <c r="B58" s="2587" t="s">
        <v>2401</v>
      </c>
      <c r="C58" s="7251">
        <v>3779595</v>
      </c>
      <c r="D58" s="7252"/>
      <c r="E58" s="7252"/>
      <c r="F58" s="7252"/>
      <c r="G58" s="7252"/>
      <c r="H58" s="7252"/>
      <c r="I58" s="7252"/>
      <c r="J58" s="7252"/>
      <c r="K58" s="7252"/>
      <c r="L58" s="7252"/>
      <c r="M58" s="7253"/>
    </row>
    <row r="59" spans="1:13">
      <c r="A59" s="7241" t="s">
        <v>2402</v>
      </c>
      <c r="B59" s="2588" t="s">
        <v>2403</v>
      </c>
      <c r="C59" s="5836" t="s">
        <v>1132</v>
      </c>
      <c r="D59" s="5837"/>
      <c r="E59" s="5837"/>
      <c r="F59" s="5837"/>
      <c r="G59" s="5837"/>
      <c r="H59" s="5837"/>
      <c r="I59" s="5837"/>
      <c r="J59" s="5837"/>
      <c r="K59" s="5837"/>
      <c r="L59" s="5837"/>
      <c r="M59" s="7263"/>
    </row>
    <row r="60" spans="1:13">
      <c r="A60" s="7242"/>
      <c r="B60" s="2588" t="s">
        <v>2404</v>
      </c>
      <c r="C60" s="5836" t="s">
        <v>2405</v>
      </c>
      <c r="D60" s="5837"/>
      <c r="E60" s="5837"/>
      <c r="F60" s="5837"/>
      <c r="G60" s="5837"/>
      <c r="H60" s="5837"/>
      <c r="I60" s="5837"/>
      <c r="J60" s="5837"/>
      <c r="K60" s="5837"/>
      <c r="L60" s="5837"/>
      <c r="M60" s="7263"/>
    </row>
    <row r="61" spans="1:13">
      <c r="A61" s="7242"/>
      <c r="B61" s="2588" t="s">
        <v>244</v>
      </c>
      <c r="C61" s="5836" t="s">
        <v>2514</v>
      </c>
      <c r="D61" s="5837"/>
      <c r="E61" s="5837"/>
      <c r="F61" s="5837"/>
      <c r="G61" s="5837"/>
      <c r="H61" s="5837"/>
      <c r="I61" s="5837"/>
      <c r="J61" s="5837"/>
      <c r="K61" s="5837"/>
      <c r="L61" s="5837"/>
      <c r="M61" s="7263"/>
    </row>
    <row r="62" spans="1:13" ht="57" customHeight="1">
      <c r="A62" s="1914" t="s">
        <v>2406</v>
      </c>
      <c r="B62" s="2640" t="s">
        <v>359</v>
      </c>
      <c r="C62" s="7295"/>
      <c r="D62" s="7296"/>
      <c r="E62" s="7296"/>
      <c r="F62" s="7296"/>
      <c r="G62" s="7296"/>
      <c r="H62" s="7296"/>
      <c r="I62" s="7296"/>
      <c r="J62" s="7296"/>
      <c r="K62" s="7296"/>
      <c r="L62" s="7296"/>
      <c r="M62" s="7297"/>
    </row>
  </sheetData>
  <mergeCells count="86">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B29:B31"/>
    <mergeCell ref="B32:B34"/>
    <mergeCell ref="B35:B44"/>
    <mergeCell ref="B45:B48"/>
    <mergeCell ref="F46:F47"/>
    <mergeCell ref="G46:J47"/>
    <mergeCell ref="L46:M47"/>
    <mergeCell ref="C49:M49"/>
    <mergeCell ref="H41:I41"/>
    <mergeCell ref="C11:M11"/>
    <mergeCell ref="C12:M12"/>
    <mergeCell ref="C13:M13"/>
    <mergeCell ref="B14:B15"/>
    <mergeCell ref="C14:D15"/>
    <mergeCell ref="E14:E15"/>
    <mergeCell ref="F14:M15"/>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P39:Q39"/>
    <mergeCell ref="R39:S39"/>
    <mergeCell ref="T39:U39"/>
    <mergeCell ref="V39:W39"/>
    <mergeCell ref="X39:Y39"/>
    <mergeCell ref="R43:S43"/>
    <mergeCell ref="T43:U43"/>
    <mergeCell ref="V43:W43"/>
    <mergeCell ref="X43:Y43"/>
    <mergeCell ref="P41:Q41"/>
    <mergeCell ref="R41:S41"/>
    <mergeCell ref="T41:U41"/>
    <mergeCell ref="V41:W41"/>
    <mergeCell ref="X41:Y41"/>
    <mergeCell ref="P45:Q45"/>
    <mergeCell ref="R45:S45"/>
    <mergeCell ref="T45:U45"/>
    <mergeCell ref="D37:E37"/>
    <mergeCell ref="F37:G37"/>
    <mergeCell ref="H37:I37"/>
    <mergeCell ref="J37:K37"/>
    <mergeCell ref="L37:M37"/>
    <mergeCell ref="D39:E39"/>
    <mergeCell ref="F39:G39"/>
    <mergeCell ref="H39:I39"/>
    <mergeCell ref="J39:K39"/>
    <mergeCell ref="L39:M39"/>
    <mergeCell ref="D41:E41"/>
    <mergeCell ref="F41:G41"/>
    <mergeCell ref="P43:Q43"/>
    <mergeCell ref="J41:K41"/>
    <mergeCell ref="L41:M41"/>
    <mergeCell ref="D43:E43"/>
    <mergeCell ref="F44:G44"/>
    <mergeCell ref="F43:G43"/>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2">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Incluir una ficha por cada indicador, ya sea de producto o de resultado" sqref="B1">
      <formula1>0</formula1>
      <formula2>0</formula2>
    </dataValidation>
    <dataValidation type="list" allowBlank="1" showInputMessage="1" showErrorMessage="1" sqref="I7:M7">
      <formula1>INDIRECT($C$7)</formula1>
      <formula2>0</formula2>
    </dataValidation>
    <dataValidation type="list" allowBlank="1" showInputMessage="1" showErrorMessage="1" sqref="C7">
      <formula1>#REF!</formula1>
      <formula2>0</formula2>
    </dataValidation>
  </dataValidations>
  <hyperlinks>
    <hyperlink ref="C57:M57" r:id="rId1" display="andres.nieto@scj.gov.co"/>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N61"/>
  <sheetViews>
    <sheetView zoomScale="90" zoomScaleNormal="90" workbookViewId="0">
      <selection activeCell="H4" sqref="H4"/>
    </sheetView>
  </sheetViews>
  <sheetFormatPr baseColWidth="10" defaultColWidth="9.140625" defaultRowHeight="15.75"/>
  <cols>
    <col min="1" max="1" width="25.140625" style="1359" customWidth="1"/>
    <col min="2" max="2" width="25" style="1359" customWidth="1"/>
    <col min="3" max="3" width="10.7109375" style="1359" customWidth="1"/>
    <col min="4" max="4" width="9.140625" style="1359"/>
    <col min="5" max="5" width="14.140625" style="1359" customWidth="1"/>
    <col min="6" max="6" width="10.42578125" style="1359" customWidth="1"/>
    <col min="7" max="7" width="11" style="1359" customWidth="1"/>
    <col min="8" max="16384" width="9.140625" style="1359"/>
  </cols>
  <sheetData>
    <row r="1" spans="1:13" ht="20.25" customHeight="1">
      <c r="A1" s="3697" t="s">
        <v>359</v>
      </c>
      <c r="B1" s="7298" t="s">
        <v>2823</v>
      </c>
      <c r="C1" s="5963"/>
      <c r="D1" s="5963"/>
      <c r="E1" s="5963"/>
      <c r="F1" s="5963"/>
      <c r="G1" s="5963"/>
      <c r="H1" s="5963"/>
      <c r="I1" s="5963"/>
      <c r="J1" s="5963"/>
      <c r="K1" s="5963"/>
      <c r="L1" s="5963"/>
      <c r="M1" s="6710"/>
    </row>
    <row r="2" spans="1:13" ht="54" customHeight="1">
      <c r="A2" s="5966" t="s">
        <v>2824</v>
      </c>
      <c r="B2" s="3703" t="s">
        <v>2330</v>
      </c>
      <c r="C2" s="7303" t="s">
        <v>373</v>
      </c>
      <c r="D2" s="7303"/>
      <c r="E2" s="7303"/>
      <c r="F2" s="7303"/>
      <c r="G2" s="7303"/>
      <c r="H2" s="7303"/>
      <c r="I2" s="7303"/>
      <c r="J2" s="7303"/>
      <c r="K2" s="7303"/>
      <c r="L2" s="7303"/>
      <c r="M2" s="7304"/>
    </row>
    <row r="3" spans="1:13" ht="54.75" customHeight="1">
      <c r="A3" s="5967"/>
      <c r="B3" s="2396" t="s">
        <v>2643</v>
      </c>
      <c r="C3" s="7305" t="s">
        <v>2825</v>
      </c>
      <c r="D3" s="7305"/>
      <c r="E3" s="7305"/>
      <c r="F3" s="7305"/>
      <c r="G3" s="7305"/>
      <c r="H3" s="7305"/>
      <c r="I3" s="7305"/>
      <c r="J3" s="7305"/>
      <c r="K3" s="7305"/>
      <c r="L3" s="7305"/>
      <c r="M3" s="7306"/>
    </row>
    <row r="4" spans="1:13" ht="27.95" customHeight="1">
      <c r="A4" s="5967"/>
      <c r="B4" s="2396" t="s">
        <v>240</v>
      </c>
      <c r="C4" s="3699" t="s">
        <v>95</v>
      </c>
      <c r="D4" s="3698"/>
      <c r="E4" s="3698"/>
      <c r="F4" s="7307" t="s">
        <v>2826</v>
      </c>
      <c r="G4" s="7308"/>
      <c r="H4" s="3698" t="s">
        <v>437</v>
      </c>
      <c r="I4" s="7311"/>
      <c r="J4" s="6463"/>
      <c r="K4" s="6463"/>
      <c r="L4" s="6463"/>
      <c r="M4" s="7312"/>
    </row>
    <row r="5" spans="1:13" ht="27.75" customHeight="1">
      <c r="A5" s="5967"/>
      <c r="B5" s="2396" t="s">
        <v>2333</v>
      </c>
      <c r="C5" s="6442"/>
      <c r="D5" s="6442"/>
      <c r="E5" s="6442"/>
      <c r="F5" s="6442"/>
      <c r="G5" s="6442"/>
      <c r="H5" s="6442"/>
      <c r="I5" s="6442"/>
      <c r="J5" s="6442"/>
      <c r="K5" s="6442"/>
      <c r="L5" s="6442"/>
      <c r="M5" s="6344"/>
    </row>
    <row r="6" spans="1:13" ht="15.75" customHeight="1">
      <c r="A6" s="5967"/>
      <c r="B6" s="2396" t="s">
        <v>2334</v>
      </c>
      <c r="C6" s="1444"/>
      <c r="D6" s="6143"/>
      <c r="E6" s="6143"/>
      <c r="F6" s="6143"/>
      <c r="G6" s="6143"/>
      <c r="H6" s="6143"/>
      <c r="I6" s="6143"/>
      <c r="J6" s="6143"/>
      <c r="K6" s="6143"/>
      <c r="L6" s="6143"/>
      <c r="M6" s="6340"/>
    </row>
    <row r="7" spans="1:13" ht="33.75" customHeight="1">
      <c r="A7" s="5967"/>
      <c r="B7" s="2396" t="s">
        <v>2335</v>
      </c>
      <c r="C7" s="6143" t="s">
        <v>13</v>
      </c>
      <c r="D7" s="6143"/>
      <c r="E7" s="1445" t="s">
        <v>359</v>
      </c>
      <c r="F7" s="1445" t="s">
        <v>359</v>
      </c>
      <c r="G7" s="3376" t="s">
        <v>359</v>
      </c>
      <c r="H7" s="2433" t="s">
        <v>244</v>
      </c>
      <c r="I7" s="6143" t="s">
        <v>21</v>
      </c>
      <c r="J7" s="6143"/>
      <c r="K7" s="6143"/>
      <c r="L7" s="6143"/>
      <c r="M7" s="6340"/>
    </row>
    <row r="8" spans="1:13" ht="15" customHeight="1">
      <c r="A8" s="5967"/>
      <c r="B8" s="7313" t="s">
        <v>2336</v>
      </c>
      <c r="C8" s="1445" t="s">
        <v>359</v>
      </c>
      <c r="D8" s="1445" t="s">
        <v>359</v>
      </c>
      <c r="E8" s="1858" t="s">
        <v>359</v>
      </c>
      <c r="F8" s="1858" t="s">
        <v>359</v>
      </c>
      <c r="G8" s="1858" t="s">
        <v>359</v>
      </c>
      <c r="H8" s="1858" t="s">
        <v>359</v>
      </c>
      <c r="I8" s="1445" t="s">
        <v>359</v>
      </c>
      <c r="J8" s="1445" t="s">
        <v>359</v>
      </c>
      <c r="K8" s="1445" t="s">
        <v>359</v>
      </c>
      <c r="L8" s="1445" t="s">
        <v>359</v>
      </c>
      <c r="M8" s="3225" t="s">
        <v>359</v>
      </c>
    </row>
    <row r="9" spans="1:13" ht="15.75" customHeight="1">
      <c r="A9" s="5967"/>
      <c r="B9" s="7313"/>
      <c r="C9" s="6442" t="s">
        <v>359</v>
      </c>
      <c r="D9" s="6442"/>
      <c r="E9" s="1445" t="s">
        <v>359</v>
      </c>
      <c r="F9" s="6442" t="s">
        <v>359</v>
      </c>
      <c r="G9" s="6442"/>
      <c r="H9" s="1445" t="s">
        <v>359</v>
      </c>
      <c r="I9" s="6442" t="s">
        <v>359</v>
      </c>
      <c r="J9" s="6442"/>
      <c r="K9" s="1445" t="s">
        <v>359</v>
      </c>
      <c r="L9" s="1445" t="s">
        <v>359</v>
      </c>
      <c r="M9" s="3225" t="s">
        <v>359</v>
      </c>
    </row>
    <row r="10" spans="1:13" ht="31.5" customHeight="1">
      <c r="A10" s="5967"/>
      <c r="B10" s="7313"/>
      <c r="C10" s="6444" t="s">
        <v>2337</v>
      </c>
      <c r="D10" s="6444"/>
      <c r="E10" s="1445" t="s">
        <v>359</v>
      </c>
      <c r="F10" s="6444" t="s">
        <v>2337</v>
      </c>
      <c r="G10" s="6444"/>
      <c r="H10" s="1445" t="s">
        <v>359</v>
      </c>
      <c r="I10" s="6444" t="s">
        <v>2337</v>
      </c>
      <c r="J10" s="6444"/>
      <c r="K10" s="1445" t="s">
        <v>359</v>
      </c>
      <c r="L10" s="1445" t="s">
        <v>359</v>
      </c>
      <c r="M10" s="3225" t="s">
        <v>359</v>
      </c>
    </row>
    <row r="11" spans="1:13" ht="71.25" customHeight="1">
      <c r="A11" s="5967"/>
      <c r="B11" s="2396" t="s">
        <v>2338</v>
      </c>
      <c r="C11" s="6716" t="s">
        <v>2827</v>
      </c>
      <c r="D11" s="6716"/>
      <c r="E11" s="6716"/>
      <c r="F11" s="6716"/>
      <c r="G11" s="6716"/>
      <c r="H11" s="6716"/>
      <c r="I11" s="6716"/>
      <c r="J11" s="6716"/>
      <c r="K11" s="6716"/>
      <c r="L11" s="6716"/>
      <c r="M11" s="7117"/>
    </row>
    <row r="12" spans="1:13" ht="76.5" customHeight="1">
      <c r="A12" s="5967"/>
      <c r="B12" s="2396" t="s">
        <v>2689</v>
      </c>
      <c r="C12" s="7305" t="s">
        <v>2828</v>
      </c>
      <c r="D12" s="7305"/>
      <c r="E12" s="7305"/>
      <c r="F12" s="7305"/>
      <c r="G12" s="7305"/>
      <c r="H12" s="7305"/>
      <c r="I12" s="7305"/>
      <c r="J12" s="7305"/>
      <c r="K12" s="7305"/>
      <c r="L12" s="7305"/>
      <c r="M12" s="7306"/>
    </row>
    <row r="13" spans="1:13" ht="33" customHeight="1">
      <c r="A13" s="5967"/>
      <c r="B13" s="2396" t="s">
        <v>2649</v>
      </c>
      <c r="C13" s="6716" t="s">
        <v>2829</v>
      </c>
      <c r="D13" s="6716"/>
      <c r="E13" s="6716"/>
      <c r="F13" s="6716"/>
      <c r="G13" s="6716"/>
      <c r="H13" s="6716"/>
      <c r="I13" s="6716"/>
      <c r="J13" s="6716"/>
      <c r="K13" s="6716"/>
      <c r="L13" s="6716"/>
      <c r="M13" s="7117"/>
    </row>
    <row r="14" spans="1:13" ht="52.5" customHeight="1">
      <c r="A14" s="5967"/>
      <c r="B14" s="2396" t="s">
        <v>2651</v>
      </c>
      <c r="C14" s="7168" t="s">
        <v>283</v>
      </c>
      <c r="D14" s="7169"/>
      <c r="E14" s="3668" t="s">
        <v>108</v>
      </c>
      <c r="F14" s="7309" t="s">
        <v>1428</v>
      </c>
      <c r="G14" s="7309"/>
      <c r="H14" s="7309"/>
      <c r="I14" s="7309"/>
      <c r="J14" s="7309"/>
      <c r="K14" s="7309"/>
      <c r="L14" s="7309"/>
      <c r="M14" s="7310"/>
    </row>
    <row r="15" spans="1:13" ht="24.75" customHeight="1">
      <c r="A15" s="5953" t="s">
        <v>2340</v>
      </c>
      <c r="B15" s="2396" t="s">
        <v>230</v>
      </c>
      <c r="C15" s="6738" t="s">
        <v>1429</v>
      </c>
      <c r="D15" s="6738"/>
      <c r="E15" s="6738"/>
      <c r="F15" s="6738"/>
      <c r="G15" s="6738"/>
      <c r="H15" s="6738"/>
      <c r="I15" s="6738"/>
      <c r="J15" s="6738"/>
      <c r="K15" s="6738"/>
      <c r="L15" s="6738"/>
      <c r="M15" s="7316"/>
    </row>
    <row r="16" spans="1:13" ht="27.75" customHeight="1">
      <c r="A16" s="5953"/>
      <c r="B16" s="2396" t="s">
        <v>2652</v>
      </c>
      <c r="C16" s="6071" t="s">
        <v>374</v>
      </c>
      <c r="D16" s="6071"/>
      <c r="E16" s="6071"/>
      <c r="F16" s="6071"/>
      <c r="G16" s="6071"/>
      <c r="H16" s="6071"/>
      <c r="I16" s="6071"/>
      <c r="J16" s="6071"/>
      <c r="K16" s="6071"/>
      <c r="L16" s="6071"/>
      <c r="M16" s="7317"/>
    </row>
    <row r="17" spans="1:14" ht="24" customHeight="1">
      <c r="A17" s="5953"/>
      <c r="B17" s="7318" t="s">
        <v>2341</v>
      </c>
      <c r="C17" s="1445" t="s">
        <v>359</v>
      </c>
      <c r="D17" s="1445" t="s">
        <v>359</v>
      </c>
      <c r="E17" s="1445" t="s">
        <v>359</v>
      </c>
      <c r="F17" s="1445" t="s">
        <v>359</v>
      </c>
      <c r="G17" s="1445" t="s">
        <v>359</v>
      </c>
      <c r="H17" s="1445" t="s">
        <v>359</v>
      </c>
      <c r="I17" s="1445" t="s">
        <v>359</v>
      </c>
      <c r="J17" s="1445" t="s">
        <v>359</v>
      </c>
      <c r="K17" s="1445" t="s">
        <v>359</v>
      </c>
      <c r="L17" s="1445" t="s">
        <v>359</v>
      </c>
      <c r="M17" s="3225" t="s">
        <v>359</v>
      </c>
    </row>
    <row r="18" spans="1:14" ht="17.100000000000001" customHeight="1">
      <c r="A18" s="5953"/>
      <c r="B18" s="7318"/>
      <c r="C18" s="1445" t="s">
        <v>359</v>
      </c>
      <c r="D18" s="1444" t="s">
        <v>359</v>
      </c>
      <c r="E18" s="1445" t="s">
        <v>359</v>
      </c>
      <c r="F18" s="1444" t="s">
        <v>359</v>
      </c>
      <c r="G18" s="1445" t="s">
        <v>359</v>
      </c>
      <c r="H18" s="1444" t="s">
        <v>359</v>
      </c>
      <c r="I18" s="1445" t="s">
        <v>359</v>
      </c>
      <c r="J18" s="1444" t="s">
        <v>359</v>
      </c>
      <c r="K18" s="1445" t="s">
        <v>359</v>
      </c>
      <c r="L18" s="1445" t="s">
        <v>359</v>
      </c>
      <c r="M18" s="3225" t="s">
        <v>359</v>
      </c>
    </row>
    <row r="19" spans="1:14" ht="33.950000000000003" customHeight="1">
      <c r="A19" s="5953"/>
      <c r="B19" s="7318"/>
      <c r="C19" s="1445" t="s">
        <v>2342</v>
      </c>
      <c r="D19" s="1476" t="s">
        <v>359</v>
      </c>
      <c r="E19" s="1445" t="s">
        <v>2343</v>
      </c>
      <c r="F19" s="1476" t="s">
        <v>359</v>
      </c>
      <c r="G19" s="1445" t="s">
        <v>2344</v>
      </c>
      <c r="H19" s="1476" t="s">
        <v>359</v>
      </c>
      <c r="I19" s="1445" t="s">
        <v>2345</v>
      </c>
      <c r="J19" s="1476" t="s">
        <v>2351</v>
      </c>
      <c r="K19" s="1445" t="s">
        <v>359</v>
      </c>
      <c r="L19" s="1445" t="s">
        <v>359</v>
      </c>
      <c r="M19" s="3225" t="s">
        <v>359</v>
      </c>
    </row>
    <row r="20" spans="1:14" ht="17.100000000000001" customHeight="1">
      <c r="A20" s="5953"/>
      <c r="B20" s="7318"/>
      <c r="C20" s="1445" t="s">
        <v>2346</v>
      </c>
      <c r="D20" s="1476" t="s">
        <v>359</v>
      </c>
      <c r="E20" s="1445" t="s">
        <v>2347</v>
      </c>
      <c r="F20" s="1476" t="s">
        <v>359</v>
      </c>
      <c r="G20" s="1445" t="s">
        <v>2348</v>
      </c>
      <c r="H20" s="1476" t="s">
        <v>359</v>
      </c>
      <c r="I20" s="1445" t="s">
        <v>359</v>
      </c>
      <c r="J20" s="1445" t="s">
        <v>359</v>
      </c>
      <c r="K20" s="1445" t="s">
        <v>359</v>
      </c>
      <c r="L20" s="1445" t="s">
        <v>359</v>
      </c>
      <c r="M20" s="3225" t="s">
        <v>359</v>
      </c>
    </row>
    <row r="21" spans="1:14" ht="33.950000000000003" customHeight="1">
      <c r="A21" s="5953"/>
      <c r="B21" s="7318"/>
      <c r="C21" s="1445" t="s">
        <v>2349</v>
      </c>
      <c r="D21" s="1476" t="s">
        <v>359</v>
      </c>
      <c r="E21" s="1445" t="s">
        <v>2350</v>
      </c>
      <c r="F21" s="1476" t="s">
        <v>359</v>
      </c>
      <c r="G21" s="1445" t="s">
        <v>359</v>
      </c>
      <c r="H21" s="1445" t="s">
        <v>359</v>
      </c>
      <c r="I21" s="1445" t="s">
        <v>359</v>
      </c>
      <c r="J21" s="1445" t="s">
        <v>359</v>
      </c>
      <c r="K21" s="1445" t="s">
        <v>359</v>
      </c>
      <c r="L21" s="1445" t="s">
        <v>359</v>
      </c>
      <c r="M21" s="3225" t="s">
        <v>359</v>
      </c>
    </row>
    <row r="22" spans="1:14" ht="17.100000000000001" customHeight="1">
      <c r="A22" s="5953"/>
      <c r="B22" s="7318"/>
      <c r="C22" s="1445" t="s">
        <v>105</v>
      </c>
      <c r="D22" s="1476" t="s">
        <v>359</v>
      </c>
      <c r="E22" s="1445" t="s">
        <v>2352</v>
      </c>
      <c r="F22" s="1444" t="s">
        <v>359</v>
      </c>
      <c r="G22" s="1444" t="s">
        <v>359</v>
      </c>
      <c r="H22" s="1444" t="s">
        <v>359</v>
      </c>
      <c r="I22" s="1444" t="s">
        <v>359</v>
      </c>
      <c r="J22" s="1444" t="s">
        <v>359</v>
      </c>
      <c r="K22" s="1444" t="s">
        <v>359</v>
      </c>
      <c r="L22" s="1444" t="s">
        <v>359</v>
      </c>
      <c r="M22" s="3227" t="s">
        <v>359</v>
      </c>
    </row>
    <row r="23" spans="1:14" ht="15.75" customHeight="1">
      <c r="A23" s="5953"/>
      <c r="B23" s="7318"/>
      <c r="C23" s="1444" t="s">
        <v>359</v>
      </c>
      <c r="D23" s="1444" t="s">
        <v>359</v>
      </c>
      <c r="E23" s="1444" t="s">
        <v>359</v>
      </c>
      <c r="F23" s="1444" t="s">
        <v>359</v>
      </c>
      <c r="G23" s="1444" t="s">
        <v>359</v>
      </c>
      <c r="H23" s="1444" t="s">
        <v>359</v>
      </c>
      <c r="I23" s="1444" t="s">
        <v>359</v>
      </c>
      <c r="J23" s="1444" t="s">
        <v>359</v>
      </c>
      <c r="K23" s="1444" t="s">
        <v>359</v>
      </c>
      <c r="L23" s="1444" t="s">
        <v>359</v>
      </c>
      <c r="M23" s="3227" t="s">
        <v>359</v>
      </c>
    </row>
    <row r="24" spans="1:14" ht="17.100000000000001" customHeight="1">
      <c r="A24" s="5953"/>
      <c r="B24" s="7319" t="s">
        <v>2354</v>
      </c>
      <c r="C24" s="1445" t="s">
        <v>359</v>
      </c>
      <c r="D24" s="1445" t="s">
        <v>359</v>
      </c>
      <c r="E24" s="1445" t="s">
        <v>359</v>
      </c>
      <c r="F24" s="1445" t="s">
        <v>359</v>
      </c>
      <c r="G24" s="1445" t="s">
        <v>359</v>
      </c>
      <c r="H24" s="1445" t="s">
        <v>359</v>
      </c>
      <c r="I24" s="1445" t="s">
        <v>359</v>
      </c>
      <c r="J24" s="1445" t="s">
        <v>359</v>
      </c>
      <c r="K24" s="1445" t="s">
        <v>359</v>
      </c>
      <c r="L24" s="1445" t="s">
        <v>359</v>
      </c>
      <c r="M24" s="3225" t="s">
        <v>359</v>
      </c>
      <c r="N24" s="1639"/>
    </row>
    <row r="25" spans="1:14" ht="17.100000000000001" customHeight="1">
      <c r="A25" s="5953"/>
      <c r="B25" s="7313"/>
      <c r="C25" s="1445" t="s">
        <v>2355</v>
      </c>
      <c r="D25" s="1477" t="s">
        <v>359</v>
      </c>
      <c r="E25" s="1445" t="s">
        <v>359</v>
      </c>
      <c r="F25" s="1445" t="s">
        <v>2356</v>
      </c>
      <c r="G25" s="1477" t="s">
        <v>359</v>
      </c>
      <c r="H25" s="1445" t="s">
        <v>359</v>
      </c>
      <c r="I25" s="1445" t="s">
        <v>2357</v>
      </c>
      <c r="J25" s="1477" t="s">
        <v>2441</v>
      </c>
      <c r="K25" s="1445" t="s">
        <v>359</v>
      </c>
      <c r="L25" s="1445" t="s">
        <v>359</v>
      </c>
      <c r="M25" s="3225" t="s">
        <v>359</v>
      </c>
    </row>
    <row r="26" spans="1:14" ht="17.100000000000001" customHeight="1">
      <c r="A26" s="5953"/>
      <c r="B26" s="7313"/>
      <c r="C26" s="1445" t="s">
        <v>2358</v>
      </c>
      <c r="D26" s="1476" t="s">
        <v>359</v>
      </c>
      <c r="E26" s="1445" t="s">
        <v>359</v>
      </c>
      <c r="F26" s="1445" t="s">
        <v>2359</v>
      </c>
      <c r="G26" s="1476" t="s">
        <v>359</v>
      </c>
      <c r="H26" s="1445" t="s">
        <v>359</v>
      </c>
      <c r="I26" s="1445" t="s">
        <v>359</v>
      </c>
      <c r="J26" s="1445" t="s">
        <v>359</v>
      </c>
      <c r="K26" s="1445" t="s">
        <v>359</v>
      </c>
      <c r="L26" s="1445" t="s">
        <v>359</v>
      </c>
      <c r="M26" s="3225" t="s">
        <v>359</v>
      </c>
    </row>
    <row r="27" spans="1:14" ht="17.100000000000001" customHeight="1">
      <c r="A27" s="5953"/>
      <c r="B27" s="7313"/>
      <c r="C27" s="1444" t="s">
        <v>359</v>
      </c>
      <c r="D27" s="1444" t="s">
        <v>359</v>
      </c>
      <c r="E27" s="1444" t="s">
        <v>359</v>
      </c>
      <c r="F27" s="1444" t="s">
        <v>359</v>
      </c>
      <c r="G27" s="1444" t="s">
        <v>359</v>
      </c>
      <c r="H27" s="1444" t="s">
        <v>359</v>
      </c>
      <c r="I27" s="1444" t="s">
        <v>359</v>
      </c>
      <c r="J27" s="1444" t="s">
        <v>359</v>
      </c>
      <c r="K27" s="1444" t="s">
        <v>359</v>
      </c>
      <c r="L27" s="1444" t="s">
        <v>359</v>
      </c>
      <c r="M27" s="3227" t="s">
        <v>359</v>
      </c>
    </row>
    <row r="28" spans="1:14" ht="31.5" customHeight="1">
      <c r="A28" s="5953"/>
      <c r="B28" s="7313" t="s">
        <v>2360</v>
      </c>
      <c r="C28" s="1445" t="s">
        <v>359</v>
      </c>
      <c r="D28" s="1445" t="s">
        <v>359</v>
      </c>
      <c r="E28" s="1445" t="s">
        <v>359</v>
      </c>
      <c r="F28" s="1445" t="s">
        <v>359</v>
      </c>
      <c r="G28" s="1445" t="s">
        <v>359</v>
      </c>
      <c r="H28" s="1445" t="s">
        <v>359</v>
      </c>
      <c r="I28" s="1445" t="s">
        <v>359</v>
      </c>
      <c r="J28" s="1445" t="s">
        <v>359</v>
      </c>
      <c r="K28" s="1445" t="s">
        <v>359</v>
      </c>
      <c r="L28" s="1445" t="s">
        <v>359</v>
      </c>
      <c r="M28" s="3225" t="s">
        <v>359</v>
      </c>
    </row>
    <row r="29" spans="1:14" ht="29.25" customHeight="1">
      <c r="A29" s="5953"/>
      <c r="B29" s="7313"/>
      <c r="C29" s="3376" t="s">
        <v>2361</v>
      </c>
      <c r="D29" s="1486">
        <v>20482</v>
      </c>
      <c r="E29" s="1445" t="s">
        <v>359</v>
      </c>
      <c r="F29" s="1445" t="s">
        <v>2362</v>
      </c>
      <c r="G29" s="1477">
        <v>2022</v>
      </c>
      <c r="H29" s="1445" t="s">
        <v>359</v>
      </c>
      <c r="I29" s="1445" t="s">
        <v>2363</v>
      </c>
      <c r="J29" s="6966" t="s">
        <v>2830</v>
      </c>
      <c r="K29" s="6724"/>
      <c r="L29" s="6967"/>
      <c r="M29" s="3225" t="s">
        <v>359</v>
      </c>
    </row>
    <row r="30" spans="1:14" ht="15.75" customHeight="1">
      <c r="A30" s="5953"/>
      <c r="B30" s="7313"/>
      <c r="C30" s="1444" t="s">
        <v>359</v>
      </c>
      <c r="D30" s="1444" t="s">
        <v>359</v>
      </c>
      <c r="E30" s="1444" t="s">
        <v>359</v>
      </c>
      <c r="F30" s="1444" t="s">
        <v>359</v>
      </c>
      <c r="G30" s="1444" t="s">
        <v>359</v>
      </c>
      <c r="H30" s="1444" t="s">
        <v>359</v>
      </c>
      <c r="I30" s="1444" t="s">
        <v>359</v>
      </c>
      <c r="J30" s="1444" t="s">
        <v>359</v>
      </c>
      <c r="K30" s="1444" t="s">
        <v>359</v>
      </c>
      <c r="L30" s="1444" t="s">
        <v>359</v>
      </c>
      <c r="M30" s="3227" t="s">
        <v>359</v>
      </c>
    </row>
    <row r="31" spans="1:14" ht="17.100000000000001" customHeight="1">
      <c r="A31" s="5953"/>
      <c r="B31" s="7313" t="s">
        <v>2364</v>
      </c>
      <c r="C31" s="3554" t="s">
        <v>359</v>
      </c>
      <c r="D31" s="3554" t="s">
        <v>359</v>
      </c>
      <c r="E31" s="3554" t="s">
        <v>359</v>
      </c>
      <c r="F31" s="3554" t="s">
        <v>359</v>
      </c>
      <c r="G31" s="3554" t="s">
        <v>359</v>
      </c>
      <c r="H31" s="3554" t="s">
        <v>359</v>
      </c>
      <c r="I31" s="3554" t="s">
        <v>359</v>
      </c>
      <c r="J31" s="3554" t="s">
        <v>359</v>
      </c>
      <c r="K31" s="3554" t="s">
        <v>359</v>
      </c>
      <c r="L31" s="1445" t="s">
        <v>359</v>
      </c>
      <c r="M31" s="3225" t="s">
        <v>359</v>
      </c>
    </row>
    <row r="32" spans="1:14" ht="17.100000000000001" customHeight="1">
      <c r="A32" s="5953"/>
      <c r="B32" s="7313"/>
      <c r="C32" s="1445" t="s">
        <v>2365</v>
      </c>
      <c r="D32" s="3159">
        <v>2023</v>
      </c>
      <c r="E32" s="3554" t="s">
        <v>359</v>
      </c>
      <c r="F32" s="1445" t="s">
        <v>2366</v>
      </c>
      <c r="G32" s="3670">
        <v>2038</v>
      </c>
      <c r="H32" s="3554" t="s">
        <v>359</v>
      </c>
      <c r="I32" s="1445" t="s">
        <v>359</v>
      </c>
      <c r="J32" s="3554" t="s">
        <v>359</v>
      </c>
      <c r="K32" s="3554" t="s">
        <v>359</v>
      </c>
      <c r="L32" s="1445" t="s">
        <v>359</v>
      </c>
      <c r="M32" s="3225" t="s">
        <v>359</v>
      </c>
    </row>
    <row r="33" spans="1:13" ht="15.75" customHeight="1">
      <c r="A33" s="5953"/>
      <c r="B33" s="7313"/>
      <c r="C33" s="1444" t="s">
        <v>359</v>
      </c>
      <c r="D33" s="1444" t="s">
        <v>359</v>
      </c>
      <c r="E33" s="3558" t="s">
        <v>359</v>
      </c>
      <c r="F33" s="1444" t="s">
        <v>359</v>
      </c>
      <c r="G33" s="3558" t="s">
        <v>359</v>
      </c>
      <c r="H33" s="3558" t="s">
        <v>359</v>
      </c>
      <c r="I33" s="1444" t="s">
        <v>359</v>
      </c>
      <c r="J33" s="3558" t="s">
        <v>359</v>
      </c>
      <c r="K33" s="3558" t="s">
        <v>359</v>
      </c>
      <c r="L33" s="1444" t="s">
        <v>359</v>
      </c>
      <c r="M33" s="3227" t="s">
        <v>359</v>
      </c>
    </row>
    <row r="34" spans="1:13" ht="17.100000000000001" customHeight="1">
      <c r="A34" s="5953"/>
      <c r="B34" s="7320" t="s">
        <v>2367</v>
      </c>
      <c r="C34" s="2499" t="s">
        <v>359</v>
      </c>
      <c r="D34" s="2499" t="s">
        <v>359</v>
      </c>
      <c r="E34" s="2499" t="s">
        <v>359</v>
      </c>
      <c r="F34" s="2499" t="s">
        <v>359</v>
      </c>
      <c r="G34" s="2499" t="s">
        <v>359</v>
      </c>
      <c r="H34" s="2499" t="s">
        <v>359</v>
      </c>
      <c r="I34" s="2499" t="s">
        <v>359</v>
      </c>
      <c r="J34" s="2499" t="s">
        <v>359</v>
      </c>
      <c r="K34" s="2499" t="s">
        <v>359</v>
      </c>
      <c r="L34" s="2499" t="s">
        <v>359</v>
      </c>
      <c r="M34" s="3700" t="s">
        <v>359</v>
      </c>
    </row>
    <row r="35" spans="1:13" ht="17.100000000000001" customHeight="1">
      <c r="A35" s="5953"/>
      <c r="B35" s="7320"/>
      <c r="C35" s="2499" t="s">
        <v>359</v>
      </c>
      <c r="D35" s="2499" t="s">
        <v>359</v>
      </c>
      <c r="E35" s="2499" t="s">
        <v>359</v>
      </c>
      <c r="F35" s="3167" t="s">
        <v>2368</v>
      </c>
      <c r="G35" s="3167">
        <v>2023</v>
      </c>
      <c r="H35" s="3167" t="s">
        <v>2369</v>
      </c>
      <c r="I35" s="3167">
        <v>2024</v>
      </c>
      <c r="J35" s="3167" t="s">
        <v>2370</v>
      </c>
      <c r="K35" s="3167">
        <v>2025</v>
      </c>
      <c r="L35" s="3167" t="s">
        <v>2371</v>
      </c>
      <c r="M35" s="3312">
        <v>2026</v>
      </c>
    </row>
    <row r="36" spans="1:13" ht="17.100000000000001" customHeight="1">
      <c r="A36" s="5953"/>
      <c r="B36" s="7320"/>
      <c r="C36" s="2499" t="s">
        <v>359</v>
      </c>
      <c r="D36" s="2499" t="s">
        <v>359</v>
      </c>
      <c r="E36" s="2389" t="s">
        <v>359</v>
      </c>
      <c r="F36" s="3381" t="s">
        <v>359</v>
      </c>
      <c r="G36" s="3187">
        <v>30482</v>
      </c>
      <c r="H36" s="3371" t="s">
        <v>359</v>
      </c>
      <c r="I36" s="3187">
        <v>40482</v>
      </c>
      <c r="J36" s="3371" t="s">
        <v>359</v>
      </c>
      <c r="K36" s="3187">
        <v>50482</v>
      </c>
      <c r="L36" s="3371" t="s">
        <v>359</v>
      </c>
      <c r="M36" s="3701">
        <v>60482</v>
      </c>
    </row>
    <row r="37" spans="1:13" ht="17.100000000000001" customHeight="1">
      <c r="A37" s="5953"/>
      <c r="B37" s="7320"/>
      <c r="C37" s="2499" t="s">
        <v>359</v>
      </c>
      <c r="D37" s="3960" t="s">
        <v>2372</v>
      </c>
      <c r="E37" s="3960">
        <v>2027</v>
      </c>
      <c r="F37" s="3960" t="s">
        <v>2373</v>
      </c>
      <c r="G37" s="3960">
        <v>2028</v>
      </c>
      <c r="H37" s="3960" t="s">
        <v>2374</v>
      </c>
      <c r="I37" s="3960">
        <v>2029</v>
      </c>
      <c r="J37" s="3960" t="s">
        <v>2375</v>
      </c>
      <c r="K37" s="3960">
        <v>2030</v>
      </c>
      <c r="L37" s="3960" t="s">
        <v>2376</v>
      </c>
      <c r="M37" s="3961">
        <v>2031</v>
      </c>
    </row>
    <row r="38" spans="1:13" ht="17.100000000000001" customHeight="1">
      <c r="A38" s="5953"/>
      <c r="B38" s="7320"/>
      <c r="C38" s="2499" t="s">
        <v>359</v>
      </c>
      <c r="D38" s="3672" t="s">
        <v>359</v>
      </c>
      <c r="E38" s="3187">
        <v>70482</v>
      </c>
      <c r="F38" s="3371" t="s">
        <v>359</v>
      </c>
      <c r="G38" s="3187">
        <v>80482</v>
      </c>
      <c r="H38" s="3371" t="s">
        <v>359</v>
      </c>
      <c r="I38" s="3187">
        <v>90482</v>
      </c>
      <c r="J38" s="3371" t="s">
        <v>359</v>
      </c>
      <c r="K38" s="3187">
        <v>100482</v>
      </c>
      <c r="L38" s="3371" t="s">
        <v>359</v>
      </c>
      <c r="M38" s="3701">
        <v>110482</v>
      </c>
    </row>
    <row r="39" spans="1:13" ht="17.100000000000001" customHeight="1">
      <c r="A39" s="5953"/>
      <c r="B39" s="7320"/>
      <c r="C39" s="2499" t="s">
        <v>359</v>
      </c>
      <c r="D39" s="3167" t="s">
        <v>2377</v>
      </c>
      <c r="E39" s="3167">
        <v>2032</v>
      </c>
      <c r="F39" s="3167" t="s">
        <v>2378</v>
      </c>
      <c r="G39" s="3167">
        <v>2033</v>
      </c>
      <c r="H39" s="3167" t="s">
        <v>2379</v>
      </c>
      <c r="I39" s="3167">
        <v>2034</v>
      </c>
      <c r="J39" s="3167" t="s">
        <v>2380</v>
      </c>
      <c r="K39" s="3167">
        <v>2035</v>
      </c>
      <c r="L39" s="3167" t="s">
        <v>2381</v>
      </c>
      <c r="M39" s="3312">
        <v>2036</v>
      </c>
    </row>
    <row r="40" spans="1:13" ht="17.100000000000001" customHeight="1">
      <c r="A40" s="5953"/>
      <c r="B40" s="7320"/>
      <c r="C40" s="2499" t="s">
        <v>359</v>
      </c>
      <c r="D40" s="3672" t="s">
        <v>359</v>
      </c>
      <c r="E40" s="3187">
        <v>120482</v>
      </c>
      <c r="F40" s="3371" t="s">
        <v>359</v>
      </c>
      <c r="G40" s="3187">
        <v>130482</v>
      </c>
      <c r="H40" s="3371" t="s">
        <v>359</v>
      </c>
      <c r="I40" s="3187">
        <v>140482</v>
      </c>
      <c r="J40" s="3371" t="s">
        <v>359</v>
      </c>
      <c r="K40" s="3187">
        <v>150482</v>
      </c>
      <c r="L40" s="3371" t="s">
        <v>359</v>
      </c>
      <c r="M40" s="3701">
        <v>160482</v>
      </c>
    </row>
    <row r="41" spans="1:13" ht="17.100000000000001" customHeight="1">
      <c r="A41" s="5953"/>
      <c r="B41" s="7320"/>
      <c r="C41" s="2499" t="s">
        <v>359</v>
      </c>
      <c r="D41" s="3185" t="s">
        <v>2382</v>
      </c>
      <c r="E41" s="3185">
        <v>2037</v>
      </c>
      <c r="F41" s="3185" t="s">
        <v>2383</v>
      </c>
      <c r="G41" s="3185">
        <v>2038</v>
      </c>
      <c r="H41" s="3185" t="s">
        <v>2384</v>
      </c>
      <c r="I41" s="1729" t="s">
        <v>359</v>
      </c>
      <c r="J41" s="2389" t="s">
        <v>359</v>
      </c>
      <c r="K41" s="2389" t="s">
        <v>359</v>
      </c>
      <c r="L41" s="2389" t="s">
        <v>359</v>
      </c>
      <c r="M41" s="3396" t="s">
        <v>359</v>
      </c>
    </row>
    <row r="42" spans="1:13" ht="15" customHeight="1">
      <c r="A42" s="5953"/>
      <c r="B42" s="7320"/>
      <c r="C42" s="2499" t="s">
        <v>359</v>
      </c>
      <c r="D42" s="3674" t="s">
        <v>359</v>
      </c>
      <c r="E42" s="3344">
        <v>170482</v>
      </c>
      <c r="F42" s="7321">
        <v>180482</v>
      </c>
      <c r="G42" s="6645"/>
      <c r="H42" s="7321">
        <v>180482</v>
      </c>
      <c r="I42" s="6645"/>
      <c r="J42" s="2389"/>
      <c r="K42" s="2389"/>
      <c r="L42" s="2389"/>
      <c r="M42" s="3396" t="s">
        <v>359</v>
      </c>
    </row>
    <row r="43" spans="1:13" ht="15.75" customHeight="1">
      <c r="A43" s="5953"/>
      <c r="B43" s="7320"/>
      <c r="C43" s="3677" t="s">
        <v>359</v>
      </c>
      <c r="D43" s="3677" t="s">
        <v>359</v>
      </c>
      <c r="E43" s="1729" t="s">
        <v>359</v>
      </c>
      <c r="F43" s="1729" t="s">
        <v>359</v>
      </c>
      <c r="G43" s="1729" t="s">
        <v>359</v>
      </c>
      <c r="H43" s="1729" t="s">
        <v>359</v>
      </c>
      <c r="I43" s="1729" t="s">
        <v>359</v>
      </c>
      <c r="J43" s="1729" t="s">
        <v>359</v>
      </c>
      <c r="K43" s="1729" t="s">
        <v>359</v>
      </c>
      <c r="L43" s="1729" t="s">
        <v>359</v>
      </c>
      <c r="M43" s="3702" t="s">
        <v>359</v>
      </c>
    </row>
    <row r="44" spans="1:13" ht="15.75" customHeight="1">
      <c r="A44" s="5953"/>
      <c r="B44" s="7313" t="s">
        <v>2385</v>
      </c>
      <c r="C44" s="1445" t="s">
        <v>359</v>
      </c>
      <c r="D44" s="1445" t="s">
        <v>359</v>
      </c>
      <c r="E44" s="1445" t="s">
        <v>359</v>
      </c>
      <c r="F44" s="1445" t="s">
        <v>359</v>
      </c>
      <c r="G44" s="1445" t="s">
        <v>359</v>
      </c>
      <c r="H44" s="1445" t="s">
        <v>359</v>
      </c>
      <c r="I44" s="1445" t="s">
        <v>359</v>
      </c>
      <c r="J44" s="1445" t="s">
        <v>359</v>
      </c>
      <c r="K44" s="1445" t="s">
        <v>359</v>
      </c>
      <c r="L44" s="1445" t="s">
        <v>359</v>
      </c>
      <c r="M44" s="3225" t="s">
        <v>359</v>
      </c>
    </row>
    <row r="45" spans="1:13" ht="17.100000000000001" customHeight="1">
      <c r="A45" s="5953"/>
      <c r="B45" s="7313"/>
      <c r="C45" s="1445" t="s">
        <v>359</v>
      </c>
      <c r="D45" s="1445" t="s">
        <v>93</v>
      </c>
      <c r="E45" s="1444" t="s">
        <v>95</v>
      </c>
      <c r="F45" s="6443" t="s">
        <v>2386</v>
      </c>
      <c r="G45" s="6341" t="s">
        <v>103</v>
      </c>
      <c r="H45" s="6444"/>
      <c r="I45" s="6444"/>
      <c r="J45" s="7322"/>
      <c r="K45" s="1445" t="s">
        <v>2387</v>
      </c>
      <c r="L45" s="6341" t="s">
        <v>2430</v>
      </c>
      <c r="M45" s="6342"/>
    </row>
    <row r="46" spans="1:13" ht="17.100000000000001" customHeight="1">
      <c r="A46" s="5953"/>
      <c r="B46" s="7313"/>
      <c r="C46" s="1445" t="s">
        <v>359</v>
      </c>
      <c r="D46" s="1477" t="s">
        <v>2441</v>
      </c>
      <c r="E46" s="1472" t="s">
        <v>359</v>
      </c>
      <c r="F46" s="6443"/>
      <c r="G46" s="7323"/>
      <c r="H46" s="7309"/>
      <c r="I46" s="7309"/>
      <c r="J46" s="7324"/>
      <c r="K46" s="1445" t="s">
        <v>359</v>
      </c>
      <c r="L46" s="7323"/>
      <c r="M46" s="7310"/>
    </row>
    <row r="47" spans="1:13" ht="31.5" customHeight="1">
      <c r="A47" s="5953"/>
      <c r="B47" s="7313"/>
      <c r="C47" s="1445" t="s">
        <v>359</v>
      </c>
      <c r="D47" s="1445" t="s">
        <v>359</v>
      </c>
      <c r="E47" s="1445" t="s">
        <v>359</v>
      </c>
      <c r="F47" s="1445" t="s">
        <v>359</v>
      </c>
      <c r="G47" s="1445" t="s">
        <v>359</v>
      </c>
      <c r="H47" s="1445" t="s">
        <v>359</v>
      </c>
      <c r="I47" s="1445" t="s">
        <v>359</v>
      </c>
      <c r="J47" s="1445" t="s">
        <v>359</v>
      </c>
      <c r="K47" s="1445" t="s">
        <v>359</v>
      </c>
      <c r="L47" s="1445" t="s">
        <v>359</v>
      </c>
      <c r="M47" s="3225" t="s">
        <v>359</v>
      </c>
    </row>
    <row r="48" spans="1:13" ht="31.5" customHeight="1">
      <c r="A48" s="5953"/>
      <c r="B48" s="2396" t="s">
        <v>2388</v>
      </c>
      <c r="C48" s="6716" t="s">
        <v>2831</v>
      </c>
      <c r="D48" s="6716"/>
      <c r="E48" s="6716"/>
      <c r="F48" s="6716"/>
      <c r="G48" s="6716"/>
      <c r="H48" s="6716"/>
      <c r="I48" s="6716"/>
      <c r="J48" s="6716"/>
      <c r="K48" s="6716"/>
      <c r="L48" s="6716"/>
      <c r="M48" s="7117"/>
    </row>
    <row r="49" spans="1:14" ht="44.25" customHeight="1">
      <c r="A49" s="5953"/>
      <c r="B49" s="2396" t="s">
        <v>2390</v>
      </c>
      <c r="C49" s="6738" t="s">
        <v>2832</v>
      </c>
      <c r="D49" s="6738"/>
      <c r="E49" s="6738"/>
      <c r="F49" s="6738"/>
      <c r="G49" s="6738"/>
      <c r="H49" s="6738"/>
      <c r="I49" s="6738"/>
      <c r="J49" s="6738"/>
      <c r="K49" s="6738"/>
      <c r="L49" s="6738"/>
      <c r="M49" s="7316"/>
      <c r="N49" s="1639"/>
    </row>
    <row r="50" spans="1:14" ht="33.75" customHeight="1">
      <c r="A50" s="5953"/>
      <c r="B50" s="2396" t="s">
        <v>2392</v>
      </c>
      <c r="C50" s="6143">
        <v>30</v>
      </c>
      <c r="D50" s="6143"/>
      <c r="E50" s="6143"/>
      <c r="F50" s="6143"/>
      <c r="G50" s="6143"/>
      <c r="H50" s="6143"/>
      <c r="I50" s="6143"/>
      <c r="J50" s="6143"/>
      <c r="K50" s="6143"/>
      <c r="L50" s="6143"/>
      <c r="M50" s="6340"/>
    </row>
    <row r="51" spans="1:14" ht="15.75" customHeight="1">
      <c r="A51" s="5954"/>
      <c r="B51" s="2396" t="s">
        <v>2393</v>
      </c>
      <c r="C51" s="6143">
        <v>2021</v>
      </c>
      <c r="D51" s="6143"/>
      <c r="E51" s="6143"/>
      <c r="F51" s="6143"/>
      <c r="G51" s="6143"/>
      <c r="H51" s="6143"/>
      <c r="I51" s="6143"/>
      <c r="J51" s="6143"/>
      <c r="K51" s="6143"/>
      <c r="L51" s="6143"/>
      <c r="M51" s="6340"/>
    </row>
    <row r="52" spans="1:14" ht="15.75" customHeight="1">
      <c r="A52" s="7299" t="s">
        <v>2394</v>
      </c>
      <c r="B52" s="2396" t="s">
        <v>2395</v>
      </c>
      <c r="C52" s="6143" t="s">
        <v>2432</v>
      </c>
      <c r="D52" s="6143"/>
      <c r="E52" s="6143"/>
      <c r="F52" s="6143"/>
      <c r="G52" s="6143"/>
      <c r="H52" s="6143"/>
      <c r="I52" s="6143"/>
      <c r="J52" s="6143"/>
      <c r="K52" s="6143"/>
      <c r="L52" s="6143"/>
      <c r="M52" s="6340"/>
    </row>
    <row r="53" spans="1:14" ht="15.75" customHeight="1">
      <c r="A53" s="5946"/>
      <c r="B53" s="2396" t="s">
        <v>2396</v>
      </c>
      <c r="C53" s="6143" t="s">
        <v>2433</v>
      </c>
      <c r="D53" s="6143"/>
      <c r="E53" s="6143"/>
      <c r="F53" s="6143"/>
      <c r="G53" s="6143"/>
      <c r="H53" s="6143"/>
      <c r="I53" s="6143"/>
      <c r="J53" s="6143"/>
      <c r="K53" s="6143"/>
      <c r="L53" s="6143"/>
      <c r="M53" s="6340"/>
    </row>
    <row r="54" spans="1:14" ht="15.75" customHeight="1">
      <c r="A54" s="5946"/>
      <c r="B54" s="2396" t="s">
        <v>2398</v>
      </c>
      <c r="C54" s="6143" t="s">
        <v>289</v>
      </c>
      <c r="D54" s="6143"/>
      <c r="E54" s="6143"/>
      <c r="F54" s="6143"/>
      <c r="G54" s="6143"/>
      <c r="H54" s="6143"/>
      <c r="I54" s="6143"/>
      <c r="J54" s="6143"/>
      <c r="K54" s="6143"/>
      <c r="L54" s="6143"/>
      <c r="M54" s="6340"/>
    </row>
    <row r="55" spans="1:14" ht="15.75" customHeight="1">
      <c r="A55" s="5946"/>
      <c r="B55" s="2396" t="s">
        <v>2399</v>
      </c>
      <c r="C55" s="6143" t="s">
        <v>2434</v>
      </c>
      <c r="D55" s="6143"/>
      <c r="E55" s="6143"/>
      <c r="F55" s="6143"/>
      <c r="G55" s="6143"/>
      <c r="H55" s="6143"/>
      <c r="I55" s="6143"/>
      <c r="J55" s="6143"/>
      <c r="K55" s="6143"/>
      <c r="L55" s="6143"/>
      <c r="M55" s="6340"/>
    </row>
    <row r="56" spans="1:14" ht="15.75" customHeight="1">
      <c r="A56" s="5946"/>
      <c r="B56" s="2396" t="s">
        <v>2400</v>
      </c>
      <c r="C56" s="7301" t="s">
        <v>379</v>
      </c>
      <c r="D56" s="7301"/>
      <c r="E56" s="7301"/>
      <c r="F56" s="7301"/>
      <c r="G56" s="7301"/>
      <c r="H56" s="7301"/>
      <c r="I56" s="7301"/>
      <c r="J56" s="7301"/>
      <c r="K56" s="7301"/>
      <c r="L56" s="7301"/>
      <c r="M56" s="7302"/>
    </row>
    <row r="57" spans="1:14" ht="15.75" customHeight="1">
      <c r="A57" s="5959"/>
      <c r="B57" s="2396" t="s">
        <v>2401</v>
      </c>
      <c r="C57" s="6143" t="s">
        <v>2435</v>
      </c>
      <c r="D57" s="6143"/>
      <c r="E57" s="6143"/>
      <c r="F57" s="6143"/>
      <c r="G57" s="6143"/>
      <c r="H57" s="6143"/>
      <c r="I57" s="6143"/>
      <c r="J57" s="6143"/>
      <c r="K57" s="6143"/>
      <c r="L57" s="6143"/>
      <c r="M57" s="6340"/>
    </row>
    <row r="58" spans="1:14" ht="15.75" customHeight="1">
      <c r="A58" s="7300" t="s">
        <v>2402</v>
      </c>
      <c r="B58" s="2396" t="s">
        <v>2403</v>
      </c>
      <c r="C58" s="6143" t="s">
        <v>1132</v>
      </c>
      <c r="D58" s="6143"/>
      <c r="E58" s="6143"/>
      <c r="F58" s="6143"/>
      <c r="G58" s="6143"/>
      <c r="H58" s="6143"/>
      <c r="I58" s="6143"/>
      <c r="J58" s="6143"/>
      <c r="K58" s="6143"/>
      <c r="L58" s="6143"/>
      <c r="M58" s="6340"/>
    </row>
    <row r="59" spans="1:14" ht="18.75" customHeight="1">
      <c r="A59" s="5946"/>
      <c r="B59" s="2396" t="s">
        <v>2404</v>
      </c>
      <c r="C59" s="6143" t="s">
        <v>2684</v>
      </c>
      <c r="D59" s="6143"/>
      <c r="E59" s="6143"/>
      <c r="F59" s="6143"/>
      <c r="G59" s="6143"/>
      <c r="H59" s="6143"/>
      <c r="I59" s="6143"/>
      <c r="J59" s="6143"/>
      <c r="K59" s="6143"/>
      <c r="L59" s="6143"/>
      <c r="M59" s="6340"/>
    </row>
    <row r="60" spans="1:14" ht="24.75" customHeight="1">
      <c r="A60" s="5959"/>
      <c r="B60" s="2396" t="s">
        <v>244</v>
      </c>
      <c r="C60" s="6143" t="s">
        <v>289</v>
      </c>
      <c r="D60" s="6143"/>
      <c r="E60" s="6143"/>
      <c r="F60" s="6143"/>
      <c r="G60" s="6143"/>
      <c r="H60" s="6143"/>
      <c r="I60" s="6143"/>
      <c r="J60" s="6143"/>
      <c r="K60" s="6143"/>
      <c r="L60" s="6143"/>
      <c r="M60" s="6340"/>
    </row>
    <row r="61" spans="1:14" ht="94.5" customHeight="1">
      <c r="A61" s="1733" t="s">
        <v>2406</v>
      </c>
      <c r="B61" s="3704" t="s">
        <v>359</v>
      </c>
      <c r="C61" s="7314" t="s">
        <v>2833</v>
      </c>
      <c r="D61" s="7314"/>
      <c r="E61" s="7314"/>
      <c r="F61" s="7314"/>
      <c r="G61" s="7314"/>
      <c r="H61" s="7314"/>
      <c r="I61" s="7314"/>
      <c r="J61" s="7314"/>
      <c r="K61" s="7314"/>
      <c r="L61" s="7314"/>
      <c r="M61" s="7315"/>
    </row>
  </sheetData>
  <mergeCells count="53">
    <mergeCell ref="A15:A51"/>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B28:B30"/>
    <mergeCell ref="B8:B10"/>
    <mergeCell ref="C10:D10"/>
    <mergeCell ref="F10:G10"/>
    <mergeCell ref="I10:J10"/>
    <mergeCell ref="C61:M61"/>
    <mergeCell ref="C15:M15"/>
    <mergeCell ref="C57:M57"/>
    <mergeCell ref="C50:M50"/>
    <mergeCell ref="C51:M51"/>
    <mergeCell ref="C52:M52"/>
    <mergeCell ref="C53:M53"/>
    <mergeCell ref="C54:M54"/>
    <mergeCell ref="C58:M58"/>
    <mergeCell ref="C59:M59"/>
    <mergeCell ref="C60:M60"/>
    <mergeCell ref="C14:D14"/>
    <mergeCell ref="F14:M14"/>
    <mergeCell ref="C11:M11"/>
    <mergeCell ref="C12:M12"/>
    <mergeCell ref="I4:M4"/>
    <mergeCell ref="C5:M5"/>
    <mergeCell ref="B1:M1"/>
    <mergeCell ref="A52:A57"/>
    <mergeCell ref="A58:A60"/>
    <mergeCell ref="C55:M55"/>
    <mergeCell ref="C56:M56"/>
    <mergeCell ref="C2:M2"/>
    <mergeCell ref="C3:M3"/>
    <mergeCell ref="F4:G4"/>
    <mergeCell ref="C9:D9"/>
    <mergeCell ref="I9:J9"/>
    <mergeCell ref="F9:G9"/>
    <mergeCell ref="D6:M6"/>
    <mergeCell ref="I7:M7"/>
    <mergeCell ref="A2:A14"/>
    <mergeCell ref="C7:D7"/>
    <mergeCell ref="C13:M13"/>
  </mergeCells>
  <hyperlinks>
    <hyperlink ref="C56" r:id="rId1"/>
  </hyperlinks>
  <pageMargins left="0.7" right="0.7" top="0.75" bottom="0.75" header="0.51180555555555496" footer="0.51180555555555496"/>
  <pageSetup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P62"/>
  <sheetViews>
    <sheetView zoomScale="65" zoomScaleNormal="65" workbookViewId="0">
      <selection activeCell="H4" sqref="H4:H5"/>
    </sheetView>
  </sheetViews>
  <sheetFormatPr baseColWidth="10" defaultColWidth="9.140625" defaultRowHeight="15.75"/>
  <cols>
    <col min="1" max="1" width="29" style="1359" customWidth="1"/>
    <col min="2" max="2" width="29.7109375" style="1359" customWidth="1"/>
    <col min="3" max="13" width="11.42578125" style="1399" customWidth="1"/>
    <col min="14" max="16384" width="9.140625" style="1359"/>
  </cols>
  <sheetData>
    <row r="1" spans="1:16" ht="20.25" customHeight="1">
      <c r="A1" s="2049" t="s">
        <v>359</v>
      </c>
      <c r="B1" s="6596" t="s">
        <v>2834</v>
      </c>
      <c r="C1" s="6596"/>
      <c r="D1" s="6596"/>
      <c r="E1" s="6596"/>
      <c r="F1" s="6596"/>
      <c r="G1" s="6596"/>
      <c r="H1" s="6596"/>
      <c r="I1" s="6596"/>
      <c r="J1" s="6596"/>
      <c r="K1" s="6596"/>
      <c r="L1" s="6596"/>
      <c r="M1" s="6597"/>
    </row>
    <row r="2" spans="1:16" ht="54" customHeight="1">
      <c r="A2" s="5966" t="s">
        <v>2329</v>
      </c>
      <c r="B2" s="2450" t="s">
        <v>2330</v>
      </c>
      <c r="C2" s="6073" t="s">
        <v>1434</v>
      </c>
      <c r="D2" s="6073"/>
      <c r="E2" s="6073"/>
      <c r="F2" s="6073"/>
      <c r="G2" s="6073"/>
      <c r="H2" s="6073"/>
      <c r="I2" s="6073"/>
      <c r="J2" s="6073"/>
      <c r="K2" s="6073"/>
      <c r="L2" s="6073"/>
      <c r="M2" s="6074"/>
    </row>
    <row r="3" spans="1:16" ht="66.75" customHeight="1">
      <c r="A3" s="5967"/>
      <c r="B3" s="3692" t="s">
        <v>2643</v>
      </c>
      <c r="C3" s="6442" t="s">
        <v>2835</v>
      </c>
      <c r="D3" s="6442"/>
      <c r="E3" s="6442"/>
      <c r="F3" s="6442"/>
      <c r="G3" s="6442"/>
      <c r="H3" s="6442"/>
      <c r="I3" s="6442"/>
      <c r="J3" s="6442"/>
      <c r="K3" s="6442"/>
      <c r="L3" s="6442"/>
      <c r="M3" s="6489"/>
    </row>
    <row r="4" spans="1:16" ht="69" customHeight="1">
      <c r="A4" s="5967"/>
      <c r="B4" s="7336" t="s">
        <v>240</v>
      </c>
      <c r="C4" s="7330" t="s">
        <v>95</v>
      </c>
      <c r="D4" s="7332"/>
      <c r="E4" s="7332"/>
      <c r="F4" s="7326" t="s">
        <v>2826</v>
      </c>
      <c r="G4" s="7327"/>
      <c r="H4" s="7334" t="s">
        <v>437</v>
      </c>
      <c r="I4" s="6341"/>
      <c r="J4" s="6444"/>
      <c r="K4" s="6444"/>
      <c r="L4" s="6444"/>
      <c r="M4" s="6484"/>
    </row>
    <row r="5" spans="1:16" ht="21.75" customHeight="1">
      <c r="A5" s="5967"/>
      <c r="B5" s="7337"/>
      <c r="C5" s="7331"/>
      <c r="D5" s="7333"/>
      <c r="E5" s="7333"/>
      <c r="F5" s="7328"/>
      <c r="G5" s="7329"/>
      <c r="H5" s="7335"/>
      <c r="I5" s="7323"/>
      <c r="J5" s="7309"/>
      <c r="K5" s="7309"/>
      <c r="L5" s="7309"/>
      <c r="M5" s="7325"/>
    </row>
    <row r="6" spans="1:16" ht="32.25" customHeight="1">
      <c r="A6" s="5967"/>
      <c r="B6" s="3694" t="s">
        <v>2333</v>
      </c>
      <c r="C6" s="6442"/>
      <c r="D6" s="6442"/>
      <c r="E6" s="6442"/>
      <c r="F6" s="6442"/>
      <c r="G6" s="6442"/>
      <c r="H6" s="6442"/>
      <c r="I6" s="6442"/>
      <c r="J6" s="6442"/>
      <c r="K6" s="6442"/>
      <c r="L6" s="6442"/>
      <c r="M6" s="6489"/>
    </row>
    <row r="7" spans="1:16" ht="15.75" customHeight="1">
      <c r="A7" s="5967"/>
      <c r="B7" s="3694" t="s">
        <v>2334</v>
      </c>
      <c r="C7" s="1444"/>
      <c r="D7" s="6143"/>
      <c r="E7" s="6143"/>
      <c r="F7" s="6143"/>
      <c r="G7" s="6143"/>
      <c r="H7" s="6143"/>
      <c r="I7" s="6143"/>
      <c r="J7" s="6143"/>
      <c r="K7" s="6143"/>
      <c r="L7" s="6143"/>
      <c r="M7" s="6144"/>
    </row>
    <row r="8" spans="1:16" ht="47.25" customHeight="1">
      <c r="A8" s="5967"/>
      <c r="B8" s="3694" t="s">
        <v>2335</v>
      </c>
      <c r="C8" s="1474" t="s">
        <v>13</v>
      </c>
      <c r="D8" s="1474"/>
      <c r="E8" s="1445" t="s">
        <v>359</v>
      </c>
      <c r="F8" s="1445" t="s">
        <v>359</v>
      </c>
      <c r="G8" s="3376" t="s">
        <v>359</v>
      </c>
      <c r="H8" s="2433" t="s">
        <v>244</v>
      </c>
      <c r="I8" s="6143" t="s">
        <v>21</v>
      </c>
      <c r="J8" s="6143"/>
      <c r="K8" s="6143"/>
      <c r="L8" s="6143"/>
      <c r="M8" s="6144"/>
    </row>
    <row r="9" spans="1:16" ht="21" customHeight="1">
      <c r="A9" s="5967"/>
      <c r="B9" s="7336" t="s">
        <v>2336</v>
      </c>
      <c r="C9" s="6444" t="s">
        <v>359</v>
      </c>
      <c r="D9" s="6444"/>
      <c r="E9" s="1858" t="s">
        <v>359</v>
      </c>
      <c r="F9" s="6444" t="s">
        <v>359</v>
      </c>
      <c r="G9" s="6444"/>
      <c r="H9" s="1858" t="s">
        <v>359</v>
      </c>
      <c r="I9" s="1445" t="s">
        <v>359</v>
      </c>
      <c r="J9" s="1445" t="s">
        <v>359</v>
      </c>
      <c r="K9" s="1445" t="s">
        <v>359</v>
      </c>
      <c r="L9" s="1445" t="s">
        <v>359</v>
      </c>
      <c r="M9" s="1739" t="s">
        <v>359</v>
      </c>
    </row>
    <row r="10" spans="1:16" ht="15.75" customHeight="1">
      <c r="A10" s="5967"/>
      <c r="B10" s="7336"/>
      <c r="C10" s="6442"/>
      <c r="D10" s="6442"/>
      <c r="E10" s="1445" t="s">
        <v>359</v>
      </c>
      <c r="F10" s="6442"/>
      <c r="G10" s="6442"/>
      <c r="H10" s="1445" t="s">
        <v>359</v>
      </c>
      <c r="I10" s="6442" t="s">
        <v>359</v>
      </c>
      <c r="J10" s="6442"/>
      <c r="K10" s="1445" t="s">
        <v>359</v>
      </c>
      <c r="L10" s="1445" t="s">
        <v>359</v>
      </c>
      <c r="M10" s="1739" t="s">
        <v>359</v>
      </c>
    </row>
    <row r="11" spans="1:16" ht="31.5" customHeight="1">
      <c r="A11" s="5967"/>
      <c r="B11" s="7337"/>
      <c r="C11" s="7309" t="s">
        <v>2337</v>
      </c>
      <c r="D11" s="7309"/>
      <c r="E11" s="3385" t="s">
        <v>359</v>
      </c>
      <c r="F11" s="7309" t="s">
        <v>2337</v>
      </c>
      <c r="G11" s="7309"/>
      <c r="H11" s="3385" t="s">
        <v>359</v>
      </c>
      <c r="I11" s="6458" t="s">
        <v>2337</v>
      </c>
      <c r="J11" s="6458"/>
      <c r="K11" s="3385" t="s">
        <v>359</v>
      </c>
      <c r="L11" s="3385" t="s">
        <v>359</v>
      </c>
      <c r="M11" s="3387" t="s">
        <v>359</v>
      </c>
    </row>
    <row r="12" spans="1:16" ht="63.75" customHeight="1">
      <c r="A12" s="5967"/>
      <c r="B12" s="3694" t="s">
        <v>2338</v>
      </c>
      <c r="C12" s="7340" t="s">
        <v>2836</v>
      </c>
      <c r="D12" s="7340"/>
      <c r="E12" s="7340"/>
      <c r="F12" s="7340"/>
      <c r="G12" s="7340"/>
      <c r="H12" s="7340"/>
      <c r="I12" s="7340"/>
      <c r="J12" s="7340"/>
      <c r="K12" s="7340"/>
      <c r="L12" s="7340"/>
      <c r="M12" s="7341"/>
    </row>
    <row r="13" spans="1:16" ht="63" customHeight="1">
      <c r="A13" s="5967"/>
      <c r="B13" s="3694" t="s">
        <v>2689</v>
      </c>
      <c r="C13" s="6731" t="s">
        <v>2837</v>
      </c>
      <c r="D13" s="6731"/>
      <c r="E13" s="6731"/>
      <c r="F13" s="6731"/>
      <c r="G13" s="6731"/>
      <c r="H13" s="6731"/>
      <c r="I13" s="6731"/>
      <c r="J13" s="6731"/>
      <c r="K13" s="6731"/>
      <c r="L13" s="6731"/>
      <c r="M13" s="6732"/>
    </row>
    <row r="14" spans="1:16" ht="58.5" customHeight="1">
      <c r="A14" s="5967"/>
      <c r="B14" s="3694" t="s">
        <v>2649</v>
      </c>
      <c r="C14" s="6716" t="s">
        <v>2829</v>
      </c>
      <c r="D14" s="6716"/>
      <c r="E14" s="6716"/>
      <c r="F14" s="6716"/>
      <c r="G14" s="6716"/>
      <c r="H14" s="6716"/>
      <c r="I14" s="6716"/>
      <c r="J14" s="6716"/>
      <c r="K14" s="6716"/>
      <c r="L14" s="6716"/>
      <c r="M14" s="6717"/>
      <c r="P14" s="3691"/>
    </row>
    <row r="15" spans="1:16" ht="30.75" customHeight="1">
      <c r="A15" s="5967"/>
      <c r="B15" s="3693" t="s">
        <v>2651</v>
      </c>
      <c r="C15" s="6458" t="s">
        <v>283</v>
      </c>
      <c r="D15" s="7338"/>
      <c r="E15" s="3668" t="s">
        <v>108</v>
      </c>
      <c r="F15" s="7339" t="s">
        <v>1435</v>
      </c>
      <c r="G15" s="6458"/>
      <c r="H15" s="6458"/>
      <c r="I15" s="6458"/>
      <c r="J15" s="6458"/>
      <c r="K15" s="6458"/>
      <c r="L15" s="6458"/>
      <c r="M15" s="6459"/>
    </row>
    <row r="16" spans="1:16" ht="33.75" customHeight="1">
      <c r="A16" s="5953" t="s">
        <v>2340</v>
      </c>
      <c r="B16" s="3695" t="s">
        <v>230</v>
      </c>
      <c r="C16" s="7309" t="s">
        <v>2838</v>
      </c>
      <c r="D16" s="7309"/>
      <c r="E16" s="7309"/>
      <c r="F16" s="7309"/>
      <c r="G16" s="7309"/>
      <c r="H16" s="7309"/>
      <c r="I16" s="7309"/>
      <c r="J16" s="7309"/>
      <c r="K16" s="7309"/>
      <c r="L16" s="7309"/>
      <c r="M16" s="7325"/>
    </row>
    <row r="17" spans="1:13" ht="39" customHeight="1">
      <c r="A17" s="5953"/>
      <c r="B17" s="1631" t="s">
        <v>2652</v>
      </c>
      <c r="C17" s="6731" t="s">
        <v>2839</v>
      </c>
      <c r="D17" s="6731"/>
      <c r="E17" s="6731"/>
      <c r="F17" s="6731"/>
      <c r="G17" s="6731"/>
      <c r="H17" s="6731"/>
      <c r="I17" s="6731"/>
      <c r="J17" s="6731"/>
      <c r="K17" s="6731"/>
      <c r="L17" s="6731"/>
      <c r="M17" s="6732"/>
    </row>
    <row r="18" spans="1:13">
      <c r="A18" s="5953"/>
      <c r="B18" s="6181" t="s">
        <v>2341</v>
      </c>
      <c r="C18" s="1445" t="s">
        <v>359</v>
      </c>
      <c r="D18" s="1445" t="s">
        <v>359</v>
      </c>
      <c r="E18" s="1445" t="s">
        <v>359</v>
      </c>
      <c r="F18" s="1445" t="s">
        <v>359</v>
      </c>
      <c r="G18" s="1445" t="s">
        <v>359</v>
      </c>
      <c r="H18" s="1445" t="s">
        <v>359</v>
      </c>
      <c r="I18" s="1445" t="s">
        <v>359</v>
      </c>
      <c r="J18" s="1445" t="s">
        <v>359</v>
      </c>
      <c r="K18" s="1445" t="s">
        <v>359</v>
      </c>
      <c r="L18" s="1445" t="s">
        <v>359</v>
      </c>
      <c r="M18" s="1739" t="s">
        <v>359</v>
      </c>
    </row>
    <row r="19" spans="1:13">
      <c r="A19" s="5953"/>
      <c r="B19" s="6181"/>
      <c r="C19" s="1445" t="s">
        <v>359</v>
      </c>
      <c r="D19" s="1444" t="s">
        <v>359</v>
      </c>
      <c r="E19" s="1445" t="s">
        <v>359</v>
      </c>
      <c r="F19" s="1444" t="s">
        <v>359</v>
      </c>
      <c r="G19" s="1445" t="s">
        <v>359</v>
      </c>
      <c r="H19" s="1444" t="s">
        <v>359</v>
      </c>
      <c r="I19" s="1445" t="s">
        <v>359</v>
      </c>
      <c r="J19" s="1444" t="s">
        <v>359</v>
      </c>
      <c r="K19" s="1445" t="s">
        <v>359</v>
      </c>
      <c r="L19" s="1445" t="s">
        <v>359</v>
      </c>
      <c r="M19" s="1739" t="s">
        <v>359</v>
      </c>
    </row>
    <row r="20" spans="1:13">
      <c r="A20" s="5953"/>
      <c r="B20" s="6181"/>
      <c r="C20" s="1445" t="s">
        <v>2342</v>
      </c>
      <c r="D20" s="1476" t="s">
        <v>359</v>
      </c>
      <c r="E20" s="1445" t="s">
        <v>2343</v>
      </c>
      <c r="F20" s="1476" t="s">
        <v>359</v>
      </c>
      <c r="G20" s="1445" t="s">
        <v>2344</v>
      </c>
      <c r="H20" s="1476" t="s">
        <v>359</v>
      </c>
      <c r="I20" s="1445" t="s">
        <v>2345</v>
      </c>
      <c r="J20" s="1476" t="s">
        <v>2441</v>
      </c>
      <c r="K20" s="1445" t="s">
        <v>359</v>
      </c>
      <c r="L20" s="1445" t="s">
        <v>359</v>
      </c>
      <c r="M20" s="1739" t="s">
        <v>359</v>
      </c>
    </row>
    <row r="21" spans="1:13">
      <c r="A21" s="5953"/>
      <c r="B21" s="6181"/>
      <c r="C21" s="1445" t="s">
        <v>2346</v>
      </c>
      <c r="D21" s="1476" t="s">
        <v>359</v>
      </c>
      <c r="E21" s="1445" t="s">
        <v>2347</v>
      </c>
      <c r="F21" s="1476" t="s">
        <v>359</v>
      </c>
      <c r="G21" s="1445" t="s">
        <v>2348</v>
      </c>
      <c r="H21" s="1476" t="s">
        <v>359</v>
      </c>
      <c r="I21" s="1445" t="s">
        <v>359</v>
      </c>
      <c r="J21" s="1445" t="s">
        <v>359</v>
      </c>
      <c r="K21" s="1445" t="s">
        <v>359</v>
      </c>
      <c r="L21" s="1445" t="s">
        <v>359</v>
      </c>
      <c r="M21" s="1739" t="s">
        <v>359</v>
      </c>
    </row>
    <row r="22" spans="1:13" ht="15.75" customHeight="1">
      <c r="A22" s="5953"/>
      <c r="B22" s="6181"/>
      <c r="C22" s="1445" t="s">
        <v>2349</v>
      </c>
      <c r="D22" s="1476" t="s">
        <v>359</v>
      </c>
      <c r="E22" s="1445" t="s">
        <v>2350</v>
      </c>
      <c r="F22" s="1476" t="s">
        <v>359</v>
      </c>
      <c r="G22" s="1445" t="s">
        <v>359</v>
      </c>
      <c r="H22" s="1445" t="s">
        <v>359</v>
      </c>
      <c r="I22" s="1445" t="s">
        <v>359</v>
      </c>
      <c r="J22" s="1445" t="s">
        <v>359</v>
      </c>
      <c r="K22" s="1445" t="s">
        <v>359</v>
      </c>
      <c r="L22" s="1445" t="s">
        <v>359</v>
      </c>
      <c r="M22" s="1739" t="s">
        <v>359</v>
      </c>
    </row>
    <row r="23" spans="1:13">
      <c r="A23" s="5953"/>
      <c r="B23" s="6181"/>
      <c r="C23" s="1445" t="s">
        <v>105</v>
      </c>
      <c r="D23" s="1476" t="s">
        <v>359</v>
      </c>
      <c r="E23" s="1445" t="s">
        <v>2352</v>
      </c>
      <c r="F23" s="6442"/>
      <c r="G23" s="6442"/>
      <c r="H23" s="6442"/>
      <c r="I23" s="6442"/>
      <c r="J23" s="6442"/>
      <c r="K23" s="6442"/>
      <c r="L23" s="6442"/>
      <c r="M23" s="1741" t="s">
        <v>359</v>
      </c>
    </row>
    <row r="24" spans="1:13" ht="15.75" customHeight="1">
      <c r="A24" s="5953"/>
      <c r="B24" s="6182"/>
      <c r="C24" s="1444" t="s">
        <v>359</v>
      </c>
      <c r="D24" s="1444" t="s">
        <v>359</v>
      </c>
      <c r="E24" s="1444" t="s">
        <v>359</v>
      </c>
      <c r="F24" s="1444" t="s">
        <v>359</v>
      </c>
      <c r="G24" s="1444" t="s">
        <v>359</v>
      </c>
      <c r="H24" s="1444" t="s">
        <v>359</v>
      </c>
      <c r="I24" s="1444" t="s">
        <v>359</v>
      </c>
      <c r="J24" s="1444" t="s">
        <v>359</v>
      </c>
      <c r="K24" s="1444" t="s">
        <v>359</v>
      </c>
      <c r="L24" s="1444" t="s">
        <v>359</v>
      </c>
      <c r="M24" s="1741" t="s">
        <v>359</v>
      </c>
    </row>
    <row r="25" spans="1:13">
      <c r="A25" s="5953"/>
      <c r="B25" s="6181" t="s">
        <v>2354</v>
      </c>
      <c r="C25" s="1445" t="s">
        <v>359</v>
      </c>
      <c r="D25" s="1445" t="s">
        <v>359</v>
      </c>
      <c r="E25" s="1445" t="s">
        <v>359</v>
      </c>
      <c r="F25" s="1445" t="s">
        <v>359</v>
      </c>
      <c r="G25" s="1445" t="s">
        <v>359</v>
      </c>
      <c r="H25" s="1445" t="s">
        <v>359</v>
      </c>
      <c r="I25" s="1445" t="s">
        <v>359</v>
      </c>
      <c r="J25" s="1445" t="s">
        <v>359</v>
      </c>
      <c r="K25" s="1445" t="s">
        <v>359</v>
      </c>
      <c r="L25" s="1445" t="s">
        <v>359</v>
      </c>
      <c r="M25" s="1739" t="s">
        <v>359</v>
      </c>
    </row>
    <row r="26" spans="1:13">
      <c r="A26" s="5953"/>
      <c r="B26" s="6181"/>
      <c r="C26" s="1445" t="s">
        <v>2355</v>
      </c>
      <c r="D26" s="1477" t="s">
        <v>359</v>
      </c>
      <c r="E26" s="1445" t="s">
        <v>359</v>
      </c>
      <c r="F26" s="1445" t="s">
        <v>2356</v>
      </c>
      <c r="G26" s="3689" t="s">
        <v>359</v>
      </c>
      <c r="H26" s="1445" t="s">
        <v>359</v>
      </c>
      <c r="I26" s="1445" t="s">
        <v>2357</v>
      </c>
      <c r="J26" s="3690" t="s">
        <v>2441</v>
      </c>
      <c r="K26" s="1445" t="s">
        <v>359</v>
      </c>
      <c r="L26" s="1445" t="s">
        <v>359</v>
      </c>
      <c r="M26" s="1739" t="s">
        <v>359</v>
      </c>
    </row>
    <row r="27" spans="1:13">
      <c r="A27" s="5953"/>
      <c r="B27" s="6181"/>
      <c r="C27" s="1445" t="s">
        <v>2358</v>
      </c>
      <c r="D27" s="1476" t="s">
        <v>359</v>
      </c>
      <c r="E27" s="1445" t="s">
        <v>359</v>
      </c>
      <c r="F27" s="1445" t="s">
        <v>2359</v>
      </c>
      <c r="G27" s="1476" t="s">
        <v>359</v>
      </c>
      <c r="H27" s="1445" t="s">
        <v>359</v>
      </c>
      <c r="I27" s="1445" t="s">
        <v>359</v>
      </c>
      <c r="J27" s="1445" t="s">
        <v>359</v>
      </c>
      <c r="K27" s="1445" t="s">
        <v>359</v>
      </c>
      <c r="L27" s="1445" t="s">
        <v>359</v>
      </c>
      <c r="M27" s="1739" t="s">
        <v>359</v>
      </c>
    </row>
    <row r="28" spans="1:13">
      <c r="A28" s="5953"/>
      <c r="B28" s="6182"/>
      <c r="C28" s="1444" t="s">
        <v>359</v>
      </c>
      <c r="D28" s="1444" t="s">
        <v>359</v>
      </c>
      <c r="E28" s="1444" t="s">
        <v>359</v>
      </c>
      <c r="F28" s="1444" t="s">
        <v>359</v>
      </c>
      <c r="G28" s="1444" t="s">
        <v>359</v>
      </c>
      <c r="H28" s="1444" t="s">
        <v>359</v>
      </c>
      <c r="I28" s="1444" t="s">
        <v>359</v>
      </c>
      <c r="J28" s="1444" t="s">
        <v>359</v>
      </c>
      <c r="K28" s="1444" t="s">
        <v>359</v>
      </c>
      <c r="L28" s="1444" t="s">
        <v>359</v>
      </c>
      <c r="M28" s="1741" t="s">
        <v>359</v>
      </c>
    </row>
    <row r="29" spans="1:13" ht="32.25" customHeight="1">
      <c r="A29" s="5953"/>
      <c r="B29" s="7342" t="s">
        <v>2360</v>
      </c>
      <c r="C29" s="1445" t="s">
        <v>359</v>
      </c>
      <c r="D29" s="1445" t="s">
        <v>359</v>
      </c>
      <c r="E29" s="1445" t="s">
        <v>359</v>
      </c>
      <c r="F29" s="1445" t="s">
        <v>359</v>
      </c>
      <c r="G29" s="1445" t="s">
        <v>359</v>
      </c>
      <c r="H29" s="1445" t="s">
        <v>359</v>
      </c>
      <c r="I29" s="1445" t="s">
        <v>359</v>
      </c>
      <c r="J29" s="1445" t="s">
        <v>359</v>
      </c>
      <c r="K29" s="1445" t="s">
        <v>359</v>
      </c>
      <c r="L29" s="1445" t="s">
        <v>359</v>
      </c>
      <c r="M29" s="1739" t="s">
        <v>359</v>
      </c>
    </row>
    <row r="30" spans="1:13" ht="28.5" customHeight="1">
      <c r="A30" s="5953"/>
      <c r="B30" s="7336"/>
      <c r="C30" s="3376" t="s">
        <v>2361</v>
      </c>
      <c r="D30" s="1617">
        <v>750</v>
      </c>
      <c r="E30" s="1445" t="s">
        <v>359</v>
      </c>
      <c r="F30" s="1445" t="s">
        <v>2362</v>
      </c>
      <c r="G30" s="1477">
        <v>2022</v>
      </c>
      <c r="H30" s="1445" t="s">
        <v>359</v>
      </c>
      <c r="I30" s="1445" t="s">
        <v>2363</v>
      </c>
      <c r="J30" s="6791" t="s">
        <v>2840</v>
      </c>
      <c r="K30" s="6756"/>
      <c r="L30" s="6792"/>
      <c r="M30" s="1739" t="s">
        <v>359</v>
      </c>
    </row>
    <row r="31" spans="1:13" ht="21.75" customHeight="1">
      <c r="A31" s="5953"/>
      <c r="B31" s="7343"/>
      <c r="C31" s="1444" t="s">
        <v>359</v>
      </c>
      <c r="D31" s="1444" t="s">
        <v>359</v>
      </c>
      <c r="E31" s="1444" t="s">
        <v>359</v>
      </c>
      <c r="F31" s="1444" t="s">
        <v>359</v>
      </c>
      <c r="G31" s="1444" t="s">
        <v>359</v>
      </c>
      <c r="H31" s="1444" t="s">
        <v>359</v>
      </c>
      <c r="I31" s="1444" t="s">
        <v>359</v>
      </c>
      <c r="J31" s="1444" t="s">
        <v>359</v>
      </c>
      <c r="K31" s="1444" t="s">
        <v>359</v>
      </c>
      <c r="L31" s="1444" t="s">
        <v>359</v>
      </c>
      <c r="M31" s="1741" t="s">
        <v>359</v>
      </c>
    </row>
    <row r="32" spans="1:13">
      <c r="A32" s="5953"/>
      <c r="B32" s="6181" t="s">
        <v>2364</v>
      </c>
      <c r="C32" s="3554" t="s">
        <v>359</v>
      </c>
      <c r="D32" s="3554" t="s">
        <v>359</v>
      </c>
      <c r="E32" s="3554" t="s">
        <v>359</v>
      </c>
      <c r="F32" s="3554" t="s">
        <v>359</v>
      </c>
      <c r="G32" s="3554" t="s">
        <v>359</v>
      </c>
      <c r="H32" s="3554" t="s">
        <v>359</v>
      </c>
      <c r="I32" s="3554" t="s">
        <v>359</v>
      </c>
      <c r="J32" s="3554" t="s">
        <v>359</v>
      </c>
      <c r="K32" s="3554" t="s">
        <v>359</v>
      </c>
      <c r="L32" s="1445" t="s">
        <v>359</v>
      </c>
      <c r="M32" s="1739" t="s">
        <v>359</v>
      </c>
    </row>
    <row r="33" spans="1:13">
      <c r="A33" s="5953"/>
      <c r="B33" s="6181"/>
      <c r="C33" s="1445" t="s">
        <v>2365</v>
      </c>
      <c r="D33" s="3159">
        <v>2023</v>
      </c>
      <c r="E33" s="3554" t="s">
        <v>359</v>
      </c>
      <c r="F33" s="1445" t="s">
        <v>2366</v>
      </c>
      <c r="G33" s="3670">
        <v>2038</v>
      </c>
      <c r="H33" s="3554" t="s">
        <v>359</v>
      </c>
      <c r="I33" s="1445" t="s">
        <v>359</v>
      </c>
      <c r="J33" s="3554" t="s">
        <v>359</v>
      </c>
      <c r="K33" s="3554" t="s">
        <v>359</v>
      </c>
      <c r="L33" s="1445" t="s">
        <v>359</v>
      </c>
      <c r="M33" s="1739" t="s">
        <v>359</v>
      </c>
    </row>
    <row r="34" spans="1:13" ht="15.75" customHeight="1">
      <c r="A34" s="5953"/>
      <c r="B34" s="6182"/>
      <c r="C34" s="1444" t="s">
        <v>359</v>
      </c>
      <c r="D34" s="1444" t="s">
        <v>359</v>
      </c>
      <c r="E34" s="3558" t="s">
        <v>359</v>
      </c>
      <c r="F34" s="1444" t="s">
        <v>359</v>
      </c>
      <c r="G34" s="3558" t="s">
        <v>359</v>
      </c>
      <c r="H34" s="3558" t="s">
        <v>359</v>
      </c>
      <c r="I34" s="1444" t="s">
        <v>359</v>
      </c>
      <c r="J34" s="3558" t="s">
        <v>359</v>
      </c>
      <c r="K34" s="3558" t="s">
        <v>359</v>
      </c>
      <c r="L34" s="1444" t="s">
        <v>359</v>
      </c>
      <c r="M34" s="1741" t="s">
        <v>359</v>
      </c>
    </row>
    <row r="35" spans="1:13">
      <c r="A35" s="5953"/>
      <c r="B35" s="6181" t="s">
        <v>2367</v>
      </c>
      <c r="C35" s="2389" t="s">
        <v>359</v>
      </c>
      <c r="D35" s="2389" t="s">
        <v>359</v>
      </c>
      <c r="E35" s="2389" t="s">
        <v>359</v>
      </c>
      <c r="F35" s="2389" t="s">
        <v>359</v>
      </c>
      <c r="G35" s="2389" t="s">
        <v>359</v>
      </c>
      <c r="H35" s="2389" t="s">
        <v>359</v>
      </c>
      <c r="I35" s="2389" t="s">
        <v>359</v>
      </c>
      <c r="J35" s="2389" t="s">
        <v>359</v>
      </c>
      <c r="K35" s="2389" t="s">
        <v>359</v>
      </c>
      <c r="L35" s="2389" t="s">
        <v>359</v>
      </c>
      <c r="M35" s="2134" t="s">
        <v>359</v>
      </c>
    </row>
    <row r="36" spans="1:13">
      <c r="A36" s="5953"/>
      <c r="B36" s="6181"/>
      <c r="C36" s="2389" t="s">
        <v>359</v>
      </c>
      <c r="D36" s="2389" t="s">
        <v>359</v>
      </c>
      <c r="E36" s="2389"/>
      <c r="F36" s="3167" t="s">
        <v>2368</v>
      </c>
      <c r="G36" s="3167">
        <v>2023</v>
      </c>
      <c r="H36" s="3167" t="s">
        <v>2369</v>
      </c>
      <c r="I36" s="3167">
        <v>2024</v>
      </c>
      <c r="J36" s="3167" t="s">
        <v>2370</v>
      </c>
      <c r="K36" s="3167">
        <v>2025</v>
      </c>
      <c r="L36" s="3167" t="s">
        <v>2371</v>
      </c>
      <c r="M36" s="3168">
        <v>2026</v>
      </c>
    </row>
    <row r="37" spans="1:13">
      <c r="A37" s="5953"/>
      <c r="B37" s="6181"/>
      <c r="C37" s="2389" t="s">
        <v>359</v>
      </c>
      <c r="D37" s="2389" t="s">
        <v>359</v>
      </c>
      <c r="E37" s="2389" t="s">
        <v>359</v>
      </c>
      <c r="F37" s="3381" t="s">
        <v>359</v>
      </c>
      <c r="G37" s="3187">
        <v>1150</v>
      </c>
      <c r="H37" s="3371" t="s">
        <v>359</v>
      </c>
      <c r="I37" s="3187">
        <v>1550</v>
      </c>
      <c r="J37" s="3371" t="s">
        <v>359</v>
      </c>
      <c r="K37" s="3187">
        <v>1950</v>
      </c>
      <c r="L37" s="3371" t="s">
        <v>359</v>
      </c>
      <c r="M37" s="3372">
        <v>2350</v>
      </c>
    </row>
    <row r="38" spans="1:13">
      <c r="A38" s="5953"/>
      <c r="B38" s="6181"/>
      <c r="C38" s="2389" t="s">
        <v>359</v>
      </c>
      <c r="D38" s="1710" t="s">
        <v>2372</v>
      </c>
      <c r="E38" s="1710">
        <v>2027</v>
      </c>
      <c r="F38" s="1710" t="s">
        <v>2373</v>
      </c>
      <c r="G38" s="1710">
        <v>2028</v>
      </c>
      <c r="H38" s="1710" t="s">
        <v>2374</v>
      </c>
      <c r="I38" s="1710">
        <v>2029</v>
      </c>
      <c r="J38" s="1710" t="s">
        <v>2375</v>
      </c>
      <c r="K38" s="1710">
        <v>2030</v>
      </c>
      <c r="L38" s="1710" t="s">
        <v>2376</v>
      </c>
      <c r="M38" s="1821">
        <v>2031</v>
      </c>
    </row>
    <row r="39" spans="1:13">
      <c r="A39" s="5953"/>
      <c r="B39" s="6181"/>
      <c r="C39" s="2389" t="s">
        <v>359</v>
      </c>
      <c r="D39" s="3381" t="s">
        <v>359</v>
      </c>
      <c r="E39" s="3187">
        <v>2750</v>
      </c>
      <c r="F39" s="3371" t="s">
        <v>359</v>
      </c>
      <c r="G39" s="3187">
        <v>3150</v>
      </c>
      <c r="H39" s="3371" t="s">
        <v>359</v>
      </c>
      <c r="I39" s="3187">
        <v>3550</v>
      </c>
      <c r="J39" s="3371" t="s">
        <v>359</v>
      </c>
      <c r="K39" s="3187">
        <v>3950</v>
      </c>
      <c r="L39" s="3371" t="s">
        <v>359</v>
      </c>
      <c r="M39" s="3372">
        <v>4350</v>
      </c>
    </row>
    <row r="40" spans="1:13">
      <c r="A40" s="5953"/>
      <c r="B40" s="6181"/>
      <c r="C40" s="2389" t="s">
        <v>359</v>
      </c>
      <c r="D40" s="3167" t="s">
        <v>2377</v>
      </c>
      <c r="E40" s="3167">
        <v>2032</v>
      </c>
      <c r="F40" s="3167" t="s">
        <v>2378</v>
      </c>
      <c r="G40" s="3167">
        <v>2033</v>
      </c>
      <c r="H40" s="3167" t="s">
        <v>2379</v>
      </c>
      <c r="I40" s="3167">
        <v>2034</v>
      </c>
      <c r="J40" s="3167" t="s">
        <v>2380</v>
      </c>
      <c r="K40" s="3167">
        <v>2035</v>
      </c>
      <c r="L40" s="3167" t="s">
        <v>2381</v>
      </c>
      <c r="M40" s="3168">
        <v>2036</v>
      </c>
    </row>
    <row r="41" spans="1:13">
      <c r="A41" s="5953"/>
      <c r="B41" s="6181"/>
      <c r="C41" s="2389" t="s">
        <v>359</v>
      </c>
      <c r="D41" s="3381" t="s">
        <v>359</v>
      </c>
      <c r="E41" s="3187">
        <v>4750</v>
      </c>
      <c r="F41" s="3371" t="s">
        <v>359</v>
      </c>
      <c r="G41" s="3187">
        <v>5150</v>
      </c>
      <c r="H41" s="3371" t="s">
        <v>359</v>
      </c>
      <c r="I41" s="3187">
        <v>5550</v>
      </c>
      <c r="J41" s="3371" t="s">
        <v>359</v>
      </c>
      <c r="K41" s="3187">
        <v>5950</v>
      </c>
      <c r="L41" s="3371" t="s">
        <v>359</v>
      </c>
      <c r="M41" s="3372">
        <v>6350</v>
      </c>
    </row>
    <row r="42" spans="1:13">
      <c r="A42" s="5953"/>
      <c r="B42" s="6181"/>
      <c r="C42" s="2389" t="s">
        <v>359</v>
      </c>
      <c r="D42" s="3185" t="s">
        <v>2382</v>
      </c>
      <c r="E42" s="3185">
        <v>2037</v>
      </c>
      <c r="F42" s="3185" t="s">
        <v>2383</v>
      </c>
      <c r="G42" s="3185">
        <v>2038</v>
      </c>
      <c r="H42" s="3185" t="s">
        <v>2384</v>
      </c>
      <c r="I42" s="1729" t="s">
        <v>359</v>
      </c>
      <c r="J42" s="2389" t="s">
        <v>359</v>
      </c>
      <c r="K42" s="2389" t="s">
        <v>359</v>
      </c>
      <c r="L42" s="2389" t="s">
        <v>359</v>
      </c>
      <c r="M42" s="2134" t="s">
        <v>359</v>
      </c>
    </row>
    <row r="43" spans="1:13" ht="15" customHeight="1">
      <c r="A43" s="5953"/>
      <c r="B43" s="6181"/>
      <c r="C43" s="2389" t="s">
        <v>359</v>
      </c>
      <c r="D43" s="3374" t="s">
        <v>359</v>
      </c>
      <c r="E43" s="3344">
        <v>6750</v>
      </c>
      <c r="F43" s="5981">
        <v>7150</v>
      </c>
      <c r="G43" s="6645"/>
      <c r="H43" s="5981">
        <v>7150</v>
      </c>
      <c r="I43" s="6645"/>
      <c r="J43" s="2389"/>
      <c r="K43" s="2389"/>
      <c r="L43" s="2389"/>
      <c r="M43" s="2134" t="s">
        <v>359</v>
      </c>
    </row>
    <row r="44" spans="1:13" ht="15.75" customHeight="1">
      <c r="A44" s="5953"/>
      <c r="B44" s="6182"/>
      <c r="C44" s="1729" t="s">
        <v>359</v>
      </c>
      <c r="D44" s="1729" t="s">
        <v>359</v>
      </c>
      <c r="E44" s="1729" t="s">
        <v>359</v>
      </c>
      <c r="F44" s="1729" t="s">
        <v>359</v>
      </c>
      <c r="G44" s="1729" t="s">
        <v>359</v>
      </c>
      <c r="H44" s="1729" t="s">
        <v>359</v>
      </c>
      <c r="I44" s="1729" t="s">
        <v>359</v>
      </c>
      <c r="J44" s="1729" t="s">
        <v>359</v>
      </c>
      <c r="K44" s="1729" t="s">
        <v>359</v>
      </c>
      <c r="L44" s="1729" t="s">
        <v>359</v>
      </c>
      <c r="M44" s="3186" t="s">
        <v>359</v>
      </c>
    </row>
    <row r="45" spans="1:13" ht="15.75" customHeight="1">
      <c r="A45" s="5953"/>
      <c r="B45" s="6181" t="s">
        <v>2385</v>
      </c>
      <c r="C45" s="1445" t="s">
        <v>359</v>
      </c>
      <c r="D45" s="1445" t="s">
        <v>359</v>
      </c>
      <c r="E45" s="1445" t="s">
        <v>359</v>
      </c>
      <c r="F45" s="1445" t="s">
        <v>359</v>
      </c>
      <c r="G45" s="1445" t="s">
        <v>359</v>
      </c>
      <c r="H45" s="1445" t="s">
        <v>359</v>
      </c>
      <c r="I45" s="1445" t="s">
        <v>359</v>
      </c>
      <c r="J45" s="1445" t="s">
        <v>359</v>
      </c>
      <c r="K45" s="1445" t="s">
        <v>359</v>
      </c>
      <c r="L45" s="1445" t="s">
        <v>359</v>
      </c>
      <c r="M45" s="1739" t="s">
        <v>359</v>
      </c>
    </row>
    <row r="46" spans="1:13">
      <c r="A46" s="5953"/>
      <c r="B46" s="6181"/>
      <c r="C46" s="1445" t="s">
        <v>359</v>
      </c>
      <c r="D46" s="1445" t="s">
        <v>93</v>
      </c>
      <c r="E46" s="1444" t="s">
        <v>95</v>
      </c>
      <c r="F46" s="6443" t="s">
        <v>2386</v>
      </c>
      <c r="G46" s="6341" t="s">
        <v>359</v>
      </c>
      <c r="H46" s="6444"/>
      <c r="I46" s="6444"/>
      <c r="J46" s="7322"/>
      <c r="K46" s="1445" t="s">
        <v>2387</v>
      </c>
      <c r="L46" s="6341" t="s">
        <v>359</v>
      </c>
      <c r="M46" s="6484"/>
    </row>
    <row r="47" spans="1:13">
      <c r="A47" s="5953"/>
      <c r="B47" s="6181"/>
      <c r="C47" s="1445" t="s">
        <v>359</v>
      </c>
      <c r="D47" s="1477" t="s">
        <v>359</v>
      </c>
      <c r="E47" s="1472" t="s">
        <v>2441</v>
      </c>
      <c r="F47" s="6443"/>
      <c r="G47" s="7323"/>
      <c r="H47" s="7309"/>
      <c r="I47" s="7309"/>
      <c r="J47" s="7324"/>
      <c r="K47" s="1445" t="s">
        <v>359</v>
      </c>
      <c r="L47" s="7323"/>
      <c r="M47" s="7325"/>
    </row>
    <row r="48" spans="1:13" ht="31.5" customHeight="1">
      <c r="A48" s="5953"/>
      <c r="B48" s="6182"/>
      <c r="C48" s="1444" t="s">
        <v>359</v>
      </c>
      <c r="D48" s="1444" t="s">
        <v>359</v>
      </c>
      <c r="E48" s="1444" t="s">
        <v>359</v>
      </c>
      <c r="F48" s="1444" t="s">
        <v>359</v>
      </c>
      <c r="G48" s="1444" t="s">
        <v>359</v>
      </c>
      <c r="H48" s="1444" t="s">
        <v>359</v>
      </c>
      <c r="I48" s="1444" t="s">
        <v>359</v>
      </c>
      <c r="J48" s="1444" t="s">
        <v>359</v>
      </c>
      <c r="K48" s="1444" t="s">
        <v>359</v>
      </c>
      <c r="L48" s="1445" t="s">
        <v>359</v>
      </c>
      <c r="M48" s="1739" t="s">
        <v>359</v>
      </c>
    </row>
    <row r="49" spans="1:13" ht="31.5" customHeight="1">
      <c r="A49" s="5953"/>
      <c r="B49" s="3694" t="s">
        <v>2388</v>
      </c>
      <c r="C49" s="6716" t="s">
        <v>2841</v>
      </c>
      <c r="D49" s="6716"/>
      <c r="E49" s="6716"/>
      <c r="F49" s="6716"/>
      <c r="G49" s="6716"/>
      <c r="H49" s="6716"/>
      <c r="I49" s="6716"/>
      <c r="J49" s="6716"/>
      <c r="K49" s="6716"/>
      <c r="L49" s="6716"/>
      <c r="M49" s="6717"/>
    </row>
    <row r="50" spans="1:13" ht="15" customHeight="1">
      <c r="A50" s="5953"/>
      <c r="B50" s="1631" t="s">
        <v>2390</v>
      </c>
      <c r="C50" s="6738" t="s">
        <v>2842</v>
      </c>
      <c r="D50" s="6738"/>
      <c r="E50" s="6738"/>
      <c r="F50" s="6738"/>
      <c r="G50" s="6738"/>
      <c r="H50" s="6738"/>
      <c r="I50" s="6738"/>
      <c r="J50" s="6738"/>
      <c r="K50" s="6738"/>
      <c r="L50" s="6738"/>
      <c r="M50" s="6754"/>
    </row>
    <row r="51" spans="1:13" ht="15.75" customHeight="1">
      <c r="A51" s="5953"/>
      <c r="B51" s="1631" t="s">
        <v>2392</v>
      </c>
      <c r="C51" s="1444">
        <v>30</v>
      </c>
      <c r="D51" s="1444" t="s">
        <v>359</v>
      </c>
      <c r="E51" s="1444" t="s">
        <v>359</v>
      </c>
      <c r="F51" s="1444" t="s">
        <v>359</v>
      </c>
      <c r="G51" s="1444" t="s">
        <v>359</v>
      </c>
      <c r="H51" s="1444" t="s">
        <v>359</v>
      </c>
      <c r="I51" s="1444" t="s">
        <v>359</v>
      </c>
      <c r="J51" s="1444" t="s">
        <v>359</v>
      </c>
      <c r="K51" s="1444" t="s">
        <v>359</v>
      </c>
      <c r="L51" s="1444" t="s">
        <v>359</v>
      </c>
      <c r="M51" s="1741" t="s">
        <v>359</v>
      </c>
    </row>
    <row r="52" spans="1:13" ht="15.75" customHeight="1">
      <c r="A52" s="5954"/>
      <c r="B52" s="1631" t="s">
        <v>2393</v>
      </c>
      <c r="C52" s="6143">
        <v>2022</v>
      </c>
      <c r="D52" s="6143"/>
      <c r="E52" s="6143"/>
      <c r="F52" s="6143"/>
      <c r="G52" s="6143"/>
      <c r="H52" s="6143"/>
      <c r="I52" s="6143"/>
      <c r="J52" s="6143"/>
      <c r="K52" s="6143"/>
      <c r="L52" s="6143"/>
      <c r="M52" s="6144"/>
    </row>
    <row r="53" spans="1:13" ht="15.75" customHeight="1">
      <c r="A53" s="5946" t="s">
        <v>2394</v>
      </c>
      <c r="B53" s="1631" t="s">
        <v>2395</v>
      </c>
      <c r="C53" s="6143" t="s">
        <v>2432</v>
      </c>
      <c r="D53" s="6143"/>
      <c r="E53" s="6143"/>
      <c r="F53" s="6143"/>
      <c r="G53" s="6143"/>
      <c r="H53" s="6143"/>
      <c r="I53" s="6143"/>
      <c r="J53" s="6143"/>
      <c r="K53" s="6143"/>
      <c r="L53" s="6143"/>
      <c r="M53" s="6144"/>
    </row>
    <row r="54" spans="1:13" ht="15.75" customHeight="1">
      <c r="A54" s="5946"/>
      <c r="B54" s="1631" t="s">
        <v>2396</v>
      </c>
      <c r="C54" s="6143" t="s">
        <v>2433</v>
      </c>
      <c r="D54" s="6143"/>
      <c r="E54" s="6143"/>
      <c r="F54" s="6143"/>
      <c r="G54" s="6143"/>
      <c r="H54" s="6143"/>
      <c r="I54" s="6143"/>
      <c r="J54" s="6143"/>
      <c r="K54" s="6143"/>
      <c r="L54" s="6143"/>
      <c r="M54" s="6144"/>
    </row>
    <row r="55" spans="1:13" ht="15.75" customHeight="1">
      <c r="A55" s="5946"/>
      <c r="B55" s="1631" t="s">
        <v>2398</v>
      </c>
      <c r="C55" s="6143" t="s">
        <v>289</v>
      </c>
      <c r="D55" s="6143"/>
      <c r="E55" s="6143"/>
      <c r="F55" s="6143"/>
      <c r="G55" s="6143"/>
      <c r="H55" s="6143"/>
      <c r="I55" s="6143"/>
      <c r="J55" s="6143"/>
      <c r="K55" s="6143"/>
      <c r="L55" s="6143"/>
      <c r="M55" s="6144"/>
    </row>
    <row r="56" spans="1:13" ht="15.75" customHeight="1">
      <c r="A56" s="5946"/>
      <c r="B56" s="1631" t="s">
        <v>2399</v>
      </c>
      <c r="C56" s="6143" t="s">
        <v>2434</v>
      </c>
      <c r="D56" s="6143"/>
      <c r="E56" s="6143"/>
      <c r="F56" s="6143"/>
      <c r="G56" s="6143"/>
      <c r="H56" s="6143"/>
      <c r="I56" s="6143"/>
      <c r="J56" s="6143"/>
      <c r="K56" s="6143"/>
      <c r="L56" s="6143"/>
      <c r="M56" s="6144"/>
    </row>
    <row r="57" spans="1:13" ht="15.75" customHeight="1">
      <c r="A57" s="5946"/>
      <c r="B57" s="1631" t="s">
        <v>2400</v>
      </c>
      <c r="C57" s="7301" t="s">
        <v>379</v>
      </c>
      <c r="D57" s="7301"/>
      <c r="E57" s="7301"/>
      <c r="F57" s="7301"/>
      <c r="G57" s="7301"/>
      <c r="H57" s="7301"/>
      <c r="I57" s="7301"/>
      <c r="J57" s="7301"/>
      <c r="K57" s="7301"/>
      <c r="L57" s="7301"/>
      <c r="M57" s="7344"/>
    </row>
    <row r="58" spans="1:13" ht="15.75" customHeight="1">
      <c r="A58" s="5959"/>
      <c r="B58" s="1631" t="s">
        <v>2401</v>
      </c>
      <c r="C58" s="6143" t="s">
        <v>2435</v>
      </c>
      <c r="D58" s="6143"/>
      <c r="E58" s="6143"/>
      <c r="F58" s="6143"/>
      <c r="G58" s="6143"/>
      <c r="H58" s="6143"/>
      <c r="I58" s="6143"/>
      <c r="J58" s="6143"/>
      <c r="K58" s="6143"/>
      <c r="L58" s="6143"/>
      <c r="M58" s="6144"/>
    </row>
    <row r="59" spans="1:13" ht="15.75" customHeight="1">
      <c r="A59" s="5946" t="s">
        <v>2402</v>
      </c>
      <c r="B59" s="1631" t="s">
        <v>2403</v>
      </c>
      <c r="C59" s="6143" t="s">
        <v>1132</v>
      </c>
      <c r="D59" s="6143"/>
      <c r="E59" s="6143"/>
      <c r="F59" s="6143"/>
      <c r="G59" s="6143"/>
      <c r="H59" s="6143"/>
      <c r="I59" s="6143"/>
      <c r="J59" s="6143"/>
      <c r="K59" s="6143"/>
      <c r="L59" s="6143"/>
      <c r="M59" s="6144"/>
    </row>
    <row r="60" spans="1:13" ht="15.75" customHeight="1">
      <c r="A60" s="5946"/>
      <c r="B60" s="1631" t="s">
        <v>2404</v>
      </c>
      <c r="C60" s="6143" t="s">
        <v>2684</v>
      </c>
      <c r="D60" s="6143"/>
      <c r="E60" s="6143"/>
      <c r="F60" s="6143"/>
      <c r="G60" s="6143"/>
      <c r="H60" s="6143"/>
      <c r="I60" s="6143"/>
      <c r="J60" s="6143"/>
      <c r="K60" s="6143"/>
      <c r="L60" s="6143"/>
      <c r="M60" s="6144"/>
    </row>
    <row r="61" spans="1:13" ht="38.25" customHeight="1">
      <c r="A61" s="5959"/>
      <c r="B61" s="1631" t="s">
        <v>244</v>
      </c>
      <c r="C61" s="6143" t="s">
        <v>289</v>
      </c>
      <c r="D61" s="6143"/>
      <c r="E61" s="6143"/>
      <c r="F61" s="6143"/>
      <c r="G61" s="6143"/>
      <c r="H61" s="6143"/>
      <c r="I61" s="6143"/>
      <c r="J61" s="6143"/>
      <c r="K61" s="6143"/>
      <c r="L61" s="6143"/>
      <c r="M61" s="6144"/>
    </row>
    <row r="62" spans="1:13">
      <c r="A62" s="1733" t="s">
        <v>2406</v>
      </c>
      <c r="B62" s="3696" t="s">
        <v>359</v>
      </c>
      <c r="C62" s="6146" t="s">
        <v>359</v>
      </c>
      <c r="D62" s="6146"/>
      <c r="E62" s="6146"/>
      <c r="F62" s="6146"/>
      <c r="G62" s="6146"/>
      <c r="H62" s="6146"/>
      <c r="I62" s="6146"/>
      <c r="J62" s="6146"/>
      <c r="K62" s="6146"/>
      <c r="L62" s="6146"/>
      <c r="M62" s="6147"/>
    </row>
  </sheetData>
  <mergeCells count="57">
    <mergeCell ref="B29:B31"/>
    <mergeCell ref="C62:M62"/>
    <mergeCell ref="B45:B48"/>
    <mergeCell ref="F46:F47"/>
    <mergeCell ref="G46:J47"/>
    <mergeCell ref="L46:M47"/>
    <mergeCell ref="C50:M50"/>
    <mergeCell ref="C61:M61"/>
    <mergeCell ref="C49:M49"/>
    <mergeCell ref="C52:M52"/>
    <mergeCell ref="C53:M53"/>
    <mergeCell ref="C54:M54"/>
    <mergeCell ref="C55:M55"/>
    <mergeCell ref="C56:M56"/>
    <mergeCell ref="C57:M57"/>
    <mergeCell ref="B1:M1"/>
    <mergeCell ref="A2:A15"/>
    <mergeCell ref="B4:B5"/>
    <mergeCell ref="C6:M6"/>
    <mergeCell ref="D7:M7"/>
    <mergeCell ref="I8:M8"/>
    <mergeCell ref="I11:J11"/>
    <mergeCell ref="C14:M14"/>
    <mergeCell ref="C15:D15"/>
    <mergeCell ref="F15:M15"/>
    <mergeCell ref="B9:B11"/>
    <mergeCell ref="C9:D10"/>
    <mergeCell ref="C2:M2"/>
    <mergeCell ref="C3:M3"/>
    <mergeCell ref="C12:M12"/>
    <mergeCell ref="C13:M13"/>
    <mergeCell ref="C11:D11"/>
    <mergeCell ref="F11:G11"/>
    <mergeCell ref="F9:G10"/>
    <mergeCell ref="I10:J10"/>
    <mergeCell ref="F4:G5"/>
    <mergeCell ref="C4:C5"/>
    <mergeCell ref="D4:D5"/>
    <mergeCell ref="E4:E5"/>
    <mergeCell ref="H4:H5"/>
    <mergeCell ref="I4:M5"/>
    <mergeCell ref="C16:M16"/>
    <mergeCell ref="C58:M58"/>
    <mergeCell ref="C59:M59"/>
    <mergeCell ref="C60:M60"/>
    <mergeCell ref="A16:A52"/>
    <mergeCell ref="C17:M17"/>
    <mergeCell ref="B18:B24"/>
    <mergeCell ref="F23:L23"/>
    <mergeCell ref="B25:B28"/>
    <mergeCell ref="J30:L30"/>
    <mergeCell ref="B32:B34"/>
    <mergeCell ref="B35:B44"/>
    <mergeCell ref="F43:G43"/>
    <mergeCell ref="H43:I43"/>
    <mergeCell ref="A53:A58"/>
    <mergeCell ref="A59:A61"/>
  </mergeCells>
  <hyperlinks>
    <hyperlink ref="C57" r:id="rId1"/>
  </hyperlinks>
  <pageMargins left="0.7" right="0.7" top="0.75" bottom="0.75" header="0.51180555555555496" footer="0.51180555555555496"/>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N89"/>
  <sheetViews>
    <sheetView topLeftCell="B2" zoomScale="115" zoomScaleNormal="80" workbookViewId="0">
      <selection activeCell="H4" sqref="H4:H5"/>
    </sheetView>
  </sheetViews>
  <sheetFormatPr baseColWidth="10" defaultColWidth="9.140625" defaultRowHeight="15.75"/>
  <cols>
    <col min="1" max="1" width="29" style="1359" customWidth="1"/>
    <col min="2" max="2" width="29.7109375" style="1359" customWidth="1"/>
    <col min="3" max="13" width="11.42578125" style="1359" customWidth="1"/>
    <col min="14" max="16384" width="9.140625" style="1359"/>
  </cols>
  <sheetData>
    <row r="1" spans="1:14" ht="20.25" customHeight="1" thickBot="1">
      <c r="A1" s="3684" t="s">
        <v>359</v>
      </c>
      <c r="B1" s="5963" t="s">
        <v>2843</v>
      </c>
      <c r="C1" s="5963"/>
      <c r="D1" s="5963"/>
      <c r="E1" s="5963"/>
      <c r="F1" s="5963"/>
      <c r="G1" s="5963"/>
      <c r="H1" s="5963"/>
      <c r="I1" s="5963"/>
      <c r="J1" s="5963"/>
      <c r="K1" s="5963"/>
      <c r="L1" s="5963"/>
      <c r="M1" s="6710"/>
    </row>
    <row r="2" spans="1:14" ht="54" customHeight="1">
      <c r="A2" s="7345" t="s">
        <v>2329</v>
      </c>
      <c r="B2" s="2283" t="s">
        <v>2330</v>
      </c>
      <c r="C2" s="7354" t="s">
        <v>1965</v>
      </c>
      <c r="D2" s="7355"/>
      <c r="E2" s="7355"/>
      <c r="F2" s="7355"/>
      <c r="G2" s="7355"/>
      <c r="H2" s="7355"/>
      <c r="I2" s="7355"/>
      <c r="J2" s="7355"/>
      <c r="K2" s="7355"/>
      <c r="L2" s="7355"/>
      <c r="M2" s="7356"/>
    </row>
    <row r="3" spans="1:14" ht="61.5" customHeight="1">
      <c r="A3" s="7346"/>
      <c r="B3" s="2331" t="s">
        <v>2643</v>
      </c>
      <c r="C3" s="6467" t="s">
        <v>2844</v>
      </c>
      <c r="D3" s="6442"/>
      <c r="E3" s="6442"/>
      <c r="F3" s="6442"/>
      <c r="G3" s="6442"/>
      <c r="H3" s="6442"/>
      <c r="I3" s="6442"/>
      <c r="J3" s="6442"/>
      <c r="K3" s="6442"/>
      <c r="L3" s="6442"/>
      <c r="M3" s="6489"/>
    </row>
    <row r="4" spans="1:14" ht="69" customHeight="1">
      <c r="A4" s="7346"/>
      <c r="B4" s="6136" t="s">
        <v>240</v>
      </c>
      <c r="C4" s="7348" t="s">
        <v>95</v>
      </c>
      <c r="D4" s="7350"/>
      <c r="E4" s="7350"/>
      <c r="F4" s="7360" t="s">
        <v>2439</v>
      </c>
      <c r="G4" s="7361"/>
      <c r="H4" s="7358" t="s">
        <v>437</v>
      </c>
      <c r="I4" s="6341"/>
      <c r="J4" s="6444"/>
      <c r="K4" s="6444"/>
      <c r="L4" s="6444"/>
      <c r="M4" s="6484"/>
    </row>
    <row r="5" spans="1:14" ht="24" customHeight="1">
      <c r="A5" s="7346"/>
      <c r="B5" s="7347"/>
      <c r="C5" s="7349"/>
      <c r="D5" s="7351"/>
      <c r="E5" s="7351"/>
      <c r="F5" s="7362"/>
      <c r="G5" s="7363"/>
      <c r="H5" s="7359"/>
      <c r="I5" s="7323"/>
      <c r="J5" s="7309"/>
      <c r="K5" s="7309"/>
      <c r="L5" s="7309"/>
      <c r="M5" s="7325"/>
    </row>
    <row r="6" spans="1:14" ht="15.75" customHeight="1">
      <c r="A6" s="7346"/>
      <c r="B6" s="2332" t="s">
        <v>2333</v>
      </c>
      <c r="C6" s="6467"/>
      <c r="D6" s="6442"/>
      <c r="E6" s="6442"/>
      <c r="F6" s="6442"/>
      <c r="G6" s="6442"/>
      <c r="H6" s="6442"/>
      <c r="I6" s="6442"/>
      <c r="J6" s="6442"/>
      <c r="K6" s="6442"/>
      <c r="L6" s="6442"/>
      <c r="M6" s="6489"/>
    </row>
    <row r="7" spans="1:14" ht="18.75" customHeight="1">
      <c r="A7" s="7346"/>
      <c r="B7" s="2332" t="s">
        <v>2334</v>
      </c>
      <c r="C7" s="2088"/>
      <c r="D7" s="6143"/>
      <c r="E7" s="6143"/>
      <c r="F7" s="6143"/>
      <c r="G7" s="6143"/>
      <c r="H7" s="6143"/>
      <c r="I7" s="6143"/>
      <c r="J7" s="6143"/>
      <c r="K7" s="6143"/>
      <c r="L7" s="6143"/>
      <c r="M7" s="6144"/>
    </row>
    <row r="8" spans="1:14" ht="33" customHeight="1">
      <c r="A8" s="7346"/>
      <c r="B8" s="2332" t="s">
        <v>2335</v>
      </c>
      <c r="C8" s="6465" t="s">
        <v>288</v>
      </c>
      <c r="D8" s="6394"/>
      <c r="E8" s="1445" t="s">
        <v>359</v>
      </c>
      <c r="F8" s="1445" t="s">
        <v>359</v>
      </c>
      <c r="G8" s="3376" t="s">
        <v>359</v>
      </c>
      <c r="H8" s="2433" t="s">
        <v>244</v>
      </c>
      <c r="I8" s="6143" t="s">
        <v>21</v>
      </c>
      <c r="J8" s="6143"/>
      <c r="K8" s="6143"/>
      <c r="L8" s="6143"/>
      <c r="M8" s="6144"/>
    </row>
    <row r="9" spans="1:14" ht="30.75" customHeight="1">
      <c r="A9" s="7346"/>
      <c r="B9" s="6136" t="s">
        <v>2336</v>
      </c>
      <c r="C9" s="7352" t="s">
        <v>1343</v>
      </c>
      <c r="D9" s="7165"/>
      <c r="E9" s="1858" t="s">
        <v>359</v>
      </c>
      <c r="F9" s="6199" t="s">
        <v>1901</v>
      </c>
      <c r="G9" s="6199"/>
      <c r="H9" s="1667" t="s">
        <v>359</v>
      </c>
      <c r="I9" s="6199" t="s">
        <v>473</v>
      </c>
      <c r="J9" s="6199"/>
      <c r="K9" s="2389" t="s">
        <v>359</v>
      </c>
      <c r="L9" s="7368"/>
      <c r="M9" s="7369"/>
      <c r="N9" s="1639"/>
    </row>
    <row r="10" spans="1:14" ht="16.5" customHeight="1">
      <c r="A10" s="7346"/>
      <c r="B10" s="6136"/>
      <c r="C10" s="7353"/>
      <c r="D10" s="5744"/>
      <c r="E10" s="1445" t="s">
        <v>359</v>
      </c>
      <c r="F10" s="7232"/>
      <c r="G10" s="7232"/>
      <c r="H10" s="2389" t="s">
        <v>359</v>
      </c>
      <c r="I10" s="7232"/>
      <c r="J10" s="7232"/>
      <c r="K10" s="2389" t="s">
        <v>359</v>
      </c>
      <c r="L10" s="7370"/>
      <c r="M10" s="7371"/>
    </row>
    <row r="11" spans="1:14" ht="15.75" customHeight="1">
      <c r="A11" s="7346"/>
      <c r="B11" s="7347"/>
      <c r="C11" s="7372" t="s">
        <v>2337</v>
      </c>
      <c r="D11" s="6073"/>
      <c r="E11" s="3385" t="s">
        <v>359</v>
      </c>
      <c r="F11" s="6073" t="s">
        <v>2337</v>
      </c>
      <c r="G11" s="6073"/>
      <c r="H11" s="3385" t="s">
        <v>359</v>
      </c>
      <c r="I11" s="6073" t="s">
        <v>2337</v>
      </c>
      <c r="J11" s="6073"/>
      <c r="K11" s="3385" t="s">
        <v>359</v>
      </c>
      <c r="L11" s="6073" t="s">
        <v>2337</v>
      </c>
      <c r="M11" s="6074"/>
    </row>
    <row r="12" spans="1:14" ht="66" customHeight="1">
      <c r="A12" s="7346"/>
      <c r="B12" s="2332" t="s">
        <v>2338</v>
      </c>
      <c r="C12" s="6730" t="s">
        <v>2845</v>
      </c>
      <c r="D12" s="6731"/>
      <c r="E12" s="6731"/>
      <c r="F12" s="6731"/>
      <c r="G12" s="6731"/>
      <c r="H12" s="6731"/>
      <c r="I12" s="6731"/>
      <c r="J12" s="6731"/>
      <c r="K12" s="6731"/>
      <c r="L12" s="6731"/>
      <c r="M12" s="6732"/>
    </row>
    <row r="13" spans="1:14" ht="48.75" customHeight="1">
      <c r="A13" s="7346"/>
      <c r="B13" s="2332" t="s">
        <v>2689</v>
      </c>
      <c r="C13" s="6730" t="s">
        <v>2846</v>
      </c>
      <c r="D13" s="6731"/>
      <c r="E13" s="6731"/>
      <c r="F13" s="6731"/>
      <c r="G13" s="6731"/>
      <c r="H13" s="6731"/>
      <c r="I13" s="6731"/>
      <c r="J13" s="6731"/>
      <c r="K13" s="6731"/>
      <c r="L13" s="6731"/>
      <c r="M13" s="6732"/>
    </row>
    <row r="14" spans="1:14" ht="51.75" customHeight="1">
      <c r="A14" s="7346"/>
      <c r="B14" s="2332" t="s">
        <v>2649</v>
      </c>
      <c r="C14" s="6730" t="s">
        <v>2829</v>
      </c>
      <c r="D14" s="6731"/>
      <c r="E14" s="6731"/>
      <c r="F14" s="6731"/>
      <c r="G14" s="6731"/>
      <c r="H14" s="6731"/>
      <c r="I14" s="6731"/>
      <c r="J14" s="6731"/>
      <c r="K14" s="6731"/>
      <c r="L14" s="6731"/>
      <c r="M14" s="6732"/>
    </row>
    <row r="15" spans="1:14" ht="30" customHeight="1">
      <c r="A15" s="7346"/>
      <c r="B15" s="2333" t="s">
        <v>2651</v>
      </c>
      <c r="C15" s="6457" t="s">
        <v>283</v>
      </c>
      <c r="D15" s="7338"/>
      <c r="E15" s="3668" t="s">
        <v>108</v>
      </c>
      <c r="F15" s="6458" t="s">
        <v>2847</v>
      </c>
      <c r="G15" s="6458"/>
      <c r="H15" s="6458"/>
      <c r="I15" s="6458"/>
      <c r="J15" s="6458"/>
      <c r="K15" s="6458"/>
      <c r="L15" s="6458"/>
      <c r="M15" s="6459"/>
    </row>
    <row r="16" spans="1:14" ht="29.25" customHeight="1">
      <c r="A16" s="6972" t="s">
        <v>2340</v>
      </c>
      <c r="B16" s="2236" t="s">
        <v>230</v>
      </c>
      <c r="C16" s="7373" t="s">
        <v>1440</v>
      </c>
      <c r="D16" s="7374"/>
      <c r="E16" s="7374"/>
      <c r="F16" s="7374"/>
      <c r="G16" s="7374"/>
      <c r="H16" s="7374"/>
      <c r="I16" s="7374"/>
      <c r="J16" s="7374"/>
      <c r="K16" s="7374"/>
      <c r="L16" s="7374"/>
      <c r="M16" s="7375"/>
    </row>
    <row r="17" spans="1:14" ht="15.75" customHeight="1">
      <c r="A17" s="6972"/>
      <c r="B17" s="2098" t="s">
        <v>2652</v>
      </c>
      <c r="C17" s="7106" t="s">
        <v>1966</v>
      </c>
      <c r="D17" s="6960"/>
      <c r="E17" s="6960"/>
      <c r="F17" s="6960"/>
      <c r="G17" s="6960"/>
      <c r="H17" s="6960"/>
      <c r="I17" s="6960"/>
      <c r="J17" s="6960"/>
      <c r="K17" s="6960"/>
      <c r="L17" s="6960"/>
      <c r="M17" s="7107"/>
    </row>
    <row r="18" spans="1:14">
      <c r="A18" s="6972"/>
      <c r="B18" s="5719" t="s">
        <v>2341</v>
      </c>
      <c r="C18" s="2094" t="s">
        <v>359</v>
      </c>
      <c r="D18" s="1445" t="s">
        <v>359</v>
      </c>
      <c r="E18" s="1445" t="s">
        <v>359</v>
      </c>
      <c r="F18" s="1445" t="s">
        <v>359</v>
      </c>
      <c r="G18" s="1445" t="s">
        <v>359</v>
      </c>
      <c r="H18" s="1445" t="s">
        <v>359</v>
      </c>
      <c r="I18" s="1445" t="s">
        <v>359</v>
      </c>
      <c r="J18" s="1445" t="s">
        <v>359</v>
      </c>
      <c r="K18" s="1445" t="s">
        <v>359</v>
      </c>
      <c r="L18" s="1445" t="s">
        <v>359</v>
      </c>
      <c r="M18" s="1739" t="s">
        <v>359</v>
      </c>
    </row>
    <row r="19" spans="1:14">
      <c r="A19" s="6972"/>
      <c r="B19" s="5719"/>
      <c r="C19" s="2094" t="s">
        <v>359</v>
      </c>
      <c r="D19" s="1444" t="s">
        <v>359</v>
      </c>
      <c r="E19" s="1445" t="s">
        <v>359</v>
      </c>
      <c r="F19" s="1444" t="s">
        <v>359</v>
      </c>
      <c r="G19" s="1445" t="s">
        <v>359</v>
      </c>
      <c r="H19" s="1444" t="s">
        <v>359</v>
      </c>
      <c r="I19" s="1445" t="s">
        <v>359</v>
      </c>
      <c r="J19" s="1444" t="s">
        <v>359</v>
      </c>
      <c r="K19" s="1445" t="s">
        <v>359</v>
      </c>
      <c r="L19" s="1445" t="s">
        <v>359</v>
      </c>
      <c r="M19" s="1739" t="s">
        <v>359</v>
      </c>
    </row>
    <row r="20" spans="1:14">
      <c r="A20" s="6972"/>
      <c r="B20" s="5719"/>
      <c r="C20" s="2094" t="s">
        <v>2342</v>
      </c>
      <c r="D20" s="1476" t="s">
        <v>359</v>
      </c>
      <c r="E20" s="1445" t="s">
        <v>2343</v>
      </c>
      <c r="F20" s="1476" t="s">
        <v>359</v>
      </c>
      <c r="G20" s="1445" t="s">
        <v>2344</v>
      </c>
      <c r="H20" s="1476" t="s">
        <v>359</v>
      </c>
      <c r="I20" s="1445" t="s">
        <v>2345</v>
      </c>
      <c r="J20" s="1476" t="s">
        <v>359</v>
      </c>
      <c r="K20" s="1445" t="s">
        <v>359</v>
      </c>
      <c r="L20" s="1445" t="s">
        <v>359</v>
      </c>
      <c r="M20" s="1739" t="s">
        <v>359</v>
      </c>
    </row>
    <row r="21" spans="1:14">
      <c r="A21" s="6972"/>
      <c r="B21" s="5719"/>
      <c r="C21" s="2094" t="s">
        <v>2346</v>
      </c>
      <c r="D21" s="1476" t="s">
        <v>359</v>
      </c>
      <c r="E21" s="1445" t="s">
        <v>2347</v>
      </c>
      <c r="F21" s="1476" t="s">
        <v>359</v>
      </c>
      <c r="G21" s="1445" t="s">
        <v>2348</v>
      </c>
      <c r="H21" s="1476" t="s">
        <v>359</v>
      </c>
      <c r="I21" s="1445" t="s">
        <v>359</v>
      </c>
      <c r="J21" s="1445" t="s">
        <v>359</v>
      </c>
      <c r="K21" s="1445" t="s">
        <v>359</v>
      </c>
      <c r="L21" s="1445" t="s">
        <v>359</v>
      </c>
      <c r="M21" s="1739" t="s">
        <v>359</v>
      </c>
    </row>
    <row r="22" spans="1:14" ht="18" customHeight="1">
      <c r="A22" s="6972"/>
      <c r="B22" s="5719"/>
      <c r="C22" s="2094" t="s">
        <v>2349</v>
      </c>
      <c r="D22" s="1476" t="s">
        <v>359</v>
      </c>
      <c r="E22" s="1445" t="s">
        <v>2350</v>
      </c>
      <c r="F22" s="1476" t="s">
        <v>359</v>
      </c>
      <c r="G22" s="1445" t="s">
        <v>359</v>
      </c>
      <c r="H22" s="1445" t="s">
        <v>359</v>
      </c>
      <c r="I22" s="1445" t="s">
        <v>359</v>
      </c>
      <c r="J22" s="1445" t="s">
        <v>359</v>
      </c>
      <c r="K22" s="1445" t="s">
        <v>359</v>
      </c>
      <c r="L22" s="1445" t="s">
        <v>359</v>
      </c>
      <c r="M22" s="1739" t="s">
        <v>359</v>
      </c>
    </row>
    <row r="23" spans="1:14" ht="15" customHeight="1">
      <c r="A23" s="6972"/>
      <c r="B23" s="5719"/>
      <c r="C23" s="2094" t="s">
        <v>105</v>
      </c>
      <c r="D23" s="1476" t="s">
        <v>2441</v>
      </c>
      <c r="E23" s="1445" t="s">
        <v>2352</v>
      </c>
      <c r="F23" s="6442" t="s">
        <v>2848</v>
      </c>
      <c r="G23" s="6442"/>
      <c r="H23" s="6442"/>
      <c r="I23" s="6442"/>
      <c r="J23" s="6442"/>
      <c r="K23" s="6442"/>
      <c r="L23" s="6442"/>
      <c r="M23" s="1741" t="s">
        <v>359</v>
      </c>
    </row>
    <row r="24" spans="1:14" ht="15.75" customHeight="1">
      <c r="A24" s="6972"/>
      <c r="B24" s="5720"/>
      <c r="C24" s="2088" t="s">
        <v>359</v>
      </c>
      <c r="D24" s="1444" t="s">
        <v>359</v>
      </c>
      <c r="E24" s="1444" t="s">
        <v>359</v>
      </c>
      <c r="F24" s="1444" t="s">
        <v>359</v>
      </c>
      <c r="G24" s="1444" t="s">
        <v>359</v>
      </c>
      <c r="H24" s="1444" t="s">
        <v>359</v>
      </c>
      <c r="I24" s="1444" t="s">
        <v>359</v>
      </c>
      <c r="J24" s="1444" t="s">
        <v>359</v>
      </c>
      <c r="K24" s="1444" t="s">
        <v>359</v>
      </c>
      <c r="L24" s="1444" t="s">
        <v>359</v>
      </c>
      <c r="M24" s="1741" t="s">
        <v>359</v>
      </c>
    </row>
    <row r="25" spans="1:14">
      <c r="A25" s="6972"/>
      <c r="B25" s="5719" t="s">
        <v>2354</v>
      </c>
      <c r="C25" s="2094" t="s">
        <v>359</v>
      </c>
      <c r="D25" s="1445" t="s">
        <v>359</v>
      </c>
      <c r="E25" s="1445" t="s">
        <v>359</v>
      </c>
      <c r="F25" s="1445" t="s">
        <v>359</v>
      </c>
      <c r="G25" s="1445" t="s">
        <v>359</v>
      </c>
      <c r="H25" s="1445" t="s">
        <v>359</v>
      </c>
      <c r="I25" s="1445" t="s">
        <v>359</v>
      </c>
      <c r="J25" s="1445" t="s">
        <v>359</v>
      </c>
      <c r="K25" s="1445" t="s">
        <v>359</v>
      </c>
      <c r="L25" s="1445" t="s">
        <v>359</v>
      </c>
      <c r="M25" s="1739" t="s">
        <v>359</v>
      </c>
      <c r="N25" s="1639"/>
    </row>
    <row r="26" spans="1:14">
      <c r="A26" s="6972"/>
      <c r="B26" s="5719"/>
      <c r="C26" s="2094" t="s">
        <v>2355</v>
      </c>
      <c r="D26" s="1477" t="s">
        <v>359</v>
      </c>
      <c r="E26" s="1445" t="s">
        <v>359</v>
      </c>
      <c r="F26" s="1445" t="s">
        <v>2356</v>
      </c>
      <c r="G26" s="1477" t="s">
        <v>359</v>
      </c>
      <c r="H26" s="1445" t="s">
        <v>359</v>
      </c>
      <c r="I26" s="1445" t="s">
        <v>2357</v>
      </c>
      <c r="J26" s="1477" t="s">
        <v>2441</v>
      </c>
      <c r="K26" s="1445" t="s">
        <v>359</v>
      </c>
      <c r="L26" s="1445" t="s">
        <v>359</v>
      </c>
      <c r="M26" s="1739" t="s">
        <v>359</v>
      </c>
    </row>
    <row r="27" spans="1:14">
      <c r="A27" s="6972"/>
      <c r="B27" s="5719"/>
      <c r="C27" s="2094" t="s">
        <v>2358</v>
      </c>
      <c r="D27" s="1476" t="s">
        <v>359</v>
      </c>
      <c r="E27" s="1445" t="s">
        <v>359</v>
      </c>
      <c r="F27" s="1445" t="s">
        <v>2359</v>
      </c>
      <c r="G27" s="1476" t="s">
        <v>359</v>
      </c>
      <c r="H27" s="1445" t="s">
        <v>359</v>
      </c>
      <c r="I27" s="1445" t="s">
        <v>359</v>
      </c>
      <c r="J27" s="1445" t="s">
        <v>359</v>
      </c>
      <c r="K27" s="1445" t="s">
        <v>359</v>
      </c>
      <c r="L27" s="1445" t="s">
        <v>359</v>
      </c>
      <c r="M27" s="1739" t="s">
        <v>359</v>
      </c>
    </row>
    <row r="28" spans="1:14">
      <c r="A28" s="6972"/>
      <c r="B28" s="5720"/>
      <c r="C28" s="2088" t="s">
        <v>359</v>
      </c>
      <c r="D28" s="1444" t="s">
        <v>359</v>
      </c>
      <c r="E28" s="1444" t="s">
        <v>359</v>
      </c>
      <c r="F28" s="1444" t="s">
        <v>359</v>
      </c>
      <c r="G28" s="1444" t="s">
        <v>359</v>
      </c>
      <c r="H28" s="1444" t="s">
        <v>359</v>
      </c>
      <c r="I28" s="1444" t="s">
        <v>359</v>
      </c>
      <c r="J28" s="1444" t="s">
        <v>359</v>
      </c>
      <c r="K28" s="1444" t="s">
        <v>359</v>
      </c>
      <c r="L28" s="1444" t="s">
        <v>359</v>
      </c>
      <c r="M28" s="1741" t="s">
        <v>359</v>
      </c>
    </row>
    <row r="29" spans="1:14" ht="27.75" customHeight="1">
      <c r="A29" s="6972"/>
      <c r="B29" s="7364" t="s">
        <v>2360</v>
      </c>
      <c r="C29" s="2094" t="s">
        <v>359</v>
      </c>
      <c r="D29" s="1445" t="s">
        <v>359</v>
      </c>
      <c r="E29" s="1445" t="s">
        <v>359</v>
      </c>
      <c r="F29" s="1445" t="s">
        <v>359</v>
      </c>
      <c r="G29" s="1445" t="s">
        <v>359</v>
      </c>
      <c r="H29" s="1445" t="s">
        <v>359</v>
      </c>
      <c r="I29" s="1445" t="s">
        <v>359</v>
      </c>
      <c r="J29" s="1445" t="s">
        <v>359</v>
      </c>
      <c r="K29" s="1445" t="s">
        <v>359</v>
      </c>
      <c r="L29" s="1445" t="s">
        <v>359</v>
      </c>
      <c r="M29" s="1739" t="s">
        <v>359</v>
      </c>
    </row>
    <row r="30" spans="1:14" ht="15" customHeight="1">
      <c r="A30" s="6972"/>
      <c r="B30" s="6083"/>
      <c r="C30" s="2095" t="s">
        <v>2361</v>
      </c>
      <c r="D30" s="3375">
        <v>25</v>
      </c>
      <c r="E30" s="1445" t="s">
        <v>359</v>
      </c>
      <c r="F30" s="1445" t="s">
        <v>2362</v>
      </c>
      <c r="G30" s="1477">
        <v>2022</v>
      </c>
      <c r="H30" s="1445" t="s">
        <v>359</v>
      </c>
      <c r="I30" s="1445" t="s">
        <v>2363</v>
      </c>
      <c r="J30" s="6966" t="s">
        <v>2849</v>
      </c>
      <c r="K30" s="6724"/>
      <c r="L30" s="6967"/>
      <c r="M30" s="1739" t="s">
        <v>359</v>
      </c>
    </row>
    <row r="31" spans="1:14" ht="15.75" customHeight="1">
      <c r="A31" s="6972"/>
      <c r="B31" s="6084"/>
      <c r="C31" s="2088" t="s">
        <v>359</v>
      </c>
      <c r="D31" s="1444" t="s">
        <v>359</v>
      </c>
      <c r="E31" s="1444" t="s">
        <v>359</v>
      </c>
      <c r="F31" s="1444" t="s">
        <v>359</v>
      </c>
      <c r="G31" s="1444" t="s">
        <v>359</v>
      </c>
      <c r="H31" s="1444" t="s">
        <v>359</v>
      </c>
      <c r="I31" s="1444" t="s">
        <v>359</v>
      </c>
      <c r="J31" s="1444" t="s">
        <v>359</v>
      </c>
      <c r="K31" s="1444" t="s">
        <v>359</v>
      </c>
      <c r="L31" s="1444" t="s">
        <v>359</v>
      </c>
      <c r="M31" s="1741" t="s">
        <v>359</v>
      </c>
    </row>
    <row r="32" spans="1:14">
      <c r="A32" s="6972"/>
      <c r="B32" s="5719" t="s">
        <v>2364</v>
      </c>
      <c r="C32" s="2333" t="s">
        <v>359</v>
      </c>
      <c r="D32" s="3554" t="s">
        <v>359</v>
      </c>
      <c r="E32" s="3554" t="s">
        <v>359</v>
      </c>
      <c r="F32" s="3554" t="s">
        <v>359</v>
      </c>
      <c r="G32" s="3554" t="s">
        <v>359</v>
      </c>
      <c r="H32" s="3554" t="s">
        <v>359</v>
      </c>
      <c r="I32" s="3554" t="s">
        <v>359</v>
      </c>
      <c r="J32" s="3554" t="s">
        <v>359</v>
      </c>
      <c r="K32" s="3554" t="s">
        <v>359</v>
      </c>
      <c r="L32" s="1445" t="s">
        <v>359</v>
      </c>
      <c r="M32" s="1739" t="s">
        <v>359</v>
      </c>
    </row>
    <row r="33" spans="1:14">
      <c r="A33" s="6972"/>
      <c r="B33" s="5719"/>
      <c r="C33" s="2094" t="s">
        <v>2365</v>
      </c>
      <c r="D33" s="3669">
        <v>2023</v>
      </c>
      <c r="E33" s="3554" t="s">
        <v>359</v>
      </c>
      <c r="F33" s="1445" t="s">
        <v>2366</v>
      </c>
      <c r="G33" s="3670">
        <v>2038</v>
      </c>
      <c r="H33" s="3554" t="s">
        <v>359</v>
      </c>
      <c r="I33" s="1445" t="s">
        <v>359</v>
      </c>
      <c r="J33" s="3554" t="s">
        <v>359</v>
      </c>
      <c r="K33" s="3554" t="s">
        <v>359</v>
      </c>
      <c r="L33" s="1445" t="s">
        <v>359</v>
      </c>
      <c r="M33" s="1739" t="s">
        <v>359</v>
      </c>
    </row>
    <row r="34" spans="1:14" ht="15.75" customHeight="1">
      <c r="A34" s="6972"/>
      <c r="B34" s="5720"/>
      <c r="C34" s="3384" t="s">
        <v>359</v>
      </c>
      <c r="D34" s="3385" t="s">
        <v>359</v>
      </c>
      <c r="E34" s="3686" t="s">
        <v>359</v>
      </c>
      <c r="F34" s="3385" t="s">
        <v>359</v>
      </c>
      <c r="G34" s="3686" t="s">
        <v>359</v>
      </c>
      <c r="H34" s="3686" t="s">
        <v>359</v>
      </c>
      <c r="I34" s="3385" t="s">
        <v>359</v>
      </c>
      <c r="J34" s="3686" t="s">
        <v>359</v>
      </c>
      <c r="K34" s="3686" t="s">
        <v>359</v>
      </c>
      <c r="L34" s="3385" t="s">
        <v>359</v>
      </c>
      <c r="M34" s="3387" t="s">
        <v>359</v>
      </c>
    </row>
    <row r="35" spans="1:14">
      <c r="A35" s="6972"/>
      <c r="B35" s="5719" t="s">
        <v>2367</v>
      </c>
      <c r="C35" s="2103" t="s">
        <v>359</v>
      </c>
      <c r="D35" s="1408" t="s">
        <v>359</v>
      </c>
      <c r="E35" s="1408" t="s">
        <v>359</v>
      </c>
      <c r="F35" s="1408" t="s">
        <v>359</v>
      </c>
      <c r="G35" s="1408" t="s">
        <v>359</v>
      </c>
      <c r="H35" s="1408" t="s">
        <v>359</v>
      </c>
      <c r="I35" s="1408" t="s">
        <v>359</v>
      </c>
      <c r="J35" s="1408" t="s">
        <v>359</v>
      </c>
      <c r="K35" s="1408" t="s">
        <v>359</v>
      </c>
      <c r="L35" s="1408" t="s">
        <v>359</v>
      </c>
      <c r="M35" s="1492" t="s">
        <v>359</v>
      </c>
    </row>
    <row r="36" spans="1:14">
      <c r="A36" s="6972"/>
      <c r="B36" s="5719"/>
      <c r="C36" s="2103" t="s">
        <v>359</v>
      </c>
      <c r="D36" s="1408" t="s">
        <v>359</v>
      </c>
      <c r="E36" s="1408" t="s">
        <v>359</v>
      </c>
      <c r="F36" s="1710" t="s">
        <v>2368</v>
      </c>
      <c r="G36" s="1710">
        <v>2023</v>
      </c>
      <c r="H36" s="1710" t="s">
        <v>2369</v>
      </c>
      <c r="I36" s="1710">
        <v>2024</v>
      </c>
      <c r="J36" s="1710" t="s">
        <v>2370</v>
      </c>
      <c r="K36" s="1710">
        <v>2025</v>
      </c>
      <c r="L36" s="1710" t="s">
        <v>2371</v>
      </c>
      <c r="M36" s="1821">
        <v>2026</v>
      </c>
    </row>
    <row r="37" spans="1:14">
      <c r="A37" s="6972"/>
      <c r="B37" s="5719"/>
      <c r="C37" s="2103" t="s">
        <v>359</v>
      </c>
      <c r="D37" s="1408" t="s">
        <v>359</v>
      </c>
      <c r="E37" s="1408" t="s">
        <v>359</v>
      </c>
      <c r="F37" s="1404" t="s">
        <v>359</v>
      </c>
      <c r="G37" s="1488">
        <v>35</v>
      </c>
      <c r="H37" s="1403" t="s">
        <v>359</v>
      </c>
      <c r="I37" s="1488">
        <v>45</v>
      </c>
      <c r="J37" s="1403" t="s">
        <v>359</v>
      </c>
      <c r="K37" s="1488">
        <v>55</v>
      </c>
      <c r="L37" s="1403" t="s">
        <v>359</v>
      </c>
      <c r="M37" s="1491">
        <v>65</v>
      </c>
      <c r="N37" s="1639"/>
    </row>
    <row r="38" spans="1:14">
      <c r="A38" s="6972"/>
      <c r="B38" s="5719"/>
      <c r="C38" s="2103" t="s">
        <v>359</v>
      </c>
      <c r="D38" s="1710" t="s">
        <v>2372</v>
      </c>
      <c r="E38" s="1710">
        <v>2027</v>
      </c>
      <c r="F38" s="1710" t="s">
        <v>2373</v>
      </c>
      <c r="G38" s="1710">
        <v>2028</v>
      </c>
      <c r="H38" s="1710" t="s">
        <v>2374</v>
      </c>
      <c r="I38" s="1710">
        <v>2029</v>
      </c>
      <c r="J38" s="1710" t="s">
        <v>2375</v>
      </c>
      <c r="K38" s="1710">
        <v>2030</v>
      </c>
      <c r="L38" s="1710" t="s">
        <v>2376</v>
      </c>
      <c r="M38" s="1821">
        <v>2031</v>
      </c>
    </row>
    <row r="39" spans="1:14">
      <c r="A39" s="6972"/>
      <c r="B39" s="5719"/>
      <c r="C39" s="2103" t="s">
        <v>359</v>
      </c>
      <c r="D39" s="1404" t="s">
        <v>359</v>
      </c>
      <c r="E39" s="1488">
        <v>75</v>
      </c>
      <c r="F39" s="1403" t="s">
        <v>359</v>
      </c>
      <c r="G39" s="1488">
        <v>85</v>
      </c>
      <c r="H39" s="1403" t="s">
        <v>359</v>
      </c>
      <c r="I39" s="1488">
        <v>95</v>
      </c>
      <c r="J39" s="1403" t="s">
        <v>359</v>
      </c>
      <c r="K39" s="1488">
        <v>105</v>
      </c>
      <c r="L39" s="1403" t="s">
        <v>359</v>
      </c>
      <c r="M39" s="1491">
        <v>115</v>
      </c>
    </row>
    <row r="40" spans="1:14">
      <c r="A40" s="6972"/>
      <c r="B40" s="5719"/>
      <c r="C40" s="2103" t="s">
        <v>359</v>
      </c>
      <c r="D40" s="1710" t="s">
        <v>2377</v>
      </c>
      <c r="E40" s="1710">
        <v>2032</v>
      </c>
      <c r="F40" s="1710" t="s">
        <v>2378</v>
      </c>
      <c r="G40" s="1710">
        <v>2033</v>
      </c>
      <c r="H40" s="1710" t="s">
        <v>2379</v>
      </c>
      <c r="I40" s="1710">
        <v>2034</v>
      </c>
      <c r="J40" s="1710" t="s">
        <v>2380</v>
      </c>
      <c r="K40" s="1710">
        <v>2035</v>
      </c>
      <c r="L40" s="1710" t="s">
        <v>2381</v>
      </c>
      <c r="M40" s="1821">
        <v>2036</v>
      </c>
    </row>
    <row r="41" spans="1:14">
      <c r="A41" s="6972"/>
      <c r="B41" s="5719"/>
      <c r="C41" s="2103" t="s">
        <v>359</v>
      </c>
      <c r="D41" s="1404" t="s">
        <v>359</v>
      </c>
      <c r="E41" s="1488">
        <v>125</v>
      </c>
      <c r="F41" s="1403" t="s">
        <v>359</v>
      </c>
      <c r="G41" s="1488">
        <v>135</v>
      </c>
      <c r="H41" s="1403" t="s">
        <v>359</v>
      </c>
      <c r="I41" s="1488">
        <v>145</v>
      </c>
      <c r="J41" s="1403" t="s">
        <v>359</v>
      </c>
      <c r="K41" s="1488">
        <v>155</v>
      </c>
      <c r="L41" s="1403" t="s">
        <v>359</v>
      </c>
      <c r="M41" s="1491">
        <v>165</v>
      </c>
    </row>
    <row r="42" spans="1:14">
      <c r="A42" s="6972"/>
      <c r="B42" s="5719"/>
      <c r="C42" s="2103" t="s">
        <v>359</v>
      </c>
      <c r="D42" s="1819" t="s">
        <v>2382</v>
      </c>
      <c r="E42" s="1819">
        <v>2037</v>
      </c>
      <c r="F42" s="1819" t="s">
        <v>2383</v>
      </c>
      <c r="G42" s="1819">
        <v>2038</v>
      </c>
      <c r="H42" s="1819" t="s">
        <v>2384</v>
      </c>
      <c r="I42" s="1415" t="s">
        <v>359</v>
      </c>
      <c r="J42" s="1408" t="s">
        <v>359</v>
      </c>
      <c r="K42" s="1408" t="s">
        <v>359</v>
      </c>
      <c r="L42" s="1408" t="s">
        <v>359</v>
      </c>
      <c r="M42" s="1492" t="s">
        <v>359</v>
      </c>
    </row>
    <row r="43" spans="1:14" ht="15" customHeight="1">
      <c r="A43" s="6972"/>
      <c r="B43" s="5719"/>
      <c r="C43" s="2103" t="s">
        <v>359</v>
      </c>
      <c r="D43" s="1482" t="s">
        <v>359</v>
      </c>
      <c r="E43" s="1483">
        <v>175</v>
      </c>
      <c r="F43" s="5680">
        <v>185</v>
      </c>
      <c r="G43" s="6204"/>
      <c r="H43" s="5680">
        <v>1760</v>
      </c>
      <c r="I43" s="6204"/>
      <c r="J43" s="1408" t="s">
        <v>359</v>
      </c>
      <c r="K43" s="1408" t="s">
        <v>359</v>
      </c>
      <c r="L43" s="1408" t="s">
        <v>359</v>
      </c>
      <c r="M43" s="1492" t="s">
        <v>359</v>
      </c>
    </row>
    <row r="44" spans="1:14" ht="15.75" customHeight="1">
      <c r="A44" s="6972"/>
      <c r="B44" s="5720"/>
      <c r="C44" s="2435" t="s">
        <v>359</v>
      </c>
      <c r="D44" s="1668" t="s">
        <v>359</v>
      </c>
      <c r="E44" s="1668" t="s">
        <v>359</v>
      </c>
      <c r="F44" s="1668" t="s">
        <v>359</v>
      </c>
      <c r="G44" s="1668" t="s">
        <v>359</v>
      </c>
      <c r="H44" s="1668" t="s">
        <v>359</v>
      </c>
      <c r="I44" s="1668" t="s">
        <v>359</v>
      </c>
      <c r="J44" s="1668" t="s">
        <v>359</v>
      </c>
      <c r="K44" s="1668" t="s">
        <v>359</v>
      </c>
      <c r="L44" s="1668" t="s">
        <v>359</v>
      </c>
      <c r="M44" s="1690" t="s">
        <v>359</v>
      </c>
    </row>
    <row r="45" spans="1:14" ht="15.75" customHeight="1">
      <c r="A45" s="6972"/>
      <c r="B45" s="5719" t="s">
        <v>2385</v>
      </c>
      <c r="C45" s="2094" t="s">
        <v>359</v>
      </c>
      <c r="D45" s="1445" t="s">
        <v>359</v>
      </c>
      <c r="E45" s="1445" t="s">
        <v>359</v>
      </c>
      <c r="F45" s="1445" t="s">
        <v>359</v>
      </c>
      <c r="G45" s="1445" t="s">
        <v>359</v>
      </c>
      <c r="H45" s="1445" t="s">
        <v>359</v>
      </c>
      <c r="I45" s="1445" t="s">
        <v>359</v>
      </c>
      <c r="J45" s="1445" t="s">
        <v>359</v>
      </c>
      <c r="K45" s="1445" t="s">
        <v>359</v>
      </c>
      <c r="L45" s="1445" t="s">
        <v>359</v>
      </c>
      <c r="M45" s="1739" t="s">
        <v>359</v>
      </c>
    </row>
    <row r="46" spans="1:14" ht="15" customHeight="1">
      <c r="A46" s="6972"/>
      <c r="B46" s="5719"/>
      <c r="C46" s="2094" t="s">
        <v>359</v>
      </c>
      <c r="D46" s="1445" t="s">
        <v>93</v>
      </c>
      <c r="E46" s="1444" t="s">
        <v>95</v>
      </c>
      <c r="F46" s="6443" t="s">
        <v>2386</v>
      </c>
      <c r="G46" s="6341" t="s">
        <v>103</v>
      </c>
      <c r="H46" s="6444"/>
      <c r="I46" s="6444"/>
      <c r="J46" s="7322"/>
      <c r="K46" s="1445" t="s">
        <v>2387</v>
      </c>
      <c r="L46" s="6341" t="s">
        <v>359</v>
      </c>
      <c r="M46" s="6484"/>
    </row>
    <row r="47" spans="1:14">
      <c r="A47" s="6972"/>
      <c r="B47" s="5719"/>
      <c r="C47" s="2094" t="s">
        <v>359</v>
      </c>
      <c r="D47" s="1477" t="s">
        <v>2441</v>
      </c>
      <c r="E47" s="1472" t="s">
        <v>359</v>
      </c>
      <c r="F47" s="6443"/>
      <c r="G47" s="7323"/>
      <c r="H47" s="7309"/>
      <c r="I47" s="7309"/>
      <c r="J47" s="7324"/>
      <c r="K47" s="1445" t="s">
        <v>359</v>
      </c>
      <c r="L47" s="7323"/>
      <c r="M47" s="7325"/>
    </row>
    <row r="48" spans="1:14" ht="31.5" customHeight="1">
      <c r="A48" s="6972"/>
      <c r="B48" s="5720"/>
      <c r="C48" s="3384" t="s">
        <v>359</v>
      </c>
      <c r="D48" s="3385" t="s">
        <v>359</v>
      </c>
      <c r="E48" s="3385" t="s">
        <v>359</v>
      </c>
      <c r="F48" s="3385" t="s">
        <v>359</v>
      </c>
      <c r="G48" s="3385" t="s">
        <v>359</v>
      </c>
      <c r="H48" s="3385" t="s">
        <v>359</v>
      </c>
      <c r="I48" s="3385" t="s">
        <v>359</v>
      </c>
      <c r="J48" s="3385" t="s">
        <v>359</v>
      </c>
      <c r="K48" s="3385" t="s">
        <v>359</v>
      </c>
      <c r="L48" s="3385" t="s">
        <v>359</v>
      </c>
      <c r="M48" s="3387" t="s">
        <v>359</v>
      </c>
    </row>
    <row r="49" spans="1:14" ht="39.950000000000003" customHeight="1">
      <c r="A49" s="6972"/>
      <c r="B49" s="2332" t="s">
        <v>2388</v>
      </c>
      <c r="C49" s="6730" t="s">
        <v>2850</v>
      </c>
      <c r="D49" s="6731"/>
      <c r="E49" s="6731"/>
      <c r="F49" s="6731"/>
      <c r="G49" s="6731"/>
      <c r="H49" s="6731"/>
      <c r="I49" s="6731"/>
      <c r="J49" s="6731"/>
      <c r="K49" s="6731"/>
      <c r="L49" s="6731"/>
      <c r="M49" s="6732"/>
      <c r="N49" s="1639"/>
    </row>
    <row r="50" spans="1:14" ht="15" customHeight="1">
      <c r="A50" s="6972"/>
      <c r="B50" s="2098" t="s">
        <v>2390</v>
      </c>
      <c r="C50" s="6753" t="s">
        <v>2851</v>
      </c>
      <c r="D50" s="6738"/>
      <c r="E50" s="6738"/>
      <c r="F50" s="6738"/>
      <c r="G50" s="6738"/>
      <c r="H50" s="6738"/>
      <c r="I50" s="6738"/>
      <c r="J50" s="6738"/>
      <c r="K50" s="6738"/>
      <c r="L50" s="6738"/>
      <c r="M50" s="6754"/>
    </row>
    <row r="51" spans="1:14" ht="18.75" customHeight="1">
      <c r="A51" s="6972"/>
      <c r="B51" s="2098" t="s">
        <v>2392</v>
      </c>
      <c r="C51" s="2088">
        <v>30</v>
      </c>
      <c r="D51" s="1444" t="s">
        <v>359</v>
      </c>
      <c r="E51" s="1444" t="s">
        <v>359</v>
      </c>
      <c r="F51" s="1444" t="s">
        <v>359</v>
      </c>
      <c r="G51" s="1444" t="s">
        <v>359</v>
      </c>
      <c r="H51" s="1444" t="s">
        <v>359</v>
      </c>
      <c r="I51" s="1444" t="s">
        <v>359</v>
      </c>
      <c r="J51" s="1444" t="s">
        <v>359</v>
      </c>
      <c r="K51" s="1444" t="s">
        <v>359</v>
      </c>
      <c r="L51" s="1444" t="s">
        <v>359</v>
      </c>
      <c r="M51" s="1741" t="s">
        <v>359</v>
      </c>
    </row>
    <row r="52" spans="1:14" ht="15.75" customHeight="1">
      <c r="A52" s="7367"/>
      <c r="B52" s="2098" t="s">
        <v>2393</v>
      </c>
      <c r="C52" s="6142">
        <v>2022</v>
      </c>
      <c r="D52" s="6143"/>
      <c r="E52" s="6143"/>
      <c r="F52" s="6143"/>
      <c r="G52" s="6143"/>
      <c r="H52" s="6143"/>
      <c r="I52" s="6143"/>
      <c r="J52" s="6143"/>
      <c r="K52" s="6143"/>
      <c r="L52" s="6143"/>
      <c r="M52" s="6144"/>
    </row>
    <row r="53" spans="1:14" ht="15.75" customHeight="1">
      <c r="A53" s="7365" t="s">
        <v>2394</v>
      </c>
      <c r="B53" s="2098" t="s">
        <v>2395</v>
      </c>
      <c r="C53" s="6142" t="s">
        <v>2432</v>
      </c>
      <c r="D53" s="6143"/>
      <c r="E53" s="6143"/>
      <c r="F53" s="6143"/>
      <c r="G53" s="6143"/>
      <c r="H53" s="6143"/>
      <c r="I53" s="6143"/>
      <c r="J53" s="6143"/>
      <c r="K53" s="6143"/>
      <c r="L53" s="6143"/>
      <c r="M53" s="6144"/>
    </row>
    <row r="54" spans="1:14" ht="15.75" customHeight="1">
      <c r="A54" s="7365"/>
      <c r="B54" s="2098" t="s">
        <v>2396</v>
      </c>
      <c r="C54" s="6142" t="s">
        <v>2433</v>
      </c>
      <c r="D54" s="6143"/>
      <c r="E54" s="6143"/>
      <c r="F54" s="6143"/>
      <c r="G54" s="6143"/>
      <c r="H54" s="6143"/>
      <c r="I54" s="6143"/>
      <c r="J54" s="6143"/>
      <c r="K54" s="6143"/>
      <c r="L54" s="6143"/>
      <c r="M54" s="6144"/>
    </row>
    <row r="55" spans="1:14" ht="15.75" customHeight="1">
      <c r="A55" s="7365"/>
      <c r="B55" s="2098" t="s">
        <v>2398</v>
      </c>
      <c r="C55" s="6142" t="s">
        <v>289</v>
      </c>
      <c r="D55" s="6143"/>
      <c r="E55" s="6143"/>
      <c r="F55" s="6143"/>
      <c r="G55" s="6143"/>
      <c r="H55" s="6143"/>
      <c r="I55" s="6143"/>
      <c r="J55" s="6143"/>
      <c r="K55" s="6143"/>
      <c r="L55" s="6143"/>
      <c r="M55" s="6144"/>
    </row>
    <row r="56" spans="1:14" ht="15.75" customHeight="1">
      <c r="A56" s="7365"/>
      <c r="B56" s="2098" t="s">
        <v>2399</v>
      </c>
      <c r="C56" s="6142" t="s">
        <v>2434</v>
      </c>
      <c r="D56" s="6143"/>
      <c r="E56" s="6143"/>
      <c r="F56" s="6143"/>
      <c r="G56" s="6143"/>
      <c r="H56" s="6143"/>
      <c r="I56" s="6143"/>
      <c r="J56" s="6143"/>
      <c r="K56" s="6143"/>
      <c r="L56" s="6143"/>
      <c r="M56" s="6144"/>
    </row>
    <row r="57" spans="1:14" ht="15.75" customHeight="1">
      <c r="A57" s="7365"/>
      <c r="B57" s="2098" t="s">
        <v>2400</v>
      </c>
      <c r="C57" s="7357" t="s">
        <v>379</v>
      </c>
      <c r="D57" s="7301"/>
      <c r="E57" s="7301"/>
      <c r="F57" s="7301"/>
      <c r="G57" s="7301"/>
      <c r="H57" s="7301"/>
      <c r="I57" s="7301"/>
      <c r="J57" s="7301"/>
      <c r="K57" s="7301"/>
      <c r="L57" s="7301"/>
      <c r="M57" s="7344"/>
    </row>
    <row r="58" spans="1:14" ht="15.75" customHeight="1" thickBot="1">
      <c r="A58" s="7366"/>
      <c r="B58" s="2098" t="s">
        <v>2401</v>
      </c>
      <c r="C58" s="6142" t="s">
        <v>2435</v>
      </c>
      <c r="D58" s="6143"/>
      <c r="E58" s="6143"/>
      <c r="F58" s="6143"/>
      <c r="G58" s="6143"/>
      <c r="H58" s="6143"/>
      <c r="I58" s="6143"/>
      <c r="J58" s="6143"/>
      <c r="K58" s="6143"/>
      <c r="L58" s="6143"/>
      <c r="M58" s="6144"/>
    </row>
    <row r="59" spans="1:14" ht="15.75" customHeight="1">
      <c r="A59" s="7365" t="s">
        <v>2402</v>
      </c>
      <c r="B59" s="2098" t="s">
        <v>2403</v>
      </c>
      <c r="C59" s="6142" t="s">
        <v>1132</v>
      </c>
      <c r="D59" s="6143"/>
      <c r="E59" s="6143"/>
      <c r="F59" s="6143"/>
      <c r="G59" s="6143"/>
      <c r="H59" s="6143"/>
      <c r="I59" s="6143"/>
      <c r="J59" s="6143"/>
      <c r="K59" s="6143"/>
      <c r="L59" s="6143"/>
      <c r="M59" s="6144"/>
    </row>
    <row r="60" spans="1:14" ht="15.75" customHeight="1">
      <c r="A60" s="7365"/>
      <c r="B60" s="2098" t="s">
        <v>2404</v>
      </c>
      <c r="C60" s="6142" t="s">
        <v>2684</v>
      </c>
      <c r="D60" s="6143"/>
      <c r="E60" s="6143"/>
      <c r="F60" s="6143"/>
      <c r="G60" s="6143"/>
      <c r="H60" s="6143"/>
      <c r="I60" s="6143"/>
      <c r="J60" s="6143"/>
      <c r="K60" s="6143"/>
      <c r="L60" s="6143"/>
      <c r="M60" s="6144"/>
    </row>
    <row r="61" spans="1:14" ht="15" customHeight="1" thickBot="1">
      <c r="A61" s="7366"/>
      <c r="B61" s="2098" t="s">
        <v>244</v>
      </c>
      <c r="C61" s="6142" t="s">
        <v>289</v>
      </c>
      <c r="D61" s="6143"/>
      <c r="E61" s="6143"/>
      <c r="F61" s="6143"/>
      <c r="G61" s="6143"/>
      <c r="H61" s="6143"/>
      <c r="I61" s="6143"/>
      <c r="J61" s="6143"/>
      <c r="K61" s="6143"/>
      <c r="L61" s="6143"/>
      <c r="M61" s="6144"/>
    </row>
    <row r="62" spans="1:14" ht="15" customHeight="1" thickBot="1">
      <c r="A62" s="3687" t="s">
        <v>2406</v>
      </c>
      <c r="B62" s="2516" t="s">
        <v>359</v>
      </c>
      <c r="C62" s="6145" t="s">
        <v>359</v>
      </c>
      <c r="D62" s="6146"/>
      <c r="E62" s="6146"/>
      <c r="F62" s="6146"/>
      <c r="G62" s="6146"/>
      <c r="H62" s="6146"/>
      <c r="I62" s="6146"/>
      <c r="J62" s="6146"/>
      <c r="K62" s="6146"/>
      <c r="L62" s="6146"/>
      <c r="M62" s="6147"/>
    </row>
    <row r="63" spans="1:14">
      <c r="B63" s="3688"/>
      <c r="C63" s="3688"/>
      <c r="D63" s="3688"/>
      <c r="E63" s="3688"/>
      <c r="F63" s="3688"/>
      <c r="G63" s="3688"/>
      <c r="H63" s="3688"/>
      <c r="I63" s="3688"/>
      <c r="J63" s="3688"/>
      <c r="K63" s="3688"/>
      <c r="L63" s="3688"/>
      <c r="M63" s="3688"/>
    </row>
    <row r="64" spans="1:14">
      <c r="B64" s="3688"/>
      <c r="C64" s="3688"/>
      <c r="D64" s="3688"/>
      <c r="E64" s="3688"/>
      <c r="F64" s="3688"/>
      <c r="G64" s="3688"/>
      <c r="H64" s="3688"/>
      <c r="I64" s="3688"/>
      <c r="J64" s="3688"/>
      <c r="K64" s="3688"/>
      <c r="L64" s="3688"/>
      <c r="M64" s="3688"/>
    </row>
    <row r="65" spans="2:13">
      <c r="B65" s="3688"/>
      <c r="C65" s="3688"/>
      <c r="D65" s="3688"/>
      <c r="E65" s="3688"/>
      <c r="F65" s="3688"/>
      <c r="G65" s="3688"/>
      <c r="H65" s="3688"/>
      <c r="I65" s="3688"/>
      <c r="J65" s="3688"/>
      <c r="K65" s="3688"/>
      <c r="L65" s="3688"/>
      <c r="M65" s="3688"/>
    </row>
    <row r="66" spans="2:13">
      <c r="B66" s="3688"/>
      <c r="C66" s="3688"/>
      <c r="D66" s="3688"/>
      <c r="E66" s="3688"/>
      <c r="F66" s="3688"/>
      <c r="G66" s="3688"/>
      <c r="H66" s="3688"/>
      <c r="I66" s="3688"/>
      <c r="J66" s="3688"/>
      <c r="K66" s="3688"/>
      <c r="L66" s="3688"/>
      <c r="M66" s="3688"/>
    </row>
    <row r="67" spans="2:13">
      <c r="B67" s="3688"/>
      <c r="C67" s="3688"/>
      <c r="D67" s="3688"/>
      <c r="E67" s="3688"/>
      <c r="F67" s="3688"/>
      <c r="G67" s="3688"/>
      <c r="H67" s="3688"/>
      <c r="I67" s="3688"/>
      <c r="J67" s="3688"/>
      <c r="K67" s="3688"/>
      <c r="L67" s="3688"/>
      <c r="M67" s="3688"/>
    </row>
    <row r="68" spans="2:13">
      <c r="B68" s="3688"/>
      <c r="C68" s="3688"/>
      <c r="D68" s="3688"/>
      <c r="E68" s="3688"/>
      <c r="F68" s="3688"/>
      <c r="G68" s="3688"/>
      <c r="H68" s="3688"/>
      <c r="I68" s="3688"/>
      <c r="J68" s="3688"/>
      <c r="K68" s="3688"/>
      <c r="L68" s="3688"/>
      <c r="M68" s="3688"/>
    </row>
    <row r="69" spans="2:13">
      <c r="B69" s="3688"/>
      <c r="C69" s="3688"/>
      <c r="D69" s="3688"/>
      <c r="E69" s="3688"/>
      <c r="F69" s="3688"/>
      <c r="G69" s="3688"/>
      <c r="H69" s="3688"/>
      <c r="I69" s="3688"/>
      <c r="J69" s="3688"/>
      <c r="K69" s="3688"/>
      <c r="L69" s="3688"/>
      <c r="M69" s="3688"/>
    </row>
    <row r="70" spans="2:13">
      <c r="B70" s="3688"/>
      <c r="C70" s="3688"/>
      <c r="D70" s="3688"/>
      <c r="E70" s="3688"/>
      <c r="F70" s="3688"/>
      <c r="G70" s="3688"/>
      <c r="H70" s="3688"/>
      <c r="I70" s="3688"/>
      <c r="J70" s="3688"/>
      <c r="K70" s="3688"/>
      <c r="L70" s="3688"/>
      <c r="M70" s="3688"/>
    </row>
    <row r="71" spans="2:13">
      <c r="B71" s="3688"/>
      <c r="C71" s="3688"/>
      <c r="D71" s="3688"/>
      <c r="E71" s="3688"/>
      <c r="F71" s="3688"/>
      <c r="G71" s="3688"/>
      <c r="H71" s="3688"/>
      <c r="I71" s="3688"/>
      <c r="J71" s="3688"/>
      <c r="K71" s="3688"/>
      <c r="L71" s="3688"/>
      <c r="M71" s="3688"/>
    </row>
    <row r="72" spans="2:13">
      <c r="B72" s="3688"/>
      <c r="C72" s="3688"/>
      <c r="D72" s="3688"/>
      <c r="E72" s="3688"/>
      <c r="F72" s="3688"/>
      <c r="G72" s="3688"/>
      <c r="H72" s="3688"/>
      <c r="I72" s="3688"/>
      <c r="J72" s="3688"/>
      <c r="K72" s="3688"/>
      <c r="L72" s="3688"/>
      <c r="M72" s="3688"/>
    </row>
    <row r="73" spans="2:13">
      <c r="B73" s="3688"/>
      <c r="C73" s="3688"/>
      <c r="D73" s="3688"/>
      <c r="E73" s="3688"/>
      <c r="F73" s="3688"/>
      <c r="G73" s="3688"/>
      <c r="H73" s="3688"/>
      <c r="I73" s="3688"/>
      <c r="J73" s="3688"/>
      <c r="K73" s="3688"/>
      <c r="L73" s="3688"/>
      <c r="M73" s="3688"/>
    </row>
    <row r="74" spans="2:13">
      <c r="B74" s="3688"/>
      <c r="C74" s="3688"/>
      <c r="D74" s="3688"/>
      <c r="E74" s="3688"/>
      <c r="F74" s="3688"/>
      <c r="G74" s="3688"/>
      <c r="H74" s="3688"/>
      <c r="I74" s="3688"/>
      <c r="J74" s="3688"/>
      <c r="K74" s="3688"/>
      <c r="L74" s="3688"/>
      <c r="M74" s="3688"/>
    </row>
    <row r="75" spans="2:13">
      <c r="B75" s="3688"/>
      <c r="C75" s="3688"/>
      <c r="D75" s="3688"/>
      <c r="E75" s="3688"/>
      <c r="F75" s="3688"/>
      <c r="G75" s="3688"/>
      <c r="H75" s="3688"/>
      <c r="I75" s="3688"/>
      <c r="J75" s="3688"/>
      <c r="K75" s="3688"/>
      <c r="L75" s="3688"/>
      <c r="M75" s="3688"/>
    </row>
    <row r="76" spans="2:13">
      <c r="B76" s="3688"/>
      <c r="C76" s="3688"/>
      <c r="D76" s="3688"/>
      <c r="E76" s="3688"/>
      <c r="F76" s="3688"/>
      <c r="G76" s="3688"/>
      <c r="H76" s="3688"/>
      <c r="I76" s="3688"/>
      <c r="J76" s="3688"/>
      <c r="K76" s="3688"/>
      <c r="L76" s="3688"/>
      <c r="M76" s="3688"/>
    </row>
    <row r="77" spans="2:13">
      <c r="B77" s="3688"/>
      <c r="C77" s="3688"/>
      <c r="D77" s="3688"/>
      <c r="E77" s="3688"/>
      <c r="F77" s="3688"/>
      <c r="G77" s="3688"/>
      <c r="H77" s="3688"/>
      <c r="I77" s="3688"/>
      <c r="J77" s="3688"/>
      <c r="K77" s="3688"/>
      <c r="L77" s="3688"/>
      <c r="M77" s="3688"/>
    </row>
    <row r="78" spans="2:13">
      <c r="B78" s="3688"/>
      <c r="C78" s="3688"/>
      <c r="D78" s="3688"/>
      <c r="E78" s="3688"/>
      <c r="F78" s="3688"/>
      <c r="G78" s="3688"/>
      <c r="H78" s="3688"/>
      <c r="I78" s="3688"/>
      <c r="J78" s="3688"/>
      <c r="K78" s="3688"/>
      <c r="L78" s="3688"/>
      <c r="M78" s="3688"/>
    </row>
    <row r="79" spans="2:13">
      <c r="B79" s="3688"/>
      <c r="C79" s="3688"/>
      <c r="D79" s="3688"/>
      <c r="E79" s="3688"/>
      <c r="F79" s="3688"/>
      <c r="G79" s="3688"/>
      <c r="H79" s="3688"/>
      <c r="I79" s="3688"/>
      <c r="J79" s="3688"/>
      <c r="K79" s="3688"/>
      <c r="L79" s="3688"/>
      <c r="M79" s="3688"/>
    </row>
    <row r="80" spans="2:13">
      <c r="B80" s="3688"/>
      <c r="C80" s="3688"/>
      <c r="D80" s="3688"/>
      <c r="E80" s="3688"/>
      <c r="F80" s="3688"/>
      <c r="G80" s="3688"/>
      <c r="H80" s="3688"/>
      <c r="I80" s="3688"/>
      <c r="J80" s="3688"/>
      <c r="K80" s="3688"/>
      <c r="L80" s="3688"/>
      <c r="M80" s="3688"/>
    </row>
    <row r="81" spans="2:13">
      <c r="B81" s="3688"/>
      <c r="C81" s="3688"/>
      <c r="D81" s="3688"/>
      <c r="E81" s="3688"/>
      <c r="F81" s="3688"/>
      <c r="G81" s="3688"/>
      <c r="H81" s="3688"/>
      <c r="I81" s="3688"/>
      <c r="J81" s="3688"/>
      <c r="K81" s="3688"/>
      <c r="L81" s="3688"/>
      <c r="M81" s="3688"/>
    </row>
    <row r="82" spans="2:13">
      <c r="B82" s="3688"/>
      <c r="C82" s="3688"/>
      <c r="D82" s="3688"/>
      <c r="E82" s="3688"/>
      <c r="F82" s="3688"/>
      <c r="G82" s="3688"/>
      <c r="H82" s="3688"/>
      <c r="I82" s="3688"/>
      <c r="J82" s="3688"/>
      <c r="K82" s="3688"/>
      <c r="L82" s="3688"/>
      <c r="M82" s="3688"/>
    </row>
    <row r="83" spans="2:13">
      <c r="B83" s="3688"/>
      <c r="C83" s="3688"/>
      <c r="D83" s="3688"/>
      <c r="E83" s="3688"/>
      <c r="F83" s="3688"/>
      <c r="G83" s="3688"/>
      <c r="H83" s="3688"/>
      <c r="I83" s="3688"/>
      <c r="J83" s="3688"/>
      <c r="K83" s="3688"/>
      <c r="L83" s="3688"/>
      <c r="M83" s="3688"/>
    </row>
    <row r="84" spans="2:13">
      <c r="B84" s="3688"/>
      <c r="C84" s="3688"/>
      <c r="D84" s="3688"/>
      <c r="E84" s="3688"/>
      <c r="F84" s="3688"/>
      <c r="G84" s="3688"/>
      <c r="H84" s="3688"/>
      <c r="I84" s="3688"/>
      <c r="J84" s="3688"/>
      <c r="K84" s="3688"/>
      <c r="L84" s="3688"/>
      <c r="M84" s="3688"/>
    </row>
    <row r="85" spans="2:13">
      <c r="B85" s="3688"/>
      <c r="C85" s="3688"/>
      <c r="D85" s="3688"/>
      <c r="E85" s="3688"/>
      <c r="F85" s="3688"/>
      <c r="G85" s="3688"/>
      <c r="H85" s="3688"/>
      <c r="I85" s="3688"/>
      <c r="J85" s="3688"/>
      <c r="K85" s="3688"/>
      <c r="L85" s="3688"/>
      <c r="M85" s="3688"/>
    </row>
    <row r="86" spans="2:13">
      <c r="B86" s="3688"/>
      <c r="C86" s="3688"/>
      <c r="D86" s="3688"/>
      <c r="E86" s="3688"/>
      <c r="F86" s="3688"/>
      <c r="G86" s="3688"/>
      <c r="H86" s="3688"/>
      <c r="I86" s="3688"/>
      <c r="J86" s="3688"/>
      <c r="K86" s="3688"/>
      <c r="L86" s="3688"/>
      <c r="M86" s="3688"/>
    </row>
    <row r="87" spans="2:13">
      <c r="B87" s="3688"/>
      <c r="C87" s="3688"/>
      <c r="D87" s="3688"/>
      <c r="E87" s="3688"/>
      <c r="F87" s="3688"/>
      <c r="G87" s="3688"/>
      <c r="H87" s="3688"/>
      <c r="I87" s="3688"/>
      <c r="J87" s="3688"/>
      <c r="K87" s="3688"/>
      <c r="L87" s="3688"/>
      <c r="M87" s="3688"/>
    </row>
    <row r="88" spans="2:13">
      <c r="B88" s="3688"/>
      <c r="C88" s="3688"/>
      <c r="D88" s="3688"/>
      <c r="E88" s="3688"/>
      <c r="F88" s="3688"/>
      <c r="G88" s="3688"/>
      <c r="H88" s="3688"/>
      <c r="I88" s="3688"/>
      <c r="J88" s="3688"/>
      <c r="K88" s="3688"/>
      <c r="L88" s="3688"/>
      <c r="M88" s="3688"/>
    </row>
    <row r="89" spans="2:13">
      <c r="B89" s="3688"/>
      <c r="C89" s="3688"/>
      <c r="D89" s="3688"/>
      <c r="E89" s="3688"/>
      <c r="F89" s="3688"/>
      <c r="G89" s="3688"/>
      <c r="H89" s="3688"/>
      <c r="I89" s="3688"/>
      <c r="J89" s="3688"/>
      <c r="K89" s="3688"/>
      <c r="L89" s="3688"/>
      <c r="M89" s="3688"/>
    </row>
  </sheetData>
  <mergeCells count="60">
    <mergeCell ref="F4:G5"/>
    <mergeCell ref="B29:B31"/>
    <mergeCell ref="A53:A58"/>
    <mergeCell ref="A59:A61"/>
    <mergeCell ref="C62:M62"/>
    <mergeCell ref="A16:A52"/>
    <mergeCell ref="I9:J10"/>
    <mergeCell ref="L9:M10"/>
    <mergeCell ref="C11:D11"/>
    <mergeCell ref="F11:G11"/>
    <mergeCell ref="I11:J11"/>
    <mergeCell ref="L11:M11"/>
    <mergeCell ref="C17:M17"/>
    <mergeCell ref="B18:B24"/>
    <mergeCell ref="F23:L23"/>
    <mergeCell ref="C16:M16"/>
    <mergeCell ref="B25:B28"/>
    <mergeCell ref="J30:L30"/>
    <mergeCell ref="C2:M2"/>
    <mergeCell ref="C3:M3"/>
    <mergeCell ref="C61:M61"/>
    <mergeCell ref="C49:M49"/>
    <mergeCell ref="C12:M12"/>
    <mergeCell ref="C14:M14"/>
    <mergeCell ref="C56:M56"/>
    <mergeCell ref="C57:M57"/>
    <mergeCell ref="H4:H5"/>
    <mergeCell ref="I4:M5"/>
    <mergeCell ref="C58:M58"/>
    <mergeCell ref="C59:M59"/>
    <mergeCell ref="C60:M60"/>
    <mergeCell ref="C54:M54"/>
    <mergeCell ref="B32:B34"/>
    <mergeCell ref="B35:B44"/>
    <mergeCell ref="F43:G43"/>
    <mergeCell ref="H43:I43"/>
    <mergeCell ref="C55:M55"/>
    <mergeCell ref="C52:M52"/>
    <mergeCell ref="C53:M53"/>
    <mergeCell ref="L46:M47"/>
    <mergeCell ref="C50:M50"/>
    <mergeCell ref="B45:B48"/>
    <mergeCell ref="F46:F47"/>
    <mergeCell ref="G46:J47"/>
    <mergeCell ref="B1:M1"/>
    <mergeCell ref="A2:A15"/>
    <mergeCell ref="B4:B5"/>
    <mergeCell ref="C4:C5"/>
    <mergeCell ref="D4:D5"/>
    <mergeCell ref="E4:E5"/>
    <mergeCell ref="C13:M13"/>
    <mergeCell ref="C15:D15"/>
    <mergeCell ref="F15:M15"/>
    <mergeCell ref="C6:M6"/>
    <mergeCell ref="D7:M7"/>
    <mergeCell ref="C8:D8"/>
    <mergeCell ref="I8:M8"/>
    <mergeCell ref="B9:B11"/>
    <mergeCell ref="C9:D10"/>
    <mergeCell ref="F9:G10"/>
  </mergeCells>
  <hyperlinks>
    <hyperlink ref="C57" r:id="rId1"/>
  </hyperlinks>
  <pageMargins left="0.7" right="0.7" top="0.75" bottom="0.75" header="0.51180555555555496" footer="0.51180555555555496"/>
  <pageSetup paperSize="9" orientation="portrait" horizontalDpi="300" verticalDpi="300"/>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Desplegables!$B$45:$B$46</xm:f>
          </x14:formula1>
          <x14:formula2>
            <xm:f>0</xm:f>
          </x14:formula2>
          <xm:sqref>N4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T67"/>
  <sheetViews>
    <sheetView zoomScale="65" zoomScaleNormal="65" workbookViewId="0">
      <selection activeCell="H4" sqref="H4:H5"/>
    </sheetView>
  </sheetViews>
  <sheetFormatPr baseColWidth="10" defaultColWidth="9.140625" defaultRowHeight="15.75"/>
  <cols>
    <col min="1" max="1" width="29" style="1359" customWidth="1"/>
    <col min="2" max="2" width="29.7109375" style="1359" customWidth="1"/>
    <col min="3" max="13" width="11.42578125" style="1359" customWidth="1"/>
    <col min="14" max="16384" width="9.140625" style="1359"/>
  </cols>
  <sheetData>
    <row r="1" spans="1:13" ht="20.25" customHeight="1">
      <c r="A1" s="2049" t="s">
        <v>359</v>
      </c>
      <c r="B1" s="7376" t="s">
        <v>2852</v>
      </c>
      <c r="C1" s="7376"/>
      <c r="D1" s="7376"/>
      <c r="E1" s="7376"/>
      <c r="F1" s="7376"/>
      <c r="G1" s="7376"/>
      <c r="H1" s="7376"/>
      <c r="I1" s="7376"/>
      <c r="J1" s="7376"/>
      <c r="K1" s="7376"/>
      <c r="L1" s="7376"/>
      <c r="M1" s="7377"/>
    </row>
    <row r="2" spans="1:13" ht="54" customHeight="1">
      <c r="A2" s="6598" t="s">
        <v>2329</v>
      </c>
      <c r="B2" s="2251" t="s">
        <v>2330</v>
      </c>
      <c r="C2" s="6454" t="s">
        <v>1972</v>
      </c>
      <c r="D2" s="6455"/>
      <c r="E2" s="6455"/>
      <c r="F2" s="6455"/>
      <c r="G2" s="6455"/>
      <c r="H2" s="6455"/>
      <c r="I2" s="6455"/>
      <c r="J2" s="6455"/>
      <c r="K2" s="6455"/>
      <c r="L2" s="6455"/>
      <c r="M2" s="6456"/>
    </row>
    <row r="3" spans="1:13" ht="78" customHeight="1">
      <c r="A3" s="6599"/>
      <c r="B3" s="3679" t="s">
        <v>2643</v>
      </c>
      <c r="C3" s="6142" t="s">
        <v>2853</v>
      </c>
      <c r="D3" s="6143"/>
      <c r="E3" s="6143"/>
      <c r="F3" s="6143"/>
      <c r="G3" s="6143"/>
      <c r="H3" s="6143"/>
      <c r="I3" s="6143"/>
      <c r="J3" s="6143"/>
      <c r="K3" s="6143"/>
      <c r="L3" s="6143"/>
      <c r="M3" s="6144"/>
    </row>
    <row r="4" spans="1:13" ht="69" customHeight="1">
      <c r="A4" s="6599"/>
      <c r="B4" s="6083" t="s">
        <v>240</v>
      </c>
      <c r="C4" s="7348" t="s">
        <v>95</v>
      </c>
      <c r="D4" s="7350"/>
      <c r="E4" s="7350"/>
      <c r="F4" s="7360" t="s">
        <v>2826</v>
      </c>
      <c r="G4" s="7361"/>
      <c r="H4" s="7358" t="s">
        <v>437</v>
      </c>
      <c r="I4" s="6341"/>
      <c r="J4" s="6444"/>
      <c r="K4" s="6444"/>
      <c r="L4" s="6444"/>
      <c r="M4" s="6484"/>
    </row>
    <row r="5" spans="1:13" ht="6" customHeight="1">
      <c r="A5" s="6599"/>
      <c r="B5" s="7396"/>
      <c r="C5" s="7349"/>
      <c r="D5" s="7351"/>
      <c r="E5" s="7351"/>
      <c r="F5" s="7362"/>
      <c r="G5" s="7363"/>
      <c r="H5" s="7359"/>
      <c r="I5" s="7323"/>
      <c r="J5" s="7309"/>
      <c r="K5" s="7309"/>
      <c r="L5" s="7309"/>
      <c r="M5" s="7325"/>
    </row>
    <row r="6" spans="1:13" ht="27.75" customHeight="1">
      <c r="A6" s="6599"/>
      <c r="B6" s="3370" t="s">
        <v>2333</v>
      </c>
      <c r="C6" s="6467"/>
      <c r="D6" s="6442"/>
      <c r="E6" s="6442"/>
      <c r="F6" s="6442"/>
      <c r="G6" s="6442"/>
      <c r="H6" s="6442"/>
      <c r="I6" s="6442"/>
      <c r="J6" s="6442"/>
      <c r="K6" s="6442"/>
      <c r="L6" s="6442"/>
      <c r="M6" s="6489"/>
    </row>
    <row r="7" spans="1:13" ht="15.75" customHeight="1">
      <c r="A7" s="6599"/>
      <c r="B7" s="3370" t="s">
        <v>2334</v>
      </c>
      <c r="C7" s="3680"/>
      <c r="D7" s="6143"/>
      <c r="E7" s="6143"/>
      <c r="F7" s="6143"/>
      <c r="G7" s="6143"/>
      <c r="H7" s="6143"/>
      <c r="I7" s="6143"/>
      <c r="J7" s="6143"/>
      <c r="K7" s="6143"/>
      <c r="L7" s="6143"/>
      <c r="M7" s="6144"/>
    </row>
    <row r="8" spans="1:13" ht="27.75" customHeight="1">
      <c r="A8" s="6599"/>
      <c r="B8" s="3370" t="s">
        <v>2335</v>
      </c>
      <c r="C8" s="6142" t="s">
        <v>13</v>
      </c>
      <c r="D8" s="6143"/>
      <c r="E8" s="1445" t="s">
        <v>359</v>
      </c>
      <c r="F8" s="1445" t="s">
        <v>359</v>
      </c>
      <c r="G8" s="3376" t="s">
        <v>359</v>
      </c>
      <c r="H8" s="2433" t="s">
        <v>244</v>
      </c>
      <c r="I8" s="6143" t="s">
        <v>21</v>
      </c>
      <c r="J8" s="6143"/>
      <c r="K8" s="6143"/>
      <c r="L8" s="6143"/>
      <c r="M8" s="6144"/>
    </row>
    <row r="9" spans="1:13" ht="15.75" customHeight="1">
      <c r="A9" s="6599"/>
      <c r="B9" s="6083" t="s">
        <v>2336</v>
      </c>
      <c r="C9" s="6483" t="s">
        <v>60</v>
      </c>
      <c r="D9" s="6444"/>
      <c r="E9" s="1858" t="s">
        <v>359</v>
      </c>
      <c r="F9" s="1858" t="s">
        <v>359</v>
      </c>
      <c r="G9" s="1858" t="s">
        <v>359</v>
      </c>
      <c r="H9" s="1858" t="s">
        <v>359</v>
      </c>
      <c r="I9" s="1445" t="s">
        <v>359</v>
      </c>
      <c r="J9" s="1445" t="s">
        <v>359</v>
      </c>
      <c r="K9" s="1445" t="s">
        <v>359</v>
      </c>
      <c r="L9" s="1445" t="s">
        <v>359</v>
      </c>
      <c r="M9" s="1739" t="s">
        <v>359</v>
      </c>
    </row>
    <row r="10" spans="1:13" ht="15.75" customHeight="1">
      <c r="A10" s="6599"/>
      <c r="B10" s="6083"/>
      <c r="C10" s="7399"/>
      <c r="D10" s="7305"/>
      <c r="E10" s="1445" t="s">
        <v>359</v>
      </c>
      <c r="F10" s="6442" t="s">
        <v>359</v>
      </c>
      <c r="G10" s="6442"/>
      <c r="H10" s="1445" t="s">
        <v>359</v>
      </c>
      <c r="I10" s="6442" t="s">
        <v>359</v>
      </c>
      <c r="J10" s="6442"/>
      <c r="K10" s="1445" t="s">
        <v>359</v>
      </c>
      <c r="L10" s="1445" t="s">
        <v>359</v>
      </c>
      <c r="M10" s="1739" t="s">
        <v>359</v>
      </c>
    </row>
    <row r="11" spans="1:13" ht="19.5" customHeight="1">
      <c r="A11" s="6599"/>
      <c r="B11" s="7396"/>
      <c r="C11" s="7372" t="s">
        <v>2337</v>
      </c>
      <c r="D11" s="6073"/>
      <c r="E11" s="3385" t="s">
        <v>359</v>
      </c>
      <c r="F11" s="6458" t="s">
        <v>2337</v>
      </c>
      <c r="G11" s="6458"/>
      <c r="H11" s="3385" t="s">
        <v>359</v>
      </c>
      <c r="I11" s="6458" t="s">
        <v>2337</v>
      </c>
      <c r="J11" s="6458"/>
      <c r="K11" s="3385" t="s">
        <v>359</v>
      </c>
      <c r="L11" s="3385" t="s">
        <v>359</v>
      </c>
      <c r="M11" s="3387" t="s">
        <v>359</v>
      </c>
    </row>
    <row r="12" spans="1:13" ht="78.75" customHeight="1">
      <c r="A12" s="6599"/>
      <c r="B12" s="3370" t="s">
        <v>2338</v>
      </c>
      <c r="C12" s="7397" t="s">
        <v>2854</v>
      </c>
      <c r="D12" s="7168"/>
      <c r="E12" s="7168"/>
      <c r="F12" s="7168"/>
      <c r="G12" s="7168"/>
      <c r="H12" s="7168"/>
      <c r="I12" s="7168"/>
      <c r="J12" s="7168"/>
      <c r="K12" s="7168"/>
      <c r="L12" s="7168"/>
      <c r="M12" s="7398"/>
    </row>
    <row r="13" spans="1:13" ht="63" customHeight="1">
      <c r="A13" s="6599"/>
      <c r="B13" s="3370" t="s">
        <v>2689</v>
      </c>
      <c r="C13" s="7397" t="s">
        <v>2855</v>
      </c>
      <c r="D13" s="7168"/>
      <c r="E13" s="7168"/>
      <c r="F13" s="7168"/>
      <c r="G13" s="7168"/>
      <c r="H13" s="7168"/>
      <c r="I13" s="7168"/>
      <c r="J13" s="7168"/>
      <c r="K13" s="7168"/>
      <c r="L13" s="7168"/>
      <c r="M13" s="7398"/>
    </row>
    <row r="14" spans="1:13" ht="66" customHeight="1">
      <c r="A14" s="6599"/>
      <c r="B14" s="3370" t="s">
        <v>2649</v>
      </c>
      <c r="C14" s="6973" t="s">
        <v>2856</v>
      </c>
      <c r="D14" s="5990"/>
      <c r="E14" s="5990"/>
      <c r="F14" s="5990"/>
      <c r="G14" s="5990"/>
      <c r="H14" s="5990"/>
      <c r="I14" s="5990"/>
      <c r="J14" s="5990"/>
      <c r="K14" s="5990"/>
      <c r="L14" s="5990"/>
      <c r="M14" s="5991"/>
    </row>
    <row r="15" spans="1:13" ht="49.5" customHeight="1">
      <c r="A15" s="6599"/>
      <c r="B15" s="3369" t="s">
        <v>2651</v>
      </c>
      <c r="C15" s="6457" t="s">
        <v>1310</v>
      </c>
      <c r="D15" s="7338"/>
      <c r="E15" s="3668" t="s">
        <v>108</v>
      </c>
      <c r="F15" s="7339" t="s">
        <v>1435</v>
      </c>
      <c r="G15" s="6458"/>
      <c r="H15" s="6458"/>
      <c r="I15" s="6458"/>
      <c r="J15" s="6458"/>
      <c r="K15" s="6458"/>
      <c r="L15" s="6458"/>
      <c r="M15" s="6459"/>
    </row>
    <row r="16" spans="1:13" ht="15.75" customHeight="1">
      <c r="A16" s="7142" t="s">
        <v>2340</v>
      </c>
      <c r="B16" s="2053" t="s">
        <v>230</v>
      </c>
      <c r="C16" s="7399" t="s">
        <v>2838</v>
      </c>
      <c r="D16" s="7305"/>
      <c r="E16" s="7305"/>
      <c r="F16" s="7305"/>
      <c r="G16" s="7305"/>
      <c r="H16" s="7305"/>
      <c r="I16" s="7305"/>
      <c r="J16" s="7305"/>
      <c r="K16" s="7305"/>
      <c r="L16" s="7305"/>
      <c r="M16" s="7400"/>
    </row>
    <row r="17" spans="1:15" ht="15.75" customHeight="1">
      <c r="A17" s="7142"/>
      <c r="B17" s="1778" t="s">
        <v>2652</v>
      </c>
      <c r="C17" s="7372" t="s">
        <v>1446</v>
      </c>
      <c r="D17" s="6073"/>
      <c r="E17" s="6073"/>
      <c r="F17" s="6073"/>
      <c r="G17" s="6073"/>
      <c r="H17" s="6073"/>
      <c r="I17" s="6073"/>
      <c r="J17" s="6073"/>
      <c r="K17" s="6073"/>
      <c r="L17" s="6073"/>
      <c r="M17" s="6074"/>
    </row>
    <row r="18" spans="1:15">
      <c r="A18" s="7142"/>
      <c r="B18" s="6478" t="s">
        <v>2341</v>
      </c>
      <c r="C18" s="2094" t="s">
        <v>359</v>
      </c>
      <c r="D18" s="1445" t="s">
        <v>359</v>
      </c>
      <c r="E18" s="1445" t="s">
        <v>359</v>
      </c>
      <c r="F18" s="1445" t="s">
        <v>359</v>
      </c>
      <c r="G18" s="1445" t="s">
        <v>359</v>
      </c>
      <c r="H18" s="1445" t="s">
        <v>359</v>
      </c>
      <c r="I18" s="1445" t="s">
        <v>359</v>
      </c>
      <c r="J18" s="1445" t="s">
        <v>359</v>
      </c>
      <c r="K18" s="1445" t="s">
        <v>359</v>
      </c>
      <c r="L18" s="1445" t="s">
        <v>359</v>
      </c>
      <c r="M18" s="1739" t="s">
        <v>359</v>
      </c>
    </row>
    <row r="19" spans="1:15">
      <c r="A19" s="7142"/>
      <c r="B19" s="6478"/>
      <c r="C19" s="2094" t="s">
        <v>359</v>
      </c>
      <c r="D19" s="1444" t="s">
        <v>359</v>
      </c>
      <c r="E19" s="1445" t="s">
        <v>359</v>
      </c>
      <c r="F19" s="1444" t="s">
        <v>359</v>
      </c>
      <c r="G19" s="1445" t="s">
        <v>359</v>
      </c>
      <c r="H19" s="1444" t="s">
        <v>359</v>
      </c>
      <c r="I19" s="1445" t="s">
        <v>359</v>
      </c>
      <c r="J19" s="1444" t="s">
        <v>359</v>
      </c>
      <c r="K19" s="1445" t="s">
        <v>359</v>
      </c>
      <c r="L19" s="1445" t="s">
        <v>359</v>
      </c>
      <c r="M19" s="1739" t="s">
        <v>359</v>
      </c>
    </row>
    <row r="20" spans="1:15">
      <c r="A20" s="7142"/>
      <c r="B20" s="6478"/>
      <c r="C20" s="2094" t="s">
        <v>2342</v>
      </c>
      <c r="D20" s="1476" t="s">
        <v>359</v>
      </c>
      <c r="E20" s="1445" t="s">
        <v>2343</v>
      </c>
      <c r="F20" s="1476" t="s">
        <v>359</v>
      </c>
      <c r="G20" s="1445" t="s">
        <v>2344</v>
      </c>
      <c r="H20" s="1476" t="s">
        <v>359</v>
      </c>
      <c r="I20" s="1445" t="s">
        <v>2345</v>
      </c>
      <c r="J20" s="1476" t="s">
        <v>359</v>
      </c>
      <c r="K20" s="1445" t="s">
        <v>359</v>
      </c>
      <c r="L20" s="1445" t="s">
        <v>359</v>
      </c>
      <c r="M20" s="1739" t="s">
        <v>359</v>
      </c>
    </row>
    <row r="21" spans="1:15">
      <c r="A21" s="7142"/>
      <c r="B21" s="6478"/>
      <c r="C21" s="2094" t="s">
        <v>2346</v>
      </c>
      <c r="D21" s="1476" t="s">
        <v>359</v>
      </c>
      <c r="E21" s="1445" t="s">
        <v>2347</v>
      </c>
      <c r="F21" s="1476" t="s">
        <v>359</v>
      </c>
      <c r="G21" s="1445" t="s">
        <v>2348</v>
      </c>
      <c r="H21" s="1476" t="s">
        <v>359</v>
      </c>
      <c r="I21" s="1445" t="s">
        <v>359</v>
      </c>
      <c r="J21" s="1445" t="s">
        <v>359</v>
      </c>
      <c r="K21" s="1445" t="s">
        <v>359</v>
      </c>
      <c r="L21" s="1445" t="s">
        <v>359</v>
      </c>
      <c r="M21" s="1739" t="s">
        <v>359</v>
      </c>
    </row>
    <row r="22" spans="1:15">
      <c r="A22" s="7142"/>
      <c r="B22" s="6478"/>
      <c r="C22" s="2094" t="s">
        <v>2349</v>
      </c>
      <c r="D22" s="1476" t="s">
        <v>359</v>
      </c>
      <c r="E22" s="1445" t="s">
        <v>2350</v>
      </c>
      <c r="F22" s="1476" t="s">
        <v>359</v>
      </c>
      <c r="G22" s="1445" t="s">
        <v>359</v>
      </c>
      <c r="H22" s="1445" t="s">
        <v>359</v>
      </c>
      <c r="I22" s="1445" t="s">
        <v>359</v>
      </c>
      <c r="J22" s="1445" t="s">
        <v>359</v>
      </c>
      <c r="K22" s="1445" t="s">
        <v>359</v>
      </c>
      <c r="L22" s="1445" t="s">
        <v>359</v>
      </c>
      <c r="M22" s="1739" t="s">
        <v>359</v>
      </c>
    </row>
    <row r="23" spans="1:15" ht="15" customHeight="1">
      <c r="A23" s="7142"/>
      <c r="B23" s="6901"/>
      <c r="C23" s="3384" t="s">
        <v>105</v>
      </c>
      <c r="D23" s="3662" t="s">
        <v>2351</v>
      </c>
      <c r="E23" s="3385" t="s">
        <v>2352</v>
      </c>
      <c r="F23" s="7309" t="s">
        <v>2857</v>
      </c>
      <c r="G23" s="7309"/>
      <c r="H23" s="7309"/>
      <c r="I23" s="7309"/>
      <c r="J23" s="7309"/>
      <c r="K23" s="7309"/>
      <c r="L23" s="7309"/>
      <c r="M23" s="7325"/>
    </row>
    <row r="24" spans="1:15" ht="15.75" customHeight="1">
      <c r="A24" s="7142"/>
      <c r="B24" s="6478" t="s">
        <v>2354</v>
      </c>
      <c r="C24" s="2094" t="s">
        <v>359</v>
      </c>
      <c r="D24" s="1445" t="s">
        <v>359</v>
      </c>
      <c r="E24" s="1445" t="s">
        <v>359</v>
      </c>
      <c r="F24" s="1445" t="s">
        <v>359</v>
      </c>
      <c r="G24" s="1445" t="s">
        <v>359</v>
      </c>
      <c r="H24" s="1445" t="s">
        <v>359</v>
      </c>
      <c r="I24" s="1445" t="s">
        <v>359</v>
      </c>
      <c r="J24" s="1445" t="s">
        <v>359</v>
      </c>
      <c r="K24" s="1445" t="s">
        <v>359</v>
      </c>
      <c r="L24" s="1445" t="s">
        <v>359</v>
      </c>
      <c r="M24" s="1739" t="s">
        <v>359</v>
      </c>
    </row>
    <row r="25" spans="1:15">
      <c r="A25" s="7142"/>
      <c r="B25" s="6478"/>
      <c r="C25" s="2094" t="s">
        <v>2355</v>
      </c>
      <c r="D25" s="1477" t="s">
        <v>359</v>
      </c>
      <c r="E25" s="1445" t="s">
        <v>359</v>
      </c>
      <c r="F25" s="1445" t="s">
        <v>2356</v>
      </c>
      <c r="G25" s="1477" t="s">
        <v>359</v>
      </c>
      <c r="H25" s="1445" t="s">
        <v>359</v>
      </c>
      <c r="I25" s="1445" t="s">
        <v>2357</v>
      </c>
      <c r="J25" s="1477" t="s">
        <v>2441</v>
      </c>
      <c r="K25" s="1445" t="s">
        <v>359</v>
      </c>
      <c r="L25" s="1445" t="s">
        <v>359</v>
      </c>
      <c r="M25" s="1739" t="s">
        <v>359</v>
      </c>
    </row>
    <row r="26" spans="1:15">
      <c r="A26" s="7142"/>
      <c r="B26" s="6478"/>
      <c r="C26" s="2094" t="s">
        <v>2358</v>
      </c>
      <c r="D26" s="1476" t="s">
        <v>359</v>
      </c>
      <c r="E26" s="1445" t="s">
        <v>359</v>
      </c>
      <c r="F26" s="1445" t="s">
        <v>2359</v>
      </c>
      <c r="G26" s="1476" t="s">
        <v>359</v>
      </c>
      <c r="H26" s="1445" t="s">
        <v>359</v>
      </c>
      <c r="I26" s="1445" t="s">
        <v>359</v>
      </c>
      <c r="J26" s="1445" t="s">
        <v>359</v>
      </c>
      <c r="K26" s="1445" t="s">
        <v>359</v>
      </c>
      <c r="L26" s="1445" t="s">
        <v>359</v>
      </c>
      <c r="M26" s="1739" t="s">
        <v>359</v>
      </c>
    </row>
    <row r="27" spans="1:15">
      <c r="A27" s="7142"/>
      <c r="B27" s="6901"/>
      <c r="C27" s="2088" t="s">
        <v>359</v>
      </c>
      <c r="D27" s="1444" t="s">
        <v>359</v>
      </c>
      <c r="E27" s="1444" t="s">
        <v>359</v>
      </c>
      <c r="F27" s="1444" t="s">
        <v>359</v>
      </c>
      <c r="G27" s="1444" t="s">
        <v>359</v>
      </c>
      <c r="H27" s="1444" t="s">
        <v>359</v>
      </c>
      <c r="I27" s="1444" t="s">
        <v>359</v>
      </c>
      <c r="J27" s="1444" t="s">
        <v>359</v>
      </c>
      <c r="K27" s="1444" t="s">
        <v>359</v>
      </c>
      <c r="L27" s="1444" t="s">
        <v>359</v>
      </c>
      <c r="M27" s="1741" t="s">
        <v>359</v>
      </c>
    </row>
    <row r="28" spans="1:15">
      <c r="A28" s="7142"/>
      <c r="B28" s="7364" t="s">
        <v>2360</v>
      </c>
      <c r="C28" s="2094" t="s">
        <v>359</v>
      </c>
      <c r="D28" s="1445" t="s">
        <v>359</v>
      </c>
      <c r="E28" s="1445" t="s">
        <v>359</v>
      </c>
      <c r="F28" s="1445" t="s">
        <v>359</v>
      </c>
      <c r="G28" s="1445" t="s">
        <v>359</v>
      </c>
      <c r="H28" s="1445" t="s">
        <v>359</v>
      </c>
      <c r="I28" s="1445" t="s">
        <v>359</v>
      </c>
      <c r="J28" s="1445" t="s">
        <v>359</v>
      </c>
      <c r="K28" s="1445" t="s">
        <v>359</v>
      </c>
      <c r="L28" s="1445" t="s">
        <v>359</v>
      </c>
      <c r="M28" s="1739" t="s">
        <v>359</v>
      </c>
    </row>
    <row r="29" spans="1:15" ht="50.25" customHeight="1">
      <c r="A29" s="7142"/>
      <c r="B29" s="6083"/>
      <c r="C29" s="2095" t="s">
        <v>2361</v>
      </c>
      <c r="D29" s="1486">
        <v>11</v>
      </c>
      <c r="E29" s="1445" t="s">
        <v>359</v>
      </c>
      <c r="F29" s="1445" t="s">
        <v>2362</v>
      </c>
      <c r="G29" s="1421">
        <v>2022</v>
      </c>
      <c r="H29" s="1445" t="s">
        <v>359</v>
      </c>
      <c r="I29" s="1445" t="s">
        <v>2363</v>
      </c>
      <c r="J29" s="6616" t="s">
        <v>2858</v>
      </c>
      <c r="K29" s="5682"/>
      <c r="L29" s="6617"/>
      <c r="M29" s="1739" t="s">
        <v>359</v>
      </c>
      <c r="O29" s="3660"/>
    </row>
    <row r="30" spans="1:15">
      <c r="A30" s="7142"/>
      <c r="B30" s="6084"/>
      <c r="C30" s="2088" t="s">
        <v>359</v>
      </c>
      <c r="D30" s="1444" t="s">
        <v>359</v>
      </c>
      <c r="E30" s="1444" t="s">
        <v>359</v>
      </c>
      <c r="F30" s="1444" t="s">
        <v>359</v>
      </c>
      <c r="G30" s="1444" t="s">
        <v>359</v>
      </c>
      <c r="H30" s="1444" t="s">
        <v>359</v>
      </c>
      <c r="I30" s="1444" t="s">
        <v>359</v>
      </c>
      <c r="J30" s="1444" t="s">
        <v>359</v>
      </c>
      <c r="K30" s="1444" t="s">
        <v>359</v>
      </c>
      <c r="L30" s="1444" t="s">
        <v>359</v>
      </c>
      <c r="M30" s="1741" t="s">
        <v>359</v>
      </c>
    </row>
    <row r="31" spans="1:15" ht="15.75" customHeight="1">
      <c r="A31" s="7142"/>
      <c r="B31" s="6478" t="s">
        <v>2364</v>
      </c>
      <c r="C31" s="2333" t="s">
        <v>359</v>
      </c>
      <c r="D31" s="3554" t="s">
        <v>359</v>
      </c>
      <c r="E31" s="3554" t="s">
        <v>359</v>
      </c>
      <c r="F31" s="3554" t="s">
        <v>359</v>
      </c>
      <c r="G31" s="3554" t="s">
        <v>359</v>
      </c>
      <c r="H31" s="3554" t="s">
        <v>359</v>
      </c>
      <c r="I31" s="3554" t="s">
        <v>359</v>
      </c>
      <c r="J31" s="3554" t="s">
        <v>359</v>
      </c>
      <c r="K31" s="3554" t="s">
        <v>359</v>
      </c>
      <c r="L31" s="1445" t="s">
        <v>359</v>
      </c>
      <c r="M31" s="1739" t="s">
        <v>359</v>
      </c>
    </row>
    <row r="32" spans="1:15">
      <c r="A32" s="7142"/>
      <c r="B32" s="6478"/>
      <c r="C32" s="2094" t="s">
        <v>2365</v>
      </c>
      <c r="D32" s="3159">
        <v>2023</v>
      </c>
      <c r="E32" s="3554" t="s">
        <v>359</v>
      </c>
      <c r="F32" s="1445" t="s">
        <v>2366</v>
      </c>
      <c r="G32" s="3670">
        <v>2038</v>
      </c>
      <c r="H32" s="3554" t="s">
        <v>359</v>
      </c>
      <c r="I32" s="1445" t="s">
        <v>359</v>
      </c>
      <c r="J32" s="3554" t="s">
        <v>359</v>
      </c>
      <c r="K32" s="3554" t="s">
        <v>359</v>
      </c>
      <c r="L32" s="1445" t="s">
        <v>359</v>
      </c>
      <c r="M32" s="1739" t="s">
        <v>359</v>
      </c>
    </row>
    <row r="33" spans="1:14">
      <c r="A33" s="7142"/>
      <c r="B33" s="6901"/>
      <c r="C33" s="2088" t="s">
        <v>359</v>
      </c>
      <c r="D33" s="1444" t="s">
        <v>359</v>
      </c>
      <c r="E33" s="3558" t="s">
        <v>359</v>
      </c>
      <c r="F33" s="1444" t="s">
        <v>359</v>
      </c>
      <c r="G33" s="3558" t="s">
        <v>359</v>
      </c>
      <c r="H33" s="3558" t="s">
        <v>359</v>
      </c>
      <c r="I33" s="1444" t="s">
        <v>359</v>
      </c>
      <c r="J33" s="3558" t="s">
        <v>359</v>
      </c>
      <c r="K33" s="3558" t="s">
        <v>359</v>
      </c>
      <c r="L33" s="1444" t="s">
        <v>359</v>
      </c>
      <c r="M33" s="1741" t="s">
        <v>359</v>
      </c>
    </row>
    <row r="34" spans="1:14" ht="15.75" customHeight="1">
      <c r="A34" s="7142"/>
      <c r="B34" s="6478" t="s">
        <v>2367</v>
      </c>
      <c r="C34" s="2103" t="s">
        <v>359</v>
      </c>
      <c r="D34" s="1408" t="s">
        <v>359</v>
      </c>
      <c r="E34" s="1408" t="s">
        <v>359</v>
      </c>
      <c r="F34" s="1408" t="s">
        <v>359</v>
      </c>
      <c r="G34" s="1408" t="s">
        <v>359</v>
      </c>
      <c r="H34" s="1408" t="s">
        <v>359</v>
      </c>
      <c r="I34" s="1408" t="s">
        <v>359</v>
      </c>
      <c r="J34" s="1408" t="s">
        <v>359</v>
      </c>
      <c r="K34" s="1408" t="s">
        <v>359</v>
      </c>
      <c r="L34" s="1408" t="s">
        <v>359</v>
      </c>
      <c r="M34" s="1492" t="s">
        <v>359</v>
      </c>
    </row>
    <row r="35" spans="1:14">
      <c r="A35" s="7142"/>
      <c r="B35" s="6478"/>
      <c r="C35" s="2103" t="s">
        <v>359</v>
      </c>
      <c r="D35" s="2999" t="s">
        <v>359</v>
      </c>
      <c r="E35" s="2999" t="s">
        <v>359</v>
      </c>
      <c r="F35" s="3010" t="s">
        <v>2368</v>
      </c>
      <c r="G35" s="3010">
        <v>2023</v>
      </c>
      <c r="H35" s="3010" t="s">
        <v>2369</v>
      </c>
      <c r="I35" s="3010">
        <v>2024</v>
      </c>
      <c r="J35" s="3010" t="s">
        <v>2370</v>
      </c>
      <c r="K35" s="3010">
        <v>2025</v>
      </c>
      <c r="L35" s="3010" t="s">
        <v>2371</v>
      </c>
      <c r="M35" s="3681">
        <v>2026</v>
      </c>
    </row>
    <row r="36" spans="1:14">
      <c r="A36" s="7142"/>
      <c r="B36" s="6478"/>
      <c r="C36" s="2103" t="s">
        <v>359</v>
      </c>
      <c r="D36" s="3012" t="s">
        <v>359</v>
      </c>
      <c r="E36" s="3006" t="s">
        <v>359</v>
      </c>
      <c r="F36" s="2991" t="s">
        <v>359</v>
      </c>
      <c r="G36" s="3006">
        <v>11</v>
      </c>
      <c r="H36" s="2991" t="s">
        <v>359</v>
      </c>
      <c r="I36" s="3006">
        <v>11</v>
      </c>
      <c r="J36" s="2991" t="s">
        <v>359</v>
      </c>
      <c r="K36" s="3006">
        <v>11</v>
      </c>
      <c r="L36" s="2991" t="s">
        <v>359</v>
      </c>
      <c r="M36" s="3388">
        <v>11</v>
      </c>
    </row>
    <row r="37" spans="1:14">
      <c r="A37" s="7142"/>
      <c r="B37" s="6478"/>
      <c r="C37" s="2103" t="s">
        <v>359</v>
      </c>
      <c r="D37" s="3010" t="s">
        <v>2372</v>
      </c>
      <c r="E37" s="3010">
        <v>2027</v>
      </c>
      <c r="F37" s="3010" t="s">
        <v>2373</v>
      </c>
      <c r="G37" s="3010">
        <v>2028</v>
      </c>
      <c r="H37" s="3010" t="s">
        <v>2374</v>
      </c>
      <c r="I37" s="3010">
        <v>2029</v>
      </c>
      <c r="J37" s="3010" t="s">
        <v>2375</v>
      </c>
      <c r="K37" s="3010">
        <v>2030</v>
      </c>
      <c r="L37" s="3010" t="s">
        <v>2376</v>
      </c>
      <c r="M37" s="3681">
        <v>2031</v>
      </c>
    </row>
    <row r="38" spans="1:14">
      <c r="A38" s="7142"/>
      <c r="B38" s="6478"/>
      <c r="C38" s="2103" t="s">
        <v>359</v>
      </c>
      <c r="D38" s="3012" t="s">
        <v>359</v>
      </c>
      <c r="E38" s="3006">
        <v>11</v>
      </c>
      <c r="F38" s="2991" t="s">
        <v>359</v>
      </c>
      <c r="G38" s="3006">
        <v>11</v>
      </c>
      <c r="H38" s="2991" t="s">
        <v>359</v>
      </c>
      <c r="I38" s="3006">
        <v>11</v>
      </c>
      <c r="J38" s="2991" t="s">
        <v>359</v>
      </c>
      <c r="K38" s="3006">
        <v>11</v>
      </c>
      <c r="L38" s="2991" t="s">
        <v>359</v>
      </c>
      <c r="M38" s="3388">
        <v>11</v>
      </c>
    </row>
    <row r="39" spans="1:14">
      <c r="A39" s="7142"/>
      <c r="B39" s="6478"/>
      <c r="C39" s="2103" t="s">
        <v>359</v>
      </c>
      <c r="D39" s="3010" t="s">
        <v>2377</v>
      </c>
      <c r="E39" s="3010">
        <v>2032</v>
      </c>
      <c r="F39" s="3010" t="s">
        <v>2378</v>
      </c>
      <c r="G39" s="3010">
        <v>2033</v>
      </c>
      <c r="H39" s="3010" t="s">
        <v>2379</v>
      </c>
      <c r="I39" s="3010">
        <v>2034</v>
      </c>
      <c r="J39" s="3010" t="s">
        <v>2380</v>
      </c>
      <c r="K39" s="3010">
        <v>2035</v>
      </c>
      <c r="L39" s="3010" t="s">
        <v>2381</v>
      </c>
      <c r="M39" s="3681">
        <v>2036</v>
      </c>
    </row>
    <row r="40" spans="1:14">
      <c r="A40" s="7142"/>
      <c r="B40" s="6478"/>
      <c r="C40" s="2103" t="s">
        <v>359</v>
      </c>
      <c r="D40" s="3012" t="s">
        <v>359</v>
      </c>
      <c r="E40" s="3006">
        <v>11</v>
      </c>
      <c r="F40" s="2991" t="s">
        <v>359</v>
      </c>
      <c r="G40" s="3006">
        <v>11</v>
      </c>
      <c r="H40" s="2991" t="s">
        <v>359</v>
      </c>
      <c r="I40" s="3006">
        <v>11</v>
      </c>
      <c r="J40" s="2991" t="s">
        <v>359</v>
      </c>
      <c r="K40" s="3006">
        <v>11</v>
      </c>
      <c r="L40" s="2991" t="s">
        <v>359</v>
      </c>
      <c r="M40" s="3388">
        <v>11</v>
      </c>
    </row>
    <row r="41" spans="1:14">
      <c r="A41" s="7142"/>
      <c r="B41" s="6478"/>
      <c r="C41" s="2103" t="s">
        <v>359</v>
      </c>
      <c r="D41" s="2992" t="s">
        <v>2382</v>
      </c>
      <c r="E41" s="2992">
        <v>2037</v>
      </c>
      <c r="F41" s="2992" t="s">
        <v>2383</v>
      </c>
      <c r="G41" s="2992">
        <v>2038</v>
      </c>
      <c r="H41" s="2992" t="s">
        <v>2384</v>
      </c>
      <c r="I41" s="3001" t="s">
        <v>359</v>
      </c>
      <c r="J41" s="2999" t="s">
        <v>359</v>
      </c>
      <c r="K41" s="2999" t="s">
        <v>359</v>
      </c>
      <c r="L41" s="2999" t="s">
        <v>359</v>
      </c>
      <c r="M41" s="3682" t="s">
        <v>359</v>
      </c>
    </row>
    <row r="42" spans="1:14" ht="15" customHeight="1">
      <c r="A42" s="7142"/>
      <c r="B42" s="6478"/>
      <c r="C42" s="2103" t="s">
        <v>359</v>
      </c>
      <c r="D42" s="3014" t="s">
        <v>359</v>
      </c>
      <c r="E42" s="3015">
        <v>11</v>
      </c>
      <c r="F42" s="3001" t="s">
        <v>359</v>
      </c>
      <c r="G42" s="3015">
        <v>11</v>
      </c>
      <c r="H42" s="7379">
        <v>11</v>
      </c>
      <c r="I42" s="7380"/>
      <c r="J42" s="2999" t="s">
        <v>359</v>
      </c>
      <c r="K42" s="2999" t="s">
        <v>359</v>
      </c>
      <c r="L42" s="2999" t="s">
        <v>359</v>
      </c>
      <c r="M42" s="3682" t="s">
        <v>359</v>
      </c>
    </row>
    <row r="43" spans="1:14">
      <c r="A43" s="7142"/>
      <c r="B43" s="6901"/>
      <c r="C43" s="2100" t="s">
        <v>359</v>
      </c>
      <c r="D43" s="3001" t="s">
        <v>359</v>
      </c>
      <c r="E43" s="3001" t="s">
        <v>359</v>
      </c>
      <c r="F43" s="3001" t="s">
        <v>359</v>
      </c>
      <c r="G43" s="3001" t="s">
        <v>359</v>
      </c>
      <c r="H43" s="3001" t="s">
        <v>359</v>
      </c>
      <c r="I43" s="3001" t="s">
        <v>359</v>
      </c>
      <c r="J43" s="3001" t="s">
        <v>359</v>
      </c>
      <c r="K43" s="3001" t="s">
        <v>359</v>
      </c>
      <c r="L43" s="3001" t="s">
        <v>359</v>
      </c>
      <c r="M43" s="3683" t="s">
        <v>359</v>
      </c>
    </row>
    <row r="44" spans="1:14" ht="15.75" customHeight="1">
      <c r="A44" s="7142"/>
      <c r="B44" s="6478" t="s">
        <v>2385</v>
      </c>
      <c r="C44" s="2094" t="s">
        <v>359</v>
      </c>
      <c r="D44" s="1445" t="s">
        <v>359</v>
      </c>
      <c r="E44" s="1445" t="s">
        <v>359</v>
      </c>
      <c r="F44" s="1445" t="s">
        <v>359</v>
      </c>
      <c r="G44" s="1445" t="s">
        <v>359</v>
      </c>
      <c r="H44" s="1445" t="s">
        <v>359</v>
      </c>
      <c r="I44" s="1445" t="s">
        <v>359</v>
      </c>
      <c r="J44" s="1445" t="s">
        <v>359</v>
      </c>
      <c r="K44" s="1445" t="s">
        <v>359</v>
      </c>
      <c r="L44" s="1445" t="s">
        <v>359</v>
      </c>
      <c r="M44" s="1739" t="s">
        <v>359</v>
      </c>
    </row>
    <row r="45" spans="1:14" ht="15.75" customHeight="1">
      <c r="A45" s="7142"/>
      <c r="B45" s="6478"/>
      <c r="C45" s="2094" t="s">
        <v>359</v>
      </c>
      <c r="D45" s="1445" t="s">
        <v>93</v>
      </c>
      <c r="E45" s="1444" t="s">
        <v>95</v>
      </c>
      <c r="F45" s="6443" t="s">
        <v>2386</v>
      </c>
      <c r="G45" s="6341" t="s">
        <v>103</v>
      </c>
      <c r="H45" s="6444"/>
      <c r="I45" s="6444"/>
      <c r="J45" s="7322"/>
      <c r="K45" s="1445" t="s">
        <v>2387</v>
      </c>
      <c r="L45" s="6341" t="s">
        <v>359</v>
      </c>
      <c r="M45" s="6484"/>
    </row>
    <row r="46" spans="1:14">
      <c r="A46" s="7142"/>
      <c r="B46" s="6478"/>
      <c r="C46" s="2094" t="s">
        <v>359</v>
      </c>
      <c r="D46" s="1477" t="s">
        <v>2441</v>
      </c>
      <c r="E46" s="1472" t="s">
        <v>359</v>
      </c>
      <c r="F46" s="6443"/>
      <c r="G46" s="7323"/>
      <c r="H46" s="7309"/>
      <c r="I46" s="7309"/>
      <c r="J46" s="7324"/>
      <c r="K46" s="1445" t="s">
        <v>359</v>
      </c>
      <c r="L46" s="7323"/>
      <c r="M46" s="7325"/>
    </row>
    <row r="47" spans="1:14">
      <c r="A47" s="7142"/>
      <c r="B47" s="6901"/>
      <c r="C47" s="3384" t="s">
        <v>359</v>
      </c>
      <c r="D47" s="3385" t="s">
        <v>359</v>
      </c>
      <c r="E47" s="3385" t="s">
        <v>359</v>
      </c>
      <c r="F47" s="3385" t="s">
        <v>359</v>
      </c>
      <c r="G47" s="3385" t="s">
        <v>359</v>
      </c>
      <c r="H47" s="3385" t="s">
        <v>359</v>
      </c>
      <c r="I47" s="3385" t="s">
        <v>359</v>
      </c>
      <c r="J47" s="3385" t="s">
        <v>359</v>
      </c>
      <c r="K47" s="3385" t="s">
        <v>359</v>
      </c>
      <c r="L47" s="3385" t="s">
        <v>359</v>
      </c>
      <c r="M47" s="3387" t="s">
        <v>359</v>
      </c>
    </row>
    <row r="48" spans="1:14" ht="147" customHeight="1">
      <c r="A48" s="7142"/>
      <c r="B48" s="3370" t="s">
        <v>2388</v>
      </c>
      <c r="C48" s="6973" t="s">
        <v>2859</v>
      </c>
      <c r="D48" s="5990"/>
      <c r="E48" s="5990"/>
      <c r="F48" s="5990"/>
      <c r="G48" s="5990"/>
      <c r="H48" s="5990"/>
      <c r="I48" s="5990"/>
      <c r="J48" s="5990"/>
      <c r="K48" s="5990"/>
      <c r="L48" s="5990"/>
      <c r="M48" s="5991"/>
      <c r="N48" s="1639"/>
    </row>
    <row r="49" spans="1:20" ht="31.5" customHeight="1">
      <c r="A49" s="7142"/>
      <c r="B49" s="1778" t="s">
        <v>2390</v>
      </c>
      <c r="C49" s="7383" t="s">
        <v>2860</v>
      </c>
      <c r="D49" s="6380"/>
      <c r="E49" s="6380"/>
      <c r="F49" s="6380"/>
      <c r="G49" s="6380"/>
      <c r="H49" s="6380"/>
      <c r="I49" s="6380"/>
      <c r="J49" s="6380"/>
      <c r="K49" s="6380"/>
      <c r="L49" s="6380"/>
      <c r="M49" s="7384"/>
    </row>
    <row r="50" spans="1:20">
      <c r="A50" s="7142"/>
      <c r="B50" s="1778" t="s">
        <v>2392</v>
      </c>
      <c r="C50" s="2088">
        <v>5</v>
      </c>
      <c r="D50" s="1444" t="s">
        <v>359</v>
      </c>
      <c r="E50" s="1444" t="s">
        <v>359</v>
      </c>
      <c r="F50" s="1444" t="s">
        <v>359</v>
      </c>
      <c r="G50" s="1444" t="s">
        <v>359</v>
      </c>
      <c r="H50" s="1444" t="s">
        <v>359</v>
      </c>
      <c r="I50" s="1444" t="s">
        <v>359</v>
      </c>
      <c r="J50" s="1444" t="s">
        <v>359</v>
      </c>
      <c r="K50" s="1444" t="s">
        <v>359</v>
      </c>
      <c r="L50" s="1444" t="s">
        <v>359</v>
      </c>
      <c r="M50" s="1741" t="s">
        <v>359</v>
      </c>
    </row>
    <row r="51" spans="1:20">
      <c r="A51" s="7142"/>
      <c r="B51" s="1778" t="s">
        <v>2393</v>
      </c>
      <c r="C51" s="2088">
        <v>2017</v>
      </c>
      <c r="D51" s="1444" t="s">
        <v>359</v>
      </c>
      <c r="E51" s="1444" t="s">
        <v>359</v>
      </c>
      <c r="F51" s="1444" t="s">
        <v>359</v>
      </c>
      <c r="G51" s="1444" t="s">
        <v>359</v>
      </c>
      <c r="H51" s="1444" t="s">
        <v>359</v>
      </c>
      <c r="I51" s="1444" t="s">
        <v>359</v>
      </c>
      <c r="J51" s="1444" t="s">
        <v>359</v>
      </c>
      <c r="K51" s="1444" t="s">
        <v>359</v>
      </c>
      <c r="L51" s="1444" t="s">
        <v>359</v>
      </c>
      <c r="M51" s="1741" t="s">
        <v>359</v>
      </c>
      <c r="N51" s="1639"/>
    </row>
    <row r="52" spans="1:20" ht="15.75" customHeight="1">
      <c r="A52" s="7140" t="s">
        <v>2394</v>
      </c>
      <c r="B52" s="1778" t="s">
        <v>2395</v>
      </c>
      <c r="C52" s="6142" t="s">
        <v>2432</v>
      </c>
      <c r="D52" s="6143"/>
      <c r="E52" s="6143"/>
      <c r="F52" s="6143"/>
      <c r="G52" s="6143"/>
      <c r="H52" s="6143"/>
      <c r="I52" s="6143"/>
      <c r="J52" s="6143"/>
      <c r="K52" s="6143"/>
      <c r="L52" s="6143"/>
      <c r="M52" s="6144"/>
    </row>
    <row r="53" spans="1:20" ht="15.75" customHeight="1">
      <c r="A53" s="7140"/>
      <c r="B53" s="1778" t="s">
        <v>2396</v>
      </c>
      <c r="C53" s="6142" t="s">
        <v>2433</v>
      </c>
      <c r="D53" s="6143"/>
      <c r="E53" s="6143"/>
      <c r="F53" s="6143"/>
      <c r="G53" s="6143"/>
      <c r="H53" s="6143"/>
      <c r="I53" s="6143"/>
      <c r="J53" s="6143"/>
      <c r="K53" s="6143"/>
      <c r="L53" s="6143"/>
      <c r="M53" s="6144"/>
    </row>
    <row r="54" spans="1:20" ht="15.75" customHeight="1">
      <c r="A54" s="7140"/>
      <c r="B54" s="1778" t="s">
        <v>2398</v>
      </c>
      <c r="C54" s="6142" t="s">
        <v>289</v>
      </c>
      <c r="D54" s="6143"/>
      <c r="E54" s="6143"/>
      <c r="F54" s="6143"/>
      <c r="G54" s="6143"/>
      <c r="H54" s="6143"/>
      <c r="I54" s="6143"/>
      <c r="J54" s="6143"/>
      <c r="K54" s="6143"/>
      <c r="L54" s="6143"/>
      <c r="M54" s="6144"/>
    </row>
    <row r="55" spans="1:20" ht="15.75" customHeight="1">
      <c r="A55" s="7140"/>
      <c r="B55" s="1778" t="s">
        <v>2399</v>
      </c>
      <c r="C55" s="6142" t="s">
        <v>2434</v>
      </c>
      <c r="D55" s="6143"/>
      <c r="E55" s="6143"/>
      <c r="F55" s="6143"/>
      <c r="G55" s="6143"/>
      <c r="H55" s="6143"/>
      <c r="I55" s="6143"/>
      <c r="J55" s="6143"/>
      <c r="K55" s="6143"/>
      <c r="L55" s="6143"/>
      <c r="M55" s="6144"/>
    </row>
    <row r="56" spans="1:20" ht="15.75" customHeight="1">
      <c r="A56" s="7140"/>
      <c r="B56" s="1778" t="s">
        <v>2400</v>
      </c>
      <c r="C56" s="7357" t="s">
        <v>379</v>
      </c>
      <c r="D56" s="7301"/>
      <c r="E56" s="7301"/>
      <c r="F56" s="7301"/>
      <c r="G56" s="7301"/>
      <c r="H56" s="7301"/>
      <c r="I56" s="7301"/>
      <c r="J56" s="7301"/>
      <c r="K56" s="7301"/>
      <c r="L56" s="7301"/>
      <c r="M56" s="7344"/>
    </row>
    <row r="57" spans="1:20" ht="15.75" customHeight="1">
      <c r="A57" s="7378"/>
      <c r="B57" s="1778" t="s">
        <v>2401</v>
      </c>
      <c r="C57" s="6142" t="s">
        <v>2435</v>
      </c>
      <c r="D57" s="6143"/>
      <c r="E57" s="6143"/>
      <c r="F57" s="6143"/>
      <c r="G57" s="6143"/>
      <c r="H57" s="6143"/>
      <c r="I57" s="6143"/>
      <c r="J57" s="6143"/>
      <c r="K57" s="6143"/>
      <c r="L57" s="6143"/>
      <c r="M57" s="6144"/>
    </row>
    <row r="58" spans="1:20" ht="15.75" customHeight="1">
      <c r="A58" s="7140" t="s">
        <v>2402</v>
      </c>
      <c r="B58" s="1778" t="s">
        <v>2403</v>
      </c>
      <c r="C58" s="7383" t="s">
        <v>1132</v>
      </c>
      <c r="D58" s="6380"/>
      <c r="E58" s="6380"/>
      <c r="F58" s="6380"/>
      <c r="G58" s="6380"/>
      <c r="H58" s="6380"/>
      <c r="I58" s="6380"/>
      <c r="J58" s="6380"/>
      <c r="K58" s="6380"/>
      <c r="L58" s="6380"/>
      <c r="M58" s="7384"/>
    </row>
    <row r="59" spans="1:20" ht="15.75" customHeight="1">
      <c r="A59" s="7140"/>
      <c r="B59" s="1778" t="s">
        <v>2404</v>
      </c>
      <c r="C59" s="6142" t="s">
        <v>2405</v>
      </c>
      <c r="D59" s="6143"/>
      <c r="E59" s="6143"/>
      <c r="F59" s="6143"/>
      <c r="G59" s="6143"/>
      <c r="H59" s="6143"/>
      <c r="I59" s="6143"/>
      <c r="J59" s="6143"/>
      <c r="K59" s="6143"/>
      <c r="L59" s="6143"/>
      <c r="M59" s="6144"/>
    </row>
    <row r="60" spans="1:20" ht="30" customHeight="1">
      <c r="A60" s="7378"/>
      <c r="B60" s="1778" t="s">
        <v>244</v>
      </c>
      <c r="C60" s="6142" t="s">
        <v>289</v>
      </c>
      <c r="D60" s="6143"/>
      <c r="E60" s="6143"/>
      <c r="F60" s="6143"/>
      <c r="G60" s="6143"/>
      <c r="H60" s="6143"/>
      <c r="I60" s="6143"/>
      <c r="J60" s="6143"/>
      <c r="K60" s="6143"/>
      <c r="L60" s="6143"/>
      <c r="M60" s="6144"/>
    </row>
    <row r="61" spans="1:20" ht="34.5" customHeight="1">
      <c r="A61" s="7140" t="s">
        <v>2406</v>
      </c>
      <c r="B61" s="7385" t="s">
        <v>359</v>
      </c>
      <c r="C61" s="7387" t="s">
        <v>2861</v>
      </c>
      <c r="D61" s="7388"/>
      <c r="E61" s="7388"/>
      <c r="F61" s="7388"/>
      <c r="G61" s="7388"/>
      <c r="H61" s="7388"/>
      <c r="I61" s="7388"/>
      <c r="J61" s="7388"/>
      <c r="K61" s="7388"/>
      <c r="L61" s="7388"/>
      <c r="M61" s="7389"/>
      <c r="N61" s="7381"/>
      <c r="O61" s="7382"/>
      <c r="P61" s="7382"/>
      <c r="Q61" s="7382"/>
      <c r="R61" s="7382"/>
      <c r="S61" s="7382"/>
      <c r="T61" s="7382"/>
    </row>
    <row r="62" spans="1:20">
      <c r="A62" s="7140"/>
      <c r="B62" s="7385"/>
      <c r="C62" s="7390"/>
      <c r="D62" s="7391"/>
      <c r="E62" s="7391"/>
      <c r="F62" s="7391"/>
      <c r="G62" s="7391"/>
      <c r="H62" s="7391"/>
      <c r="I62" s="7391"/>
      <c r="J62" s="7391"/>
      <c r="K62" s="7391"/>
      <c r="L62" s="7391"/>
      <c r="M62" s="7392"/>
    </row>
    <row r="63" spans="1:20">
      <c r="A63" s="7140"/>
      <c r="B63" s="7385"/>
      <c r="C63" s="7390"/>
      <c r="D63" s="7391"/>
      <c r="E63" s="7391"/>
      <c r="F63" s="7391"/>
      <c r="G63" s="7391"/>
      <c r="H63" s="7391"/>
      <c r="I63" s="7391"/>
      <c r="J63" s="7391"/>
      <c r="K63" s="7391"/>
      <c r="L63" s="7391"/>
      <c r="M63" s="7392"/>
    </row>
    <row r="64" spans="1:20">
      <c r="A64" s="7140"/>
      <c r="B64" s="7385"/>
      <c r="C64" s="7390"/>
      <c r="D64" s="7391"/>
      <c r="E64" s="7391"/>
      <c r="F64" s="7391"/>
      <c r="G64" s="7391"/>
      <c r="H64" s="7391"/>
      <c r="I64" s="7391"/>
      <c r="J64" s="7391"/>
      <c r="K64" s="7391"/>
      <c r="L64" s="7391"/>
      <c r="M64" s="7392"/>
    </row>
    <row r="65" spans="1:13">
      <c r="A65" s="7140"/>
      <c r="B65" s="7385"/>
      <c r="C65" s="7390"/>
      <c r="D65" s="7391"/>
      <c r="E65" s="7391"/>
      <c r="F65" s="7391"/>
      <c r="G65" s="7391"/>
      <c r="H65" s="7391"/>
      <c r="I65" s="7391"/>
      <c r="J65" s="7391"/>
      <c r="K65" s="7391"/>
      <c r="L65" s="7391"/>
      <c r="M65" s="7392"/>
    </row>
    <row r="66" spans="1:13" ht="19.5" customHeight="1">
      <c r="A66" s="7140"/>
      <c r="B66" s="7385"/>
      <c r="C66" s="7390"/>
      <c r="D66" s="7391"/>
      <c r="E66" s="7391"/>
      <c r="F66" s="7391"/>
      <c r="G66" s="7391"/>
      <c r="H66" s="7391"/>
      <c r="I66" s="7391"/>
      <c r="J66" s="7391"/>
      <c r="K66" s="7391"/>
      <c r="L66" s="7391"/>
      <c r="M66" s="7392"/>
    </row>
    <row r="67" spans="1:13" ht="15.75" customHeight="1">
      <c r="A67" s="7378"/>
      <c r="B67" s="7386"/>
      <c r="C67" s="7393"/>
      <c r="D67" s="7394"/>
      <c r="E67" s="7394"/>
      <c r="F67" s="7394"/>
      <c r="G67" s="7394"/>
      <c r="H67" s="7394"/>
      <c r="I67" s="7394"/>
      <c r="J67" s="7394"/>
      <c r="K67" s="7394"/>
      <c r="L67" s="7394"/>
      <c r="M67" s="7395"/>
    </row>
  </sheetData>
  <mergeCells count="59">
    <mergeCell ref="B9:B11"/>
    <mergeCell ref="J29:L29"/>
    <mergeCell ref="C16:M16"/>
    <mergeCell ref="C15:D15"/>
    <mergeCell ref="F15:M15"/>
    <mergeCell ref="F10:G10"/>
    <mergeCell ref="C9:D10"/>
    <mergeCell ref="C11:D11"/>
    <mergeCell ref="F11:G11"/>
    <mergeCell ref="I11:J11"/>
    <mergeCell ref="A16:A51"/>
    <mergeCell ref="C17:M17"/>
    <mergeCell ref="B18:B23"/>
    <mergeCell ref="F23:M23"/>
    <mergeCell ref="B34:B43"/>
    <mergeCell ref="B44:B47"/>
    <mergeCell ref="B24:B27"/>
    <mergeCell ref="B31:B33"/>
    <mergeCell ref="C49:M49"/>
    <mergeCell ref="B28:B30"/>
    <mergeCell ref="D7:M7"/>
    <mergeCell ref="C8:D8"/>
    <mergeCell ref="I8:M8"/>
    <mergeCell ref="C14:M14"/>
    <mergeCell ref="I10:J10"/>
    <mergeCell ref="C12:M12"/>
    <mergeCell ref="C13:M13"/>
    <mergeCell ref="B4:B5"/>
    <mergeCell ref="C6:M6"/>
    <mergeCell ref="C4:C5"/>
    <mergeCell ref="D4:D5"/>
    <mergeCell ref="E4:E5"/>
    <mergeCell ref="H4:H5"/>
    <mergeCell ref="I4:M5"/>
    <mergeCell ref="F4:G5"/>
    <mergeCell ref="N61:T61"/>
    <mergeCell ref="A58:A60"/>
    <mergeCell ref="C58:M58"/>
    <mergeCell ref="C59:M59"/>
    <mergeCell ref="C60:M60"/>
    <mergeCell ref="A61:A67"/>
    <mergeCell ref="B61:B67"/>
    <mergeCell ref="C61:M67"/>
    <mergeCell ref="B1:M1"/>
    <mergeCell ref="A52:A57"/>
    <mergeCell ref="C52:M52"/>
    <mergeCell ref="C53:M53"/>
    <mergeCell ref="C54:M54"/>
    <mergeCell ref="C55:M55"/>
    <mergeCell ref="C56:M56"/>
    <mergeCell ref="C57:M57"/>
    <mergeCell ref="L45:M46"/>
    <mergeCell ref="C48:M48"/>
    <mergeCell ref="C2:M2"/>
    <mergeCell ref="C3:M3"/>
    <mergeCell ref="H42:I42"/>
    <mergeCell ref="F45:F46"/>
    <mergeCell ref="G45:J46"/>
    <mergeCell ref="A2:A15"/>
  </mergeCells>
  <hyperlinks>
    <hyperlink ref="C56" r:id="rId1"/>
  </hyperlinks>
  <pageMargins left="0.7" right="0.7" top="0.75" bottom="0.75" header="0.51180555555555496" footer="0.51180555555555496"/>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N62"/>
  <sheetViews>
    <sheetView zoomScale="80" zoomScaleNormal="80" workbookViewId="0">
      <selection activeCell="H4" sqref="H4:H5"/>
    </sheetView>
  </sheetViews>
  <sheetFormatPr baseColWidth="10" defaultColWidth="9.140625" defaultRowHeight="15.75"/>
  <cols>
    <col min="1" max="1" width="29" style="1359" customWidth="1"/>
    <col min="2" max="2" width="29.7109375" style="1359" customWidth="1"/>
    <col min="3" max="13" width="11.42578125" style="1359" customWidth="1"/>
    <col min="14" max="16384" width="9.140625" style="1359"/>
  </cols>
  <sheetData>
    <row r="1" spans="1:13" ht="20.25" customHeight="1">
      <c r="A1" s="2190" t="s">
        <v>359</v>
      </c>
      <c r="B1" s="6968" t="s">
        <v>2862</v>
      </c>
      <c r="C1" s="6968"/>
      <c r="D1" s="6968"/>
      <c r="E1" s="6968"/>
      <c r="F1" s="6968"/>
      <c r="G1" s="6968"/>
      <c r="H1" s="6968"/>
      <c r="I1" s="6968"/>
      <c r="J1" s="6968"/>
      <c r="K1" s="6968"/>
      <c r="L1" s="6968"/>
      <c r="M1" s="7402"/>
    </row>
    <row r="2" spans="1:13" ht="54" customHeight="1">
      <c r="A2" s="5966" t="s">
        <v>2329</v>
      </c>
      <c r="B2" s="2283" t="s">
        <v>2330</v>
      </c>
      <c r="C2" s="7354" t="s">
        <v>1974</v>
      </c>
      <c r="D2" s="7355"/>
      <c r="E2" s="7355"/>
      <c r="F2" s="7355"/>
      <c r="G2" s="7355"/>
      <c r="H2" s="7355"/>
      <c r="I2" s="7355"/>
      <c r="J2" s="7355"/>
      <c r="K2" s="7355"/>
      <c r="L2" s="7355"/>
      <c r="M2" s="7356"/>
    </row>
    <row r="3" spans="1:13" ht="96.95" customHeight="1">
      <c r="A3" s="5967"/>
      <c r="B3" s="2331" t="s">
        <v>2643</v>
      </c>
      <c r="C3" s="6467" t="s">
        <v>2863</v>
      </c>
      <c r="D3" s="6442"/>
      <c r="E3" s="6442"/>
      <c r="F3" s="6442"/>
      <c r="G3" s="6442"/>
      <c r="H3" s="6442"/>
      <c r="I3" s="6442"/>
      <c r="J3" s="6442"/>
      <c r="K3" s="6442"/>
      <c r="L3" s="6442"/>
      <c r="M3" s="6489"/>
    </row>
    <row r="4" spans="1:13" ht="69" customHeight="1">
      <c r="A4" s="5967"/>
      <c r="B4" s="6136" t="s">
        <v>240</v>
      </c>
      <c r="C4" s="7348" t="s">
        <v>95</v>
      </c>
      <c r="D4" s="7350"/>
      <c r="E4" s="7350"/>
      <c r="F4" s="7360" t="s">
        <v>2826</v>
      </c>
      <c r="G4" s="7361"/>
      <c r="H4" s="7358" t="s">
        <v>437</v>
      </c>
      <c r="I4" s="6341"/>
      <c r="J4" s="6444"/>
      <c r="K4" s="6444"/>
      <c r="L4" s="6444"/>
      <c r="M4" s="6484"/>
    </row>
    <row r="5" spans="1:13" ht="3.75" customHeight="1">
      <c r="A5" s="5967"/>
      <c r="B5" s="7347"/>
      <c r="C5" s="7349"/>
      <c r="D5" s="7351"/>
      <c r="E5" s="7351"/>
      <c r="F5" s="7362"/>
      <c r="G5" s="7363"/>
      <c r="H5" s="7359"/>
      <c r="I5" s="7323"/>
      <c r="J5" s="7309"/>
      <c r="K5" s="7309"/>
      <c r="L5" s="7309"/>
      <c r="M5" s="7325"/>
    </row>
    <row r="6" spans="1:13" ht="15.75" customHeight="1">
      <c r="A6" s="5967"/>
      <c r="B6" s="2332" t="s">
        <v>2333</v>
      </c>
      <c r="C6" s="6467"/>
      <c r="D6" s="6442"/>
      <c r="E6" s="6442"/>
      <c r="F6" s="6442"/>
      <c r="G6" s="6442"/>
      <c r="H6" s="6442"/>
      <c r="I6" s="6442"/>
      <c r="J6" s="6442"/>
      <c r="K6" s="6442"/>
      <c r="L6" s="6442"/>
      <c r="M6" s="6489"/>
    </row>
    <row r="7" spans="1:13" ht="22.5" customHeight="1">
      <c r="A7" s="5967"/>
      <c r="B7" s="2332" t="s">
        <v>2334</v>
      </c>
      <c r="C7" s="2088"/>
      <c r="D7" s="6143"/>
      <c r="E7" s="6143"/>
      <c r="F7" s="6143"/>
      <c r="G7" s="6143"/>
      <c r="H7" s="6143"/>
      <c r="I7" s="6143"/>
      <c r="J7" s="6143"/>
      <c r="K7" s="6143"/>
      <c r="L7" s="6143"/>
      <c r="M7" s="6144"/>
    </row>
    <row r="8" spans="1:13" ht="33.75" customHeight="1">
      <c r="A8" s="5967"/>
      <c r="B8" s="2332" t="s">
        <v>2335</v>
      </c>
      <c r="C8" s="3663" t="s">
        <v>288</v>
      </c>
      <c r="D8" s="3664"/>
      <c r="E8" s="3665" t="s">
        <v>359</v>
      </c>
      <c r="F8" s="3665" t="s">
        <v>359</v>
      </c>
      <c r="G8" s="3666" t="s">
        <v>359</v>
      </c>
      <c r="H8" s="2433" t="s">
        <v>244</v>
      </c>
      <c r="I8" s="6143" t="s">
        <v>21</v>
      </c>
      <c r="J8" s="6143"/>
      <c r="K8" s="6143"/>
      <c r="L8" s="6143"/>
      <c r="M8" s="6144"/>
    </row>
    <row r="9" spans="1:13" ht="15.75" customHeight="1">
      <c r="A9" s="5967"/>
      <c r="B9" s="6136" t="s">
        <v>2336</v>
      </c>
      <c r="C9" s="6483" t="s">
        <v>359</v>
      </c>
      <c r="D9" s="6444"/>
      <c r="E9" s="1858" t="s">
        <v>359</v>
      </c>
      <c r="F9" s="1858" t="s">
        <v>359</v>
      </c>
      <c r="G9" s="1858" t="s">
        <v>359</v>
      </c>
      <c r="H9" s="1858" t="s">
        <v>359</v>
      </c>
      <c r="I9" s="1445" t="s">
        <v>359</v>
      </c>
      <c r="J9" s="1445" t="s">
        <v>359</v>
      </c>
      <c r="K9" s="1445" t="s">
        <v>359</v>
      </c>
      <c r="L9" s="1445" t="s">
        <v>359</v>
      </c>
      <c r="M9" s="1739" t="s">
        <v>359</v>
      </c>
    </row>
    <row r="10" spans="1:13" ht="15.75" customHeight="1">
      <c r="A10" s="5967"/>
      <c r="B10" s="6136"/>
      <c r="C10" s="7401"/>
      <c r="D10" s="7309"/>
      <c r="E10" s="1445" t="s">
        <v>359</v>
      </c>
      <c r="F10" s="6442" t="s">
        <v>359</v>
      </c>
      <c r="G10" s="6442"/>
      <c r="H10" s="1445" t="s">
        <v>359</v>
      </c>
      <c r="I10" s="6442" t="s">
        <v>359</v>
      </c>
      <c r="J10" s="6442"/>
      <c r="K10" s="1445" t="s">
        <v>359</v>
      </c>
      <c r="L10" s="1445" t="s">
        <v>359</v>
      </c>
      <c r="M10" s="1739" t="s">
        <v>359</v>
      </c>
    </row>
    <row r="11" spans="1:13" ht="12.75" customHeight="1">
      <c r="A11" s="5967"/>
      <c r="B11" s="7347"/>
      <c r="C11" s="7401" t="s">
        <v>2337</v>
      </c>
      <c r="D11" s="7309"/>
      <c r="E11" s="3385" t="s">
        <v>359</v>
      </c>
      <c r="F11" s="6458" t="s">
        <v>2337</v>
      </c>
      <c r="G11" s="6458"/>
      <c r="H11" s="3385" t="s">
        <v>359</v>
      </c>
      <c r="I11" s="6458" t="s">
        <v>2337</v>
      </c>
      <c r="J11" s="6458"/>
      <c r="K11" s="3385" t="s">
        <v>359</v>
      </c>
      <c r="L11" s="3385" t="s">
        <v>359</v>
      </c>
      <c r="M11" s="3387" t="s">
        <v>359</v>
      </c>
    </row>
    <row r="12" spans="1:13" ht="78" customHeight="1">
      <c r="A12" s="5967"/>
      <c r="B12" s="2332" t="s">
        <v>2338</v>
      </c>
      <c r="C12" s="7401" t="s">
        <v>2864</v>
      </c>
      <c r="D12" s="7309"/>
      <c r="E12" s="7309"/>
      <c r="F12" s="7309"/>
      <c r="G12" s="7309"/>
      <c r="H12" s="7309"/>
      <c r="I12" s="7309"/>
      <c r="J12" s="7309"/>
      <c r="K12" s="7309"/>
      <c r="L12" s="7309"/>
      <c r="M12" s="7325"/>
    </row>
    <row r="13" spans="1:13" ht="71.099999999999994" customHeight="1">
      <c r="A13" s="5967"/>
      <c r="B13" s="2332" t="s">
        <v>2689</v>
      </c>
      <c r="C13" s="7397" t="s">
        <v>2865</v>
      </c>
      <c r="D13" s="7168"/>
      <c r="E13" s="7168"/>
      <c r="F13" s="7168"/>
      <c r="G13" s="7168"/>
      <c r="H13" s="7168"/>
      <c r="I13" s="7168"/>
      <c r="J13" s="7168"/>
      <c r="K13" s="7168"/>
      <c r="L13" s="7168"/>
      <c r="M13" s="7398"/>
    </row>
    <row r="14" spans="1:13" ht="45" customHeight="1">
      <c r="A14" s="5967"/>
      <c r="B14" s="2332" t="s">
        <v>2649</v>
      </c>
      <c r="C14" s="6973" t="s">
        <v>2856</v>
      </c>
      <c r="D14" s="5990"/>
      <c r="E14" s="5990"/>
      <c r="F14" s="5990"/>
      <c r="G14" s="5990"/>
      <c r="H14" s="5990"/>
      <c r="I14" s="5990"/>
      <c r="J14" s="5990"/>
      <c r="K14" s="5990"/>
      <c r="L14" s="5990"/>
      <c r="M14" s="5991"/>
    </row>
    <row r="15" spans="1:13" ht="31.5" customHeight="1">
      <c r="A15" s="5967"/>
      <c r="B15" s="3667" t="s">
        <v>2651</v>
      </c>
      <c r="C15" s="6457" t="s">
        <v>1310</v>
      </c>
      <c r="D15" s="7338"/>
      <c r="E15" s="3668" t="s">
        <v>108</v>
      </c>
      <c r="F15" s="7339" t="s">
        <v>1435</v>
      </c>
      <c r="G15" s="6458"/>
      <c r="H15" s="6458"/>
      <c r="I15" s="6458"/>
      <c r="J15" s="6458"/>
      <c r="K15" s="6458"/>
      <c r="L15" s="6458"/>
      <c r="M15" s="6459"/>
    </row>
    <row r="16" spans="1:13" ht="15.75" customHeight="1">
      <c r="A16" s="5953" t="s">
        <v>2340</v>
      </c>
      <c r="B16" s="2098" t="s">
        <v>230</v>
      </c>
      <c r="C16" s="7399" t="s">
        <v>2838</v>
      </c>
      <c r="D16" s="7305"/>
      <c r="E16" s="7305"/>
      <c r="F16" s="7305"/>
      <c r="G16" s="7305"/>
      <c r="H16" s="7305"/>
      <c r="I16" s="7305"/>
      <c r="J16" s="7305"/>
      <c r="K16" s="7305"/>
      <c r="L16" s="7305"/>
      <c r="M16" s="7400"/>
    </row>
    <row r="17" spans="1:13" ht="15.75" customHeight="1">
      <c r="A17" s="5953"/>
      <c r="B17" s="2098" t="s">
        <v>2652</v>
      </c>
      <c r="C17" s="6957" t="s">
        <v>1975</v>
      </c>
      <c r="D17" s="6955"/>
      <c r="E17" s="6955"/>
      <c r="F17" s="6955"/>
      <c r="G17" s="6955"/>
      <c r="H17" s="6955"/>
      <c r="I17" s="6955"/>
      <c r="J17" s="6955"/>
      <c r="K17" s="6955"/>
      <c r="L17" s="6955"/>
      <c r="M17" s="6956"/>
    </row>
    <row r="18" spans="1:13">
      <c r="A18" s="5953"/>
      <c r="B18" s="5719" t="s">
        <v>2341</v>
      </c>
      <c r="C18" s="2094" t="s">
        <v>359</v>
      </c>
      <c r="D18" s="1445" t="s">
        <v>359</v>
      </c>
      <c r="E18" s="1445" t="s">
        <v>359</v>
      </c>
      <c r="F18" s="1445" t="s">
        <v>359</v>
      </c>
      <c r="G18" s="1445" t="s">
        <v>359</v>
      </c>
      <c r="H18" s="1445" t="s">
        <v>359</v>
      </c>
      <c r="I18" s="1445" t="s">
        <v>359</v>
      </c>
      <c r="J18" s="1445" t="s">
        <v>359</v>
      </c>
      <c r="K18" s="1445" t="s">
        <v>359</v>
      </c>
      <c r="L18" s="1445" t="s">
        <v>359</v>
      </c>
      <c r="M18" s="1739" t="s">
        <v>359</v>
      </c>
    </row>
    <row r="19" spans="1:13">
      <c r="A19" s="5953"/>
      <c r="B19" s="5719"/>
      <c r="C19" s="2094" t="s">
        <v>359</v>
      </c>
      <c r="D19" s="1444" t="s">
        <v>359</v>
      </c>
      <c r="E19" s="1445" t="s">
        <v>359</v>
      </c>
      <c r="F19" s="1444" t="s">
        <v>359</v>
      </c>
      <c r="G19" s="1445" t="s">
        <v>359</v>
      </c>
      <c r="H19" s="1444" t="s">
        <v>359</v>
      </c>
      <c r="I19" s="1445" t="s">
        <v>359</v>
      </c>
      <c r="J19" s="1444" t="s">
        <v>359</v>
      </c>
      <c r="K19" s="1445" t="s">
        <v>359</v>
      </c>
      <c r="L19" s="1445" t="s">
        <v>359</v>
      </c>
      <c r="M19" s="1739" t="s">
        <v>359</v>
      </c>
    </row>
    <row r="20" spans="1:13">
      <c r="A20" s="5953"/>
      <c r="B20" s="5719"/>
      <c r="C20" s="2094" t="s">
        <v>2342</v>
      </c>
      <c r="D20" s="1476" t="s">
        <v>359</v>
      </c>
      <c r="E20" s="1445" t="s">
        <v>2343</v>
      </c>
      <c r="F20" s="1476" t="s">
        <v>359</v>
      </c>
      <c r="G20" s="1445" t="s">
        <v>2344</v>
      </c>
      <c r="H20" s="1476" t="s">
        <v>359</v>
      </c>
      <c r="I20" s="1445" t="s">
        <v>2345</v>
      </c>
      <c r="J20" s="1476" t="s">
        <v>359</v>
      </c>
      <c r="K20" s="1445" t="s">
        <v>359</v>
      </c>
      <c r="L20" s="1445" t="s">
        <v>359</v>
      </c>
      <c r="M20" s="1739" t="s">
        <v>359</v>
      </c>
    </row>
    <row r="21" spans="1:13">
      <c r="A21" s="5953"/>
      <c r="B21" s="5719"/>
      <c r="C21" s="2094" t="s">
        <v>2346</v>
      </c>
      <c r="D21" s="1476" t="s">
        <v>359</v>
      </c>
      <c r="E21" s="1445" t="s">
        <v>2347</v>
      </c>
      <c r="F21" s="1476" t="s">
        <v>359</v>
      </c>
      <c r="G21" s="1445" t="s">
        <v>2348</v>
      </c>
      <c r="H21" s="1476" t="s">
        <v>359</v>
      </c>
      <c r="I21" s="1445" t="s">
        <v>359</v>
      </c>
      <c r="J21" s="1445" t="s">
        <v>359</v>
      </c>
      <c r="K21" s="1445" t="s">
        <v>359</v>
      </c>
      <c r="L21" s="1445" t="s">
        <v>359</v>
      </c>
      <c r="M21" s="1739" t="s">
        <v>359</v>
      </c>
    </row>
    <row r="22" spans="1:13">
      <c r="A22" s="5953"/>
      <c r="B22" s="5719"/>
      <c r="C22" s="2094" t="s">
        <v>2349</v>
      </c>
      <c r="D22" s="1476" t="s">
        <v>359</v>
      </c>
      <c r="E22" s="1445" t="s">
        <v>2350</v>
      </c>
      <c r="F22" s="1476" t="s">
        <v>359</v>
      </c>
      <c r="G22" s="1445" t="s">
        <v>359</v>
      </c>
      <c r="H22" s="1445" t="s">
        <v>359</v>
      </c>
      <c r="I22" s="1445" t="s">
        <v>359</v>
      </c>
      <c r="J22" s="1445" t="s">
        <v>359</v>
      </c>
      <c r="K22" s="1445" t="s">
        <v>359</v>
      </c>
      <c r="L22" s="1445" t="s">
        <v>359</v>
      </c>
      <c r="M22" s="1739" t="s">
        <v>359</v>
      </c>
    </row>
    <row r="23" spans="1:13" ht="15" customHeight="1">
      <c r="A23" s="5953"/>
      <c r="B23" s="5719"/>
      <c r="C23" s="2094" t="s">
        <v>105</v>
      </c>
      <c r="D23" s="1476" t="s">
        <v>2441</v>
      </c>
      <c r="E23" s="1445" t="s">
        <v>2352</v>
      </c>
      <c r="F23" s="6442" t="s">
        <v>2664</v>
      </c>
      <c r="G23" s="6442"/>
      <c r="H23" s="6442"/>
      <c r="I23" s="6442"/>
      <c r="J23" s="6442"/>
      <c r="K23" s="6442"/>
      <c r="L23" s="6442"/>
      <c r="M23" s="6489"/>
    </row>
    <row r="24" spans="1:13" ht="15.75" customHeight="1">
      <c r="A24" s="5953"/>
      <c r="B24" s="5720"/>
      <c r="C24" s="2088" t="s">
        <v>359</v>
      </c>
      <c r="D24" s="1444" t="s">
        <v>359</v>
      </c>
      <c r="E24" s="1444" t="s">
        <v>359</v>
      </c>
      <c r="F24" s="1444" t="s">
        <v>359</v>
      </c>
      <c r="G24" s="1444" t="s">
        <v>359</v>
      </c>
      <c r="H24" s="1444" t="s">
        <v>359</v>
      </c>
      <c r="I24" s="1444" t="s">
        <v>359</v>
      </c>
      <c r="J24" s="1444" t="s">
        <v>359</v>
      </c>
      <c r="K24" s="1444" t="s">
        <v>359</v>
      </c>
      <c r="L24" s="1444" t="s">
        <v>359</v>
      </c>
      <c r="M24" s="1741" t="s">
        <v>359</v>
      </c>
    </row>
    <row r="25" spans="1:13">
      <c r="A25" s="5953"/>
      <c r="B25" s="5719" t="s">
        <v>2354</v>
      </c>
      <c r="C25" s="2094" t="s">
        <v>359</v>
      </c>
      <c r="D25" s="1445" t="s">
        <v>359</v>
      </c>
      <c r="E25" s="1445" t="s">
        <v>359</v>
      </c>
      <c r="F25" s="1445" t="s">
        <v>359</v>
      </c>
      <c r="G25" s="1445" t="s">
        <v>359</v>
      </c>
      <c r="H25" s="1445" t="s">
        <v>359</v>
      </c>
      <c r="I25" s="1445" t="s">
        <v>359</v>
      </c>
      <c r="J25" s="1445" t="s">
        <v>359</v>
      </c>
      <c r="K25" s="1445" t="s">
        <v>359</v>
      </c>
      <c r="L25" s="1445" t="s">
        <v>359</v>
      </c>
      <c r="M25" s="1739" t="s">
        <v>359</v>
      </c>
    </row>
    <row r="26" spans="1:13">
      <c r="A26" s="5953"/>
      <c r="B26" s="5719"/>
      <c r="C26" s="2094" t="s">
        <v>2355</v>
      </c>
      <c r="D26" s="1477" t="s">
        <v>359</v>
      </c>
      <c r="E26" s="1445" t="s">
        <v>359</v>
      </c>
      <c r="F26" s="1445" t="s">
        <v>2356</v>
      </c>
      <c r="G26" s="1477" t="s">
        <v>359</v>
      </c>
      <c r="H26" s="1445" t="s">
        <v>359</v>
      </c>
      <c r="I26" s="1445" t="s">
        <v>2357</v>
      </c>
      <c r="J26" s="1477" t="s">
        <v>2441</v>
      </c>
      <c r="K26" s="1445" t="s">
        <v>359</v>
      </c>
      <c r="L26" s="1445" t="s">
        <v>359</v>
      </c>
      <c r="M26" s="1739" t="s">
        <v>359</v>
      </c>
    </row>
    <row r="27" spans="1:13">
      <c r="A27" s="5953"/>
      <c r="B27" s="5719"/>
      <c r="C27" s="2094" t="s">
        <v>2358</v>
      </c>
      <c r="D27" s="1476" t="s">
        <v>359</v>
      </c>
      <c r="E27" s="1445" t="s">
        <v>359</v>
      </c>
      <c r="F27" s="1445" t="s">
        <v>2359</v>
      </c>
      <c r="G27" s="1476" t="s">
        <v>359</v>
      </c>
      <c r="H27" s="1445" t="s">
        <v>359</v>
      </c>
      <c r="I27" s="1445" t="s">
        <v>359</v>
      </c>
      <c r="J27" s="1445" t="s">
        <v>359</v>
      </c>
      <c r="K27" s="1445" t="s">
        <v>359</v>
      </c>
      <c r="L27" s="1445" t="s">
        <v>359</v>
      </c>
      <c r="M27" s="1739" t="s">
        <v>359</v>
      </c>
    </row>
    <row r="28" spans="1:13">
      <c r="A28" s="5953"/>
      <c r="B28" s="5720"/>
      <c r="C28" s="2088" t="s">
        <v>359</v>
      </c>
      <c r="D28" s="1444" t="s">
        <v>359</v>
      </c>
      <c r="E28" s="1444" t="s">
        <v>359</v>
      </c>
      <c r="F28" s="1444" t="s">
        <v>359</v>
      </c>
      <c r="G28" s="1444" t="s">
        <v>359</v>
      </c>
      <c r="H28" s="1444" t="s">
        <v>359</v>
      </c>
      <c r="I28" s="1444" t="s">
        <v>359</v>
      </c>
      <c r="J28" s="1444" t="s">
        <v>359</v>
      </c>
      <c r="K28" s="1444" t="s">
        <v>359</v>
      </c>
      <c r="L28" s="1444" t="s">
        <v>359</v>
      </c>
      <c r="M28" s="1741" t="s">
        <v>359</v>
      </c>
    </row>
    <row r="29" spans="1:13">
      <c r="A29" s="5953"/>
      <c r="B29" s="7364" t="s">
        <v>2360</v>
      </c>
      <c r="C29" s="2094" t="s">
        <v>359</v>
      </c>
      <c r="D29" s="1445" t="s">
        <v>359</v>
      </c>
      <c r="E29" s="1445" t="s">
        <v>359</v>
      </c>
      <c r="F29" s="1445" t="s">
        <v>359</v>
      </c>
      <c r="G29" s="1445" t="s">
        <v>359</v>
      </c>
      <c r="H29" s="1445" t="s">
        <v>359</v>
      </c>
      <c r="I29" s="1445" t="s">
        <v>359</v>
      </c>
      <c r="J29" s="1445" t="s">
        <v>359</v>
      </c>
      <c r="K29" s="1445" t="s">
        <v>359</v>
      </c>
      <c r="L29" s="1445" t="s">
        <v>359</v>
      </c>
      <c r="M29" s="1739" t="s">
        <v>359</v>
      </c>
    </row>
    <row r="30" spans="1:13" ht="15" customHeight="1">
      <c r="A30" s="5953"/>
      <c r="B30" s="6083"/>
      <c r="C30" s="2095" t="s">
        <v>2361</v>
      </c>
      <c r="D30" s="1617">
        <v>60</v>
      </c>
      <c r="E30" s="1445" t="s">
        <v>359</v>
      </c>
      <c r="F30" s="1445" t="s">
        <v>2362</v>
      </c>
      <c r="G30" s="1477">
        <v>2022</v>
      </c>
      <c r="H30" s="1445" t="s">
        <v>359</v>
      </c>
      <c r="I30" s="1445" t="s">
        <v>2363</v>
      </c>
      <c r="J30" s="7403" t="s">
        <v>2866</v>
      </c>
      <c r="K30" s="7404"/>
      <c r="L30" s="7405"/>
      <c r="M30" s="1739" t="s">
        <v>359</v>
      </c>
    </row>
    <row r="31" spans="1:13" ht="15.75" customHeight="1">
      <c r="A31" s="5953"/>
      <c r="B31" s="6084"/>
      <c r="C31" s="2088" t="s">
        <v>359</v>
      </c>
      <c r="D31" s="1444" t="s">
        <v>359</v>
      </c>
      <c r="E31" s="1444" t="s">
        <v>359</v>
      </c>
      <c r="F31" s="1444" t="s">
        <v>359</v>
      </c>
      <c r="G31" s="1444" t="s">
        <v>359</v>
      </c>
      <c r="H31" s="1444" t="s">
        <v>359</v>
      </c>
      <c r="I31" s="1444" t="s">
        <v>359</v>
      </c>
      <c r="J31" s="1444" t="s">
        <v>359</v>
      </c>
      <c r="K31" s="1444" t="s">
        <v>359</v>
      </c>
      <c r="L31" s="1444" t="s">
        <v>359</v>
      </c>
      <c r="M31" s="1741" t="s">
        <v>359</v>
      </c>
    </row>
    <row r="32" spans="1:13">
      <c r="A32" s="5953"/>
      <c r="B32" s="5719" t="s">
        <v>2364</v>
      </c>
      <c r="C32" s="2333" t="s">
        <v>359</v>
      </c>
      <c r="D32" s="3554" t="s">
        <v>359</v>
      </c>
      <c r="E32" s="3554" t="s">
        <v>359</v>
      </c>
      <c r="F32" s="3554" t="s">
        <v>359</v>
      </c>
      <c r="G32" s="3554" t="s">
        <v>359</v>
      </c>
      <c r="H32" s="3554" t="s">
        <v>359</v>
      </c>
      <c r="I32" s="3554" t="s">
        <v>359</v>
      </c>
      <c r="J32" s="3554" t="s">
        <v>359</v>
      </c>
      <c r="K32" s="3554" t="s">
        <v>359</v>
      </c>
      <c r="L32" s="1445" t="s">
        <v>359</v>
      </c>
      <c r="M32" s="1739" t="s">
        <v>359</v>
      </c>
    </row>
    <row r="33" spans="1:13">
      <c r="A33" s="5953"/>
      <c r="B33" s="5719"/>
      <c r="C33" s="2094" t="s">
        <v>2365</v>
      </c>
      <c r="D33" s="3329">
        <v>2023</v>
      </c>
      <c r="E33" s="3554" t="s">
        <v>359</v>
      </c>
      <c r="F33" s="1445" t="s">
        <v>2366</v>
      </c>
      <c r="G33" s="3670">
        <v>2038</v>
      </c>
      <c r="H33" s="3554" t="s">
        <v>359</v>
      </c>
      <c r="I33" s="1445" t="s">
        <v>359</v>
      </c>
      <c r="J33" s="3554" t="s">
        <v>359</v>
      </c>
      <c r="K33" s="3554" t="s">
        <v>359</v>
      </c>
      <c r="L33" s="1445" t="s">
        <v>359</v>
      </c>
      <c r="M33" s="1739" t="s">
        <v>359</v>
      </c>
    </row>
    <row r="34" spans="1:13" ht="15.75" customHeight="1">
      <c r="A34" s="5953"/>
      <c r="B34" s="5720"/>
      <c r="C34" s="2088" t="s">
        <v>359</v>
      </c>
      <c r="D34" s="1444" t="s">
        <v>359</v>
      </c>
      <c r="E34" s="3558" t="s">
        <v>359</v>
      </c>
      <c r="F34" s="1444" t="s">
        <v>359</v>
      </c>
      <c r="G34" s="3558" t="s">
        <v>359</v>
      </c>
      <c r="H34" s="3558" t="s">
        <v>359</v>
      </c>
      <c r="I34" s="1444" t="s">
        <v>359</v>
      </c>
      <c r="J34" s="3558" t="s">
        <v>359</v>
      </c>
      <c r="K34" s="3558" t="s">
        <v>359</v>
      </c>
      <c r="L34" s="1444" t="s">
        <v>359</v>
      </c>
      <c r="M34" s="1741" t="s">
        <v>359</v>
      </c>
    </row>
    <row r="35" spans="1:13">
      <c r="A35" s="5953"/>
      <c r="B35" s="5719" t="s">
        <v>2367</v>
      </c>
      <c r="C35" s="3671" t="s">
        <v>359</v>
      </c>
      <c r="D35" s="2499" t="s">
        <v>359</v>
      </c>
      <c r="E35" s="2499" t="s">
        <v>359</v>
      </c>
      <c r="F35" s="2389" t="s">
        <v>359</v>
      </c>
      <c r="G35" s="2389" t="s">
        <v>359</v>
      </c>
      <c r="H35" s="2389" t="s">
        <v>359</v>
      </c>
      <c r="I35" s="2389" t="s">
        <v>359</v>
      </c>
      <c r="J35" s="2389" t="s">
        <v>359</v>
      </c>
      <c r="K35" s="2389" t="s">
        <v>359</v>
      </c>
      <c r="L35" s="2389" t="s">
        <v>359</v>
      </c>
      <c r="M35" s="2134" t="s">
        <v>359</v>
      </c>
    </row>
    <row r="36" spans="1:13">
      <c r="A36" s="5953"/>
      <c r="B36" s="5719"/>
      <c r="C36" s="3671" t="s">
        <v>359</v>
      </c>
      <c r="D36" s="2499" t="s">
        <v>359</v>
      </c>
      <c r="E36" s="2499" t="s">
        <v>359</v>
      </c>
      <c r="F36" s="3167" t="s">
        <v>2368</v>
      </c>
      <c r="G36" s="3167">
        <v>2023</v>
      </c>
      <c r="H36" s="3167" t="s">
        <v>2369</v>
      </c>
      <c r="I36" s="3167">
        <v>2024</v>
      </c>
      <c r="J36" s="3167" t="s">
        <v>2370</v>
      </c>
      <c r="K36" s="3167">
        <v>2025</v>
      </c>
      <c r="L36" s="3167" t="s">
        <v>2371</v>
      </c>
      <c r="M36" s="3168">
        <v>2026</v>
      </c>
    </row>
    <row r="37" spans="1:13">
      <c r="A37" s="5953"/>
      <c r="B37" s="5719"/>
      <c r="C37" s="3671" t="s">
        <v>359</v>
      </c>
      <c r="D37" s="3672" t="s">
        <v>359</v>
      </c>
      <c r="E37" s="3673" t="s">
        <v>359</v>
      </c>
      <c r="F37" s="3371" t="s">
        <v>359</v>
      </c>
      <c r="G37" s="3187">
        <v>70</v>
      </c>
      <c r="H37" s="3371" t="s">
        <v>359</v>
      </c>
      <c r="I37" s="3187">
        <v>70</v>
      </c>
      <c r="J37" s="3371" t="s">
        <v>359</v>
      </c>
      <c r="K37" s="3187">
        <v>70</v>
      </c>
      <c r="L37" s="3371" t="s">
        <v>359</v>
      </c>
      <c r="M37" s="3372">
        <v>70</v>
      </c>
    </row>
    <row r="38" spans="1:13">
      <c r="A38" s="5953"/>
      <c r="B38" s="5719"/>
      <c r="C38" s="3671" t="s">
        <v>359</v>
      </c>
      <c r="D38" s="2497" t="s">
        <v>2372</v>
      </c>
      <c r="E38" s="2497">
        <v>2027</v>
      </c>
      <c r="F38" s="3167" t="s">
        <v>2373</v>
      </c>
      <c r="G38" s="3167">
        <v>2028</v>
      </c>
      <c r="H38" s="3167" t="s">
        <v>2374</v>
      </c>
      <c r="I38" s="3167">
        <v>2029</v>
      </c>
      <c r="J38" s="3167" t="s">
        <v>2375</v>
      </c>
      <c r="K38" s="3167">
        <v>2030</v>
      </c>
      <c r="L38" s="3167" t="s">
        <v>2376</v>
      </c>
      <c r="M38" s="3168">
        <v>2031</v>
      </c>
    </row>
    <row r="39" spans="1:13">
      <c r="A39" s="5953"/>
      <c r="B39" s="5719"/>
      <c r="C39" s="3671" t="s">
        <v>359</v>
      </c>
      <c r="D39" s="3672" t="s">
        <v>359</v>
      </c>
      <c r="E39" s="3673">
        <v>70</v>
      </c>
      <c r="F39" s="3371" t="s">
        <v>359</v>
      </c>
      <c r="G39" s="3187">
        <v>70</v>
      </c>
      <c r="H39" s="3371" t="s">
        <v>359</v>
      </c>
      <c r="I39" s="3187">
        <v>70</v>
      </c>
      <c r="J39" s="3371" t="s">
        <v>359</v>
      </c>
      <c r="K39" s="3187">
        <v>70</v>
      </c>
      <c r="L39" s="3371" t="s">
        <v>359</v>
      </c>
      <c r="M39" s="3372">
        <v>70</v>
      </c>
    </row>
    <row r="40" spans="1:13">
      <c r="A40" s="5953"/>
      <c r="B40" s="5719"/>
      <c r="C40" s="3671" t="s">
        <v>359</v>
      </c>
      <c r="D40" s="2497" t="s">
        <v>2377</v>
      </c>
      <c r="E40" s="2497">
        <v>2032</v>
      </c>
      <c r="F40" s="3167" t="s">
        <v>2378</v>
      </c>
      <c r="G40" s="3167">
        <v>2033</v>
      </c>
      <c r="H40" s="3167" t="s">
        <v>2379</v>
      </c>
      <c r="I40" s="3167">
        <v>2034</v>
      </c>
      <c r="J40" s="3167" t="s">
        <v>2380</v>
      </c>
      <c r="K40" s="3167">
        <v>2035</v>
      </c>
      <c r="L40" s="3167" t="s">
        <v>2381</v>
      </c>
      <c r="M40" s="3168">
        <v>2036</v>
      </c>
    </row>
    <row r="41" spans="1:13">
      <c r="A41" s="5953"/>
      <c r="B41" s="5719"/>
      <c r="C41" s="3671" t="s">
        <v>359</v>
      </c>
      <c r="D41" s="3672" t="s">
        <v>359</v>
      </c>
      <c r="E41" s="3673">
        <v>70</v>
      </c>
      <c r="F41" s="3371" t="s">
        <v>359</v>
      </c>
      <c r="G41" s="3187">
        <v>70</v>
      </c>
      <c r="H41" s="3371" t="s">
        <v>359</v>
      </c>
      <c r="I41" s="3187">
        <v>70</v>
      </c>
      <c r="J41" s="3371" t="s">
        <v>359</v>
      </c>
      <c r="K41" s="3187">
        <v>70</v>
      </c>
      <c r="L41" s="3371" t="s">
        <v>359</v>
      </c>
      <c r="M41" s="3372">
        <v>70</v>
      </c>
    </row>
    <row r="42" spans="1:13">
      <c r="A42" s="5953"/>
      <c r="B42" s="5719"/>
      <c r="C42" s="3671" t="s">
        <v>359</v>
      </c>
      <c r="D42" s="1830" t="s">
        <v>2382</v>
      </c>
      <c r="E42" s="1830">
        <v>2037</v>
      </c>
      <c r="F42" s="3185" t="s">
        <v>2383</v>
      </c>
      <c r="G42" s="3185">
        <v>2038</v>
      </c>
      <c r="H42" s="3185" t="s">
        <v>2384</v>
      </c>
      <c r="I42" s="1729" t="s">
        <v>359</v>
      </c>
      <c r="J42" s="2389" t="s">
        <v>359</v>
      </c>
      <c r="K42" s="2389" t="s">
        <v>359</v>
      </c>
      <c r="L42" s="2389" t="s">
        <v>359</v>
      </c>
      <c r="M42" s="2134" t="s">
        <v>359</v>
      </c>
    </row>
    <row r="43" spans="1:13" ht="15" customHeight="1">
      <c r="A43" s="5953"/>
      <c r="B43" s="5719"/>
      <c r="C43" s="3671" t="s">
        <v>359</v>
      </c>
      <c r="D43" s="3674" t="s">
        <v>359</v>
      </c>
      <c r="E43" s="3675">
        <v>70</v>
      </c>
      <c r="F43" s="1729" t="s">
        <v>359</v>
      </c>
      <c r="G43" s="3344">
        <v>70</v>
      </c>
      <c r="H43" s="5981">
        <v>1120</v>
      </c>
      <c r="I43" s="6645"/>
      <c r="J43" s="2389"/>
      <c r="K43" s="2389"/>
      <c r="L43" s="2389"/>
      <c r="M43" s="1794" t="s">
        <v>359</v>
      </c>
    </row>
    <row r="44" spans="1:13" ht="15.75" customHeight="1">
      <c r="A44" s="5953"/>
      <c r="B44" s="5720"/>
      <c r="C44" s="3676" t="s">
        <v>359</v>
      </c>
      <c r="D44" s="3677" t="s">
        <v>359</v>
      </c>
      <c r="E44" s="3677" t="s">
        <v>359</v>
      </c>
      <c r="F44" s="1729" t="s">
        <v>359</v>
      </c>
      <c r="G44" s="1729" t="s">
        <v>359</v>
      </c>
      <c r="H44" s="1729" t="s">
        <v>359</v>
      </c>
      <c r="I44" s="1729" t="s">
        <v>359</v>
      </c>
      <c r="J44" s="1729" t="s">
        <v>359</v>
      </c>
      <c r="K44" s="1729" t="s">
        <v>359</v>
      </c>
      <c r="L44" s="1729" t="s">
        <v>359</v>
      </c>
      <c r="M44" s="3678" t="s">
        <v>359</v>
      </c>
    </row>
    <row r="45" spans="1:13" ht="15.75" customHeight="1">
      <c r="A45" s="5953"/>
      <c r="B45" s="5719" t="s">
        <v>2385</v>
      </c>
      <c r="C45" s="2094" t="s">
        <v>359</v>
      </c>
      <c r="D45" s="1445" t="s">
        <v>359</v>
      </c>
      <c r="E45" s="1445" t="s">
        <v>359</v>
      </c>
      <c r="F45" s="1445" t="s">
        <v>359</v>
      </c>
      <c r="G45" s="1445" t="s">
        <v>359</v>
      </c>
      <c r="H45" s="1445" t="s">
        <v>359</v>
      </c>
      <c r="I45" s="1445" t="s">
        <v>359</v>
      </c>
      <c r="J45" s="1445" t="s">
        <v>359</v>
      </c>
      <c r="K45" s="1445" t="s">
        <v>359</v>
      </c>
      <c r="L45" s="1445" t="s">
        <v>359</v>
      </c>
      <c r="M45" s="1739" t="s">
        <v>359</v>
      </c>
    </row>
    <row r="46" spans="1:13" ht="15" customHeight="1">
      <c r="A46" s="5953"/>
      <c r="B46" s="5719"/>
      <c r="C46" s="2094" t="s">
        <v>359</v>
      </c>
      <c r="D46" s="1445" t="s">
        <v>93</v>
      </c>
      <c r="E46" s="1444" t="s">
        <v>95</v>
      </c>
      <c r="F46" s="6443" t="s">
        <v>2386</v>
      </c>
      <c r="G46" s="6341" t="s">
        <v>103</v>
      </c>
      <c r="H46" s="6444"/>
      <c r="I46" s="6444"/>
      <c r="J46" s="7322"/>
      <c r="K46" s="1445" t="s">
        <v>2387</v>
      </c>
      <c r="L46" s="6341" t="s">
        <v>2430</v>
      </c>
      <c r="M46" s="6484"/>
    </row>
    <row r="47" spans="1:13">
      <c r="A47" s="5953"/>
      <c r="B47" s="5719"/>
      <c r="C47" s="2094" t="s">
        <v>359</v>
      </c>
      <c r="D47" s="1477" t="s">
        <v>2441</v>
      </c>
      <c r="E47" s="1472" t="s">
        <v>359</v>
      </c>
      <c r="F47" s="6443"/>
      <c r="G47" s="7323"/>
      <c r="H47" s="7309"/>
      <c r="I47" s="7309"/>
      <c r="J47" s="7324"/>
      <c r="K47" s="1445" t="s">
        <v>359</v>
      </c>
      <c r="L47" s="7323"/>
      <c r="M47" s="7325"/>
    </row>
    <row r="48" spans="1:13" ht="31.5" customHeight="1">
      <c r="A48" s="5953"/>
      <c r="B48" s="5720"/>
      <c r="C48" s="3384" t="s">
        <v>359</v>
      </c>
      <c r="D48" s="3385" t="s">
        <v>359</v>
      </c>
      <c r="E48" s="3385" t="s">
        <v>359</v>
      </c>
      <c r="F48" s="3385" t="s">
        <v>359</v>
      </c>
      <c r="G48" s="3385" t="s">
        <v>359</v>
      </c>
      <c r="H48" s="3385" t="s">
        <v>359</v>
      </c>
      <c r="I48" s="3385" t="s">
        <v>359</v>
      </c>
      <c r="J48" s="3385" t="s">
        <v>359</v>
      </c>
      <c r="K48" s="3385" t="s">
        <v>359</v>
      </c>
      <c r="L48" s="3385" t="s">
        <v>359</v>
      </c>
      <c r="M48" s="3387" t="s">
        <v>359</v>
      </c>
    </row>
    <row r="49" spans="1:14" ht="71.099999999999994" customHeight="1">
      <c r="A49" s="5953"/>
      <c r="B49" s="2332" t="s">
        <v>2388</v>
      </c>
      <c r="C49" s="6973" t="s">
        <v>2867</v>
      </c>
      <c r="D49" s="5990"/>
      <c r="E49" s="5990"/>
      <c r="F49" s="5990"/>
      <c r="G49" s="5990"/>
      <c r="H49" s="5990"/>
      <c r="I49" s="5990"/>
      <c r="J49" s="5990"/>
      <c r="K49" s="5990"/>
      <c r="L49" s="5990"/>
      <c r="M49" s="5991"/>
    </row>
    <row r="50" spans="1:14" ht="25.5" customHeight="1">
      <c r="A50" s="5953"/>
      <c r="B50" s="2098" t="s">
        <v>2390</v>
      </c>
      <c r="C50" s="6142" t="s">
        <v>2868</v>
      </c>
      <c r="D50" s="6143"/>
      <c r="E50" s="6143"/>
      <c r="F50" s="6143"/>
      <c r="G50" s="6143"/>
      <c r="H50" s="6143"/>
      <c r="I50" s="6143"/>
      <c r="J50" s="6143"/>
      <c r="K50" s="6143"/>
      <c r="L50" s="6143"/>
      <c r="M50" s="6144"/>
      <c r="N50" s="1639"/>
    </row>
    <row r="51" spans="1:14">
      <c r="A51" s="5953"/>
      <c r="B51" s="2098" t="s">
        <v>2392</v>
      </c>
      <c r="C51" s="2088">
        <v>5</v>
      </c>
      <c r="D51" s="1444" t="s">
        <v>359</v>
      </c>
      <c r="E51" s="1444" t="s">
        <v>359</v>
      </c>
      <c r="F51" s="1444" t="s">
        <v>359</v>
      </c>
      <c r="G51" s="1444" t="s">
        <v>359</v>
      </c>
      <c r="H51" s="1444" t="s">
        <v>359</v>
      </c>
      <c r="I51" s="1444" t="s">
        <v>359</v>
      </c>
      <c r="J51" s="1444" t="s">
        <v>359</v>
      </c>
      <c r="K51" s="1444" t="s">
        <v>359</v>
      </c>
      <c r="L51" s="1444" t="s">
        <v>359</v>
      </c>
      <c r="M51" s="1741" t="s">
        <v>359</v>
      </c>
    </row>
    <row r="52" spans="1:14" ht="15.75" customHeight="1">
      <c r="A52" s="5954"/>
      <c r="B52" s="2098" t="s">
        <v>2393</v>
      </c>
      <c r="C52" s="3384">
        <v>2019</v>
      </c>
      <c r="D52" s="3385" t="s">
        <v>359</v>
      </c>
      <c r="E52" s="3385" t="s">
        <v>359</v>
      </c>
      <c r="F52" s="3385" t="s">
        <v>359</v>
      </c>
      <c r="G52" s="3385" t="s">
        <v>359</v>
      </c>
      <c r="H52" s="3385" t="s">
        <v>359</v>
      </c>
      <c r="I52" s="3385" t="s">
        <v>359</v>
      </c>
      <c r="J52" s="3385" t="s">
        <v>359</v>
      </c>
      <c r="K52" s="3385" t="s">
        <v>359</v>
      </c>
      <c r="L52" s="3385" t="s">
        <v>359</v>
      </c>
      <c r="M52" s="3387" t="s">
        <v>359</v>
      </c>
    </row>
    <row r="53" spans="1:14" ht="15.75" customHeight="1">
      <c r="A53" s="5946" t="s">
        <v>2394</v>
      </c>
      <c r="B53" s="2098" t="s">
        <v>2395</v>
      </c>
      <c r="C53" s="6467" t="s">
        <v>2432</v>
      </c>
      <c r="D53" s="6442"/>
      <c r="E53" s="6442"/>
      <c r="F53" s="6442"/>
      <c r="G53" s="6442"/>
      <c r="H53" s="6442"/>
      <c r="I53" s="6442"/>
      <c r="J53" s="6442"/>
      <c r="K53" s="6442"/>
      <c r="L53" s="6442"/>
      <c r="M53" s="6489"/>
    </row>
    <row r="54" spans="1:14" ht="15.75" customHeight="1">
      <c r="A54" s="5946"/>
      <c r="B54" s="2098" t="s">
        <v>2396</v>
      </c>
      <c r="C54" s="6142" t="s">
        <v>2433</v>
      </c>
      <c r="D54" s="6143"/>
      <c r="E54" s="6143"/>
      <c r="F54" s="6143"/>
      <c r="G54" s="6143"/>
      <c r="H54" s="6143"/>
      <c r="I54" s="6143"/>
      <c r="J54" s="6143"/>
      <c r="K54" s="6143"/>
      <c r="L54" s="6143"/>
      <c r="M54" s="6144"/>
    </row>
    <row r="55" spans="1:14" ht="15.75" customHeight="1">
      <c r="A55" s="5946"/>
      <c r="B55" s="2098" t="s">
        <v>2398</v>
      </c>
      <c r="C55" s="6142" t="s">
        <v>289</v>
      </c>
      <c r="D55" s="6143"/>
      <c r="E55" s="6143"/>
      <c r="F55" s="6143"/>
      <c r="G55" s="6143"/>
      <c r="H55" s="6143"/>
      <c r="I55" s="6143"/>
      <c r="J55" s="6143"/>
      <c r="K55" s="6143"/>
      <c r="L55" s="6143"/>
      <c r="M55" s="6144"/>
    </row>
    <row r="56" spans="1:14" ht="15.75" customHeight="1">
      <c r="A56" s="5946"/>
      <c r="B56" s="2098" t="s">
        <v>2399</v>
      </c>
      <c r="C56" s="6142" t="s">
        <v>2434</v>
      </c>
      <c r="D56" s="6143"/>
      <c r="E56" s="6143"/>
      <c r="F56" s="6143"/>
      <c r="G56" s="6143"/>
      <c r="H56" s="6143"/>
      <c r="I56" s="6143"/>
      <c r="J56" s="6143"/>
      <c r="K56" s="6143"/>
      <c r="L56" s="6143"/>
      <c r="M56" s="6144"/>
    </row>
    <row r="57" spans="1:14" ht="15.75" customHeight="1">
      <c r="A57" s="5946"/>
      <c r="B57" s="2098" t="s">
        <v>2400</v>
      </c>
      <c r="C57" s="7357" t="s">
        <v>379</v>
      </c>
      <c r="D57" s="7301"/>
      <c r="E57" s="7301"/>
      <c r="F57" s="7301"/>
      <c r="G57" s="7301"/>
      <c r="H57" s="7301"/>
      <c r="I57" s="7301"/>
      <c r="J57" s="7301"/>
      <c r="K57" s="7301"/>
      <c r="L57" s="7301"/>
      <c r="M57" s="7344"/>
    </row>
    <row r="58" spans="1:14" ht="15.75" customHeight="1">
      <c r="A58" s="5959"/>
      <c r="B58" s="2098" t="s">
        <v>2401</v>
      </c>
      <c r="C58" s="6142" t="s">
        <v>2435</v>
      </c>
      <c r="D58" s="6143"/>
      <c r="E58" s="6143"/>
      <c r="F58" s="6143"/>
      <c r="G58" s="6143"/>
      <c r="H58" s="6143"/>
      <c r="I58" s="6143"/>
      <c r="J58" s="6143"/>
      <c r="K58" s="6143"/>
      <c r="L58" s="6143"/>
      <c r="M58" s="6144"/>
    </row>
    <row r="59" spans="1:14" ht="15.75" customHeight="1">
      <c r="A59" s="5946" t="s">
        <v>2402</v>
      </c>
      <c r="B59" s="2098" t="s">
        <v>2403</v>
      </c>
      <c r="C59" s="7383" t="s">
        <v>1132</v>
      </c>
      <c r="D59" s="6380"/>
      <c r="E59" s="6380"/>
      <c r="F59" s="6380"/>
      <c r="G59" s="6380"/>
      <c r="H59" s="6380"/>
      <c r="I59" s="6380"/>
      <c r="J59" s="6380"/>
      <c r="K59" s="6380"/>
      <c r="L59" s="6380"/>
      <c r="M59" s="7384"/>
    </row>
    <row r="60" spans="1:14" ht="16.5" customHeight="1">
      <c r="A60" s="5946"/>
      <c r="B60" s="2098" t="s">
        <v>2404</v>
      </c>
      <c r="C60" s="6142" t="s">
        <v>2405</v>
      </c>
      <c r="D60" s="6143"/>
      <c r="E60" s="6143"/>
      <c r="F60" s="6143"/>
      <c r="G60" s="6143"/>
      <c r="H60" s="6143"/>
      <c r="I60" s="6143"/>
      <c r="J60" s="6143"/>
      <c r="K60" s="6143"/>
      <c r="L60" s="6143"/>
      <c r="M60" s="6144"/>
    </row>
    <row r="61" spans="1:14" ht="33" customHeight="1">
      <c r="A61" s="5959"/>
      <c r="B61" s="2098" t="s">
        <v>244</v>
      </c>
      <c r="C61" s="6142" t="s">
        <v>289</v>
      </c>
      <c r="D61" s="6143"/>
      <c r="E61" s="6143"/>
      <c r="F61" s="6143"/>
      <c r="G61" s="6143"/>
      <c r="H61" s="6143"/>
      <c r="I61" s="6143"/>
      <c r="J61" s="6143"/>
      <c r="K61" s="6143"/>
      <c r="L61" s="6143"/>
      <c r="M61" s="6144"/>
    </row>
    <row r="62" spans="1:14" ht="15" customHeight="1">
      <c r="A62" s="1733" t="s">
        <v>2406</v>
      </c>
      <c r="B62" s="2604" t="s">
        <v>359</v>
      </c>
      <c r="C62" s="6145" t="s">
        <v>359</v>
      </c>
      <c r="D62" s="6146"/>
      <c r="E62" s="6146"/>
      <c r="F62" s="6146"/>
      <c r="G62" s="6146"/>
      <c r="H62" s="6146"/>
      <c r="I62" s="6146"/>
      <c r="J62" s="6146"/>
      <c r="K62" s="6146"/>
      <c r="L62" s="6146"/>
      <c r="M62" s="6147"/>
    </row>
  </sheetData>
  <mergeCells count="55">
    <mergeCell ref="A53:A58"/>
    <mergeCell ref="A59:A61"/>
    <mergeCell ref="C62:M62"/>
    <mergeCell ref="C61:M61"/>
    <mergeCell ref="C53:M53"/>
    <mergeCell ref="C54:M54"/>
    <mergeCell ref="C55:M55"/>
    <mergeCell ref="C56:M56"/>
    <mergeCell ref="C57:M57"/>
    <mergeCell ref="C58:M58"/>
    <mergeCell ref="C59:M59"/>
    <mergeCell ref="C60:M60"/>
    <mergeCell ref="F15:M15"/>
    <mergeCell ref="A16:A52"/>
    <mergeCell ref="C17:M17"/>
    <mergeCell ref="B18:B24"/>
    <mergeCell ref="F23:M23"/>
    <mergeCell ref="B25:B28"/>
    <mergeCell ref="J30:L30"/>
    <mergeCell ref="B32:B34"/>
    <mergeCell ref="B35:B44"/>
    <mergeCell ref="H43:I43"/>
    <mergeCell ref="B45:B48"/>
    <mergeCell ref="F46:F47"/>
    <mergeCell ref="G46:J47"/>
    <mergeCell ref="L46:M47"/>
    <mergeCell ref="C50:M50"/>
    <mergeCell ref="B29:B31"/>
    <mergeCell ref="B1:M1"/>
    <mergeCell ref="B9:B11"/>
    <mergeCell ref="C9:D10"/>
    <mergeCell ref="C11:D11"/>
    <mergeCell ref="F11:G11"/>
    <mergeCell ref="I11:J11"/>
    <mergeCell ref="F10:G10"/>
    <mergeCell ref="I10:J10"/>
    <mergeCell ref="D7:M7"/>
    <mergeCell ref="I8:M8"/>
    <mergeCell ref="F4:G5"/>
    <mergeCell ref="C16:M16"/>
    <mergeCell ref="C49:M49"/>
    <mergeCell ref="A2:A15"/>
    <mergeCell ref="B4:B5"/>
    <mergeCell ref="C6:M6"/>
    <mergeCell ref="C12:M12"/>
    <mergeCell ref="C13:M13"/>
    <mergeCell ref="C4:C5"/>
    <mergeCell ref="D4:D5"/>
    <mergeCell ref="E4:E5"/>
    <mergeCell ref="H4:H5"/>
    <mergeCell ref="I4:M5"/>
    <mergeCell ref="C2:M2"/>
    <mergeCell ref="C3:M3"/>
    <mergeCell ref="C14:M14"/>
    <mergeCell ref="C15:D15"/>
  </mergeCells>
  <hyperlinks>
    <hyperlink ref="C57" r:id="rId1"/>
  </hyperlinks>
  <pageMargins left="0.7" right="0.7" top="0.75" bottom="0.75" header="0.51180555555555496" footer="0.51180555555555496"/>
  <pageSetup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U61"/>
  <sheetViews>
    <sheetView topLeftCell="A12" zoomScaleNormal="100" workbookViewId="0">
      <selection activeCell="G36" sqref="G36"/>
    </sheetView>
  </sheetViews>
  <sheetFormatPr baseColWidth="10" defaultColWidth="9.140625" defaultRowHeight="15.75"/>
  <cols>
    <col min="1" max="1" width="29" style="1359" customWidth="1"/>
    <col min="2" max="2" width="29.7109375" style="1359" customWidth="1"/>
    <col min="3" max="3" width="10.7109375" style="1359" customWidth="1"/>
    <col min="4" max="4" width="9.140625" style="1359"/>
    <col min="5" max="5" width="14.140625" style="1359" customWidth="1"/>
    <col min="6" max="6" width="10.42578125" style="1359" customWidth="1"/>
    <col min="7" max="7" width="11" style="1359" customWidth="1"/>
    <col min="8" max="13" width="9.140625" style="1359"/>
    <col min="14" max="14" width="38.42578125" style="1359" customWidth="1"/>
    <col min="15" max="16384" width="9.140625" style="1359"/>
  </cols>
  <sheetData>
    <row r="1" spans="1:21" ht="20.25" customHeight="1">
      <c r="A1" s="2176"/>
      <c r="B1" s="6835" t="s">
        <v>2869</v>
      </c>
      <c r="C1" s="6835"/>
      <c r="D1" s="6835"/>
      <c r="E1" s="6835"/>
      <c r="F1" s="6835"/>
      <c r="G1" s="6835"/>
      <c r="H1" s="6835"/>
      <c r="I1" s="6835"/>
      <c r="J1" s="6835"/>
      <c r="K1" s="6835"/>
      <c r="L1" s="6835"/>
      <c r="M1" s="6836"/>
    </row>
    <row r="2" spans="1:21" ht="54" customHeight="1">
      <c r="A2" s="6669" t="s">
        <v>2329</v>
      </c>
      <c r="B2" s="3602" t="s">
        <v>2330</v>
      </c>
      <c r="C2" s="7450" t="s">
        <v>425</v>
      </c>
      <c r="D2" s="7451"/>
      <c r="E2" s="7451"/>
      <c r="F2" s="7451"/>
      <c r="G2" s="7451"/>
      <c r="H2" s="7451"/>
      <c r="I2" s="7451"/>
      <c r="J2" s="7451"/>
      <c r="K2" s="7451"/>
      <c r="L2" s="7451"/>
      <c r="M2" s="7452"/>
    </row>
    <row r="3" spans="1:21" ht="102.95" customHeight="1">
      <c r="A3" s="6669"/>
      <c r="B3" s="3603" t="s">
        <v>2643</v>
      </c>
      <c r="C3" s="7453" t="s">
        <v>2870</v>
      </c>
      <c r="D3" s="7454"/>
      <c r="E3" s="7454"/>
      <c r="F3" s="7454"/>
      <c r="G3" s="7454"/>
      <c r="H3" s="7454"/>
      <c r="I3" s="7454"/>
      <c r="J3" s="7454"/>
      <c r="K3" s="7454"/>
      <c r="L3" s="7454"/>
      <c r="M3" s="7455"/>
    </row>
    <row r="4" spans="1:21" ht="69" customHeight="1">
      <c r="A4" s="6669"/>
      <c r="B4" s="3379" t="s">
        <v>240</v>
      </c>
      <c r="C4" s="3604" t="s">
        <v>93</v>
      </c>
      <c r="D4" s="3605"/>
      <c r="E4" s="3606"/>
      <c r="F4" s="7456" t="s">
        <v>2461</v>
      </c>
      <c r="G4" s="7456"/>
      <c r="H4" s="3607">
        <v>319</v>
      </c>
      <c r="I4" s="7457" t="s">
        <v>2871</v>
      </c>
      <c r="J4" s="7457"/>
      <c r="K4" s="7457"/>
      <c r="L4" s="7457"/>
      <c r="M4" s="7458"/>
    </row>
    <row r="5" spans="1:21" ht="31.5" customHeight="1">
      <c r="A5" s="6669"/>
      <c r="B5" s="3379" t="s">
        <v>2333</v>
      </c>
      <c r="C5" s="7435" t="s">
        <v>2872</v>
      </c>
      <c r="D5" s="7436"/>
      <c r="E5" s="7436"/>
      <c r="F5" s="7436"/>
      <c r="G5" s="7436"/>
      <c r="H5" s="7436"/>
      <c r="I5" s="7436"/>
      <c r="J5" s="7436"/>
      <c r="K5" s="7436"/>
      <c r="L5" s="7436"/>
      <c r="M5" s="7437"/>
    </row>
    <row r="6" spans="1:21" ht="15.75" customHeight="1">
      <c r="A6" s="6669"/>
      <c r="B6" s="3379" t="s">
        <v>2334</v>
      </c>
      <c r="C6" s="7459" t="s">
        <v>2873</v>
      </c>
      <c r="D6" s="7460"/>
      <c r="E6" s="7460"/>
      <c r="F6" s="7460"/>
      <c r="G6" s="7460"/>
      <c r="H6" s="7460"/>
      <c r="I6" s="7460"/>
      <c r="J6" s="7460"/>
      <c r="K6" s="7460"/>
      <c r="L6" s="7460"/>
      <c r="M6" s="7461"/>
    </row>
    <row r="7" spans="1:21" ht="29.25" customHeight="1">
      <c r="A7" s="6669"/>
      <c r="B7" s="3603" t="s">
        <v>2335</v>
      </c>
      <c r="C7" s="7462" t="s">
        <v>13</v>
      </c>
      <c r="D7" s="7463"/>
      <c r="E7" s="3609"/>
      <c r="F7" s="3609"/>
      <c r="G7" s="3610"/>
      <c r="H7" s="3611" t="s">
        <v>244</v>
      </c>
      <c r="I7" s="7464" t="s">
        <v>21</v>
      </c>
      <c r="J7" s="7464"/>
      <c r="K7" s="7464"/>
      <c r="L7" s="7464"/>
      <c r="M7" s="7465"/>
    </row>
    <row r="8" spans="1:21" ht="15.75" customHeight="1">
      <c r="A8" s="6669"/>
      <c r="B8" s="7466" t="s">
        <v>2336</v>
      </c>
      <c r="C8" s="3380"/>
      <c r="D8" s="2381"/>
      <c r="E8" s="2381"/>
      <c r="F8" s="2381"/>
      <c r="G8" s="2381"/>
      <c r="H8" s="2381"/>
      <c r="I8" s="2381"/>
      <c r="J8" s="2381"/>
      <c r="K8" s="2381"/>
      <c r="L8" s="2381"/>
      <c r="M8" s="2613"/>
    </row>
    <row r="9" spans="1:21" ht="42" customHeight="1">
      <c r="A9" s="6669"/>
      <c r="B9" s="7466"/>
      <c r="C9" s="7467" t="s">
        <v>2874</v>
      </c>
      <c r="D9" s="6202"/>
      <c r="E9" s="2389"/>
      <c r="F9" s="6202"/>
      <c r="G9" s="6202"/>
      <c r="H9" s="2389"/>
      <c r="I9" s="6738"/>
      <c r="J9" s="6738"/>
      <c r="K9" s="2356"/>
      <c r="L9" s="2356"/>
      <c r="M9" s="1664"/>
    </row>
    <row r="10" spans="1:21" ht="15.75" customHeight="1">
      <c r="A10" s="6669"/>
      <c r="B10" s="7466"/>
      <c r="C10" s="6730" t="s">
        <v>2337</v>
      </c>
      <c r="D10" s="7468"/>
      <c r="E10" s="3390"/>
      <c r="F10" s="6731" t="s">
        <v>2337</v>
      </c>
      <c r="G10" s="6731"/>
      <c r="H10" s="3390"/>
      <c r="I10" s="6731" t="s">
        <v>2337</v>
      </c>
      <c r="J10" s="6731"/>
      <c r="K10" s="3390"/>
      <c r="L10" s="3390"/>
      <c r="M10" s="3393"/>
    </row>
    <row r="11" spans="1:21" ht="63.95" customHeight="1">
      <c r="A11" s="6669"/>
      <c r="B11" s="3603" t="s">
        <v>2338</v>
      </c>
      <c r="C11" s="7439" t="s">
        <v>2875</v>
      </c>
      <c r="D11" s="7440"/>
      <c r="E11" s="7440"/>
      <c r="F11" s="7440"/>
      <c r="G11" s="7440"/>
      <c r="H11" s="7440"/>
      <c r="I11" s="7440"/>
      <c r="J11" s="7440"/>
      <c r="K11" s="7440"/>
      <c r="L11" s="7440"/>
      <c r="M11" s="7441"/>
      <c r="O11" s="3660"/>
    </row>
    <row r="12" spans="1:21" ht="182.1" customHeight="1">
      <c r="A12" s="6669"/>
      <c r="B12" s="3603" t="s">
        <v>2689</v>
      </c>
      <c r="C12" s="7442" t="s">
        <v>2876</v>
      </c>
      <c r="D12" s="7443"/>
      <c r="E12" s="7443"/>
      <c r="F12" s="7443"/>
      <c r="G12" s="7443"/>
      <c r="H12" s="7443"/>
      <c r="I12" s="7443"/>
      <c r="J12" s="7443"/>
      <c r="K12" s="7443"/>
      <c r="L12" s="7443"/>
      <c r="M12" s="7444"/>
      <c r="N12" s="3661"/>
    </row>
    <row r="13" spans="1:21" ht="48.95" customHeight="1">
      <c r="A13" s="6669"/>
      <c r="B13" s="3603" t="s">
        <v>2649</v>
      </c>
      <c r="C13" s="7435" t="s">
        <v>2877</v>
      </c>
      <c r="D13" s="7436"/>
      <c r="E13" s="7436"/>
      <c r="F13" s="7436"/>
      <c r="G13" s="7436"/>
      <c r="H13" s="7436"/>
      <c r="I13" s="7436"/>
      <c r="J13" s="7436"/>
      <c r="K13" s="7436"/>
      <c r="L13" s="7436"/>
      <c r="M13" s="7437"/>
      <c r="N13" s="7433"/>
      <c r="O13" s="7434"/>
      <c r="P13" s="7434"/>
      <c r="Q13" s="7434"/>
      <c r="R13" s="7434"/>
      <c r="S13" s="7434"/>
      <c r="T13" s="7434"/>
      <c r="U13" s="7434"/>
    </row>
    <row r="14" spans="1:21" ht="35.25" customHeight="1">
      <c r="A14" s="6669"/>
      <c r="B14" s="3378" t="s">
        <v>2651</v>
      </c>
      <c r="C14" s="7412" t="s">
        <v>1310</v>
      </c>
      <c r="D14" s="7413"/>
      <c r="E14" s="3612" t="s">
        <v>108</v>
      </c>
      <c r="F14" s="7414" t="s">
        <v>2878</v>
      </c>
      <c r="G14" s="7415"/>
      <c r="H14" s="7415"/>
      <c r="I14" s="7415"/>
      <c r="J14" s="7415"/>
      <c r="K14" s="7415"/>
      <c r="L14" s="7415"/>
      <c r="M14" s="7416"/>
    </row>
    <row r="15" spans="1:21" ht="15.75" customHeight="1">
      <c r="A15" s="6638" t="s">
        <v>2340</v>
      </c>
      <c r="B15" s="3613" t="s">
        <v>230</v>
      </c>
      <c r="C15" s="7424" t="s">
        <v>1050</v>
      </c>
      <c r="D15" s="7425"/>
      <c r="E15" s="7425"/>
      <c r="F15" s="7425"/>
      <c r="G15" s="7425"/>
      <c r="H15" s="7425"/>
      <c r="I15" s="7425"/>
      <c r="J15" s="7425"/>
      <c r="K15" s="7425"/>
      <c r="L15" s="7425"/>
      <c r="M15" s="7426"/>
      <c r="N15" s="7433"/>
      <c r="O15" s="7434"/>
      <c r="P15" s="7434"/>
      <c r="Q15" s="7434"/>
      <c r="R15" s="7434"/>
      <c r="S15" s="7434"/>
      <c r="T15" s="7434"/>
      <c r="U15" s="7434"/>
    </row>
    <row r="16" spans="1:21" ht="15.75" customHeight="1">
      <c r="A16" s="6638"/>
      <c r="B16" s="3613" t="s">
        <v>2652</v>
      </c>
      <c r="C16" s="7435" t="s">
        <v>426</v>
      </c>
      <c r="D16" s="7436"/>
      <c r="E16" s="7436"/>
      <c r="F16" s="7436"/>
      <c r="G16" s="7436"/>
      <c r="H16" s="7436"/>
      <c r="I16" s="7436"/>
      <c r="J16" s="7436"/>
      <c r="K16" s="7436"/>
      <c r="L16" s="7436"/>
      <c r="M16" s="7437"/>
    </row>
    <row r="17" spans="1:13" ht="15.75" customHeight="1">
      <c r="A17" s="6638"/>
      <c r="B17" s="7417" t="s">
        <v>2341</v>
      </c>
      <c r="C17" s="3608"/>
      <c r="D17" s="3609"/>
      <c r="E17" s="3609"/>
      <c r="F17" s="3609"/>
      <c r="G17" s="3609"/>
      <c r="H17" s="3609"/>
      <c r="I17" s="3609"/>
      <c r="J17" s="3609"/>
      <c r="K17" s="3609"/>
      <c r="L17" s="3609"/>
      <c r="M17" s="3614"/>
    </row>
    <row r="18" spans="1:13" ht="15.75" customHeight="1">
      <c r="A18" s="6638"/>
      <c r="B18" s="7417"/>
      <c r="C18" s="3615"/>
      <c r="D18" s="3616"/>
      <c r="E18" s="3617"/>
      <c r="F18" s="3616"/>
      <c r="G18" s="3617"/>
      <c r="H18" s="3616"/>
      <c r="I18" s="3617"/>
      <c r="J18" s="3616"/>
      <c r="K18" s="3617"/>
      <c r="L18" s="3617"/>
      <c r="M18" s="3618"/>
    </row>
    <row r="19" spans="1:13" ht="15.75" customHeight="1">
      <c r="A19" s="6638"/>
      <c r="B19" s="7417"/>
      <c r="C19" s="3619" t="s">
        <v>2342</v>
      </c>
      <c r="D19" s="3620"/>
      <c r="E19" s="3621" t="s">
        <v>2343</v>
      </c>
      <c r="F19" s="3620"/>
      <c r="G19" s="3621" t="s">
        <v>2344</v>
      </c>
      <c r="H19" s="3620"/>
      <c r="I19" s="3621" t="s">
        <v>2345</v>
      </c>
      <c r="J19" s="3622"/>
      <c r="K19" s="3621"/>
      <c r="L19" s="3621"/>
      <c r="M19" s="3623"/>
    </row>
    <row r="20" spans="1:13" ht="15.75" customHeight="1">
      <c r="A20" s="6638"/>
      <c r="B20" s="7417"/>
      <c r="C20" s="3619" t="s">
        <v>2346</v>
      </c>
      <c r="D20" s="3622"/>
      <c r="E20" s="3621" t="s">
        <v>2347</v>
      </c>
      <c r="F20" s="3622"/>
      <c r="G20" s="3621" t="s">
        <v>2348</v>
      </c>
      <c r="H20" s="3622"/>
      <c r="I20" s="3621"/>
      <c r="J20" s="3621"/>
      <c r="K20" s="3621"/>
      <c r="L20" s="3621"/>
      <c r="M20" s="3623"/>
    </row>
    <row r="21" spans="1:13" ht="15.75" customHeight="1">
      <c r="A21" s="6638"/>
      <c r="B21" s="7417"/>
      <c r="C21" s="3619" t="s">
        <v>2349</v>
      </c>
      <c r="D21" s="3622"/>
      <c r="E21" s="3621" t="s">
        <v>2350</v>
      </c>
      <c r="F21" s="3622"/>
      <c r="G21" s="3621"/>
      <c r="H21" s="3621"/>
      <c r="I21" s="3621"/>
      <c r="J21" s="3621"/>
      <c r="K21" s="3621"/>
      <c r="L21" s="3621"/>
      <c r="M21" s="3623"/>
    </row>
    <row r="22" spans="1:13" ht="15.75" customHeight="1">
      <c r="A22" s="6638"/>
      <c r="B22" s="7417"/>
      <c r="C22" s="3619" t="s">
        <v>105</v>
      </c>
      <c r="D22" s="3622" t="s">
        <v>2441</v>
      </c>
      <c r="E22" s="3621" t="s">
        <v>2352</v>
      </c>
      <c r="F22" s="7438" t="s">
        <v>2879</v>
      </c>
      <c r="G22" s="7438"/>
      <c r="H22" s="3624"/>
      <c r="I22" s="3624"/>
      <c r="J22" s="3624"/>
      <c r="K22" s="3624"/>
      <c r="L22" s="3624"/>
      <c r="M22" s="3625"/>
    </row>
    <row r="23" spans="1:13" ht="15.75" customHeight="1">
      <c r="A23" s="6638"/>
      <c r="B23" s="7417"/>
      <c r="C23" s="3626"/>
      <c r="D23" s="3627"/>
      <c r="E23" s="3627"/>
      <c r="F23" s="3627"/>
      <c r="G23" s="3627"/>
      <c r="H23" s="3627"/>
      <c r="I23" s="3627"/>
      <c r="J23" s="3627"/>
      <c r="K23" s="3627"/>
      <c r="L23" s="3627"/>
      <c r="M23" s="3628"/>
    </row>
    <row r="24" spans="1:13" ht="15.75" customHeight="1">
      <c r="A24" s="6638"/>
      <c r="B24" s="7417" t="s">
        <v>2354</v>
      </c>
      <c r="C24" s="3629"/>
      <c r="D24" s="3630"/>
      <c r="E24" s="3630"/>
      <c r="F24" s="3630"/>
      <c r="G24" s="3630"/>
      <c r="H24" s="3630"/>
      <c r="I24" s="3630"/>
      <c r="J24" s="3630"/>
      <c r="K24" s="3630"/>
      <c r="L24" s="1447"/>
      <c r="M24" s="1673"/>
    </row>
    <row r="25" spans="1:13" ht="15.75" customHeight="1">
      <c r="A25" s="6638"/>
      <c r="B25" s="7417"/>
      <c r="C25" s="3619" t="s">
        <v>2355</v>
      </c>
      <c r="D25" s="3622"/>
      <c r="E25" s="3621"/>
      <c r="F25" s="3621" t="s">
        <v>2356</v>
      </c>
      <c r="G25" s="3622"/>
      <c r="H25" s="3621"/>
      <c r="I25" s="3621" t="s">
        <v>2357</v>
      </c>
      <c r="J25" s="3622" t="s">
        <v>2441</v>
      </c>
      <c r="K25" s="3621"/>
      <c r="L25" s="2356"/>
      <c r="M25" s="1664"/>
    </row>
    <row r="26" spans="1:13" ht="15.75" customHeight="1">
      <c r="A26" s="6638"/>
      <c r="B26" s="7417"/>
      <c r="C26" s="3619" t="s">
        <v>2358</v>
      </c>
      <c r="D26" s="1528"/>
      <c r="E26" s="2356"/>
      <c r="F26" s="3621" t="s">
        <v>2359</v>
      </c>
      <c r="G26" s="3622"/>
      <c r="H26" s="2356"/>
      <c r="I26" s="2356"/>
      <c r="J26" s="2356"/>
      <c r="K26" s="2356"/>
      <c r="L26" s="2356"/>
      <c r="M26" s="1664"/>
    </row>
    <row r="27" spans="1:13" ht="15.75" customHeight="1">
      <c r="A27" s="6638"/>
      <c r="B27" s="7417"/>
      <c r="C27" s="3626"/>
      <c r="D27" s="3627"/>
      <c r="E27" s="3627"/>
      <c r="F27" s="3627"/>
      <c r="G27" s="3627"/>
      <c r="H27" s="3627"/>
      <c r="I27" s="3627"/>
      <c r="J27" s="3627"/>
      <c r="K27" s="3627"/>
      <c r="L27" s="1448"/>
      <c r="M27" s="1769"/>
    </row>
    <row r="28" spans="1:13">
      <c r="A28" s="6638"/>
      <c r="B28" s="7447" t="s">
        <v>2360</v>
      </c>
      <c r="C28" s="3629"/>
      <c r="D28" s="3630"/>
      <c r="E28" s="3630"/>
      <c r="F28" s="3630"/>
      <c r="G28" s="3630"/>
      <c r="H28" s="3630"/>
      <c r="I28" s="3630"/>
      <c r="J28" s="3630"/>
      <c r="K28" s="3630"/>
      <c r="L28" s="3630"/>
      <c r="M28" s="3631"/>
    </row>
    <row r="29" spans="1:13" ht="50.25" customHeight="1">
      <c r="A29" s="6638"/>
      <c r="B29" s="7448"/>
      <c r="C29" s="3632" t="s">
        <v>2361</v>
      </c>
      <c r="D29" s="3633" t="s">
        <v>437</v>
      </c>
      <c r="E29" s="3621"/>
      <c r="F29" s="3621" t="s">
        <v>2362</v>
      </c>
      <c r="G29" s="3622" t="s">
        <v>437</v>
      </c>
      <c r="H29" s="3621"/>
      <c r="I29" s="3621" t="s">
        <v>2363</v>
      </c>
      <c r="J29" s="7445"/>
      <c r="K29" s="7446"/>
      <c r="L29" s="3635"/>
      <c r="M29" s="3623"/>
    </row>
    <row r="30" spans="1:13">
      <c r="A30" s="6638"/>
      <c r="B30" s="7449"/>
      <c r="C30" s="3626"/>
      <c r="D30" s="3627"/>
      <c r="E30" s="3627"/>
      <c r="F30" s="3627"/>
      <c r="G30" s="3627"/>
      <c r="H30" s="3627"/>
      <c r="I30" s="3627"/>
      <c r="J30" s="3627"/>
      <c r="K30" s="3627"/>
      <c r="L30" s="3627"/>
      <c r="M30" s="3628"/>
    </row>
    <row r="31" spans="1:13" ht="15.75" customHeight="1">
      <c r="A31" s="6638"/>
      <c r="B31" s="7417" t="s">
        <v>2364</v>
      </c>
      <c r="C31" s="3636"/>
      <c r="D31" s="3637"/>
      <c r="E31" s="3637"/>
      <c r="F31" s="3637"/>
      <c r="G31" s="3637"/>
      <c r="H31" s="3637"/>
      <c r="I31" s="3637"/>
      <c r="J31" s="3637"/>
      <c r="K31" s="3637"/>
      <c r="L31" s="1447"/>
      <c r="M31" s="1673"/>
    </row>
    <row r="32" spans="1:13" ht="15.75" customHeight="1">
      <c r="A32" s="6638"/>
      <c r="B32" s="7417"/>
      <c r="C32" s="3619" t="s">
        <v>2365</v>
      </c>
      <c r="D32" s="4253">
        <v>2023</v>
      </c>
      <c r="E32" s="3638"/>
      <c r="F32" s="3621" t="s">
        <v>2366</v>
      </c>
      <c r="G32" s="3639" t="s">
        <v>2457</v>
      </c>
      <c r="H32" s="3638"/>
      <c r="I32" s="3621"/>
      <c r="J32" s="3638"/>
      <c r="K32" s="3638"/>
      <c r="L32" s="2356"/>
      <c r="M32" s="1664"/>
    </row>
    <row r="33" spans="1:13" ht="15.75" customHeight="1">
      <c r="A33" s="6638"/>
      <c r="B33" s="7417"/>
      <c r="C33" s="3626"/>
      <c r="D33" s="3640"/>
      <c r="E33" s="3641"/>
      <c r="F33" s="3627"/>
      <c r="G33" s="3641"/>
      <c r="H33" s="3641"/>
      <c r="I33" s="3627"/>
      <c r="J33" s="3641"/>
      <c r="K33" s="3641"/>
      <c r="L33" s="1448"/>
      <c r="M33" s="1769"/>
    </row>
    <row r="34" spans="1:13" ht="15.75" customHeight="1">
      <c r="A34" s="6638"/>
      <c r="B34" s="7418" t="s">
        <v>2367</v>
      </c>
      <c r="C34" s="3608"/>
      <c r="D34" s="3609"/>
      <c r="E34" s="3609"/>
      <c r="F34" s="3609"/>
      <c r="G34" s="3609"/>
      <c r="H34" s="3609"/>
      <c r="I34" s="3609"/>
      <c r="J34" s="3609"/>
      <c r="K34" s="3609"/>
      <c r="L34" s="3609"/>
      <c r="M34" s="3614"/>
    </row>
    <row r="35" spans="1:13" ht="15.75" customHeight="1">
      <c r="A35" s="6638"/>
      <c r="B35" s="7418"/>
      <c r="C35" s="3615"/>
      <c r="D35" s="3617"/>
      <c r="E35" s="3617"/>
      <c r="F35" s="3642" t="s">
        <v>2368</v>
      </c>
      <c r="G35" s="3642">
        <v>2023</v>
      </c>
      <c r="H35" s="3643" t="s">
        <v>2369</v>
      </c>
      <c r="I35" s="3643">
        <v>2024</v>
      </c>
      <c r="J35" s="3643" t="s">
        <v>2370</v>
      </c>
      <c r="K35" s="3642">
        <v>2025</v>
      </c>
      <c r="L35" s="3642" t="s">
        <v>2371</v>
      </c>
      <c r="M35" s="3644">
        <v>2026</v>
      </c>
    </row>
    <row r="36" spans="1:13" ht="15.75" customHeight="1">
      <c r="A36" s="6638"/>
      <c r="B36" s="7418"/>
      <c r="C36" s="3615"/>
      <c r="D36" s="3652"/>
      <c r="E36" s="3617"/>
      <c r="F36" s="3645"/>
      <c r="G36" s="3646">
        <v>300</v>
      </c>
      <c r="H36" s="3645"/>
      <c r="I36" s="3646">
        <v>300</v>
      </c>
      <c r="J36" s="3645"/>
      <c r="K36" s="3646">
        <v>300</v>
      </c>
      <c r="L36" s="3645"/>
      <c r="M36" s="3647">
        <v>300</v>
      </c>
    </row>
    <row r="37" spans="1:13" ht="15.75" customHeight="1">
      <c r="A37" s="6638"/>
      <c r="B37" s="7418"/>
      <c r="C37" s="3615"/>
      <c r="D37" s="3642" t="s">
        <v>2372</v>
      </c>
      <c r="E37" s="3642">
        <v>2027</v>
      </c>
      <c r="F37" s="3642" t="s">
        <v>2373</v>
      </c>
      <c r="G37" s="3642">
        <v>2028</v>
      </c>
      <c r="H37" s="3643" t="s">
        <v>2374</v>
      </c>
      <c r="I37" s="3643">
        <v>2029</v>
      </c>
      <c r="J37" s="3643" t="s">
        <v>2375</v>
      </c>
      <c r="K37" s="3642">
        <v>2030</v>
      </c>
      <c r="L37" s="3642" t="s">
        <v>2376</v>
      </c>
      <c r="M37" s="3644">
        <v>2031</v>
      </c>
    </row>
    <row r="38" spans="1:13" ht="17.100000000000001" customHeight="1">
      <c r="A38" s="6638"/>
      <c r="B38" s="7418"/>
      <c r="C38" s="3615"/>
      <c r="D38" s="3645"/>
      <c r="E38" s="3646">
        <v>300</v>
      </c>
      <c r="F38" s="3645"/>
      <c r="G38" s="3646">
        <v>300</v>
      </c>
      <c r="H38" s="3645"/>
      <c r="I38" s="3646">
        <v>300</v>
      </c>
      <c r="J38" s="3645"/>
      <c r="K38" s="3646">
        <v>300</v>
      </c>
      <c r="L38" s="3645"/>
      <c r="M38" s="3647">
        <v>300</v>
      </c>
    </row>
    <row r="39" spans="1:13" ht="18.75" customHeight="1">
      <c r="A39" s="6638"/>
      <c r="B39" s="7418"/>
      <c r="C39" s="3615"/>
      <c r="D39" s="3642" t="s">
        <v>2377</v>
      </c>
      <c r="E39" s="3642">
        <v>2032</v>
      </c>
      <c r="F39" s="3642" t="s">
        <v>2378</v>
      </c>
      <c r="G39" s="3642">
        <v>2033</v>
      </c>
      <c r="H39" s="3643" t="s">
        <v>2379</v>
      </c>
      <c r="I39" s="3643">
        <v>2034</v>
      </c>
      <c r="J39" s="3643" t="s">
        <v>2380</v>
      </c>
      <c r="K39" s="3642">
        <v>2035</v>
      </c>
      <c r="L39" s="3642" t="s">
        <v>2381</v>
      </c>
      <c r="M39" s="3644">
        <v>2036</v>
      </c>
    </row>
    <row r="40" spans="1:13" ht="15.75" customHeight="1">
      <c r="A40" s="6638"/>
      <c r="B40" s="7418"/>
      <c r="C40" s="3615"/>
      <c r="D40" s="3645"/>
      <c r="E40" s="3646">
        <v>300</v>
      </c>
      <c r="F40" s="3645"/>
      <c r="G40" s="3646">
        <v>300</v>
      </c>
      <c r="H40" s="3645"/>
      <c r="I40" s="3646">
        <v>300</v>
      </c>
      <c r="J40" s="3645"/>
      <c r="K40" s="3646">
        <v>300</v>
      </c>
      <c r="L40" s="3645"/>
      <c r="M40" s="3647">
        <v>300</v>
      </c>
    </row>
    <row r="41" spans="1:13" ht="15.75" customHeight="1">
      <c r="A41" s="6638"/>
      <c r="B41" s="7418"/>
      <c r="C41" s="3615"/>
      <c r="D41" s="3648" t="s">
        <v>2382</v>
      </c>
      <c r="E41" s="3649">
        <v>2037</v>
      </c>
      <c r="F41" s="3648" t="s">
        <v>2383</v>
      </c>
      <c r="G41" s="3649">
        <v>2038</v>
      </c>
      <c r="H41" s="3648" t="s">
        <v>2384</v>
      </c>
      <c r="I41" s="3650"/>
      <c r="J41" s="3651"/>
      <c r="K41" s="3609"/>
      <c r="L41" s="3651"/>
      <c r="M41" s="3614"/>
    </row>
    <row r="42" spans="1:13" ht="15.75" customHeight="1">
      <c r="A42" s="6638"/>
      <c r="B42" s="7418"/>
      <c r="C42" s="3615"/>
      <c r="D42" s="3645"/>
      <c r="E42" s="3646">
        <v>300</v>
      </c>
      <c r="F42" s="3645"/>
      <c r="G42" s="3646">
        <v>300</v>
      </c>
      <c r="H42" s="7419">
        <v>4800</v>
      </c>
      <c r="I42" s="7419"/>
      <c r="J42" s="3652"/>
      <c r="K42" s="3617"/>
      <c r="L42" s="3652"/>
      <c r="M42" s="3618"/>
    </row>
    <row r="43" spans="1:13" ht="15.75" customHeight="1">
      <c r="A43" s="6638"/>
      <c r="B43" s="7418"/>
      <c r="C43" s="3653"/>
      <c r="D43" s="3654"/>
      <c r="E43" s="3650"/>
      <c r="F43" s="3654"/>
      <c r="G43" s="3650"/>
      <c r="H43" s="3655"/>
      <c r="I43" s="3616"/>
      <c r="J43" s="3655"/>
      <c r="K43" s="3616"/>
      <c r="L43" s="3655"/>
      <c r="M43" s="3656"/>
    </row>
    <row r="44" spans="1:13" ht="15.75" customHeight="1">
      <c r="A44" s="6638"/>
      <c r="B44" s="7417" t="s">
        <v>2385</v>
      </c>
      <c r="C44" s="3629"/>
      <c r="D44" s="3630"/>
      <c r="E44" s="3630"/>
      <c r="F44" s="3630"/>
      <c r="G44" s="3630"/>
      <c r="H44" s="3630"/>
      <c r="I44" s="3630"/>
      <c r="J44" s="3630"/>
      <c r="K44" s="3630"/>
      <c r="L44" s="2356"/>
      <c r="M44" s="1664"/>
    </row>
    <row r="45" spans="1:13" ht="15.75" customHeight="1">
      <c r="A45" s="6638"/>
      <c r="B45" s="7417"/>
      <c r="C45" s="2122"/>
      <c r="D45" s="3617" t="s">
        <v>93</v>
      </c>
      <c r="E45" s="3616" t="s">
        <v>95</v>
      </c>
      <c r="F45" s="7420" t="s">
        <v>2386</v>
      </c>
      <c r="G45" s="7421" t="s">
        <v>103</v>
      </c>
      <c r="H45" s="7421"/>
      <c r="I45" s="7421"/>
      <c r="J45" s="7421"/>
      <c r="K45" s="3621" t="s">
        <v>2387</v>
      </c>
      <c r="L45" s="7422"/>
      <c r="M45" s="7423"/>
    </row>
    <row r="46" spans="1:13" ht="15.75" customHeight="1">
      <c r="A46" s="6638"/>
      <c r="B46" s="7417"/>
      <c r="C46" s="2122"/>
      <c r="D46" s="1528" t="s">
        <v>2441</v>
      </c>
      <c r="E46" s="3622"/>
      <c r="F46" s="7420"/>
      <c r="G46" s="7421"/>
      <c r="H46" s="7421"/>
      <c r="I46" s="7421"/>
      <c r="J46" s="7421"/>
      <c r="K46" s="2356"/>
      <c r="L46" s="7422"/>
      <c r="M46" s="7423"/>
    </row>
    <row r="47" spans="1:13" ht="15.75" customHeight="1">
      <c r="A47" s="6638"/>
      <c r="B47" s="7417"/>
      <c r="C47" s="2122"/>
      <c r="D47" s="2356"/>
      <c r="E47" s="2356"/>
      <c r="F47" s="2356"/>
      <c r="G47" s="2356"/>
      <c r="H47" s="2356"/>
      <c r="I47" s="2356"/>
      <c r="J47" s="2356"/>
      <c r="K47" s="2356"/>
      <c r="L47" s="2356"/>
      <c r="M47" s="1664"/>
    </row>
    <row r="48" spans="1:13" ht="69.95" customHeight="1">
      <c r="A48" s="6638"/>
      <c r="B48" s="3603" t="s">
        <v>2388</v>
      </c>
      <c r="C48" s="7424" t="s">
        <v>2880</v>
      </c>
      <c r="D48" s="7425"/>
      <c r="E48" s="7425"/>
      <c r="F48" s="7425"/>
      <c r="G48" s="7425"/>
      <c r="H48" s="7425"/>
      <c r="I48" s="7425"/>
      <c r="J48" s="7425"/>
      <c r="K48" s="7425"/>
      <c r="L48" s="7425"/>
      <c r="M48" s="7426"/>
    </row>
    <row r="49" spans="1:13" ht="15.75" customHeight="1">
      <c r="A49" s="6638"/>
      <c r="B49" s="3613" t="s">
        <v>2390</v>
      </c>
      <c r="C49" s="7435" t="s">
        <v>2881</v>
      </c>
      <c r="D49" s="7436"/>
      <c r="E49" s="7436"/>
      <c r="F49" s="7436"/>
      <c r="G49" s="7436"/>
      <c r="H49" s="7436"/>
      <c r="I49" s="7436"/>
      <c r="J49" s="7436"/>
      <c r="K49" s="7436"/>
      <c r="L49" s="7436"/>
      <c r="M49" s="7437"/>
    </row>
    <row r="50" spans="1:13">
      <c r="A50" s="6638"/>
      <c r="B50" s="3613" t="s">
        <v>2392</v>
      </c>
      <c r="C50" s="3657">
        <v>30</v>
      </c>
      <c r="D50" s="3634"/>
      <c r="E50" s="3634"/>
      <c r="F50" s="3634"/>
      <c r="G50" s="3634"/>
      <c r="H50" s="3634"/>
      <c r="I50" s="3634"/>
      <c r="J50" s="3634"/>
      <c r="K50" s="3634"/>
      <c r="L50" s="3634"/>
      <c r="M50" s="3658"/>
    </row>
    <row r="51" spans="1:13">
      <c r="A51" s="6638"/>
      <c r="B51" s="3613" t="s">
        <v>2393</v>
      </c>
      <c r="C51" s="3657">
        <v>2022</v>
      </c>
      <c r="D51" s="3634"/>
      <c r="E51" s="3634"/>
      <c r="F51" s="3634"/>
      <c r="G51" s="3634"/>
      <c r="H51" s="3634"/>
      <c r="I51" s="3634"/>
      <c r="J51" s="3634"/>
      <c r="K51" s="3634"/>
      <c r="L51" s="3634"/>
      <c r="M51" s="3658"/>
    </row>
    <row r="52" spans="1:13" ht="15.75" customHeight="1">
      <c r="A52" s="6650" t="s">
        <v>2394</v>
      </c>
      <c r="B52" s="3613" t="s">
        <v>2395</v>
      </c>
      <c r="C52" s="7409" t="s">
        <v>1313</v>
      </c>
      <c r="D52" s="7410"/>
      <c r="E52" s="7410"/>
      <c r="F52" s="7410"/>
      <c r="G52" s="7410"/>
      <c r="H52" s="7410"/>
      <c r="I52" s="7410"/>
      <c r="J52" s="7410"/>
      <c r="K52" s="7410"/>
      <c r="L52" s="7410"/>
      <c r="M52" s="7411"/>
    </row>
    <row r="53" spans="1:13" ht="15.75" customHeight="1">
      <c r="A53" s="6650"/>
      <c r="B53" s="3613" t="s">
        <v>2396</v>
      </c>
      <c r="C53" s="7409" t="s">
        <v>2397</v>
      </c>
      <c r="D53" s="7410"/>
      <c r="E53" s="7410"/>
      <c r="F53" s="7410"/>
      <c r="G53" s="7410"/>
      <c r="H53" s="7410"/>
      <c r="I53" s="7410"/>
      <c r="J53" s="7410"/>
      <c r="K53" s="7410"/>
      <c r="L53" s="7410"/>
      <c r="M53" s="7411"/>
    </row>
    <row r="54" spans="1:13" ht="15.75" customHeight="1">
      <c r="A54" s="6650"/>
      <c r="B54" s="3613" t="s">
        <v>2398</v>
      </c>
      <c r="C54" s="7409" t="s">
        <v>289</v>
      </c>
      <c r="D54" s="7410"/>
      <c r="E54" s="7410"/>
      <c r="F54" s="7410"/>
      <c r="G54" s="7410"/>
      <c r="H54" s="7410"/>
      <c r="I54" s="7410"/>
      <c r="J54" s="7410"/>
      <c r="K54" s="7410"/>
      <c r="L54" s="7410"/>
      <c r="M54" s="7411"/>
    </row>
    <row r="55" spans="1:13" ht="15.75" customHeight="1">
      <c r="A55" s="6650"/>
      <c r="B55" s="3613" t="s">
        <v>2399</v>
      </c>
      <c r="C55" s="7409" t="s">
        <v>1312</v>
      </c>
      <c r="D55" s="7410"/>
      <c r="E55" s="7410"/>
      <c r="F55" s="7410"/>
      <c r="G55" s="7410"/>
      <c r="H55" s="7410"/>
      <c r="I55" s="7410"/>
      <c r="J55" s="7410"/>
      <c r="K55" s="7410"/>
      <c r="L55" s="7410"/>
      <c r="M55" s="7411"/>
    </row>
    <row r="56" spans="1:13" ht="15.75" customHeight="1">
      <c r="A56" s="6650"/>
      <c r="B56" s="3613" t="s">
        <v>2400</v>
      </c>
      <c r="C56" s="7430" t="s">
        <v>1314</v>
      </c>
      <c r="D56" s="7431"/>
      <c r="E56" s="7431"/>
      <c r="F56" s="7431"/>
      <c r="G56" s="7431"/>
      <c r="H56" s="7431"/>
      <c r="I56" s="7431"/>
      <c r="J56" s="7431"/>
      <c r="K56" s="7431"/>
      <c r="L56" s="7431"/>
      <c r="M56" s="7432"/>
    </row>
    <row r="57" spans="1:13" ht="15.75" customHeight="1">
      <c r="A57" s="6650"/>
      <c r="B57" s="3613" t="s">
        <v>2401</v>
      </c>
      <c r="C57" s="7409">
        <v>3779595</v>
      </c>
      <c r="D57" s="7410"/>
      <c r="E57" s="7410"/>
      <c r="F57" s="7410"/>
      <c r="G57" s="7410"/>
      <c r="H57" s="7410"/>
      <c r="I57" s="7410"/>
      <c r="J57" s="7410"/>
      <c r="K57" s="7410"/>
      <c r="L57" s="7410"/>
      <c r="M57" s="7411"/>
    </row>
    <row r="58" spans="1:13" ht="15.75" customHeight="1">
      <c r="A58" s="6631" t="s">
        <v>2402</v>
      </c>
      <c r="B58" s="3613" t="s">
        <v>2403</v>
      </c>
      <c r="C58" s="7406" t="s">
        <v>1132</v>
      </c>
      <c r="D58" s="7407"/>
      <c r="E58" s="7407"/>
      <c r="F58" s="7407"/>
      <c r="G58" s="7407"/>
      <c r="H58" s="7407"/>
      <c r="I58" s="7407"/>
      <c r="J58" s="7407"/>
      <c r="K58" s="7407"/>
      <c r="L58" s="7407"/>
      <c r="M58" s="7408"/>
    </row>
    <row r="59" spans="1:13" ht="15.75" customHeight="1">
      <c r="A59" s="6631"/>
      <c r="B59" s="3613" t="s">
        <v>2404</v>
      </c>
      <c r="C59" s="7409" t="s">
        <v>2405</v>
      </c>
      <c r="D59" s="7410"/>
      <c r="E59" s="7410"/>
      <c r="F59" s="7410"/>
      <c r="G59" s="7410"/>
      <c r="H59" s="7410"/>
      <c r="I59" s="7410"/>
      <c r="J59" s="7410"/>
      <c r="K59" s="7410"/>
      <c r="L59" s="7410"/>
      <c r="M59" s="7411"/>
    </row>
    <row r="60" spans="1:13" ht="30.75" customHeight="1">
      <c r="A60" s="6631"/>
      <c r="B60" s="3613" t="s">
        <v>244</v>
      </c>
      <c r="C60" s="7409" t="s">
        <v>289</v>
      </c>
      <c r="D60" s="7410"/>
      <c r="E60" s="7410"/>
      <c r="F60" s="7410"/>
      <c r="G60" s="7410"/>
      <c r="H60" s="7410"/>
      <c r="I60" s="7410"/>
      <c r="J60" s="7410"/>
      <c r="K60" s="7410"/>
      <c r="L60" s="7410"/>
      <c r="M60" s="7411"/>
    </row>
    <row r="61" spans="1:13" ht="17.100000000000001" customHeight="1">
      <c r="A61" s="1766" t="s">
        <v>2406</v>
      </c>
      <c r="B61" s="3659"/>
      <c r="C61" s="7427"/>
      <c r="D61" s="7428"/>
      <c r="E61" s="7428"/>
      <c r="F61" s="7428"/>
      <c r="G61" s="7428"/>
      <c r="H61" s="7428"/>
      <c r="I61" s="7428"/>
      <c r="J61" s="7428"/>
      <c r="K61" s="7428"/>
      <c r="L61" s="7428"/>
      <c r="M61" s="7429"/>
    </row>
  </sheetData>
  <mergeCells count="53">
    <mergeCell ref="B28:B30"/>
    <mergeCell ref="N13:U13"/>
    <mergeCell ref="A2:A14"/>
    <mergeCell ref="C2:M2"/>
    <mergeCell ref="C3:M3"/>
    <mergeCell ref="F4:G4"/>
    <mergeCell ref="I4:M4"/>
    <mergeCell ref="C5:M5"/>
    <mergeCell ref="C6:M6"/>
    <mergeCell ref="C7:D7"/>
    <mergeCell ref="I7:M7"/>
    <mergeCell ref="B8:B10"/>
    <mergeCell ref="C9:D9"/>
    <mergeCell ref="F9:G9"/>
    <mergeCell ref="I9:J9"/>
    <mergeCell ref="C10:D10"/>
    <mergeCell ref="F10:G10"/>
    <mergeCell ref="C49:M49"/>
    <mergeCell ref="I10:J10"/>
    <mergeCell ref="C11:M11"/>
    <mergeCell ref="C12:M12"/>
    <mergeCell ref="C13:M13"/>
    <mergeCell ref="J29:K29"/>
    <mergeCell ref="N15:U15"/>
    <mergeCell ref="C16:M16"/>
    <mergeCell ref="B17:B23"/>
    <mergeCell ref="F22:G22"/>
    <mergeCell ref="B24:B27"/>
    <mergeCell ref="C15:M15"/>
    <mergeCell ref="C61:M61"/>
    <mergeCell ref="A52:A57"/>
    <mergeCell ref="C52:M52"/>
    <mergeCell ref="C53:M53"/>
    <mergeCell ref="C54:M54"/>
    <mergeCell ref="C55:M55"/>
    <mergeCell ref="C56:M56"/>
    <mergeCell ref="C57:M57"/>
    <mergeCell ref="B1:M1"/>
    <mergeCell ref="A58:A60"/>
    <mergeCell ref="C58:M58"/>
    <mergeCell ref="C59:M59"/>
    <mergeCell ref="C60:M60"/>
    <mergeCell ref="C14:D14"/>
    <mergeCell ref="F14:M14"/>
    <mergeCell ref="A15:A51"/>
    <mergeCell ref="B31:B33"/>
    <mergeCell ref="B34:B43"/>
    <mergeCell ref="H42:I42"/>
    <mergeCell ref="B44:B47"/>
    <mergeCell ref="F45:F46"/>
    <mergeCell ref="G45:J46"/>
    <mergeCell ref="L45:M46"/>
    <mergeCell ref="C48:M48"/>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5">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Identifique la meta ODS a que le apunta el indicador de producto. Seleccione de la lista desplegable." sqref="E14">
      <formula1>0</formula1>
      <formula2>0</formula2>
    </dataValidation>
    <dataValidation allowBlank="1" showInputMessage="1" showErrorMessage="1" prompt="Identifique el ODS a que le apunta el indicador de producto. Seleccione de la lista desplegable._x000a_" sqref="B14">
      <formula1>0</formula1>
      <formula2>0</formula2>
    </dataValidation>
    <dataValidation type="list" allowBlank="1" showInputMessage="1" showErrorMessage="1" sqref="I7:M7">
      <formula1>INDIRECT($D$7)</formula1>
      <formula2>0</formula2>
    </dataValidation>
  </dataValidations>
  <hyperlinks>
    <hyperlink ref="C56" r:id="rId1"/>
  </hyperlinks>
  <pageMargins left="0.7" right="0.7" top="0.75" bottom="0.75" header="0.51180555555555496" footer="0.51180555555555496"/>
  <pageSetup paperSize="9" orientation="portrait" horizontalDpi="300" verticalDpi="300"/>
  <extLst>
    <ext xmlns:x14="http://schemas.microsoft.com/office/spreadsheetml/2009/9/main" uri="{CCE6A557-97BC-4b89-ADB6-D9C93CAAB3DF}">
      <x14:dataValidations xmlns:xm="http://schemas.microsoft.com/office/excel/2006/main" count="4">
        <x14:dataValidation type="list" allowBlank="1" showInputMessage="1" showErrorMessage="1">
          <x14:formula1>
            <xm:f>Desplegables!$B$45:$B$46</xm:f>
          </x14:formula1>
          <x14:formula2>
            <xm:f>0</xm:f>
          </x14:formula2>
          <xm:sqref>C4</xm:sqref>
        </x14:dataValidation>
        <x14:dataValidation type="list" allowBlank="1" showInputMessage="1" showErrorMessage="1">
          <x14:formula1>
            <xm:f>Desplegables!$B$50:$B$52</xm:f>
          </x14:formula1>
          <x14:formula2>
            <xm:f>0</xm:f>
          </x14:formula2>
          <xm:sqref>G45:J46</xm:sqref>
        </x14:dataValidation>
        <x14:dataValidation type="list" allowBlank="1" showInputMessage="1" showErrorMessage="1">
          <x14:formula1>
            <xm:f>Desplegables!$I$4:$I$18</xm:f>
          </x14:formula1>
          <x14:formula2>
            <xm:f>0</xm:f>
          </x14:formula2>
          <xm:sqref>C7</xm:sqref>
        </x14:dataValidation>
        <x14:dataValidation type="list" allowBlank="1" showInputMessage="1" showErrorMessage="1">
          <x14:formula1>
            <xm:f>Desplegables!$L$24:$L$39</xm:f>
          </x14:formula1>
          <x14:formula2>
            <xm:f>0</xm:f>
          </x14:formula2>
          <xm:sqref>C14:D14</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M61"/>
  <sheetViews>
    <sheetView topLeftCell="A13" zoomScale="70" zoomScaleNormal="70" workbookViewId="0">
      <selection activeCell="B4" sqref="A4:XFD4"/>
    </sheetView>
  </sheetViews>
  <sheetFormatPr baseColWidth="10" defaultColWidth="11.42578125" defaultRowHeight="15"/>
  <cols>
    <col min="1" max="1" width="29" customWidth="1"/>
    <col min="2" max="2" width="29.7109375" customWidth="1"/>
    <col min="4" max="13" width="11.42578125" customWidth="1"/>
  </cols>
  <sheetData>
    <row r="1" spans="1:13" ht="20.25" customHeight="1">
      <c r="A1" s="2057" t="s">
        <v>359</v>
      </c>
      <c r="B1" s="6066" t="s">
        <v>2882</v>
      </c>
      <c r="C1" s="6066"/>
      <c r="D1" s="6066"/>
      <c r="E1" s="6066"/>
      <c r="F1" s="6066"/>
      <c r="G1" s="6066"/>
      <c r="H1" s="6066"/>
      <c r="I1" s="6066"/>
      <c r="J1" s="6066"/>
      <c r="K1" s="6066"/>
      <c r="L1" s="6066"/>
      <c r="M1" s="6067"/>
    </row>
    <row r="2" spans="1:13" ht="54" customHeight="1">
      <c r="A2" s="7506" t="s">
        <v>2329</v>
      </c>
      <c r="B2" s="2328" t="s">
        <v>2330</v>
      </c>
      <c r="C2" s="7507" t="s">
        <v>1981</v>
      </c>
      <c r="D2" s="7508"/>
      <c r="E2" s="7508"/>
      <c r="F2" s="7508"/>
      <c r="G2" s="7508"/>
      <c r="H2" s="7508"/>
      <c r="I2" s="7508"/>
      <c r="J2" s="7508"/>
      <c r="K2" s="7508"/>
      <c r="L2" s="7508"/>
      <c r="M2" s="7509"/>
    </row>
    <row r="3" spans="1:13" ht="67.5" customHeight="1">
      <c r="A3" s="7506"/>
      <c r="B3" s="2191" t="s">
        <v>2643</v>
      </c>
      <c r="C3" s="6159" t="s">
        <v>2883</v>
      </c>
      <c r="D3" s="6138"/>
      <c r="E3" s="6138"/>
      <c r="F3" s="6138"/>
      <c r="G3" s="6138"/>
      <c r="H3" s="6138"/>
      <c r="I3" s="6138"/>
      <c r="J3" s="6138"/>
      <c r="K3" s="6138"/>
      <c r="L3" s="6138"/>
      <c r="M3" s="6173"/>
    </row>
    <row r="4" spans="1:13" ht="32.25" customHeight="1">
      <c r="A4" s="7506"/>
      <c r="B4" s="2192" t="s">
        <v>240</v>
      </c>
      <c r="C4" s="2468" t="s">
        <v>95</v>
      </c>
      <c r="D4" s="6424"/>
      <c r="E4" s="6424"/>
      <c r="F4" s="7510" t="s">
        <v>241</v>
      </c>
      <c r="G4" s="7510"/>
      <c r="H4" s="1562" t="s">
        <v>437</v>
      </c>
      <c r="I4" s="7518" t="s">
        <v>359</v>
      </c>
      <c r="J4" s="7519"/>
      <c r="K4" s="7519"/>
      <c r="L4" s="7519"/>
      <c r="M4" s="7520"/>
    </row>
    <row r="5" spans="1:13" ht="15.75">
      <c r="A5" s="7506"/>
      <c r="B5" s="2192" t="s">
        <v>2333</v>
      </c>
      <c r="C5" s="7511"/>
      <c r="D5" s="6424"/>
      <c r="E5" s="6424"/>
      <c r="F5" s="6424"/>
      <c r="G5" s="6424"/>
      <c r="H5" s="6424"/>
      <c r="I5" s="6424"/>
      <c r="J5" s="6424"/>
      <c r="K5" s="6424"/>
      <c r="L5" s="6424"/>
      <c r="M5" s="7512"/>
    </row>
    <row r="6" spans="1:13" ht="15.75">
      <c r="A6" s="7506"/>
      <c r="B6" s="2192" t="s">
        <v>2334</v>
      </c>
      <c r="C6" s="2468"/>
      <c r="D6" s="6424"/>
      <c r="E6" s="6424"/>
      <c r="F6" s="6424"/>
      <c r="G6" s="6424"/>
      <c r="H6" s="6424"/>
      <c r="I6" s="6424"/>
      <c r="J6" s="6424"/>
      <c r="K6" s="6424"/>
      <c r="L6" s="6424"/>
      <c r="M6" s="7512"/>
    </row>
    <row r="7" spans="1:13" ht="15.75">
      <c r="A7" s="7506"/>
      <c r="B7" s="2890" t="s">
        <v>2335</v>
      </c>
      <c r="C7" s="2471" t="s">
        <v>10</v>
      </c>
      <c r="D7" s="2470"/>
      <c r="E7" s="2470" t="s">
        <v>359</v>
      </c>
      <c r="F7" s="2470" t="s">
        <v>359</v>
      </c>
      <c r="G7" s="2470" t="s">
        <v>359</v>
      </c>
      <c r="H7" s="2480" t="s">
        <v>244</v>
      </c>
      <c r="I7" s="7513" t="s">
        <v>200</v>
      </c>
      <c r="J7" s="7513"/>
      <c r="K7" s="7513"/>
      <c r="L7" s="7513"/>
      <c r="M7" s="7514"/>
    </row>
    <row r="8" spans="1:13" ht="15.75" customHeight="1">
      <c r="A8" s="6360"/>
      <c r="B8" s="6137" t="s">
        <v>2336</v>
      </c>
      <c r="C8" s="2476"/>
      <c r="D8" s="2473" t="s">
        <v>359</v>
      </c>
      <c r="E8" s="2473" t="s">
        <v>359</v>
      </c>
      <c r="F8" s="2473" t="s">
        <v>359</v>
      </c>
      <c r="G8" s="2473" t="s">
        <v>359</v>
      </c>
      <c r="H8" s="2473" t="s">
        <v>359</v>
      </c>
      <c r="I8" s="2473" t="s">
        <v>359</v>
      </c>
      <c r="J8" s="2473" t="s">
        <v>359</v>
      </c>
      <c r="K8" s="2473" t="s">
        <v>359</v>
      </c>
      <c r="L8" s="2473" t="s">
        <v>359</v>
      </c>
      <c r="M8" s="2477" t="s">
        <v>359</v>
      </c>
    </row>
    <row r="9" spans="1:13" ht="16.5" customHeight="1">
      <c r="A9" s="6360"/>
      <c r="B9" s="6137"/>
      <c r="C9" s="2478"/>
      <c r="D9" s="2474" t="s">
        <v>359</v>
      </c>
      <c r="E9" s="2474"/>
      <c r="F9" s="6783"/>
      <c r="G9" s="6783"/>
      <c r="H9" s="2474" t="s">
        <v>359</v>
      </c>
      <c r="I9" s="7515" t="s">
        <v>359</v>
      </c>
      <c r="J9" s="7515"/>
      <c r="K9" s="2474" t="s">
        <v>359</v>
      </c>
      <c r="L9" s="2474" t="s">
        <v>359</v>
      </c>
      <c r="M9" s="2472" t="s">
        <v>359</v>
      </c>
    </row>
    <row r="10" spans="1:13" ht="18" customHeight="1">
      <c r="A10" s="6360"/>
      <c r="B10" s="7347"/>
      <c r="C10" s="7516" t="s">
        <v>2337</v>
      </c>
      <c r="D10" s="7517"/>
      <c r="E10" s="7517"/>
      <c r="F10" s="7517" t="s">
        <v>2337</v>
      </c>
      <c r="G10" s="7517"/>
      <c r="H10" s="2475" t="s">
        <v>359</v>
      </c>
      <c r="I10" s="7517" t="s">
        <v>2337</v>
      </c>
      <c r="J10" s="7517"/>
      <c r="K10" s="2475" t="s">
        <v>359</v>
      </c>
      <c r="L10" s="2475" t="s">
        <v>359</v>
      </c>
      <c r="M10" s="2479" t="s">
        <v>359</v>
      </c>
    </row>
    <row r="11" spans="1:13" ht="66.95" customHeight="1">
      <c r="A11" s="7506"/>
      <c r="B11" s="2890" t="s">
        <v>2338</v>
      </c>
      <c r="C11" s="7499" t="s">
        <v>2884</v>
      </c>
      <c r="D11" s="7500"/>
      <c r="E11" s="7500"/>
      <c r="F11" s="7500"/>
      <c r="G11" s="7500"/>
      <c r="H11" s="7500"/>
      <c r="I11" s="7500"/>
      <c r="J11" s="7500"/>
      <c r="K11" s="7500"/>
      <c r="L11" s="7500"/>
      <c r="M11" s="7501"/>
    </row>
    <row r="12" spans="1:13" ht="66" customHeight="1">
      <c r="A12" s="7506"/>
      <c r="B12" s="2192" t="s">
        <v>2689</v>
      </c>
      <c r="C12" s="7502" t="s">
        <v>2885</v>
      </c>
      <c r="D12" s="7503"/>
      <c r="E12" s="7503"/>
      <c r="F12" s="7503"/>
      <c r="G12" s="7503"/>
      <c r="H12" s="7503"/>
      <c r="I12" s="7503"/>
      <c r="J12" s="7503"/>
      <c r="K12" s="7503"/>
      <c r="L12" s="7503"/>
      <c r="M12" s="7504"/>
    </row>
    <row r="13" spans="1:13" ht="49.5" customHeight="1">
      <c r="A13" s="7506"/>
      <c r="B13" s="2192" t="s">
        <v>2649</v>
      </c>
      <c r="C13" s="6698" t="s">
        <v>2877</v>
      </c>
      <c r="D13" s="6699"/>
      <c r="E13" s="6699"/>
      <c r="F13" s="6699"/>
      <c r="G13" s="6699"/>
      <c r="H13" s="6699"/>
      <c r="I13" s="6699"/>
      <c r="J13" s="6699"/>
      <c r="K13" s="6699"/>
      <c r="L13" s="6699"/>
      <c r="M13" s="6700"/>
    </row>
    <row r="14" spans="1:13" ht="44.25" customHeight="1" thickBot="1">
      <c r="A14" s="7506"/>
      <c r="B14" s="2142" t="s">
        <v>2651</v>
      </c>
      <c r="C14" s="7475" t="s">
        <v>1310</v>
      </c>
      <c r="D14" s="7476"/>
      <c r="E14" s="2774" t="s">
        <v>108</v>
      </c>
      <c r="F14" s="7477" t="s">
        <v>1460</v>
      </c>
      <c r="G14" s="7478"/>
      <c r="H14" s="7478"/>
      <c r="I14" s="7478"/>
      <c r="J14" s="7478"/>
      <c r="K14" s="7478"/>
      <c r="L14" s="7478"/>
      <c r="M14" s="7479"/>
    </row>
    <row r="15" spans="1:13" ht="21.75" customHeight="1">
      <c r="A15" s="7482" t="s">
        <v>2340</v>
      </c>
      <c r="B15" s="2193" t="s">
        <v>230</v>
      </c>
      <c r="C15" s="7485" t="s">
        <v>2886</v>
      </c>
      <c r="D15" s="7486"/>
      <c r="E15" s="7486"/>
      <c r="F15" s="7486"/>
      <c r="G15" s="7486"/>
      <c r="H15" s="7486"/>
      <c r="I15" s="7486"/>
      <c r="J15" s="7486"/>
      <c r="K15" s="7486"/>
      <c r="L15" s="7486"/>
      <c r="M15" s="7487"/>
    </row>
    <row r="16" spans="1:13" ht="22.5" customHeight="1">
      <c r="A16" s="7483"/>
      <c r="B16" s="2067" t="s">
        <v>2652</v>
      </c>
      <c r="C16" s="7488" t="s">
        <v>2887</v>
      </c>
      <c r="D16" s="7489"/>
      <c r="E16" s="7489"/>
      <c r="F16" s="7489"/>
      <c r="G16" s="7489"/>
      <c r="H16" s="7489"/>
      <c r="I16" s="7489"/>
      <c r="J16" s="7489"/>
      <c r="K16" s="7489"/>
      <c r="L16" s="7489"/>
      <c r="M16" s="7490"/>
    </row>
    <row r="17" spans="1:13" ht="15.75" customHeight="1">
      <c r="A17" s="7483"/>
      <c r="B17" s="6140" t="s">
        <v>2341</v>
      </c>
      <c r="C17" s="2177" t="s">
        <v>359</v>
      </c>
      <c r="D17" s="2155" t="s">
        <v>359</v>
      </c>
      <c r="E17" s="2155" t="s">
        <v>359</v>
      </c>
      <c r="F17" s="2155" t="s">
        <v>359</v>
      </c>
      <c r="G17" s="2155" t="s">
        <v>359</v>
      </c>
      <c r="H17" s="2155" t="s">
        <v>359</v>
      </c>
      <c r="I17" s="2155" t="s">
        <v>359</v>
      </c>
      <c r="J17" s="2155" t="s">
        <v>359</v>
      </c>
      <c r="K17" s="2155" t="s">
        <v>359</v>
      </c>
      <c r="L17" s="2155" t="s">
        <v>359</v>
      </c>
      <c r="M17" s="1782" t="s">
        <v>359</v>
      </c>
    </row>
    <row r="18" spans="1:13" ht="15.75">
      <c r="A18" s="7483"/>
      <c r="B18" s="6140"/>
      <c r="C18" s="2177" t="s">
        <v>359</v>
      </c>
      <c r="D18" s="1565" t="s">
        <v>359</v>
      </c>
      <c r="E18" s="2155" t="s">
        <v>359</v>
      </c>
      <c r="F18" s="1565" t="s">
        <v>359</v>
      </c>
      <c r="G18" s="2155" t="s">
        <v>359</v>
      </c>
      <c r="H18" s="1565" t="s">
        <v>359</v>
      </c>
      <c r="I18" s="2155" t="s">
        <v>359</v>
      </c>
      <c r="J18" s="1565" t="s">
        <v>359</v>
      </c>
      <c r="K18" s="2155" t="s">
        <v>359</v>
      </c>
      <c r="L18" s="2155" t="s">
        <v>359</v>
      </c>
      <c r="M18" s="1782" t="s">
        <v>359</v>
      </c>
    </row>
    <row r="19" spans="1:13" ht="15.75">
      <c r="A19" s="7483"/>
      <c r="B19" s="6140"/>
      <c r="C19" s="1833" t="s">
        <v>2342</v>
      </c>
      <c r="D19" s="1566" t="s">
        <v>359</v>
      </c>
      <c r="E19" s="2155" t="s">
        <v>2343</v>
      </c>
      <c r="F19" s="1566" t="s">
        <v>359</v>
      </c>
      <c r="G19" s="2155" t="s">
        <v>2344</v>
      </c>
      <c r="H19" s="1566" t="s">
        <v>359</v>
      </c>
      <c r="I19" s="2155" t="s">
        <v>2345</v>
      </c>
      <c r="J19" s="1566"/>
      <c r="K19" s="2155" t="s">
        <v>359</v>
      </c>
      <c r="L19" s="2155" t="s">
        <v>359</v>
      </c>
      <c r="M19" s="1782" t="s">
        <v>359</v>
      </c>
    </row>
    <row r="20" spans="1:13" ht="15.75">
      <c r="A20" s="7483"/>
      <c r="B20" s="6140"/>
      <c r="C20" s="1833" t="s">
        <v>2346</v>
      </c>
      <c r="D20" s="1566" t="s">
        <v>359</v>
      </c>
      <c r="E20" s="2155" t="s">
        <v>2347</v>
      </c>
      <c r="F20" s="1566" t="s">
        <v>359</v>
      </c>
      <c r="G20" s="2155" t="s">
        <v>2348</v>
      </c>
      <c r="H20" s="1566" t="s">
        <v>359</v>
      </c>
      <c r="I20" s="2155" t="s">
        <v>359</v>
      </c>
      <c r="J20" s="2155" t="s">
        <v>359</v>
      </c>
      <c r="K20" s="2155" t="s">
        <v>359</v>
      </c>
      <c r="L20" s="2155" t="s">
        <v>359</v>
      </c>
      <c r="M20" s="1782" t="s">
        <v>359</v>
      </c>
    </row>
    <row r="21" spans="1:13" ht="15.75">
      <c r="A21" s="7483"/>
      <c r="B21" s="6140"/>
      <c r="C21" s="1833" t="s">
        <v>2349</v>
      </c>
      <c r="D21" s="1566" t="s">
        <v>359</v>
      </c>
      <c r="E21" s="2155" t="s">
        <v>2350</v>
      </c>
      <c r="F21" s="1566" t="s">
        <v>359</v>
      </c>
      <c r="G21" s="2155" t="s">
        <v>359</v>
      </c>
      <c r="H21" s="2155" t="s">
        <v>359</v>
      </c>
      <c r="I21" s="2155" t="s">
        <v>359</v>
      </c>
      <c r="J21" s="2155" t="s">
        <v>359</v>
      </c>
      <c r="K21" s="2155" t="s">
        <v>359</v>
      </c>
      <c r="L21" s="2155" t="s">
        <v>359</v>
      </c>
      <c r="M21" s="1782" t="s">
        <v>359</v>
      </c>
    </row>
    <row r="22" spans="1:13" ht="15.75">
      <c r="A22" s="7483"/>
      <c r="B22" s="6140"/>
      <c r="C22" s="1833" t="s">
        <v>105</v>
      </c>
      <c r="D22" s="1566" t="s">
        <v>2441</v>
      </c>
      <c r="E22" s="2155" t="s">
        <v>2352</v>
      </c>
      <c r="F22" s="1564" t="s">
        <v>2353</v>
      </c>
      <c r="G22" s="1564" t="s">
        <v>359</v>
      </c>
      <c r="H22" s="1564" t="s">
        <v>359</v>
      </c>
      <c r="I22" s="1564" t="s">
        <v>359</v>
      </c>
      <c r="J22" s="1564" t="s">
        <v>359</v>
      </c>
      <c r="K22" s="1564" t="s">
        <v>359</v>
      </c>
      <c r="L22" s="1564" t="s">
        <v>359</v>
      </c>
      <c r="M22" s="1781" t="s">
        <v>359</v>
      </c>
    </row>
    <row r="23" spans="1:13" ht="15.75">
      <c r="A23" s="7483"/>
      <c r="B23" s="6140"/>
      <c r="C23" s="2179" t="s">
        <v>359</v>
      </c>
      <c r="D23" s="1565" t="s">
        <v>359</v>
      </c>
      <c r="E23" s="1565" t="s">
        <v>359</v>
      </c>
      <c r="F23" s="1565" t="s">
        <v>359</v>
      </c>
      <c r="G23" s="1565" t="s">
        <v>359</v>
      </c>
      <c r="H23" s="1565" t="s">
        <v>359</v>
      </c>
      <c r="I23" s="1565" t="s">
        <v>359</v>
      </c>
      <c r="J23" s="1565" t="s">
        <v>359</v>
      </c>
      <c r="K23" s="1565" t="s">
        <v>359</v>
      </c>
      <c r="L23" s="1565" t="s">
        <v>359</v>
      </c>
      <c r="M23" s="1783" t="s">
        <v>359</v>
      </c>
    </row>
    <row r="24" spans="1:13" ht="15.75" customHeight="1">
      <c r="A24" s="7483"/>
      <c r="B24" s="6140" t="s">
        <v>2354</v>
      </c>
      <c r="C24" s="1833" t="s">
        <v>359</v>
      </c>
      <c r="D24" s="2155" t="s">
        <v>359</v>
      </c>
      <c r="E24" s="2155" t="s">
        <v>359</v>
      </c>
      <c r="F24" s="2155" t="s">
        <v>359</v>
      </c>
      <c r="G24" s="2155" t="s">
        <v>359</v>
      </c>
      <c r="H24" s="2155" t="s">
        <v>359</v>
      </c>
      <c r="I24" s="2155" t="s">
        <v>359</v>
      </c>
      <c r="J24" s="2155" t="s">
        <v>359</v>
      </c>
      <c r="K24" s="2155" t="s">
        <v>359</v>
      </c>
      <c r="L24" s="2469" t="s">
        <v>359</v>
      </c>
      <c r="M24" s="1780" t="s">
        <v>359</v>
      </c>
    </row>
    <row r="25" spans="1:13" ht="15.75">
      <c r="A25" s="7483"/>
      <c r="B25" s="6140"/>
      <c r="C25" s="1833" t="s">
        <v>2355</v>
      </c>
      <c r="D25" s="1562" t="s">
        <v>359</v>
      </c>
      <c r="E25" s="2155" t="s">
        <v>359</v>
      </c>
      <c r="F25" s="2155" t="s">
        <v>2356</v>
      </c>
      <c r="G25" s="1562" t="s">
        <v>2441</v>
      </c>
      <c r="H25" s="2155" t="s">
        <v>359</v>
      </c>
      <c r="I25" s="2155" t="s">
        <v>2357</v>
      </c>
      <c r="J25" s="1562" t="s">
        <v>359</v>
      </c>
      <c r="K25" s="2155" t="s">
        <v>359</v>
      </c>
      <c r="L25" s="2469" t="s">
        <v>359</v>
      </c>
      <c r="M25" s="1780" t="s">
        <v>359</v>
      </c>
    </row>
    <row r="26" spans="1:13" ht="15.75">
      <c r="A26" s="7483"/>
      <c r="B26" s="6140"/>
      <c r="C26" s="1833" t="s">
        <v>2358</v>
      </c>
      <c r="D26" s="1567" t="s">
        <v>359</v>
      </c>
      <c r="E26" s="2469" t="s">
        <v>359</v>
      </c>
      <c r="F26" s="2155" t="s">
        <v>2359</v>
      </c>
      <c r="G26" s="1566" t="s">
        <v>359</v>
      </c>
      <c r="H26" s="2469" t="s">
        <v>359</v>
      </c>
      <c r="I26" s="2469" t="s">
        <v>359</v>
      </c>
      <c r="J26" s="2469" t="s">
        <v>359</v>
      </c>
      <c r="K26" s="2469" t="s">
        <v>359</v>
      </c>
      <c r="L26" s="2469" t="s">
        <v>359</v>
      </c>
      <c r="M26" s="1780" t="s">
        <v>359</v>
      </c>
    </row>
    <row r="27" spans="1:13" ht="15.75">
      <c r="A27" s="7483"/>
      <c r="B27" s="6140"/>
      <c r="C27" s="2179" t="s">
        <v>359</v>
      </c>
      <c r="D27" s="1565" t="s">
        <v>359</v>
      </c>
      <c r="E27" s="1565" t="s">
        <v>359</v>
      </c>
      <c r="F27" s="1565" t="s">
        <v>359</v>
      </c>
      <c r="G27" s="1565" t="s">
        <v>359</v>
      </c>
      <c r="H27" s="1565" t="s">
        <v>359</v>
      </c>
      <c r="I27" s="1565" t="s">
        <v>359</v>
      </c>
      <c r="J27" s="1565" t="s">
        <v>359</v>
      </c>
      <c r="K27" s="1565" t="s">
        <v>359</v>
      </c>
      <c r="L27" s="1564" t="s">
        <v>359</v>
      </c>
      <c r="M27" s="1781" t="s">
        <v>359</v>
      </c>
    </row>
    <row r="28" spans="1:13" ht="15.75">
      <c r="A28" s="7483"/>
      <c r="B28" s="6082" t="s">
        <v>2360</v>
      </c>
      <c r="C28" s="1833" t="s">
        <v>359</v>
      </c>
      <c r="D28" s="2155" t="s">
        <v>359</v>
      </c>
      <c r="E28" s="2155" t="s">
        <v>359</v>
      </c>
      <c r="F28" s="2155" t="s">
        <v>359</v>
      </c>
      <c r="G28" s="2155" t="s">
        <v>359</v>
      </c>
      <c r="H28" s="2155" t="s">
        <v>359</v>
      </c>
      <c r="I28" s="2155" t="s">
        <v>359</v>
      </c>
      <c r="J28" s="2155" t="s">
        <v>359</v>
      </c>
      <c r="K28" s="2155" t="s">
        <v>359</v>
      </c>
      <c r="L28" s="2155" t="s">
        <v>359</v>
      </c>
      <c r="M28" s="1782" t="s">
        <v>359</v>
      </c>
    </row>
    <row r="29" spans="1:13" ht="15.75" customHeight="1">
      <c r="A29" s="7483"/>
      <c r="B29" s="6083"/>
      <c r="C29" s="2180" t="s">
        <v>2361</v>
      </c>
      <c r="D29" s="1568">
        <v>1</v>
      </c>
      <c r="E29" s="2155" t="s">
        <v>359</v>
      </c>
      <c r="F29" s="2469" t="s">
        <v>2362</v>
      </c>
      <c r="G29" s="1562">
        <v>2022</v>
      </c>
      <c r="H29" s="2155" t="s">
        <v>359</v>
      </c>
      <c r="I29" s="2469" t="s">
        <v>2363</v>
      </c>
      <c r="J29" s="7491" t="s">
        <v>2888</v>
      </c>
      <c r="K29" s="7491"/>
      <c r="L29" s="7491"/>
      <c r="M29" s="1782" t="s">
        <v>359</v>
      </c>
    </row>
    <row r="30" spans="1:13" ht="15.75">
      <c r="A30" s="7483"/>
      <c r="B30" s="6084"/>
      <c r="C30" s="2179" t="s">
        <v>359</v>
      </c>
      <c r="D30" s="1565" t="s">
        <v>359</v>
      </c>
      <c r="E30" s="1565" t="s">
        <v>359</v>
      </c>
      <c r="F30" s="1565" t="s">
        <v>359</v>
      </c>
      <c r="G30" s="1565" t="s">
        <v>359</v>
      </c>
      <c r="H30" s="1565" t="s">
        <v>359</v>
      </c>
      <c r="I30" s="1565" t="s">
        <v>359</v>
      </c>
      <c r="J30" s="1565" t="s">
        <v>359</v>
      </c>
      <c r="K30" s="1565" t="s">
        <v>359</v>
      </c>
      <c r="L30" s="1565" t="s">
        <v>359</v>
      </c>
      <c r="M30" s="1783" t="s">
        <v>359</v>
      </c>
    </row>
    <row r="31" spans="1:13" ht="15.75" customHeight="1">
      <c r="A31" s="7483"/>
      <c r="B31" s="6140" t="s">
        <v>2364</v>
      </c>
      <c r="C31" s="2181" t="s">
        <v>359</v>
      </c>
      <c r="D31" s="2156" t="s">
        <v>359</v>
      </c>
      <c r="E31" s="2156" t="s">
        <v>359</v>
      </c>
      <c r="F31" s="2156" t="s">
        <v>359</v>
      </c>
      <c r="G31" s="2156" t="s">
        <v>359</v>
      </c>
      <c r="H31" s="2156" t="s">
        <v>359</v>
      </c>
      <c r="I31" s="2156" t="s">
        <v>359</v>
      </c>
      <c r="J31" s="2156" t="s">
        <v>359</v>
      </c>
      <c r="K31" s="2156" t="s">
        <v>359</v>
      </c>
      <c r="L31" s="2469" t="s">
        <v>359</v>
      </c>
      <c r="M31" s="1780" t="s">
        <v>359</v>
      </c>
    </row>
    <row r="32" spans="1:13" ht="15.75">
      <c r="A32" s="7483"/>
      <c r="B32" s="6140"/>
      <c r="C32" s="1833" t="s">
        <v>2365</v>
      </c>
      <c r="D32" s="1569">
        <v>2023</v>
      </c>
      <c r="E32" s="2156" t="s">
        <v>359</v>
      </c>
      <c r="F32" s="2155" t="s">
        <v>2366</v>
      </c>
      <c r="G32" s="1569">
        <v>2038</v>
      </c>
      <c r="H32" s="2156" t="s">
        <v>359</v>
      </c>
      <c r="I32" s="2469" t="s">
        <v>359</v>
      </c>
      <c r="J32" s="2156" t="s">
        <v>359</v>
      </c>
      <c r="K32" s="2156" t="s">
        <v>359</v>
      </c>
      <c r="L32" s="2469" t="s">
        <v>359</v>
      </c>
      <c r="M32" s="1780" t="s">
        <v>359</v>
      </c>
    </row>
    <row r="33" spans="1:13" ht="15.75">
      <c r="A33" s="7483"/>
      <c r="B33" s="6140"/>
      <c r="C33" s="2179" t="s">
        <v>359</v>
      </c>
      <c r="D33" s="1565" t="s">
        <v>359</v>
      </c>
      <c r="E33" s="1570" t="s">
        <v>359</v>
      </c>
      <c r="F33" s="1565" t="s">
        <v>359</v>
      </c>
      <c r="G33" s="1570" t="s">
        <v>359</v>
      </c>
      <c r="H33" s="1570" t="s">
        <v>359</v>
      </c>
      <c r="I33" s="1564" t="s">
        <v>359</v>
      </c>
      <c r="J33" s="1570" t="s">
        <v>359</v>
      </c>
      <c r="K33" s="1570" t="s">
        <v>359</v>
      </c>
      <c r="L33" s="1564" t="s">
        <v>359</v>
      </c>
      <c r="M33" s="1781" t="s">
        <v>359</v>
      </c>
    </row>
    <row r="34" spans="1:13" ht="15.75" customHeight="1">
      <c r="A34" s="7483"/>
      <c r="B34" s="6139" t="s">
        <v>2367</v>
      </c>
      <c r="C34" s="1833" t="s">
        <v>359</v>
      </c>
      <c r="D34" s="2155" t="s">
        <v>359</v>
      </c>
      <c r="E34" s="2155" t="s">
        <v>359</v>
      </c>
      <c r="F34" s="2155" t="s">
        <v>359</v>
      </c>
      <c r="G34" s="2155" t="s">
        <v>359</v>
      </c>
      <c r="H34" s="2155" t="s">
        <v>359</v>
      </c>
      <c r="I34" s="2155" t="s">
        <v>359</v>
      </c>
      <c r="J34" s="2155" t="s">
        <v>359</v>
      </c>
      <c r="K34" s="2155" t="s">
        <v>359</v>
      </c>
      <c r="L34" s="2155" t="s">
        <v>359</v>
      </c>
      <c r="M34" s="1782" t="s">
        <v>359</v>
      </c>
    </row>
    <row r="35" spans="1:13" ht="15.75">
      <c r="A35" s="7483"/>
      <c r="B35" s="6139"/>
      <c r="C35" s="1833" t="s">
        <v>359</v>
      </c>
      <c r="D35" s="2157" t="s">
        <v>2368</v>
      </c>
      <c r="E35" s="2157">
        <v>2023</v>
      </c>
      <c r="F35" s="2157" t="s">
        <v>2369</v>
      </c>
      <c r="G35" s="2157">
        <v>2024</v>
      </c>
      <c r="H35" s="2156" t="s">
        <v>2370</v>
      </c>
      <c r="I35" s="2156">
        <v>2025</v>
      </c>
      <c r="J35" s="2156" t="s">
        <v>2371</v>
      </c>
      <c r="K35" s="2157">
        <v>2026</v>
      </c>
      <c r="L35" s="2157" t="s">
        <v>2372</v>
      </c>
      <c r="M35" s="1782">
        <v>2027</v>
      </c>
    </row>
    <row r="36" spans="1:13" ht="15.75">
      <c r="A36" s="7483"/>
      <c r="B36" s="6139"/>
      <c r="C36" s="1833" t="s">
        <v>359</v>
      </c>
      <c r="D36" s="1571"/>
      <c r="E36" s="1572">
        <v>1</v>
      </c>
      <c r="F36" s="1573"/>
      <c r="G36" s="1572">
        <v>1</v>
      </c>
      <c r="H36" s="1573"/>
      <c r="I36" s="1572">
        <v>1</v>
      </c>
      <c r="J36" s="1573"/>
      <c r="K36" s="1572">
        <v>1</v>
      </c>
      <c r="L36" s="1573"/>
      <c r="M36" s="1784">
        <v>1</v>
      </c>
    </row>
    <row r="37" spans="1:13" ht="15.75">
      <c r="A37" s="7483"/>
      <c r="B37" s="6139"/>
      <c r="C37" s="1833" t="s">
        <v>359</v>
      </c>
      <c r="D37" s="2157" t="s">
        <v>2373</v>
      </c>
      <c r="E37" s="2157">
        <v>2028</v>
      </c>
      <c r="F37" s="2157" t="s">
        <v>2374</v>
      </c>
      <c r="G37" s="2157">
        <v>2029</v>
      </c>
      <c r="H37" s="2156" t="s">
        <v>2375</v>
      </c>
      <c r="I37" s="2157">
        <v>2030</v>
      </c>
      <c r="J37" s="2156" t="s">
        <v>2376</v>
      </c>
      <c r="K37" s="2157">
        <v>2031</v>
      </c>
      <c r="L37" s="2157" t="s">
        <v>2377</v>
      </c>
      <c r="M37" s="1834">
        <v>2032</v>
      </c>
    </row>
    <row r="38" spans="1:13" ht="15.75">
      <c r="A38" s="7483"/>
      <c r="B38" s="6139"/>
      <c r="C38" s="1833" t="s">
        <v>359</v>
      </c>
      <c r="D38" s="1571"/>
      <c r="E38" s="1572">
        <v>1</v>
      </c>
      <c r="F38" s="1573"/>
      <c r="G38" s="1572">
        <v>1</v>
      </c>
      <c r="H38" s="1573"/>
      <c r="I38" s="1572">
        <v>1</v>
      </c>
      <c r="J38" s="1573"/>
      <c r="K38" s="1572">
        <v>1</v>
      </c>
      <c r="L38" s="1573"/>
      <c r="M38" s="1784">
        <v>1</v>
      </c>
    </row>
    <row r="39" spans="1:13" ht="15.75">
      <c r="A39" s="7483"/>
      <c r="B39" s="6139"/>
      <c r="C39" s="1833" t="s">
        <v>359</v>
      </c>
      <c r="D39" s="2157" t="s">
        <v>2378</v>
      </c>
      <c r="E39" s="2157">
        <v>2033</v>
      </c>
      <c r="F39" s="2157" t="s">
        <v>2379</v>
      </c>
      <c r="G39" s="2157">
        <v>2034</v>
      </c>
      <c r="H39" s="2156" t="s">
        <v>2380</v>
      </c>
      <c r="I39" s="2157">
        <v>2035</v>
      </c>
      <c r="J39" s="2156" t="s">
        <v>2381</v>
      </c>
      <c r="K39" s="2157">
        <v>2036</v>
      </c>
      <c r="L39" s="2157" t="s">
        <v>2382</v>
      </c>
      <c r="M39" s="1834">
        <v>2037</v>
      </c>
    </row>
    <row r="40" spans="1:13" ht="15.75">
      <c r="A40" s="7483"/>
      <c r="B40" s="6139"/>
      <c r="C40" s="1833" t="s">
        <v>359</v>
      </c>
      <c r="D40" s="1571"/>
      <c r="E40" s="1572">
        <v>1</v>
      </c>
      <c r="F40" s="1573"/>
      <c r="G40" s="1572">
        <v>1</v>
      </c>
      <c r="H40" s="1573"/>
      <c r="I40" s="1572">
        <v>1</v>
      </c>
      <c r="J40" s="1573"/>
      <c r="K40" s="1572">
        <v>1</v>
      </c>
      <c r="L40" s="1573"/>
      <c r="M40" s="1784">
        <v>1</v>
      </c>
    </row>
    <row r="41" spans="1:13" ht="15.75">
      <c r="A41" s="7483"/>
      <c r="B41" s="6139"/>
      <c r="C41" s="1833" t="s">
        <v>359</v>
      </c>
      <c r="D41" s="2157" t="s">
        <v>2383</v>
      </c>
      <c r="E41" s="2157">
        <v>2038</v>
      </c>
      <c r="F41" s="2157" t="s">
        <v>2384</v>
      </c>
      <c r="G41" s="2155" t="s">
        <v>359</v>
      </c>
      <c r="H41" s="2155"/>
      <c r="I41" s="2155"/>
      <c r="J41" s="2155" t="s">
        <v>359</v>
      </c>
      <c r="K41" s="2155" t="s">
        <v>359</v>
      </c>
      <c r="L41" s="2155" t="s">
        <v>359</v>
      </c>
      <c r="M41" s="1782" t="s">
        <v>359</v>
      </c>
    </row>
    <row r="42" spans="1:13" ht="15.75">
      <c r="A42" s="7483"/>
      <c r="B42" s="6139"/>
      <c r="C42" s="1833" t="s">
        <v>359</v>
      </c>
      <c r="D42" s="1845"/>
      <c r="E42" s="1846">
        <v>1</v>
      </c>
      <c r="F42" s="7480">
        <v>1</v>
      </c>
      <c r="G42" s="7480"/>
      <c r="H42" s="7480"/>
      <c r="I42" s="7480"/>
      <c r="J42" s="2155" t="s">
        <v>359</v>
      </c>
      <c r="K42" s="2155" t="s">
        <v>359</v>
      </c>
      <c r="L42" s="2155" t="s">
        <v>359</v>
      </c>
      <c r="M42" s="1782" t="s">
        <v>359</v>
      </c>
    </row>
    <row r="43" spans="1:13" ht="15.75">
      <c r="A43" s="7483"/>
      <c r="B43" s="6139"/>
      <c r="C43" s="2179" t="s">
        <v>359</v>
      </c>
      <c r="D43" s="1565" t="s">
        <v>359</v>
      </c>
      <c r="E43" s="1565" t="s">
        <v>359</v>
      </c>
      <c r="F43" s="1565" t="s">
        <v>359</v>
      </c>
      <c r="G43" s="1565" t="s">
        <v>359</v>
      </c>
      <c r="H43" s="1565" t="s">
        <v>359</v>
      </c>
      <c r="I43" s="1565" t="s">
        <v>359</v>
      </c>
      <c r="J43" s="1565" t="s">
        <v>359</v>
      </c>
      <c r="K43" s="1565" t="s">
        <v>359</v>
      </c>
      <c r="L43" s="1565" t="s">
        <v>359</v>
      </c>
      <c r="M43" s="1783" t="s">
        <v>359</v>
      </c>
    </row>
    <row r="44" spans="1:13" ht="15.75" customHeight="1">
      <c r="A44" s="7483"/>
      <c r="B44" s="7481" t="s">
        <v>2385</v>
      </c>
      <c r="C44" s="1833" t="s">
        <v>359</v>
      </c>
      <c r="D44" s="2155" t="s">
        <v>359</v>
      </c>
      <c r="E44" s="2155" t="s">
        <v>359</v>
      </c>
      <c r="F44" s="2155" t="s">
        <v>359</v>
      </c>
      <c r="G44" s="2155" t="s">
        <v>359</v>
      </c>
      <c r="H44" s="2155" t="s">
        <v>359</v>
      </c>
      <c r="I44" s="2155" t="s">
        <v>359</v>
      </c>
      <c r="J44" s="2155" t="s">
        <v>359</v>
      </c>
      <c r="K44" s="2155" t="s">
        <v>359</v>
      </c>
      <c r="L44" s="2469" t="s">
        <v>359</v>
      </c>
      <c r="M44" s="1780" t="s">
        <v>359</v>
      </c>
    </row>
    <row r="45" spans="1:13" ht="15.75" customHeight="1">
      <c r="A45" s="7483"/>
      <c r="B45" s="7481"/>
      <c r="C45" s="2177" t="s">
        <v>359</v>
      </c>
      <c r="D45" s="2155" t="s">
        <v>93</v>
      </c>
      <c r="E45" s="1565" t="s">
        <v>95</v>
      </c>
      <c r="F45" s="7505" t="s">
        <v>2386</v>
      </c>
      <c r="G45" s="6424"/>
      <c r="H45" s="6424"/>
      <c r="I45" s="6424"/>
      <c r="J45" s="6424"/>
      <c r="K45" s="2155" t="s">
        <v>2387</v>
      </c>
      <c r="L45" s="7473"/>
      <c r="M45" s="7474"/>
    </row>
    <row r="46" spans="1:13" ht="15.75">
      <c r="A46" s="7483"/>
      <c r="B46" s="7481"/>
      <c r="C46" s="2177" t="s">
        <v>359</v>
      </c>
      <c r="D46" s="1563"/>
      <c r="E46" s="1574" t="s">
        <v>2351</v>
      </c>
      <c r="F46" s="7505"/>
      <c r="G46" s="6424"/>
      <c r="H46" s="6424"/>
      <c r="I46" s="6424"/>
      <c r="J46" s="6424"/>
      <c r="K46" s="2469" t="s">
        <v>359</v>
      </c>
      <c r="L46" s="7473"/>
      <c r="M46" s="7474"/>
    </row>
    <row r="47" spans="1:13" ht="15.75">
      <c r="A47" s="7483"/>
      <c r="B47" s="7481"/>
      <c r="C47" s="2178" t="s">
        <v>359</v>
      </c>
      <c r="D47" s="1564" t="s">
        <v>359</v>
      </c>
      <c r="E47" s="1564" t="s">
        <v>359</v>
      </c>
      <c r="F47" s="1564" t="s">
        <v>359</v>
      </c>
      <c r="G47" s="1564" t="s">
        <v>359</v>
      </c>
      <c r="H47" s="1564" t="s">
        <v>359</v>
      </c>
      <c r="I47" s="1564" t="s">
        <v>359</v>
      </c>
      <c r="J47" s="1564" t="s">
        <v>359</v>
      </c>
      <c r="K47" s="1564" t="s">
        <v>359</v>
      </c>
      <c r="L47" s="2469" t="s">
        <v>359</v>
      </c>
      <c r="M47" s="1780" t="s">
        <v>359</v>
      </c>
    </row>
    <row r="48" spans="1:13" ht="49.5" customHeight="1">
      <c r="A48" s="7483"/>
      <c r="B48" s="2192" t="s">
        <v>2388</v>
      </c>
      <c r="C48" s="7470" t="s">
        <v>2889</v>
      </c>
      <c r="D48" s="7471"/>
      <c r="E48" s="7471"/>
      <c r="F48" s="7471"/>
      <c r="G48" s="7471"/>
      <c r="H48" s="7471"/>
      <c r="I48" s="7471"/>
      <c r="J48" s="7471"/>
      <c r="K48" s="7471"/>
      <c r="L48" s="7471"/>
      <c r="M48" s="7472"/>
    </row>
    <row r="49" spans="1:13" ht="54" customHeight="1">
      <c r="A49" s="7483"/>
      <c r="B49" s="2067" t="s">
        <v>2390</v>
      </c>
      <c r="C49" s="7470" t="s">
        <v>2890</v>
      </c>
      <c r="D49" s="7471"/>
      <c r="E49" s="7471"/>
      <c r="F49" s="7471"/>
      <c r="G49" s="7471"/>
      <c r="H49" s="7471"/>
      <c r="I49" s="7471"/>
      <c r="J49" s="7471"/>
      <c r="K49" s="7471"/>
      <c r="L49" s="7471"/>
      <c r="M49" s="7472"/>
    </row>
    <row r="50" spans="1:13" ht="15.75">
      <c r="A50" s="7483"/>
      <c r="B50" s="2067" t="s">
        <v>2392</v>
      </c>
      <c r="C50" s="7470">
        <v>30</v>
      </c>
      <c r="D50" s="7471"/>
      <c r="E50" s="7471"/>
      <c r="F50" s="7471"/>
      <c r="G50" s="7471"/>
      <c r="H50" s="7471"/>
      <c r="I50" s="7471"/>
      <c r="J50" s="7471"/>
      <c r="K50" s="7471"/>
      <c r="L50" s="7471"/>
      <c r="M50" s="7472"/>
    </row>
    <row r="51" spans="1:13" ht="15.75">
      <c r="A51" s="7484"/>
      <c r="B51" s="2067" t="s">
        <v>2393</v>
      </c>
      <c r="C51" s="7470">
        <v>2021</v>
      </c>
      <c r="D51" s="7471"/>
      <c r="E51" s="7471"/>
      <c r="F51" s="7471"/>
      <c r="G51" s="7471"/>
      <c r="H51" s="7471"/>
      <c r="I51" s="7471"/>
      <c r="J51" s="7471"/>
      <c r="K51" s="7471"/>
      <c r="L51" s="7471"/>
      <c r="M51" s="7472"/>
    </row>
    <row r="52" spans="1:13" ht="15.75" customHeight="1">
      <c r="A52" s="7492" t="s">
        <v>2394</v>
      </c>
      <c r="B52" s="2067" t="s">
        <v>2395</v>
      </c>
      <c r="C52" s="7470" t="s">
        <v>461</v>
      </c>
      <c r="D52" s="7471"/>
      <c r="E52" s="7471"/>
      <c r="F52" s="7471"/>
      <c r="G52" s="7471"/>
      <c r="H52" s="7471"/>
      <c r="I52" s="7471"/>
      <c r="J52" s="7471"/>
      <c r="K52" s="7471"/>
      <c r="L52" s="7471"/>
      <c r="M52" s="7472"/>
    </row>
    <row r="53" spans="1:13" ht="15.75" customHeight="1">
      <c r="A53" s="7493"/>
      <c r="B53" s="2067" t="s">
        <v>2396</v>
      </c>
      <c r="C53" s="7470" t="s">
        <v>2891</v>
      </c>
      <c r="D53" s="7471"/>
      <c r="E53" s="7471"/>
      <c r="F53" s="7471"/>
      <c r="G53" s="7471"/>
      <c r="H53" s="7471"/>
      <c r="I53" s="7471"/>
      <c r="J53" s="7471"/>
      <c r="K53" s="7471"/>
      <c r="L53" s="7471"/>
      <c r="M53" s="7472"/>
    </row>
    <row r="54" spans="1:13" ht="15.75" customHeight="1">
      <c r="A54" s="7493"/>
      <c r="B54" s="2067" t="s">
        <v>2398</v>
      </c>
      <c r="C54" s="7470" t="s">
        <v>200</v>
      </c>
      <c r="D54" s="7471"/>
      <c r="E54" s="7471"/>
      <c r="F54" s="7471"/>
      <c r="G54" s="7471"/>
      <c r="H54" s="7471"/>
      <c r="I54" s="7471"/>
      <c r="J54" s="7471"/>
      <c r="K54" s="7471"/>
      <c r="L54" s="7471"/>
      <c r="M54" s="7472"/>
    </row>
    <row r="55" spans="1:13" ht="15.75" customHeight="1">
      <c r="A55" s="7493"/>
      <c r="B55" s="2067" t="s">
        <v>2399</v>
      </c>
      <c r="C55" s="7470" t="s">
        <v>460</v>
      </c>
      <c r="D55" s="7471"/>
      <c r="E55" s="7471"/>
      <c r="F55" s="7471"/>
      <c r="G55" s="7471"/>
      <c r="H55" s="7471"/>
      <c r="I55" s="7471"/>
      <c r="J55" s="7471"/>
      <c r="K55" s="7471"/>
      <c r="L55" s="7471"/>
      <c r="M55" s="7472"/>
    </row>
    <row r="56" spans="1:13" ht="15.75" customHeight="1">
      <c r="A56" s="7493"/>
      <c r="B56" s="2067" t="s">
        <v>2400</v>
      </c>
      <c r="C56" s="7494" t="s">
        <v>463</v>
      </c>
      <c r="D56" s="7495"/>
      <c r="E56" s="7495"/>
      <c r="F56" s="7495"/>
      <c r="G56" s="7495"/>
      <c r="H56" s="7495"/>
      <c r="I56" s="7495"/>
      <c r="J56" s="7495"/>
      <c r="K56" s="7495"/>
      <c r="L56" s="7495"/>
      <c r="M56" s="7496"/>
    </row>
    <row r="57" spans="1:13" ht="16.5" customHeight="1">
      <c r="A57" s="7493"/>
      <c r="B57" s="2067" t="s">
        <v>2401</v>
      </c>
      <c r="C57" s="7470" t="s">
        <v>462</v>
      </c>
      <c r="D57" s="7471"/>
      <c r="E57" s="7471"/>
      <c r="F57" s="7471"/>
      <c r="G57" s="7471"/>
      <c r="H57" s="7471"/>
      <c r="I57" s="7471"/>
      <c r="J57" s="7471"/>
      <c r="K57" s="7471"/>
      <c r="L57" s="7471"/>
      <c r="M57" s="7472"/>
    </row>
    <row r="58" spans="1:13" ht="15.75" customHeight="1">
      <c r="A58" s="7469" t="s">
        <v>2402</v>
      </c>
      <c r="B58" s="2087" t="s">
        <v>2403</v>
      </c>
      <c r="C58" s="7470" t="s">
        <v>2807</v>
      </c>
      <c r="D58" s="7471"/>
      <c r="E58" s="7471"/>
      <c r="F58" s="7471"/>
      <c r="G58" s="7471"/>
      <c r="H58" s="7471"/>
      <c r="I58" s="7471"/>
      <c r="J58" s="7471"/>
      <c r="K58" s="7471"/>
      <c r="L58" s="7471"/>
      <c r="M58" s="7472"/>
    </row>
    <row r="59" spans="1:13" ht="15.75" customHeight="1">
      <c r="A59" s="7469"/>
      <c r="B59" s="2087" t="s">
        <v>2404</v>
      </c>
      <c r="C59" s="7470" t="s">
        <v>2892</v>
      </c>
      <c r="D59" s="7471"/>
      <c r="E59" s="7471"/>
      <c r="F59" s="7471"/>
      <c r="G59" s="7471"/>
      <c r="H59" s="7471"/>
      <c r="I59" s="7471"/>
      <c r="J59" s="7471"/>
      <c r="K59" s="7471"/>
      <c r="L59" s="7471"/>
      <c r="M59" s="7472"/>
    </row>
    <row r="60" spans="1:13" ht="16.5" customHeight="1">
      <c r="A60" s="7469"/>
      <c r="B60" s="2087" t="s">
        <v>244</v>
      </c>
      <c r="C60" s="7470" t="s">
        <v>200</v>
      </c>
      <c r="D60" s="7471"/>
      <c r="E60" s="7471"/>
      <c r="F60" s="7471"/>
      <c r="G60" s="7471"/>
      <c r="H60" s="7471"/>
      <c r="I60" s="7471"/>
      <c r="J60" s="7471"/>
      <c r="K60" s="7471"/>
      <c r="L60" s="7471"/>
      <c r="M60" s="7472"/>
    </row>
    <row r="61" spans="1:13" ht="16.5" customHeight="1">
      <c r="A61" s="2066" t="s">
        <v>2406</v>
      </c>
      <c r="B61" s="2330" t="s">
        <v>359</v>
      </c>
      <c r="C61" s="7497" t="s">
        <v>359</v>
      </c>
      <c r="D61" s="7498"/>
      <c r="E61" s="7498"/>
      <c r="F61" s="7498"/>
      <c r="G61" s="7498"/>
      <c r="H61" s="7498"/>
      <c r="I61" s="7498"/>
      <c r="J61" s="7498"/>
      <c r="K61" s="7498"/>
      <c r="L61" s="7498"/>
      <c r="M61" s="6371"/>
    </row>
  </sheetData>
  <mergeCells count="52">
    <mergeCell ref="A2:A14"/>
    <mergeCell ref="C2:M2"/>
    <mergeCell ref="C3:M3"/>
    <mergeCell ref="D4:E4"/>
    <mergeCell ref="F4:G4"/>
    <mergeCell ref="C5:M5"/>
    <mergeCell ref="D6:M6"/>
    <mergeCell ref="I7:M7"/>
    <mergeCell ref="B8:B10"/>
    <mergeCell ref="F9:G9"/>
    <mergeCell ref="I9:J9"/>
    <mergeCell ref="C10:E10"/>
    <mergeCell ref="F10:G10"/>
    <mergeCell ref="I10:J10"/>
    <mergeCell ref="I4:M4"/>
    <mergeCell ref="C61:M61"/>
    <mergeCell ref="C50:M50"/>
    <mergeCell ref="C51:M51"/>
    <mergeCell ref="C11:M11"/>
    <mergeCell ref="C12:M12"/>
    <mergeCell ref="F45:F46"/>
    <mergeCell ref="G45:J46"/>
    <mergeCell ref="A52:A57"/>
    <mergeCell ref="C52:M52"/>
    <mergeCell ref="C53:M53"/>
    <mergeCell ref="C54:M54"/>
    <mergeCell ref="C55:M55"/>
    <mergeCell ref="C56:M56"/>
    <mergeCell ref="C57:M57"/>
    <mergeCell ref="A15:A51"/>
    <mergeCell ref="C15:M15"/>
    <mergeCell ref="C16:M16"/>
    <mergeCell ref="B17:B23"/>
    <mergeCell ref="B24:B27"/>
    <mergeCell ref="J29:L29"/>
    <mergeCell ref="B28:B30"/>
    <mergeCell ref="B1:M1"/>
    <mergeCell ref="A58:A60"/>
    <mergeCell ref="C58:M58"/>
    <mergeCell ref="C59:M59"/>
    <mergeCell ref="C60:M60"/>
    <mergeCell ref="B31:B33"/>
    <mergeCell ref="L45:M46"/>
    <mergeCell ref="C48:M48"/>
    <mergeCell ref="C49:M49"/>
    <mergeCell ref="C13:M13"/>
    <mergeCell ref="C14:D14"/>
    <mergeCell ref="F14:M14"/>
    <mergeCell ref="B34:B43"/>
    <mergeCell ref="F42:G42"/>
    <mergeCell ref="H42:I42"/>
    <mergeCell ref="B44:B47"/>
  </mergeCells>
  <dataValidations count="1">
    <dataValidation allowBlank="1" showInputMessage="1" showErrorMessage="1" prompt="Identifique la meta ODS a que le apunta el indicador de producto. Seleccione de la lista desplegable." sqref="E14">
      <formula1>0</formula1>
      <formula2>0</formula2>
    </dataValidation>
  </dataValidations>
  <hyperlinks>
    <hyperlink ref="C56" r:id="rId1"/>
  </hyperlinks>
  <pageMargins left="0.7" right="0.7" top="0.75" bottom="0.75" header="0.51180555555555496" footer="0.51180555555555496"/>
  <pageSetup orientation="portrait" horizontalDpi="300" verticalDpi="300"/>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Desplegables!$L$24:$L$39</xm:f>
          </x14:formula1>
          <x14:formula2>
            <xm:f>0</xm:f>
          </x14:formula2>
          <xm:sqref>C14:D14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heetViews>
  <sheetFormatPr baseColWidth="10" defaultRowHeight="15"/>
  <sheetData>
    <row r="1" spans="1:13" ht="15.75">
      <c r="A1" s="2988"/>
      <c r="B1" s="5140" t="s">
        <v>2893</v>
      </c>
      <c r="C1" s="5140"/>
      <c r="D1" s="5140"/>
      <c r="E1" s="5140"/>
      <c r="F1" s="5140"/>
      <c r="G1" s="5140"/>
      <c r="H1" s="5140"/>
      <c r="I1" s="5140"/>
      <c r="J1" s="5140"/>
      <c r="K1" s="5140"/>
      <c r="L1" s="5140"/>
      <c r="M1" s="5141"/>
    </row>
    <row r="2" spans="1:13" ht="204.75">
      <c r="A2" s="5124" t="s">
        <v>2329</v>
      </c>
      <c r="B2" s="2481" t="s">
        <v>2330</v>
      </c>
      <c r="C2" s="5126" t="s">
        <v>1983</v>
      </c>
      <c r="D2" s="5127"/>
      <c r="E2" s="5127"/>
      <c r="F2" s="5127"/>
      <c r="G2" s="5127"/>
      <c r="H2" s="5127"/>
      <c r="I2" s="5127"/>
      <c r="J2" s="5127"/>
      <c r="K2" s="5127"/>
      <c r="L2" s="5127"/>
      <c r="M2" s="5128"/>
    </row>
    <row r="3" spans="1:13" ht="409.5">
      <c r="A3" s="5124"/>
      <c r="B3" s="2467" t="s">
        <v>2331</v>
      </c>
      <c r="C3" s="5112" t="s">
        <v>2894</v>
      </c>
      <c r="D3" s="5052"/>
      <c r="E3" s="5052"/>
      <c r="F3" s="5052"/>
      <c r="G3" s="5052"/>
      <c r="H3" s="5052"/>
      <c r="I3" s="5052"/>
      <c r="J3" s="5052"/>
      <c r="K3" s="5052"/>
      <c r="L3" s="5052"/>
      <c r="M3" s="5113"/>
    </row>
    <row r="4" spans="1:13" ht="47.25">
      <c r="A4" s="5124"/>
      <c r="B4" s="2192" t="s">
        <v>240</v>
      </c>
      <c r="C4" s="2468" t="s">
        <v>95</v>
      </c>
      <c r="D4" s="5049"/>
      <c r="E4" s="5049"/>
      <c r="F4" s="5086" t="s">
        <v>241</v>
      </c>
      <c r="G4" s="5086"/>
      <c r="H4" s="1562" t="s">
        <v>437</v>
      </c>
      <c r="I4" s="5087" t="s">
        <v>359</v>
      </c>
      <c r="J4" s="5088"/>
      <c r="K4" s="5088"/>
      <c r="L4" s="5088"/>
      <c r="M4" s="5089"/>
    </row>
    <row r="5" spans="1:13" ht="63">
      <c r="A5" s="5124"/>
      <c r="B5" s="2483" t="s">
        <v>2333</v>
      </c>
      <c r="C5" s="5133"/>
      <c r="D5" s="5134"/>
      <c r="E5" s="5134"/>
      <c r="F5" s="5134"/>
      <c r="G5" s="5134"/>
      <c r="H5" s="5134"/>
      <c r="I5" s="5134"/>
      <c r="J5" s="5134"/>
      <c r="K5" s="5134"/>
      <c r="L5" s="5134"/>
      <c r="M5" s="5135"/>
    </row>
    <row r="6" spans="1:13" ht="31.5">
      <c r="A6" s="5124"/>
      <c r="B6" s="2482" t="s">
        <v>2334</v>
      </c>
      <c r="C6" s="5112"/>
      <c r="D6" s="5052"/>
      <c r="E6" s="5052"/>
      <c r="F6" s="5052"/>
      <c r="G6" s="5052"/>
      <c r="H6" s="5052"/>
      <c r="I6" s="5052"/>
      <c r="J6" s="5052"/>
      <c r="K6" s="5052"/>
      <c r="L6" s="5052"/>
      <c r="M6" s="5113"/>
    </row>
    <row r="7" spans="1:13" ht="47.25">
      <c r="A7" s="5124"/>
      <c r="B7" s="2154" t="s">
        <v>2335</v>
      </c>
      <c r="C7" s="5136" t="s">
        <v>10</v>
      </c>
      <c r="D7" s="5005"/>
      <c r="E7" s="49"/>
      <c r="F7" s="49"/>
      <c r="G7" s="50"/>
      <c r="H7" s="2486" t="s">
        <v>244</v>
      </c>
      <c r="I7" s="5137" t="s">
        <v>12</v>
      </c>
      <c r="J7" s="5137"/>
      <c r="K7" s="5137"/>
      <c r="L7" s="5137"/>
      <c r="M7" s="5138"/>
    </row>
    <row r="8" spans="1:13" ht="110.25">
      <c r="A8" s="5124"/>
      <c r="B8" s="5146" t="s">
        <v>2336</v>
      </c>
      <c r="C8" s="5101" t="s">
        <v>473</v>
      </c>
      <c r="D8" s="5102"/>
      <c r="E8" s="1464"/>
      <c r="F8" s="1464"/>
      <c r="G8" s="1464"/>
      <c r="H8" s="1464"/>
      <c r="I8" s="1464"/>
      <c r="J8" s="1464"/>
      <c r="K8" s="1464"/>
      <c r="L8" s="1464"/>
      <c r="M8" s="1674"/>
    </row>
    <row r="9" spans="1:13" ht="15.75">
      <c r="A9" s="5124"/>
      <c r="B9" s="5146"/>
      <c r="C9" s="5103"/>
      <c r="D9" s="5104"/>
      <c r="E9" s="1443"/>
      <c r="F9" s="5039"/>
      <c r="G9" s="5039"/>
      <c r="H9" s="1443"/>
      <c r="I9" s="5039"/>
      <c r="J9" s="5039"/>
      <c r="K9" s="1443"/>
      <c r="L9" s="1443"/>
      <c r="M9" s="1754"/>
    </row>
    <row r="10" spans="1:13" ht="15.75">
      <c r="A10" s="5124"/>
      <c r="B10" s="5146"/>
      <c r="C10" s="5147" t="s">
        <v>2337</v>
      </c>
      <c r="D10" s="5038"/>
      <c r="E10" s="1466"/>
      <c r="F10" s="5039" t="s">
        <v>2337</v>
      </c>
      <c r="G10" s="5039"/>
      <c r="H10" s="1466"/>
      <c r="I10" s="5039" t="s">
        <v>2337</v>
      </c>
      <c r="J10" s="5039"/>
      <c r="K10" s="1466"/>
      <c r="L10" s="1466"/>
      <c r="M10" s="1755"/>
    </row>
    <row r="11" spans="1:13" ht="362.25">
      <c r="A11" s="5125"/>
      <c r="B11" s="2484" t="s">
        <v>2338</v>
      </c>
      <c r="C11" s="5106" t="s">
        <v>2895</v>
      </c>
      <c r="D11" s="5107"/>
      <c r="E11" s="5107"/>
      <c r="F11" s="5107"/>
      <c r="G11" s="5107"/>
      <c r="H11" s="5107"/>
      <c r="I11" s="5107"/>
      <c r="J11" s="5107"/>
      <c r="K11" s="5107"/>
      <c r="L11" s="5107"/>
      <c r="M11" s="5108"/>
    </row>
    <row r="12" spans="1:13" ht="409.5">
      <c r="A12" s="2770"/>
      <c r="B12" s="2772" t="s">
        <v>2689</v>
      </c>
      <c r="C12" s="5095" t="s">
        <v>2896</v>
      </c>
      <c r="D12" s="5095"/>
      <c r="E12" s="5095"/>
      <c r="F12" s="5095"/>
      <c r="G12" s="5095"/>
      <c r="H12" s="5095"/>
      <c r="I12" s="5095"/>
      <c r="J12" s="5095"/>
      <c r="K12" s="5095"/>
      <c r="L12" s="5095"/>
      <c r="M12" s="5096"/>
    </row>
    <row r="13" spans="1:13" ht="236.25">
      <c r="A13" s="2770"/>
      <c r="B13" s="2538" t="s">
        <v>2649</v>
      </c>
      <c r="C13" s="5063" t="s">
        <v>2877</v>
      </c>
      <c r="D13" s="5064"/>
      <c r="E13" s="5064"/>
      <c r="F13" s="5064"/>
      <c r="G13" s="5064"/>
      <c r="H13" s="5064"/>
      <c r="I13" s="5064"/>
      <c r="J13" s="5064"/>
      <c r="K13" s="5064"/>
      <c r="L13" s="5064"/>
      <c r="M13" s="5065"/>
    </row>
    <row r="14" spans="1:13" ht="231">
      <c r="A14" s="2771"/>
      <c r="B14" s="2773" t="s">
        <v>2651</v>
      </c>
      <c r="C14" s="5145" t="s">
        <v>1310</v>
      </c>
      <c r="D14" s="5097"/>
      <c r="E14" s="2774" t="s">
        <v>108</v>
      </c>
      <c r="F14" s="5098" t="s">
        <v>762</v>
      </c>
      <c r="G14" s="5099"/>
      <c r="H14" s="5099"/>
      <c r="I14" s="5099"/>
      <c r="J14" s="5099"/>
      <c r="K14" s="5099"/>
      <c r="L14" s="5099"/>
      <c r="M14" s="5100"/>
    </row>
    <row r="15" spans="1:13" ht="110.25">
      <c r="A15" s="5129" t="s">
        <v>2340</v>
      </c>
      <c r="B15" s="2482" t="s">
        <v>230</v>
      </c>
      <c r="C15" s="5068" t="s">
        <v>468</v>
      </c>
      <c r="D15" s="5072"/>
      <c r="E15" s="5072"/>
      <c r="F15" s="5072"/>
      <c r="G15" s="5072"/>
      <c r="H15" s="5072"/>
      <c r="I15" s="5072"/>
      <c r="J15" s="5072"/>
      <c r="K15" s="5072"/>
      <c r="L15" s="5072"/>
      <c r="M15" s="5073"/>
    </row>
    <row r="16" spans="1:13" ht="173.25">
      <c r="A16" s="5130"/>
      <c r="B16" s="2067" t="s">
        <v>2652</v>
      </c>
      <c r="C16" s="5106" t="s">
        <v>2897</v>
      </c>
      <c r="D16" s="5107"/>
      <c r="E16" s="5107"/>
      <c r="F16" s="5107"/>
      <c r="G16" s="5107"/>
      <c r="H16" s="5107"/>
      <c r="I16" s="5107"/>
      <c r="J16" s="5107"/>
      <c r="K16" s="5107"/>
      <c r="L16" s="5107"/>
      <c r="M16" s="5108"/>
    </row>
    <row r="17" spans="1:13" ht="31.5">
      <c r="A17" s="5130"/>
      <c r="B17" s="5131" t="s">
        <v>2341</v>
      </c>
      <c r="C17" s="2158"/>
      <c r="D17" s="1549"/>
      <c r="E17" s="1550"/>
      <c r="F17" s="1549"/>
      <c r="G17" s="1550"/>
      <c r="H17" s="1549"/>
      <c r="I17" s="1550"/>
      <c r="J17" s="1549"/>
      <c r="K17" s="1550"/>
      <c r="L17" s="1550"/>
      <c r="M17" s="1787"/>
    </row>
    <row r="18" spans="1:13" ht="15.75">
      <c r="A18" s="5130"/>
      <c r="B18" s="5132"/>
      <c r="C18" s="2148" t="s">
        <v>2342</v>
      </c>
      <c r="D18" s="1552"/>
      <c r="E18" s="133" t="s">
        <v>2343</v>
      </c>
      <c r="F18" s="1552"/>
      <c r="G18" s="133" t="s">
        <v>2344</v>
      </c>
      <c r="H18" s="1552"/>
      <c r="I18" s="133" t="s">
        <v>2345</v>
      </c>
      <c r="J18" s="1553"/>
      <c r="K18" s="133"/>
      <c r="L18" s="133"/>
      <c r="M18" s="1788"/>
    </row>
    <row r="19" spans="1:13" ht="15.75">
      <c r="A19" s="5130"/>
      <c r="B19" s="5132"/>
      <c r="C19" s="2148" t="s">
        <v>2346</v>
      </c>
      <c r="D19" s="1553"/>
      <c r="E19" s="133" t="s">
        <v>2347</v>
      </c>
      <c r="F19" s="1553"/>
      <c r="G19" s="133" t="s">
        <v>2348</v>
      </c>
      <c r="H19" s="1553" t="s">
        <v>2351</v>
      </c>
      <c r="I19" s="133"/>
      <c r="J19" s="133"/>
      <c r="K19" s="133"/>
      <c r="L19" s="133"/>
      <c r="M19" s="1788"/>
    </row>
    <row r="20" spans="1:13" ht="15.75">
      <c r="A20" s="5130"/>
      <c r="B20" s="5132"/>
      <c r="C20" s="2148" t="s">
        <v>2349</v>
      </c>
      <c r="D20" s="1553"/>
      <c r="E20" s="133" t="s">
        <v>2350</v>
      </c>
      <c r="F20" s="1553"/>
      <c r="G20" s="133"/>
      <c r="H20" s="133"/>
      <c r="I20" s="133"/>
      <c r="J20" s="133"/>
      <c r="K20" s="133"/>
      <c r="L20" s="133"/>
      <c r="M20" s="1788"/>
    </row>
    <row r="21" spans="1:13" ht="15.75">
      <c r="A21" s="5130"/>
      <c r="B21" s="5132"/>
      <c r="C21" s="2148" t="s">
        <v>105</v>
      </c>
      <c r="D21" s="1553"/>
      <c r="E21" s="133" t="s">
        <v>2352</v>
      </c>
      <c r="F21" s="1577"/>
      <c r="G21" s="1577"/>
      <c r="H21" s="1577"/>
      <c r="I21" s="1577"/>
      <c r="J21" s="1577"/>
      <c r="K21" s="1577"/>
      <c r="L21" s="1577"/>
      <c r="M21" s="1789"/>
    </row>
    <row r="22" spans="1:13" ht="15.75">
      <c r="A22" s="5130"/>
      <c r="B22" s="5139"/>
      <c r="C22" s="2149"/>
      <c r="D22" s="1555"/>
      <c r="E22" s="1555"/>
      <c r="F22" s="1555"/>
      <c r="G22" s="1555"/>
      <c r="H22" s="1555"/>
      <c r="I22" s="1555"/>
      <c r="J22" s="1555"/>
      <c r="K22" s="1555"/>
      <c r="L22" s="1555"/>
      <c r="M22" s="1790"/>
    </row>
    <row r="23" spans="1:13" ht="47.25">
      <c r="A23" s="5130"/>
      <c r="B23" s="5131" t="s">
        <v>2354</v>
      </c>
      <c r="C23" s="2150"/>
      <c r="D23" s="1557"/>
      <c r="E23" s="1557"/>
      <c r="F23" s="1557"/>
      <c r="G23" s="1557"/>
      <c r="H23" s="1557"/>
      <c r="I23" s="1557"/>
      <c r="J23" s="1557"/>
      <c r="K23" s="1557"/>
      <c r="L23" s="1464"/>
      <c r="M23" s="1674"/>
    </row>
    <row r="24" spans="1:13" ht="15.75">
      <c r="A24" s="5130"/>
      <c r="B24" s="5131"/>
      <c r="C24" s="2148" t="s">
        <v>2355</v>
      </c>
      <c r="D24" s="1553"/>
      <c r="E24" s="133"/>
      <c r="F24" s="133" t="s">
        <v>2356</v>
      </c>
      <c r="G24" s="1553"/>
      <c r="H24" s="133"/>
      <c r="I24" s="133" t="s">
        <v>2357</v>
      </c>
      <c r="J24" s="1553"/>
      <c r="K24" s="133"/>
      <c r="L24" s="1443"/>
      <c r="M24" s="1754"/>
    </row>
    <row r="25" spans="1:13" ht="15.75">
      <c r="A25" s="5130"/>
      <c r="B25" s="5131"/>
      <c r="C25" s="2148" t="s">
        <v>2358</v>
      </c>
      <c r="D25" s="1385"/>
      <c r="E25" s="1443"/>
      <c r="F25" s="133" t="s">
        <v>2359</v>
      </c>
      <c r="G25" s="1553" t="s">
        <v>2351</v>
      </c>
      <c r="H25" s="1443"/>
      <c r="I25" s="1443"/>
      <c r="J25" s="1443"/>
      <c r="K25" s="1443"/>
      <c r="L25" s="1443"/>
      <c r="M25" s="1754"/>
    </row>
    <row r="26" spans="1:13" ht="15.75">
      <c r="A26" s="5130"/>
      <c r="B26" s="5131"/>
      <c r="C26" s="2149"/>
      <c r="D26" s="1555"/>
      <c r="E26" s="1555"/>
      <c r="F26" s="1555"/>
      <c r="G26" s="1555"/>
      <c r="H26" s="1555"/>
      <c r="I26" s="1555"/>
      <c r="J26" s="1555"/>
      <c r="K26" s="1555"/>
      <c r="L26" s="1466"/>
      <c r="M26" s="1755"/>
    </row>
    <row r="27" spans="1:13" ht="31.5">
      <c r="A27" s="5130"/>
      <c r="B27" s="5074" t="s">
        <v>2360</v>
      </c>
      <c r="C27" s="2150"/>
      <c r="D27" s="1557"/>
      <c r="E27" s="1557"/>
      <c r="F27" s="1557"/>
      <c r="G27" s="1557"/>
      <c r="H27" s="1557"/>
      <c r="I27" s="1557"/>
      <c r="J27" s="1557"/>
      <c r="K27" s="1557"/>
      <c r="L27" s="1557"/>
      <c r="M27" s="1791"/>
    </row>
    <row r="28" spans="1:13" ht="15.75">
      <c r="A28" s="5130"/>
      <c r="B28" s="5075"/>
      <c r="C28" s="2151" t="s">
        <v>2361</v>
      </c>
      <c r="D28" s="2847">
        <v>6.25E-2</v>
      </c>
      <c r="E28" s="133"/>
      <c r="F28" s="1578" t="s">
        <v>2362</v>
      </c>
      <c r="G28" s="1553">
        <v>2022</v>
      </c>
      <c r="H28" s="133"/>
      <c r="I28" s="1578" t="s">
        <v>2363</v>
      </c>
      <c r="J28" s="1579" t="s">
        <v>2898</v>
      </c>
      <c r="K28" s="148"/>
      <c r="L28" s="1559"/>
      <c r="M28" s="1788"/>
    </row>
    <row r="29" spans="1:13" ht="15.75">
      <c r="A29" s="5130"/>
      <c r="B29" s="5076"/>
      <c r="C29" s="2149"/>
      <c r="D29" s="1555"/>
      <c r="E29" s="1555"/>
      <c r="F29" s="1555"/>
      <c r="G29" s="1555"/>
      <c r="H29" s="1555"/>
      <c r="I29" s="1555"/>
      <c r="J29" s="1555"/>
      <c r="K29" s="1555"/>
      <c r="L29" s="1555"/>
      <c r="M29" s="1790"/>
    </row>
    <row r="30" spans="1:13" ht="31.5">
      <c r="A30" s="5130"/>
      <c r="B30" s="5132" t="s">
        <v>2364</v>
      </c>
      <c r="C30" s="2159"/>
      <c r="D30" s="1581"/>
      <c r="E30" s="1581"/>
      <c r="F30" s="1581"/>
      <c r="G30" s="1581"/>
      <c r="H30" s="1581"/>
      <c r="I30" s="1581"/>
      <c r="J30" s="1581"/>
      <c r="K30" s="1581"/>
      <c r="L30" s="1443"/>
      <c r="M30" s="1754"/>
    </row>
    <row r="31" spans="1:13" ht="15.75">
      <c r="A31" s="5130"/>
      <c r="B31" s="5132"/>
      <c r="C31" s="2148" t="s">
        <v>2365</v>
      </c>
      <c r="D31" s="4254">
        <v>2023</v>
      </c>
      <c r="E31" s="1582"/>
      <c r="F31" s="133" t="s">
        <v>2366</v>
      </c>
      <c r="G31" s="1583" t="s">
        <v>2457</v>
      </c>
      <c r="H31" s="1582"/>
      <c r="I31" s="1578"/>
      <c r="J31" s="1582"/>
      <c r="K31" s="1582"/>
      <c r="L31" s="1443"/>
      <c r="M31" s="1754"/>
    </row>
    <row r="32" spans="1:13" ht="15.75">
      <c r="A32" s="5130"/>
      <c r="B32" s="5132"/>
      <c r="C32" s="2148"/>
      <c r="D32" s="1584"/>
      <c r="E32" s="1582"/>
      <c r="F32" s="133"/>
      <c r="G32" s="1582"/>
      <c r="H32" s="1582"/>
      <c r="I32" s="1578"/>
      <c r="J32" s="1582"/>
      <c r="K32" s="1582"/>
      <c r="L32" s="1443"/>
      <c r="M32" s="1754"/>
    </row>
    <row r="33" spans="1:13" ht="15.75">
      <c r="A33" s="5130"/>
      <c r="B33" s="5074" t="s">
        <v>2367</v>
      </c>
      <c r="C33" s="2147"/>
      <c r="D33" s="106"/>
      <c r="E33" s="106"/>
      <c r="F33" s="106"/>
      <c r="G33" s="106"/>
      <c r="H33" s="106"/>
      <c r="I33" s="106"/>
      <c r="J33" s="106"/>
      <c r="K33" s="106"/>
      <c r="L33" s="106"/>
      <c r="M33" s="1786"/>
    </row>
    <row r="34" spans="1:13" ht="15.75">
      <c r="A34" s="5130"/>
      <c r="B34" s="5075"/>
      <c r="C34" s="1820"/>
      <c r="D34" s="2157" t="s">
        <v>2368</v>
      </c>
      <c r="E34" s="2157">
        <v>2023</v>
      </c>
      <c r="F34" s="2157" t="s">
        <v>2369</v>
      </c>
      <c r="G34" s="2157">
        <v>2024</v>
      </c>
      <c r="H34" s="2156" t="s">
        <v>2370</v>
      </c>
      <c r="I34" s="2156">
        <v>2025</v>
      </c>
      <c r="J34" s="2156" t="s">
        <v>2371</v>
      </c>
      <c r="K34" s="2157">
        <v>2026</v>
      </c>
      <c r="L34" s="2157" t="s">
        <v>2372</v>
      </c>
      <c r="M34" s="1834">
        <v>2027</v>
      </c>
    </row>
    <row r="35" spans="1:13" ht="15.75">
      <c r="A35" s="5130"/>
      <c r="B35" s="5075"/>
      <c r="C35" s="1820"/>
      <c r="D35" s="1571"/>
      <c r="E35" s="1572">
        <v>1</v>
      </c>
      <c r="F35" s="1571"/>
      <c r="G35" s="1588">
        <v>1</v>
      </c>
      <c r="H35" s="1571"/>
      <c r="I35" s="1588">
        <v>1</v>
      </c>
      <c r="J35" s="1571"/>
      <c r="K35" s="1588">
        <v>1</v>
      </c>
      <c r="L35" s="1571"/>
      <c r="M35" s="1588">
        <v>1</v>
      </c>
    </row>
    <row r="36" spans="1:13" ht="15.75">
      <c r="A36" s="5130"/>
      <c r="B36" s="5075"/>
      <c r="C36" s="1820"/>
      <c r="D36" s="2157" t="s">
        <v>2373</v>
      </c>
      <c r="E36" s="2157">
        <v>2028</v>
      </c>
      <c r="F36" s="2157" t="s">
        <v>2374</v>
      </c>
      <c r="G36" s="2157">
        <v>2029</v>
      </c>
      <c r="H36" s="2156" t="s">
        <v>2375</v>
      </c>
      <c r="I36" s="2157">
        <v>2030</v>
      </c>
      <c r="J36" s="2156" t="s">
        <v>2376</v>
      </c>
      <c r="K36" s="2157">
        <v>2031</v>
      </c>
      <c r="L36" s="2157" t="s">
        <v>2377</v>
      </c>
      <c r="M36" s="1834">
        <v>2032</v>
      </c>
    </row>
    <row r="37" spans="1:13" ht="15.75">
      <c r="A37" s="5130"/>
      <c r="B37" s="5075"/>
      <c r="C37" s="1820"/>
      <c r="D37" s="1571"/>
      <c r="E37" s="1588">
        <v>1</v>
      </c>
      <c r="F37" s="1571"/>
      <c r="G37" s="1588">
        <v>1</v>
      </c>
      <c r="H37" s="1571"/>
      <c r="I37" s="1588">
        <v>1</v>
      </c>
      <c r="J37" s="1571"/>
      <c r="K37" s="1588">
        <v>1</v>
      </c>
      <c r="L37" s="1571"/>
      <c r="M37" s="1588">
        <v>1</v>
      </c>
    </row>
    <row r="38" spans="1:13" ht="15.75">
      <c r="A38" s="5130"/>
      <c r="B38" s="5075"/>
      <c r="C38" s="1820"/>
      <c r="D38" s="2157" t="s">
        <v>2378</v>
      </c>
      <c r="E38" s="2157">
        <v>2033</v>
      </c>
      <c r="F38" s="2157" t="s">
        <v>2379</v>
      </c>
      <c r="G38" s="2157">
        <v>2034</v>
      </c>
      <c r="H38" s="2156" t="s">
        <v>2380</v>
      </c>
      <c r="I38" s="2157">
        <v>2035</v>
      </c>
      <c r="J38" s="2156" t="s">
        <v>2381</v>
      </c>
      <c r="K38" s="2157">
        <v>2036</v>
      </c>
      <c r="L38" s="2157" t="s">
        <v>2382</v>
      </c>
      <c r="M38" s="1834">
        <v>2037</v>
      </c>
    </row>
    <row r="39" spans="1:13" ht="15.75">
      <c r="A39" s="5130"/>
      <c r="B39" s="5075"/>
      <c r="C39" s="1820"/>
      <c r="D39" s="1571"/>
      <c r="E39" s="1588">
        <v>1</v>
      </c>
      <c r="F39" s="1571"/>
      <c r="G39" s="1588">
        <v>1</v>
      </c>
      <c r="H39" s="1571"/>
      <c r="I39" s="1588">
        <v>1</v>
      </c>
      <c r="J39" s="1571"/>
      <c r="K39" s="1588">
        <v>1</v>
      </c>
      <c r="L39" s="1571"/>
      <c r="M39" s="1588">
        <v>1</v>
      </c>
    </row>
    <row r="40" spans="1:13" ht="15.75">
      <c r="A40" s="5130"/>
      <c r="B40" s="5075"/>
      <c r="C40" s="1820"/>
      <c r="D40" s="1832" t="s">
        <v>2383</v>
      </c>
      <c r="E40" s="2157">
        <v>2038</v>
      </c>
      <c r="F40" s="2157" t="s">
        <v>2384</v>
      </c>
      <c r="G40" s="2155" t="s">
        <v>359</v>
      </c>
      <c r="H40" s="2155"/>
      <c r="I40" s="2155"/>
      <c r="J40" s="2155" t="s">
        <v>359</v>
      </c>
      <c r="K40" s="2155" t="s">
        <v>359</v>
      </c>
      <c r="L40" s="2155" t="s">
        <v>359</v>
      </c>
      <c r="M40" s="1782" t="s">
        <v>359</v>
      </c>
    </row>
    <row r="41" spans="1:13" ht="15.75">
      <c r="A41" s="5130"/>
      <c r="B41" s="5075"/>
      <c r="C41" s="1820"/>
      <c r="D41" s="1571"/>
      <c r="E41" s="1588">
        <v>1</v>
      </c>
      <c r="F41" s="5142">
        <v>1</v>
      </c>
      <c r="G41" s="5143"/>
      <c r="H41" s="1550"/>
      <c r="I41" s="1550"/>
      <c r="J41" s="1550"/>
      <c r="K41" s="1550"/>
      <c r="L41" s="1550"/>
      <c r="M41" s="1787"/>
    </row>
    <row r="42" spans="1:13" ht="15.75">
      <c r="A42" s="5130"/>
      <c r="B42" s="5076"/>
      <c r="C42" s="2152"/>
      <c r="D42" s="1466"/>
      <c r="E42" s="1466"/>
      <c r="F42" s="1466"/>
      <c r="G42" s="1466"/>
      <c r="H42" s="5144"/>
      <c r="I42" s="5144"/>
      <c r="J42" s="1561"/>
      <c r="K42" s="1549"/>
      <c r="L42" s="1561"/>
      <c r="M42" s="1792"/>
    </row>
    <row r="43" spans="1:13" ht="47.25">
      <c r="A43" s="5130"/>
      <c r="B43" s="5139" t="s">
        <v>2385</v>
      </c>
      <c r="C43" s="2148"/>
      <c r="D43" s="133"/>
      <c r="E43" s="133"/>
      <c r="F43" s="133"/>
      <c r="G43" s="133"/>
      <c r="H43" s="133"/>
      <c r="I43" s="133"/>
      <c r="J43" s="133"/>
      <c r="K43" s="133"/>
      <c r="L43" s="1443"/>
      <c r="M43" s="1754"/>
    </row>
    <row r="44" spans="1:13" ht="15.75">
      <c r="A44" s="5130"/>
      <c r="B44" s="5139"/>
      <c r="C44" s="2081"/>
      <c r="D44" s="1550" t="s">
        <v>93</v>
      </c>
      <c r="E44" s="1549" t="s">
        <v>95</v>
      </c>
      <c r="F44" s="5120" t="s">
        <v>2386</v>
      </c>
      <c r="G44" s="5121"/>
      <c r="H44" s="5121"/>
      <c r="I44" s="5121"/>
      <c r="J44" s="5121"/>
      <c r="K44" s="133" t="s">
        <v>2387</v>
      </c>
      <c r="L44" s="5051"/>
      <c r="M44" s="5105"/>
    </row>
    <row r="45" spans="1:13" ht="15.75">
      <c r="A45" s="5130"/>
      <c r="B45" s="5139"/>
      <c r="C45" s="2081"/>
      <c r="D45" s="1385"/>
      <c r="E45" s="1553" t="s">
        <v>2351</v>
      </c>
      <c r="F45" s="5120"/>
      <c r="G45" s="5121"/>
      <c r="H45" s="5121"/>
      <c r="I45" s="5121"/>
      <c r="J45" s="5121"/>
      <c r="K45" s="1443"/>
      <c r="L45" s="5051"/>
      <c r="M45" s="5105"/>
    </row>
    <row r="46" spans="1:13" ht="15.75">
      <c r="A46" s="5130"/>
      <c r="B46" s="5139"/>
      <c r="C46" s="2082"/>
      <c r="D46" s="1466"/>
      <c r="E46" s="1466"/>
      <c r="F46" s="1466"/>
      <c r="G46" s="1466"/>
      <c r="H46" s="1466"/>
      <c r="I46" s="1466"/>
      <c r="J46" s="1466"/>
      <c r="K46" s="1466"/>
      <c r="L46" s="1443"/>
      <c r="M46" s="1754"/>
    </row>
    <row r="47" spans="1:13" ht="330.75">
      <c r="A47" s="5130"/>
      <c r="B47" s="2154" t="s">
        <v>2388</v>
      </c>
      <c r="C47" s="5106" t="s">
        <v>2899</v>
      </c>
      <c r="D47" s="5107"/>
      <c r="E47" s="5107"/>
      <c r="F47" s="5107"/>
      <c r="G47" s="5107"/>
      <c r="H47" s="5107"/>
      <c r="I47" s="5107"/>
      <c r="J47" s="5107"/>
      <c r="K47" s="5107"/>
      <c r="L47" s="5107"/>
      <c r="M47" s="5108"/>
    </row>
    <row r="48" spans="1:13" ht="47.25">
      <c r="A48" s="5130"/>
      <c r="B48" s="2154" t="s">
        <v>2390</v>
      </c>
      <c r="C48" s="5109" t="s">
        <v>2900</v>
      </c>
      <c r="D48" s="5110"/>
      <c r="E48" s="5110"/>
      <c r="F48" s="5110"/>
      <c r="G48" s="5110"/>
      <c r="H48" s="5110"/>
      <c r="I48" s="5110"/>
      <c r="J48" s="5110"/>
      <c r="K48" s="5110"/>
      <c r="L48" s="5110"/>
      <c r="M48" s="5111"/>
    </row>
    <row r="49" spans="1:13" ht="31.5">
      <c r="A49" s="5130"/>
      <c r="B49" s="2154" t="s">
        <v>2392</v>
      </c>
      <c r="C49" s="5106">
        <v>10</v>
      </c>
      <c r="D49" s="5107"/>
      <c r="E49" s="5107"/>
      <c r="F49" s="5107"/>
      <c r="G49" s="5107"/>
      <c r="H49" s="5107"/>
      <c r="I49" s="5107"/>
      <c r="J49" s="5107"/>
      <c r="K49" s="5107"/>
      <c r="L49" s="5107"/>
      <c r="M49" s="5108"/>
    </row>
    <row r="50" spans="1:13" ht="31.5">
      <c r="A50" s="5130"/>
      <c r="B50" s="2154" t="s">
        <v>2393</v>
      </c>
      <c r="C50" s="2153">
        <v>2020</v>
      </c>
      <c r="D50" s="148"/>
      <c r="E50" s="148"/>
      <c r="F50" s="148"/>
      <c r="G50" s="148"/>
      <c r="H50" s="148"/>
      <c r="I50" s="148"/>
      <c r="J50" s="148"/>
      <c r="K50" s="148"/>
      <c r="L50" s="148"/>
      <c r="M50" s="1793"/>
    </row>
    <row r="51" spans="1:13" ht="63">
      <c r="A51" s="5123" t="s">
        <v>2394</v>
      </c>
      <c r="B51" s="2154" t="s">
        <v>2395</v>
      </c>
      <c r="C51" s="5112" t="s">
        <v>471</v>
      </c>
      <c r="D51" s="5052"/>
      <c r="E51" s="5052"/>
      <c r="F51" s="5052"/>
      <c r="G51" s="5052"/>
      <c r="H51" s="5052"/>
      <c r="I51" s="5052"/>
      <c r="J51" s="5052"/>
      <c r="K51" s="5052"/>
      <c r="L51" s="5052"/>
      <c r="M51" s="5113"/>
    </row>
    <row r="52" spans="1:13" ht="63">
      <c r="A52" s="5123"/>
      <c r="B52" s="2154" t="s">
        <v>2396</v>
      </c>
      <c r="C52" s="5112" t="s">
        <v>2901</v>
      </c>
      <c r="D52" s="5052"/>
      <c r="E52" s="5052"/>
      <c r="F52" s="5052"/>
      <c r="G52" s="5052"/>
      <c r="H52" s="5052"/>
      <c r="I52" s="5052"/>
      <c r="J52" s="5052"/>
      <c r="K52" s="5052"/>
      <c r="L52" s="5052"/>
      <c r="M52" s="5113"/>
    </row>
    <row r="53" spans="1:13" ht="47.25">
      <c r="A53" s="5123"/>
      <c r="B53" s="2154" t="s">
        <v>2398</v>
      </c>
      <c r="C53" s="5112" t="s">
        <v>459</v>
      </c>
      <c r="D53" s="5052"/>
      <c r="E53" s="5052"/>
      <c r="F53" s="5052"/>
      <c r="G53" s="5052"/>
      <c r="H53" s="5052"/>
      <c r="I53" s="5052"/>
      <c r="J53" s="5052"/>
      <c r="K53" s="5052"/>
      <c r="L53" s="5052"/>
      <c r="M53" s="5113"/>
    </row>
    <row r="54" spans="1:13" ht="78.75">
      <c r="A54" s="5123"/>
      <c r="B54" s="2154" t="s">
        <v>2399</v>
      </c>
      <c r="C54" s="5114" t="s">
        <v>2902</v>
      </c>
      <c r="D54" s="5115"/>
      <c r="E54" s="5115"/>
      <c r="F54" s="5115"/>
      <c r="G54" s="5115"/>
      <c r="H54" s="5115"/>
      <c r="I54" s="5115"/>
      <c r="J54" s="5115"/>
      <c r="K54" s="5115"/>
      <c r="L54" s="5115"/>
      <c r="M54" s="5116"/>
    </row>
    <row r="55" spans="1:13" ht="38.25">
      <c r="A55" s="5123"/>
      <c r="B55" s="2154" t="s">
        <v>2400</v>
      </c>
      <c r="C55" s="5117" t="s">
        <v>472</v>
      </c>
      <c r="D55" s="5118"/>
      <c r="E55" s="5118"/>
      <c r="F55" s="5118"/>
      <c r="G55" s="5118"/>
      <c r="H55" s="5118"/>
      <c r="I55" s="5118"/>
      <c r="J55" s="5118"/>
      <c r="K55" s="5118"/>
      <c r="L55" s="5118"/>
      <c r="M55" s="5119"/>
    </row>
    <row r="56" spans="1:13" ht="15.75">
      <c r="A56" s="5123"/>
      <c r="B56" s="2154" t="s">
        <v>2401</v>
      </c>
      <c r="C56" s="5112">
        <v>3502524472</v>
      </c>
      <c r="D56" s="5052"/>
      <c r="E56" s="5052"/>
      <c r="F56" s="5052"/>
      <c r="G56" s="5052"/>
      <c r="H56" s="5052"/>
      <c r="I56" s="5052"/>
      <c r="J56" s="5052"/>
      <c r="K56" s="5052"/>
      <c r="L56" s="5052"/>
      <c r="M56" s="5113"/>
    </row>
    <row r="57" spans="1:13" ht="141.75">
      <c r="A57" s="5122" t="s">
        <v>2402</v>
      </c>
      <c r="B57" s="2160" t="s">
        <v>2403</v>
      </c>
      <c r="C57" s="5092" t="s">
        <v>2807</v>
      </c>
      <c r="D57" s="5093"/>
      <c r="E57" s="5093"/>
      <c r="F57" s="5093"/>
      <c r="G57" s="5093"/>
      <c r="H57" s="5093"/>
      <c r="I57" s="5093"/>
      <c r="J57" s="5093"/>
      <c r="K57" s="5093"/>
      <c r="L57" s="5093"/>
      <c r="M57" s="5094"/>
    </row>
    <row r="58" spans="1:13" ht="47.25">
      <c r="A58" s="5122"/>
      <c r="B58" s="2160" t="s">
        <v>2404</v>
      </c>
      <c r="C58" s="5092" t="s">
        <v>2892</v>
      </c>
      <c r="D58" s="5093"/>
      <c r="E58" s="5093"/>
      <c r="F58" s="5093"/>
      <c r="G58" s="5093"/>
      <c r="H58" s="5093"/>
      <c r="I58" s="5093"/>
      <c r="J58" s="5093"/>
      <c r="K58" s="5093"/>
      <c r="L58" s="5093"/>
      <c r="M58" s="5094"/>
    </row>
    <row r="59" spans="1:13" ht="47.25">
      <c r="A59" s="5122"/>
      <c r="B59" s="2160" t="s">
        <v>244</v>
      </c>
      <c r="C59" s="5092" t="s">
        <v>200</v>
      </c>
      <c r="D59" s="5093"/>
      <c r="E59" s="5093"/>
      <c r="F59" s="5093"/>
      <c r="G59" s="5093"/>
      <c r="H59" s="5093"/>
      <c r="I59" s="5093"/>
      <c r="J59" s="5093"/>
      <c r="K59" s="5093"/>
      <c r="L59" s="5093"/>
      <c r="M59" s="5094"/>
    </row>
    <row r="60" spans="1:13" ht="31.5">
      <c r="A60" s="2466" t="s">
        <v>2406</v>
      </c>
      <c r="B60" s="2485"/>
      <c r="C60" s="5090" t="s">
        <v>359</v>
      </c>
      <c r="D60" s="5091"/>
      <c r="E60" s="5091"/>
      <c r="F60" s="5091"/>
      <c r="G60" s="5091"/>
      <c r="H60" s="5091"/>
      <c r="I60" s="5091"/>
      <c r="J60" s="5091"/>
      <c r="K60" s="5091"/>
      <c r="L60" s="5091"/>
      <c r="M60" s="5048"/>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heetViews>
  <sheetFormatPr baseColWidth="10" defaultRowHeight="15"/>
  <sheetData>
    <row r="1" spans="1:13" ht="15.75">
      <c r="A1" s="2162"/>
      <c r="B1" s="5207" t="s">
        <v>2903</v>
      </c>
      <c r="C1" s="5208"/>
      <c r="D1" s="5208"/>
      <c r="E1" s="5208"/>
      <c r="F1" s="5208"/>
      <c r="G1" s="5208"/>
      <c r="H1" s="5208"/>
      <c r="I1" s="5208"/>
      <c r="J1" s="5208"/>
      <c r="K1" s="5208"/>
      <c r="L1" s="5208"/>
      <c r="M1" s="5209"/>
    </row>
    <row r="2" spans="1:13" ht="204.75">
      <c r="A2" s="5204" t="s">
        <v>2329</v>
      </c>
      <c r="B2" s="2488" t="s">
        <v>2330</v>
      </c>
      <c r="C2" s="5211" t="s">
        <v>1985</v>
      </c>
      <c r="D2" s="5212"/>
      <c r="E2" s="5212"/>
      <c r="F2" s="5212"/>
      <c r="G2" s="5212"/>
      <c r="H2" s="5212"/>
      <c r="I2" s="5212"/>
      <c r="J2" s="5212"/>
      <c r="K2" s="5212"/>
      <c r="L2" s="5212"/>
      <c r="M2" s="5213"/>
    </row>
    <row r="3" spans="1:13" ht="409.5">
      <c r="A3" s="5205"/>
      <c r="B3" s="2489" t="s">
        <v>2331</v>
      </c>
      <c r="C3" s="5217" t="s">
        <v>2904</v>
      </c>
      <c r="D3" s="5186"/>
      <c r="E3" s="5186"/>
      <c r="F3" s="5186"/>
      <c r="G3" s="5186"/>
      <c r="H3" s="5186"/>
      <c r="I3" s="5186"/>
      <c r="J3" s="5186"/>
      <c r="K3" s="5186"/>
      <c r="L3" s="5186"/>
      <c r="M3" s="5218"/>
    </row>
    <row r="4" spans="1:13" ht="47.25">
      <c r="A4" s="5205"/>
      <c r="B4" s="2192" t="s">
        <v>240</v>
      </c>
      <c r="C4" s="2468" t="s">
        <v>95</v>
      </c>
      <c r="D4" s="5049"/>
      <c r="E4" s="5049"/>
      <c r="F4" s="5086" t="s">
        <v>241</v>
      </c>
      <c r="G4" s="5086"/>
      <c r="H4" s="1562" t="s">
        <v>437</v>
      </c>
      <c r="I4" s="5087" t="s">
        <v>359</v>
      </c>
      <c r="J4" s="5088"/>
      <c r="K4" s="5088"/>
      <c r="L4" s="5088"/>
      <c r="M4" s="5089"/>
    </row>
    <row r="5" spans="1:13" ht="63">
      <c r="A5" s="5205"/>
      <c r="B5" s="2489" t="s">
        <v>2333</v>
      </c>
      <c r="C5" s="5217"/>
      <c r="D5" s="5186"/>
      <c r="E5" s="5186"/>
      <c r="F5" s="5186"/>
      <c r="G5" s="5186"/>
      <c r="H5" s="5186"/>
      <c r="I5" s="5186"/>
      <c r="J5" s="5186"/>
      <c r="K5" s="5186"/>
      <c r="L5" s="5186"/>
      <c r="M5" s="5218"/>
    </row>
    <row r="6" spans="1:13" ht="31.5">
      <c r="A6" s="5205"/>
      <c r="B6" s="2490" t="s">
        <v>2334</v>
      </c>
      <c r="C6" s="5219"/>
      <c r="D6" s="5220"/>
      <c r="E6" s="5220"/>
      <c r="F6" s="5220"/>
      <c r="G6" s="5220"/>
      <c r="H6" s="5186"/>
      <c r="I6" s="5220"/>
      <c r="J6" s="5220"/>
      <c r="K6" s="5220"/>
      <c r="L6" s="5220"/>
      <c r="M6" s="5221"/>
    </row>
    <row r="7" spans="1:13" ht="47.25">
      <c r="A7" s="5205"/>
      <c r="B7" s="2490" t="s">
        <v>2335</v>
      </c>
      <c r="C7" s="5222" t="s">
        <v>10</v>
      </c>
      <c r="D7" s="5223"/>
      <c r="E7" s="1837"/>
      <c r="F7" s="1837"/>
      <c r="G7" s="1838"/>
      <c r="H7" s="2494" t="s">
        <v>244</v>
      </c>
      <c r="I7" s="5224" t="s">
        <v>12</v>
      </c>
      <c r="J7" s="5224"/>
      <c r="K7" s="5224"/>
      <c r="L7" s="5224"/>
      <c r="M7" s="5225"/>
    </row>
    <row r="8" spans="1:13" ht="94.5">
      <c r="A8" s="5205"/>
      <c r="B8" s="5160" t="s">
        <v>2336</v>
      </c>
      <c r="C8" s="5164" t="s">
        <v>2905</v>
      </c>
      <c r="D8" s="5165"/>
      <c r="E8" s="1835"/>
      <c r="F8" s="1835"/>
      <c r="G8" s="1835"/>
      <c r="H8" s="1835"/>
      <c r="I8" s="1835"/>
      <c r="J8" s="1835"/>
      <c r="K8" s="1835"/>
      <c r="L8" s="1835"/>
      <c r="M8" s="2163"/>
    </row>
    <row r="9" spans="1:13" ht="15.75">
      <c r="A9" s="5205"/>
      <c r="B9" s="5160"/>
      <c r="C9" s="5166"/>
      <c r="D9" s="5167"/>
      <c r="E9" s="1443"/>
      <c r="F9" s="5161"/>
      <c r="G9" s="5161"/>
      <c r="H9" s="1443"/>
      <c r="I9" s="5161"/>
      <c r="J9" s="5161"/>
      <c r="K9" s="1443"/>
      <c r="L9" s="1443"/>
      <c r="M9" s="1754"/>
    </row>
    <row r="10" spans="1:13" ht="15.75">
      <c r="A10" s="5205"/>
      <c r="B10" s="5160"/>
      <c r="C10" s="5162" t="s">
        <v>2337</v>
      </c>
      <c r="D10" s="5163"/>
      <c r="E10" s="1646"/>
      <c r="F10" s="5163" t="s">
        <v>2337</v>
      </c>
      <c r="G10" s="5163"/>
      <c r="H10" s="1646"/>
      <c r="I10" s="5163" t="s">
        <v>2337</v>
      </c>
      <c r="J10" s="5163"/>
      <c r="K10" s="1646"/>
      <c r="L10" s="1646"/>
      <c r="M10" s="2164"/>
    </row>
    <row r="11" spans="1:13" ht="409.5">
      <c r="A11" s="5205"/>
      <c r="B11" s="2489" t="s">
        <v>2338</v>
      </c>
      <c r="C11" s="5157" t="s">
        <v>2906</v>
      </c>
      <c r="D11" s="5158"/>
      <c r="E11" s="5158"/>
      <c r="F11" s="5158"/>
      <c r="G11" s="5158"/>
      <c r="H11" s="5158"/>
      <c r="I11" s="5158"/>
      <c r="J11" s="5158"/>
      <c r="K11" s="5158"/>
      <c r="L11" s="5158"/>
      <c r="M11" s="5159"/>
    </row>
    <row r="12" spans="1:13" ht="409.5">
      <c r="A12" s="5205"/>
      <c r="B12" s="2192" t="s">
        <v>2689</v>
      </c>
      <c r="C12" s="5148" t="s">
        <v>2907</v>
      </c>
      <c r="D12" s="5149"/>
      <c r="E12" s="5149"/>
      <c r="F12" s="5149"/>
      <c r="G12" s="5149"/>
      <c r="H12" s="5149"/>
      <c r="I12" s="5149"/>
      <c r="J12" s="5149"/>
      <c r="K12" s="5149"/>
      <c r="L12" s="5149"/>
      <c r="M12" s="5056"/>
    </row>
    <row r="13" spans="1:13" ht="236.25">
      <c r="A13" s="5205"/>
      <c r="B13" s="2192" t="s">
        <v>2649</v>
      </c>
      <c r="C13" s="5150" t="s">
        <v>2877</v>
      </c>
      <c r="D13" s="5151"/>
      <c r="E13" s="5151"/>
      <c r="F13" s="5151"/>
      <c r="G13" s="5151"/>
      <c r="H13" s="5151"/>
      <c r="I13" s="5151"/>
      <c r="J13" s="5151"/>
      <c r="K13" s="5151"/>
      <c r="L13" s="5151"/>
      <c r="M13" s="5152"/>
    </row>
    <row r="14" spans="1:13" ht="252">
      <c r="A14" s="5206"/>
      <c r="B14" s="2142" t="s">
        <v>2651</v>
      </c>
      <c r="C14" s="5153" t="s">
        <v>69</v>
      </c>
      <c r="D14" s="5097"/>
      <c r="E14" s="2774" t="s">
        <v>108</v>
      </c>
      <c r="F14" s="5154" t="s">
        <v>2908</v>
      </c>
      <c r="G14" s="5155"/>
      <c r="H14" s="5155"/>
      <c r="I14" s="5155"/>
      <c r="J14" s="5155"/>
      <c r="K14" s="5155"/>
      <c r="L14" s="5155"/>
      <c r="M14" s="5156"/>
    </row>
    <row r="15" spans="1:13" ht="94.5">
      <c r="A15" s="5214" t="s">
        <v>2340</v>
      </c>
      <c r="B15" s="3601" t="s">
        <v>230</v>
      </c>
      <c r="C15" s="5191" t="s">
        <v>1471</v>
      </c>
      <c r="D15" s="5192"/>
      <c r="E15" s="5192"/>
      <c r="F15" s="5193"/>
      <c r="G15" s="5193"/>
      <c r="H15" s="5193"/>
      <c r="I15" s="5194"/>
      <c r="J15" s="3600"/>
      <c r="K15" s="3600"/>
      <c r="L15" s="2335"/>
      <c r="M15" s="2091"/>
    </row>
    <row r="16" spans="1:13" ht="189">
      <c r="A16" s="5215"/>
      <c r="B16" s="2077" t="s">
        <v>2652</v>
      </c>
      <c r="C16" s="5200" t="s">
        <v>1468</v>
      </c>
      <c r="D16" s="5201"/>
      <c r="E16" s="5201"/>
      <c r="F16" s="5201"/>
      <c r="G16" s="5201"/>
      <c r="H16" s="5201"/>
      <c r="I16" s="5201"/>
      <c r="J16" s="5201"/>
      <c r="K16" s="5201"/>
      <c r="L16" s="5201"/>
      <c r="M16" s="5202"/>
    </row>
    <row r="17" spans="1:13" ht="31.5">
      <c r="A17" s="5215"/>
      <c r="B17" s="5198" t="s">
        <v>2341</v>
      </c>
      <c r="C17" s="2158"/>
      <c r="D17" s="1550"/>
      <c r="E17" s="1550"/>
      <c r="F17" s="1550"/>
      <c r="G17" s="1550"/>
      <c r="H17" s="1550"/>
      <c r="I17" s="1550"/>
      <c r="J17" s="1550"/>
      <c r="K17" s="1550"/>
      <c r="L17" s="1550"/>
      <c r="M17" s="1787"/>
    </row>
    <row r="18" spans="1:13" ht="15.75">
      <c r="A18" s="5215"/>
      <c r="B18" s="5198"/>
      <c r="C18" s="2148" t="s">
        <v>2342</v>
      </c>
      <c r="D18" s="1644"/>
      <c r="E18" s="133" t="s">
        <v>2343</v>
      </c>
      <c r="F18" s="1644"/>
      <c r="G18" s="133" t="s">
        <v>2344</v>
      </c>
      <c r="H18" s="1644"/>
      <c r="I18" s="133" t="s">
        <v>2345</v>
      </c>
      <c r="J18" s="1644"/>
      <c r="K18" s="133"/>
      <c r="L18" s="133"/>
      <c r="M18" s="1788"/>
    </row>
    <row r="19" spans="1:13" ht="15.75">
      <c r="A19" s="5215"/>
      <c r="B19" s="5198"/>
      <c r="C19" s="2148" t="s">
        <v>2346</v>
      </c>
      <c r="D19" s="1644"/>
      <c r="E19" s="133" t="s">
        <v>2347</v>
      </c>
      <c r="F19" s="1644"/>
      <c r="G19" s="133" t="s">
        <v>2348</v>
      </c>
      <c r="H19" s="1644"/>
      <c r="I19" s="133"/>
      <c r="J19" s="133"/>
      <c r="K19" s="133"/>
      <c r="L19" s="133"/>
      <c r="M19" s="1788"/>
    </row>
    <row r="20" spans="1:13" ht="15.75">
      <c r="A20" s="5215"/>
      <c r="B20" s="5198"/>
      <c r="C20" s="2148" t="s">
        <v>2349</v>
      </c>
      <c r="D20" s="3386"/>
      <c r="E20" s="133" t="s">
        <v>2350</v>
      </c>
      <c r="F20" s="1644"/>
      <c r="G20" s="133"/>
      <c r="H20" s="1644"/>
      <c r="I20" s="133"/>
      <c r="J20" s="133"/>
      <c r="K20" s="133"/>
      <c r="L20" s="133"/>
      <c r="M20" s="1788"/>
    </row>
    <row r="21" spans="1:13" ht="15.75">
      <c r="A21" s="5215"/>
      <c r="B21" s="5198"/>
      <c r="C21" s="2148" t="s">
        <v>105</v>
      </c>
      <c r="D21" s="1553" t="s">
        <v>2351</v>
      </c>
      <c r="E21" s="133" t="s">
        <v>2352</v>
      </c>
      <c r="F21" s="1577" t="s">
        <v>2848</v>
      </c>
      <c r="G21" s="1577"/>
      <c r="H21" s="1577"/>
      <c r="I21" s="1577"/>
      <c r="J21" s="1577"/>
      <c r="K21" s="1577"/>
      <c r="L21" s="2495"/>
      <c r="M21" s="2165"/>
    </row>
    <row r="22" spans="1:13" ht="15.75">
      <c r="A22" s="5215"/>
      <c r="B22" s="5199"/>
      <c r="C22" s="2166"/>
      <c r="D22" s="1840"/>
      <c r="E22" s="1840"/>
      <c r="F22" s="1840"/>
      <c r="G22" s="1840"/>
      <c r="H22" s="1840"/>
      <c r="I22" s="1840"/>
      <c r="J22" s="1840"/>
      <c r="K22" s="1840"/>
      <c r="L22" s="1840"/>
      <c r="M22" s="2167"/>
    </row>
    <row r="23" spans="1:13" ht="47.25">
      <c r="A23" s="5215"/>
      <c r="B23" s="5160" t="s">
        <v>2354</v>
      </c>
      <c r="C23" s="2148"/>
      <c r="D23" s="133"/>
      <c r="E23" s="133"/>
      <c r="F23" s="133"/>
      <c r="G23" s="133"/>
      <c r="H23" s="133"/>
      <c r="I23" s="133"/>
      <c r="J23" s="133"/>
      <c r="K23" s="133"/>
      <c r="L23" s="1443"/>
      <c r="M23" s="1754"/>
    </row>
    <row r="24" spans="1:13" ht="15.75">
      <c r="A24" s="5215"/>
      <c r="B24" s="5160"/>
      <c r="C24" s="2168" t="s">
        <v>2355</v>
      </c>
      <c r="D24" s="1644"/>
      <c r="E24" s="133"/>
      <c r="F24" s="1644" t="s">
        <v>2356</v>
      </c>
      <c r="G24" s="1644" t="s">
        <v>2351</v>
      </c>
      <c r="H24" s="133"/>
      <c r="I24" s="1644" t="s">
        <v>2357</v>
      </c>
      <c r="J24" s="1644"/>
      <c r="K24" s="133"/>
      <c r="L24" s="1443"/>
      <c r="M24" s="1754"/>
    </row>
    <row r="25" spans="1:13" ht="15.75">
      <c r="A25" s="5215"/>
      <c r="B25" s="5160"/>
      <c r="C25" s="2168" t="s">
        <v>2358</v>
      </c>
      <c r="D25" s="1646"/>
      <c r="E25" s="1443"/>
      <c r="F25" s="1644" t="s">
        <v>2359</v>
      </c>
      <c r="G25" s="1644"/>
      <c r="H25" s="1443"/>
      <c r="I25" s="1646"/>
      <c r="J25" s="1646"/>
      <c r="K25" s="1443"/>
      <c r="L25" s="1443"/>
      <c r="M25" s="1754"/>
    </row>
    <row r="26" spans="1:13" ht="15.75">
      <c r="A26" s="5215"/>
      <c r="B26" s="5216"/>
      <c r="C26" s="2148"/>
      <c r="D26" s="133"/>
      <c r="E26" s="133"/>
      <c r="F26" s="133"/>
      <c r="G26" s="133"/>
      <c r="H26" s="133"/>
      <c r="I26" s="133"/>
      <c r="J26" s="133"/>
      <c r="K26" s="133"/>
      <c r="L26" s="1443"/>
      <c r="M26" s="1754"/>
    </row>
    <row r="27" spans="1:13" ht="31.5">
      <c r="A27" s="5215"/>
      <c r="B27" s="5196" t="s">
        <v>2360</v>
      </c>
      <c r="C27" s="2169"/>
      <c r="D27" s="1841"/>
      <c r="E27" s="1841"/>
      <c r="F27" s="1841"/>
      <c r="G27" s="1841"/>
      <c r="H27" s="1841"/>
      <c r="I27" s="1841"/>
      <c r="J27" s="1841"/>
      <c r="K27" s="1841"/>
      <c r="L27" s="1841"/>
      <c r="M27" s="2170"/>
    </row>
    <row r="28" spans="1:13" ht="15.75">
      <c r="A28" s="5215"/>
      <c r="B28" s="5197"/>
      <c r="C28" s="2168" t="s">
        <v>2361</v>
      </c>
      <c r="D28" s="1647">
        <v>1</v>
      </c>
      <c r="E28" s="133"/>
      <c r="F28" s="1648" t="s">
        <v>2362</v>
      </c>
      <c r="G28" s="1644">
        <v>2022</v>
      </c>
      <c r="H28" s="133"/>
      <c r="I28" s="1648" t="s">
        <v>2363</v>
      </c>
      <c r="J28" s="1644" t="s">
        <v>2898</v>
      </c>
      <c r="K28" s="133"/>
      <c r="L28" s="133"/>
      <c r="M28" s="1788"/>
    </row>
    <row r="29" spans="1:13" ht="15.75">
      <c r="A29" s="5215"/>
      <c r="B29" s="5197"/>
      <c r="C29" s="2148"/>
      <c r="D29" s="133"/>
      <c r="E29" s="133"/>
      <c r="F29" s="133"/>
      <c r="G29" s="133"/>
      <c r="H29" s="133"/>
      <c r="I29" s="133"/>
      <c r="J29" s="133"/>
      <c r="K29" s="133"/>
      <c r="L29" s="133"/>
      <c r="M29" s="1788"/>
    </row>
    <row r="30" spans="1:13" ht="31.5">
      <c r="A30" s="5215"/>
      <c r="B30" s="5160" t="s">
        <v>2364</v>
      </c>
      <c r="C30" s="2171"/>
      <c r="D30" s="1842"/>
      <c r="E30" s="1842"/>
      <c r="F30" s="1842"/>
      <c r="G30" s="1842"/>
      <c r="H30" s="1842"/>
      <c r="I30" s="1842"/>
      <c r="J30" s="1842"/>
      <c r="K30" s="1842"/>
      <c r="L30" s="1835"/>
      <c r="M30" s="2163"/>
    </row>
    <row r="31" spans="1:13" ht="15.75">
      <c r="A31" s="5215"/>
      <c r="B31" s="5160"/>
      <c r="C31" s="2168" t="s">
        <v>2365</v>
      </c>
      <c r="D31" s="1650">
        <v>2023</v>
      </c>
      <c r="E31" s="1582"/>
      <c r="F31" s="1644" t="s">
        <v>2366</v>
      </c>
      <c r="G31" s="1649" t="s">
        <v>2457</v>
      </c>
      <c r="H31" s="1582"/>
      <c r="I31" s="1578"/>
      <c r="J31" s="1582"/>
      <c r="K31" s="1582"/>
      <c r="L31" s="1443"/>
      <c r="M31" s="1754"/>
    </row>
    <row r="32" spans="1:13" ht="15.75">
      <c r="A32" s="5215"/>
      <c r="B32" s="5216"/>
      <c r="C32" s="2148"/>
      <c r="D32" s="1584"/>
      <c r="E32" s="1582"/>
      <c r="F32" s="133"/>
      <c r="G32" s="1582"/>
      <c r="H32" s="1582"/>
      <c r="I32" s="1578"/>
      <c r="J32" s="1582"/>
      <c r="K32" s="1582"/>
      <c r="L32" s="1443"/>
      <c r="M32" s="1754"/>
    </row>
    <row r="33" spans="1:13" ht="15.75">
      <c r="A33" s="5215"/>
      <c r="B33" s="5196" t="s">
        <v>2367</v>
      </c>
      <c r="C33" s="2172"/>
      <c r="D33" s="1839"/>
      <c r="E33" s="1839"/>
      <c r="F33" s="1839"/>
      <c r="G33" s="1839"/>
      <c r="H33" s="1839"/>
      <c r="I33" s="1839"/>
      <c r="J33" s="1839"/>
      <c r="K33" s="1839"/>
      <c r="L33" s="1839"/>
      <c r="M33" s="2173"/>
    </row>
    <row r="34" spans="1:13" ht="15.75">
      <c r="A34" s="5215"/>
      <c r="B34" s="5197"/>
      <c r="C34" s="1820"/>
      <c r="D34" s="2157" t="s">
        <v>2368</v>
      </c>
      <c r="E34" s="2157">
        <v>2023</v>
      </c>
      <c r="F34" s="2157" t="s">
        <v>2369</v>
      </c>
      <c r="G34" s="2157">
        <v>2024</v>
      </c>
      <c r="H34" s="2156" t="s">
        <v>2370</v>
      </c>
      <c r="I34" s="2156">
        <v>2025</v>
      </c>
      <c r="J34" s="2156" t="s">
        <v>2371</v>
      </c>
      <c r="K34" s="2157">
        <v>2026</v>
      </c>
      <c r="L34" s="2157" t="s">
        <v>2372</v>
      </c>
      <c r="M34" s="1834">
        <v>2027</v>
      </c>
    </row>
    <row r="35" spans="1:13" ht="15.75">
      <c r="A35" s="5215"/>
      <c r="B35" s="5197"/>
      <c r="C35" s="1820"/>
      <c r="D35" s="4713"/>
      <c r="E35" s="1846">
        <v>1</v>
      </c>
      <c r="F35" s="1651"/>
      <c r="G35" s="1651">
        <v>1</v>
      </c>
      <c r="H35" s="1651"/>
      <c r="I35" s="1651">
        <v>1</v>
      </c>
      <c r="J35" s="1651"/>
      <c r="K35" s="1651">
        <v>1</v>
      </c>
      <c r="L35" s="1651"/>
      <c r="M35" s="2174">
        <v>1</v>
      </c>
    </row>
    <row r="36" spans="1:13" ht="15.75">
      <c r="A36" s="5215"/>
      <c r="B36" s="5197"/>
      <c r="C36" s="1820"/>
      <c r="D36" s="2157" t="s">
        <v>2373</v>
      </c>
      <c r="E36" s="2157">
        <v>2028</v>
      </c>
      <c r="F36" s="2157" t="s">
        <v>2374</v>
      </c>
      <c r="G36" s="2157">
        <v>2029</v>
      </c>
      <c r="H36" s="2156" t="s">
        <v>2375</v>
      </c>
      <c r="I36" s="2157">
        <v>2030</v>
      </c>
      <c r="J36" s="2156" t="s">
        <v>2376</v>
      </c>
      <c r="K36" s="2157">
        <v>2031</v>
      </c>
      <c r="L36" s="2157" t="s">
        <v>2377</v>
      </c>
      <c r="M36" s="1834">
        <v>2032</v>
      </c>
    </row>
    <row r="37" spans="1:13" ht="15.75">
      <c r="A37" s="5215"/>
      <c r="B37" s="5197"/>
      <c r="C37" s="1820"/>
      <c r="D37" s="4713"/>
      <c r="E37" s="1846">
        <v>1</v>
      </c>
      <c r="F37" s="1651"/>
      <c r="G37" s="1651">
        <v>1</v>
      </c>
      <c r="H37" s="1651"/>
      <c r="I37" s="1651">
        <v>1</v>
      </c>
      <c r="J37" s="1651"/>
      <c r="K37" s="1651">
        <v>1</v>
      </c>
      <c r="L37" s="1651"/>
      <c r="M37" s="2174">
        <v>1</v>
      </c>
    </row>
    <row r="38" spans="1:13" ht="15.75">
      <c r="A38" s="5215"/>
      <c r="B38" s="5197"/>
      <c r="C38" s="1820"/>
      <c r="D38" s="2157" t="s">
        <v>2378</v>
      </c>
      <c r="E38" s="2157">
        <v>2033</v>
      </c>
      <c r="F38" s="2157" t="s">
        <v>2379</v>
      </c>
      <c r="G38" s="2157">
        <v>2034</v>
      </c>
      <c r="H38" s="2156" t="s">
        <v>2380</v>
      </c>
      <c r="I38" s="2157">
        <v>2035</v>
      </c>
      <c r="J38" s="2156" t="s">
        <v>2381</v>
      </c>
      <c r="K38" s="2157">
        <v>2036</v>
      </c>
      <c r="L38" s="2157" t="s">
        <v>2382</v>
      </c>
      <c r="M38" s="1834">
        <v>2037</v>
      </c>
    </row>
    <row r="39" spans="1:13" ht="15.75">
      <c r="A39" s="5215"/>
      <c r="B39" s="5197"/>
      <c r="C39" s="1820"/>
      <c r="D39" s="4713"/>
      <c r="E39" s="1846">
        <v>1</v>
      </c>
      <c r="F39" s="1651"/>
      <c r="G39" s="1651">
        <v>1</v>
      </c>
      <c r="H39" s="1651"/>
      <c r="I39" s="1651">
        <v>1</v>
      </c>
      <c r="J39" s="1651"/>
      <c r="K39" s="1651">
        <v>1</v>
      </c>
      <c r="L39" s="1651"/>
      <c r="M39" s="2174">
        <v>1</v>
      </c>
    </row>
    <row r="40" spans="1:13" ht="15.75">
      <c r="A40" s="5215"/>
      <c r="B40" s="5197"/>
      <c r="C40" s="1820"/>
      <c r="D40" s="2157" t="s">
        <v>2383</v>
      </c>
      <c r="E40" s="2157">
        <v>2038</v>
      </c>
      <c r="F40" s="2157" t="s">
        <v>2384</v>
      </c>
      <c r="G40" s="2155" t="s">
        <v>359</v>
      </c>
      <c r="H40" s="2155"/>
      <c r="I40" s="2155"/>
      <c r="J40" s="2155" t="s">
        <v>359</v>
      </c>
      <c r="K40" s="2155" t="s">
        <v>359</v>
      </c>
      <c r="L40" s="2155" t="s">
        <v>359</v>
      </c>
      <c r="M40" s="1782" t="s">
        <v>359</v>
      </c>
    </row>
    <row r="41" spans="1:13" ht="15.75">
      <c r="A41" s="5215"/>
      <c r="B41" s="5197"/>
      <c r="C41" s="1820"/>
      <c r="D41" s="4713"/>
      <c r="E41" s="1846">
        <v>1</v>
      </c>
      <c r="F41" s="5195">
        <v>1</v>
      </c>
      <c r="G41" s="5195"/>
      <c r="H41" s="5203"/>
      <c r="I41" s="5203"/>
      <c r="J41" s="2155" t="s">
        <v>359</v>
      </c>
      <c r="K41" s="2155" t="s">
        <v>359</v>
      </c>
      <c r="L41" s="2155" t="s">
        <v>359</v>
      </c>
      <c r="M41" s="1782" t="s">
        <v>359</v>
      </c>
    </row>
    <row r="42" spans="1:13" ht="15.75">
      <c r="A42" s="5215"/>
      <c r="B42" s="5197"/>
      <c r="C42" s="1820"/>
      <c r="D42" s="1443"/>
      <c r="E42" s="1443"/>
      <c r="F42" s="1443"/>
      <c r="G42" s="1443"/>
      <c r="H42" s="5210"/>
      <c r="I42" s="5210"/>
      <c r="J42" s="2496"/>
      <c r="K42" s="1550"/>
      <c r="L42" s="2496"/>
      <c r="M42" s="1787"/>
    </row>
    <row r="43" spans="1:13" ht="47.25">
      <c r="A43" s="5215"/>
      <c r="B43" s="5160" t="s">
        <v>2385</v>
      </c>
      <c r="C43" s="2169"/>
      <c r="D43" s="1841"/>
      <c r="E43" s="1841"/>
      <c r="F43" s="1841"/>
      <c r="G43" s="1841"/>
      <c r="H43" s="1841"/>
      <c r="I43" s="1841"/>
      <c r="J43" s="1841"/>
      <c r="K43" s="1841"/>
      <c r="L43" s="1835"/>
      <c r="M43" s="2163"/>
    </row>
    <row r="44" spans="1:13" ht="15.75">
      <c r="A44" s="5215"/>
      <c r="B44" s="5160"/>
      <c r="C44" s="2081"/>
      <c r="D44" s="1645" t="s">
        <v>93</v>
      </c>
      <c r="E44" s="1844" t="s">
        <v>95</v>
      </c>
      <c r="F44" s="5185" t="s">
        <v>2386</v>
      </c>
      <c r="G44" s="5186"/>
      <c r="H44" s="5186"/>
      <c r="I44" s="5186"/>
      <c r="J44" s="5187"/>
      <c r="K44" s="1644" t="s">
        <v>2387</v>
      </c>
      <c r="L44" s="5163"/>
      <c r="M44" s="5171"/>
    </row>
    <row r="45" spans="1:13" ht="15.75">
      <c r="A45" s="5215"/>
      <c r="B45" s="5160"/>
      <c r="C45" s="2081"/>
      <c r="D45" s="1646"/>
      <c r="E45" s="1843" t="s">
        <v>2351</v>
      </c>
      <c r="F45" s="5185"/>
      <c r="G45" s="5186"/>
      <c r="H45" s="5186"/>
      <c r="I45" s="5186"/>
      <c r="J45" s="5187"/>
      <c r="K45" s="1646"/>
      <c r="L45" s="5163"/>
      <c r="M45" s="5171"/>
    </row>
    <row r="46" spans="1:13" ht="15.75">
      <c r="A46" s="5215"/>
      <c r="B46" s="5160"/>
      <c r="C46" s="2175"/>
      <c r="D46" s="1836"/>
      <c r="E46" s="1836"/>
      <c r="F46" s="1836"/>
      <c r="G46" s="1836"/>
      <c r="H46" s="1836"/>
      <c r="I46" s="1836"/>
      <c r="J46" s="1836"/>
      <c r="K46" s="1836"/>
      <c r="L46" s="1836"/>
      <c r="M46" s="2042"/>
    </row>
    <row r="47" spans="1:13" ht="252">
      <c r="A47" s="5215"/>
      <c r="B47" s="2491" t="s">
        <v>2388</v>
      </c>
      <c r="C47" s="5172" t="s">
        <v>2909</v>
      </c>
      <c r="D47" s="5173"/>
      <c r="E47" s="5173"/>
      <c r="F47" s="5173"/>
      <c r="G47" s="5173"/>
      <c r="H47" s="5173"/>
      <c r="I47" s="5173"/>
      <c r="J47" s="5173"/>
      <c r="K47" s="5173"/>
      <c r="L47" s="5173"/>
      <c r="M47" s="5174"/>
    </row>
    <row r="48" spans="1:13" ht="47.25">
      <c r="A48" s="5215"/>
      <c r="B48" s="2490" t="s">
        <v>2390</v>
      </c>
      <c r="C48" s="5175" t="s">
        <v>2910</v>
      </c>
      <c r="D48" s="5176"/>
      <c r="E48" s="5176"/>
      <c r="F48" s="5176"/>
      <c r="G48" s="5176"/>
      <c r="H48" s="5176"/>
      <c r="I48" s="5176"/>
      <c r="J48" s="5176"/>
      <c r="K48" s="5176"/>
      <c r="L48" s="5176"/>
      <c r="M48" s="5177"/>
    </row>
    <row r="49" spans="1:13" ht="31.5">
      <c r="A49" s="5215"/>
      <c r="B49" s="2490" t="s">
        <v>2392</v>
      </c>
      <c r="C49" s="5079">
        <v>10</v>
      </c>
      <c r="D49" s="5080"/>
      <c r="E49" s="5080"/>
      <c r="F49" s="5080"/>
      <c r="G49" s="5080"/>
      <c r="H49" s="5080"/>
      <c r="I49" s="5080"/>
      <c r="J49" s="5080"/>
      <c r="K49" s="5080"/>
      <c r="L49" s="5080"/>
      <c r="M49" s="5081"/>
    </row>
    <row r="50" spans="1:13" ht="31.5">
      <c r="A50" s="5215"/>
      <c r="B50" s="2490" t="s">
        <v>2393</v>
      </c>
      <c r="C50" s="4703">
        <v>2020</v>
      </c>
      <c r="D50" s="4704"/>
      <c r="E50" s="4704"/>
      <c r="F50" s="4704"/>
      <c r="G50" s="4704"/>
      <c r="H50" s="4704"/>
      <c r="I50" s="4704"/>
      <c r="J50" s="4704"/>
      <c r="K50" s="4704"/>
      <c r="L50" s="4704"/>
      <c r="M50" s="4714"/>
    </row>
    <row r="51" spans="1:13" ht="63">
      <c r="A51" s="5188" t="s">
        <v>2394</v>
      </c>
      <c r="B51" s="2490" t="s">
        <v>2395</v>
      </c>
      <c r="C51" s="5178" t="s">
        <v>471</v>
      </c>
      <c r="D51" s="5179"/>
      <c r="E51" s="5179"/>
      <c r="F51" s="5179"/>
      <c r="G51" s="5179"/>
      <c r="H51" s="5179"/>
      <c r="I51" s="5179"/>
      <c r="J51" s="5179"/>
      <c r="K51" s="5179"/>
      <c r="L51" s="5179"/>
      <c r="M51" s="5180"/>
    </row>
    <row r="52" spans="1:13" ht="63">
      <c r="A52" s="5188"/>
      <c r="B52" s="2490" t="s">
        <v>2396</v>
      </c>
      <c r="C52" s="5178" t="s">
        <v>2901</v>
      </c>
      <c r="D52" s="5179"/>
      <c r="E52" s="5179"/>
      <c r="F52" s="5179"/>
      <c r="G52" s="5179"/>
      <c r="H52" s="5179"/>
      <c r="I52" s="5179"/>
      <c r="J52" s="5179"/>
      <c r="K52" s="5179"/>
      <c r="L52" s="5179"/>
      <c r="M52" s="5180"/>
    </row>
    <row r="53" spans="1:13" ht="47.25">
      <c r="A53" s="5188"/>
      <c r="B53" s="2490" t="s">
        <v>2398</v>
      </c>
      <c r="C53" s="5178" t="s">
        <v>459</v>
      </c>
      <c r="D53" s="5179"/>
      <c r="E53" s="5179"/>
      <c r="F53" s="5179"/>
      <c r="G53" s="5179"/>
      <c r="H53" s="5179"/>
      <c r="I53" s="5179"/>
      <c r="J53" s="5179"/>
      <c r="K53" s="5179"/>
      <c r="L53" s="5179"/>
      <c r="M53" s="5180"/>
    </row>
    <row r="54" spans="1:13" ht="78.75">
      <c r="A54" s="5188"/>
      <c r="B54" s="2490" t="s">
        <v>2399</v>
      </c>
      <c r="C54" s="5181" t="s">
        <v>2902</v>
      </c>
      <c r="D54" s="5077"/>
      <c r="E54" s="5077"/>
      <c r="F54" s="5077"/>
      <c r="G54" s="5077"/>
      <c r="H54" s="5077"/>
      <c r="I54" s="5077"/>
      <c r="J54" s="5077"/>
      <c r="K54" s="5077"/>
      <c r="L54" s="5077"/>
      <c r="M54" s="5078"/>
    </row>
    <row r="55" spans="1:13" ht="38.25">
      <c r="A55" s="5188"/>
      <c r="B55" s="2490" t="s">
        <v>2400</v>
      </c>
      <c r="C55" s="5182" t="s">
        <v>472</v>
      </c>
      <c r="D55" s="5183"/>
      <c r="E55" s="5183"/>
      <c r="F55" s="5183"/>
      <c r="G55" s="5183"/>
      <c r="H55" s="5183"/>
      <c r="I55" s="5183"/>
      <c r="J55" s="5183"/>
      <c r="K55" s="5183"/>
      <c r="L55" s="5183"/>
      <c r="M55" s="5184"/>
    </row>
    <row r="56" spans="1:13" ht="15.75">
      <c r="A56" s="5188"/>
      <c r="B56" s="2490" t="s">
        <v>2401</v>
      </c>
      <c r="C56" s="5178">
        <v>3502524472</v>
      </c>
      <c r="D56" s="5179"/>
      <c r="E56" s="5179"/>
      <c r="F56" s="5179"/>
      <c r="G56" s="5179"/>
      <c r="H56" s="5179"/>
      <c r="I56" s="5179"/>
      <c r="J56" s="5179"/>
      <c r="K56" s="5179"/>
      <c r="L56" s="5179"/>
      <c r="M56" s="5180"/>
    </row>
    <row r="57" spans="1:13" ht="141.75">
      <c r="A57" s="5188" t="s">
        <v>2402</v>
      </c>
      <c r="B57" s="2492" t="s">
        <v>2403</v>
      </c>
      <c r="C57" s="5164" t="s">
        <v>2807</v>
      </c>
      <c r="D57" s="5189"/>
      <c r="E57" s="5189"/>
      <c r="F57" s="5189"/>
      <c r="G57" s="5189"/>
      <c r="H57" s="5189"/>
      <c r="I57" s="5189"/>
      <c r="J57" s="5189"/>
      <c r="K57" s="5189"/>
      <c r="L57" s="5189"/>
      <c r="M57" s="5190"/>
    </row>
    <row r="58" spans="1:13" ht="47.25">
      <c r="A58" s="5188"/>
      <c r="B58" s="2492" t="s">
        <v>2404</v>
      </c>
      <c r="C58" s="5164" t="s">
        <v>2892</v>
      </c>
      <c r="D58" s="5189"/>
      <c r="E58" s="5189"/>
      <c r="F58" s="5189"/>
      <c r="G58" s="5189"/>
      <c r="H58" s="5189"/>
      <c r="I58" s="5189"/>
      <c r="J58" s="5189"/>
      <c r="K58" s="5189"/>
      <c r="L58" s="5189"/>
      <c r="M58" s="5190"/>
    </row>
    <row r="59" spans="1:13" ht="47.25">
      <c r="A59" s="5188"/>
      <c r="B59" s="2492" t="s">
        <v>244</v>
      </c>
      <c r="C59" s="5164" t="s">
        <v>200</v>
      </c>
      <c r="D59" s="5189"/>
      <c r="E59" s="5189"/>
      <c r="F59" s="5189"/>
      <c r="G59" s="5189"/>
      <c r="H59" s="5189"/>
      <c r="I59" s="5189"/>
      <c r="J59" s="5189"/>
      <c r="K59" s="5189"/>
      <c r="L59" s="5189"/>
      <c r="M59" s="5190"/>
    </row>
    <row r="60" spans="1:13" ht="31.5">
      <c r="A60" s="2487" t="s">
        <v>2406</v>
      </c>
      <c r="B60" s="2493"/>
      <c r="C60" s="5168" t="s">
        <v>359</v>
      </c>
      <c r="D60" s="5169"/>
      <c r="E60" s="5169"/>
      <c r="F60" s="5169"/>
      <c r="G60" s="5169"/>
      <c r="H60" s="5169"/>
      <c r="I60" s="5169"/>
      <c r="J60" s="5169"/>
      <c r="K60" s="5169"/>
      <c r="L60" s="5169"/>
      <c r="M60" s="517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EL203"/>
  <sheetViews>
    <sheetView tabSelected="1" zoomScale="73" zoomScaleNormal="73" workbookViewId="0">
      <pane ySplit="11" topLeftCell="A12" activePane="bottomLeft" state="frozen"/>
      <selection pane="bottomLeft" activeCell="B9" sqref="B9:B11"/>
    </sheetView>
  </sheetViews>
  <sheetFormatPr baseColWidth="10" defaultColWidth="11.42578125" defaultRowHeight="168.75" customHeight="1"/>
  <cols>
    <col min="1" max="1" width="31.42578125" style="4633" customWidth="1"/>
    <col min="2" max="2" width="24.42578125" style="4633" customWidth="1"/>
    <col min="3" max="3" width="49.42578125" style="4633" customWidth="1"/>
    <col min="4" max="4" width="11.42578125" style="4633" customWidth="1"/>
    <col min="5" max="5" width="32.42578125" style="4633" customWidth="1"/>
    <col min="6" max="6" width="49.42578125" style="4633" customWidth="1"/>
    <col min="7" max="7" width="13.28515625" style="4633" customWidth="1"/>
    <col min="8" max="8" width="12.7109375" style="4633" customWidth="1"/>
    <col min="9" max="10" width="11.42578125" style="4633" customWidth="1"/>
    <col min="11" max="11" width="12.5703125" style="4633" customWidth="1"/>
    <col min="12" max="12" width="12.42578125" style="4633" customWidth="1"/>
    <col min="13" max="29" width="11.42578125" style="4633" customWidth="1"/>
    <col min="30" max="30" width="11.42578125" style="4633" hidden="1" customWidth="1"/>
    <col min="31" max="31" width="41.140625" style="4633" customWidth="1"/>
    <col min="32" max="32" width="11.42578125" style="4667" customWidth="1"/>
    <col min="33" max="33" width="32.42578125" style="4633" customWidth="1"/>
    <col min="34" max="34" width="50.28515625" style="4633" customWidth="1"/>
    <col min="35" max="35" width="14.140625" style="4633" customWidth="1"/>
    <col min="36" max="36" width="49.42578125" style="4633" customWidth="1"/>
    <col min="37" max="37" width="12" style="4633" customWidth="1"/>
    <col min="38" max="44" width="11.42578125" style="4633" customWidth="1"/>
    <col min="45" max="61" width="15.140625" style="4633" customWidth="1"/>
    <col min="62" max="63" width="17.140625" style="4635" customWidth="1"/>
    <col min="64" max="67" width="17.140625" style="4633" customWidth="1"/>
    <col min="68" max="68" width="17.140625" style="4634" customWidth="1"/>
    <col min="69" max="71" width="17.140625" style="4633" customWidth="1"/>
    <col min="72" max="72" width="17.140625" style="4634" customWidth="1"/>
    <col min="73" max="75" width="17.140625" style="4633" customWidth="1"/>
    <col min="76" max="76" width="17.140625" style="4634" customWidth="1"/>
    <col min="77" max="77" width="17.140625" style="4633" customWidth="1"/>
    <col min="78" max="78" width="20.42578125" style="4633" customWidth="1"/>
    <col min="79" max="79" width="17.140625" style="4633" customWidth="1"/>
    <col min="80" max="80" width="17.140625" style="4634" customWidth="1"/>
    <col min="81" max="81" width="17.140625" style="4633" customWidth="1"/>
    <col min="82" max="82" width="20" style="4633" customWidth="1"/>
    <col min="83" max="83" width="17.140625" style="4633" customWidth="1"/>
    <col min="84" max="84" width="17.140625" style="4634" customWidth="1"/>
    <col min="85" max="85" width="17.140625" style="4633" customWidth="1"/>
    <col min="86" max="86" width="17.140625" style="4635" customWidth="1"/>
    <col min="87" max="87" width="17.140625" style="4633" customWidth="1"/>
    <col min="88" max="88" width="17.140625" style="4634" customWidth="1"/>
    <col min="89" max="89" width="17.140625" style="4633" customWidth="1"/>
    <col min="90" max="90" width="17.140625" style="4635" customWidth="1"/>
    <col min="91" max="91" width="17.140625" style="4633" customWidth="1"/>
    <col min="92" max="92" width="17.140625" style="4634" customWidth="1"/>
    <col min="93" max="93" width="17.140625" style="4633" customWidth="1"/>
    <col min="94" max="94" width="17.140625" style="4635" customWidth="1"/>
    <col min="95" max="95" width="17.140625" style="4633" customWidth="1"/>
    <col min="96" max="96" width="17.140625" style="4634" customWidth="1"/>
    <col min="97" max="97" width="17.140625" style="4633" customWidth="1"/>
    <col min="98" max="98" width="17.140625" style="4635" customWidth="1"/>
    <col min="99" max="99" width="17.140625" style="4633" customWidth="1"/>
    <col min="100" max="100" width="17.140625" style="4634" customWidth="1"/>
    <col min="101" max="103" width="17.140625" style="4633" customWidth="1"/>
    <col min="104" max="104" width="17.140625" style="4634" customWidth="1"/>
    <col min="105" max="107" width="17.140625" style="4633" customWidth="1"/>
    <col min="108" max="108" width="17.140625" style="4634" customWidth="1"/>
    <col min="109" max="111" width="17.140625" style="4633" customWidth="1"/>
    <col min="112" max="112" width="17.140625" style="4634" customWidth="1"/>
    <col min="113" max="115" width="17.140625" style="4633" customWidth="1"/>
    <col min="116" max="116" width="17.140625" style="4634" customWidth="1"/>
    <col min="117" max="119" width="17.140625" style="4633" customWidth="1"/>
    <col min="120" max="120" width="17.140625" style="4634" customWidth="1"/>
    <col min="121" max="123" width="17.140625" style="4633" customWidth="1"/>
    <col min="124" max="124" width="17.140625" style="4634" customWidth="1"/>
    <col min="125" max="125" width="17.140625" style="4633" customWidth="1"/>
    <col min="126" max="126" width="19.85546875" style="4635" customWidth="1"/>
    <col min="127" max="127" width="11.42578125" style="4633" customWidth="1"/>
    <col min="128" max="128" width="9.140625" style="4633"/>
    <col min="129" max="133" width="11.42578125" style="4633" customWidth="1"/>
    <col min="134" max="134" width="18.7109375" style="4633" customWidth="1"/>
    <col min="135" max="135" width="13.140625" style="4633" customWidth="1"/>
    <col min="136" max="138" width="11.42578125" style="4633" customWidth="1"/>
    <col min="139" max="16376" width="11.42578125" style="4633"/>
    <col min="16377" max="16380" width="11.42578125" style="4633" bestFit="1" customWidth="1"/>
    <col min="16381" max="16384" width="11.42578125" style="4633"/>
  </cols>
  <sheetData>
    <row r="1" spans="1:142" ht="15.75">
      <c r="A1" s="5508" t="s">
        <v>1301</v>
      </c>
      <c r="B1" s="5509"/>
      <c r="C1" s="5509"/>
      <c r="D1" s="5509"/>
      <c r="E1" s="5509"/>
      <c r="F1" s="5509"/>
      <c r="G1" s="5509"/>
      <c r="H1" s="5509"/>
      <c r="I1" s="5509"/>
      <c r="J1" s="5509"/>
      <c r="K1" s="5509"/>
      <c r="L1" s="5509"/>
      <c r="M1" s="5509"/>
      <c r="N1" s="5509"/>
      <c r="O1" s="5509"/>
      <c r="P1" s="5509"/>
      <c r="Q1" s="5509"/>
      <c r="R1" s="5509"/>
      <c r="S1" s="5509"/>
      <c r="T1" s="5509"/>
      <c r="U1" s="5509"/>
      <c r="V1" s="5509"/>
      <c r="W1" s="5509"/>
      <c r="X1" s="5509"/>
      <c r="Y1" s="5509"/>
      <c r="Z1" s="5509"/>
      <c r="AA1" s="5509"/>
      <c r="AB1" s="5509"/>
      <c r="AC1" s="5509"/>
      <c r="AD1" s="5509"/>
      <c r="AE1" s="5509"/>
      <c r="AF1" s="5509"/>
      <c r="AG1" s="5509"/>
      <c r="AH1" s="5509"/>
      <c r="AI1" s="5509"/>
      <c r="AJ1" s="5510"/>
      <c r="AK1" s="5509"/>
      <c r="AL1" s="5509"/>
      <c r="AM1" s="5509"/>
      <c r="AN1" s="5509"/>
      <c r="AO1" s="5509"/>
      <c r="AP1" s="5509"/>
      <c r="AQ1" s="5509"/>
      <c r="AR1" s="5509"/>
      <c r="AS1" s="5509"/>
      <c r="AT1" s="5509"/>
      <c r="AU1" s="5509"/>
      <c r="AV1" s="5509"/>
      <c r="AW1" s="5509"/>
      <c r="AX1" s="5509"/>
      <c r="AY1" s="5509"/>
      <c r="AZ1" s="5509"/>
      <c r="BA1" s="5509"/>
      <c r="BB1" s="5509"/>
      <c r="BC1" s="5509"/>
      <c r="BD1" s="5509"/>
      <c r="BE1" s="5509"/>
      <c r="BF1" s="5509"/>
      <c r="BG1" s="5509"/>
      <c r="BH1" s="5509"/>
      <c r="BI1" s="5509"/>
      <c r="BJ1" s="5509"/>
      <c r="BK1" s="5509"/>
      <c r="BL1" s="5509"/>
      <c r="BM1" s="5509"/>
      <c r="BN1" s="5509"/>
      <c r="BO1" s="5509"/>
      <c r="BP1" s="5509"/>
      <c r="BQ1" s="5509"/>
      <c r="BR1" s="5509"/>
      <c r="BS1" s="5509"/>
      <c r="BT1" s="5509"/>
      <c r="BU1" s="5509"/>
      <c r="BV1" s="5509"/>
      <c r="BW1" s="5509"/>
      <c r="BX1" s="5509"/>
      <c r="BY1" s="5509"/>
      <c r="BZ1" s="5509"/>
      <c r="CA1" s="5509"/>
      <c r="CB1" s="5509"/>
      <c r="CC1" s="5509"/>
      <c r="CD1" s="5509"/>
      <c r="CE1" s="5509"/>
      <c r="CF1" s="5509"/>
      <c r="CG1" s="5509"/>
      <c r="CH1" s="5509"/>
      <c r="CI1" s="5509"/>
      <c r="CJ1" s="5509"/>
      <c r="CK1" s="5509"/>
      <c r="CL1" s="5509"/>
      <c r="CM1" s="5509"/>
      <c r="CN1" s="5509"/>
      <c r="CO1" s="5509"/>
      <c r="CP1" s="5509"/>
      <c r="CQ1" s="5509"/>
      <c r="CR1" s="5509"/>
      <c r="CS1" s="5509"/>
      <c r="CT1" s="5509"/>
      <c r="CU1" s="5509"/>
      <c r="CV1" s="5509"/>
      <c r="CW1" s="5509"/>
      <c r="CX1" s="5509"/>
      <c r="CY1" s="5509"/>
      <c r="CZ1" s="5509"/>
      <c r="DA1" s="5509"/>
      <c r="DB1" s="5509"/>
      <c r="DC1" s="5509"/>
      <c r="DD1" s="5509"/>
      <c r="DE1" s="5509"/>
      <c r="DF1" s="5509"/>
      <c r="DG1" s="5509"/>
      <c r="DH1" s="5509"/>
      <c r="DI1" s="5509"/>
      <c r="DJ1" s="5509"/>
      <c r="DK1" s="5509"/>
      <c r="DL1" s="5509"/>
      <c r="DM1" s="5509"/>
      <c r="DN1" s="5509"/>
      <c r="DO1" s="5509"/>
      <c r="DP1" s="5509"/>
      <c r="DQ1" s="5509"/>
      <c r="DR1" s="5509"/>
      <c r="DS1" s="5509"/>
      <c r="DT1" s="5509"/>
      <c r="DU1" s="5509"/>
      <c r="DV1" s="5509"/>
      <c r="DW1" s="5509"/>
      <c r="DX1" s="5509"/>
      <c r="DY1" s="5509"/>
      <c r="DZ1" s="5509"/>
      <c r="EA1" s="5509"/>
      <c r="EB1" s="5509"/>
      <c r="EC1" s="5509"/>
      <c r="ED1" s="5509"/>
      <c r="EE1" s="5509"/>
      <c r="EF1" s="5509"/>
      <c r="EG1" s="5509"/>
      <c r="EH1" s="5511"/>
      <c r="EI1" s="4724"/>
      <c r="EJ1" s="4724"/>
      <c r="EK1" s="4724"/>
      <c r="EL1" s="4724"/>
    </row>
    <row r="2" spans="1:142" ht="15.75">
      <c r="A2" s="5512" t="s">
        <v>4049</v>
      </c>
      <c r="B2" s="5512"/>
      <c r="C2" s="5513"/>
      <c r="D2" s="5513"/>
      <c r="E2" s="5513"/>
      <c r="F2" s="5513"/>
      <c r="G2" s="5513"/>
      <c r="H2" s="5513"/>
      <c r="I2" s="5513"/>
      <c r="J2" s="5513"/>
      <c r="K2" s="5513"/>
      <c r="L2" s="5513"/>
      <c r="M2" s="5513"/>
      <c r="N2" s="5513"/>
      <c r="O2" s="5513"/>
      <c r="P2" s="5513"/>
      <c r="Q2" s="5513"/>
      <c r="R2" s="5513"/>
      <c r="S2" s="5513"/>
      <c r="T2" s="5513"/>
      <c r="U2" s="5513"/>
      <c r="V2" s="5513"/>
      <c r="W2" s="5513"/>
      <c r="X2" s="5513"/>
      <c r="Y2" s="5513"/>
      <c r="Z2" s="5513"/>
      <c r="AA2" s="5513"/>
      <c r="AB2" s="5513"/>
      <c r="AC2" s="5513"/>
      <c r="AD2" s="5513"/>
      <c r="AE2" s="5513"/>
      <c r="AF2" s="5513"/>
      <c r="AG2" s="5513"/>
      <c r="AH2" s="5513"/>
      <c r="AI2" s="5513"/>
      <c r="AJ2" s="5514"/>
      <c r="AK2" s="5513"/>
      <c r="AL2" s="5513"/>
      <c r="AM2" s="5513"/>
      <c r="AN2" s="5513"/>
      <c r="AO2" s="5513"/>
      <c r="AP2" s="5513"/>
      <c r="AQ2" s="5513"/>
      <c r="AR2" s="5513"/>
      <c r="AS2" s="5513"/>
      <c r="AT2" s="5513"/>
      <c r="AU2" s="5513"/>
      <c r="AV2" s="5513"/>
      <c r="AW2" s="5513"/>
      <c r="AX2" s="5513"/>
      <c r="AY2" s="5513"/>
      <c r="AZ2" s="5513"/>
      <c r="BA2" s="5513"/>
      <c r="BB2" s="5513"/>
      <c r="BC2" s="5513"/>
      <c r="BD2" s="5513"/>
      <c r="BE2" s="5513"/>
      <c r="BF2" s="5513"/>
      <c r="BG2" s="5513"/>
      <c r="BH2" s="5513"/>
      <c r="BI2" s="5513"/>
      <c r="BJ2" s="5513"/>
      <c r="BK2" s="5513"/>
      <c r="BL2" s="5513"/>
      <c r="BM2" s="5513"/>
      <c r="BN2" s="5513"/>
      <c r="BO2" s="5513"/>
      <c r="BP2" s="5513"/>
      <c r="BQ2" s="5513"/>
      <c r="BR2" s="5513"/>
      <c r="BS2" s="5513"/>
      <c r="BT2" s="5513"/>
      <c r="BU2" s="5513"/>
      <c r="BV2" s="5513"/>
      <c r="BW2" s="5513"/>
      <c r="BX2" s="5513"/>
      <c r="BY2" s="5513"/>
      <c r="BZ2" s="5513"/>
      <c r="CA2" s="5513"/>
      <c r="CB2" s="5513"/>
      <c r="CC2" s="5513"/>
      <c r="CD2" s="5513"/>
      <c r="CE2" s="5513"/>
      <c r="CF2" s="5513"/>
      <c r="CG2" s="5513"/>
      <c r="CH2" s="5513"/>
      <c r="CI2" s="5513"/>
      <c r="CJ2" s="5513"/>
      <c r="CK2" s="5513"/>
      <c r="CL2" s="5513"/>
      <c r="CM2" s="5513"/>
      <c r="CN2" s="5513"/>
      <c r="CO2" s="5513"/>
      <c r="CP2" s="5513"/>
      <c r="CQ2" s="5513"/>
      <c r="CR2" s="5513"/>
      <c r="CS2" s="5513"/>
      <c r="CT2" s="5513"/>
      <c r="CU2" s="5513"/>
      <c r="CV2" s="5513"/>
      <c r="CW2" s="5513"/>
      <c r="CX2" s="5513"/>
      <c r="CY2" s="5513"/>
      <c r="CZ2" s="5513"/>
      <c r="DA2" s="5513"/>
      <c r="DB2" s="5513"/>
      <c r="DC2" s="5513"/>
      <c r="DD2" s="5513"/>
      <c r="DE2" s="5513"/>
      <c r="DF2" s="5513"/>
      <c r="DG2" s="5513"/>
      <c r="DH2" s="5513"/>
      <c r="DI2" s="5513"/>
      <c r="DJ2" s="5513"/>
      <c r="DK2" s="5513"/>
      <c r="DL2" s="5513"/>
      <c r="DM2" s="5513"/>
      <c r="DN2" s="5513"/>
      <c r="DO2" s="5513"/>
      <c r="DP2" s="5513"/>
      <c r="DQ2" s="5513"/>
      <c r="DR2" s="5513"/>
      <c r="DS2" s="5513"/>
      <c r="DT2" s="5513"/>
      <c r="DU2" s="5513"/>
      <c r="DV2" s="5513"/>
      <c r="DW2" s="5513"/>
      <c r="DX2" s="5513"/>
      <c r="DY2" s="5513"/>
      <c r="DZ2" s="5513"/>
      <c r="EA2" s="5513"/>
      <c r="EB2" s="5513"/>
      <c r="EC2" s="5513"/>
      <c r="ED2" s="5513"/>
      <c r="EE2" s="5513"/>
      <c r="EF2" s="5513"/>
      <c r="EG2" s="5513"/>
      <c r="EH2" s="5515"/>
      <c r="EI2" s="4724"/>
      <c r="EJ2" s="4724"/>
      <c r="EK2" s="4724"/>
      <c r="EL2" s="4724"/>
    </row>
    <row r="3" spans="1:142" ht="15.75">
      <c r="A3" s="4293" t="s">
        <v>1883</v>
      </c>
      <c r="B3" s="4941">
        <v>45245</v>
      </c>
      <c r="C3" s="5506"/>
      <c r="D3" s="5506"/>
      <c r="E3" s="5506"/>
      <c r="F3" s="5506"/>
      <c r="G3" s="5506"/>
      <c r="H3" s="5506"/>
      <c r="I3" s="5506"/>
      <c r="J3" s="5506"/>
      <c r="K3" s="5506"/>
      <c r="L3" s="5506"/>
      <c r="M3" s="5506"/>
      <c r="N3" s="5506"/>
      <c r="O3" s="5506"/>
      <c r="P3" s="5506"/>
      <c r="Q3" s="5506"/>
      <c r="R3" s="5506"/>
      <c r="S3" s="5506"/>
      <c r="T3" s="5506"/>
      <c r="U3" s="5506"/>
      <c r="V3" s="5506"/>
      <c r="W3" s="5506"/>
      <c r="X3" s="5506"/>
      <c r="Y3" s="5506"/>
      <c r="Z3" s="5506"/>
      <c r="AA3" s="5506"/>
      <c r="AB3" s="5506"/>
      <c r="AC3" s="5506"/>
      <c r="AD3" s="5506"/>
      <c r="AE3" s="5506"/>
      <c r="AF3" s="5506"/>
      <c r="AG3" s="5506"/>
      <c r="AH3" s="5506"/>
      <c r="AI3" s="5506"/>
      <c r="AJ3" s="5506"/>
      <c r="AK3" s="5506"/>
      <c r="AL3" s="5506"/>
      <c r="AM3" s="5506"/>
      <c r="AN3" s="5506"/>
      <c r="AO3" s="5506"/>
      <c r="AP3" s="5506"/>
      <c r="AQ3" s="5506"/>
      <c r="AR3" s="5506"/>
      <c r="AS3" s="5506"/>
      <c r="AT3" s="5506"/>
      <c r="AU3" s="5506"/>
      <c r="AV3" s="5506"/>
      <c r="AW3" s="5506"/>
      <c r="AX3" s="5506"/>
      <c r="AY3" s="5506"/>
      <c r="AZ3" s="5506"/>
      <c r="BA3" s="5506"/>
      <c r="BB3" s="5506"/>
      <c r="BC3" s="5506"/>
      <c r="BD3" s="5506"/>
      <c r="BE3" s="5506"/>
      <c r="BF3" s="5506"/>
      <c r="BG3" s="5506"/>
      <c r="BH3" s="5506"/>
      <c r="BI3" s="5506"/>
      <c r="BJ3" s="5506"/>
      <c r="BK3" s="5506"/>
      <c r="BL3" s="5506"/>
      <c r="BM3" s="5506"/>
      <c r="BN3" s="5506"/>
      <c r="BO3" s="5506"/>
      <c r="BP3" s="5506"/>
      <c r="BQ3" s="5506"/>
      <c r="BR3" s="5506"/>
      <c r="BS3" s="5506"/>
      <c r="BT3" s="5506"/>
      <c r="BU3" s="5506"/>
      <c r="BV3" s="5506"/>
      <c r="BW3" s="5506"/>
      <c r="BX3" s="5506"/>
      <c r="BY3" s="5506"/>
      <c r="BZ3" s="5506"/>
      <c r="CA3" s="5506"/>
      <c r="CB3" s="5506"/>
      <c r="CC3" s="5506"/>
      <c r="CD3" s="5506"/>
      <c r="CE3" s="5506"/>
      <c r="CF3" s="5506"/>
      <c r="CG3" s="5506"/>
      <c r="CH3" s="5506"/>
      <c r="CI3" s="5506"/>
      <c r="CJ3" s="5506"/>
      <c r="CK3" s="5506"/>
      <c r="CL3" s="5506"/>
      <c r="CM3" s="5506"/>
      <c r="CN3" s="5506"/>
      <c r="CO3" s="5506"/>
      <c r="CP3" s="5506"/>
      <c r="CQ3" s="5506"/>
      <c r="CR3" s="5506"/>
      <c r="CS3" s="5506"/>
      <c r="CT3" s="5506"/>
      <c r="CU3" s="5506"/>
      <c r="CV3" s="5506"/>
      <c r="CW3" s="5506"/>
      <c r="CX3" s="5506"/>
      <c r="CY3" s="5506"/>
      <c r="CZ3" s="5506"/>
      <c r="DA3" s="5506"/>
      <c r="DB3" s="5506"/>
      <c r="DC3" s="5506"/>
      <c r="DD3" s="5506"/>
      <c r="DE3" s="5506"/>
      <c r="DF3" s="5506"/>
      <c r="DG3" s="5506"/>
      <c r="DH3" s="5506"/>
      <c r="DI3" s="5506"/>
      <c r="DJ3" s="5506"/>
      <c r="DK3" s="5506"/>
      <c r="DL3" s="5506"/>
      <c r="DM3" s="5506"/>
      <c r="DN3" s="5506"/>
      <c r="DO3" s="5506"/>
      <c r="DP3" s="5506"/>
      <c r="DQ3" s="5506"/>
      <c r="DR3" s="5506"/>
      <c r="DS3" s="5506"/>
      <c r="DT3" s="5506"/>
      <c r="DU3" s="5506"/>
      <c r="DV3" s="5506"/>
      <c r="DW3" s="5506"/>
      <c r="DX3" s="5506"/>
      <c r="DY3" s="5506"/>
      <c r="DZ3" s="5506"/>
      <c r="EA3" s="5506"/>
      <c r="EB3" s="5506"/>
      <c r="EC3" s="5506"/>
      <c r="ED3" s="5506"/>
      <c r="EE3" s="5506"/>
      <c r="EF3" s="5506"/>
      <c r="EG3" s="5506"/>
      <c r="EH3" s="5507"/>
      <c r="EI3" s="4724"/>
      <c r="EJ3" s="4724"/>
      <c r="EK3" s="4724"/>
      <c r="EL3" s="4724"/>
    </row>
    <row r="4" spans="1:142" ht="31.5">
      <c r="A4" s="4293" t="s">
        <v>1884</v>
      </c>
      <c r="B4" s="4726"/>
      <c r="C4" s="5506"/>
      <c r="D4" s="5506"/>
      <c r="E4" s="5506"/>
      <c r="F4" s="5506"/>
      <c r="G4" s="5506"/>
      <c r="H4" s="5506"/>
      <c r="I4" s="5506"/>
      <c r="J4" s="5506"/>
      <c r="K4" s="5506"/>
      <c r="L4" s="5506"/>
      <c r="M4" s="5506"/>
      <c r="N4" s="5506"/>
      <c r="O4" s="5506"/>
      <c r="P4" s="5506"/>
      <c r="Q4" s="5506"/>
      <c r="R4" s="5506"/>
      <c r="S4" s="5506"/>
      <c r="T4" s="5506"/>
      <c r="U4" s="5506"/>
      <c r="V4" s="5506"/>
      <c r="W4" s="5506"/>
      <c r="X4" s="5506"/>
      <c r="Y4" s="5506"/>
      <c r="Z4" s="5506"/>
      <c r="AA4" s="5506"/>
      <c r="AB4" s="5506"/>
      <c r="AC4" s="5506"/>
      <c r="AD4" s="5506"/>
      <c r="AE4" s="5506"/>
      <c r="AF4" s="5506"/>
      <c r="AG4" s="5506"/>
      <c r="AH4" s="5506"/>
      <c r="AI4" s="5506"/>
      <c r="AJ4" s="5506"/>
      <c r="AK4" s="5506"/>
      <c r="AL4" s="5506"/>
      <c r="AM4" s="5506"/>
      <c r="AN4" s="5506"/>
      <c r="AO4" s="5506"/>
      <c r="AP4" s="5506"/>
      <c r="AQ4" s="5506"/>
      <c r="AR4" s="5506"/>
      <c r="AS4" s="5506"/>
      <c r="AT4" s="5506"/>
      <c r="AU4" s="5506"/>
      <c r="AV4" s="5506"/>
      <c r="AW4" s="5506"/>
      <c r="AX4" s="5506"/>
      <c r="AY4" s="5506"/>
      <c r="AZ4" s="5506"/>
      <c r="BA4" s="5506"/>
      <c r="BB4" s="5506"/>
      <c r="BC4" s="5506"/>
      <c r="BD4" s="5506"/>
      <c r="BE4" s="5506"/>
      <c r="BF4" s="5506"/>
      <c r="BG4" s="5506"/>
      <c r="BH4" s="5506"/>
      <c r="BI4" s="5506"/>
      <c r="BJ4" s="5506"/>
      <c r="BK4" s="5506"/>
      <c r="BL4" s="5506"/>
      <c r="BM4" s="5506"/>
      <c r="BN4" s="5506"/>
      <c r="BO4" s="5506"/>
      <c r="BP4" s="5506"/>
      <c r="BQ4" s="5506"/>
      <c r="BR4" s="5506"/>
      <c r="BS4" s="5506"/>
      <c r="BT4" s="5506"/>
      <c r="BU4" s="5506"/>
      <c r="BV4" s="5506"/>
      <c r="BW4" s="5506"/>
      <c r="BX4" s="5506"/>
      <c r="BY4" s="5506"/>
      <c r="BZ4" s="5506"/>
      <c r="CA4" s="5506"/>
      <c r="CB4" s="5506"/>
      <c r="CC4" s="5506"/>
      <c r="CD4" s="5506"/>
      <c r="CE4" s="5506"/>
      <c r="CF4" s="5506"/>
      <c r="CG4" s="5506"/>
      <c r="CH4" s="5506"/>
      <c r="CI4" s="5506"/>
      <c r="CJ4" s="5506"/>
      <c r="CK4" s="5506"/>
      <c r="CL4" s="5506"/>
      <c r="CM4" s="5506"/>
      <c r="CN4" s="5506"/>
      <c r="CO4" s="5506"/>
      <c r="CP4" s="5506"/>
      <c r="CQ4" s="5506"/>
      <c r="CR4" s="5506"/>
      <c r="CS4" s="5506"/>
      <c r="CT4" s="5506"/>
      <c r="CU4" s="5506"/>
      <c r="CV4" s="5506"/>
      <c r="CW4" s="5506"/>
      <c r="CX4" s="5506"/>
      <c r="CY4" s="5506"/>
      <c r="CZ4" s="5506"/>
      <c r="DA4" s="5506"/>
      <c r="DB4" s="5506"/>
      <c r="DC4" s="5506"/>
      <c r="DD4" s="5506"/>
      <c r="DE4" s="5506"/>
      <c r="DF4" s="5506"/>
      <c r="DG4" s="5506"/>
      <c r="DH4" s="5506"/>
      <c r="DI4" s="5506"/>
      <c r="DJ4" s="5506"/>
      <c r="DK4" s="5506"/>
      <c r="DL4" s="5506"/>
      <c r="DM4" s="5506"/>
      <c r="DN4" s="5506"/>
      <c r="DO4" s="5506"/>
      <c r="DP4" s="5506"/>
      <c r="DQ4" s="5506"/>
      <c r="DR4" s="5506"/>
      <c r="DS4" s="5506"/>
      <c r="DT4" s="5506"/>
      <c r="DU4" s="5506"/>
      <c r="DV4" s="5506"/>
      <c r="DW4" s="5506"/>
      <c r="DX4" s="5506"/>
      <c r="DY4" s="5506"/>
      <c r="DZ4" s="5506"/>
      <c r="EA4" s="5506"/>
      <c r="EB4" s="5506"/>
      <c r="EC4" s="5506"/>
      <c r="ED4" s="5506"/>
      <c r="EE4" s="5506"/>
      <c r="EF4" s="5506"/>
      <c r="EG4" s="5506"/>
      <c r="EH4" s="5507"/>
      <c r="EI4" s="4724"/>
      <c r="EJ4" s="4724"/>
      <c r="EK4" s="4724"/>
      <c r="EL4" s="4724"/>
    </row>
    <row r="5" spans="1:142" ht="31.5">
      <c r="A5" s="4293" t="s">
        <v>195</v>
      </c>
      <c r="B5" s="4726"/>
      <c r="C5" s="5506"/>
      <c r="D5" s="5506"/>
      <c r="E5" s="5506"/>
      <c r="F5" s="5506"/>
      <c r="G5" s="5506"/>
      <c r="H5" s="5506"/>
      <c r="I5" s="5506"/>
      <c r="J5" s="5506"/>
      <c r="K5" s="5506"/>
      <c r="L5" s="5506"/>
      <c r="M5" s="5506"/>
      <c r="N5" s="5506"/>
      <c r="O5" s="5506"/>
      <c r="P5" s="5506"/>
      <c r="Q5" s="5506"/>
      <c r="R5" s="5506"/>
      <c r="S5" s="5506"/>
      <c r="T5" s="5506"/>
      <c r="U5" s="5506"/>
      <c r="V5" s="5506"/>
      <c r="W5" s="5506"/>
      <c r="X5" s="5506"/>
      <c r="Y5" s="5506"/>
      <c r="Z5" s="5506"/>
      <c r="AA5" s="5506"/>
      <c r="AB5" s="5506"/>
      <c r="AC5" s="5506"/>
      <c r="AD5" s="5506"/>
      <c r="AE5" s="5506"/>
      <c r="AF5" s="5506"/>
      <c r="AG5" s="5506"/>
      <c r="AH5" s="5506"/>
      <c r="AI5" s="5495"/>
      <c r="AJ5" s="5495"/>
      <c r="AK5" s="5495"/>
      <c r="AL5" s="5495"/>
      <c r="AM5" s="5495"/>
      <c r="AN5" s="5495"/>
      <c r="AO5" s="5495"/>
      <c r="AP5" s="5495"/>
      <c r="AQ5" s="5495"/>
      <c r="AR5" s="5495"/>
      <c r="AS5" s="5495"/>
      <c r="AT5" s="5495"/>
      <c r="AU5" s="5495"/>
      <c r="AV5" s="5495"/>
      <c r="AW5" s="5495"/>
      <c r="AX5" s="5495"/>
      <c r="AY5" s="5495"/>
      <c r="AZ5" s="5495"/>
      <c r="BA5" s="5495"/>
      <c r="BB5" s="5495"/>
      <c r="BC5" s="5495"/>
      <c r="BD5" s="5506"/>
      <c r="BE5" s="5506"/>
      <c r="BF5" s="5506"/>
      <c r="BG5" s="5506"/>
      <c r="BH5" s="5506"/>
      <c r="BI5" s="5506"/>
      <c r="BJ5" s="5506"/>
      <c r="BK5" s="5506"/>
      <c r="BL5" s="5506"/>
      <c r="BM5" s="5506"/>
      <c r="BN5" s="5506"/>
      <c r="BO5" s="5506"/>
      <c r="BP5" s="5506"/>
      <c r="BQ5" s="5506"/>
      <c r="BR5" s="5506"/>
      <c r="BS5" s="5506"/>
      <c r="BT5" s="5506"/>
      <c r="BU5" s="5506"/>
      <c r="BV5" s="5506"/>
      <c r="BW5" s="5506"/>
      <c r="BX5" s="5506"/>
      <c r="BY5" s="5506"/>
      <c r="BZ5" s="5506"/>
      <c r="CA5" s="5506"/>
      <c r="CB5" s="5506"/>
      <c r="CC5" s="5506"/>
      <c r="CD5" s="5506"/>
      <c r="CE5" s="5506"/>
      <c r="CF5" s="5506"/>
      <c r="CG5" s="5506"/>
      <c r="CH5" s="5506"/>
      <c r="CI5" s="5506"/>
      <c r="CJ5" s="5506"/>
      <c r="CK5" s="5506"/>
      <c r="CL5" s="5506"/>
      <c r="CM5" s="5506"/>
      <c r="CN5" s="5506"/>
      <c r="CO5" s="5506"/>
      <c r="CP5" s="5506"/>
      <c r="CQ5" s="5506"/>
      <c r="CR5" s="5506"/>
      <c r="CS5" s="5506"/>
      <c r="CT5" s="5506"/>
      <c r="CU5" s="5506"/>
      <c r="CV5" s="5506"/>
      <c r="CW5" s="5506"/>
      <c r="CX5" s="5506"/>
      <c r="CY5" s="5506"/>
      <c r="CZ5" s="5506"/>
      <c r="DA5" s="5506"/>
      <c r="DB5" s="5506"/>
      <c r="DC5" s="5506"/>
      <c r="DD5" s="5506"/>
      <c r="DE5" s="5506"/>
      <c r="DF5" s="5506"/>
      <c r="DG5" s="5506"/>
      <c r="DH5" s="5506"/>
      <c r="DI5" s="5506"/>
      <c r="DJ5" s="5506"/>
      <c r="DK5" s="5506"/>
      <c r="DL5" s="5506"/>
      <c r="DM5" s="5506"/>
      <c r="DN5" s="5506"/>
      <c r="DO5" s="5506"/>
      <c r="DP5" s="5506"/>
      <c r="DQ5" s="5506"/>
      <c r="DR5" s="5506"/>
      <c r="DS5" s="5506"/>
      <c r="DT5" s="5506"/>
      <c r="DU5" s="5506"/>
      <c r="DV5" s="5506"/>
      <c r="DW5" s="5506"/>
      <c r="DX5" s="5506"/>
      <c r="DY5" s="5506"/>
      <c r="DZ5" s="5506"/>
      <c r="EA5" s="5506"/>
      <c r="EB5" s="5506"/>
      <c r="EC5" s="5506"/>
      <c r="ED5" s="5506"/>
      <c r="EE5" s="5506"/>
      <c r="EF5" s="5506"/>
      <c r="EG5" s="5506"/>
      <c r="EH5" s="5507"/>
      <c r="EI5" s="4724"/>
      <c r="EJ5" s="4724"/>
      <c r="EK5" s="4724"/>
      <c r="EL5" s="4724"/>
    </row>
    <row r="6" spans="1:142" ht="31.5">
      <c r="A6" s="4637" t="s">
        <v>196</v>
      </c>
      <c r="B6" s="4670" t="s">
        <v>13</v>
      </c>
      <c r="C6" s="4671"/>
      <c r="D6" s="4675"/>
      <c r="E6" s="4801"/>
      <c r="F6" s="4672" t="s">
        <v>197</v>
      </c>
      <c r="G6" s="5537" t="s">
        <v>21</v>
      </c>
      <c r="H6" s="5538"/>
      <c r="I6" s="5538"/>
      <c r="J6" s="5538"/>
      <c r="K6" s="5538"/>
      <c r="L6" s="5538"/>
      <c r="M6" s="5538"/>
      <c r="N6" s="5538"/>
      <c r="O6" s="5538"/>
      <c r="P6" s="5539"/>
      <c r="Q6" s="4737"/>
      <c r="R6" s="4737"/>
      <c r="S6" s="4737"/>
      <c r="T6" s="4737"/>
      <c r="U6" s="4737"/>
      <c r="V6" s="4737"/>
      <c r="W6" s="4737"/>
      <c r="X6" s="4737"/>
      <c r="Y6" s="4737"/>
      <c r="Z6" s="4737"/>
      <c r="AA6" s="4737"/>
      <c r="AB6" s="4737"/>
      <c r="AC6" s="4737"/>
      <c r="AD6" s="4737">
        <v>0</v>
      </c>
      <c r="AE6" s="4725"/>
      <c r="AF6" s="4898"/>
      <c r="AG6" s="4737"/>
      <c r="AH6" s="4899"/>
      <c r="AI6" s="4725"/>
      <c r="AJ6" s="4725"/>
      <c r="AK6" s="4725"/>
      <c r="AL6" s="4725"/>
      <c r="AM6" s="4725"/>
      <c r="AN6" s="4725"/>
      <c r="AO6" s="4725"/>
      <c r="AP6" s="4725"/>
      <c r="AQ6" s="4900"/>
      <c r="AR6" s="4725"/>
      <c r="AS6" s="4725"/>
      <c r="AT6" s="4725"/>
      <c r="AU6" s="4725"/>
      <c r="AV6" s="4725"/>
      <c r="AW6" s="4725"/>
      <c r="AX6" s="4725"/>
      <c r="AY6" s="4725"/>
      <c r="AZ6" s="4725"/>
      <c r="BA6" s="4725"/>
      <c r="BB6" s="4725"/>
      <c r="BC6" s="4725"/>
      <c r="BD6" s="4901"/>
      <c r="BE6" s="4737"/>
      <c r="BF6" s="4737"/>
      <c r="BG6" s="4737"/>
      <c r="BH6" s="4726"/>
      <c r="BI6" s="4726"/>
      <c r="BJ6" s="4734"/>
      <c r="BK6" s="4734"/>
      <c r="BL6" s="4726"/>
      <c r="BM6" s="4726"/>
      <c r="BN6" s="4726"/>
      <c r="BO6" s="4726"/>
      <c r="BP6" s="4726"/>
      <c r="BQ6" s="4726"/>
      <c r="BR6" s="4726"/>
      <c r="BS6" s="4726"/>
      <c r="BT6" s="4726"/>
      <c r="BU6" s="4726"/>
      <c r="BV6" s="4726"/>
      <c r="BW6" s="4726"/>
      <c r="BX6" s="4726"/>
      <c r="BY6" s="4726"/>
      <c r="BZ6" s="4726"/>
      <c r="CA6" s="4726"/>
      <c r="CB6" s="4726"/>
      <c r="CC6" s="4726"/>
      <c r="CD6" s="4726"/>
      <c r="CE6" s="4726"/>
      <c r="CF6" s="4726"/>
      <c r="CG6" s="4726"/>
      <c r="CH6" s="4734"/>
      <c r="CI6" s="4726"/>
      <c r="CJ6" s="4726"/>
      <c r="CK6" s="4726"/>
      <c r="CL6" s="4734"/>
      <c r="CM6" s="4726"/>
      <c r="CN6" s="4726"/>
      <c r="CO6" s="4726"/>
      <c r="CP6" s="4734"/>
      <c r="CQ6" s="4726"/>
      <c r="CR6" s="4726"/>
      <c r="CS6" s="4726"/>
      <c r="CT6" s="4734"/>
      <c r="CU6" s="4726"/>
      <c r="CV6" s="4726"/>
      <c r="CW6" s="4726"/>
      <c r="CX6" s="4726"/>
      <c r="CY6" s="4726"/>
      <c r="CZ6" s="4726"/>
      <c r="DA6" s="4726"/>
      <c r="DB6" s="4726"/>
      <c r="DC6" s="4726"/>
      <c r="DD6" s="4726"/>
      <c r="DE6" s="4726"/>
      <c r="DF6" s="4726"/>
      <c r="DG6" s="4726"/>
      <c r="DH6" s="4726"/>
      <c r="DI6" s="4726"/>
      <c r="DJ6" s="4726"/>
      <c r="DK6" s="4726"/>
      <c r="DL6" s="4726"/>
      <c r="DM6" s="4726"/>
      <c r="DN6" s="4726"/>
      <c r="DO6" s="4726"/>
      <c r="DP6" s="4726"/>
      <c r="DQ6" s="4726"/>
      <c r="DR6" s="4726"/>
      <c r="DS6" s="4726"/>
      <c r="DT6" s="4726"/>
      <c r="DU6" s="4726"/>
      <c r="DV6" s="4734"/>
      <c r="DW6" s="4726"/>
      <c r="DX6" s="4726"/>
      <c r="DY6" s="4726"/>
      <c r="DZ6" s="4726"/>
      <c r="EA6" s="4726"/>
      <c r="EB6" s="4726"/>
      <c r="EC6" s="4726"/>
      <c r="ED6" s="4726"/>
      <c r="EE6" s="4726"/>
      <c r="EF6" s="4726"/>
      <c r="EG6" s="4726"/>
      <c r="EH6" s="4727"/>
      <c r="EI6" s="4724"/>
      <c r="EJ6" s="4724"/>
      <c r="EK6" s="4724"/>
      <c r="EL6" s="4724"/>
    </row>
    <row r="7" spans="1:142" ht="29.1" customHeight="1">
      <c r="A7" s="4673" t="s">
        <v>198</v>
      </c>
      <c r="B7" s="4730" t="s">
        <v>43</v>
      </c>
      <c r="C7" s="4902" t="s">
        <v>2302</v>
      </c>
      <c r="D7" s="5526" t="s">
        <v>201</v>
      </c>
      <c r="E7" s="5526"/>
      <c r="F7" s="4730" t="s">
        <v>41</v>
      </c>
      <c r="G7" s="5526" t="s">
        <v>202</v>
      </c>
      <c r="H7" s="5526"/>
      <c r="I7" s="5527" t="s">
        <v>2303</v>
      </c>
      <c r="J7" s="5527"/>
      <c r="K7" s="5526" t="s">
        <v>204</v>
      </c>
      <c r="L7" s="5526"/>
      <c r="M7" s="4730" t="s">
        <v>205</v>
      </c>
      <c r="N7" s="4673" t="s">
        <v>206</v>
      </c>
      <c r="O7" s="5527" t="s">
        <v>46</v>
      </c>
      <c r="P7" s="5527"/>
      <c r="Q7" s="5526" t="s">
        <v>207</v>
      </c>
      <c r="R7" s="5526"/>
      <c r="S7" s="5527" t="s">
        <v>208</v>
      </c>
      <c r="T7" s="5527"/>
      <c r="U7" s="4673" t="s">
        <v>209</v>
      </c>
      <c r="V7" s="5541" t="s">
        <v>60</v>
      </c>
      <c r="W7" s="5541"/>
      <c r="X7" s="5526" t="s">
        <v>210</v>
      </c>
      <c r="Y7" s="5526"/>
      <c r="Z7" s="5527" t="s">
        <v>31</v>
      </c>
      <c r="AA7" s="5527"/>
      <c r="AB7" s="4674" t="s">
        <v>211</v>
      </c>
      <c r="AC7" s="5527" t="s">
        <v>212</v>
      </c>
      <c r="AD7" s="5527"/>
      <c r="AE7" s="5527"/>
      <c r="AF7" s="5526" t="s">
        <v>213</v>
      </c>
      <c r="AG7" s="5526"/>
      <c r="AH7" s="4730" t="s">
        <v>10</v>
      </c>
      <c r="AI7" s="4668" t="s">
        <v>2304</v>
      </c>
      <c r="AJ7" s="4669" t="s">
        <v>200</v>
      </c>
      <c r="AK7" s="5526" t="s">
        <v>2305</v>
      </c>
      <c r="AL7" s="5526"/>
      <c r="AM7" s="5527" t="s">
        <v>10</v>
      </c>
      <c r="AN7" s="5527"/>
      <c r="AO7" s="5526" t="s">
        <v>2306</v>
      </c>
      <c r="AP7" s="5526"/>
      <c r="AQ7" s="5527" t="s">
        <v>2307</v>
      </c>
      <c r="AR7" s="5527"/>
      <c r="AS7" s="5526" t="s">
        <v>2308</v>
      </c>
      <c r="AT7" s="5526"/>
      <c r="AU7" s="5540" t="s">
        <v>1055</v>
      </c>
      <c r="AV7" s="5540"/>
      <c r="AW7" s="5526" t="s">
        <v>2309</v>
      </c>
      <c r="AX7" s="5526"/>
      <c r="AY7" s="5527" t="s">
        <v>56</v>
      </c>
      <c r="AZ7" s="5527"/>
      <c r="BA7" s="4702"/>
      <c r="BB7" s="4702"/>
      <c r="BC7" s="4903"/>
      <c r="BD7" s="4903"/>
      <c r="BE7" s="4903"/>
      <c r="BF7" s="4903"/>
      <c r="BG7" s="4903"/>
      <c r="BH7" s="4904"/>
      <c r="BI7" s="4726"/>
      <c r="BJ7" s="4734"/>
      <c r="BK7" s="4734"/>
      <c r="BL7" s="4726"/>
      <c r="BM7" s="4726"/>
      <c r="BN7" s="4726"/>
      <c r="BO7" s="4726"/>
      <c r="BP7" s="4726"/>
      <c r="BQ7" s="4726"/>
      <c r="BR7" s="4726"/>
      <c r="BS7" s="4726"/>
      <c r="BT7" s="4726"/>
      <c r="BU7" s="4726"/>
      <c r="BV7" s="4726"/>
      <c r="BW7" s="4726"/>
      <c r="BX7" s="4726"/>
      <c r="BY7" s="4726"/>
      <c r="BZ7" s="4726"/>
      <c r="CA7" s="4726"/>
      <c r="CB7" s="4726"/>
      <c r="CC7" s="4726"/>
      <c r="CD7" s="4726"/>
      <c r="CE7" s="4726"/>
      <c r="CF7" s="4726"/>
      <c r="CG7" s="4726"/>
      <c r="CH7" s="4734"/>
      <c r="CI7" s="4726"/>
      <c r="CJ7" s="4726"/>
      <c r="CK7" s="4726"/>
      <c r="CL7" s="4734"/>
      <c r="CM7" s="4726"/>
      <c r="CN7" s="4726"/>
      <c r="CO7" s="4726"/>
      <c r="CP7" s="4734"/>
      <c r="CQ7" s="5506"/>
      <c r="CR7" s="5506"/>
      <c r="CS7" s="5506"/>
      <c r="CT7" s="5506"/>
      <c r="CU7" s="5506"/>
      <c r="CV7" s="5506"/>
      <c r="CW7" s="5506"/>
      <c r="CX7" s="5506"/>
      <c r="CY7" s="5506"/>
      <c r="CZ7" s="5506"/>
      <c r="DA7" s="5506"/>
      <c r="DB7" s="5506"/>
      <c r="DC7" s="5506"/>
      <c r="DD7" s="5506"/>
      <c r="DE7" s="5506"/>
      <c r="DF7" s="5506"/>
      <c r="DG7" s="5506"/>
      <c r="DH7" s="5506"/>
      <c r="DI7" s="5506"/>
      <c r="DJ7" s="5506"/>
      <c r="DK7" s="5506"/>
      <c r="DL7" s="5506"/>
      <c r="DM7" s="5506"/>
      <c r="DN7" s="5506"/>
      <c r="DO7" s="5506"/>
      <c r="DP7" s="5506"/>
      <c r="DQ7" s="5506"/>
      <c r="DR7" s="5506"/>
      <c r="DS7" s="5506"/>
      <c r="DT7" s="5506"/>
      <c r="DU7" s="5506"/>
      <c r="DV7" s="5506"/>
      <c r="DW7" s="5506"/>
      <c r="DX7" s="5506"/>
      <c r="DY7" s="5506"/>
      <c r="DZ7" s="5506"/>
      <c r="EA7" s="5506"/>
      <c r="EB7" s="5506"/>
      <c r="EC7" s="5506"/>
      <c r="ED7" s="5506"/>
      <c r="EE7" s="5506"/>
      <c r="EF7" s="5506"/>
      <c r="EG7" s="5506"/>
      <c r="EH7" s="5507"/>
      <c r="EI7" s="4724"/>
      <c r="EJ7" s="4724"/>
      <c r="EK7" s="4724"/>
      <c r="EL7" s="4724"/>
    </row>
    <row r="8" spans="1:142" ht="15.75">
      <c r="A8" s="5528" t="s">
        <v>1885</v>
      </c>
      <c r="B8" s="5529"/>
      <c r="C8" s="5529"/>
      <c r="D8" s="5529"/>
      <c r="E8" s="5529"/>
      <c r="F8" s="5529"/>
      <c r="G8" s="5529"/>
      <c r="H8" s="5529"/>
      <c r="I8" s="5529"/>
      <c r="J8" s="5529"/>
      <c r="K8" s="5529"/>
      <c r="L8" s="5529"/>
      <c r="M8" s="5529"/>
      <c r="N8" s="5529"/>
      <c r="O8" s="5529"/>
      <c r="P8" s="5529"/>
      <c r="Q8" s="5529"/>
      <c r="R8" s="5529"/>
      <c r="S8" s="5529"/>
      <c r="T8" s="5529"/>
      <c r="U8" s="5529"/>
      <c r="V8" s="5529"/>
      <c r="W8" s="5529"/>
      <c r="X8" s="5529"/>
      <c r="Y8" s="5529"/>
      <c r="Z8" s="5529"/>
      <c r="AA8" s="5529"/>
      <c r="AB8" s="5529"/>
      <c r="AC8" s="5529"/>
      <c r="AD8" s="5529"/>
      <c r="AE8" s="5529"/>
      <c r="AF8" s="5529"/>
      <c r="AG8" s="5529"/>
      <c r="AH8" s="5529"/>
      <c r="AI8" s="5529"/>
      <c r="AJ8" s="5530"/>
      <c r="AK8" s="5529"/>
      <c r="AL8" s="5529"/>
      <c r="AM8" s="5529"/>
      <c r="AN8" s="5529"/>
      <c r="AO8" s="5529"/>
      <c r="AP8" s="5529"/>
      <c r="AQ8" s="5529"/>
      <c r="AR8" s="5529"/>
      <c r="AS8" s="5529"/>
      <c r="AT8" s="5529"/>
      <c r="AU8" s="5529"/>
      <c r="AV8" s="5529"/>
      <c r="AW8" s="5529"/>
      <c r="AX8" s="5529"/>
      <c r="AY8" s="5529"/>
      <c r="AZ8" s="5529"/>
      <c r="BA8" s="5529"/>
      <c r="BB8" s="5529"/>
      <c r="BC8" s="5529"/>
      <c r="BD8" s="5529"/>
      <c r="BE8" s="5529"/>
      <c r="BF8" s="5529"/>
      <c r="BG8" s="5529"/>
      <c r="BH8" s="5494"/>
      <c r="BI8" s="5494"/>
      <c r="BJ8" s="5494"/>
      <c r="BK8" s="5494"/>
      <c r="BL8" s="5494"/>
      <c r="BM8" s="5494"/>
      <c r="BN8" s="5494"/>
      <c r="BO8" s="5494"/>
      <c r="BP8" s="5494"/>
      <c r="BQ8" s="5494"/>
      <c r="BR8" s="5494"/>
      <c r="BS8" s="5494"/>
      <c r="BT8" s="5494"/>
      <c r="BU8" s="5494"/>
      <c r="BV8" s="5494"/>
      <c r="BW8" s="5494"/>
      <c r="BX8" s="5494"/>
      <c r="BY8" s="5494"/>
      <c r="BZ8" s="5494"/>
      <c r="CA8" s="5494"/>
      <c r="CB8" s="5494"/>
      <c r="CC8" s="5494"/>
      <c r="CD8" s="5494"/>
      <c r="CE8" s="5494"/>
      <c r="CF8" s="5494"/>
      <c r="CG8" s="5494"/>
      <c r="CH8" s="5494"/>
      <c r="CI8" s="5494"/>
      <c r="CJ8" s="5494"/>
      <c r="CK8" s="5494"/>
      <c r="CL8" s="5494"/>
      <c r="CM8" s="5494"/>
      <c r="CN8" s="5494"/>
      <c r="CO8" s="5494"/>
      <c r="CP8" s="5494"/>
      <c r="CQ8" s="5494"/>
      <c r="CR8" s="5494"/>
      <c r="CS8" s="5494"/>
      <c r="CT8" s="5494"/>
      <c r="CU8" s="5494"/>
      <c r="CV8" s="5494"/>
      <c r="CW8" s="5494"/>
      <c r="CX8" s="5494"/>
      <c r="CY8" s="5494"/>
      <c r="CZ8" s="5494"/>
      <c r="DA8" s="5494"/>
      <c r="DB8" s="5494"/>
      <c r="DC8" s="5494"/>
      <c r="DD8" s="5494"/>
      <c r="DE8" s="5494"/>
      <c r="DF8" s="5494"/>
      <c r="DG8" s="5494"/>
      <c r="DH8" s="5494"/>
      <c r="DI8" s="5494"/>
      <c r="DJ8" s="5494"/>
      <c r="DK8" s="5494"/>
      <c r="DL8" s="5494"/>
      <c r="DM8" s="5494"/>
      <c r="DN8" s="5494"/>
      <c r="DO8" s="5494"/>
      <c r="DP8" s="5494"/>
      <c r="DQ8" s="5494"/>
      <c r="DR8" s="5494"/>
      <c r="DS8" s="5494"/>
      <c r="DT8" s="5494"/>
      <c r="DU8" s="5494"/>
      <c r="DV8" s="5494"/>
      <c r="DW8" s="5494"/>
      <c r="DX8" s="5494"/>
      <c r="DY8" s="5494"/>
      <c r="DZ8" s="5494"/>
      <c r="EA8" s="5494"/>
      <c r="EB8" s="5494"/>
      <c r="EC8" s="5494"/>
      <c r="ED8" s="5494"/>
      <c r="EE8" s="5494"/>
      <c r="EF8" s="5494"/>
      <c r="EG8" s="5494"/>
      <c r="EH8" s="5496"/>
      <c r="EI8" s="4724"/>
      <c r="EJ8" s="4724"/>
      <c r="EK8" s="4724"/>
      <c r="EL8" s="4724"/>
    </row>
    <row r="9" spans="1:142" ht="17.25" customHeight="1">
      <c r="A9" s="5531" t="s">
        <v>217</v>
      </c>
      <c r="B9" s="5516" t="s">
        <v>218</v>
      </c>
      <c r="C9" s="5523"/>
      <c r="D9" s="5523"/>
      <c r="E9" s="5523"/>
      <c r="F9" s="5523"/>
      <c r="G9" s="5523"/>
      <c r="H9" s="5523"/>
      <c r="I9" s="5523"/>
      <c r="J9" s="5523"/>
      <c r="K9" s="5523"/>
      <c r="L9" s="5523"/>
      <c r="M9" s="5523"/>
      <c r="N9" s="5523"/>
      <c r="O9" s="5523"/>
      <c r="P9" s="5523"/>
      <c r="Q9" s="5523"/>
      <c r="R9" s="5523"/>
      <c r="S9" s="5523"/>
      <c r="T9" s="5523"/>
      <c r="U9" s="5523"/>
      <c r="V9" s="5523"/>
      <c r="W9" s="5523"/>
      <c r="X9" s="5523"/>
      <c r="Y9" s="5523"/>
      <c r="Z9" s="5523"/>
      <c r="AA9" s="5523"/>
      <c r="AB9" s="5523"/>
      <c r="AC9" s="5523"/>
      <c r="AD9" s="4622"/>
      <c r="AE9" s="5516" t="s">
        <v>220</v>
      </c>
      <c r="AF9" s="5516"/>
      <c r="AG9" s="5516"/>
      <c r="AH9" s="5516"/>
      <c r="AI9" s="5516"/>
      <c r="AJ9" s="5534"/>
      <c r="AK9" s="5516"/>
      <c r="AL9" s="5516"/>
      <c r="AM9" s="5516"/>
      <c r="AN9" s="5516"/>
      <c r="AO9" s="5516"/>
      <c r="AP9" s="5516"/>
      <c r="AQ9" s="5516" t="s">
        <v>221</v>
      </c>
      <c r="AR9" s="5516"/>
      <c r="AS9" s="5516"/>
      <c r="AT9" s="5516"/>
      <c r="AU9" s="5516"/>
      <c r="AV9" s="5516"/>
      <c r="AW9" s="5516"/>
      <c r="AX9" s="5516"/>
      <c r="AY9" s="5516"/>
      <c r="AZ9" s="5516"/>
      <c r="BA9" s="5516"/>
      <c r="BB9" s="5516"/>
      <c r="BC9" s="5516"/>
      <c r="BD9" s="5516"/>
      <c r="BE9" s="5516"/>
      <c r="BF9" s="5516"/>
      <c r="BG9" s="5516"/>
      <c r="BH9" s="5516"/>
      <c r="BI9" s="5516" t="s">
        <v>222</v>
      </c>
      <c r="BJ9" s="5523" t="s">
        <v>223</v>
      </c>
      <c r="BK9" s="5523"/>
      <c r="BL9" s="5523"/>
      <c r="BM9" s="5523"/>
      <c r="BN9" s="5523"/>
      <c r="BO9" s="5523"/>
      <c r="BP9" s="5523"/>
      <c r="BQ9" s="5523"/>
      <c r="BR9" s="5523"/>
      <c r="BS9" s="5523"/>
      <c r="BT9" s="5523"/>
      <c r="BU9" s="5523"/>
      <c r="BV9" s="5523"/>
      <c r="BW9" s="5523"/>
      <c r="BX9" s="5523"/>
      <c r="BY9" s="5523"/>
      <c r="BZ9" s="5523"/>
      <c r="CA9" s="5523"/>
      <c r="CB9" s="5523"/>
      <c r="CC9" s="5523"/>
      <c r="CD9" s="5523"/>
      <c r="CE9" s="5523"/>
      <c r="CF9" s="5523"/>
      <c r="CG9" s="5523"/>
      <c r="CH9" s="5523"/>
      <c r="CI9" s="5523"/>
      <c r="CJ9" s="5523"/>
      <c r="CK9" s="5523"/>
      <c r="CL9" s="5523"/>
      <c r="CM9" s="5523"/>
      <c r="CN9" s="5523"/>
      <c r="CO9" s="5523"/>
      <c r="CP9" s="5523"/>
      <c r="CQ9" s="5523"/>
      <c r="CR9" s="5523"/>
      <c r="CS9" s="5523"/>
      <c r="CT9" s="5523"/>
      <c r="CU9" s="5523"/>
      <c r="CV9" s="5523"/>
      <c r="CW9" s="5523"/>
      <c r="CX9" s="5523"/>
      <c r="CY9" s="5523"/>
      <c r="CZ9" s="5523"/>
      <c r="DA9" s="5523"/>
      <c r="DB9" s="5523"/>
      <c r="DC9" s="5523"/>
      <c r="DD9" s="5523"/>
      <c r="DE9" s="5523"/>
      <c r="DF9" s="5523"/>
      <c r="DG9" s="5523"/>
      <c r="DH9" s="5523"/>
      <c r="DI9" s="5523"/>
      <c r="DJ9" s="5523"/>
      <c r="DK9" s="5523"/>
      <c r="DL9" s="5523"/>
      <c r="DM9" s="5523"/>
      <c r="DN9" s="5523"/>
      <c r="DO9" s="5523"/>
      <c r="DP9" s="5523"/>
      <c r="DQ9" s="5523"/>
      <c r="DR9" s="5523"/>
      <c r="DS9" s="5523"/>
      <c r="DT9" s="5523"/>
      <c r="DU9" s="5523"/>
      <c r="DV9" s="5523"/>
      <c r="DW9" s="5516" t="s">
        <v>224</v>
      </c>
      <c r="DX9" s="5516"/>
      <c r="DY9" s="5516"/>
      <c r="DZ9" s="5516"/>
      <c r="EA9" s="5516"/>
      <c r="EB9" s="5516"/>
      <c r="EC9" s="5516" t="s">
        <v>225</v>
      </c>
      <c r="ED9" s="5516"/>
      <c r="EE9" s="5516"/>
      <c r="EF9" s="5516"/>
      <c r="EG9" s="5516"/>
      <c r="EH9" s="5517"/>
      <c r="EI9" s="4724"/>
      <c r="EJ9" s="4724"/>
      <c r="EK9" s="4724"/>
      <c r="EL9" s="4724"/>
    </row>
    <row r="10" spans="1:142" ht="17.25" customHeight="1">
      <c r="A10" s="5532"/>
      <c r="B10" s="5486"/>
      <c r="C10" s="5518" t="s">
        <v>226</v>
      </c>
      <c r="D10" s="5518" t="s">
        <v>227</v>
      </c>
      <c r="E10" s="5518" t="s">
        <v>228</v>
      </c>
      <c r="F10" s="5518" t="s">
        <v>229</v>
      </c>
      <c r="G10" s="5486" t="s">
        <v>230</v>
      </c>
      <c r="H10" s="5486" t="s">
        <v>231</v>
      </c>
      <c r="I10" s="5520" t="s">
        <v>232</v>
      </c>
      <c r="J10" s="5520"/>
      <c r="K10" s="5486" t="s">
        <v>221</v>
      </c>
      <c r="L10" s="5486"/>
      <c r="M10" s="5486"/>
      <c r="N10" s="5486"/>
      <c r="O10" s="5486"/>
      <c r="P10" s="5486"/>
      <c r="Q10" s="5486"/>
      <c r="R10" s="5486"/>
      <c r="S10" s="5486"/>
      <c r="T10" s="5486"/>
      <c r="U10" s="5486"/>
      <c r="V10" s="5486"/>
      <c r="W10" s="5486"/>
      <c r="X10" s="5486"/>
      <c r="Y10" s="5486"/>
      <c r="Z10" s="5486"/>
      <c r="AA10" s="5486"/>
      <c r="AB10" s="5486"/>
      <c r="AC10" s="5486" t="s">
        <v>233</v>
      </c>
      <c r="AD10" s="5486" t="s">
        <v>234</v>
      </c>
      <c r="AE10" s="5486" t="s">
        <v>235</v>
      </c>
      <c r="AF10" s="5524" t="s">
        <v>236</v>
      </c>
      <c r="AG10" s="5486" t="s">
        <v>237</v>
      </c>
      <c r="AH10" s="5486" t="s">
        <v>238</v>
      </c>
      <c r="AI10" s="5486" t="s">
        <v>49</v>
      </c>
      <c r="AJ10" s="5486" t="s">
        <v>239</v>
      </c>
      <c r="AK10" s="5486" t="s">
        <v>230</v>
      </c>
      <c r="AL10" s="5486" t="s">
        <v>231</v>
      </c>
      <c r="AM10" s="5486" t="s">
        <v>240</v>
      </c>
      <c r="AN10" s="5486" t="s">
        <v>241</v>
      </c>
      <c r="AO10" s="5520" t="s">
        <v>232</v>
      </c>
      <c r="AP10" s="5520"/>
      <c r="AQ10" s="5486"/>
      <c r="AR10" s="5486"/>
      <c r="AS10" s="5486"/>
      <c r="AT10" s="5486"/>
      <c r="AU10" s="5486"/>
      <c r="AV10" s="5486"/>
      <c r="AW10" s="5486"/>
      <c r="AX10" s="5486"/>
      <c r="AY10" s="5486"/>
      <c r="AZ10" s="5486"/>
      <c r="BA10" s="5486"/>
      <c r="BB10" s="5486"/>
      <c r="BC10" s="5486"/>
      <c r="BD10" s="5486"/>
      <c r="BE10" s="5486"/>
      <c r="BF10" s="5486"/>
      <c r="BG10" s="5486"/>
      <c r="BH10" s="5486"/>
      <c r="BI10" s="5486"/>
      <c r="BJ10" s="5520">
        <v>2023</v>
      </c>
      <c r="BK10" s="5520"/>
      <c r="BL10" s="5520"/>
      <c r="BM10" s="5520"/>
      <c r="BN10" s="5520">
        <v>2024</v>
      </c>
      <c r="BO10" s="5520"/>
      <c r="BP10" s="5520"/>
      <c r="BQ10" s="5520"/>
      <c r="BR10" s="5520">
        <v>2025</v>
      </c>
      <c r="BS10" s="5520"/>
      <c r="BT10" s="5520"/>
      <c r="BU10" s="5520"/>
      <c r="BV10" s="5520">
        <v>2026</v>
      </c>
      <c r="BW10" s="5520"/>
      <c r="BX10" s="5520"/>
      <c r="BY10" s="5520"/>
      <c r="BZ10" s="5520">
        <v>2027</v>
      </c>
      <c r="CA10" s="5520"/>
      <c r="CB10" s="5520"/>
      <c r="CC10" s="5520"/>
      <c r="CD10" s="5520">
        <v>2028</v>
      </c>
      <c r="CE10" s="5520"/>
      <c r="CF10" s="5520"/>
      <c r="CG10" s="5520"/>
      <c r="CH10" s="5520">
        <v>2029</v>
      </c>
      <c r="CI10" s="5520"/>
      <c r="CJ10" s="5520"/>
      <c r="CK10" s="5520"/>
      <c r="CL10" s="5520">
        <v>2030</v>
      </c>
      <c r="CM10" s="5520"/>
      <c r="CN10" s="5520"/>
      <c r="CO10" s="5520"/>
      <c r="CP10" s="5520">
        <v>2031</v>
      </c>
      <c r="CQ10" s="5520"/>
      <c r="CR10" s="5520"/>
      <c r="CS10" s="5520"/>
      <c r="CT10" s="5520">
        <v>2032</v>
      </c>
      <c r="CU10" s="5520"/>
      <c r="CV10" s="5520"/>
      <c r="CW10" s="5520"/>
      <c r="CX10" s="5520">
        <v>2033</v>
      </c>
      <c r="CY10" s="5520"/>
      <c r="CZ10" s="5520"/>
      <c r="DA10" s="5520"/>
      <c r="DB10" s="5520">
        <v>2034</v>
      </c>
      <c r="DC10" s="5520"/>
      <c r="DD10" s="5520"/>
      <c r="DE10" s="5520"/>
      <c r="DF10" s="5520">
        <v>2035</v>
      </c>
      <c r="DG10" s="5520"/>
      <c r="DH10" s="5520"/>
      <c r="DI10" s="5520"/>
      <c r="DJ10" s="5520">
        <v>2036</v>
      </c>
      <c r="DK10" s="5520"/>
      <c r="DL10" s="5520"/>
      <c r="DM10" s="5520"/>
      <c r="DN10" s="5520">
        <v>2037</v>
      </c>
      <c r="DO10" s="5520"/>
      <c r="DP10" s="5520"/>
      <c r="DQ10" s="5520"/>
      <c r="DR10" s="5520">
        <v>2038</v>
      </c>
      <c r="DS10" s="5520"/>
      <c r="DT10" s="5520"/>
      <c r="DU10" s="5520"/>
      <c r="DV10" s="5535" t="s">
        <v>242</v>
      </c>
      <c r="DW10" s="5486" t="s">
        <v>243</v>
      </c>
      <c r="DX10" s="5486" t="s">
        <v>244</v>
      </c>
      <c r="DY10" s="5486" t="s">
        <v>245</v>
      </c>
      <c r="DZ10" s="5486" t="s">
        <v>246</v>
      </c>
      <c r="EA10" s="5486" t="s">
        <v>247</v>
      </c>
      <c r="EB10" s="5486" t="s">
        <v>248</v>
      </c>
      <c r="EC10" s="5486" t="s">
        <v>243</v>
      </c>
      <c r="ED10" s="5486" t="s">
        <v>244</v>
      </c>
      <c r="EE10" s="5486" t="s">
        <v>245</v>
      </c>
      <c r="EF10" s="5486" t="s">
        <v>246</v>
      </c>
      <c r="EG10" s="5486" t="s">
        <v>247</v>
      </c>
      <c r="EH10" s="5521" t="s">
        <v>248</v>
      </c>
      <c r="EI10" s="4724"/>
      <c r="EJ10" s="4724"/>
      <c r="EK10" s="4724"/>
      <c r="EL10" s="4724"/>
    </row>
    <row r="11" spans="1:142" ht="44.1" customHeight="1" thickBot="1">
      <c r="A11" s="5533"/>
      <c r="B11" s="5487"/>
      <c r="C11" s="5519"/>
      <c r="D11" s="5519"/>
      <c r="E11" s="5519"/>
      <c r="F11" s="5519"/>
      <c r="G11" s="5487"/>
      <c r="H11" s="5487"/>
      <c r="I11" s="4519" t="s">
        <v>249</v>
      </c>
      <c r="J11" s="4519" t="s">
        <v>250</v>
      </c>
      <c r="K11" s="4597" t="s">
        <v>251</v>
      </c>
      <c r="L11" s="4597" t="s">
        <v>252</v>
      </c>
      <c r="M11" s="4597" t="s">
        <v>253</v>
      </c>
      <c r="N11" s="4597" t="s">
        <v>254</v>
      </c>
      <c r="O11" s="4597" t="s">
        <v>255</v>
      </c>
      <c r="P11" s="4597" t="s">
        <v>256</v>
      </c>
      <c r="Q11" s="4597" t="s">
        <v>257</v>
      </c>
      <c r="R11" s="4597" t="s">
        <v>258</v>
      </c>
      <c r="S11" s="4597" t="s">
        <v>259</v>
      </c>
      <c r="T11" s="4597" t="s">
        <v>260</v>
      </c>
      <c r="U11" s="4597" t="s">
        <v>261</v>
      </c>
      <c r="V11" s="4597" t="s">
        <v>262</v>
      </c>
      <c r="W11" s="4597" t="s">
        <v>263</v>
      </c>
      <c r="X11" s="4597" t="s">
        <v>264</v>
      </c>
      <c r="Y11" s="4597" t="s">
        <v>265</v>
      </c>
      <c r="Z11" s="4597" t="s">
        <v>266</v>
      </c>
      <c r="AA11" s="4597" t="s">
        <v>267</v>
      </c>
      <c r="AB11" s="4597" t="s">
        <v>268</v>
      </c>
      <c r="AC11" s="5487"/>
      <c r="AD11" s="5487"/>
      <c r="AE11" s="5487"/>
      <c r="AF11" s="5525"/>
      <c r="AG11" s="5487"/>
      <c r="AH11" s="5487"/>
      <c r="AI11" s="5487"/>
      <c r="AJ11" s="5487"/>
      <c r="AK11" s="5487"/>
      <c r="AL11" s="5487"/>
      <c r="AM11" s="5487"/>
      <c r="AN11" s="5487"/>
      <c r="AO11" s="4519" t="s">
        <v>249</v>
      </c>
      <c r="AP11" s="4519" t="s">
        <v>250</v>
      </c>
      <c r="AQ11" s="4623" t="s">
        <v>251</v>
      </c>
      <c r="AR11" s="4597" t="s">
        <v>252</v>
      </c>
      <c r="AS11" s="4597" t="s">
        <v>253</v>
      </c>
      <c r="AT11" s="4597" t="s">
        <v>254</v>
      </c>
      <c r="AU11" s="4597" t="s">
        <v>255</v>
      </c>
      <c r="AV11" s="4597" t="s">
        <v>256</v>
      </c>
      <c r="AW11" s="4597" t="s">
        <v>257</v>
      </c>
      <c r="AX11" s="4597" t="s">
        <v>258</v>
      </c>
      <c r="AY11" s="4597" t="s">
        <v>259</v>
      </c>
      <c r="AZ11" s="4597" t="s">
        <v>260</v>
      </c>
      <c r="BA11" s="4597" t="s">
        <v>261</v>
      </c>
      <c r="BB11" s="4597" t="s">
        <v>262</v>
      </c>
      <c r="BC11" s="4597" t="s">
        <v>263</v>
      </c>
      <c r="BD11" s="4597" t="s">
        <v>264</v>
      </c>
      <c r="BE11" s="4597" t="s">
        <v>265</v>
      </c>
      <c r="BF11" s="4597" t="s">
        <v>266</v>
      </c>
      <c r="BG11" s="4597" t="s">
        <v>267</v>
      </c>
      <c r="BH11" s="4597" t="s">
        <v>268</v>
      </c>
      <c r="BI11" s="5487"/>
      <c r="BJ11" s="4518" t="s">
        <v>223</v>
      </c>
      <c r="BK11" s="4518" t="s">
        <v>223</v>
      </c>
      <c r="BL11" s="4519" t="s">
        <v>270</v>
      </c>
      <c r="BM11" s="4519" t="s">
        <v>271</v>
      </c>
      <c r="BN11" s="4519" t="s">
        <v>223</v>
      </c>
      <c r="BO11" s="4519" t="s">
        <v>223</v>
      </c>
      <c r="BP11" s="4519" t="s">
        <v>270</v>
      </c>
      <c r="BQ11" s="4519" t="s">
        <v>271</v>
      </c>
      <c r="BR11" s="4519" t="s">
        <v>223</v>
      </c>
      <c r="BS11" s="4519" t="s">
        <v>269</v>
      </c>
      <c r="BT11" s="4519" t="s">
        <v>270</v>
      </c>
      <c r="BU11" s="4519" t="s">
        <v>271</v>
      </c>
      <c r="BV11" s="4519" t="s">
        <v>223</v>
      </c>
      <c r="BW11" s="4519" t="s">
        <v>272</v>
      </c>
      <c r="BX11" s="4519" t="s">
        <v>270</v>
      </c>
      <c r="BY11" s="4519" t="s">
        <v>271</v>
      </c>
      <c r="BZ11" s="4519" t="s">
        <v>223</v>
      </c>
      <c r="CA11" s="4519" t="s">
        <v>272</v>
      </c>
      <c r="CB11" s="4519" t="s">
        <v>270</v>
      </c>
      <c r="CC11" s="4519" t="s">
        <v>271</v>
      </c>
      <c r="CD11" s="4519" t="s">
        <v>223</v>
      </c>
      <c r="CE11" s="4519" t="s">
        <v>272</v>
      </c>
      <c r="CF11" s="4519" t="s">
        <v>270</v>
      </c>
      <c r="CG11" s="4519" t="s">
        <v>271</v>
      </c>
      <c r="CH11" s="4518" t="s">
        <v>223</v>
      </c>
      <c r="CI11" s="4519" t="s">
        <v>272</v>
      </c>
      <c r="CJ11" s="4519" t="s">
        <v>270</v>
      </c>
      <c r="CK11" s="4519" t="s">
        <v>271</v>
      </c>
      <c r="CL11" s="4519" t="s">
        <v>223</v>
      </c>
      <c r="CM11" s="4519" t="s">
        <v>272</v>
      </c>
      <c r="CN11" s="4519" t="s">
        <v>270</v>
      </c>
      <c r="CO11" s="4519" t="s">
        <v>271</v>
      </c>
      <c r="CP11" s="4518" t="s">
        <v>223</v>
      </c>
      <c r="CQ11" s="4519" t="s">
        <v>272</v>
      </c>
      <c r="CR11" s="4519" t="s">
        <v>270</v>
      </c>
      <c r="CS11" s="4519" t="s">
        <v>271</v>
      </c>
      <c r="CT11" s="4518" t="s">
        <v>223</v>
      </c>
      <c r="CU11" s="4519" t="s">
        <v>272</v>
      </c>
      <c r="CV11" s="4519" t="s">
        <v>270</v>
      </c>
      <c r="CW11" s="4519" t="s">
        <v>271</v>
      </c>
      <c r="CX11" s="4519" t="s">
        <v>223</v>
      </c>
      <c r="CY11" s="4519" t="s">
        <v>272</v>
      </c>
      <c r="CZ11" s="4519" t="s">
        <v>270</v>
      </c>
      <c r="DA11" s="4519" t="s">
        <v>271</v>
      </c>
      <c r="DB11" s="4519" t="s">
        <v>223</v>
      </c>
      <c r="DC11" s="4519" t="s">
        <v>272</v>
      </c>
      <c r="DD11" s="4519" t="s">
        <v>270</v>
      </c>
      <c r="DE11" s="4519" t="s">
        <v>271</v>
      </c>
      <c r="DF11" s="4519" t="s">
        <v>223</v>
      </c>
      <c r="DG11" s="4519" t="s">
        <v>272</v>
      </c>
      <c r="DH11" s="4519" t="s">
        <v>270</v>
      </c>
      <c r="DI11" s="4519" t="s">
        <v>271</v>
      </c>
      <c r="DJ11" s="4519" t="s">
        <v>223</v>
      </c>
      <c r="DK11" s="4519" t="s">
        <v>272</v>
      </c>
      <c r="DL11" s="4519" t="s">
        <v>270</v>
      </c>
      <c r="DM11" s="4519" t="s">
        <v>271</v>
      </c>
      <c r="DN11" s="4519" t="s">
        <v>223</v>
      </c>
      <c r="DO11" s="4519" t="s">
        <v>272</v>
      </c>
      <c r="DP11" s="4519" t="s">
        <v>270</v>
      </c>
      <c r="DQ11" s="4519" t="s">
        <v>271</v>
      </c>
      <c r="DR11" s="4519" t="s">
        <v>223</v>
      </c>
      <c r="DS11" s="4519" t="s">
        <v>272</v>
      </c>
      <c r="DT11" s="4519" t="s">
        <v>270</v>
      </c>
      <c r="DU11" s="4519" t="s">
        <v>271</v>
      </c>
      <c r="DV11" s="5536"/>
      <c r="DW11" s="5487"/>
      <c r="DX11" s="5487"/>
      <c r="DY11" s="5487"/>
      <c r="DZ11" s="5487"/>
      <c r="EA11" s="5487"/>
      <c r="EB11" s="5487"/>
      <c r="EC11" s="5487"/>
      <c r="ED11" s="5487"/>
      <c r="EE11" s="5487"/>
      <c r="EF11" s="5487"/>
      <c r="EG11" s="5487"/>
      <c r="EH11" s="5522"/>
      <c r="EI11" s="4724"/>
      <c r="EJ11" s="4724"/>
      <c r="EK11" s="4724"/>
      <c r="EL11" s="4724"/>
    </row>
    <row r="12" spans="1:142" ht="154.5" customHeight="1" thickBot="1">
      <c r="A12" s="4905" t="s">
        <v>1303</v>
      </c>
      <c r="B12" s="4906">
        <v>0.31</v>
      </c>
      <c r="C12" s="4720" t="s">
        <v>1887</v>
      </c>
      <c r="D12" s="4907">
        <f>B12/8</f>
        <v>3.875E-2</v>
      </c>
      <c r="E12" s="4908" t="s">
        <v>1305</v>
      </c>
      <c r="F12" s="4909" t="s">
        <v>1306</v>
      </c>
      <c r="G12" s="4910" t="s">
        <v>299</v>
      </c>
      <c r="H12" s="4909" t="s">
        <v>26</v>
      </c>
      <c r="I12" s="4911" t="s">
        <v>437</v>
      </c>
      <c r="J12" s="4911" t="s">
        <v>437</v>
      </c>
      <c r="K12" s="4912">
        <v>45245</v>
      </c>
      <c r="L12" s="4912">
        <v>50770</v>
      </c>
      <c r="M12" s="4646">
        <v>0.05</v>
      </c>
      <c r="N12" s="4646">
        <v>0.1</v>
      </c>
      <c r="O12" s="4646">
        <v>0.5</v>
      </c>
      <c r="P12" s="4646">
        <v>0.54</v>
      </c>
      <c r="Q12" s="4646">
        <v>0.57999999999999996</v>
      </c>
      <c r="R12" s="4646">
        <v>0.62</v>
      </c>
      <c r="S12" s="4646">
        <v>0.64</v>
      </c>
      <c r="T12" s="4646">
        <v>0.68</v>
      </c>
      <c r="U12" s="4646">
        <v>0.72</v>
      </c>
      <c r="V12" s="4646">
        <v>0.76</v>
      </c>
      <c r="W12" s="4646">
        <v>0.8</v>
      </c>
      <c r="X12" s="4646">
        <v>0.84</v>
      </c>
      <c r="Y12" s="4646">
        <v>0.88</v>
      </c>
      <c r="Z12" s="4646">
        <v>0.92</v>
      </c>
      <c r="AA12" s="4646">
        <v>0.96</v>
      </c>
      <c r="AB12" s="4646">
        <v>1</v>
      </c>
      <c r="AC12" s="4913">
        <v>1</v>
      </c>
      <c r="AD12" s="4910" t="s">
        <v>279</v>
      </c>
      <c r="AE12" s="4909" t="s">
        <v>2196</v>
      </c>
      <c r="AF12" s="4914">
        <f>D12/8</f>
        <v>4.84375E-3</v>
      </c>
      <c r="AG12" s="4909" t="s">
        <v>1891</v>
      </c>
      <c r="AH12" s="4909" t="s">
        <v>1892</v>
      </c>
      <c r="AI12" s="4909" t="s">
        <v>1310</v>
      </c>
      <c r="AJ12" s="4909" t="s">
        <v>1311</v>
      </c>
      <c r="AK12" s="4909" t="s">
        <v>285</v>
      </c>
      <c r="AL12" s="4909" t="s">
        <v>20</v>
      </c>
      <c r="AM12" s="4624" t="str">
        <f t="shared" ref="AM12:AM43" si="0">IF(ISNUMBER(SEARCH("ND",AN12)),"NO","SI")</f>
        <v>NO</v>
      </c>
      <c r="AN12" s="4909" t="s">
        <v>437</v>
      </c>
      <c r="AO12" s="4909" t="s">
        <v>437</v>
      </c>
      <c r="AP12" s="4909" t="s">
        <v>437</v>
      </c>
      <c r="AQ12" s="4915">
        <v>45444</v>
      </c>
      <c r="AR12" s="4912">
        <v>50770</v>
      </c>
      <c r="AS12" s="4909"/>
      <c r="AT12" s="4909">
        <v>135</v>
      </c>
      <c r="AU12" s="4909">
        <v>135</v>
      </c>
      <c r="AV12" s="4909">
        <v>135</v>
      </c>
      <c r="AW12" s="4909">
        <v>135</v>
      </c>
      <c r="AX12" s="4909">
        <v>135</v>
      </c>
      <c r="AY12" s="4909">
        <v>135</v>
      </c>
      <c r="AZ12" s="4909">
        <v>135</v>
      </c>
      <c r="BA12" s="4909">
        <v>135</v>
      </c>
      <c r="BB12" s="4909">
        <v>135</v>
      </c>
      <c r="BC12" s="4909">
        <v>135</v>
      </c>
      <c r="BD12" s="4909">
        <v>135</v>
      </c>
      <c r="BE12" s="4909">
        <v>135</v>
      </c>
      <c r="BF12" s="4909">
        <v>135</v>
      </c>
      <c r="BG12" s="4909">
        <v>135</v>
      </c>
      <c r="BH12" s="4909">
        <v>135</v>
      </c>
      <c r="BI12" s="4916">
        <v>2025</v>
      </c>
      <c r="BJ12" s="4917"/>
      <c r="BK12" s="4917"/>
      <c r="BL12" s="4917"/>
      <c r="BM12" s="4918"/>
      <c r="BN12" s="4917">
        <v>177</v>
      </c>
      <c r="BO12" s="4917">
        <v>177</v>
      </c>
      <c r="BP12" s="4919" t="s">
        <v>287</v>
      </c>
      <c r="BQ12" s="4918">
        <v>7692</v>
      </c>
      <c r="BR12" s="4917">
        <v>177</v>
      </c>
      <c r="BS12" s="4909"/>
      <c r="BT12" s="4919" t="s">
        <v>287</v>
      </c>
      <c r="BU12" s="4909"/>
      <c r="BV12" s="4917">
        <v>177</v>
      </c>
      <c r="BW12" s="4909"/>
      <c r="BX12" s="4919" t="s">
        <v>287</v>
      </c>
      <c r="BY12" s="4909"/>
      <c r="BZ12" s="4917">
        <v>177</v>
      </c>
      <c r="CA12" s="4909"/>
      <c r="CB12" s="4919" t="s">
        <v>287</v>
      </c>
      <c r="CC12" s="4909"/>
      <c r="CD12" s="4917">
        <v>177</v>
      </c>
      <c r="CE12" s="4909"/>
      <c r="CF12" s="4919" t="s">
        <v>287</v>
      </c>
      <c r="CG12" s="4909"/>
      <c r="CH12" s="4917">
        <v>177</v>
      </c>
      <c r="CI12" s="4909"/>
      <c r="CJ12" s="4919" t="s">
        <v>287</v>
      </c>
      <c r="CK12" s="4909"/>
      <c r="CL12" s="4917">
        <v>177</v>
      </c>
      <c r="CM12" s="4909"/>
      <c r="CN12" s="4919" t="s">
        <v>287</v>
      </c>
      <c r="CO12" s="4909"/>
      <c r="CP12" s="4917">
        <v>177</v>
      </c>
      <c r="CQ12" s="4909"/>
      <c r="CR12" s="4919" t="s">
        <v>287</v>
      </c>
      <c r="CS12" s="4909"/>
      <c r="CT12" s="4917">
        <v>177</v>
      </c>
      <c r="CU12" s="4909"/>
      <c r="CV12" s="4919" t="s">
        <v>287</v>
      </c>
      <c r="CW12" s="4909"/>
      <c r="CX12" s="4917">
        <v>177</v>
      </c>
      <c r="CY12" s="4909"/>
      <c r="CZ12" s="4919" t="s">
        <v>287</v>
      </c>
      <c r="DA12" s="4909"/>
      <c r="DB12" s="4917">
        <v>177</v>
      </c>
      <c r="DC12" s="4909"/>
      <c r="DD12" s="4919" t="s">
        <v>287</v>
      </c>
      <c r="DE12" s="4909"/>
      <c r="DF12" s="4917">
        <v>177</v>
      </c>
      <c r="DG12" s="4909"/>
      <c r="DH12" s="4919" t="s">
        <v>287</v>
      </c>
      <c r="DI12" s="4909"/>
      <c r="DJ12" s="4917">
        <v>177</v>
      </c>
      <c r="DK12" s="4909"/>
      <c r="DL12" s="4919" t="s">
        <v>287</v>
      </c>
      <c r="DM12" s="4909"/>
      <c r="DN12" s="4917">
        <v>177</v>
      </c>
      <c r="DO12" s="4909"/>
      <c r="DP12" s="4919" t="s">
        <v>287</v>
      </c>
      <c r="DQ12" s="4909"/>
      <c r="DR12" s="4917">
        <v>177</v>
      </c>
      <c r="DS12" s="4909"/>
      <c r="DT12" s="4919" t="s">
        <v>287</v>
      </c>
      <c r="DU12" s="4909"/>
      <c r="DV12" s="4920">
        <f t="shared" ref="DV12:DV43" si="1">BJ12+BN12+BR12+BV12+BZ12+CD12+CH12+CL12+CP12+CT12+CX12+DB12+DF12+DJ12+DN12+DR12</f>
        <v>2655</v>
      </c>
      <c r="DW12" s="4909" t="s">
        <v>288</v>
      </c>
      <c r="DX12" s="4909" t="s">
        <v>289</v>
      </c>
      <c r="DY12" s="4909" t="s">
        <v>1312</v>
      </c>
      <c r="DZ12" s="4909" t="s">
        <v>1313</v>
      </c>
      <c r="EA12" s="4909">
        <v>3779595</v>
      </c>
      <c r="EB12" s="4909" t="s">
        <v>1314</v>
      </c>
      <c r="EC12" s="4909" t="s">
        <v>2197</v>
      </c>
      <c r="ED12" s="4909" t="s">
        <v>2198</v>
      </c>
      <c r="EE12" s="4909" t="s">
        <v>2199</v>
      </c>
      <c r="EF12" s="4909" t="s">
        <v>2200</v>
      </c>
      <c r="EG12" s="4909" t="s">
        <v>2201</v>
      </c>
      <c r="EH12" s="4647" t="s">
        <v>2202</v>
      </c>
      <c r="EI12" s="4724"/>
      <c r="EJ12" s="4724"/>
      <c r="EK12" s="4724"/>
      <c r="EL12" s="4752"/>
    </row>
    <row r="13" spans="1:142" ht="168.75" customHeight="1" thickBot="1">
      <c r="A13" s="4921" t="s">
        <v>1303</v>
      </c>
      <c r="B13" s="4922">
        <v>0.31</v>
      </c>
      <c r="C13" s="4923" t="s">
        <v>1887</v>
      </c>
      <c r="D13" s="4907">
        <f t="shared" ref="D13:D45" si="2">B13/8</f>
        <v>3.875E-2</v>
      </c>
      <c r="E13" s="4924" t="s">
        <v>1305</v>
      </c>
      <c r="F13" s="4925" t="s">
        <v>1317</v>
      </c>
      <c r="G13" s="4926" t="s">
        <v>299</v>
      </c>
      <c r="H13" s="4923" t="s">
        <v>26</v>
      </c>
      <c r="I13" s="4719" t="s">
        <v>437</v>
      </c>
      <c r="J13" s="4719" t="s">
        <v>437</v>
      </c>
      <c r="K13" s="4927">
        <v>45245</v>
      </c>
      <c r="L13" s="4928">
        <v>50770</v>
      </c>
      <c r="M13" s="4648">
        <v>0.05</v>
      </c>
      <c r="N13" s="4648">
        <v>0.1</v>
      </c>
      <c r="O13" s="4648">
        <v>0.5</v>
      </c>
      <c r="P13" s="4648">
        <v>0.54</v>
      </c>
      <c r="Q13" s="4648">
        <v>0.57999999999999996</v>
      </c>
      <c r="R13" s="4648">
        <v>0.62</v>
      </c>
      <c r="S13" s="4648">
        <v>0.64</v>
      </c>
      <c r="T13" s="4648">
        <v>0.68</v>
      </c>
      <c r="U13" s="4648">
        <v>0.72</v>
      </c>
      <c r="V13" s="4648">
        <v>0.76</v>
      </c>
      <c r="W13" s="4648">
        <v>0.8</v>
      </c>
      <c r="X13" s="4648">
        <v>0.84</v>
      </c>
      <c r="Y13" s="4648">
        <v>0.88</v>
      </c>
      <c r="Z13" s="4648">
        <v>0.92</v>
      </c>
      <c r="AA13" s="4648">
        <v>0.96</v>
      </c>
      <c r="AB13" s="4648">
        <v>1</v>
      </c>
      <c r="AC13" s="4929">
        <v>1</v>
      </c>
      <c r="AD13" s="4926" t="s">
        <v>279</v>
      </c>
      <c r="AE13" s="4925" t="s">
        <v>2203</v>
      </c>
      <c r="AF13" s="4914">
        <f t="shared" ref="AF13:AF19" si="3">D13/8</f>
        <v>4.84375E-3</v>
      </c>
      <c r="AG13" s="4925" t="s">
        <v>2204</v>
      </c>
      <c r="AH13" s="4925" t="s">
        <v>2205</v>
      </c>
      <c r="AI13" s="4926" t="s">
        <v>1310</v>
      </c>
      <c r="AJ13" s="4925" t="s">
        <v>1320</v>
      </c>
      <c r="AK13" s="4926" t="s">
        <v>299</v>
      </c>
      <c r="AL13" s="4926" t="s">
        <v>20</v>
      </c>
      <c r="AM13" s="4599" t="str">
        <f t="shared" si="0"/>
        <v>NO</v>
      </c>
      <c r="AN13" s="4926" t="s">
        <v>437</v>
      </c>
      <c r="AO13" s="4926">
        <v>1</v>
      </c>
      <c r="AP13" s="4926">
        <v>2023</v>
      </c>
      <c r="AQ13" s="4930">
        <v>45245</v>
      </c>
      <c r="AR13" s="4806">
        <v>50770</v>
      </c>
      <c r="AS13" s="4925">
        <v>2</v>
      </c>
      <c r="AT13" s="4925">
        <v>2</v>
      </c>
      <c r="AU13" s="4925">
        <v>2</v>
      </c>
      <c r="AV13" s="4925">
        <v>2</v>
      </c>
      <c r="AW13" s="4925">
        <v>2</v>
      </c>
      <c r="AX13" s="4925">
        <v>2</v>
      </c>
      <c r="AY13" s="4925">
        <v>2</v>
      </c>
      <c r="AZ13" s="4925">
        <v>2</v>
      </c>
      <c r="BA13" s="4925">
        <v>2</v>
      </c>
      <c r="BB13" s="4925">
        <v>2</v>
      </c>
      <c r="BC13" s="4925">
        <v>2</v>
      </c>
      <c r="BD13" s="4925">
        <v>2</v>
      </c>
      <c r="BE13" s="4925">
        <v>2</v>
      </c>
      <c r="BF13" s="4925">
        <v>2</v>
      </c>
      <c r="BG13" s="4925">
        <v>2</v>
      </c>
      <c r="BH13" s="4925">
        <v>2</v>
      </c>
      <c r="BI13" s="4931">
        <v>32</v>
      </c>
      <c r="BJ13" s="4932">
        <v>1105</v>
      </c>
      <c r="BK13" s="4932">
        <v>1105</v>
      </c>
      <c r="BL13" s="4932" t="s">
        <v>574</v>
      </c>
      <c r="BM13" s="4933">
        <v>7564</v>
      </c>
      <c r="BN13" s="4932">
        <v>1105</v>
      </c>
      <c r="BO13" s="4932">
        <v>1105</v>
      </c>
      <c r="BP13" s="4934" t="s">
        <v>574</v>
      </c>
      <c r="BQ13" s="4933">
        <v>7564</v>
      </c>
      <c r="BR13" s="4932">
        <v>1105</v>
      </c>
      <c r="BS13" s="4925"/>
      <c r="BT13" s="4934" t="s">
        <v>574</v>
      </c>
      <c r="BU13" s="4925"/>
      <c r="BV13" s="4932">
        <v>1105</v>
      </c>
      <c r="BW13" s="4925"/>
      <c r="BX13" s="4934" t="s">
        <v>574</v>
      </c>
      <c r="BY13" s="4925"/>
      <c r="BZ13" s="4932">
        <v>1105</v>
      </c>
      <c r="CA13" s="4925"/>
      <c r="CB13" s="4934" t="s">
        <v>574</v>
      </c>
      <c r="CC13" s="4925"/>
      <c r="CD13" s="4932">
        <v>1105</v>
      </c>
      <c r="CE13" s="4925"/>
      <c r="CF13" s="4934" t="s">
        <v>574</v>
      </c>
      <c r="CG13" s="4925"/>
      <c r="CH13" s="4932">
        <v>1105</v>
      </c>
      <c r="CI13" s="4925"/>
      <c r="CJ13" s="4934" t="s">
        <v>574</v>
      </c>
      <c r="CK13" s="4925"/>
      <c r="CL13" s="4932">
        <v>1105</v>
      </c>
      <c r="CM13" s="4925"/>
      <c r="CN13" s="4934" t="s">
        <v>574</v>
      </c>
      <c r="CO13" s="4925"/>
      <c r="CP13" s="4932">
        <v>1105</v>
      </c>
      <c r="CQ13" s="4925"/>
      <c r="CR13" s="4934" t="s">
        <v>574</v>
      </c>
      <c r="CS13" s="4925"/>
      <c r="CT13" s="4932">
        <v>1105</v>
      </c>
      <c r="CU13" s="4925"/>
      <c r="CV13" s="4934" t="s">
        <v>574</v>
      </c>
      <c r="CW13" s="4925"/>
      <c r="CX13" s="4932">
        <v>1105</v>
      </c>
      <c r="CY13" s="4925"/>
      <c r="CZ13" s="4934" t="s">
        <v>574</v>
      </c>
      <c r="DA13" s="4925"/>
      <c r="DB13" s="4932">
        <v>1105</v>
      </c>
      <c r="DC13" s="4925"/>
      <c r="DD13" s="4934" t="s">
        <v>574</v>
      </c>
      <c r="DE13" s="4925"/>
      <c r="DF13" s="4932">
        <v>1105</v>
      </c>
      <c r="DG13" s="4925"/>
      <c r="DH13" s="4934" t="s">
        <v>574</v>
      </c>
      <c r="DI13" s="4925"/>
      <c r="DJ13" s="4932">
        <v>1105</v>
      </c>
      <c r="DK13" s="4925"/>
      <c r="DL13" s="4934" t="s">
        <v>574</v>
      </c>
      <c r="DM13" s="4925"/>
      <c r="DN13" s="4932">
        <v>1105</v>
      </c>
      <c r="DO13" s="4925"/>
      <c r="DP13" s="4934" t="s">
        <v>574</v>
      </c>
      <c r="DQ13" s="4925"/>
      <c r="DR13" s="4932">
        <v>1105</v>
      </c>
      <c r="DS13" s="4925"/>
      <c r="DT13" s="4934" t="s">
        <v>574</v>
      </c>
      <c r="DU13" s="4925"/>
      <c r="DV13" s="4935">
        <f t="shared" si="1"/>
        <v>17680</v>
      </c>
      <c r="DW13" s="4936" t="s">
        <v>300</v>
      </c>
      <c r="DX13" s="4936" t="s">
        <v>301</v>
      </c>
      <c r="DY13" s="4936" t="s">
        <v>1894</v>
      </c>
      <c r="DZ13" s="4936" t="s">
        <v>303</v>
      </c>
      <c r="EA13" s="4936">
        <v>3279797</v>
      </c>
      <c r="EB13" s="4609" t="s">
        <v>304</v>
      </c>
      <c r="EC13" s="4925"/>
      <c r="ED13" s="4925"/>
      <c r="EE13" s="4925"/>
      <c r="EF13" s="4925"/>
      <c r="EG13" s="4925"/>
      <c r="EH13" s="4937"/>
      <c r="EI13" s="4724"/>
      <c r="EJ13" s="4724"/>
      <c r="EK13" s="4724"/>
      <c r="EL13" s="4752"/>
    </row>
    <row r="14" spans="1:142" ht="134.25" customHeight="1" thickBot="1">
      <c r="A14" s="4938" t="s">
        <v>1303</v>
      </c>
      <c r="B14" s="4804">
        <v>0.31</v>
      </c>
      <c r="C14" s="4939" t="s">
        <v>1887</v>
      </c>
      <c r="D14" s="4907">
        <f t="shared" si="2"/>
        <v>3.875E-2</v>
      </c>
      <c r="E14" s="4940" t="s">
        <v>1305</v>
      </c>
      <c r="F14" s="4736" t="s">
        <v>1317</v>
      </c>
      <c r="G14" s="4726" t="s">
        <v>299</v>
      </c>
      <c r="H14" s="4939" t="s">
        <v>26</v>
      </c>
      <c r="I14" s="4719" t="s">
        <v>437</v>
      </c>
      <c r="J14" s="4719" t="s">
        <v>437</v>
      </c>
      <c r="K14" s="4927">
        <v>45245</v>
      </c>
      <c r="L14" s="4806">
        <v>50770</v>
      </c>
      <c r="M14" s="4649">
        <v>0.05</v>
      </c>
      <c r="N14" s="4649">
        <v>0.1</v>
      </c>
      <c r="O14" s="4649">
        <v>0.5</v>
      </c>
      <c r="P14" s="4649">
        <v>0.54</v>
      </c>
      <c r="Q14" s="4649">
        <v>0.57999999999999996</v>
      </c>
      <c r="R14" s="4649">
        <v>0.62</v>
      </c>
      <c r="S14" s="4649">
        <v>0.64</v>
      </c>
      <c r="T14" s="4649">
        <v>0.68</v>
      </c>
      <c r="U14" s="4649">
        <v>0.72</v>
      </c>
      <c r="V14" s="4649">
        <v>0.76</v>
      </c>
      <c r="W14" s="4649">
        <v>0.8</v>
      </c>
      <c r="X14" s="4649">
        <v>0.84</v>
      </c>
      <c r="Y14" s="4649">
        <v>0.88</v>
      </c>
      <c r="Z14" s="4649">
        <v>0.92</v>
      </c>
      <c r="AA14" s="4649">
        <v>0.96</v>
      </c>
      <c r="AB14" s="4649">
        <v>1</v>
      </c>
      <c r="AC14" s="4807">
        <v>1</v>
      </c>
      <c r="AD14" s="4726"/>
      <c r="AE14" s="4736" t="s">
        <v>2206</v>
      </c>
      <c r="AF14" s="4914">
        <f t="shared" si="3"/>
        <v>4.84375E-3</v>
      </c>
      <c r="AG14" s="4736" t="s">
        <v>433</v>
      </c>
      <c r="AH14" s="4736" t="s">
        <v>434</v>
      </c>
      <c r="AI14" s="4736" t="s">
        <v>1322</v>
      </c>
      <c r="AJ14" s="4736" t="s">
        <v>1323</v>
      </c>
      <c r="AK14" s="4736" t="s">
        <v>1324</v>
      </c>
      <c r="AL14" s="4736" t="s">
        <v>20</v>
      </c>
      <c r="AM14" s="4361" t="str">
        <f t="shared" si="0"/>
        <v>NO</v>
      </c>
      <c r="AN14" s="4736" t="s">
        <v>437</v>
      </c>
      <c r="AO14" s="4736">
        <v>4</v>
      </c>
      <c r="AP14" s="4736">
        <v>2022</v>
      </c>
      <c r="AQ14" s="4941">
        <v>45245</v>
      </c>
      <c r="AR14" s="4806">
        <v>50770</v>
      </c>
      <c r="AS14" s="4736">
        <v>6</v>
      </c>
      <c r="AT14" s="4736">
        <v>6</v>
      </c>
      <c r="AU14" s="4736">
        <v>6</v>
      </c>
      <c r="AV14" s="4736">
        <v>6</v>
      </c>
      <c r="AW14" s="4736">
        <v>6</v>
      </c>
      <c r="AX14" s="4736">
        <v>6</v>
      </c>
      <c r="AY14" s="4736">
        <v>6</v>
      </c>
      <c r="AZ14" s="4736">
        <v>6</v>
      </c>
      <c r="BA14" s="4736">
        <v>6</v>
      </c>
      <c r="BB14" s="4736">
        <v>6</v>
      </c>
      <c r="BC14" s="4736">
        <v>6</v>
      </c>
      <c r="BD14" s="4736">
        <v>6</v>
      </c>
      <c r="BE14" s="4736">
        <v>6</v>
      </c>
      <c r="BF14" s="4736">
        <v>6</v>
      </c>
      <c r="BG14" s="4736">
        <v>6</v>
      </c>
      <c r="BH14" s="4736">
        <v>6</v>
      </c>
      <c r="BI14" s="4942">
        <v>96</v>
      </c>
      <c r="BJ14" s="4810">
        <v>277</v>
      </c>
      <c r="BK14" s="4810">
        <v>277</v>
      </c>
      <c r="BL14" s="4810" t="s">
        <v>574</v>
      </c>
      <c r="BM14" s="4811">
        <v>7738</v>
      </c>
      <c r="BN14" s="4810">
        <v>277</v>
      </c>
      <c r="BO14" s="4810">
        <v>277</v>
      </c>
      <c r="BP14" s="4812" t="s">
        <v>574</v>
      </c>
      <c r="BQ14" s="4811">
        <v>7738</v>
      </c>
      <c r="BR14" s="4810">
        <v>277</v>
      </c>
      <c r="BS14" s="4736"/>
      <c r="BT14" s="4812" t="s">
        <v>574</v>
      </c>
      <c r="BU14" s="4736"/>
      <c r="BV14" s="4810">
        <v>277</v>
      </c>
      <c r="BW14" s="4736"/>
      <c r="BX14" s="4812" t="s">
        <v>574</v>
      </c>
      <c r="BY14" s="4736"/>
      <c r="BZ14" s="4810">
        <v>277</v>
      </c>
      <c r="CA14" s="4736"/>
      <c r="CB14" s="4812" t="s">
        <v>574</v>
      </c>
      <c r="CC14" s="4736"/>
      <c r="CD14" s="4810">
        <v>277</v>
      </c>
      <c r="CE14" s="4736"/>
      <c r="CF14" s="4812" t="s">
        <v>574</v>
      </c>
      <c r="CG14" s="4736"/>
      <c r="CH14" s="4810">
        <v>277</v>
      </c>
      <c r="CI14" s="4736"/>
      <c r="CJ14" s="4812" t="s">
        <v>574</v>
      </c>
      <c r="CK14" s="4736"/>
      <c r="CL14" s="4810">
        <v>277</v>
      </c>
      <c r="CM14" s="4736"/>
      <c r="CN14" s="4812" t="s">
        <v>574</v>
      </c>
      <c r="CO14" s="4736"/>
      <c r="CP14" s="4810">
        <v>277</v>
      </c>
      <c r="CQ14" s="4736"/>
      <c r="CR14" s="4812" t="s">
        <v>574</v>
      </c>
      <c r="CS14" s="4736"/>
      <c r="CT14" s="4810">
        <v>277</v>
      </c>
      <c r="CU14" s="4736"/>
      <c r="CV14" s="4812" t="s">
        <v>574</v>
      </c>
      <c r="CW14" s="4736"/>
      <c r="CX14" s="4810">
        <v>277</v>
      </c>
      <c r="CY14" s="4736"/>
      <c r="CZ14" s="4812" t="s">
        <v>574</v>
      </c>
      <c r="DA14" s="4736"/>
      <c r="DB14" s="4810">
        <v>277</v>
      </c>
      <c r="DC14" s="4736"/>
      <c r="DD14" s="4812" t="s">
        <v>574</v>
      </c>
      <c r="DE14" s="4736"/>
      <c r="DF14" s="4810">
        <v>277</v>
      </c>
      <c r="DG14" s="4736"/>
      <c r="DH14" s="4812" t="s">
        <v>574</v>
      </c>
      <c r="DI14" s="4736"/>
      <c r="DJ14" s="4810">
        <v>277</v>
      </c>
      <c r="DK14" s="4736"/>
      <c r="DL14" s="4812" t="s">
        <v>574</v>
      </c>
      <c r="DM14" s="4736"/>
      <c r="DN14" s="4810">
        <v>277</v>
      </c>
      <c r="DO14" s="4736"/>
      <c r="DP14" s="4812" t="s">
        <v>574</v>
      </c>
      <c r="DQ14" s="4736"/>
      <c r="DR14" s="4810">
        <v>277</v>
      </c>
      <c r="DS14" s="4736"/>
      <c r="DT14" s="4812" t="s">
        <v>574</v>
      </c>
      <c r="DU14" s="4736"/>
      <c r="DV14" s="4734">
        <f t="shared" si="1"/>
        <v>4432</v>
      </c>
      <c r="DW14" s="4943" t="s">
        <v>1896</v>
      </c>
      <c r="DX14" s="4943" t="s">
        <v>107</v>
      </c>
      <c r="DY14" s="4943" t="s">
        <v>451</v>
      </c>
      <c r="DZ14" s="4943" t="s">
        <v>452</v>
      </c>
      <c r="EA14" s="4943">
        <v>3169001</v>
      </c>
      <c r="EB14" s="4678" t="s">
        <v>453</v>
      </c>
      <c r="EC14" s="4736"/>
      <c r="ED14" s="4736"/>
      <c r="EE14" s="4736"/>
      <c r="EF14" s="4736"/>
      <c r="EG14" s="4736"/>
      <c r="EH14" s="4944"/>
      <c r="EI14" s="4724"/>
      <c r="EJ14" s="4724"/>
      <c r="EK14" s="4724"/>
      <c r="EL14" s="4752"/>
    </row>
    <row r="15" spans="1:142" ht="168.75" customHeight="1" thickBot="1">
      <c r="A15" s="4938" t="s">
        <v>1303</v>
      </c>
      <c r="B15" s="4804">
        <v>0.31</v>
      </c>
      <c r="C15" s="4939" t="s">
        <v>1887</v>
      </c>
      <c r="D15" s="4907">
        <f t="shared" si="2"/>
        <v>3.875E-2</v>
      </c>
      <c r="E15" s="4940" t="s">
        <v>1305</v>
      </c>
      <c r="F15" s="4736" t="s">
        <v>1317</v>
      </c>
      <c r="G15" s="4726" t="s">
        <v>299</v>
      </c>
      <c r="H15" s="4939" t="s">
        <v>26</v>
      </c>
      <c r="I15" s="4719" t="s">
        <v>437</v>
      </c>
      <c r="J15" s="4719" t="s">
        <v>437</v>
      </c>
      <c r="K15" s="4927">
        <v>45245</v>
      </c>
      <c r="L15" s="4806">
        <v>50770</v>
      </c>
      <c r="M15" s="4649">
        <v>0.05</v>
      </c>
      <c r="N15" s="4649">
        <v>0.1</v>
      </c>
      <c r="O15" s="4649">
        <v>0.5</v>
      </c>
      <c r="P15" s="4649">
        <v>0.54</v>
      </c>
      <c r="Q15" s="4649">
        <v>0.57999999999999996</v>
      </c>
      <c r="R15" s="4649">
        <v>0.62</v>
      </c>
      <c r="S15" s="4649">
        <v>0.64</v>
      </c>
      <c r="T15" s="4649">
        <v>0.68</v>
      </c>
      <c r="U15" s="4649">
        <v>0.72</v>
      </c>
      <c r="V15" s="4649">
        <v>0.76</v>
      </c>
      <c r="W15" s="4649">
        <v>0.8</v>
      </c>
      <c r="X15" s="4649">
        <v>0.84</v>
      </c>
      <c r="Y15" s="4649">
        <v>0.88</v>
      </c>
      <c r="Z15" s="4649">
        <v>0.92</v>
      </c>
      <c r="AA15" s="4649">
        <v>0.96</v>
      </c>
      <c r="AB15" s="4649">
        <v>1</v>
      </c>
      <c r="AC15" s="4807">
        <v>1</v>
      </c>
      <c r="AD15" s="4726" t="s">
        <v>308</v>
      </c>
      <c r="AE15" s="4736" t="s">
        <v>1897</v>
      </c>
      <c r="AF15" s="4914">
        <f t="shared" si="3"/>
        <v>4.84375E-3</v>
      </c>
      <c r="AG15" s="4736" t="s">
        <v>1898</v>
      </c>
      <c r="AH15" s="4736" t="s">
        <v>1899</v>
      </c>
      <c r="AI15" s="4726" t="s">
        <v>1310</v>
      </c>
      <c r="AJ15" s="4736" t="s">
        <v>1328</v>
      </c>
      <c r="AK15" s="4736" t="s">
        <v>1329</v>
      </c>
      <c r="AL15" s="4736" t="s">
        <v>20</v>
      </c>
      <c r="AM15" s="4361" t="str">
        <f t="shared" si="0"/>
        <v>NO</v>
      </c>
      <c r="AN15" s="4736" t="s">
        <v>437</v>
      </c>
      <c r="AO15" s="4736">
        <v>80</v>
      </c>
      <c r="AP15" s="4736">
        <v>2022</v>
      </c>
      <c r="AQ15" s="4941">
        <v>45245</v>
      </c>
      <c r="AR15" s="4806">
        <v>50770</v>
      </c>
      <c r="AS15" s="4736">
        <v>80</v>
      </c>
      <c r="AT15" s="4736">
        <v>80</v>
      </c>
      <c r="AU15" s="4736">
        <v>80</v>
      </c>
      <c r="AV15" s="4736">
        <v>80</v>
      </c>
      <c r="AW15" s="4736">
        <v>80</v>
      </c>
      <c r="AX15" s="4736">
        <v>80</v>
      </c>
      <c r="AY15" s="4736">
        <v>80</v>
      </c>
      <c r="AZ15" s="4736">
        <v>80</v>
      </c>
      <c r="BA15" s="4736">
        <v>80</v>
      </c>
      <c r="BB15" s="4736">
        <v>80</v>
      </c>
      <c r="BC15" s="4736">
        <v>80</v>
      </c>
      <c r="BD15" s="4736">
        <v>80</v>
      </c>
      <c r="BE15" s="4736">
        <v>80</v>
      </c>
      <c r="BF15" s="4736">
        <v>80</v>
      </c>
      <c r="BG15" s="4736">
        <v>80</v>
      </c>
      <c r="BH15" s="4736">
        <v>80</v>
      </c>
      <c r="BI15" s="4942">
        <v>1280</v>
      </c>
      <c r="BJ15" s="4810">
        <v>1066</v>
      </c>
      <c r="BK15" s="4810">
        <v>1066</v>
      </c>
      <c r="BL15" s="4810" t="s">
        <v>287</v>
      </c>
      <c r="BM15" s="4811">
        <v>7692</v>
      </c>
      <c r="BN15" s="4810">
        <v>1066</v>
      </c>
      <c r="BO15" s="4810">
        <v>1066</v>
      </c>
      <c r="BP15" s="4812" t="s">
        <v>287</v>
      </c>
      <c r="BQ15" s="4811">
        <v>7692</v>
      </c>
      <c r="BR15" s="4810">
        <v>1066</v>
      </c>
      <c r="BS15" s="4736"/>
      <c r="BT15" s="4812" t="s">
        <v>287</v>
      </c>
      <c r="BU15" s="4736"/>
      <c r="BV15" s="4810">
        <v>1066</v>
      </c>
      <c r="BW15" s="4736"/>
      <c r="BX15" s="4812" t="s">
        <v>287</v>
      </c>
      <c r="BY15" s="4736"/>
      <c r="BZ15" s="4810">
        <v>1066</v>
      </c>
      <c r="CA15" s="4736"/>
      <c r="CB15" s="4812" t="s">
        <v>287</v>
      </c>
      <c r="CC15" s="4736"/>
      <c r="CD15" s="4810">
        <v>1066</v>
      </c>
      <c r="CE15" s="4736"/>
      <c r="CF15" s="4812" t="s">
        <v>287</v>
      </c>
      <c r="CG15" s="4736"/>
      <c r="CH15" s="4810">
        <v>1066</v>
      </c>
      <c r="CI15" s="4736"/>
      <c r="CJ15" s="4812" t="s">
        <v>287</v>
      </c>
      <c r="CK15" s="4736"/>
      <c r="CL15" s="4810">
        <v>1066</v>
      </c>
      <c r="CM15" s="4736"/>
      <c r="CN15" s="4812" t="s">
        <v>287</v>
      </c>
      <c r="CO15" s="4736"/>
      <c r="CP15" s="4810">
        <v>1066</v>
      </c>
      <c r="CQ15" s="4736"/>
      <c r="CR15" s="4812" t="s">
        <v>287</v>
      </c>
      <c r="CS15" s="4736"/>
      <c r="CT15" s="4810">
        <v>1066</v>
      </c>
      <c r="CU15" s="4736"/>
      <c r="CV15" s="4812" t="s">
        <v>287</v>
      </c>
      <c r="CW15" s="4736"/>
      <c r="CX15" s="4810">
        <v>1066</v>
      </c>
      <c r="CY15" s="4736"/>
      <c r="CZ15" s="4812" t="s">
        <v>287</v>
      </c>
      <c r="DA15" s="4736"/>
      <c r="DB15" s="4810">
        <v>1066</v>
      </c>
      <c r="DC15" s="4736"/>
      <c r="DD15" s="4812" t="s">
        <v>287</v>
      </c>
      <c r="DE15" s="4736"/>
      <c r="DF15" s="4810">
        <v>1066</v>
      </c>
      <c r="DG15" s="4736"/>
      <c r="DH15" s="4812" t="s">
        <v>287</v>
      </c>
      <c r="DI15" s="4736"/>
      <c r="DJ15" s="4810">
        <v>1066</v>
      </c>
      <c r="DK15" s="4736"/>
      <c r="DL15" s="4812" t="s">
        <v>287</v>
      </c>
      <c r="DM15" s="4736"/>
      <c r="DN15" s="4810">
        <v>1066</v>
      </c>
      <c r="DO15" s="4736"/>
      <c r="DP15" s="4812" t="s">
        <v>287</v>
      </c>
      <c r="DQ15" s="4736"/>
      <c r="DR15" s="4810">
        <v>1066</v>
      </c>
      <c r="DS15" s="4736"/>
      <c r="DT15" s="4812" t="s">
        <v>287</v>
      </c>
      <c r="DU15" s="4736"/>
      <c r="DV15" s="4734">
        <f t="shared" si="1"/>
        <v>17056</v>
      </c>
      <c r="DW15" s="4736" t="s">
        <v>288</v>
      </c>
      <c r="DX15" s="4736" t="s">
        <v>289</v>
      </c>
      <c r="DY15" s="4736" t="s">
        <v>1312</v>
      </c>
      <c r="DZ15" s="4736" t="s">
        <v>1313</v>
      </c>
      <c r="EA15" s="4736">
        <v>3779595</v>
      </c>
      <c r="EB15" s="4736" t="s">
        <v>1314</v>
      </c>
      <c r="EC15" s="4736" t="s">
        <v>1900</v>
      </c>
      <c r="ED15" s="4736" t="s">
        <v>2207</v>
      </c>
      <c r="EE15" s="4736" t="s">
        <v>2208</v>
      </c>
      <c r="EF15" s="4736" t="s">
        <v>2209</v>
      </c>
      <c r="EG15" s="4736" t="s">
        <v>2210</v>
      </c>
      <c r="EH15" s="4625" t="s">
        <v>2211</v>
      </c>
      <c r="EI15" s="4724"/>
      <c r="EJ15" s="4724"/>
      <c r="EK15" s="4724"/>
      <c r="EL15" s="4752"/>
    </row>
    <row r="16" spans="1:142" ht="168.75" customHeight="1" thickBot="1">
      <c r="A16" s="4938" t="s">
        <v>1303</v>
      </c>
      <c r="B16" s="4804">
        <v>0.31</v>
      </c>
      <c r="C16" s="4939" t="s">
        <v>1887</v>
      </c>
      <c r="D16" s="4907">
        <f t="shared" si="2"/>
        <v>3.875E-2</v>
      </c>
      <c r="E16" s="4940" t="s">
        <v>1305</v>
      </c>
      <c r="F16" s="4736" t="s">
        <v>1317</v>
      </c>
      <c r="G16" s="4726" t="s">
        <v>299</v>
      </c>
      <c r="H16" s="4939" t="s">
        <v>26</v>
      </c>
      <c r="I16" s="4719" t="s">
        <v>437</v>
      </c>
      <c r="J16" s="4719" t="s">
        <v>437</v>
      </c>
      <c r="K16" s="4927">
        <v>45245</v>
      </c>
      <c r="L16" s="4806">
        <v>50770</v>
      </c>
      <c r="M16" s="4649">
        <v>0.05</v>
      </c>
      <c r="N16" s="4649">
        <v>0.1</v>
      </c>
      <c r="O16" s="4649">
        <v>0.5</v>
      </c>
      <c r="P16" s="4649">
        <v>0.54</v>
      </c>
      <c r="Q16" s="4649">
        <v>0.57999999999999996</v>
      </c>
      <c r="R16" s="4649">
        <v>0.62</v>
      </c>
      <c r="S16" s="4649">
        <v>0.64</v>
      </c>
      <c r="T16" s="4649">
        <v>0.68</v>
      </c>
      <c r="U16" s="4649">
        <v>0.72</v>
      </c>
      <c r="V16" s="4649">
        <v>0.76</v>
      </c>
      <c r="W16" s="4649">
        <v>0.8</v>
      </c>
      <c r="X16" s="4649">
        <v>0.84</v>
      </c>
      <c r="Y16" s="4649">
        <v>0.88</v>
      </c>
      <c r="Z16" s="4649">
        <v>0.92</v>
      </c>
      <c r="AA16" s="4649">
        <v>0.96</v>
      </c>
      <c r="AB16" s="4649">
        <v>1</v>
      </c>
      <c r="AC16" s="4807">
        <v>1</v>
      </c>
      <c r="AD16" s="4726"/>
      <c r="AE16" s="4736" t="s">
        <v>1902</v>
      </c>
      <c r="AF16" s="4914">
        <f t="shared" si="3"/>
        <v>4.84375E-3</v>
      </c>
      <c r="AG16" s="4736" t="s">
        <v>1903</v>
      </c>
      <c r="AH16" s="4736" t="s">
        <v>1904</v>
      </c>
      <c r="AI16" s="4736" t="s">
        <v>1335</v>
      </c>
      <c r="AJ16" s="4736" t="s">
        <v>1336</v>
      </c>
      <c r="AK16" s="4736" t="s">
        <v>1329</v>
      </c>
      <c r="AL16" s="4736" t="s">
        <v>20</v>
      </c>
      <c r="AM16" s="4361" t="str">
        <f t="shared" si="0"/>
        <v>NO</v>
      </c>
      <c r="AN16" s="4736" t="s">
        <v>437</v>
      </c>
      <c r="AO16" s="4736" t="s">
        <v>437</v>
      </c>
      <c r="AP16" s="4736" t="s">
        <v>437</v>
      </c>
      <c r="AQ16" s="4806">
        <v>45444</v>
      </c>
      <c r="AR16" s="4806">
        <v>50770</v>
      </c>
      <c r="AS16" s="4736"/>
      <c r="AT16" s="4736">
        <v>145</v>
      </c>
      <c r="AU16" s="4736">
        <v>145</v>
      </c>
      <c r="AV16" s="4736">
        <v>145</v>
      </c>
      <c r="AW16" s="4736">
        <v>145</v>
      </c>
      <c r="AX16" s="4736">
        <v>145</v>
      </c>
      <c r="AY16" s="4736">
        <v>145</v>
      </c>
      <c r="AZ16" s="4736">
        <v>145</v>
      </c>
      <c r="BA16" s="4736">
        <v>145</v>
      </c>
      <c r="BB16" s="4736">
        <v>145</v>
      </c>
      <c r="BC16" s="4736">
        <v>145</v>
      </c>
      <c r="BD16" s="4736">
        <v>145</v>
      </c>
      <c r="BE16" s="4736">
        <v>145</v>
      </c>
      <c r="BF16" s="4736">
        <v>145</v>
      </c>
      <c r="BG16" s="4736">
        <v>145</v>
      </c>
      <c r="BH16" s="4736">
        <v>145</v>
      </c>
      <c r="BI16" s="4942">
        <v>2175</v>
      </c>
      <c r="BJ16" s="4810"/>
      <c r="BK16" s="4810"/>
      <c r="BL16" s="4810"/>
      <c r="BM16" s="4811"/>
      <c r="BN16" s="4810">
        <v>1152</v>
      </c>
      <c r="BO16" s="4810">
        <v>1152</v>
      </c>
      <c r="BP16" s="4812" t="s">
        <v>287</v>
      </c>
      <c r="BQ16" s="4811">
        <v>7692</v>
      </c>
      <c r="BR16" s="4810">
        <v>1152</v>
      </c>
      <c r="BS16" s="4736"/>
      <c r="BT16" s="4812" t="s">
        <v>287</v>
      </c>
      <c r="BU16" s="4736"/>
      <c r="BV16" s="4810">
        <v>1152</v>
      </c>
      <c r="BW16" s="4736"/>
      <c r="BX16" s="4812" t="s">
        <v>287</v>
      </c>
      <c r="BY16" s="4736"/>
      <c r="BZ16" s="4810">
        <v>1152</v>
      </c>
      <c r="CA16" s="4736"/>
      <c r="CB16" s="4812" t="s">
        <v>287</v>
      </c>
      <c r="CC16" s="4736"/>
      <c r="CD16" s="4810">
        <v>1152</v>
      </c>
      <c r="CE16" s="4736"/>
      <c r="CF16" s="4812" t="s">
        <v>287</v>
      </c>
      <c r="CG16" s="4736"/>
      <c r="CH16" s="4810">
        <v>1152</v>
      </c>
      <c r="CI16" s="4736"/>
      <c r="CJ16" s="4812" t="s">
        <v>287</v>
      </c>
      <c r="CK16" s="4736"/>
      <c r="CL16" s="4810">
        <v>1152</v>
      </c>
      <c r="CM16" s="4736"/>
      <c r="CN16" s="4812" t="s">
        <v>287</v>
      </c>
      <c r="CO16" s="4736"/>
      <c r="CP16" s="4810">
        <v>1152</v>
      </c>
      <c r="CQ16" s="4736"/>
      <c r="CR16" s="4812" t="s">
        <v>287</v>
      </c>
      <c r="CS16" s="4736"/>
      <c r="CT16" s="4810">
        <v>1152</v>
      </c>
      <c r="CU16" s="4736"/>
      <c r="CV16" s="4812" t="s">
        <v>287</v>
      </c>
      <c r="CW16" s="4736"/>
      <c r="CX16" s="4810">
        <v>1152</v>
      </c>
      <c r="CY16" s="4736"/>
      <c r="CZ16" s="4812" t="s">
        <v>287</v>
      </c>
      <c r="DA16" s="4736"/>
      <c r="DB16" s="4810">
        <v>1152</v>
      </c>
      <c r="DC16" s="4736"/>
      <c r="DD16" s="4812" t="s">
        <v>287</v>
      </c>
      <c r="DE16" s="4736"/>
      <c r="DF16" s="4810">
        <v>1152</v>
      </c>
      <c r="DG16" s="4736"/>
      <c r="DH16" s="4812" t="s">
        <v>287</v>
      </c>
      <c r="DI16" s="4736"/>
      <c r="DJ16" s="4810">
        <v>1152</v>
      </c>
      <c r="DK16" s="4736"/>
      <c r="DL16" s="4812" t="s">
        <v>287</v>
      </c>
      <c r="DM16" s="4736"/>
      <c r="DN16" s="4810">
        <v>1152</v>
      </c>
      <c r="DO16" s="4736"/>
      <c r="DP16" s="4812" t="s">
        <v>287</v>
      </c>
      <c r="DQ16" s="4736"/>
      <c r="DR16" s="4810">
        <v>1152</v>
      </c>
      <c r="DS16" s="4736"/>
      <c r="DT16" s="4812" t="s">
        <v>287</v>
      </c>
      <c r="DU16" s="4736"/>
      <c r="DV16" s="4734">
        <f t="shared" si="1"/>
        <v>17280</v>
      </c>
      <c r="DW16" s="4736" t="s">
        <v>288</v>
      </c>
      <c r="DX16" s="4736" t="s">
        <v>289</v>
      </c>
      <c r="DY16" s="4736" t="s">
        <v>1312</v>
      </c>
      <c r="DZ16" s="4736" t="s">
        <v>1313</v>
      </c>
      <c r="EA16" s="4736">
        <v>3779595</v>
      </c>
      <c r="EB16" s="4736" t="s">
        <v>1314</v>
      </c>
      <c r="EC16" s="4736" t="s">
        <v>1055</v>
      </c>
      <c r="ED16" s="4736" t="s">
        <v>56</v>
      </c>
      <c r="EE16" s="4736" t="s">
        <v>2212</v>
      </c>
      <c r="EF16" s="4736" t="s">
        <v>2213</v>
      </c>
      <c r="EG16" s="4736" t="s">
        <v>2214</v>
      </c>
      <c r="EH16" s="4676" t="s">
        <v>2215</v>
      </c>
      <c r="EI16" s="4724"/>
      <c r="EJ16" s="4724"/>
      <c r="EK16" s="4724"/>
      <c r="EL16" s="4752"/>
    </row>
    <row r="17" spans="1:142" ht="168" customHeight="1" thickBot="1">
      <c r="A17" s="4938" t="s">
        <v>1303</v>
      </c>
      <c r="B17" s="4804">
        <v>0.31</v>
      </c>
      <c r="C17" s="4939" t="s">
        <v>1887</v>
      </c>
      <c r="D17" s="4907">
        <f t="shared" si="2"/>
        <v>3.875E-2</v>
      </c>
      <c r="E17" s="4940" t="s">
        <v>1305</v>
      </c>
      <c r="F17" s="4736" t="s">
        <v>1306</v>
      </c>
      <c r="G17" s="4726" t="s">
        <v>299</v>
      </c>
      <c r="H17" s="4939" t="s">
        <v>26</v>
      </c>
      <c r="I17" s="4719" t="s">
        <v>437</v>
      </c>
      <c r="J17" s="4719" t="s">
        <v>437</v>
      </c>
      <c r="K17" s="4927">
        <v>45245</v>
      </c>
      <c r="L17" s="4806">
        <v>50770</v>
      </c>
      <c r="M17" s="4649">
        <v>0.05</v>
      </c>
      <c r="N17" s="4649">
        <v>0.1</v>
      </c>
      <c r="O17" s="4649">
        <v>0.5</v>
      </c>
      <c r="P17" s="4649">
        <v>0.54</v>
      </c>
      <c r="Q17" s="4649">
        <v>0.57999999999999996</v>
      </c>
      <c r="R17" s="4649">
        <v>0.62</v>
      </c>
      <c r="S17" s="4649">
        <v>0.64</v>
      </c>
      <c r="T17" s="4649">
        <v>0.68</v>
      </c>
      <c r="U17" s="4649">
        <v>0.72</v>
      </c>
      <c r="V17" s="4649">
        <v>0.76</v>
      </c>
      <c r="W17" s="4649">
        <v>0.8</v>
      </c>
      <c r="X17" s="4649">
        <v>0.84</v>
      </c>
      <c r="Y17" s="4649">
        <v>0.88</v>
      </c>
      <c r="Z17" s="4649">
        <v>0.92</v>
      </c>
      <c r="AA17" s="4649">
        <v>0.96</v>
      </c>
      <c r="AB17" s="4649">
        <v>1</v>
      </c>
      <c r="AC17" s="4807">
        <v>1</v>
      </c>
      <c r="AD17" s="4726"/>
      <c r="AE17" s="4736" t="s">
        <v>1337</v>
      </c>
      <c r="AF17" s="4914">
        <f t="shared" si="3"/>
        <v>4.84375E-3</v>
      </c>
      <c r="AG17" s="4736" t="s">
        <v>1905</v>
      </c>
      <c r="AH17" s="4736" t="s">
        <v>1906</v>
      </c>
      <c r="AI17" s="4736" t="s">
        <v>1340</v>
      </c>
      <c r="AJ17" s="4736" t="s">
        <v>1341</v>
      </c>
      <c r="AK17" s="4736" t="s">
        <v>1907</v>
      </c>
      <c r="AL17" s="4736" t="s">
        <v>20</v>
      </c>
      <c r="AM17" s="4361" t="str">
        <f t="shared" si="0"/>
        <v>NO</v>
      </c>
      <c r="AN17" s="4736" t="s">
        <v>437</v>
      </c>
      <c r="AO17" s="4736" t="s">
        <v>437</v>
      </c>
      <c r="AP17" s="4736" t="s">
        <v>437</v>
      </c>
      <c r="AQ17" s="4806">
        <v>45292</v>
      </c>
      <c r="AR17" s="4806">
        <v>50770</v>
      </c>
      <c r="AS17" s="4736"/>
      <c r="AT17" s="4736">
        <v>20</v>
      </c>
      <c r="AU17" s="4736">
        <v>20</v>
      </c>
      <c r="AV17" s="4736">
        <v>20</v>
      </c>
      <c r="AW17" s="4736">
        <v>20</v>
      </c>
      <c r="AX17" s="4736">
        <v>20</v>
      </c>
      <c r="AY17" s="4736">
        <v>20</v>
      </c>
      <c r="AZ17" s="4736">
        <v>20</v>
      </c>
      <c r="BA17" s="4736">
        <v>20</v>
      </c>
      <c r="BB17" s="4736">
        <v>20</v>
      </c>
      <c r="BC17" s="4736">
        <v>20</v>
      </c>
      <c r="BD17" s="4736">
        <v>20</v>
      </c>
      <c r="BE17" s="4736">
        <v>20</v>
      </c>
      <c r="BF17" s="4736">
        <v>20</v>
      </c>
      <c r="BG17" s="4736">
        <v>20</v>
      </c>
      <c r="BH17" s="4736">
        <v>20</v>
      </c>
      <c r="BI17" s="4942">
        <v>300</v>
      </c>
      <c r="BJ17" s="4810"/>
      <c r="BK17" s="4810"/>
      <c r="BL17" s="4810"/>
      <c r="BM17" s="4811"/>
      <c r="BN17" s="4810">
        <v>141</v>
      </c>
      <c r="BO17" s="4810">
        <v>141</v>
      </c>
      <c r="BP17" s="4812" t="s">
        <v>287</v>
      </c>
      <c r="BQ17" s="4811">
        <v>7692</v>
      </c>
      <c r="BR17" s="4810">
        <v>141</v>
      </c>
      <c r="BS17" s="4736"/>
      <c r="BT17" s="4812" t="s">
        <v>287</v>
      </c>
      <c r="BU17" s="4736"/>
      <c r="BV17" s="4810">
        <v>141</v>
      </c>
      <c r="BW17" s="4736"/>
      <c r="BX17" s="4812" t="s">
        <v>287</v>
      </c>
      <c r="BY17" s="4736"/>
      <c r="BZ17" s="4810">
        <v>141</v>
      </c>
      <c r="CA17" s="4736"/>
      <c r="CB17" s="4812" t="s">
        <v>287</v>
      </c>
      <c r="CC17" s="4736"/>
      <c r="CD17" s="4810">
        <v>141</v>
      </c>
      <c r="CE17" s="4736"/>
      <c r="CF17" s="4812" t="s">
        <v>287</v>
      </c>
      <c r="CG17" s="4736"/>
      <c r="CH17" s="4810">
        <v>141</v>
      </c>
      <c r="CI17" s="4736"/>
      <c r="CJ17" s="4812" t="s">
        <v>287</v>
      </c>
      <c r="CK17" s="4736"/>
      <c r="CL17" s="4810">
        <v>141</v>
      </c>
      <c r="CM17" s="4736"/>
      <c r="CN17" s="4812" t="s">
        <v>287</v>
      </c>
      <c r="CO17" s="4736"/>
      <c r="CP17" s="4810">
        <v>141</v>
      </c>
      <c r="CQ17" s="4736"/>
      <c r="CR17" s="4812" t="s">
        <v>287</v>
      </c>
      <c r="CS17" s="4736"/>
      <c r="CT17" s="4810">
        <v>141</v>
      </c>
      <c r="CU17" s="4736"/>
      <c r="CV17" s="4812" t="s">
        <v>287</v>
      </c>
      <c r="CW17" s="4736"/>
      <c r="CX17" s="4810">
        <v>141</v>
      </c>
      <c r="CY17" s="4736"/>
      <c r="CZ17" s="4812" t="s">
        <v>287</v>
      </c>
      <c r="DA17" s="4736"/>
      <c r="DB17" s="4810">
        <v>141</v>
      </c>
      <c r="DC17" s="4736"/>
      <c r="DD17" s="4812" t="s">
        <v>287</v>
      </c>
      <c r="DE17" s="4736"/>
      <c r="DF17" s="4810">
        <v>141</v>
      </c>
      <c r="DG17" s="4736"/>
      <c r="DH17" s="4812" t="s">
        <v>287</v>
      </c>
      <c r="DI17" s="4736"/>
      <c r="DJ17" s="4810">
        <v>141</v>
      </c>
      <c r="DK17" s="4736"/>
      <c r="DL17" s="4812" t="s">
        <v>287</v>
      </c>
      <c r="DM17" s="4736"/>
      <c r="DN17" s="4810">
        <v>141</v>
      </c>
      <c r="DO17" s="4736"/>
      <c r="DP17" s="4812" t="s">
        <v>287</v>
      </c>
      <c r="DQ17" s="4736"/>
      <c r="DR17" s="4810">
        <v>141</v>
      </c>
      <c r="DS17" s="4736"/>
      <c r="DT17" s="4812" t="s">
        <v>287</v>
      </c>
      <c r="DU17" s="4736"/>
      <c r="DV17" s="4734">
        <f t="shared" si="1"/>
        <v>2115</v>
      </c>
      <c r="DW17" s="4736" t="s">
        <v>288</v>
      </c>
      <c r="DX17" s="4736" t="s">
        <v>289</v>
      </c>
      <c r="DY17" s="4736" t="s">
        <v>1312</v>
      </c>
      <c r="DZ17" s="4736" t="s">
        <v>1313</v>
      </c>
      <c r="EA17" s="4736">
        <v>3779595</v>
      </c>
      <c r="EB17" s="4736" t="s">
        <v>1314</v>
      </c>
      <c r="EC17" s="4736" t="s">
        <v>1148</v>
      </c>
      <c r="ED17" s="4736" t="s">
        <v>1343</v>
      </c>
      <c r="EE17" s="4736" t="s">
        <v>2216</v>
      </c>
      <c r="EF17" s="4736" t="s">
        <v>1356</v>
      </c>
      <c r="EG17" s="4736"/>
      <c r="EH17" s="4676" t="s">
        <v>2217</v>
      </c>
      <c r="EI17" s="4724"/>
      <c r="EJ17" s="4724"/>
      <c r="EK17" s="4724"/>
      <c r="EL17" s="4752"/>
    </row>
    <row r="18" spans="1:142" ht="168.75" customHeight="1" thickBot="1">
      <c r="A18" s="4938" t="s">
        <v>1303</v>
      </c>
      <c r="B18" s="4804">
        <v>0.31</v>
      </c>
      <c r="C18" s="4939" t="s">
        <v>1887</v>
      </c>
      <c r="D18" s="4907">
        <f t="shared" si="2"/>
        <v>3.875E-2</v>
      </c>
      <c r="E18" s="4940" t="s">
        <v>1305</v>
      </c>
      <c r="F18" s="4736" t="s">
        <v>1306</v>
      </c>
      <c r="G18" s="4726" t="s">
        <v>299</v>
      </c>
      <c r="H18" s="4939" t="s">
        <v>26</v>
      </c>
      <c r="I18" s="4719" t="s">
        <v>437</v>
      </c>
      <c r="J18" s="4719" t="s">
        <v>437</v>
      </c>
      <c r="K18" s="4927">
        <v>45245</v>
      </c>
      <c r="L18" s="4806">
        <v>50770</v>
      </c>
      <c r="M18" s="4649">
        <v>0.05</v>
      </c>
      <c r="N18" s="4649">
        <v>0.1</v>
      </c>
      <c r="O18" s="4649">
        <v>0.5</v>
      </c>
      <c r="P18" s="4649">
        <v>0.54</v>
      </c>
      <c r="Q18" s="4649">
        <v>0.57999999999999996</v>
      </c>
      <c r="R18" s="4649">
        <v>0.62</v>
      </c>
      <c r="S18" s="4649">
        <v>0.64</v>
      </c>
      <c r="T18" s="4649">
        <v>0.68</v>
      </c>
      <c r="U18" s="4649">
        <v>0.72</v>
      </c>
      <c r="V18" s="4649">
        <v>0.76</v>
      </c>
      <c r="W18" s="4649">
        <v>0.8</v>
      </c>
      <c r="X18" s="4649">
        <v>0.84</v>
      </c>
      <c r="Y18" s="4649">
        <v>0.88</v>
      </c>
      <c r="Z18" s="4649">
        <v>0.92</v>
      </c>
      <c r="AA18" s="4649">
        <v>0.96</v>
      </c>
      <c r="AB18" s="4649">
        <v>1</v>
      </c>
      <c r="AC18" s="4807">
        <v>1</v>
      </c>
      <c r="AD18" s="4726"/>
      <c r="AE18" s="4736" t="s">
        <v>1909</v>
      </c>
      <c r="AF18" s="4914">
        <f t="shared" si="3"/>
        <v>4.84375E-3</v>
      </c>
      <c r="AG18" s="4736" t="s">
        <v>1910</v>
      </c>
      <c r="AH18" s="4736" t="s">
        <v>1911</v>
      </c>
      <c r="AI18" s="4726" t="s">
        <v>1310</v>
      </c>
      <c r="AJ18" s="4736" t="s">
        <v>1347</v>
      </c>
      <c r="AK18" s="4736" t="s">
        <v>334</v>
      </c>
      <c r="AL18" s="4726" t="s">
        <v>20</v>
      </c>
      <c r="AM18" s="4361" t="str">
        <f t="shared" si="0"/>
        <v>SI</v>
      </c>
      <c r="AN18" s="4726">
        <v>114</v>
      </c>
      <c r="AO18" s="4726">
        <v>400</v>
      </c>
      <c r="AP18" s="4726">
        <v>2022</v>
      </c>
      <c r="AQ18" s="4941">
        <v>45245</v>
      </c>
      <c r="AR18" s="4806">
        <v>50770</v>
      </c>
      <c r="AS18" s="4736">
        <v>400</v>
      </c>
      <c r="AT18" s="4736">
        <v>420</v>
      </c>
      <c r="AU18" s="4736">
        <v>440</v>
      </c>
      <c r="AV18" s="4736">
        <v>460</v>
      </c>
      <c r="AW18" s="4736">
        <v>480</v>
      </c>
      <c r="AX18" s="4736">
        <v>500</v>
      </c>
      <c r="AY18" s="4736">
        <v>520</v>
      </c>
      <c r="AZ18" s="4736">
        <v>540</v>
      </c>
      <c r="BA18" s="4736">
        <v>560</v>
      </c>
      <c r="BB18" s="4736">
        <v>580</v>
      </c>
      <c r="BC18" s="4736">
        <v>600</v>
      </c>
      <c r="BD18" s="4736">
        <v>620</v>
      </c>
      <c r="BE18" s="4736">
        <v>640</v>
      </c>
      <c r="BF18" s="4736">
        <v>660</v>
      </c>
      <c r="BG18" s="4736">
        <v>680</v>
      </c>
      <c r="BH18" s="4736">
        <v>700</v>
      </c>
      <c r="BI18" s="4945">
        <v>8800</v>
      </c>
      <c r="BJ18" s="4810">
        <v>151</v>
      </c>
      <c r="BK18" s="4810">
        <v>151</v>
      </c>
      <c r="BL18" s="4810" t="s">
        <v>574</v>
      </c>
      <c r="BM18" s="4811">
        <v>7740</v>
      </c>
      <c r="BN18" s="4810">
        <v>156</v>
      </c>
      <c r="BO18" s="4810">
        <v>156</v>
      </c>
      <c r="BP18" s="4812" t="s">
        <v>574</v>
      </c>
      <c r="BQ18" s="4811">
        <v>7740</v>
      </c>
      <c r="BR18" s="4810">
        <v>161</v>
      </c>
      <c r="BS18" s="4736"/>
      <c r="BT18" s="4812" t="s">
        <v>574</v>
      </c>
      <c r="BU18" s="4736"/>
      <c r="BV18" s="4810">
        <v>166</v>
      </c>
      <c r="BW18" s="4736"/>
      <c r="BX18" s="4812" t="s">
        <v>574</v>
      </c>
      <c r="BY18" s="4736"/>
      <c r="BZ18" s="4810">
        <v>171</v>
      </c>
      <c r="CA18" s="4736"/>
      <c r="CB18" s="4812" t="s">
        <v>574</v>
      </c>
      <c r="CC18" s="4736"/>
      <c r="CD18" s="4810">
        <v>176</v>
      </c>
      <c r="CE18" s="4736"/>
      <c r="CF18" s="4812" t="s">
        <v>574</v>
      </c>
      <c r="CG18" s="4736"/>
      <c r="CH18" s="4810">
        <v>181</v>
      </c>
      <c r="CI18" s="4736"/>
      <c r="CJ18" s="4812" t="s">
        <v>574</v>
      </c>
      <c r="CK18" s="4736"/>
      <c r="CL18" s="4810">
        <v>186</v>
      </c>
      <c r="CM18" s="4736"/>
      <c r="CN18" s="4812" t="s">
        <v>574</v>
      </c>
      <c r="CO18" s="4736"/>
      <c r="CP18" s="4810">
        <v>192</v>
      </c>
      <c r="CQ18" s="4736"/>
      <c r="CR18" s="4812" t="s">
        <v>574</v>
      </c>
      <c r="CS18" s="4736"/>
      <c r="CT18" s="4810">
        <v>198</v>
      </c>
      <c r="CU18" s="4736"/>
      <c r="CV18" s="4812" t="s">
        <v>574</v>
      </c>
      <c r="CW18" s="4736"/>
      <c r="CX18" s="4810">
        <v>204</v>
      </c>
      <c r="CY18" s="4736"/>
      <c r="CZ18" s="4812" t="s">
        <v>574</v>
      </c>
      <c r="DA18" s="4736"/>
      <c r="DB18" s="4810">
        <v>210</v>
      </c>
      <c r="DC18" s="4736"/>
      <c r="DD18" s="4812" t="s">
        <v>574</v>
      </c>
      <c r="DE18" s="4736"/>
      <c r="DF18" s="4810">
        <v>216</v>
      </c>
      <c r="DG18" s="4736"/>
      <c r="DH18" s="4812" t="s">
        <v>574</v>
      </c>
      <c r="DI18" s="4736"/>
      <c r="DJ18" s="4810">
        <v>222</v>
      </c>
      <c r="DK18" s="4736"/>
      <c r="DL18" s="4812" t="s">
        <v>574</v>
      </c>
      <c r="DM18" s="4736"/>
      <c r="DN18" s="4810">
        <v>229</v>
      </c>
      <c r="DO18" s="4736"/>
      <c r="DP18" s="4812" t="s">
        <v>574</v>
      </c>
      <c r="DQ18" s="4736"/>
      <c r="DR18" s="4810">
        <v>236</v>
      </c>
      <c r="DS18" s="4736"/>
      <c r="DT18" s="4812" t="s">
        <v>574</v>
      </c>
      <c r="DU18" s="4736"/>
      <c r="DV18" s="4734">
        <f t="shared" si="1"/>
        <v>3055</v>
      </c>
      <c r="DW18" s="4943" t="s">
        <v>300</v>
      </c>
      <c r="DX18" s="4943" t="s">
        <v>56</v>
      </c>
      <c r="DY18" s="4943" t="s">
        <v>339</v>
      </c>
      <c r="DZ18" s="4943" t="s">
        <v>340</v>
      </c>
      <c r="EA18" s="4943" t="s">
        <v>341</v>
      </c>
      <c r="EB18" s="4678" t="s">
        <v>342</v>
      </c>
      <c r="EC18" s="4736"/>
      <c r="ED18" s="4736"/>
      <c r="EE18" s="4736"/>
      <c r="EF18" s="4736"/>
      <c r="EG18" s="4736"/>
      <c r="EH18" s="4944"/>
      <c r="EI18" s="4724"/>
      <c r="EJ18" s="4724"/>
      <c r="EK18" s="4724"/>
      <c r="EL18" s="4724"/>
    </row>
    <row r="19" spans="1:142" ht="168.75" customHeight="1">
      <c r="A19" s="4938" t="s">
        <v>1303</v>
      </c>
      <c r="B19" s="4804">
        <v>0.31</v>
      </c>
      <c r="C19" s="4939" t="s">
        <v>1887</v>
      </c>
      <c r="D19" s="4907">
        <f t="shared" si="2"/>
        <v>3.875E-2</v>
      </c>
      <c r="E19" s="4940" t="s">
        <v>1305</v>
      </c>
      <c r="F19" s="4736" t="s">
        <v>1306</v>
      </c>
      <c r="G19" s="4726" t="s">
        <v>299</v>
      </c>
      <c r="H19" s="4939" t="s">
        <v>26</v>
      </c>
      <c r="I19" s="4719" t="s">
        <v>437</v>
      </c>
      <c r="J19" s="4719" t="s">
        <v>437</v>
      </c>
      <c r="K19" s="4927">
        <v>45245</v>
      </c>
      <c r="L19" s="4806">
        <v>50770</v>
      </c>
      <c r="M19" s="4649">
        <v>0.05</v>
      </c>
      <c r="N19" s="4649">
        <v>0.1</v>
      </c>
      <c r="O19" s="4649">
        <v>0.5</v>
      </c>
      <c r="P19" s="4649">
        <v>0.54</v>
      </c>
      <c r="Q19" s="4649">
        <v>0.57999999999999996</v>
      </c>
      <c r="R19" s="4649">
        <v>0.62</v>
      </c>
      <c r="S19" s="4649">
        <v>0.64</v>
      </c>
      <c r="T19" s="4649">
        <v>0.68</v>
      </c>
      <c r="U19" s="4649">
        <v>0.72</v>
      </c>
      <c r="V19" s="4649">
        <v>0.76</v>
      </c>
      <c r="W19" s="4649">
        <v>0.8</v>
      </c>
      <c r="X19" s="4649">
        <v>0.84</v>
      </c>
      <c r="Y19" s="4649">
        <v>0.88</v>
      </c>
      <c r="Z19" s="4649">
        <v>0.92</v>
      </c>
      <c r="AA19" s="4649">
        <v>0.96</v>
      </c>
      <c r="AB19" s="4649">
        <v>1</v>
      </c>
      <c r="AC19" s="4807">
        <v>1</v>
      </c>
      <c r="AD19" s="4726"/>
      <c r="AE19" s="4736" t="s">
        <v>1912</v>
      </c>
      <c r="AF19" s="4914">
        <f t="shared" si="3"/>
        <v>4.84375E-3</v>
      </c>
      <c r="AG19" s="4736" t="s">
        <v>1913</v>
      </c>
      <c r="AH19" s="4736" t="s">
        <v>2218</v>
      </c>
      <c r="AI19" s="4736" t="s">
        <v>1322</v>
      </c>
      <c r="AJ19" s="4736" t="s">
        <v>1323</v>
      </c>
      <c r="AK19" s="4736" t="s">
        <v>1403</v>
      </c>
      <c r="AL19" s="4811" t="s">
        <v>26</v>
      </c>
      <c r="AM19" s="4361" t="str">
        <f t="shared" si="0"/>
        <v>NO</v>
      </c>
      <c r="AN19" s="4811" t="s">
        <v>437</v>
      </c>
      <c r="AO19" s="4811" t="s">
        <v>437</v>
      </c>
      <c r="AP19" s="4811" t="s">
        <v>437</v>
      </c>
      <c r="AQ19" s="4946">
        <v>45245</v>
      </c>
      <c r="AR19" s="4806">
        <v>50770</v>
      </c>
      <c r="AS19" s="4947">
        <v>0.05</v>
      </c>
      <c r="AT19" s="4947">
        <v>0.05</v>
      </c>
      <c r="AU19" s="4947">
        <v>0.3</v>
      </c>
      <c r="AV19" s="4947">
        <v>0.5</v>
      </c>
      <c r="AW19" s="4947">
        <v>0.54</v>
      </c>
      <c r="AX19" s="4948">
        <v>0.57999999999999996</v>
      </c>
      <c r="AY19" s="4948">
        <v>0.62</v>
      </c>
      <c r="AZ19" s="4948">
        <v>0.66</v>
      </c>
      <c r="BA19" s="4948">
        <v>0.72</v>
      </c>
      <c r="BB19" s="4948">
        <v>0.76</v>
      </c>
      <c r="BC19" s="4948">
        <v>0.8</v>
      </c>
      <c r="BD19" s="4948">
        <v>0.84</v>
      </c>
      <c r="BE19" s="4948">
        <v>0.88</v>
      </c>
      <c r="BF19" s="4948">
        <v>0.92</v>
      </c>
      <c r="BG19" s="4948">
        <v>0.96</v>
      </c>
      <c r="BH19" s="4948">
        <v>1</v>
      </c>
      <c r="BI19" s="4949">
        <v>1</v>
      </c>
      <c r="BJ19" s="4810">
        <v>513</v>
      </c>
      <c r="BK19" s="4810">
        <v>513</v>
      </c>
      <c r="BL19" s="4810" t="s">
        <v>574</v>
      </c>
      <c r="BM19" s="4811">
        <v>7879</v>
      </c>
      <c r="BN19" s="4810">
        <v>1600</v>
      </c>
      <c r="BO19" s="4810">
        <v>1600</v>
      </c>
      <c r="BP19" s="4812" t="s">
        <v>574</v>
      </c>
      <c r="BQ19" s="4811">
        <v>7879</v>
      </c>
      <c r="BR19" s="4810">
        <v>1840</v>
      </c>
      <c r="BS19" s="4736"/>
      <c r="BT19" s="4812" t="s">
        <v>574</v>
      </c>
      <c r="BU19" s="4736"/>
      <c r="BV19" s="4810">
        <v>3916</v>
      </c>
      <c r="BW19" s="4736"/>
      <c r="BX19" s="4812" t="s">
        <v>574</v>
      </c>
      <c r="BY19" s="4736"/>
      <c r="BZ19" s="4810">
        <v>2703</v>
      </c>
      <c r="CA19" s="4736"/>
      <c r="CB19" s="4812" t="s">
        <v>574</v>
      </c>
      <c r="CC19" s="4736"/>
      <c r="CD19" s="4810"/>
      <c r="CE19" s="4736"/>
      <c r="CF19" s="4812"/>
      <c r="CG19" s="4736"/>
      <c r="CH19" s="4810"/>
      <c r="CI19" s="4736"/>
      <c r="CJ19" s="4812"/>
      <c r="CK19" s="4736"/>
      <c r="CL19" s="4810"/>
      <c r="CM19" s="4736"/>
      <c r="CN19" s="4812"/>
      <c r="CO19" s="4736"/>
      <c r="CP19" s="4810"/>
      <c r="CQ19" s="4736"/>
      <c r="CR19" s="4812"/>
      <c r="CS19" s="4736"/>
      <c r="CT19" s="4810"/>
      <c r="CU19" s="4736"/>
      <c r="CV19" s="4812"/>
      <c r="CW19" s="4736"/>
      <c r="CX19" s="4810"/>
      <c r="CY19" s="4736"/>
      <c r="CZ19" s="4812"/>
      <c r="DA19" s="4736"/>
      <c r="DB19" s="4810"/>
      <c r="DC19" s="4736"/>
      <c r="DD19" s="4812"/>
      <c r="DE19" s="4736"/>
      <c r="DF19" s="4810"/>
      <c r="DG19" s="4736"/>
      <c r="DH19" s="4812"/>
      <c r="DI19" s="4736"/>
      <c r="DJ19" s="4810"/>
      <c r="DK19" s="4736"/>
      <c r="DL19" s="4812"/>
      <c r="DM19" s="4736"/>
      <c r="DN19" s="4810"/>
      <c r="DO19" s="4736"/>
      <c r="DP19" s="4812"/>
      <c r="DQ19" s="4736"/>
      <c r="DR19" s="4810"/>
      <c r="DS19" s="4736"/>
      <c r="DT19" s="4812"/>
      <c r="DU19" s="4736"/>
      <c r="DV19" s="4734">
        <f t="shared" si="1"/>
        <v>10572</v>
      </c>
      <c r="DW19" s="4736" t="s">
        <v>1148</v>
      </c>
      <c r="DX19" s="4736" t="s">
        <v>1354</v>
      </c>
      <c r="DY19" s="4736" t="s">
        <v>1355</v>
      </c>
      <c r="DZ19" s="4736" t="s">
        <v>1356</v>
      </c>
      <c r="EA19" s="4950">
        <v>3155642551</v>
      </c>
      <c r="EB19" s="4611" t="s">
        <v>1914</v>
      </c>
      <c r="EC19" s="4736" t="s">
        <v>1130</v>
      </c>
      <c r="ED19" s="4736" t="s">
        <v>1915</v>
      </c>
      <c r="EE19" s="4736" t="s">
        <v>1360</v>
      </c>
      <c r="EF19" s="4736" t="s">
        <v>1916</v>
      </c>
      <c r="EG19" s="4736">
        <v>3779595</v>
      </c>
      <c r="EH19" s="4625" t="s">
        <v>647</v>
      </c>
      <c r="EI19" s="4724"/>
      <c r="EJ19" s="4724"/>
      <c r="EK19" s="4724"/>
      <c r="EL19" s="4724"/>
    </row>
    <row r="20" spans="1:142" ht="168.75" customHeight="1">
      <c r="A20" s="4938" t="s">
        <v>1303</v>
      </c>
      <c r="B20" s="4804">
        <v>0.31</v>
      </c>
      <c r="C20" s="4710" t="s">
        <v>1918</v>
      </c>
      <c r="D20" s="4907">
        <f t="shared" si="2"/>
        <v>3.875E-2</v>
      </c>
      <c r="E20" s="4940" t="s">
        <v>2219</v>
      </c>
      <c r="F20" s="4736" t="s">
        <v>2220</v>
      </c>
      <c r="G20" s="4736" t="s">
        <v>278</v>
      </c>
      <c r="H20" s="4939" t="s">
        <v>26</v>
      </c>
      <c r="I20" s="4719" t="s">
        <v>437</v>
      </c>
      <c r="J20" s="4719" t="s">
        <v>437</v>
      </c>
      <c r="K20" s="4927">
        <v>45245</v>
      </c>
      <c r="L20" s="4806">
        <v>50770</v>
      </c>
      <c r="M20" s="4649">
        <v>0.05</v>
      </c>
      <c r="N20" s="4649">
        <v>0.1</v>
      </c>
      <c r="O20" s="4649">
        <v>0.5</v>
      </c>
      <c r="P20" s="4649">
        <v>0.54</v>
      </c>
      <c r="Q20" s="4649">
        <v>0.57999999999999996</v>
      </c>
      <c r="R20" s="4649">
        <v>0.62</v>
      </c>
      <c r="S20" s="4649">
        <v>0.64</v>
      </c>
      <c r="T20" s="4649">
        <v>0.68</v>
      </c>
      <c r="U20" s="4649">
        <v>0.72</v>
      </c>
      <c r="V20" s="4649">
        <v>0.76</v>
      </c>
      <c r="W20" s="4649">
        <v>0.8</v>
      </c>
      <c r="X20" s="4649">
        <v>0.84</v>
      </c>
      <c r="Y20" s="4649">
        <v>0.88</v>
      </c>
      <c r="Z20" s="4649">
        <v>0.92</v>
      </c>
      <c r="AA20" s="4649">
        <v>0.96</v>
      </c>
      <c r="AB20" s="4649">
        <v>1</v>
      </c>
      <c r="AC20" s="4807">
        <v>1</v>
      </c>
      <c r="AD20" s="4736" t="s">
        <v>1365</v>
      </c>
      <c r="AE20" s="4736" t="s">
        <v>2221</v>
      </c>
      <c r="AF20" s="4805">
        <f>D20/2</f>
        <v>1.9375E-2</v>
      </c>
      <c r="AG20" s="4736" t="s">
        <v>2222</v>
      </c>
      <c r="AH20" s="4736" t="s">
        <v>2223</v>
      </c>
      <c r="AI20" s="4736" t="s">
        <v>1367</v>
      </c>
      <c r="AJ20" s="4736" t="s">
        <v>1368</v>
      </c>
      <c r="AK20" s="4736" t="s">
        <v>1369</v>
      </c>
      <c r="AL20" s="4811" t="s">
        <v>20</v>
      </c>
      <c r="AM20" s="4361" t="str">
        <f t="shared" si="0"/>
        <v>NO</v>
      </c>
      <c r="AN20" s="4736" t="s">
        <v>437</v>
      </c>
      <c r="AO20" s="4736">
        <v>200</v>
      </c>
      <c r="AP20" s="4736">
        <v>2022</v>
      </c>
      <c r="AQ20" s="4806">
        <v>45245</v>
      </c>
      <c r="AR20" s="4806">
        <v>50770</v>
      </c>
      <c r="AS20" s="4736">
        <v>200</v>
      </c>
      <c r="AT20" s="4736">
        <v>200</v>
      </c>
      <c r="AU20" s="4736">
        <v>200</v>
      </c>
      <c r="AV20" s="4736">
        <v>200</v>
      </c>
      <c r="AW20" s="4736">
        <v>200</v>
      </c>
      <c r="AX20" s="4736">
        <v>200</v>
      </c>
      <c r="AY20" s="4736">
        <v>200</v>
      </c>
      <c r="AZ20" s="4736">
        <v>200</v>
      </c>
      <c r="BA20" s="4736">
        <v>200</v>
      </c>
      <c r="BB20" s="4736">
        <v>200</v>
      </c>
      <c r="BC20" s="4736">
        <v>200</v>
      </c>
      <c r="BD20" s="4736">
        <v>200</v>
      </c>
      <c r="BE20" s="4736">
        <v>200</v>
      </c>
      <c r="BF20" s="4736">
        <v>200</v>
      </c>
      <c r="BG20" s="4736">
        <v>200</v>
      </c>
      <c r="BH20" s="4736">
        <v>200</v>
      </c>
      <c r="BI20" s="4951">
        <f>SUM(AS20:BH20)</f>
        <v>3200</v>
      </c>
      <c r="BJ20" s="4810">
        <v>396</v>
      </c>
      <c r="BK20" s="4810">
        <v>396</v>
      </c>
      <c r="BL20" s="4810" t="s">
        <v>574</v>
      </c>
      <c r="BM20" s="4811">
        <v>7746</v>
      </c>
      <c r="BN20" s="4810">
        <v>396</v>
      </c>
      <c r="BO20" s="4810">
        <v>396</v>
      </c>
      <c r="BP20" s="4812" t="s">
        <v>574</v>
      </c>
      <c r="BQ20" s="4811">
        <v>7746</v>
      </c>
      <c r="BR20" s="4810">
        <v>396</v>
      </c>
      <c r="BS20" s="4736"/>
      <c r="BT20" s="4812" t="s">
        <v>574</v>
      </c>
      <c r="BU20" s="4736"/>
      <c r="BV20" s="4810">
        <v>396</v>
      </c>
      <c r="BW20" s="4736"/>
      <c r="BX20" s="4812" t="s">
        <v>574</v>
      </c>
      <c r="BY20" s="4736"/>
      <c r="BZ20" s="4810">
        <v>396</v>
      </c>
      <c r="CA20" s="4736"/>
      <c r="CB20" s="4812" t="s">
        <v>574</v>
      </c>
      <c r="CC20" s="4736"/>
      <c r="CD20" s="4810">
        <v>396</v>
      </c>
      <c r="CE20" s="4736"/>
      <c r="CF20" s="4812" t="s">
        <v>574</v>
      </c>
      <c r="CG20" s="4736"/>
      <c r="CH20" s="4810">
        <v>396</v>
      </c>
      <c r="CI20" s="4736"/>
      <c r="CJ20" s="4812" t="s">
        <v>574</v>
      </c>
      <c r="CK20" s="4736"/>
      <c r="CL20" s="4810">
        <v>396</v>
      </c>
      <c r="CM20" s="4736"/>
      <c r="CN20" s="4812" t="s">
        <v>574</v>
      </c>
      <c r="CO20" s="4736"/>
      <c r="CP20" s="4810">
        <v>396</v>
      </c>
      <c r="CQ20" s="4736"/>
      <c r="CR20" s="4812" t="s">
        <v>574</v>
      </c>
      <c r="CS20" s="4736"/>
      <c r="CT20" s="4810">
        <v>396</v>
      </c>
      <c r="CU20" s="4736"/>
      <c r="CV20" s="4812" t="s">
        <v>574</v>
      </c>
      <c r="CW20" s="4736"/>
      <c r="CX20" s="4810">
        <v>396</v>
      </c>
      <c r="CY20" s="4736"/>
      <c r="CZ20" s="4812" t="s">
        <v>574</v>
      </c>
      <c r="DA20" s="4736"/>
      <c r="DB20" s="4810">
        <v>396</v>
      </c>
      <c r="DC20" s="4736"/>
      <c r="DD20" s="4812" t="s">
        <v>574</v>
      </c>
      <c r="DE20" s="4736"/>
      <c r="DF20" s="4810">
        <v>396</v>
      </c>
      <c r="DG20" s="4736"/>
      <c r="DH20" s="4812" t="s">
        <v>574</v>
      </c>
      <c r="DI20" s="4736"/>
      <c r="DJ20" s="4810">
        <v>396</v>
      </c>
      <c r="DK20" s="4736"/>
      <c r="DL20" s="4812" t="s">
        <v>574</v>
      </c>
      <c r="DM20" s="4736"/>
      <c r="DN20" s="4810">
        <v>396</v>
      </c>
      <c r="DO20" s="4736"/>
      <c r="DP20" s="4812" t="s">
        <v>574</v>
      </c>
      <c r="DQ20" s="4736"/>
      <c r="DR20" s="4810">
        <v>1026</v>
      </c>
      <c r="DS20" s="4736"/>
      <c r="DT20" s="4812" t="s">
        <v>574</v>
      </c>
      <c r="DU20" s="4736"/>
      <c r="DV20" s="4734">
        <f t="shared" si="1"/>
        <v>6966</v>
      </c>
      <c r="DW20" s="4943" t="s">
        <v>205</v>
      </c>
      <c r="DX20" s="4736" t="s">
        <v>360</v>
      </c>
      <c r="DY20" s="4736" t="s">
        <v>1370</v>
      </c>
      <c r="DZ20" s="4736" t="s">
        <v>362</v>
      </c>
      <c r="EA20" s="4736" t="s">
        <v>363</v>
      </c>
      <c r="EB20" s="4613" t="s">
        <v>364</v>
      </c>
      <c r="EC20" s="4612" t="s">
        <v>2310</v>
      </c>
      <c r="ED20" s="4736" t="s">
        <v>2311</v>
      </c>
      <c r="EE20" s="4736" t="s">
        <v>2226</v>
      </c>
      <c r="EF20" s="4736" t="s">
        <v>2227</v>
      </c>
      <c r="EG20" s="4736" t="s">
        <v>2228</v>
      </c>
      <c r="EH20" s="4625" t="s">
        <v>2229</v>
      </c>
      <c r="EI20" s="4724"/>
      <c r="EJ20" s="4724"/>
      <c r="EK20" s="4724"/>
      <c r="EL20" s="4724"/>
    </row>
    <row r="21" spans="1:142" ht="168.75" customHeight="1">
      <c r="A21" s="4938" t="s">
        <v>1303</v>
      </c>
      <c r="B21" s="4804">
        <v>0.31</v>
      </c>
      <c r="C21" s="4939" t="s">
        <v>1918</v>
      </c>
      <c r="D21" s="4907">
        <f t="shared" si="2"/>
        <v>3.875E-2</v>
      </c>
      <c r="E21" s="4940" t="s">
        <v>2219</v>
      </c>
      <c r="F21" s="4736" t="s">
        <v>2220</v>
      </c>
      <c r="G21" s="4736" t="s">
        <v>278</v>
      </c>
      <c r="H21" s="4939" t="s">
        <v>26</v>
      </c>
      <c r="I21" s="4719" t="s">
        <v>437</v>
      </c>
      <c r="J21" s="4719" t="s">
        <v>437</v>
      </c>
      <c r="K21" s="4927">
        <v>45245</v>
      </c>
      <c r="L21" s="4806">
        <v>50770</v>
      </c>
      <c r="M21" s="4649">
        <v>0.05</v>
      </c>
      <c r="N21" s="4649">
        <v>0.1</v>
      </c>
      <c r="O21" s="4649">
        <v>0.5</v>
      </c>
      <c r="P21" s="4649">
        <v>0.54</v>
      </c>
      <c r="Q21" s="4649">
        <v>0.57999999999999996</v>
      </c>
      <c r="R21" s="4649">
        <v>0.62</v>
      </c>
      <c r="S21" s="4649">
        <v>0.64</v>
      </c>
      <c r="T21" s="4649">
        <v>0.68</v>
      </c>
      <c r="U21" s="4649">
        <v>0.72</v>
      </c>
      <c r="V21" s="4649">
        <v>0.76</v>
      </c>
      <c r="W21" s="4649">
        <v>0.8</v>
      </c>
      <c r="X21" s="4649">
        <v>0.84</v>
      </c>
      <c r="Y21" s="4649">
        <v>0.88</v>
      </c>
      <c r="Z21" s="4649">
        <v>0.92</v>
      </c>
      <c r="AA21" s="4649">
        <v>0.96</v>
      </c>
      <c r="AB21" s="4649">
        <v>1</v>
      </c>
      <c r="AC21" s="4807">
        <v>1</v>
      </c>
      <c r="AD21" s="4736" t="s">
        <v>1365</v>
      </c>
      <c r="AE21" s="4736" t="s">
        <v>1926</v>
      </c>
      <c r="AF21" s="4805">
        <f>D21/2</f>
        <v>1.9375E-2</v>
      </c>
      <c r="AG21" s="4736" t="s">
        <v>1927</v>
      </c>
      <c r="AH21" s="4736" t="s">
        <v>1928</v>
      </c>
      <c r="AI21" s="4736" t="s">
        <v>1310</v>
      </c>
      <c r="AJ21" s="4736" t="s">
        <v>1929</v>
      </c>
      <c r="AK21" s="4736" t="s">
        <v>1375</v>
      </c>
      <c r="AL21" s="4736" t="s">
        <v>20</v>
      </c>
      <c r="AM21" s="4361" t="str">
        <f t="shared" si="0"/>
        <v>NO</v>
      </c>
      <c r="AN21" s="4736" t="s">
        <v>437</v>
      </c>
      <c r="AO21" s="4736" t="s">
        <v>437</v>
      </c>
      <c r="AP21" s="4736" t="s">
        <v>437</v>
      </c>
      <c r="AQ21" s="4806">
        <v>45292</v>
      </c>
      <c r="AR21" s="4806">
        <v>50770</v>
      </c>
      <c r="AS21" s="4736"/>
      <c r="AT21" s="4736">
        <v>20</v>
      </c>
      <c r="AU21" s="4736">
        <v>20</v>
      </c>
      <c r="AV21" s="4736">
        <v>20</v>
      </c>
      <c r="AW21" s="4736">
        <v>20</v>
      </c>
      <c r="AX21" s="4736">
        <v>20</v>
      </c>
      <c r="AY21" s="4736">
        <v>20</v>
      </c>
      <c r="AZ21" s="4736">
        <v>20</v>
      </c>
      <c r="BA21" s="4736">
        <v>20</v>
      </c>
      <c r="BB21" s="4736">
        <v>20</v>
      </c>
      <c r="BC21" s="4736">
        <v>20</v>
      </c>
      <c r="BD21" s="4736">
        <v>20</v>
      </c>
      <c r="BE21" s="4736">
        <v>20</v>
      </c>
      <c r="BF21" s="4736">
        <v>20</v>
      </c>
      <c r="BG21" s="4736">
        <v>20</v>
      </c>
      <c r="BH21" s="4736">
        <v>20</v>
      </c>
      <c r="BI21" s="4951">
        <f>SUM(AS21:BH21)</f>
        <v>300</v>
      </c>
      <c r="BJ21" s="4810"/>
      <c r="BK21" s="4810"/>
      <c r="BL21" s="4810"/>
      <c r="BM21" s="4811"/>
      <c r="BN21" s="4810">
        <v>328</v>
      </c>
      <c r="BO21" s="4810">
        <v>328</v>
      </c>
      <c r="BP21" s="4812" t="s">
        <v>574</v>
      </c>
      <c r="BQ21" s="4811">
        <v>7695</v>
      </c>
      <c r="BR21" s="4810">
        <v>328</v>
      </c>
      <c r="BS21" s="4736"/>
      <c r="BT21" s="4812" t="s">
        <v>574</v>
      </c>
      <c r="BU21" s="4736"/>
      <c r="BV21" s="4810">
        <v>328</v>
      </c>
      <c r="BW21" s="4736"/>
      <c r="BX21" s="4812" t="s">
        <v>574</v>
      </c>
      <c r="BY21" s="4736"/>
      <c r="BZ21" s="4810">
        <v>328</v>
      </c>
      <c r="CA21" s="4736"/>
      <c r="CB21" s="4812" t="s">
        <v>574</v>
      </c>
      <c r="CC21" s="4736"/>
      <c r="CD21" s="4810">
        <v>328</v>
      </c>
      <c r="CE21" s="4736"/>
      <c r="CF21" s="4812" t="s">
        <v>574</v>
      </c>
      <c r="CG21" s="4736"/>
      <c r="CH21" s="4810">
        <v>328</v>
      </c>
      <c r="CI21" s="4736"/>
      <c r="CJ21" s="4812" t="s">
        <v>574</v>
      </c>
      <c r="CK21" s="4736"/>
      <c r="CL21" s="4810">
        <v>328</v>
      </c>
      <c r="CM21" s="4736"/>
      <c r="CN21" s="4812" t="s">
        <v>574</v>
      </c>
      <c r="CO21" s="4736"/>
      <c r="CP21" s="4810">
        <v>328</v>
      </c>
      <c r="CQ21" s="4736"/>
      <c r="CR21" s="4812" t="s">
        <v>574</v>
      </c>
      <c r="CS21" s="4736"/>
      <c r="CT21" s="4810">
        <v>328</v>
      </c>
      <c r="CU21" s="4736"/>
      <c r="CV21" s="4812" t="s">
        <v>574</v>
      </c>
      <c r="CW21" s="4736"/>
      <c r="CX21" s="4810">
        <v>328</v>
      </c>
      <c r="CY21" s="4736"/>
      <c r="CZ21" s="4812" t="s">
        <v>574</v>
      </c>
      <c r="DA21" s="4736"/>
      <c r="DB21" s="4810">
        <v>328</v>
      </c>
      <c r="DC21" s="4736"/>
      <c r="DD21" s="4812" t="s">
        <v>574</v>
      </c>
      <c r="DE21" s="4736"/>
      <c r="DF21" s="4810">
        <v>328</v>
      </c>
      <c r="DG21" s="4736"/>
      <c r="DH21" s="4812" t="s">
        <v>574</v>
      </c>
      <c r="DI21" s="4736"/>
      <c r="DJ21" s="4810">
        <v>328</v>
      </c>
      <c r="DK21" s="4736"/>
      <c r="DL21" s="4812" t="s">
        <v>574</v>
      </c>
      <c r="DM21" s="4736"/>
      <c r="DN21" s="4810">
        <v>328</v>
      </c>
      <c r="DO21" s="4736"/>
      <c r="DP21" s="4812" t="s">
        <v>574</v>
      </c>
      <c r="DQ21" s="4736"/>
      <c r="DR21" s="4810">
        <v>328</v>
      </c>
      <c r="DS21" s="4736"/>
      <c r="DT21" s="4812" t="s">
        <v>574</v>
      </c>
      <c r="DU21" s="4736"/>
      <c r="DV21" s="4734">
        <f t="shared" si="1"/>
        <v>4920</v>
      </c>
      <c r="DW21" s="4943" t="s">
        <v>288</v>
      </c>
      <c r="DX21" s="4943" t="s">
        <v>289</v>
      </c>
      <c r="DY21" s="4736" t="s">
        <v>656</v>
      </c>
      <c r="DZ21" s="4943" t="s">
        <v>1376</v>
      </c>
      <c r="EA21" s="4943">
        <v>3779595</v>
      </c>
      <c r="EB21" s="4610" t="s">
        <v>1377</v>
      </c>
      <c r="EC21" s="4736" t="s">
        <v>205</v>
      </c>
      <c r="ED21" s="4736" t="s">
        <v>360</v>
      </c>
      <c r="EE21" s="4736" t="s">
        <v>1378</v>
      </c>
      <c r="EF21" s="4736" t="s">
        <v>362</v>
      </c>
      <c r="EG21" s="4736" t="s">
        <v>363</v>
      </c>
      <c r="EH21" s="4677" t="s">
        <v>364</v>
      </c>
      <c r="EI21" s="4724"/>
      <c r="EJ21" s="4724"/>
      <c r="EK21" s="4724"/>
      <c r="EL21" s="4724"/>
    </row>
    <row r="22" spans="1:142" ht="168.75" customHeight="1">
      <c r="A22" s="4938" t="s">
        <v>1303</v>
      </c>
      <c r="B22" s="4804">
        <v>0.31</v>
      </c>
      <c r="C22" s="4710" t="s">
        <v>1931</v>
      </c>
      <c r="D22" s="4907">
        <f t="shared" si="2"/>
        <v>3.875E-2</v>
      </c>
      <c r="E22" s="4940" t="s">
        <v>2230</v>
      </c>
      <c r="F22" s="4736" t="s">
        <v>2231</v>
      </c>
      <c r="G22" s="4736" t="s">
        <v>278</v>
      </c>
      <c r="H22" s="4939" t="s">
        <v>26</v>
      </c>
      <c r="I22" s="4719" t="s">
        <v>437</v>
      </c>
      <c r="J22" s="4719" t="s">
        <v>437</v>
      </c>
      <c r="K22" s="4927">
        <v>45245</v>
      </c>
      <c r="L22" s="4806">
        <v>50770</v>
      </c>
      <c r="M22" s="4649">
        <v>0.05</v>
      </c>
      <c r="N22" s="4649">
        <v>0.1</v>
      </c>
      <c r="O22" s="4649">
        <v>0.5</v>
      </c>
      <c r="P22" s="4649">
        <v>0.54</v>
      </c>
      <c r="Q22" s="4649">
        <v>0.57999999999999996</v>
      </c>
      <c r="R22" s="4649">
        <v>0.62</v>
      </c>
      <c r="S22" s="4649">
        <v>0.64</v>
      </c>
      <c r="T22" s="4649">
        <v>0.68</v>
      </c>
      <c r="U22" s="4649">
        <v>0.72</v>
      </c>
      <c r="V22" s="4649">
        <v>0.76</v>
      </c>
      <c r="W22" s="4649">
        <v>0.8</v>
      </c>
      <c r="X22" s="4649">
        <v>0.84</v>
      </c>
      <c r="Y22" s="4649">
        <v>0.88</v>
      </c>
      <c r="Z22" s="4649">
        <v>0.92</v>
      </c>
      <c r="AA22" s="4649">
        <v>0.96</v>
      </c>
      <c r="AB22" s="4649">
        <v>1</v>
      </c>
      <c r="AC22" s="4807">
        <v>1</v>
      </c>
      <c r="AD22" s="4736"/>
      <c r="AE22" s="4736" t="s">
        <v>1934</v>
      </c>
      <c r="AF22" s="4805">
        <f>D22/9</f>
        <v>4.3055555555555555E-3</v>
      </c>
      <c r="AG22" s="4736" t="s">
        <v>1935</v>
      </c>
      <c r="AH22" s="4736" t="s">
        <v>1936</v>
      </c>
      <c r="AI22" s="4736" t="s">
        <v>1310</v>
      </c>
      <c r="AJ22" s="4736" t="s">
        <v>284</v>
      </c>
      <c r="AK22" s="4736" t="s">
        <v>572</v>
      </c>
      <c r="AL22" s="4736" t="s">
        <v>23</v>
      </c>
      <c r="AM22" s="4361" t="str">
        <f t="shared" si="0"/>
        <v>NO</v>
      </c>
      <c r="AN22" s="4736" t="s">
        <v>437</v>
      </c>
      <c r="AO22" s="4807" t="s">
        <v>437</v>
      </c>
      <c r="AP22" s="4736" t="s">
        <v>437</v>
      </c>
      <c r="AQ22" s="4806">
        <v>45245</v>
      </c>
      <c r="AR22" s="4806">
        <v>50770</v>
      </c>
      <c r="AS22" s="4807">
        <v>1</v>
      </c>
      <c r="AT22" s="4807">
        <v>1</v>
      </c>
      <c r="AU22" s="4807">
        <v>1</v>
      </c>
      <c r="AV22" s="4807">
        <v>1</v>
      </c>
      <c r="AW22" s="4807">
        <v>1</v>
      </c>
      <c r="AX22" s="4807">
        <v>1</v>
      </c>
      <c r="AY22" s="4807">
        <v>1</v>
      </c>
      <c r="AZ22" s="4807">
        <v>1</v>
      </c>
      <c r="BA22" s="4807">
        <v>1</v>
      </c>
      <c r="BB22" s="4807">
        <v>1</v>
      </c>
      <c r="BC22" s="4807">
        <v>1</v>
      </c>
      <c r="BD22" s="4807">
        <v>1</v>
      </c>
      <c r="BE22" s="4807">
        <v>1</v>
      </c>
      <c r="BF22" s="4807">
        <v>1</v>
      </c>
      <c r="BG22" s="4807">
        <v>1</v>
      </c>
      <c r="BH22" s="4807">
        <v>1</v>
      </c>
      <c r="BI22" s="4807">
        <v>1</v>
      </c>
      <c r="BJ22" s="4810">
        <v>35</v>
      </c>
      <c r="BK22" s="4810">
        <v>35</v>
      </c>
      <c r="BL22" s="4810" t="s">
        <v>574</v>
      </c>
      <c r="BM22" s="4811">
        <v>7695</v>
      </c>
      <c r="BN22" s="4810">
        <v>35</v>
      </c>
      <c r="BO22" s="4810">
        <v>35</v>
      </c>
      <c r="BP22" s="4812" t="s">
        <v>574</v>
      </c>
      <c r="BQ22" s="4811">
        <v>7695</v>
      </c>
      <c r="BR22" s="4810">
        <v>35</v>
      </c>
      <c r="BS22" s="4736"/>
      <c r="BT22" s="4812" t="s">
        <v>574</v>
      </c>
      <c r="BU22" s="4736"/>
      <c r="BV22" s="4810">
        <v>35</v>
      </c>
      <c r="BW22" s="4736"/>
      <c r="BX22" s="4812" t="s">
        <v>574</v>
      </c>
      <c r="BY22" s="4736"/>
      <c r="BZ22" s="4810">
        <v>35</v>
      </c>
      <c r="CA22" s="4736"/>
      <c r="CB22" s="4812" t="s">
        <v>574</v>
      </c>
      <c r="CC22" s="4736"/>
      <c r="CD22" s="4810">
        <v>35</v>
      </c>
      <c r="CE22" s="4736"/>
      <c r="CF22" s="4812" t="s">
        <v>574</v>
      </c>
      <c r="CG22" s="4736"/>
      <c r="CH22" s="4810">
        <v>35</v>
      </c>
      <c r="CI22" s="4736"/>
      <c r="CJ22" s="4812" t="s">
        <v>574</v>
      </c>
      <c r="CK22" s="4736"/>
      <c r="CL22" s="4810">
        <v>35</v>
      </c>
      <c r="CM22" s="4736"/>
      <c r="CN22" s="4812" t="s">
        <v>574</v>
      </c>
      <c r="CO22" s="4736"/>
      <c r="CP22" s="4810">
        <v>35</v>
      </c>
      <c r="CQ22" s="4736"/>
      <c r="CR22" s="4812" t="s">
        <v>574</v>
      </c>
      <c r="CS22" s="4736"/>
      <c r="CT22" s="4810">
        <v>35</v>
      </c>
      <c r="CU22" s="4736"/>
      <c r="CV22" s="4812" t="s">
        <v>574</v>
      </c>
      <c r="CW22" s="4736"/>
      <c r="CX22" s="4810">
        <v>35</v>
      </c>
      <c r="CY22" s="4736"/>
      <c r="CZ22" s="4812" t="s">
        <v>574</v>
      </c>
      <c r="DA22" s="4736"/>
      <c r="DB22" s="4810">
        <v>35</v>
      </c>
      <c r="DC22" s="4736"/>
      <c r="DD22" s="4812" t="s">
        <v>574</v>
      </c>
      <c r="DE22" s="4736"/>
      <c r="DF22" s="4810">
        <v>35</v>
      </c>
      <c r="DG22" s="4736"/>
      <c r="DH22" s="4812" t="s">
        <v>574</v>
      </c>
      <c r="DI22" s="4736"/>
      <c r="DJ22" s="4810">
        <v>35</v>
      </c>
      <c r="DK22" s="4736"/>
      <c r="DL22" s="4812" t="s">
        <v>574</v>
      </c>
      <c r="DM22" s="4736"/>
      <c r="DN22" s="4810">
        <v>35</v>
      </c>
      <c r="DO22" s="4736"/>
      <c r="DP22" s="4812" t="s">
        <v>574</v>
      </c>
      <c r="DQ22" s="4736"/>
      <c r="DR22" s="4810">
        <v>35</v>
      </c>
      <c r="DS22" s="4736"/>
      <c r="DT22" s="4812" t="s">
        <v>574</v>
      </c>
      <c r="DU22" s="4736"/>
      <c r="DV22" s="4734">
        <f t="shared" si="1"/>
        <v>560</v>
      </c>
      <c r="DW22" s="4943" t="s">
        <v>288</v>
      </c>
      <c r="DX22" s="4943" t="s">
        <v>289</v>
      </c>
      <c r="DY22" s="4736" t="s">
        <v>656</v>
      </c>
      <c r="DZ22" s="4943" t="s">
        <v>1376</v>
      </c>
      <c r="EA22" s="4943">
        <v>3779595</v>
      </c>
      <c r="EB22" s="4610" t="s">
        <v>1377</v>
      </c>
      <c r="EC22" s="4736" t="s">
        <v>10</v>
      </c>
      <c r="ED22" s="4736" t="s">
        <v>200</v>
      </c>
      <c r="EE22" s="4736" t="s">
        <v>2232</v>
      </c>
      <c r="EF22" s="4736" t="s">
        <v>2233</v>
      </c>
      <c r="EG22" s="4736" t="s">
        <v>2234</v>
      </c>
      <c r="EH22" s="4625" t="s">
        <v>2235</v>
      </c>
      <c r="EI22" s="4724"/>
      <c r="EJ22" s="4724"/>
      <c r="EK22" s="4724"/>
      <c r="EL22" s="4724"/>
    </row>
    <row r="23" spans="1:142" ht="168.75" customHeight="1">
      <c r="A23" s="4938" t="s">
        <v>1303</v>
      </c>
      <c r="B23" s="4804">
        <v>0.31</v>
      </c>
      <c r="C23" s="4721" t="s">
        <v>1931</v>
      </c>
      <c r="D23" s="4907">
        <f t="shared" si="2"/>
        <v>3.875E-2</v>
      </c>
      <c r="E23" s="4940" t="s">
        <v>2230</v>
      </c>
      <c r="F23" s="4736" t="s">
        <v>2231</v>
      </c>
      <c r="G23" s="4736" t="s">
        <v>278</v>
      </c>
      <c r="H23" s="4939" t="s">
        <v>26</v>
      </c>
      <c r="I23" s="4719" t="s">
        <v>437</v>
      </c>
      <c r="J23" s="4719" t="s">
        <v>437</v>
      </c>
      <c r="K23" s="4927">
        <v>45245</v>
      </c>
      <c r="L23" s="4806">
        <v>50770</v>
      </c>
      <c r="M23" s="4649">
        <v>0.05</v>
      </c>
      <c r="N23" s="4649">
        <v>0.1</v>
      </c>
      <c r="O23" s="4649">
        <v>0.5</v>
      </c>
      <c r="P23" s="4649">
        <v>0.54</v>
      </c>
      <c r="Q23" s="4649">
        <v>0.57999999999999996</v>
      </c>
      <c r="R23" s="4649">
        <v>0.62</v>
      </c>
      <c r="S23" s="4649">
        <v>0.64</v>
      </c>
      <c r="T23" s="4649">
        <v>0.68</v>
      </c>
      <c r="U23" s="4649">
        <v>0.72</v>
      </c>
      <c r="V23" s="4649">
        <v>0.76</v>
      </c>
      <c r="W23" s="4649">
        <v>0.8</v>
      </c>
      <c r="X23" s="4649">
        <v>0.84</v>
      </c>
      <c r="Y23" s="4649">
        <v>0.88</v>
      </c>
      <c r="Z23" s="4649">
        <v>0.92</v>
      </c>
      <c r="AA23" s="4649">
        <v>0.96</v>
      </c>
      <c r="AB23" s="4649">
        <v>1</v>
      </c>
      <c r="AC23" s="4807">
        <v>1</v>
      </c>
      <c r="AD23" s="4736" t="s">
        <v>1382</v>
      </c>
      <c r="AE23" s="4736" t="s">
        <v>1937</v>
      </c>
      <c r="AF23" s="4805">
        <f t="shared" ref="AF23:AF30" si="4">D23/9</f>
        <v>4.3055555555555555E-3</v>
      </c>
      <c r="AG23" s="4736" t="s">
        <v>1938</v>
      </c>
      <c r="AH23" s="4736" t="s">
        <v>1939</v>
      </c>
      <c r="AI23" s="4736" t="s">
        <v>1310</v>
      </c>
      <c r="AJ23" s="4736" t="s">
        <v>1386</v>
      </c>
      <c r="AK23" s="4736" t="s">
        <v>1375</v>
      </c>
      <c r="AL23" s="4736" t="s">
        <v>20</v>
      </c>
      <c r="AM23" s="4361" t="str">
        <f t="shared" si="0"/>
        <v>NO</v>
      </c>
      <c r="AN23" s="4736" t="s">
        <v>437</v>
      </c>
      <c r="AO23" s="4736" t="s">
        <v>437</v>
      </c>
      <c r="AP23" s="4736" t="s">
        <v>437</v>
      </c>
      <c r="AQ23" s="4806">
        <v>45292</v>
      </c>
      <c r="AR23" s="4806">
        <v>50770</v>
      </c>
      <c r="AS23" s="4736"/>
      <c r="AT23" s="4736">
        <v>2</v>
      </c>
      <c r="AU23" s="4736">
        <v>2</v>
      </c>
      <c r="AV23" s="4736">
        <v>2</v>
      </c>
      <c r="AW23" s="4736">
        <v>2</v>
      </c>
      <c r="AX23" s="4736">
        <v>2</v>
      </c>
      <c r="AY23" s="4736">
        <v>2</v>
      </c>
      <c r="AZ23" s="4736">
        <v>2</v>
      </c>
      <c r="BA23" s="4736">
        <v>2</v>
      </c>
      <c r="BB23" s="4736">
        <v>2</v>
      </c>
      <c r="BC23" s="4736">
        <v>2</v>
      </c>
      <c r="BD23" s="4736">
        <v>2</v>
      </c>
      <c r="BE23" s="4736">
        <v>2</v>
      </c>
      <c r="BF23" s="4736">
        <v>2</v>
      </c>
      <c r="BG23" s="4736">
        <v>2</v>
      </c>
      <c r="BH23" s="4736">
        <v>2</v>
      </c>
      <c r="BI23" s="4951">
        <f>SUM(AS23:BH23)</f>
        <v>30</v>
      </c>
      <c r="BJ23" s="4810"/>
      <c r="BK23" s="4810"/>
      <c r="BL23" s="4810"/>
      <c r="BM23" s="4811"/>
      <c r="BN23" s="4810">
        <v>28</v>
      </c>
      <c r="BO23" s="4810">
        <v>28</v>
      </c>
      <c r="BP23" s="4812" t="s">
        <v>574</v>
      </c>
      <c r="BQ23" s="4811">
        <v>7692</v>
      </c>
      <c r="BR23" s="4810">
        <v>28</v>
      </c>
      <c r="BS23" s="4736"/>
      <c r="BT23" s="4812" t="s">
        <v>574</v>
      </c>
      <c r="BU23" s="4736"/>
      <c r="BV23" s="4810">
        <v>28</v>
      </c>
      <c r="BW23" s="4736"/>
      <c r="BX23" s="4812" t="s">
        <v>574</v>
      </c>
      <c r="BY23" s="4736"/>
      <c r="BZ23" s="4810">
        <v>28</v>
      </c>
      <c r="CA23" s="4736"/>
      <c r="CB23" s="4812" t="s">
        <v>574</v>
      </c>
      <c r="CC23" s="4736"/>
      <c r="CD23" s="4810">
        <v>28</v>
      </c>
      <c r="CE23" s="4736"/>
      <c r="CF23" s="4812" t="s">
        <v>574</v>
      </c>
      <c r="CG23" s="4736"/>
      <c r="CH23" s="4810">
        <v>28</v>
      </c>
      <c r="CI23" s="4736"/>
      <c r="CJ23" s="4812" t="s">
        <v>574</v>
      </c>
      <c r="CK23" s="4736"/>
      <c r="CL23" s="4810">
        <v>28</v>
      </c>
      <c r="CM23" s="4736"/>
      <c r="CN23" s="4812" t="s">
        <v>574</v>
      </c>
      <c r="CO23" s="4736"/>
      <c r="CP23" s="4810">
        <v>28</v>
      </c>
      <c r="CQ23" s="4736"/>
      <c r="CR23" s="4812" t="s">
        <v>574</v>
      </c>
      <c r="CS23" s="4736"/>
      <c r="CT23" s="4810">
        <v>28</v>
      </c>
      <c r="CU23" s="4736"/>
      <c r="CV23" s="4812" t="s">
        <v>574</v>
      </c>
      <c r="CW23" s="4736"/>
      <c r="CX23" s="4810">
        <v>28</v>
      </c>
      <c r="CY23" s="4736"/>
      <c r="CZ23" s="4812" t="s">
        <v>574</v>
      </c>
      <c r="DA23" s="4736"/>
      <c r="DB23" s="4810">
        <v>28</v>
      </c>
      <c r="DC23" s="4736"/>
      <c r="DD23" s="4812" t="s">
        <v>574</v>
      </c>
      <c r="DE23" s="4736"/>
      <c r="DF23" s="4810">
        <v>28</v>
      </c>
      <c r="DG23" s="4736"/>
      <c r="DH23" s="4812" t="s">
        <v>574</v>
      </c>
      <c r="DI23" s="4736"/>
      <c r="DJ23" s="4810">
        <v>28</v>
      </c>
      <c r="DK23" s="4736"/>
      <c r="DL23" s="4812" t="s">
        <v>574</v>
      </c>
      <c r="DM23" s="4736"/>
      <c r="DN23" s="4810">
        <v>28</v>
      </c>
      <c r="DO23" s="4736"/>
      <c r="DP23" s="4812" t="s">
        <v>574</v>
      </c>
      <c r="DQ23" s="4736"/>
      <c r="DR23" s="4810">
        <v>28</v>
      </c>
      <c r="DS23" s="4736"/>
      <c r="DT23" s="4812" t="s">
        <v>574</v>
      </c>
      <c r="DU23" s="4736"/>
      <c r="DV23" s="4734">
        <f t="shared" si="1"/>
        <v>420</v>
      </c>
      <c r="DW23" s="4943" t="s">
        <v>288</v>
      </c>
      <c r="DX23" s="4943" t="s">
        <v>289</v>
      </c>
      <c r="DY23" s="4736" t="s">
        <v>656</v>
      </c>
      <c r="DZ23" s="4943" t="s">
        <v>1376</v>
      </c>
      <c r="EA23" s="4943">
        <v>3779595</v>
      </c>
      <c r="EB23" s="4610" t="s">
        <v>1377</v>
      </c>
      <c r="EC23" s="4736"/>
      <c r="ED23" s="4736"/>
      <c r="EE23" s="4736"/>
      <c r="EF23" s="4736"/>
      <c r="EG23" s="4736"/>
      <c r="EH23" s="4944"/>
      <c r="EI23" s="4724"/>
      <c r="EJ23" s="4724"/>
      <c r="EK23" s="4724"/>
      <c r="EL23" s="4724"/>
    </row>
    <row r="24" spans="1:142" ht="168.75" customHeight="1">
      <c r="A24" s="4938" t="s">
        <v>1303</v>
      </c>
      <c r="B24" s="4804">
        <v>0.31</v>
      </c>
      <c r="C24" s="4721" t="s">
        <v>1931</v>
      </c>
      <c r="D24" s="4907">
        <f t="shared" si="2"/>
        <v>3.875E-2</v>
      </c>
      <c r="E24" s="4940" t="s">
        <v>2230</v>
      </c>
      <c r="F24" s="4736" t="s">
        <v>2231</v>
      </c>
      <c r="G24" s="4736" t="s">
        <v>278</v>
      </c>
      <c r="H24" s="4939" t="s">
        <v>26</v>
      </c>
      <c r="I24" s="4719" t="s">
        <v>437</v>
      </c>
      <c r="J24" s="4719" t="s">
        <v>437</v>
      </c>
      <c r="K24" s="4927">
        <v>45245</v>
      </c>
      <c r="L24" s="4806">
        <v>50770</v>
      </c>
      <c r="M24" s="4649">
        <v>0.05</v>
      </c>
      <c r="N24" s="4649">
        <v>0.1</v>
      </c>
      <c r="O24" s="4649">
        <v>0.5</v>
      </c>
      <c r="P24" s="4649">
        <v>0.54</v>
      </c>
      <c r="Q24" s="4649">
        <v>0.57999999999999996</v>
      </c>
      <c r="R24" s="4649">
        <v>0.62</v>
      </c>
      <c r="S24" s="4649">
        <v>0.64</v>
      </c>
      <c r="T24" s="4649">
        <v>0.68</v>
      </c>
      <c r="U24" s="4649">
        <v>0.72</v>
      </c>
      <c r="V24" s="4649">
        <v>0.76</v>
      </c>
      <c r="W24" s="4649">
        <v>0.8</v>
      </c>
      <c r="X24" s="4649">
        <v>0.84</v>
      </c>
      <c r="Y24" s="4649">
        <v>0.88</v>
      </c>
      <c r="Z24" s="4649">
        <v>0.92</v>
      </c>
      <c r="AA24" s="4649">
        <v>0.96</v>
      </c>
      <c r="AB24" s="4649">
        <v>1</v>
      </c>
      <c r="AC24" s="4807">
        <v>1</v>
      </c>
      <c r="AD24" s="4736"/>
      <c r="AE24" s="4736" t="s">
        <v>1940</v>
      </c>
      <c r="AF24" s="4805">
        <f t="shared" si="4"/>
        <v>4.3055555555555555E-3</v>
      </c>
      <c r="AG24" s="4736" t="s">
        <v>1941</v>
      </c>
      <c r="AH24" s="4736" t="s">
        <v>1942</v>
      </c>
      <c r="AI24" s="4736" t="s">
        <v>1310</v>
      </c>
      <c r="AJ24" s="4736" t="s">
        <v>1386</v>
      </c>
      <c r="AK24" s="4736" t="s">
        <v>1375</v>
      </c>
      <c r="AL24" s="4736" t="s">
        <v>20</v>
      </c>
      <c r="AM24" s="4361" t="str">
        <f t="shared" si="0"/>
        <v>NO</v>
      </c>
      <c r="AN24" s="4736" t="s">
        <v>437</v>
      </c>
      <c r="AO24" s="4736" t="s">
        <v>437</v>
      </c>
      <c r="AP24" s="4736" t="s">
        <v>437</v>
      </c>
      <c r="AQ24" s="4806">
        <v>45292</v>
      </c>
      <c r="AR24" s="4806">
        <v>50770</v>
      </c>
      <c r="AS24" s="4736"/>
      <c r="AT24" s="4736">
        <v>1</v>
      </c>
      <c r="AU24" s="4736">
        <v>1</v>
      </c>
      <c r="AV24" s="4736">
        <v>1</v>
      </c>
      <c r="AW24" s="4736">
        <v>1</v>
      </c>
      <c r="AX24" s="4736">
        <v>1</v>
      </c>
      <c r="AY24" s="4736">
        <v>1</v>
      </c>
      <c r="AZ24" s="4736">
        <v>1</v>
      </c>
      <c r="BA24" s="4736">
        <v>1</v>
      </c>
      <c r="BB24" s="4736">
        <v>1</v>
      </c>
      <c r="BC24" s="4736">
        <v>1</v>
      </c>
      <c r="BD24" s="4736">
        <v>1</v>
      </c>
      <c r="BE24" s="4736">
        <v>1</v>
      </c>
      <c r="BF24" s="4736">
        <v>1</v>
      </c>
      <c r="BG24" s="4736">
        <v>1</v>
      </c>
      <c r="BH24" s="4736">
        <v>1</v>
      </c>
      <c r="BI24" s="4951">
        <v>15</v>
      </c>
      <c r="BJ24" s="4810"/>
      <c r="BK24" s="4810"/>
      <c r="BL24" s="4810"/>
      <c r="BM24" s="4811"/>
      <c r="BN24" s="4810">
        <v>14</v>
      </c>
      <c r="BO24" s="4810">
        <v>14</v>
      </c>
      <c r="BP24" s="4812" t="s">
        <v>574</v>
      </c>
      <c r="BQ24" s="4811">
        <v>7692</v>
      </c>
      <c r="BR24" s="4810">
        <v>14</v>
      </c>
      <c r="BS24" s="4736"/>
      <c r="BT24" s="4812" t="s">
        <v>574</v>
      </c>
      <c r="BU24" s="4736"/>
      <c r="BV24" s="4810">
        <v>14</v>
      </c>
      <c r="BW24" s="4736"/>
      <c r="BX24" s="4812" t="s">
        <v>574</v>
      </c>
      <c r="BY24" s="4736"/>
      <c r="BZ24" s="4810">
        <v>14</v>
      </c>
      <c r="CA24" s="4736"/>
      <c r="CB24" s="4812" t="s">
        <v>574</v>
      </c>
      <c r="CC24" s="4736"/>
      <c r="CD24" s="4810">
        <v>14</v>
      </c>
      <c r="CE24" s="4736"/>
      <c r="CF24" s="4812" t="s">
        <v>1547</v>
      </c>
      <c r="CG24" s="4736"/>
      <c r="CH24" s="4810">
        <v>14</v>
      </c>
      <c r="CI24" s="4736"/>
      <c r="CJ24" s="4812" t="s">
        <v>1547</v>
      </c>
      <c r="CK24" s="4736"/>
      <c r="CL24" s="4810">
        <v>14</v>
      </c>
      <c r="CM24" s="4736"/>
      <c r="CN24" s="4812" t="s">
        <v>1547</v>
      </c>
      <c r="CO24" s="4736"/>
      <c r="CP24" s="4810">
        <v>14</v>
      </c>
      <c r="CQ24" s="4736"/>
      <c r="CR24" s="4812" t="s">
        <v>1547</v>
      </c>
      <c r="CS24" s="4736"/>
      <c r="CT24" s="4810">
        <v>14</v>
      </c>
      <c r="CU24" s="4736"/>
      <c r="CV24" s="4812" t="s">
        <v>1547</v>
      </c>
      <c r="CW24" s="4736"/>
      <c r="CX24" s="4810">
        <v>14</v>
      </c>
      <c r="CY24" s="4736"/>
      <c r="CZ24" s="4812" t="s">
        <v>1547</v>
      </c>
      <c r="DA24" s="4736"/>
      <c r="DB24" s="4810">
        <v>14</v>
      </c>
      <c r="DC24" s="4736"/>
      <c r="DD24" s="4812" t="s">
        <v>1547</v>
      </c>
      <c r="DE24" s="4736"/>
      <c r="DF24" s="4810">
        <v>14</v>
      </c>
      <c r="DG24" s="4736"/>
      <c r="DH24" s="4812" t="s">
        <v>1547</v>
      </c>
      <c r="DI24" s="4736"/>
      <c r="DJ24" s="4810">
        <v>14</v>
      </c>
      <c r="DK24" s="4736"/>
      <c r="DL24" s="4812" t="s">
        <v>1547</v>
      </c>
      <c r="DM24" s="4736"/>
      <c r="DN24" s="4810">
        <v>14</v>
      </c>
      <c r="DO24" s="4736"/>
      <c r="DP24" s="4812" t="s">
        <v>1547</v>
      </c>
      <c r="DQ24" s="4736"/>
      <c r="DR24" s="4810">
        <v>14</v>
      </c>
      <c r="DS24" s="4736"/>
      <c r="DT24" s="4812" t="s">
        <v>1547</v>
      </c>
      <c r="DU24" s="4736"/>
      <c r="DV24" s="4734">
        <f t="shared" si="1"/>
        <v>210</v>
      </c>
      <c r="DW24" s="4943" t="s">
        <v>288</v>
      </c>
      <c r="DX24" s="4943" t="s">
        <v>289</v>
      </c>
      <c r="DY24" s="4736" t="s">
        <v>656</v>
      </c>
      <c r="DZ24" s="4943" t="s">
        <v>1376</v>
      </c>
      <c r="EA24" s="4943">
        <v>3779595</v>
      </c>
      <c r="EB24" s="4610" t="s">
        <v>1377</v>
      </c>
      <c r="EC24" s="4736"/>
      <c r="ED24" s="4736"/>
      <c r="EE24" s="4736"/>
      <c r="EF24" s="4736"/>
      <c r="EG24" s="4736"/>
      <c r="EH24" s="4944"/>
      <c r="EI24" s="4724"/>
      <c r="EJ24" s="4724"/>
      <c r="EK24" s="4724"/>
      <c r="EL24" s="4724"/>
    </row>
    <row r="25" spans="1:142" ht="168.75" customHeight="1">
      <c r="A25" s="4938" t="s">
        <v>1303</v>
      </c>
      <c r="B25" s="4804">
        <v>0.31</v>
      </c>
      <c r="C25" s="4721" t="s">
        <v>1931</v>
      </c>
      <c r="D25" s="4907">
        <f t="shared" si="2"/>
        <v>3.875E-2</v>
      </c>
      <c r="E25" s="4940" t="s">
        <v>2230</v>
      </c>
      <c r="F25" s="4736" t="s">
        <v>2231</v>
      </c>
      <c r="G25" s="4736" t="s">
        <v>278</v>
      </c>
      <c r="H25" s="4939" t="s">
        <v>26</v>
      </c>
      <c r="I25" s="4719" t="s">
        <v>437</v>
      </c>
      <c r="J25" s="4719" t="s">
        <v>437</v>
      </c>
      <c r="K25" s="4927">
        <v>45245</v>
      </c>
      <c r="L25" s="4806">
        <v>50770</v>
      </c>
      <c r="M25" s="4649">
        <v>0.05</v>
      </c>
      <c r="N25" s="4649">
        <v>0.1</v>
      </c>
      <c r="O25" s="4649">
        <v>0.5</v>
      </c>
      <c r="P25" s="4649">
        <v>0.54</v>
      </c>
      <c r="Q25" s="4649">
        <v>0.57999999999999996</v>
      </c>
      <c r="R25" s="4649">
        <v>0.62</v>
      </c>
      <c r="S25" s="4649">
        <v>0.64</v>
      </c>
      <c r="T25" s="4649">
        <v>0.68</v>
      </c>
      <c r="U25" s="4649">
        <v>0.72</v>
      </c>
      <c r="V25" s="4649">
        <v>0.76</v>
      </c>
      <c r="W25" s="4649">
        <v>0.8</v>
      </c>
      <c r="X25" s="4649">
        <v>0.84</v>
      </c>
      <c r="Y25" s="4649">
        <v>0.88</v>
      </c>
      <c r="Z25" s="4649">
        <v>0.92</v>
      </c>
      <c r="AA25" s="4649">
        <v>0.96</v>
      </c>
      <c r="AB25" s="4649">
        <v>1</v>
      </c>
      <c r="AC25" s="4807">
        <v>1</v>
      </c>
      <c r="AD25" s="4736" t="s">
        <v>1392</v>
      </c>
      <c r="AE25" s="4736" t="s">
        <v>1945</v>
      </c>
      <c r="AF25" s="4805">
        <f t="shared" si="4"/>
        <v>4.3055555555555555E-3</v>
      </c>
      <c r="AG25" s="4736" t="s">
        <v>1946</v>
      </c>
      <c r="AH25" s="4736" t="s">
        <v>1947</v>
      </c>
      <c r="AI25" s="4736" t="s">
        <v>1310</v>
      </c>
      <c r="AJ25" s="4736" t="s">
        <v>284</v>
      </c>
      <c r="AK25" s="4736" t="s">
        <v>1375</v>
      </c>
      <c r="AL25" s="4736" t="s">
        <v>20</v>
      </c>
      <c r="AM25" s="4361" t="str">
        <f t="shared" si="0"/>
        <v>NO</v>
      </c>
      <c r="AN25" s="4736" t="s">
        <v>437</v>
      </c>
      <c r="AO25" s="4736">
        <v>500</v>
      </c>
      <c r="AP25" s="4736">
        <v>2022</v>
      </c>
      <c r="AQ25" s="4806">
        <v>45245</v>
      </c>
      <c r="AR25" s="4806">
        <v>50770</v>
      </c>
      <c r="AS25" s="4736">
        <v>500</v>
      </c>
      <c r="AT25" s="4736">
        <v>500</v>
      </c>
      <c r="AU25" s="4736">
        <v>500</v>
      </c>
      <c r="AV25" s="4736">
        <v>500</v>
      </c>
      <c r="AW25" s="4736">
        <v>500</v>
      </c>
      <c r="AX25" s="4736">
        <v>500</v>
      </c>
      <c r="AY25" s="4736">
        <v>500</v>
      </c>
      <c r="AZ25" s="4736">
        <v>500</v>
      </c>
      <c r="BA25" s="4736">
        <v>500</v>
      </c>
      <c r="BB25" s="4736">
        <v>500</v>
      </c>
      <c r="BC25" s="4736">
        <v>500</v>
      </c>
      <c r="BD25" s="4736">
        <v>500</v>
      </c>
      <c r="BE25" s="4736">
        <v>500</v>
      </c>
      <c r="BF25" s="4736">
        <v>500</v>
      </c>
      <c r="BG25" s="4736">
        <v>500</v>
      </c>
      <c r="BH25" s="4736">
        <v>500</v>
      </c>
      <c r="BI25" s="4951">
        <f>SUM(AS25:BH25)</f>
        <v>8000</v>
      </c>
      <c r="BJ25" s="4810">
        <v>328</v>
      </c>
      <c r="BK25" s="4810">
        <v>328</v>
      </c>
      <c r="BL25" s="4810" t="s">
        <v>574</v>
      </c>
      <c r="BM25" s="4811">
        <v>7695</v>
      </c>
      <c r="BN25" s="4810">
        <v>328</v>
      </c>
      <c r="BO25" s="4810">
        <v>328</v>
      </c>
      <c r="BP25" s="4812" t="s">
        <v>574</v>
      </c>
      <c r="BQ25" s="4811">
        <v>7695</v>
      </c>
      <c r="BR25" s="4810">
        <v>328</v>
      </c>
      <c r="BS25" s="4736"/>
      <c r="BT25" s="4812" t="s">
        <v>574</v>
      </c>
      <c r="BU25" s="4736"/>
      <c r="BV25" s="4810">
        <v>328</v>
      </c>
      <c r="BW25" s="4736"/>
      <c r="BX25" s="4812" t="s">
        <v>574</v>
      </c>
      <c r="BY25" s="4736"/>
      <c r="BZ25" s="4810">
        <v>328</v>
      </c>
      <c r="CA25" s="4736"/>
      <c r="CB25" s="4812" t="s">
        <v>574</v>
      </c>
      <c r="CC25" s="4736"/>
      <c r="CD25" s="4810">
        <v>328</v>
      </c>
      <c r="CE25" s="4736"/>
      <c r="CF25" s="4812" t="s">
        <v>574</v>
      </c>
      <c r="CG25" s="4736"/>
      <c r="CH25" s="4810">
        <v>328</v>
      </c>
      <c r="CI25" s="4736"/>
      <c r="CJ25" s="4812" t="s">
        <v>574</v>
      </c>
      <c r="CK25" s="4736"/>
      <c r="CL25" s="4810">
        <v>328</v>
      </c>
      <c r="CM25" s="4736"/>
      <c r="CN25" s="4812" t="s">
        <v>574</v>
      </c>
      <c r="CO25" s="4736"/>
      <c r="CP25" s="4810">
        <v>328</v>
      </c>
      <c r="CQ25" s="4736"/>
      <c r="CR25" s="4812" t="s">
        <v>574</v>
      </c>
      <c r="CS25" s="4736"/>
      <c r="CT25" s="4810">
        <v>328</v>
      </c>
      <c r="CU25" s="4736"/>
      <c r="CV25" s="4812" t="s">
        <v>574</v>
      </c>
      <c r="CW25" s="4736"/>
      <c r="CX25" s="4810">
        <v>328</v>
      </c>
      <c r="CY25" s="4736"/>
      <c r="CZ25" s="4812" t="s">
        <v>574</v>
      </c>
      <c r="DA25" s="4736"/>
      <c r="DB25" s="4810">
        <v>328</v>
      </c>
      <c r="DC25" s="4736"/>
      <c r="DD25" s="4812" t="s">
        <v>574</v>
      </c>
      <c r="DE25" s="4736"/>
      <c r="DF25" s="4810">
        <v>328</v>
      </c>
      <c r="DG25" s="4736"/>
      <c r="DH25" s="4812" t="s">
        <v>574</v>
      </c>
      <c r="DI25" s="4736"/>
      <c r="DJ25" s="4810">
        <v>328</v>
      </c>
      <c r="DK25" s="4736"/>
      <c r="DL25" s="4812" t="s">
        <v>574</v>
      </c>
      <c r="DM25" s="4736"/>
      <c r="DN25" s="4810">
        <v>328</v>
      </c>
      <c r="DO25" s="4736"/>
      <c r="DP25" s="4812" t="s">
        <v>574</v>
      </c>
      <c r="DQ25" s="4736"/>
      <c r="DR25" s="4810">
        <v>328</v>
      </c>
      <c r="DS25" s="4736"/>
      <c r="DT25" s="4812" t="s">
        <v>574</v>
      </c>
      <c r="DU25" s="4736"/>
      <c r="DV25" s="4734">
        <f t="shared" si="1"/>
        <v>5248</v>
      </c>
      <c r="DW25" s="4943" t="s">
        <v>288</v>
      </c>
      <c r="DX25" s="4943" t="s">
        <v>289</v>
      </c>
      <c r="DY25" s="4736" t="s">
        <v>656</v>
      </c>
      <c r="DZ25" s="4943" t="s">
        <v>1376</v>
      </c>
      <c r="EA25" s="4943">
        <v>3779595</v>
      </c>
      <c r="EB25" s="4610" t="s">
        <v>1377</v>
      </c>
      <c r="EC25" s="4736"/>
      <c r="ED25" s="4736"/>
      <c r="EE25" s="4736"/>
      <c r="EF25" s="4736"/>
      <c r="EG25" s="4736"/>
      <c r="EH25" s="4944"/>
      <c r="EI25" s="4724"/>
      <c r="EJ25" s="4724"/>
      <c r="EK25" s="4724"/>
      <c r="EL25" s="4724"/>
    </row>
    <row r="26" spans="1:142" ht="168.75" customHeight="1">
      <c r="A26" s="4938" t="s">
        <v>1303</v>
      </c>
      <c r="B26" s="4804">
        <v>0.31</v>
      </c>
      <c r="C26" s="4721" t="s">
        <v>1931</v>
      </c>
      <c r="D26" s="4907">
        <f t="shared" si="2"/>
        <v>3.875E-2</v>
      </c>
      <c r="E26" s="4940" t="s">
        <v>2230</v>
      </c>
      <c r="F26" s="4736" t="s">
        <v>2231</v>
      </c>
      <c r="G26" s="4736" t="s">
        <v>278</v>
      </c>
      <c r="H26" s="4939" t="s">
        <v>26</v>
      </c>
      <c r="I26" s="4719" t="s">
        <v>437</v>
      </c>
      <c r="J26" s="4719" t="s">
        <v>437</v>
      </c>
      <c r="K26" s="4927">
        <v>45245</v>
      </c>
      <c r="L26" s="4806">
        <v>50770</v>
      </c>
      <c r="M26" s="4649">
        <v>0.05</v>
      </c>
      <c r="N26" s="4649">
        <v>0.1</v>
      </c>
      <c r="O26" s="4649">
        <v>0.5</v>
      </c>
      <c r="P26" s="4649">
        <v>0.54</v>
      </c>
      <c r="Q26" s="4649">
        <v>0.57999999999999996</v>
      </c>
      <c r="R26" s="4649">
        <v>0.62</v>
      </c>
      <c r="S26" s="4649">
        <v>0.64</v>
      </c>
      <c r="T26" s="4649">
        <v>0.68</v>
      </c>
      <c r="U26" s="4649">
        <v>0.72</v>
      </c>
      <c r="V26" s="4649">
        <v>0.76</v>
      </c>
      <c r="W26" s="4649">
        <v>0.8</v>
      </c>
      <c r="X26" s="4649">
        <v>0.84</v>
      </c>
      <c r="Y26" s="4649">
        <v>0.88</v>
      </c>
      <c r="Z26" s="4649">
        <v>0.92</v>
      </c>
      <c r="AA26" s="4649">
        <v>0.96</v>
      </c>
      <c r="AB26" s="4649">
        <v>1</v>
      </c>
      <c r="AC26" s="4807">
        <v>1</v>
      </c>
      <c r="AD26" s="4736"/>
      <c r="AE26" s="4736" t="s">
        <v>1949</v>
      </c>
      <c r="AF26" s="4805">
        <f t="shared" si="4"/>
        <v>4.3055555555555555E-3</v>
      </c>
      <c r="AG26" s="4736" t="s">
        <v>1950</v>
      </c>
      <c r="AH26" s="4808" t="s">
        <v>1951</v>
      </c>
      <c r="AI26" s="4736" t="s">
        <v>1257</v>
      </c>
      <c r="AJ26" s="4736" t="s">
        <v>1952</v>
      </c>
      <c r="AK26" s="4736" t="s">
        <v>11</v>
      </c>
      <c r="AL26" s="4736" t="s">
        <v>20</v>
      </c>
      <c r="AM26" s="4361" t="str">
        <f t="shared" si="0"/>
        <v>NO</v>
      </c>
      <c r="AN26" s="4736" t="s">
        <v>437</v>
      </c>
      <c r="AO26" s="4600">
        <v>59</v>
      </c>
      <c r="AP26" s="4600">
        <v>2022</v>
      </c>
      <c r="AQ26" s="4806">
        <v>45245</v>
      </c>
      <c r="AR26" s="4806">
        <v>50770</v>
      </c>
      <c r="AS26" s="4736">
        <v>59</v>
      </c>
      <c r="AT26" s="4736">
        <v>59</v>
      </c>
      <c r="AU26" s="4736">
        <v>59</v>
      </c>
      <c r="AV26" s="4736">
        <v>59</v>
      </c>
      <c r="AW26" s="4736">
        <v>59</v>
      </c>
      <c r="AX26" s="4736">
        <v>59</v>
      </c>
      <c r="AY26" s="4736">
        <v>59</v>
      </c>
      <c r="AZ26" s="4736">
        <v>59</v>
      </c>
      <c r="BA26" s="4736">
        <v>59</v>
      </c>
      <c r="BB26" s="4736">
        <v>59</v>
      </c>
      <c r="BC26" s="4736">
        <v>59</v>
      </c>
      <c r="BD26" s="4736">
        <v>59</v>
      </c>
      <c r="BE26" s="4736">
        <v>59</v>
      </c>
      <c r="BF26" s="4736">
        <v>59</v>
      </c>
      <c r="BG26" s="4736">
        <v>59</v>
      </c>
      <c r="BH26" s="4736">
        <v>59</v>
      </c>
      <c r="BI26" s="4809">
        <f>SUM(AS26:BH26)</f>
        <v>944</v>
      </c>
      <c r="BJ26" s="4810">
        <v>162</v>
      </c>
      <c r="BK26" s="4810">
        <v>162</v>
      </c>
      <c r="BL26" s="4810" t="s">
        <v>574</v>
      </c>
      <c r="BM26" s="4811">
        <v>7695</v>
      </c>
      <c r="BN26" s="4810">
        <v>162</v>
      </c>
      <c r="BO26" s="4810">
        <v>162</v>
      </c>
      <c r="BP26" s="4812" t="s">
        <v>574</v>
      </c>
      <c r="BQ26" s="4811">
        <v>7695</v>
      </c>
      <c r="BR26" s="4810">
        <v>162</v>
      </c>
      <c r="BS26" s="4736"/>
      <c r="BT26" s="4812" t="s">
        <v>574</v>
      </c>
      <c r="BU26" s="4736"/>
      <c r="BV26" s="4810">
        <v>162</v>
      </c>
      <c r="BW26" s="4736"/>
      <c r="BX26" s="4812" t="s">
        <v>574</v>
      </c>
      <c r="BY26" s="4736"/>
      <c r="BZ26" s="4810">
        <v>162</v>
      </c>
      <c r="CA26" s="4736"/>
      <c r="CB26" s="4812" t="s">
        <v>574</v>
      </c>
      <c r="CC26" s="4736"/>
      <c r="CD26" s="4810">
        <v>162</v>
      </c>
      <c r="CE26" s="4736"/>
      <c r="CF26" s="4812" t="s">
        <v>574</v>
      </c>
      <c r="CG26" s="4736"/>
      <c r="CH26" s="4810">
        <v>162</v>
      </c>
      <c r="CI26" s="4736"/>
      <c r="CJ26" s="4812" t="s">
        <v>574</v>
      </c>
      <c r="CK26" s="4736"/>
      <c r="CL26" s="4810">
        <v>162</v>
      </c>
      <c r="CM26" s="4736"/>
      <c r="CN26" s="4812" t="s">
        <v>574</v>
      </c>
      <c r="CO26" s="4736"/>
      <c r="CP26" s="4810">
        <v>162</v>
      </c>
      <c r="CQ26" s="4736"/>
      <c r="CR26" s="4812" t="s">
        <v>574</v>
      </c>
      <c r="CS26" s="4736"/>
      <c r="CT26" s="4810">
        <v>162</v>
      </c>
      <c r="CU26" s="4736"/>
      <c r="CV26" s="4812" t="s">
        <v>574</v>
      </c>
      <c r="CW26" s="4736"/>
      <c r="CX26" s="4810">
        <v>162</v>
      </c>
      <c r="CY26" s="4736"/>
      <c r="CZ26" s="4812" t="s">
        <v>574</v>
      </c>
      <c r="DA26" s="4736"/>
      <c r="DB26" s="4810">
        <v>162</v>
      </c>
      <c r="DC26" s="4736"/>
      <c r="DD26" s="4812" t="s">
        <v>574</v>
      </c>
      <c r="DE26" s="4736"/>
      <c r="DF26" s="4810">
        <v>162</v>
      </c>
      <c r="DG26" s="4736"/>
      <c r="DH26" s="4812" t="s">
        <v>574</v>
      </c>
      <c r="DI26" s="4736"/>
      <c r="DJ26" s="4810">
        <v>162</v>
      </c>
      <c r="DK26" s="4736"/>
      <c r="DL26" s="4812" t="s">
        <v>574</v>
      </c>
      <c r="DM26" s="4736"/>
      <c r="DN26" s="4810">
        <v>162</v>
      </c>
      <c r="DO26" s="4736"/>
      <c r="DP26" s="4812" t="s">
        <v>574</v>
      </c>
      <c r="DQ26" s="4736"/>
      <c r="DR26" s="4810">
        <v>162</v>
      </c>
      <c r="DS26" s="4736"/>
      <c r="DT26" s="4812" t="s">
        <v>574</v>
      </c>
      <c r="DU26" s="4736"/>
      <c r="DV26" s="4734">
        <f t="shared" si="1"/>
        <v>2592</v>
      </c>
      <c r="DW26" s="4736" t="s">
        <v>288</v>
      </c>
      <c r="DX26" s="4736" t="s">
        <v>289</v>
      </c>
      <c r="DY26" s="4736" t="s">
        <v>656</v>
      </c>
      <c r="DZ26" s="4736" t="s">
        <v>1376</v>
      </c>
      <c r="EA26" s="4736">
        <v>3779595</v>
      </c>
      <c r="EB26" s="4523" t="s">
        <v>1377</v>
      </c>
      <c r="EC26" s="4736"/>
      <c r="ED26" s="4736"/>
      <c r="EE26" s="4808"/>
      <c r="EF26" s="4813"/>
      <c r="EG26" s="4813"/>
      <c r="EH26" s="4952"/>
      <c r="EI26" s="4724"/>
      <c r="EJ26" s="4724"/>
      <c r="EK26" s="4724"/>
      <c r="EL26" s="4724"/>
    </row>
    <row r="27" spans="1:142" ht="168.75" customHeight="1">
      <c r="A27" s="4938" t="s">
        <v>1303</v>
      </c>
      <c r="B27" s="4804">
        <v>0.31</v>
      </c>
      <c r="C27" s="4721" t="s">
        <v>1931</v>
      </c>
      <c r="D27" s="4907">
        <f t="shared" si="2"/>
        <v>3.875E-2</v>
      </c>
      <c r="E27" s="4940" t="s">
        <v>2230</v>
      </c>
      <c r="F27" s="4736" t="s">
        <v>2231</v>
      </c>
      <c r="G27" s="4736" t="s">
        <v>278</v>
      </c>
      <c r="H27" s="4939" t="s">
        <v>26</v>
      </c>
      <c r="I27" s="4719" t="s">
        <v>437</v>
      </c>
      <c r="J27" s="4719" t="s">
        <v>437</v>
      </c>
      <c r="K27" s="4927">
        <v>45245</v>
      </c>
      <c r="L27" s="4806">
        <v>50770</v>
      </c>
      <c r="M27" s="4649">
        <v>0.05</v>
      </c>
      <c r="N27" s="4649">
        <v>0.1</v>
      </c>
      <c r="O27" s="4649">
        <v>0.5</v>
      </c>
      <c r="P27" s="4649">
        <v>0.54</v>
      </c>
      <c r="Q27" s="4649">
        <v>0.57999999999999996</v>
      </c>
      <c r="R27" s="4649">
        <v>0.62</v>
      </c>
      <c r="S27" s="4649">
        <v>0.64</v>
      </c>
      <c r="T27" s="4649">
        <v>0.68</v>
      </c>
      <c r="U27" s="4649">
        <v>0.72</v>
      </c>
      <c r="V27" s="4649">
        <v>0.76</v>
      </c>
      <c r="W27" s="4649">
        <v>0.8</v>
      </c>
      <c r="X27" s="4649">
        <v>0.84</v>
      </c>
      <c r="Y27" s="4649">
        <v>0.88</v>
      </c>
      <c r="Z27" s="4649">
        <v>0.92</v>
      </c>
      <c r="AA27" s="4649">
        <v>0.96</v>
      </c>
      <c r="AB27" s="4649">
        <v>1</v>
      </c>
      <c r="AC27" s="4807">
        <v>1</v>
      </c>
      <c r="AD27" s="4736"/>
      <c r="AE27" s="4726" t="s">
        <v>1955</v>
      </c>
      <c r="AF27" s="4805">
        <f t="shared" si="4"/>
        <v>4.3055555555555555E-3</v>
      </c>
      <c r="AG27" s="4726" t="s">
        <v>2236</v>
      </c>
      <c r="AH27" s="4726" t="s">
        <v>2237</v>
      </c>
      <c r="AI27" s="4736" t="s">
        <v>1310</v>
      </c>
      <c r="AJ27" s="4736" t="s">
        <v>375</v>
      </c>
      <c r="AK27" s="4736" t="s">
        <v>1518</v>
      </c>
      <c r="AL27" s="4736" t="s">
        <v>20</v>
      </c>
      <c r="AM27" s="4361" t="str">
        <f t="shared" si="0"/>
        <v>NO</v>
      </c>
      <c r="AN27" s="4736" t="s">
        <v>437</v>
      </c>
      <c r="AO27" s="4736" t="s">
        <v>437</v>
      </c>
      <c r="AP27" s="4806" t="s">
        <v>437</v>
      </c>
      <c r="AQ27" s="4941">
        <v>45245</v>
      </c>
      <c r="AR27" s="4806">
        <v>50770</v>
      </c>
      <c r="AS27" s="4807">
        <v>0.25</v>
      </c>
      <c r="AT27" s="4807">
        <v>0.25</v>
      </c>
      <c r="AU27" s="4807">
        <v>0.05</v>
      </c>
      <c r="AV27" s="4805">
        <v>3.1E-2</v>
      </c>
      <c r="AW27" s="4805">
        <v>3.1E-2</v>
      </c>
      <c r="AX27" s="4805">
        <v>3.1E-2</v>
      </c>
      <c r="AY27" s="4805">
        <v>3.1E-2</v>
      </c>
      <c r="AZ27" s="4805">
        <v>3.1E-2</v>
      </c>
      <c r="BA27" s="4805">
        <v>3.1E-2</v>
      </c>
      <c r="BB27" s="4805">
        <v>3.1E-2</v>
      </c>
      <c r="BC27" s="4805">
        <v>3.1E-2</v>
      </c>
      <c r="BD27" s="4805">
        <v>3.1E-2</v>
      </c>
      <c r="BE27" s="4805">
        <v>3.1E-2</v>
      </c>
      <c r="BF27" s="4805">
        <v>3.9899999999999998E-2</v>
      </c>
      <c r="BG27" s="4805">
        <v>0.05</v>
      </c>
      <c r="BH27" s="4807">
        <v>0.05</v>
      </c>
      <c r="BI27" s="4601">
        <v>1</v>
      </c>
      <c r="BJ27" s="4810">
        <v>6</v>
      </c>
      <c r="BK27" s="4810">
        <v>6</v>
      </c>
      <c r="BL27" s="4810" t="s">
        <v>1519</v>
      </c>
      <c r="BM27" s="4811">
        <v>7692</v>
      </c>
      <c r="BN27" s="4810">
        <v>6</v>
      </c>
      <c r="BO27" s="4810">
        <v>6</v>
      </c>
      <c r="BP27" s="4812" t="s">
        <v>1519</v>
      </c>
      <c r="BQ27" s="4811">
        <v>7692</v>
      </c>
      <c r="BR27" s="4810">
        <v>5</v>
      </c>
      <c r="BS27" s="4736" t="s">
        <v>359</v>
      </c>
      <c r="BT27" s="4812" t="s">
        <v>1519</v>
      </c>
      <c r="BU27" s="4736" t="s">
        <v>359</v>
      </c>
      <c r="BV27" s="4810">
        <v>4</v>
      </c>
      <c r="BW27" s="4736" t="s">
        <v>359</v>
      </c>
      <c r="BX27" s="4812" t="s">
        <v>1519</v>
      </c>
      <c r="BY27" s="4736" t="s">
        <v>359</v>
      </c>
      <c r="BZ27" s="4810">
        <v>4</v>
      </c>
      <c r="CA27" s="4736" t="s">
        <v>359</v>
      </c>
      <c r="CB27" s="4812" t="s">
        <v>1519</v>
      </c>
      <c r="CC27" s="4736" t="s">
        <v>359</v>
      </c>
      <c r="CD27" s="4810">
        <v>4</v>
      </c>
      <c r="CE27" s="4736" t="s">
        <v>359</v>
      </c>
      <c r="CF27" s="4812" t="s">
        <v>1519</v>
      </c>
      <c r="CG27" s="4736" t="s">
        <v>359</v>
      </c>
      <c r="CH27" s="4810">
        <v>4</v>
      </c>
      <c r="CI27" s="4736" t="s">
        <v>359</v>
      </c>
      <c r="CJ27" s="4812" t="s">
        <v>1519</v>
      </c>
      <c r="CK27" s="4736"/>
      <c r="CL27" s="4810">
        <v>4</v>
      </c>
      <c r="CM27" s="4736" t="s">
        <v>359</v>
      </c>
      <c r="CN27" s="4812" t="s">
        <v>1519</v>
      </c>
      <c r="CO27" s="4736" t="s">
        <v>359</v>
      </c>
      <c r="CP27" s="4810">
        <v>4</v>
      </c>
      <c r="CQ27" s="4736" t="s">
        <v>359</v>
      </c>
      <c r="CR27" s="4812" t="s">
        <v>1519</v>
      </c>
      <c r="CS27" s="4736" t="s">
        <v>359</v>
      </c>
      <c r="CT27" s="4810">
        <v>4</v>
      </c>
      <c r="CU27" s="4736" t="s">
        <v>359</v>
      </c>
      <c r="CV27" s="4812" t="s">
        <v>1519</v>
      </c>
      <c r="CW27" s="4736" t="s">
        <v>359</v>
      </c>
      <c r="CX27" s="4810">
        <v>4</v>
      </c>
      <c r="CY27" s="4736" t="s">
        <v>359</v>
      </c>
      <c r="CZ27" s="4812" t="s">
        <v>1519</v>
      </c>
      <c r="DA27" s="4736" t="s">
        <v>359</v>
      </c>
      <c r="DB27" s="4810">
        <v>4</v>
      </c>
      <c r="DC27" s="4736" t="s">
        <v>359</v>
      </c>
      <c r="DD27" s="4812" t="s">
        <v>1519</v>
      </c>
      <c r="DE27" s="4736" t="s">
        <v>359</v>
      </c>
      <c r="DF27" s="4810">
        <v>4</v>
      </c>
      <c r="DG27" s="4736" t="s">
        <v>359</v>
      </c>
      <c r="DH27" s="4812" t="s">
        <v>1519</v>
      </c>
      <c r="DI27" s="4736" t="s">
        <v>359</v>
      </c>
      <c r="DJ27" s="4810">
        <v>4</v>
      </c>
      <c r="DK27" s="4736" t="s">
        <v>359</v>
      </c>
      <c r="DL27" s="4812" t="s">
        <v>1519</v>
      </c>
      <c r="DM27" s="4736" t="s">
        <v>359</v>
      </c>
      <c r="DN27" s="4810">
        <v>4</v>
      </c>
      <c r="DO27" s="4736" t="s">
        <v>359</v>
      </c>
      <c r="DP27" s="4812" t="s">
        <v>1519</v>
      </c>
      <c r="DQ27" s="4736" t="s">
        <v>359</v>
      </c>
      <c r="DR27" s="4810">
        <v>4</v>
      </c>
      <c r="DS27" s="4736" t="s">
        <v>359</v>
      </c>
      <c r="DT27" s="4812" t="s">
        <v>1519</v>
      </c>
      <c r="DU27" s="4736" t="s">
        <v>359</v>
      </c>
      <c r="DV27" s="4734">
        <f t="shared" si="1"/>
        <v>69</v>
      </c>
      <c r="DW27" s="4943" t="s">
        <v>288</v>
      </c>
      <c r="DX27" s="4943" t="s">
        <v>289</v>
      </c>
      <c r="DY27" s="4736" t="s">
        <v>656</v>
      </c>
      <c r="DZ27" s="4943" t="s">
        <v>1376</v>
      </c>
      <c r="EA27" s="4943">
        <v>3779595</v>
      </c>
      <c r="EB27" s="4610" t="s">
        <v>1377</v>
      </c>
      <c r="EC27" s="4736" t="s">
        <v>31</v>
      </c>
      <c r="ED27" s="4736" t="s">
        <v>2238</v>
      </c>
      <c r="EE27" s="4736"/>
      <c r="EF27" s="4736"/>
      <c r="EG27" s="4736"/>
      <c r="EH27" s="4944"/>
      <c r="EI27" s="4724"/>
      <c r="EJ27" s="4724"/>
      <c r="EK27" s="4724"/>
      <c r="EL27" s="4724"/>
    </row>
    <row r="28" spans="1:142" ht="168.75" customHeight="1">
      <c r="A28" s="4938" t="s">
        <v>1303</v>
      </c>
      <c r="B28" s="4804">
        <v>0.31</v>
      </c>
      <c r="C28" s="4721" t="s">
        <v>1931</v>
      </c>
      <c r="D28" s="4907">
        <f t="shared" si="2"/>
        <v>3.875E-2</v>
      </c>
      <c r="E28" s="4940" t="s">
        <v>2230</v>
      </c>
      <c r="F28" s="4736" t="s">
        <v>2231</v>
      </c>
      <c r="G28" s="4736" t="s">
        <v>278</v>
      </c>
      <c r="H28" s="4939" t="s">
        <v>26</v>
      </c>
      <c r="I28" s="4719" t="s">
        <v>437</v>
      </c>
      <c r="J28" s="4719" t="s">
        <v>437</v>
      </c>
      <c r="K28" s="4927">
        <v>45245</v>
      </c>
      <c r="L28" s="4806">
        <v>50770</v>
      </c>
      <c r="M28" s="4649">
        <v>0.05</v>
      </c>
      <c r="N28" s="4649">
        <v>0.1</v>
      </c>
      <c r="O28" s="4649">
        <v>0.5</v>
      </c>
      <c r="P28" s="4649">
        <v>0.54</v>
      </c>
      <c r="Q28" s="4649">
        <v>0.57999999999999996</v>
      </c>
      <c r="R28" s="4649">
        <v>0.62</v>
      </c>
      <c r="S28" s="4649">
        <v>0.64</v>
      </c>
      <c r="T28" s="4649">
        <v>0.68</v>
      </c>
      <c r="U28" s="4649">
        <v>0.72</v>
      </c>
      <c r="V28" s="4649">
        <v>0.76</v>
      </c>
      <c r="W28" s="4649">
        <v>0.8</v>
      </c>
      <c r="X28" s="4649">
        <v>0.84</v>
      </c>
      <c r="Y28" s="4649">
        <v>0.88</v>
      </c>
      <c r="Z28" s="4649">
        <v>0.92</v>
      </c>
      <c r="AA28" s="4649">
        <v>0.96</v>
      </c>
      <c r="AB28" s="4649">
        <v>1</v>
      </c>
      <c r="AC28" s="4807">
        <v>1</v>
      </c>
      <c r="AD28" s="4736"/>
      <c r="AE28" s="4736" t="s">
        <v>1957</v>
      </c>
      <c r="AF28" s="4805">
        <f t="shared" si="4"/>
        <v>4.3055555555555555E-3</v>
      </c>
      <c r="AG28" s="4736" t="s">
        <v>1409</v>
      </c>
      <c r="AH28" s="4736" t="s">
        <v>1410</v>
      </c>
      <c r="AI28" s="4736" t="s">
        <v>1411</v>
      </c>
      <c r="AJ28" s="4736" t="s">
        <v>375</v>
      </c>
      <c r="AK28" s="4736" t="s">
        <v>1</v>
      </c>
      <c r="AL28" s="4736" t="s">
        <v>26</v>
      </c>
      <c r="AM28" s="4361" t="str">
        <f t="shared" si="0"/>
        <v>NO</v>
      </c>
      <c r="AN28" s="4736" t="s">
        <v>437</v>
      </c>
      <c r="AO28" s="4736" t="s">
        <v>437</v>
      </c>
      <c r="AP28" s="4736" t="s">
        <v>437</v>
      </c>
      <c r="AQ28" s="4806">
        <v>45292</v>
      </c>
      <c r="AR28" s="4806">
        <v>50770</v>
      </c>
      <c r="AS28" s="4807"/>
      <c r="AT28" s="4807">
        <v>0.12</v>
      </c>
      <c r="AU28" s="4807">
        <v>0.2</v>
      </c>
      <c r="AV28" s="4807">
        <v>0.28000000000000003</v>
      </c>
      <c r="AW28" s="4807">
        <v>0.34</v>
      </c>
      <c r="AX28" s="4807">
        <v>0.4</v>
      </c>
      <c r="AY28" s="4807">
        <v>0.46</v>
      </c>
      <c r="AZ28" s="4807">
        <v>0.52</v>
      </c>
      <c r="BA28" s="4807">
        <v>0.57999999999999996</v>
      </c>
      <c r="BB28" s="4807">
        <v>0.64</v>
      </c>
      <c r="BC28" s="4807">
        <v>0.7</v>
      </c>
      <c r="BD28" s="4807">
        <v>0.76</v>
      </c>
      <c r="BE28" s="4807">
        <v>0.82</v>
      </c>
      <c r="BF28" s="4807">
        <v>0.88</v>
      </c>
      <c r="BG28" s="4807">
        <v>0.94</v>
      </c>
      <c r="BH28" s="4807">
        <v>1</v>
      </c>
      <c r="BI28" s="4807">
        <v>1</v>
      </c>
      <c r="BJ28" s="4810"/>
      <c r="BK28" s="4810"/>
      <c r="BL28" s="4810" t="s">
        <v>359</v>
      </c>
      <c r="BM28" s="4811" t="s">
        <v>359</v>
      </c>
      <c r="BN28" s="4810">
        <v>750</v>
      </c>
      <c r="BO28" s="4810">
        <v>750</v>
      </c>
      <c r="BP28" s="4812" t="s">
        <v>574</v>
      </c>
      <c r="BQ28" s="4811" t="s">
        <v>359</v>
      </c>
      <c r="BR28" s="4810">
        <v>773</v>
      </c>
      <c r="BS28" s="4736"/>
      <c r="BT28" s="4812" t="s">
        <v>574</v>
      </c>
      <c r="BU28" s="4736"/>
      <c r="BV28" s="4810">
        <v>796</v>
      </c>
      <c r="BW28" s="4736"/>
      <c r="BX28" s="4812" t="s">
        <v>574</v>
      </c>
      <c r="BY28" s="4736"/>
      <c r="BZ28" s="4810">
        <v>32600</v>
      </c>
      <c r="CA28" s="4736"/>
      <c r="CB28" s="4812" t="s">
        <v>574</v>
      </c>
      <c r="CC28" s="4736"/>
      <c r="CD28" s="4810">
        <v>33578</v>
      </c>
      <c r="CE28" s="4736"/>
      <c r="CF28" s="4812" t="s">
        <v>574</v>
      </c>
      <c r="CG28" s="4736"/>
      <c r="CH28" s="4810">
        <v>34585</v>
      </c>
      <c r="CI28" s="4736"/>
      <c r="CJ28" s="4812" t="s">
        <v>574</v>
      </c>
      <c r="CK28" s="4736"/>
      <c r="CL28" s="4810">
        <v>35623</v>
      </c>
      <c r="CM28" s="4736"/>
      <c r="CN28" s="4812" t="s">
        <v>574</v>
      </c>
      <c r="CO28" s="4736"/>
      <c r="CP28" s="4810">
        <v>36692</v>
      </c>
      <c r="CQ28" s="4736"/>
      <c r="CR28" s="4812" t="s">
        <v>574</v>
      </c>
      <c r="CS28" s="4736"/>
      <c r="CT28" s="4810">
        <v>37792</v>
      </c>
      <c r="CU28" s="4736"/>
      <c r="CV28" s="4812" t="s">
        <v>574</v>
      </c>
      <c r="CW28" s="4736"/>
      <c r="CX28" s="4810">
        <v>38926</v>
      </c>
      <c r="CY28" s="4736"/>
      <c r="CZ28" s="4812" t="s">
        <v>574</v>
      </c>
      <c r="DA28" s="4736"/>
      <c r="DB28" s="4810">
        <v>40094</v>
      </c>
      <c r="DC28" s="4736"/>
      <c r="DD28" s="4812" t="s">
        <v>574</v>
      </c>
      <c r="DE28" s="4736"/>
      <c r="DF28" s="4810">
        <v>41297</v>
      </c>
      <c r="DG28" s="4736"/>
      <c r="DH28" s="4812" t="s">
        <v>574</v>
      </c>
      <c r="DI28" s="4736"/>
      <c r="DJ28" s="4810">
        <v>42536</v>
      </c>
      <c r="DK28" s="4736"/>
      <c r="DL28" s="4812" t="s">
        <v>574</v>
      </c>
      <c r="DM28" s="4736"/>
      <c r="DN28" s="4810">
        <v>43812</v>
      </c>
      <c r="DO28" s="4736"/>
      <c r="DP28" s="4812" t="s">
        <v>574</v>
      </c>
      <c r="DQ28" s="4736"/>
      <c r="DR28" s="4810">
        <v>45126</v>
      </c>
      <c r="DS28" s="4736"/>
      <c r="DT28" s="4812" t="s">
        <v>574</v>
      </c>
      <c r="DU28" s="4736"/>
      <c r="DV28" s="4734">
        <f t="shared" si="1"/>
        <v>464980</v>
      </c>
      <c r="DW28" s="4736" t="s">
        <v>10</v>
      </c>
      <c r="DX28" s="4736" t="s">
        <v>200</v>
      </c>
      <c r="DY28" s="4736" t="s">
        <v>1412</v>
      </c>
      <c r="DZ28" s="4736" t="s">
        <v>1413</v>
      </c>
      <c r="EA28" s="4736" t="s">
        <v>359</v>
      </c>
      <c r="EB28" s="4616" t="s">
        <v>1414</v>
      </c>
      <c r="EC28" s="4736" t="s">
        <v>1130</v>
      </c>
      <c r="ED28" s="4736" t="s">
        <v>289</v>
      </c>
      <c r="EE28" s="4736" t="s">
        <v>656</v>
      </c>
      <c r="EF28" s="4736" t="s">
        <v>1376</v>
      </c>
      <c r="EG28" s="4811" t="s">
        <v>359</v>
      </c>
      <c r="EH28" s="4625" t="s">
        <v>1377</v>
      </c>
      <c r="EI28" s="4724"/>
      <c r="EJ28" s="4724"/>
      <c r="EK28" s="4724"/>
      <c r="EL28" s="4724"/>
    </row>
    <row r="29" spans="1:142" ht="168.75" customHeight="1">
      <c r="A29" s="4938" t="s">
        <v>1303</v>
      </c>
      <c r="B29" s="4804">
        <v>0.31</v>
      </c>
      <c r="C29" s="4721" t="s">
        <v>1931</v>
      </c>
      <c r="D29" s="4907">
        <f t="shared" si="2"/>
        <v>3.875E-2</v>
      </c>
      <c r="E29" s="4940" t="s">
        <v>2230</v>
      </c>
      <c r="F29" s="4736" t="s">
        <v>2231</v>
      </c>
      <c r="G29" s="4736" t="s">
        <v>278</v>
      </c>
      <c r="H29" s="4939" t="s">
        <v>26</v>
      </c>
      <c r="I29" s="4719" t="s">
        <v>437</v>
      </c>
      <c r="J29" s="4719" t="s">
        <v>437</v>
      </c>
      <c r="K29" s="4927">
        <v>45245</v>
      </c>
      <c r="L29" s="4806">
        <v>50770</v>
      </c>
      <c r="M29" s="4649">
        <v>0.05</v>
      </c>
      <c r="N29" s="4649">
        <v>0.1</v>
      </c>
      <c r="O29" s="4649">
        <v>0.5</v>
      </c>
      <c r="P29" s="4649">
        <v>0.54</v>
      </c>
      <c r="Q29" s="4649">
        <v>0.57999999999999996</v>
      </c>
      <c r="R29" s="4649">
        <v>0.62</v>
      </c>
      <c r="S29" s="4649">
        <v>0.64</v>
      </c>
      <c r="T29" s="4649">
        <v>0.68</v>
      </c>
      <c r="U29" s="4649">
        <v>0.72</v>
      </c>
      <c r="V29" s="4649">
        <v>0.76</v>
      </c>
      <c r="W29" s="4649">
        <v>0.8</v>
      </c>
      <c r="X29" s="4649">
        <v>0.84</v>
      </c>
      <c r="Y29" s="4649">
        <v>0.88</v>
      </c>
      <c r="Z29" s="4649">
        <v>0.92</v>
      </c>
      <c r="AA29" s="4649">
        <v>0.96</v>
      </c>
      <c r="AB29" s="4649">
        <v>1</v>
      </c>
      <c r="AC29" s="4807">
        <v>1</v>
      </c>
      <c r="AD29" s="4736"/>
      <c r="AE29" s="4736" t="s">
        <v>1958</v>
      </c>
      <c r="AF29" s="4805">
        <f t="shared" si="4"/>
        <v>4.3055555555555555E-3</v>
      </c>
      <c r="AG29" s="4736" t="s">
        <v>1416</v>
      </c>
      <c r="AH29" s="4736" t="s">
        <v>1417</v>
      </c>
      <c r="AI29" s="4736" t="s">
        <v>1411</v>
      </c>
      <c r="AJ29" s="4736" t="s">
        <v>375</v>
      </c>
      <c r="AK29" s="4736" t="s">
        <v>11</v>
      </c>
      <c r="AL29" s="4736" t="s">
        <v>20</v>
      </c>
      <c r="AM29" s="4361" t="str">
        <f t="shared" si="0"/>
        <v>NO</v>
      </c>
      <c r="AN29" s="4736" t="s">
        <v>437</v>
      </c>
      <c r="AO29" s="4736" t="s">
        <v>437</v>
      </c>
      <c r="AP29" s="4736" t="s">
        <v>437</v>
      </c>
      <c r="AQ29" s="4806">
        <v>45292</v>
      </c>
      <c r="AR29" s="4806">
        <v>50770</v>
      </c>
      <c r="AS29" s="4736"/>
      <c r="AT29" s="4736">
        <v>418</v>
      </c>
      <c r="AU29" s="4736">
        <v>431</v>
      </c>
      <c r="AV29" s="4736">
        <v>439</v>
      </c>
      <c r="AW29" s="4736">
        <v>448</v>
      </c>
      <c r="AX29" s="4736">
        <v>457</v>
      </c>
      <c r="AY29" s="4736">
        <v>466</v>
      </c>
      <c r="AZ29" s="4736">
        <v>475</v>
      </c>
      <c r="BA29" s="4736">
        <v>485</v>
      </c>
      <c r="BB29" s="4736">
        <v>495</v>
      </c>
      <c r="BC29" s="4736">
        <v>504</v>
      </c>
      <c r="BD29" s="4736">
        <v>515</v>
      </c>
      <c r="BE29" s="4736">
        <v>525</v>
      </c>
      <c r="BF29" s="4736">
        <v>535</v>
      </c>
      <c r="BG29" s="4736">
        <v>546</v>
      </c>
      <c r="BH29" s="4736">
        <v>557</v>
      </c>
      <c r="BI29" s="4736">
        <v>7296</v>
      </c>
      <c r="BJ29" s="4810"/>
      <c r="BK29" s="4810"/>
      <c r="BL29" s="4810" t="s">
        <v>359</v>
      </c>
      <c r="BM29" s="4811" t="s">
        <v>359</v>
      </c>
      <c r="BN29" s="4810">
        <v>3040</v>
      </c>
      <c r="BO29" s="4810">
        <v>3040</v>
      </c>
      <c r="BP29" s="4812" t="s">
        <v>574</v>
      </c>
      <c r="BQ29" s="4811" t="s">
        <v>359</v>
      </c>
      <c r="BR29" s="4810">
        <v>3131</v>
      </c>
      <c r="BS29" s="4736"/>
      <c r="BT29" s="4812" t="s">
        <v>574</v>
      </c>
      <c r="BU29" s="4736"/>
      <c r="BV29" s="4810">
        <v>3225</v>
      </c>
      <c r="BW29" s="4736"/>
      <c r="BX29" s="4812" t="s">
        <v>574</v>
      </c>
      <c r="BY29" s="4736"/>
      <c r="BZ29" s="4810">
        <v>3322</v>
      </c>
      <c r="CA29" s="4736"/>
      <c r="CB29" s="4812" t="s">
        <v>574</v>
      </c>
      <c r="CC29" s="4736"/>
      <c r="CD29" s="4810">
        <v>3422</v>
      </c>
      <c r="CE29" s="4736"/>
      <c r="CF29" s="4812" t="s">
        <v>574</v>
      </c>
      <c r="CG29" s="4736"/>
      <c r="CH29" s="4810">
        <v>3524</v>
      </c>
      <c r="CI29" s="4736"/>
      <c r="CJ29" s="4812" t="s">
        <v>574</v>
      </c>
      <c r="CK29" s="4736"/>
      <c r="CL29" s="4810">
        <v>3630</v>
      </c>
      <c r="CM29" s="4736"/>
      <c r="CN29" s="4812" t="s">
        <v>574</v>
      </c>
      <c r="CO29" s="4736"/>
      <c r="CP29" s="4810">
        <v>3739</v>
      </c>
      <c r="CQ29" s="4736"/>
      <c r="CR29" s="4812" t="s">
        <v>574</v>
      </c>
      <c r="CS29" s="4736"/>
      <c r="CT29" s="4810">
        <v>3851</v>
      </c>
      <c r="CU29" s="4736"/>
      <c r="CV29" s="4812" t="s">
        <v>574</v>
      </c>
      <c r="CW29" s="4736"/>
      <c r="CX29" s="4810">
        <v>3967</v>
      </c>
      <c r="CY29" s="4736"/>
      <c r="CZ29" s="4812" t="s">
        <v>574</v>
      </c>
      <c r="DA29" s="4736"/>
      <c r="DB29" s="4810">
        <v>4086</v>
      </c>
      <c r="DC29" s="4736"/>
      <c r="DD29" s="4812" t="s">
        <v>574</v>
      </c>
      <c r="DE29" s="4736"/>
      <c r="DF29" s="4810">
        <v>4208</v>
      </c>
      <c r="DG29" s="4736"/>
      <c r="DH29" s="4812" t="s">
        <v>574</v>
      </c>
      <c r="DI29" s="4736"/>
      <c r="DJ29" s="4810">
        <v>4334</v>
      </c>
      <c r="DK29" s="4736"/>
      <c r="DL29" s="4812" t="s">
        <v>574</v>
      </c>
      <c r="DM29" s="4736"/>
      <c r="DN29" s="4810">
        <v>4464</v>
      </c>
      <c r="DO29" s="4736"/>
      <c r="DP29" s="4812" t="s">
        <v>574</v>
      </c>
      <c r="DQ29" s="4736"/>
      <c r="DR29" s="4810">
        <v>4598</v>
      </c>
      <c r="DS29" s="4736"/>
      <c r="DT29" s="4812" t="s">
        <v>574</v>
      </c>
      <c r="DU29" s="4736"/>
      <c r="DV29" s="4734">
        <f t="shared" si="1"/>
        <v>56541</v>
      </c>
      <c r="DW29" s="4736" t="s">
        <v>10</v>
      </c>
      <c r="DX29" s="4736" t="s">
        <v>200</v>
      </c>
      <c r="DY29" s="4736" t="s">
        <v>1412</v>
      </c>
      <c r="DZ29" s="4736" t="s">
        <v>1413</v>
      </c>
      <c r="EA29" s="4736" t="s">
        <v>359</v>
      </c>
      <c r="EB29" s="4616" t="s">
        <v>1414</v>
      </c>
      <c r="EC29" s="4736" t="s">
        <v>1130</v>
      </c>
      <c r="ED29" s="4736" t="s">
        <v>289</v>
      </c>
      <c r="EE29" s="4736" t="s">
        <v>656</v>
      </c>
      <c r="EF29" s="4811" t="s">
        <v>1376</v>
      </c>
      <c r="EG29" s="4811" t="s">
        <v>359</v>
      </c>
      <c r="EH29" s="4625" t="s">
        <v>1377</v>
      </c>
      <c r="EI29" s="4724"/>
      <c r="EJ29" s="4724"/>
      <c r="EK29" s="4724"/>
      <c r="EL29" s="4724"/>
    </row>
    <row r="30" spans="1:142" ht="168.75" customHeight="1">
      <c r="A30" s="4938" t="s">
        <v>1303</v>
      </c>
      <c r="B30" s="4804">
        <v>0.31</v>
      </c>
      <c r="C30" s="4721" t="s">
        <v>1931</v>
      </c>
      <c r="D30" s="4907">
        <f t="shared" si="2"/>
        <v>3.875E-2</v>
      </c>
      <c r="E30" s="4940" t="s">
        <v>2230</v>
      </c>
      <c r="F30" s="4736" t="s">
        <v>2231</v>
      </c>
      <c r="G30" s="4736" t="s">
        <v>278</v>
      </c>
      <c r="H30" s="4939" t="s">
        <v>26</v>
      </c>
      <c r="I30" s="4719" t="s">
        <v>437</v>
      </c>
      <c r="J30" s="4719" t="s">
        <v>437</v>
      </c>
      <c r="K30" s="4927">
        <v>45245</v>
      </c>
      <c r="L30" s="4806">
        <v>50770</v>
      </c>
      <c r="M30" s="4649">
        <v>0.05</v>
      </c>
      <c r="N30" s="4649">
        <v>0.1</v>
      </c>
      <c r="O30" s="4649">
        <v>0.5</v>
      </c>
      <c r="P30" s="4649">
        <v>0.54</v>
      </c>
      <c r="Q30" s="4649">
        <v>0.57999999999999996</v>
      </c>
      <c r="R30" s="4649">
        <v>0.62</v>
      </c>
      <c r="S30" s="4649">
        <v>0.64</v>
      </c>
      <c r="T30" s="4649">
        <v>0.68</v>
      </c>
      <c r="U30" s="4649">
        <v>0.72</v>
      </c>
      <c r="V30" s="4649">
        <v>0.76</v>
      </c>
      <c r="W30" s="4649">
        <v>0.8</v>
      </c>
      <c r="X30" s="4649">
        <v>0.84</v>
      </c>
      <c r="Y30" s="4649">
        <v>0.88</v>
      </c>
      <c r="Z30" s="4649">
        <v>0.92</v>
      </c>
      <c r="AA30" s="4649">
        <v>0.96</v>
      </c>
      <c r="AB30" s="4649">
        <v>1</v>
      </c>
      <c r="AC30" s="4807">
        <v>1</v>
      </c>
      <c r="AD30" s="4736"/>
      <c r="AE30" s="4612" t="s">
        <v>1959</v>
      </c>
      <c r="AF30" s="4805">
        <f t="shared" si="4"/>
        <v>4.3055555555555555E-3</v>
      </c>
      <c r="AG30" s="4736" t="s">
        <v>1960</v>
      </c>
      <c r="AH30" s="4736" t="s">
        <v>1961</v>
      </c>
      <c r="AI30" s="4726" t="s">
        <v>1310</v>
      </c>
      <c r="AJ30" s="4736" t="s">
        <v>1422</v>
      </c>
      <c r="AK30" s="4736" t="s">
        <v>2241</v>
      </c>
      <c r="AL30" s="4736" t="s">
        <v>26</v>
      </c>
      <c r="AM30" s="4361" t="str">
        <f t="shared" si="0"/>
        <v>NO</v>
      </c>
      <c r="AN30" s="4736" t="s">
        <v>437</v>
      </c>
      <c r="AO30" s="4736" t="s">
        <v>437</v>
      </c>
      <c r="AP30" s="4736" t="s">
        <v>437</v>
      </c>
      <c r="AQ30" s="4806">
        <v>45292</v>
      </c>
      <c r="AR30" s="4806">
        <v>50770</v>
      </c>
      <c r="AS30" s="4953"/>
      <c r="AT30" s="4953">
        <v>0.1875</v>
      </c>
      <c r="AU30" s="4953">
        <v>0.1875</v>
      </c>
      <c r="AV30" s="4953">
        <v>0.25</v>
      </c>
      <c r="AW30" s="4953">
        <v>0.3125</v>
      </c>
      <c r="AX30" s="4953">
        <v>0.375</v>
      </c>
      <c r="AY30" s="4953">
        <v>0.4375</v>
      </c>
      <c r="AZ30" s="4953">
        <v>0.5</v>
      </c>
      <c r="BA30" s="4953">
        <v>0.5625</v>
      </c>
      <c r="BB30" s="4953">
        <v>0.625</v>
      </c>
      <c r="BC30" s="4953">
        <v>0.6875</v>
      </c>
      <c r="BD30" s="4953">
        <v>0.75</v>
      </c>
      <c r="BE30" s="4953">
        <v>0.8125</v>
      </c>
      <c r="BF30" s="4953">
        <v>0.875</v>
      </c>
      <c r="BG30" s="4953">
        <v>0.9375</v>
      </c>
      <c r="BH30" s="4807">
        <v>1</v>
      </c>
      <c r="BI30" s="4807">
        <v>1</v>
      </c>
      <c r="BJ30" s="4810"/>
      <c r="BK30" s="4810"/>
      <c r="BL30" s="4810"/>
      <c r="BM30" s="4811"/>
      <c r="BN30" s="4810">
        <v>2221</v>
      </c>
      <c r="BO30" s="4810">
        <v>2221</v>
      </c>
      <c r="BP30" s="4812" t="s">
        <v>574</v>
      </c>
      <c r="BQ30" s="4811">
        <v>7695</v>
      </c>
      <c r="BR30" s="4810">
        <v>6503</v>
      </c>
      <c r="BS30" s="4736"/>
      <c r="BT30" s="4812" t="s">
        <v>574</v>
      </c>
      <c r="BU30" s="4736"/>
      <c r="BV30" s="4810">
        <v>10625</v>
      </c>
      <c r="BW30" s="4736"/>
      <c r="BX30" s="4812" t="s">
        <v>574</v>
      </c>
      <c r="BY30" s="4736"/>
      <c r="BZ30" s="4810">
        <v>19189</v>
      </c>
      <c r="CA30" s="4736"/>
      <c r="CB30" s="4812" t="s">
        <v>574</v>
      </c>
      <c r="CC30" s="4736"/>
      <c r="CD30" s="4810">
        <v>22991</v>
      </c>
      <c r="CE30" s="4736"/>
      <c r="CF30" s="4812" t="s">
        <v>574</v>
      </c>
      <c r="CG30" s="4736"/>
      <c r="CH30" s="4810">
        <v>31555</v>
      </c>
      <c r="CI30" s="4736"/>
      <c r="CJ30" s="4812" t="s">
        <v>574</v>
      </c>
      <c r="CK30" s="4736"/>
      <c r="CL30" s="4810">
        <v>42020</v>
      </c>
      <c r="CM30" s="4736"/>
      <c r="CN30" s="4812" t="s">
        <v>574</v>
      </c>
      <c r="CO30" s="4736"/>
      <c r="CP30" s="4810">
        <v>53513</v>
      </c>
      <c r="CQ30" s="4736"/>
      <c r="CR30" s="4812" t="s">
        <v>574</v>
      </c>
      <c r="CS30" s="4736"/>
      <c r="CT30" s="4810">
        <v>52761</v>
      </c>
      <c r="CU30" s="4736"/>
      <c r="CV30" s="4812" t="s">
        <v>574</v>
      </c>
      <c r="CW30" s="4736"/>
      <c r="CX30" s="4810">
        <v>52761</v>
      </c>
      <c r="CY30" s="4736"/>
      <c r="CZ30" s="4812" t="s">
        <v>574</v>
      </c>
      <c r="DA30" s="4736"/>
      <c r="DB30" s="4810">
        <v>52761</v>
      </c>
      <c r="DC30" s="4736"/>
      <c r="DD30" s="4812" t="s">
        <v>574</v>
      </c>
      <c r="DE30" s="4736"/>
      <c r="DF30" s="4810">
        <v>52761</v>
      </c>
      <c r="DG30" s="4736"/>
      <c r="DH30" s="4812" t="s">
        <v>574</v>
      </c>
      <c r="DI30" s="4736"/>
      <c r="DJ30" s="4810">
        <v>52761</v>
      </c>
      <c r="DK30" s="4736"/>
      <c r="DL30" s="4812" t="s">
        <v>574</v>
      </c>
      <c r="DM30" s="4736"/>
      <c r="DN30" s="4810">
        <v>52761</v>
      </c>
      <c r="DO30" s="4736"/>
      <c r="DP30" s="4812" t="s">
        <v>574</v>
      </c>
      <c r="DQ30" s="4736"/>
      <c r="DR30" s="4810">
        <v>52761</v>
      </c>
      <c r="DS30" s="4736"/>
      <c r="DT30" s="4812" t="s">
        <v>574</v>
      </c>
      <c r="DU30" s="4736"/>
      <c r="DV30" s="4734">
        <f t="shared" si="1"/>
        <v>557944</v>
      </c>
      <c r="DW30" s="4736" t="s">
        <v>644</v>
      </c>
      <c r="DX30" s="4736" t="s">
        <v>289</v>
      </c>
      <c r="DY30" s="4736" t="s">
        <v>656</v>
      </c>
      <c r="DZ30" s="4736" t="s">
        <v>1376</v>
      </c>
      <c r="EA30" s="4736">
        <v>3779595</v>
      </c>
      <c r="EB30" s="4611" t="s">
        <v>1377</v>
      </c>
      <c r="EC30" s="4736" t="s">
        <v>10</v>
      </c>
      <c r="ED30" s="4736" t="s">
        <v>200</v>
      </c>
      <c r="EE30" s="4736"/>
      <c r="EF30" s="4811"/>
      <c r="EG30" s="4811"/>
      <c r="EH30" s="4627"/>
      <c r="EI30" s="4724"/>
      <c r="EJ30" s="4724"/>
      <c r="EK30" s="4724"/>
      <c r="EL30" s="4724"/>
    </row>
    <row r="31" spans="1:142" ht="168.75" customHeight="1">
      <c r="A31" s="4938" t="s">
        <v>1303</v>
      </c>
      <c r="B31" s="4804">
        <v>0.31</v>
      </c>
      <c r="C31" s="4710" t="s">
        <v>1963</v>
      </c>
      <c r="D31" s="4907">
        <f t="shared" si="2"/>
        <v>3.875E-2</v>
      </c>
      <c r="E31" s="4940" t="s">
        <v>1425</v>
      </c>
      <c r="F31" s="4736" t="s">
        <v>1426</v>
      </c>
      <c r="G31" s="4736" t="s">
        <v>312</v>
      </c>
      <c r="H31" s="4939" t="s">
        <v>26</v>
      </c>
      <c r="I31" s="4954">
        <v>0.34</v>
      </c>
      <c r="J31" s="4719">
        <v>2022</v>
      </c>
      <c r="K31" s="4927">
        <v>45245</v>
      </c>
      <c r="L31" s="4941">
        <v>50770</v>
      </c>
      <c r="M31" s="4807">
        <v>0.42</v>
      </c>
      <c r="N31" s="4807">
        <v>0.44</v>
      </c>
      <c r="O31" s="4807">
        <v>0.46</v>
      </c>
      <c r="P31" s="4807">
        <v>0.48</v>
      </c>
      <c r="Q31" s="4807">
        <v>0.5</v>
      </c>
      <c r="R31" s="4807">
        <v>0.52</v>
      </c>
      <c r="S31" s="4807">
        <v>0.54</v>
      </c>
      <c r="T31" s="4807">
        <v>0.56000000000000005</v>
      </c>
      <c r="U31" s="4807">
        <v>0.57999999999999996</v>
      </c>
      <c r="V31" s="4807">
        <v>0.6</v>
      </c>
      <c r="W31" s="4807">
        <v>0.62</v>
      </c>
      <c r="X31" s="4807">
        <v>0.64</v>
      </c>
      <c r="Y31" s="4807">
        <v>0.66</v>
      </c>
      <c r="Z31" s="4807">
        <v>0.68</v>
      </c>
      <c r="AA31" s="4807">
        <v>0.7</v>
      </c>
      <c r="AB31" s="4807">
        <v>0.72</v>
      </c>
      <c r="AC31" s="4807">
        <v>0.72</v>
      </c>
      <c r="AD31" s="4736" t="s">
        <v>359</v>
      </c>
      <c r="AE31" s="4736" t="s">
        <v>1427</v>
      </c>
      <c r="AF31" s="4805">
        <f>D31/3</f>
        <v>1.2916666666666667E-2</v>
      </c>
      <c r="AG31" s="4736" t="s">
        <v>373</v>
      </c>
      <c r="AH31" s="4736" t="s">
        <v>374</v>
      </c>
      <c r="AI31" s="4736" t="s">
        <v>1310</v>
      </c>
      <c r="AJ31" s="4736" t="s">
        <v>1428</v>
      </c>
      <c r="AK31" s="4736" t="s">
        <v>1429</v>
      </c>
      <c r="AL31" s="4736" t="s">
        <v>26</v>
      </c>
      <c r="AM31" s="4361" t="str">
        <f t="shared" si="0"/>
        <v>NO</v>
      </c>
      <c r="AN31" s="4736" t="s">
        <v>437</v>
      </c>
      <c r="AO31" s="4942">
        <v>20482</v>
      </c>
      <c r="AP31" s="4736">
        <v>2022</v>
      </c>
      <c r="AQ31" s="4602">
        <v>45245</v>
      </c>
      <c r="AR31" s="4806">
        <v>50770</v>
      </c>
      <c r="AS31" s="4942">
        <v>30482</v>
      </c>
      <c r="AT31" s="4942">
        <v>40482</v>
      </c>
      <c r="AU31" s="4942">
        <v>50482</v>
      </c>
      <c r="AV31" s="4942">
        <v>60482</v>
      </c>
      <c r="AW31" s="4942">
        <v>70482</v>
      </c>
      <c r="AX31" s="4942">
        <v>80482</v>
      </c>
      <c r="AY31" s="4942">
        <v>90482</v>
      </c>
      <c r="AZ31" s="4942">
        <v>100482</v>
      </c>
      <c r="BA31" s="4942">
        <v>110482</v>
      </c>
      <c r="BB31" s="4942">
        <v>120482</v>
      </c>
      <c r="BC31" s="4942">
        <v>130482</v>
      </c>
      <c r="BD31" s="4942">
        <v>140482</v>
      </c>
      <c r="BE31" s="4942">
        <v>150482</v>
      </c>
      <c r="BF31" s="4942">
        <v>160482</v>
      </c>
      <c r="BG31" s="4942">
        <v>170482</v>
      </c>
      <c r="BH31" s="4942">
        <v>180482</v>
      </c>
      <c r="BI31" s="4942">
        <v>180482</v>
      </c>
      <c r="BJ31" s="4810">
        <v>3431</v>
      </c>
      <c r="BK31" s="4810">
        <v>3431</v>
      </c>
      <c r="BL31" s="4810" t="s">
        <v>1430</v>
      </c>
      <c r="BM31" s="4811">
        <v>7767</v>
      </c>
      <c r="BN31" s="4810">
        <v>3534</v>
      </c>
      <c r="BO31" s="4810">
        <v>3534</v>
      </c>
      <c r="BP31" s="4812" t="s">
        <v>1430</v>
      </c>
      <c r="BQ31" s="4811">
        <v>7767</v>
      </c>
      <c r="BR31" s="4810">
        <v>3640</v>
      </c>
      <c r="BS31" s="4736" t="s">
        <v>359</v>
      </c>
      <c r="BT31" s="4812" t="s">
        <v>1430</v>
      </c>
      <c r="BU31" s="4736" t="s">
        <v>359</v>
      </c>
      <c r="BV31" s="4810">
        <v>3749</v>
      </c>
      <c r="BW31" s="4736" t="s">
        <v>359</v>
      </c>
      <c r="BX31" s="4812" t="s">
        <v>1430</v>
      </c>
      <c r="BY31" s="4736" t="s">
        <v>359</v>
      </c>
      <c r="BZ31" s="4810">
        <v>3862</v>
      </c>
      <c r="CA31" s="4736" t="s">
        <v>359</v>
      </c>
      <c r="CB31" s="4812" t="s">
        <v>1430</v>
      </c>
      <c r="CC31" s="4736" t="s">
        <v>359</v>
      </c>
      <c r="CD31" s="4810">
        <v>3977</v>
      </c>
      <c r="CE31" s="4736" t="s">
        <v>359</v>
      </c>
      <c r="CF31" s="4812" t="s">
        <v>1430</v>
      </c>
      <c r="CG31" s="4736" t="s">
        <v>359</v>
      </c>
      <c r="CH31" s="4810">
        <v>4097</v>
      </c>
      <c r="CI31" s="4736" t="s">
        <v>359</v>
      </c>
      <c r="CJ31" s="4812" t="s">
        <v>1430</v>
      </c>
      <c r="CK31" s="4736" t="s">
        <v>359</v>
      </c>
      <c r="CL31" s="4810">
        <v>4220</v>
      </c>
      <c r="CM31" s="4736" t="s">
        <v>359</v>
      </c>
      <c r="CN31" s="4812" t="s">
        <v>1430</v>
      </c>
      <c r="CO31" s="4736" t="s">
        <v>359</v>
      </c>
      <c r="CP31" s="4810">
        <v>4346</v>
      </c>
      <c r="CQ31" s="4736" t="s">
        <v>359</v>
      </c>
      <c r="CR31" s="4812" t="s">
        <v>1430</v>
      </c>
      <c r="CS31" s="4736" t="s">
        <v>359</v>
      </c>
      <c r="CT31" s="4810">
        <v>4477</v>
      </c>
      <c r="CU31" s="4736" t="s">
        <v>359</v>
      </c>
      <c r="CV31" s="4812" t="s">
        <v>1430</v>
      </c>
      <c r="CW31" s="4736" t="s">
        <v>359</v>
      </c>
      <c r="CX31" s="4810">
        <v>4611</v>
      </c>
      <c r="CY31" s="4736" t="s">
        <v>359</v>
      </c>
      <c r="CZ31" s="4812" t="s">
        <v>1430</v>
      </c>
      <c r="DA31" s="4736" t="s">
        <v>359</v>
      </c>
      <c r="DB31" s="4810">
        <v>4749</v>
      </c>
      <c r="DC31" s="4736" t="s">
        <v>359</v>
      </c>
      <c r="DD31" s="4812" t="s">
        <v>1430</v>
      </c>
      <c r="DE31" s="4736" t="s">
        <v>359</v>
      </c>
      <c r="DF31" s="4810">
        <v>4892</v>
      </c>
      <c r="DG31" s="4736" t="s">
        <v>359</v>
      </c>
      <c r="DH31" s="4812" t="s">
        <v>1430</v>
      </c>
      <c r="DI31" s="4736" t="s">
        <v>359</v>
      </c>
      <c r="DJ31" s="4810">
        <v>5039</v>
      </c>
      <c r="DK31" s="4736" t="s">
        <v>359</v>
      </c>
      <c r="DL31" s="4812" t="s">
        <v>1430</v>
      </c>
      <c r="DM31" s="4736" t="s">
        <v>359</v>
      </c>
      <c r="DN31" s="4810">
        <v>5190</v>
      </c>
      <c r="DO31" s="4736" t="s">
        <v>359</v>
      </c>
      <c r="DP31" s="4812" t="s">
        <v>1430</v>
      </c>
      <c r="DQ31" s="4736" t="s">
        <v>359</v>
      </c>
      <c r="DR31" s="4810">
        <v>5345</v>
      </c>
      <c r="DS31" s="4736" t="s">
        <v>359</v>
      </c>
      <c r="DT31" s="4812" t="s">
        <v>1430</v>
      </c>
      <c r="DU31" s="4736" t="s">
        <v>359</v>
      </c>
      <c r="DV31" s="4734">
        <f t="shared" si="1"/>
        <v>69159</v>
      </c>
      <c r="DW31" s="4943" t="s">
        <v>288</v>
      </c>
      <c r="DX31" s="4943" t="s">
        <v>21</v>
      </c>
      <c r="DY31" s="4943" t="s">
        <v>1431</v>
      </c>
      <c r="DZ31" s="4943" t="s">
        <v>378</v>
      </c>
      <c r="EA31" s="4943">
        <v>3779595</v>
      </c>
      <c r="EB31" s="4614" t="s">
        <v>379</v>
      </c>
      <c r="EC31" s="4736" t="s">
        <v>359</v>
      </c>
      <c r="ED31" s="4736" t="s">
        <v>359</v>
      </c>
      <c r="EE31" s="4736" t="s">
        <v>359</v>
      </c>
      <c r="EF31" s="4736" t="s">
        <v>359</v>
      </c>
      <c r="EG31" s="4736" t="s">
        <v>359</v>
      </c>
      <c r="EH31" s="4944" t="s">
        <v>359</v>
      </c>
      <c r="EI31" s="4724"/>
      <c r="EJ31" s="4724"/>
      <c r="EK31" s="4724"/>
      <c r="EL31" s="4724"/>
    </row>
    <row r="32" spans="1:142" ht="168.75" customHeight="1">
      <c r="A32" s="4938" t="s">
        <v>1303</v>
      </c>
      <c r="B32" s="4804">
        <v>0.31</v>
      </c>
      <c r="C32" s="4939" t="s">
        <v>1963</v>
      </c>
      <c r="D32" s="4907">
        <f t="shared" si="2"/>
        <v>3.875E-2</v>
      </c>
      <c r="E32" s="4940" t="s">
        <v>1425</v>
      </c>
      <c r="F32" s="4736" t="s">
        <v>1432</v>
      </c>
      <c r="G32" s="4736" t="s">
        <v>312</v>
      </c>
      <c r="H32" s="4939" t="s">
        <v>26</v>
      </c>
      <c r="I32" s="4954">
        <v>0.34</v>
      </c>
      <c r="J32" s="4719">
        <v>2022</v>
      </c>
      <c r="K32" s="4927">
        <v>45245</v>
      </c>
      <c r="L32" s="4941">
        <v>50770</v>
      </c>
      <c r="M32" s="4807">
        <v>0.42</v>
      </c>
      <c r="N32" s="4807">
        <v>0.44</v>
      </c>
      <c r="O32" s="4807">
        <v>0.46</v>
      </c>
      <c r="P32" s="4807">
        <v>0.48</v>
      </c>
      <c r="Q32" s="4807">
        <v>0.5</v>
      </c>
      <c r="R32" s="4807">
        <v>0.52</v>
      </c>
      <c r="S32" s="4807">
        <v>0.54</v>
      </c>
      <c r="T32" s="4807">
        <v>0.56000000000000005</v>
      </c>
      <c r="U32" s="4807">
        <v>0.57999999999999996</v>
      </c>
      <c r="V32" s="4807">
        <v>0.6</v>
      </c>
      <c r="W32" s="4807">
        <v>0.62</v>
      </c>
      <c r="X32" s="4807">
        <v>0.64</v>
      </c>
      <c r="Y32" s="4807">
        <v>0.66</v>
      </c>
      <c r="Z32" s="4807">
        <v>0.68</v>
      </c>
      <c r="AA32" s="4807">
        <v>0.7</v>
      </c>
      <c r="AB32" s="4807">
        <v>0.72</v>
      </c>
      <c r="AC32" s="4807">
        <v>0.72</v>
      </c>
      <c r="AD32" s="4736" t="s">
        <v>359</v>
      </c>
      <c r="AE32" s="4736" t="s">
        <v>1433</v>
      </c>
      <c r="AF32" s="4805">
        <f t="shared" ref="AF32:AF33" si="5">D32/3</f>
        <v>1.2916666666666667E-2</v>
      </c>
      <c r="AG32" s="4736" t="s">
        <v>1434</v>
      </c>
      <c r="AH32" s="4736" t="s">
        <v>383</v>
      </c>
      <c r="AI32" s="4736" t="s">
        <v>1310</v>
      </c>
      <c r="AJ32" s="4736" t="s">
        <v>1435</v>
      </c>
      <c r="AK32" s="4736" t="s">
        <v>312</v>
      </c>
      <c r="AL32" s="4736" t="s">
        <v>26</v>
      </c>
      <c r="AM32" s="4361" t="str">
        <f t="shared" si="0"/>
        <v>NO</v>
      </c>
      <c r="AN32" s="4736" t="s">
        <v>437</v>
      </c>
      <c r="AO32" s="4736">
        <v>750</v>
      </c>
      <c r="AP32" s="4736">
        <v>2022</v>
      </c>
      <c r="AQ32" s="4602">
        <v>45245</v>
      </c>
      <c r="AR32" s="4806">
        <v>50770</v>
      </c>
      <c r="AS32" s="4736">
        <v>1150</v>
      </c>
      <c r="AT32" s="4736">
        <v>1550</v>
      </c>
      <c r="AU32" s="4736">
        <v>1950</v>
      </c>
      <c r="AV32" s="4736">
        <v>2350</v>
      </c>
      <c r="AW32" s="4736">
        <v>2750</v>
      </c>
      <c r="AX32" s="4736">
        <v>3150</v>
      </c>
      <c r="AY32" s="4736">
        <v>3550</v>
      </c>
      <c r="AZ32" s="4736">
        <v>3950</v>
      </c>
      <c r="BA32" s="4736">
        <v>4350</v>
      </c>
      <c r="BB32" s="4736">
        <v>4750</v>
      </c>
      <c r="BC32" s="4736">
        <v>5150</v>
      </c>
      <c r="BD32" s="4736">
        <v>5550</v>
      </c>
      <c r="BE32" s="4736">
        <v>5950</v>
      </c>
      <c r="BF32" s="4736">
        <v>6350</v>
      </c>
      <c r="BG32" s="4736">
        <v>6750</v>
      </c>
      <c r="BH32" s="4736">
        <v>7150</v>
      </c>
      <c r="BI32" s="4736">
        <v>7150</v>
      </c>
      <c r="BJ32" s="4810">
        <v>600</v>
      </c>
      <c r="BK32" s="4810">
        <v>600</v>
      </c>
      <c r="BL32" s="4810" t="s">
        <v>1430</v>
      </c>
      <c r="BM32" s="4811">
        <v>7767</v>
      </c>
      <c r="BN32" s="4810">
        <v>618</v>
      </c>
      <c r="BO32" s="4810">
        <v>618</v>
      </c>
      <c r="BP32" s="4812" t="s">
        <v>1430</v>
      </c>
      <c r="BQ32" s="4811">
        <v>7767</v>
      </c>
      <c r="BR32" s="4810">
        <v>637</v>
      </c>
      <c r="BS32" s="4736" t="s">
        <v>359</v>
      </c>
      <c r="BT32" s="4812" t="s">
        <v>1430</v>
      </c>
      <c r="BU32" s="4736" t="s">
        <v>359</v>
      </c>
      <c r="BV32" s="4810">
        <v>656</v>
      </c>
      <c r="BW32" s="4736" t="s">
        <v>359</v>
      </c>
      <c r="BX32" s="4812" t="s">
        <v>1430</v>
      </c>
      <c r="BY32" s="4736" t="s">
        <v>359</v>
      </c>
      <c r="BZ32" s="4810">
        <v>675</v>
      </c>
      <c r="CA32" s="4736" t="s">
        <v>359</v>
      </c>
      <c r="CB32" s="4812" t="s">
        <v>1430</v>
      </c>
      <c r="CC32" s="4736" t="s">
        <v>359</v>
      </c>
      <c r="CD32" s="4810">
        <v>696</v>
      </c>
      <c r="CE32" s="4736" t="s">
        <v>359</v>
      </c>
      <c r="CF32" s="4812" t="s">
        <v>1430</v>
      </c>
      <c r="CG32" s="4736" t="s">
        <v>359</v>
      </c>
      <c r="CH32" s="4810">
        <v>716</v>
      </c>
      <c r="CI32" s="4736" t="s">
        <v>359</v>
      </c>
      <c r="CJ32" s="4812" t="s">
        <v>1430</v>
      </c>
      <c r="CK32" s="4736" t="s">
        <v>359</v>
      </c>
      <c r="CL32" s="4810">
        <v>738</v>
      </c>
      <c r="CM32" s="4736" t="s">
        <v>359</v>
      </c>
      <c r="CN32" s="4812" t="s">
        <v>1430</v>
      </c>
      <c r="CO32" s="4736" t="s">
        <v>359</v>
      </c>
      <c r="CP32" s="4810">
        <v>760</v>
      </c>
      <c r="CQ32" s="4736" t="s">
        <v>359</v>
      </c>
      <c r="CR32" s="4812" t="s">
        <v>1430</v>
      </c>
      <c r="CS32" s="4736" t="s">
        <v>359</v>
      </c>
      <c r="CT32" s="4810">
        <v>783</v>
      </c>
      <c r="CU32" s="4736" t="s">
        <v>359</v>
      </c>
      <c r="CV32" s="4812" t="s">
        <v>1430</v>
      </c>
      <c r="CW32" s="4736" t="s">
        <v>359</v>
      </c>
      <c r="CX32" s="4810">
        <v>806</v>
      </c>
      <c r="CY32" s="4736" t="s">
        <v>359</v>
      </c>
      <c r="CZ32" s="4812" t="s">
        <v>1430</v>
      </c>
      <c r="DA32" s="4736" t="s">
        <v>359</v>
      </c>
      <c r="DB32" s="4810">
        <v>831</v>
      </c>
      <c r="DC32" s="4736" t="s">
        <v>359</v>
      </c>
      <c r="DD32" s="4812" t="s">
        <v>1430</v>
      </c>
      <c r="DE32" s="4736" t="s">
        <v>359</v>
      </c>
      <c r="DF32" s="4810">
        <v>855</v>
      </c>
      <c r="DG32" s="4736" t="s">
        <v>359</v>
      </c>
      <c r="DH32" s="4812" t="s">
        <v>1430</v>
      </c>
      <c r="DI32" s="4736" t="s">
        <v>359</v>
      </c>
      <c r="DJ32" s="4810">
        <v>881</v>
      </c>
      <c r="DK32" s="4736" t="s">
        <v>359</v>
      </c>
      <c r="DL32" s="4812" t="s">
        <v>1430</v>
      </c>
      <c r="DM32" s="4736" t="s">
        <v>359</v>
      </c>
      <c r="DN32" s="4810">
        <v>908</v>
      </c>
      <c r="DO32" s="4736" t="s">
        <v>359</v>
      </c>
      <c r="DP32" s="4812" t="s">
        <v>1430</v>
      </c>
      <c r="DQ32" s="4736" t="s">
        <v>359</v>
      </c>
      <c r="DR32" s="4810">
        <v>935</v>
      </c>
      <c r="DS32" s="4736" t="s">
        <v>359</v>
      </c>
      <c r="DT32" s="4812" t="s">
        <v>1430</v>
      </c>
      <c r="DU32" s="4736" t="s">
        <v>359</v>
      </c>
      <c r="DV32" s="4734">
        <f t="shared" si="1"/>
        <v>12095</v>
      </c>
      <c r="DW32" s="4943" t="s">
        <v>288</v>
      </c>
      <c r="DX32" s="4943" t="s">
        <v>21</v>
      </c>
      <c r="DY32" s="4943" t="s">
        <v>1431</v>
      </c>
      <c r="DZ32" s="4943" t="s">
        <v>378</v>
      </c>
      <c r="EA32" s="4943">
        <v>3779595</v>
      </c>
      <c r="EB32" s="4614" t="s">
        <v>379</v>
      </c>
      <c r="EC32" s="4736" t="s">
        <v>359</v>
      </c>
      <c r="ED32" s="4736" t="s">
        <v>359</v>
      </c>
      <c r="EE32" s="4736" t="s">
        <v>359</v>
      </c>
      <c r="EF32" s="4736" t="s">
        <v>359</v>
      </c>
      <c r="EG32" s="4736" t="s">
        <v>359</v>
      </c>
      <c r="EH32" s="4944" t="s">
        <v>359</v>
      </c>
      <c r="EI32" s="4724"/>
      <c r="EJ32" s="4724"/>
      <c r="EK32" s="4724"/>
      <c r="EL32" s="4724"/>
    </row>
    <row r="33" spans="1:138" ht="168.75" customHeight="1">
      <c r="A33" s="4938" t="s">
        <v>1303</v>
      </c>
      <c r="B33" s="4804">
        <v>0.31</v>
      </c>
      <c r="C33" s="4939" t="s">
        <v>1963</v>
      </c>
      <c r="D33" s="4907">
        <f t="shared" si="2"/>
        <v>3.875E-2</v>
      </c>
      <c r="E33" s="4940" t="s">
        <v>1425</v>
      </c>
      <c r="F33" s="4736" t="s">
        <v>1432</v>
      </c>
      <c r="G33" s="4736" t="s">
        <v>312</v>
      </c>
      <c r="H33" s="4939" t="s">
        <v>26</v>
      </c>
      <c r="I33" s="4954">
        <v>0.34</v>
      </c>
      <c r="J33" s="4719">
        <v>2022</v>
      </c>
      <c r="K33" s="4927">
        <v>45245</v>
      </c>
      <c r="L33" s="4941">
        <v>50770</v>
      </c>
      <c r="M33" s="4807">
        <v>0.42</v>
      </c>
      <c r="N33" s="4807">
        <v>0.44</v>
      </c>
      <c r="O33" s="4807">
        <v>0.46</v>
      </c>
      <c r="P33" s="4807">
        <v>0.48</v>
      </c>
      <c r="Q33" s="4807">
        <v>0.5</v>
      </c>
      <c r="R33" s="4807">
        <v>0.52</v>
      </c>
      <c r="S33" s="4807">
        <v>0.54</v>
      </c>
      <c r="T33" s="4807">
        <v>0.56000000000000005</v>
      </c>
      <c r="U33" s="4807">
        <v>0.57999999999999996</v>
      </c>
      <c r="V33" s="4807">
        <v>0.6</v>
      </c>
      <c r="W33" s="4807">
        <v>0.62</v>
      </c>
      <c r="X33" s="4807">
        <v>0.64</v>
      </c>
      <c r="Y33" s="4807">
        <v>0.66</v>
      </c>
      <c r="Z33" s="4807">
        <v>0.68</v>
      </c>
      <c r="AA33" s="4807">
        <v>0.7</v>
      </c>
      <c r="AB33" s="4807">
        <v>0.72</v>
      </c>
      <c r="AC33" s="4807">
        <v>0.72</v>
      </c>
      <c r="AD33" s="4736" t="s">
        <v>359</v>
      </c>
      <c r="AE33" s="4736" t="s">
        <v>2242</v>
      </c>
      <c r="AF33" s="4805">
        <f t="shared" si="5"/>
        <v>1.2916666666666667E-2</v>
      </c>
      <c r="AG33" s="4736" t="s">
        <v>1965</v>
      </c>
      <c r="AH33" s="4736" t="s">
        <v>1966</v>
      </c>
      <c r="AI33" s="4736" t="s">
        <v>1310</v>
      </c>
      <c r="AJ33" s="4736" t="s">
        <v>1439</v>
      </c>
      <c r="AK33" s="4736" t="s">
        <v>1440</v>
      </c>
      <c r="AL33" s="4736" t="s">
        <v>20</v>
      </c>
      <c r="AM33" s="4361" t="str">
        <f t="shared" si="0"/>
        <v>NO</v>
      </c>
      <c r="AN33" s="4736" t="s">
        <v>437</v>
      </c>
      <c r="AO33" s="4736">
        <v>25</v>
      </c>
      <c r="AP33" s="4736">
        <v>2022</v>
      </c>
      <c r="AQ33" s="4602">
        <v>45245</v>
      </c>
      <c r="AR33" s="4806">
        <v>50770</v>
      </c>
      <c r="AS33" s="4736">
        <v>35</v>
      </c>
      <c r="AT33" s="4736">
        <v>45</v>
      </c>
      <c r="AU33" s="4736">
        <v>55</v>
      </c>
      <c r="AV33" s="4736">
        <v>65</v>
      </c>
      <c r="AW33" s="4736">
        <v>75</v>
      </c>
      <c r="AX33" s="4736">
        <v>85</v>
      </c>
      <c r="AY33" s="4736">
        <v>95</v>
      </c>
      <c r="AZ33" s="4736">
        <v>105</v>
      </c>
      <c r="BA33" s="4736">
        <v>115</v>
      </c>
      <c r="BB33" s="4736">
        <v>125</v>
      </c>
      <c r="BC33" s="4736">
        <v>135</v>
      </c>
      <c r="BD33" s="4736">
        <v>145</v>
      </c>
      <c r="BE33" s="4736">
        <v>155</v>
      </c>
      <c r="BF33" s="4736">
        <v>165</v>
      </c>
      <c r="BG33" s="4736">
        <v>175</v>
      </c>
      <c r="BH33" s="4736">
        <v>185</v>
      </c>
      <c r="BI33" s="4736">
        <f>SUM(AS33:BH33)</f>
        <v>1760</v>
      </c>
      <c r="BJ33" s="4810">
        <v>432</v>
      </c>
      <c r="BK33" s="4810">
        <v>432</v>
      </c>
      <c r="BL33" s="4810" t="s">
        <v>1430</v>
      </c>
      <c r="BM33" s="4811">
        <v>7767</v>
      </c>
      <c r="BN33" s="4810">
        <v>445</v>
      </c>
      <c r="BO33" s="4810">
        <v>445</v>
      </c>
      <c r="BP33" s="4812" t="s">
        <v>1430</v>
      </c>
      <c r="BQ33" s="4811">
        <v>7767</v>
      </c>
      <c r="BR33" s="4810">
        <v>458</v>
      </c>
      <c r="BS33" s="4736" t="s">
        <v>359</v>
      </c>
      <c r="BT33" s="4812" t="s">
        <v>1430</v>
      </c>
      <c r="BU33" s="4736" t="s">
        <v>359</v>
      </c>
      <c r="BV33" s="4810">
        <v>472</v>
      </c>
      <c r="BW33" s="4736" t="s">
        <v>359</v>
      </c>
      <c r="BX33" s="4812" t="s">
        <v>1430</v>
      </c>
      <c r="BY33" s="4736" t="s">
        <v>359</v>
      </c>
      <c r="BZ33" s="4810">
        <v>486</v>
      </c>
      <c r="CA33" s="4736" t="s">
        <v>359</v>
      </c>
      <c r="CB33" s="4812" t="s">
        <v>1430</v>
      </c>
      <c r="CC33" s="4736" t="s">
        <v>359</v>
      </c>
      <c r="CD33" s="4810">
        <v>501</v>
      </c>
      <c r="CE33" s="4736" t="s">
        <v>359</v>
      </c>
      <c r="CF33" s="4812" t="s">
        <v>1430</v>
      </c>
      <c r="CG33" s="4736" t="s">
        <v>359</v>
      </c>
      <c r="CH33" s="4810">
        <v>516</v>
      </c>
      <c r="CI33" s="4736" t="s">
        <v>359</v>
      </c>
      <c r="CJ33" s="4812" t="s">
        <v>1430</v>
      </c>
      <c r="CK33" s="4736" t="s">
        <v>359</v>
      </c>
      <c r="CL33" s="4810">
        <v>531</v>
      </c>
      <c r="CM33" s="4736" t="s">
        <v>359</v>
      </c>
      <c r="CN33" s="4812" t="s">
        <v>1430</v>
      </c>
      <c r="CO33" s="4736" t="s">
        <v>359</v>
      </c>
      <c r="CP33" s="4810">
        <v>547</v>
      </c>
      <c r="CQ33" s="4736" t="s">
        <v>359</v>
      </c>
      <c r="CR33" s="4812" t="s">
        <v>1430</v>
      </c>
      <c r="CS33" s="4736" t="s">
        <v>359</v>
      </c>
      <c r="CT33" s="4810">
        <v>564</v>
      </c>
      <c r="CU33" s="4736" t="s">
        <v>359</v>
      </c>
      <c r="CV33" s="4812" t="s">
        <v>1430</v>
      </c>
      <c r="CW33" s="4736" t="s">
        <v>359</v>
      </c>
      <c r="CX33" s="4810">
        <v>581</v>
      </c>
      <c r="CY33" s="4736" t="s">
        <v>359</v>
      </c>
      <c r="CZ33" s="4812" t="s">
        <v>1430</v>
      </c>
      <c r="DA33" s="4736" t="s">
        <v>359</v>
      </c>
      <c r="DB33" s="4810">
        <v>598</v>
      </c>
      <c r="DC33" s="4736" t="s">
        <v>359</v>
      </c>
      <c r="DD33" s="4812" t="s">
        <v>1430</v>
      </c>
      <c r="DE33" s="4736" t="s">
        <v>359</v>
      </c>
      <c r="DF33" s="4810">
        <v>616</v>
      </c>
      <c r="DG33" s="4736" t="s">
        <v>359</v>
      </c>
      <c r="DH33" s="4812" t="s">
        <v>1430</v>
      </c>
      <c r="DI33" s="4736" t="s">
        <v>359</v>
      </c>
      <c r="DJ33" s="4810">
        <v>634</v>
      </c>
      <c r="DK33" s="4736" t="s">
        <v>359</v>
      </c>
      <c r="DL33" s="4812" t="s">
        <v>1430</v>
      </c>
      <c r="DM33" s="4736" t="s">
        <v>359</v>
      </c>
      <c r="DN33" s="4810">
        <v>653</v>
      </c>
      <c r="DO33" s="4736" t="s">
        <v>359</v>
      </c>
      <c r="DP33" s="4812" t="s">
        <v>1430</v>
      </c>
      <c r="DQ33" s="4736" t="s">
        <v>359</v>
      </c>
      <c r="DR33" s="4810">
        <v>673</v>
      </c>
      <c r="DS33" s="4736" t="s">
        <v>359</v>
      </c>
      <c r="DT33" s="4812" t="s">
        <v>1430</v>
      </c>
      <c r="DU33" s="4736" t="s">
        <v>359</v>
      </c>
      <c r="DV33" s="4734">
        <f t="shared" si="1"/>
        <v>8707</v>
      </c>
      <c r="DW33" s="4943" t="s">
        <v>288</v>
      </c>
      <c r="DX33" s="4943" t="s">
        <v>21</v>
      </c>
      <c r="DY33" s="4943" t="s">
        <v>1431</v>
      </c>
      <c r="DZ33" s="4943" t="s">
        <v>378</v>
      </c>
      <c r="EA33" s="4943">
        <v>3779595</v>
      </c>
      <c r="EB33" s="4614" t="s">
        <v>379</v>
      </c>
      <c r="EC33" s="4736" t="s">
        <v>2243</v>
      </c>
      <c r="ED33" s="4736" t="s">
        <v>2244</v>
      </c>
      <c r="EE33" s="4736" t="s">
        <v>2245</v>
      </c>
      <c r="EF33" s="4736" t="s">
        <v>2246</v>
      </c>
      <c r="EG33" s="4736" t="s">
        <v>359</v>
      </c>
      <c r="EH33" s="4625" t="s">
        <v>2247</v>
      </c>
    </row>
    <row r="34" spans="1:138" ht="168.75" customHeight="1">
      <c r="A34" s="4938" t="s">
        <v>1303</v>
      </c>
      <c r="B34" s="4804">
        <v>0.31</v>
      </c>
      <c r="C34" s="4710" t="s">
        <v>1970</v>
      </c>
      <c r="D34" s="4907">
        <f t="shared" si="2"/>
        <v>3.875E-2</v>
      </c>
      <c r="E34" s="4940" t="s">
        <v>1443</v>
      </c>
      <c r="F34" s="4736" t="s">
        <v>1444</v>
      </c>
      <c r="G34" s="4736" t="s">
        <v>312</v>
      </c>
      <c r="H34" s="4939" t="s">
        <v>23</v>
      </c>
      <c r="I34" s="4954" t="s">
        <v>437</v>
      </c>
      <c r="J34" s="4719" t="s">
        <v>437</v>
      </c>
      <c r="K34" s="4927">
        <v>45245</v>
      </c>
      <c r="L34" s="4941">
        <v>50770</v>
      </c>
      <c r="M34" s="4807">
        <v>1</v>
      </c>
      <c r="N34" s="4807">
        <v>1</v>
      </c>
      <c r="O34" s="4807">
        <v>1</v>
      </c>
      <c r="P34" s="4807">
        <v>1</v>
      </c>
      <c r="Q34" s="4807">
        <v>1</v>
      </c>
      <c r="R34" s="4807">
        <v>1</v>
      </c>
      <c r="S34" s="4807">
        <v>1</v>
      </c>
      <c r="T34" s="4807">
        <v>1</v>
      </c>
      <c r="U34" s="4807">
        <v>1</v>
      </c>
      <c r="V34" s="4807">
        <v>1</v>
      </c>
      <c r="W34" s="4807">
        <v>1</v>
      </c>
      <c r="X34" s="4807">
        <v>1</v>
      </c>
      <c r="Y34" s="4807">
        <v>1</v>
      </c>
      <c r="Z34" s="4807">
        <v>1</v>
      </c>
      <c r="AA34" s="4807">
        <v>1</v>
      </c>
      <c r="AB34" s="4807">
        <v>1</v>
      </c>
      <c r="AC34" s="4807">
        <v>1</v>
      </c>
      <c r="AD34" s="4736" t="s">
        <v>359</v>
      </c>
      <c r="AE34" s="4736" t="s">
        <v>1971</v>
      </c>
      <c r="AF34" s="4805">
        <f>D34/2</f>
        <v>1.9375E-2</v>
      </c>
      <c r="AG34" s="4736" t="s">
        <v>1972</v>
      </c>
      <c r="AH34" s="4736" t="s">
        <v>1446</v>
      </c>
      <c r="AI34" s="4736" t="s">
        <v>1310</v>
      </c>
      <c r="AJ34" s="4736" t="s">
        <v>1435</v>
      </c>
      <c r="AK34" s="4736" t="s">
        <v>312</v>
      </c>
      <c r="AL34" s="4736" t="s">
        <v>23</v>
      </c>
      <c r="AM34" s="4361" t="str">
        <f t="shared" si="0"/>
        <v>NO</v>
      </c>
      <c r="AN34" s="4736" t="s">
        <v>437</v>
      </c>
      <c r="AO34" s="4736">
        <v>11</v>
      </c>
      <c r="AP34" s="4736">
        <v>2022</v>
      </c>
      <c r="AQ34" s="4941">
        <v>45245</v>
      </c>
      <c r="AR34" s="4806">
        <v>50770</v>
      </c>
      <c r="AS34" s="4736">
        <v>11</v>
      </c>
      <c r="AT34" s="4736">
        <v>11</v>
      </c>
      <c r="AU34" s="4736">
        <v>11</v>
      </c>
      <c r="AV34" s="4736">
        <v>11</v>
      </c>
      <c r="AW34" s="4736">
        <v>11</v>
      </c>
      <c r="AX34" s="4736">
        <v>11</v>
      </c>
      <c r="AY34" s="4736">
        <v>11</v>
      </c>
      <c r="AZ34" s="4736">
        <v>11</v>
      </c>
      <c r="BA34" s="4736">
        <v>11</v>
      </c>
      <c r="BB34" s="4736">
        <v>11</v>
      </c>
      <c r="BC34" s="4736">
        <v>11</v>
      </c>
      <c r="BD34" s="4736">
        <v>11</v>
      </c>
      <c r="BE34" s="4736">
        <v>11</v>
      </c>
      <c r="BF34" s="4736">
        <v>11</v>
      </c>
      <c r="BG34" s="4736">
        <v>11</v>
      </c>
      <c r="BH34" s="4736">
        <v>11</v>
      </c>
      <c r="BI34" s="4736">
        <v>11</v>
      </c>
      <c r="BJ34" s="4810">
        <v>2368</v>
      </c>
      <c r="BK34" s="4810">
        <v>2368</v>
      </c>
      <c r="BL34" s="4810" t="s">
        <v>574</v>
      </c>
      <c r="BM34" s="4811">
        <v>7767</v>
      </c>
      <c r="BN34" s="4810">
        <v>2368</v>
      </c>
      <c r="BO34" s="4810">
        <v>2368</v>
      </c>
      <c r="BP34" s="4812" t="s">
        <v>574</v>
      </c>
      <c r="BQ34" s="4811">
        <v>7767</v>
      </c>
      <c r="BR34" s="4810">
        <v>2368</v>
      </c>
      <c r="BS34" s="4736" t="s">
        <v>359</v>
      </c>
      <c r="BT34" s="4812" t="s">
        <v>574</v>
      </c>
      <c r="BU34" s="4736" t="s">
        <v>359</v>
      </c>
      <c r="BV34" s="4810">
        <v>2368</v>
      </c>
      <c r="BW34" s="4736" t="s">
        <v>359</v>
      </c>
      <c r="BX34" s="4812" t="s">
        <v>574</v>
      </c>
      <c r="BY34" s="4736" t="s">
        <v>359</v>
      </c>
      <c r="BZ34" s="4810">
        <v>2368</v>
      </c>
      <c r="CA34" s="4736" t="s">
        <v>359</v>
      </c>
      <c r="CB34" s="4812" t="s">
        <v>574</v>
      </c>
      <c r="CC34" s="4736" t="s">
        <v>359</v>
      </c>
      <c r="CD34" s="4810">
        <v>2368</v>
      </c>
      <c r="CE34" s="4736" t="s">
        <v>359</v>
      </c>
      <c r="CF34" s="4812" t="s">
        <v>574</v>
      </c>
      <c r="CG34" s="4736" t="s">
        <v>359</v>
      </c>
      <c r="CH34" s="4810">
        <v>2368</v>
      </c>
      <c r="CI34" s="4736" t="s">
        <v>359</v>
      </c>
      <c r="CJ34" s="4812" t="s">
        <v>574</v>
      </c>
      <c r="CK34" s="4736" t="s">
        <v>359</v>
      </c>
      <c r="CL34" s="4810">
        <v>2368</v>
      </c>
      <c r="CM34" s="4736" t="s">
        <v>359</v>
      </c>
      <c r="CN34" s="4812" t="s">
        <v>574</v>
      </c>
      <c r="CO34" s="4736" t="s">
        <v>359</v>
      </c>
      <c r="CP34" s="4810">
        <v>2368</v>
      </c>
      <c r="CQ34" s="4736" t="s">
        <v>359</v>
      </c>
      <c r="CR34" s="4812" t="s">
        <v>574</v>
      </c>
      <c r="CS34" s="4736" t="s">
        <v>359</v>
      </c>
      <c r="CT34" s="4810">
        <v>2368</v>
      </c>
      <c r="CU34" s="4736" t="s">
        <v>359</v>
      </c>
      <c r="CV34" s="4812" t="s">
        <v>574</v>
      </c>
      <c r="CW34" s="4736" t="s">
        <v>359</v>
      </c>
      <c r="CX34" s="4810">
        <v>2368</v>
      </c>
      <c r="CY34" s="4736" t="s">
        <v>359</v>
      </c>
      <c r="CZ34" s="4812" t="s">
        <v>574</v>
      </c>
      <c r="DA34" s="4736" t="s">
        <v>359</v>
      </c>
      <c r="DB34" s="4810">
        <v>2368</v>
      </c>
      <c r="DC34" s="4736" t="s">
        <v>359</v>
      </c>
      <c r="DD34" s="4812" t="s">
        <v>574</v>
      </c>
      <c r="DE34" s="4736" t="s">
        <v>359</v>
      </c>
      <c r="DF34" s="4810">
        <v>2368</v>
      </c>
      <c r="DG34" s="4736" t="s">
        <v>359</v>
      </c>
      <c r="DH34" s="4812" t="s">
        <v>574</v>
      </c>
      <c r="DI34" s="4736" t="s">
        <v>359</v>
      </c>
      <c r="DJ34" s="4810">
        <v>2368</v>
      </c>
      <c r="DK34" s="4736" t="s">
        <v>359</v>
      </c>
      <c r="DL34" s="4812" t="s">
        <v>574</v>
      </c>
      <c r="DM34" s="4736" t="s">
        <v>359</v>
      </c>
      <c r="DN34" s="4810">
        <v>2368</v>
      </c>
      <c r="DO34" s="4736" t="s">
        <v>359</v>
      </c>
      <c r="DP34" s="4812" t="s">
        <v>574</v>
      </c>
      <c r="DQ34" s="4736" t="s">
        <v>359</v>
      </c>
      <c r="DR34" s="4810">
        <v>2368</v>
      </c>
      <c r="DS34" s="4736" t="s">
        <v>359</v>
      </c>
      <c r="DT34" s="4812" t="s">
        <v>574</v>
      </c>
      <c r="DU34" s="4736" t="s">
        <v>359</v>
      </c>
      <c r="DV34" s="4734">
        <f t="shared" si="1"/>
        <v>37888</v>
      </c>
      <c r="DW34" s="4943" t="s">
        <v>288</v>
      </c>
      <c r="DX34" s="4943" t="s">
        <v>21</v>
      </c>
      <c r="DY34" s="4943" t="s">
        <v>1431</v>
      </c>
      <c r="DZ34" s="4943" t="s">
        <v>378</v>
      </c>
      <c r="EA34" s="4943">
        <v>3779595</v>
      </c>
      <c r="EB34" s="4614" t="s">
        <v>379</v>
      </c>
      <c r="EC34" s="4736" t="s">
        <v>1148</v>
      </c>
      <c r="ED34" s="4736" t="s">
        <v>1343</v>
      </c>
      <c r="EE34" s="4736" t="s">
        <v>2216</v>
      </c>
      <c r="EF34" s="4736" t="s">
        <v>1356</v>
      </c>
      <c r="EG34" s="4736" t="s">
        <v>359</v>
      </c>
      <c r="EH34" s="4625" t="s">
        <v>2217</v>
      </c>
    </row>
    <row r="35" spans="1:138" ht="168.75" customHeight="1">
      <c r="A35" s="4938" t="s">
        <v>1303</v>
      </c>
      <c r="B35" s="4804">
        <v>0.31</v>
      </c>
      <c r="C35" s="4939" t="s">
        <v>1970</v>
      </c>
      <c r="D35" s="4907">
        <f t="shared" si="2"/>
        <v>3.875E-2</v>
      </c>
      <c r="E35" s="4940" t="s">
        <v>1443</v>
      </c>
      <c r="F35" s="4736" t="s">
        <v>1444</v>
      </c>
      <c r="G35" s="4736" t="s">
        <v>312</v>
      </c>
      <c r="H35" s="4939" t="s">
        <v>23</v>
      </c>
      <c r="I35" s="4954" t="s">
        <v>437</v>
      </c>
      <c r="J35" s="4719" t="s">
        <v>437</v>
      </c>
      <c r="K35" s="4927">
        <v>45245</v>
      </c>
      <c r="L35" s="4941">
        <v>50770</v>
      </c>
      <c r="M35" s="4807">
        <v>1</v>
      </c>
      <c r="N35" s="4807">
        <v>1</v>
      </c>
      <c r="O35" s="4807">
        <v>1</v>
      </c>
      <c r="P35" s="4807">
        <v>1</v>
      </c>
      <c r="Q35" s="4807">
        <v>1</v>
      </c>
      <c r="R35" s="4807">
        <v>1</v>
      </c>
      <c r="S35" s="4807">
        <v>1</v>
      </c>
      <c r="T35" s="4807">
        <v>1</v>
      </c>
      <c r="U35" s="4807">
        <v>1</v>
      </c>
      <c r="V35" s="4807">
        <v>1</v>
      </c>
      <c r="W35" s="4807">
        <v>1</v>
      </c>
      <c r="X35" s="4807">
        <v>1</v>
      </c>
      <c r="Y35" s="4807">
        <v>1</v>
      </c>
      <c r="Z35" s="4807">
        <v>1</v>
      </c>
      <c r="AA35" s="4807">
        <v>1</v>
      </c>
      <c r="AB35" s="4807">
        <v>1</v>
      </c>
      <c r="AC35" s="4807">
        <v>1</v>
      </c>
      <c r="AD35" s="4736" t="s">
        <v>359</v>
      </c>
      <c r="AE35" s="4736" t="s">
        <v>1973</v>
      </c>
      <c r="AF35" s="4805">
        <f>D35/2</f>
        <v>1.9375E-2</v>
      </c>
      <c r="AG35" s="4736" t="s">
        <v>1974</v>
      </c>
      <c r="AH35" s="4736" t="s">
        <v>1975</v>
      </c>
      <c r="AI35" s="4736" t="s">
        <v>1310</v>
      </c>
      <c r="AJ35" s="4736" t="s">
        <v>1435</v>
      </c>
      <c r="AK35" s="4736" t="s">
        <v>312</v>
      </c>
      <c r="AL35" s="4736" t="s">
        <v>23</v>
      </c>
      <c r="AM35" s="4361" t="str">
        <f t="shared" si="0"/>
        <v>NO</v>
      </c>
      <c r="AN35" s="4736" t="s">
        <v>437</v>
      </c>
      <c r="AO35" s="4736">
        <v>60</v>
      </c>
      <c r="AP35" s="4736">
        <v>2022</v>
      </c>
      <c r="AQ35" s="4941">
        <v>45245</v>
      </c>
      <c r="AR35" s="4806">
        <v>50770</v>
      </c>
      <c r="AS35" s="4736">
        <v>70</v>
      </c>
      <c r="AT35" s="4736">
        <v>70</v>
      </c>
      <c r="AU35" s="4736">
        <v>70</v>
      </c>
      <c r="AV35" s="4736">
        <v>70</v>
      </c>
      <c r="AW35" s="4736">
        <v>70</v>
      </c>
      <c r="AX35" s="4736">
        <v>70</v>
      </c>
      <c r="AY35" s="4736">
        <v>70</v>
      </c>
      <c r="AZ35" s="4736">
        <v>70</v>
      </c>
      <c r="BA35" s="4736">
        <v>70</v>
      </c>
      <c r="BB35" s="4736">
        <v>70</v>
      </c>
      <c r="BC35" s="4736">
        <v>70</v>
      </c>
      <c r="BD35" s="4736">
        <v>70</v>
      </c>
      <c r="BE35" s="4736">
        <v>70</v>
      </c>
      <c r="BF35" s="4736">
        <v>70</v>
      </c>
      <c r="BG35" s="4736">
        <v>70</v>
      </c>
      <c r="BH35" s="4736">
        <v>70</v>
      </c>
      <c r="BI35" s="4736">
        <f>SUM(AS35:BH35)</f>
        <v>1120</v>
      </c>
      <c r="BJ35" s="4810">
        <v>30</v>
      </c>
      <c r="BK35" s="4810">
        <v>30</v>
      </c>
      <c r="BL35" s="4810" t="s">
        <v>574</v>
      </c>
      <c r="BM35" s="4811">
        <v>7767</v>
      </c>
      <c r="BN35" s="4810">
        <v>30</v>
      </c>
      <c r="BO35" s="4810">
        <v>30</v>
      </c>
      <c r="BP35" s="4812" t="s">
        <v>574</v>
      </c>
      <c r="BQ35" s="4811">
        <v>7767</v>
      </c>
      <c r="BR35" s="4810">
        <v>30</v>
      </c>
      <c r="BS35" s="4736" t="s">
        <v>359</v>
      </c>
      <c r="BT35" s="4812" t="s">
        <v>574</v>
      </c>
      <c r="BU35" s="4736" t="s">
        <v>359</v>
      </c>
      <c r="BV35" s="4810">
        <v>30</v>
      </c>
      <c r="BW35" s="4736" t="s">
        <v>359</v>
      </c>
      <c r="BX35" s="4812" t="s">
        <v>574</v>
      </c>
      <c r="BY35" s="4736" t="s">
        <v>359</v>
      </c>
      <c r="BZ35" s="4810">
        <v>30</v>
      </c>
      <c r="CA35" s="4736" t="s">
        <v>359</v>
      </c>
      <c r="CB35" s="4812" t="s">
        <v>574</v>
      </c>
      <c r="CC35" s="4736" t="s">
        <v>359</v>
      </c>
      <c r="CD35" s="4810">
        <v>30</v>
      </c>
      <c r="CE35" s="4736" t="s">
        <v>359</v>
      </c>
      <c r="CF35" s="4812" t="s">
        <v>574</v>
      </c>
      <c r="CG35" s="4736" t="s">
        <v>359</v>
      </c>
      <c r="CH35" s="4810">
        <v>30</v>
      </c>
      <c r="CI35" s="4736" t="s">
        <v>359</v>
      </c>
      <c r="CJ35" s="4812" t="s">
        <v>574</v>
      </c>
      <c r="CK35" s="4736" t="s">
        <v>359</v>
      </c>
      <c r="CL35" s="4810">
        <v>30</v>
      </c>
      <c r="CM35" s="4736" t="s">
        <v>359</v>
      </c>
      <c r="CN35" s="4812" t="s">
        <v>574</v>
      </c>
      <c r="CO35" s="4736" t="s">
        <v>359</v>
      </c>
      <c r="CP35" s="4810">
        <v>30</v>
      </c>
      <c r="CQ35" s="4736" t="s">
        <v>359</v>
      </c>
      <c r="CR35" s="4812" t="s">
        <v>574</v>
      </c>
      <c r="CS35" s="4736" t="s">
        <v>359</v>
      </c>
      <c r="CT35" s="4810">
        <v>30</v>
      </c>
      <c r="CU35" s="4736" t="s">
        <v>359</v>
      </c>
      <c r="CV35" s="4812" t="s">
        <v>574</v>
      </c>
      <c r="CW35" s="4736" t="s">
        <v>359</v>
      </c>
      <c r="CX35" s="4810">
        <v>30</v>
      </c>
      <c r="CY35" s="4736" t="s">
        <v>359</v>
      </c>
      <c r="CZ35" s="4812" t="s">
        <v>574</v>
      </c>
      <c r="DA35" s="4736" t="s">
        <v>359</v>
      </c>
      <c r="DB35" s="4810">
        <v>30</v>
      </c>
      <c r="DC35" s="4736" t="s">
        <v>359</v>
      </c>
      <c r="DD35" s="4812" t="s">
        <v>574</v>
      </c>
      <c r="DE35" s="4736" t="s">
        <v>359</v>
      </c>
      <c r="DF35" s="4810">
        <v>30</v>
      </c>
      <c r="DG35" s="4736" t="s">
        <v>359</v>
      </c>
      <c r="DH35" s="4812" t="s">
        <v>574</v>
      </c>
      <c r="DI35" s="4736" t="s">
        <v>359</v>
      </c>
      <c r="DJ35" s="4810">
        <v>30</v>
      </c>
      <c r="DK35" s="4736" t="s">
        <v>359</v>
      </c>
      <c r="DL35" s="4812" t="s">
        <v>574</v>
      </c>
      <c r="DM35" s="4736" t="s">
        <v>359</v>
      </c>
      <c r="DN35" s="4810">
        <v>30</v>
      </c>
      <c r="DO35" s="4736" t="s">
        <v>359</v>
      </c>
      <c r="DP35" s="4812" t="s">
        <v>574</v>
      </c>
      <c r="DQ35" s="4736" t="s">
        <v>359</v>
      </c>
      <c r="DR35" s="4810">
        <v>30</v>
      </c>
      <c r="DS35" s="4736" t="s">
        <v>359</v>
      </c>
      <c r="DT35" s="4812" t="s">
        <v>574</v>
      </c>
      <c r="DU35" s="4736" t="s">
        <v>359</v>
      </c>
      <c r="DV35" s="4734">
        <f t="shared" si="1"/>
        <v>480</v>
      </c>
      <c r="DW35" s="4943" t="s">
        <v>288</v>
      </c>
      <c r="DX35" s="4943" t="s">
        <v>21</v>
      </c>
      <c r="DY35" s="4943" t="s">
        <v>1431</v>
      </c>
      <c r="DZ35" s="4943" t="s">
        <v>378</v>
      </c>
      <c r="EA35" s="4943">
        <v>3779595</v>
      </c>
      <c r="EB35" s="4614" t="s">
        <v>379</v>
      </c>
      <c r="EC35" s="4736"/>
      <c r="ED35" s="4736" t="s">
        <v>359</v>
      </c>
      <c r="EE35" s="4736" t="s">
        <v>359</v>
      </c>
      <c r="EF35" s="4736" t="s">
        <v>359</v>
      </c>
      <c r="EG35" s="4736" t="s">
        <v>359</v>
      </c>
      <c r="EH35" s="4944" t="s">
        <v>359</v>
      </c>
    </row>
    <row r="36" spans="1:138" ht="168.75" customHeight="1">
      <c r="A36" s="4938" t="s">
        <v>1303</v>
      </c>
      <c r="B36" s="4804">
        <v>0.31</v>
      </c>
      <c r="C36" s="4939" t="s">
        <v>1977</v>
      </c>
      <c r="D36" s="4907">
        <f t="shared" si="2"/>
        <v>3.875E-2</v>
      </c>
      <c r="E36" s="4940" t="s">
        <v>1451</v>
      </c>
      <c r="F36" s="4736" t="s">
        <v>1452</v>
      </c>
      <c r="G36" s="4726" t="s">
        <v>1453</v>
      </c>
      <c r="H36" s="4939" t="s">
        <v>26</v>
      </c>
      <c r="I36" s="4955">
        <v>6.5000000000000002E-2</v>
      </c>
      <c r="J36" s="4730">
        <v>2021</v>
      </c>
      <c r="K36" s="4927">
        <v>45245</v>
      </c>
      <c r="L36" s="4941">
        <v>50770</v>
      </c>
      <c r="M36" s="4726"/>
      <c r="N36" s="4956">
        <v>6.9000000000000006E-2</v>
      </c>
      <c r="O36" s="4726"/>
      <c r="P36" s="4726"/>
      <c r="Q36" s="4956">
        <v>7.2999999999999995E-2</v>
      </c>
      <c r="R36" s="4726"/>
      <c r="S36" s="4726"/>
      <c r="T36" s="4956">
        <v>7.6999999999999999E-2</v>
      </c>
      <c r="U36" s="4726"/>
      <c r="V36" s="4726"/>
      <c r="W36" s="4956">
        <v>7.9000000000000001E-2</v>
      </c>
      <c r="X36" s="4726"/>
      <c r="Y36" s="4726"/>
      <c r="Z36" s="4956">
        <v>8.2000000000000003E-2</v>
      </c>
      <c r="AA36" s="4726"/>
      <c r="AB36" s="4726"/>
      <c r="AC36" s="4956">
        <v>8.2000000000000003E-2</v>
      </c>
      <c r="AD36" s="4726"/>
      <c r="AE36" s="4726" t="s">
        <v>1978</v>
      </c>
      <c r="AF36" s="4805">
        <f>D36/4</f>
        <v>9.6874999999999999E-3</v>
      </c>
      <c r="AG36" s="4726" t="s">
        <v>425</v>
      </c>
      <c r="AH36" s="4726" t="s">
        <v>426</v>
      </c>
      <c r="AI36" s="4726" t="s">
        <v>1310</v>
      </c>
      <c r="AJ36" s="4736" t="s">
        <v>1455</v>
      </c>
      <c r="AK36" s="4361" t="s">
        <v>1050</v>
      </c>
      <c r="AL36" s="4361" t="s">
        <v>20</v>
      </c>
      <c r="AM36" s="4361" t="str">
        <f t="shared" si="0"/>
        <v>SI</v>
      </c>
      <c r="AN36" s="4361">
        <v>319</v>
      </c>
      <c r="AO36" s="4361" t="s">
        <v>437</v>
      </c>
      <c r="AP36" s="4361" t="s">
        <v>437</v>
      </c>
      <c r="AQ36" s="4602">
        <v>45245</v>
      </c>
      <c r="AR36" s="4806">
        <v>50770</v>
      </c>
      <c r="AS36" s="4361">
        <v>300</v>
      </c>
      <c r="AT36" s="4361">
        <v>300</v>
      </c>
      <c r="AU36" s="4361">
        <v>300</v>
      </c>
      <c r="AV36" s="4361">
        <v>300</v>
      </c>
      <c r="AW36" s="4361">
        <v>300</v>
      </c>
      <c r="AX36" s="4361">
        <v>300</v>
      </c>
      <c r="AY36" s="4361">
        <v>300</v>
      </c>
      <c r="AZ36" s="4361">
        <v>300</v>
      </c>
      <c r="BA36" s="4361">
        <v>300</v>
      </c>
      <c r="BB36" s="4361">
        <v>300</v>
      </c>
      <c r="BC36" s="4361">
        <v>300</v>
      </c>
      <c r="BD36" s="4361">
        <v>300</v>
      </c>
      <c r="BE36" s="4361">
        <v>300</v>
      </c>
      <c r="BF36" s="4361">
        <v>300</v>
      </c>
      <c r="BG36" s="4361">
        <v>300</v>
      </c>
      <c r="BH36" s="4736">
        <v>300</v>
      </c>
      <c r="BI36" s="4361">
        <f>SUM(AS36:BH36)</f>
        <v>4800</v>
      </c>
      <c r="BJ36" s="4810">
        <v>797</v>
      </c>
      <c r="BK36" s="4810">
        <v>797</v>
      </c>
      <c r="BL36" s="4810" t="s">
        <v>287</v>
      </c>
      <c r="BM36" s="4811">
        <v>7692</v>
      </c>
      <c r="BN36" s="4810">
        <v>797</v>
      </c>
      <c r="BO36" s="4810">
        <v>797</v>
      </c>
      <c r="BP36" s="4812" t="s">
        <v>287</v>
      </c>
      <c r="BQ36" s="4811">
        <v>7692</v>
      </c>
      <c r="BR36" s="4810">
        <v>797</v>
      </c>
      <c r="BS36" s="4736"/>
      <c r="BT36" s="4812" t="s">
        <v>287</v>
      </c>
      <c r="BU36" s="4736"/>
      <c r="BV36" s="4810">
        <v>797</v>
      </c>
      <c r="BW36" s="4736"/>
      <c r="BX36" s="4812" t="s">
        <v>287</v>
      </c>
      <c r="BY36" s="4736"/>
      <c r="BZ36" s="4810">
        <v>797</v>
      </c>
      <c r="CA36" s="4736"/>
      <c r="CB36" s="4812" t="s">
        <v>287</v>
      </c>
      <c r="CC36" s="4736"/>
      <c r="CD36" s="4810">
        <v>797</v>
      </c>
      <c r="CE36" s="4736"/>
      <c r="CF36" s="4812" t="s">
        <v>287</v>
      </c>
      <c r="CG36" s="4736"/>
      <c r="CH36" s="4810">
        <v>797</v>
      </c>
      <c r="CI36" s="4736"/>
      <c r="CJ36" s="4812" t="s">
        <v>287</v>
      </c>
      <c r="CK36" s="4736"/>
      <c r="CL36" s="4810">
        <v>797</v>
      </c>
      <c r="CM36" s="4736"/>
      <c r="CN36" s="4812" t="s">
        <v>287</v>
      </c>
      <c r="CO36" s="4736"/>
      <c r="CP36" s="4810">
        <v>797</v>
      </c>
      <c r="CQ36" s="4736"/>
      <c r="CR36" s="4812" t="s">
        <v>287</v>
      </c>
      <c r="CS36" s="4736"/>
      <c r="CT36" s="4810">
        <v>797</v>
      </c>
      <c r="CU36" s="4736"/>
      <c r="CV36" s="4812" t="s">
        <v>287</v>
      </c>
      <c r="CW36" s="4736"/>
      <c r="CX36" s="4810">
        <v>797</v>
      </c>
      <c r="CY36" s="4736"/>
      <c r="CZ36" s="4812" t="s">
        <v>287</v>
      </c>
      <c r="DA36" s="4736"/>
      <c r="DB36" s="4810">
        <v>797</v>
      </c>
      <c r="DC36" s="4736"/>
      <c r="DD36" s="4812" t="s">
        <v>287</v>
      </c>
      <c r="DE36" s="4736"/>
      <c r="DF36" s="4810">
        <v>797</v>
      </c>
      <c r="DG36" s="4736"/>
      <c r="DH36" s="4812" t="s">
        <v>287</v>
      </c>
      <c r="DI36" s="4736"/>
      <c r="DJ36" s="4810">
        <v>797</v>
      </c>
      <c r="DK36" s="4736"/>
      <c r="DL36" s="4812" t="s">
        <v>287</v>
      </c>
      <c r="DM36" s="4736"/>
      <c r="DN36" s="4810">
        <v>797</v>
      </c>
      <c r="DO36" s="4736"/>
      <c r="DP36" s="4812" t="s">
        <v>287</v>
      </c>
      <c r="DQ36" s="4736"/>
      <c r="DR36" s="4810">
        <v>797</v>
      </c>
      <c r="DS36" s="4736"/>
      <c r="DT36" s="4812" t="s">
        <v>287</v>
      </c>
      <c r="DU36" s="4736"/>
      <c r="DV36" s="4734">
        <f t="shared" si="1"/>
        <v>12752</v>
      </c>
      <c r="DW36" s="4943" t="s">
        <v>288</v>
      </c>
      <c r="DX36" s="4943" t="s">
        <v>289</v>
      </c>
      <c r="DY36" s="4736" t="s">
        <v>1312</v>
      </c>
      <c r="DZ36" s="4943" t="s">
        <v>1313</v>
      </c>
      <c r="EA36" s="4943">
        <v>3779595</v>
      </c>
      <c r="EB36" s="4650" t="s">
        <v>1314</v>
      </c>
      <c r="EC36" s="4736" t="s">
        <v>10</v>
      </c>
      <c r="ED36" s="4736" t="s">
        <v>473</v>
      </c>
      <c r="EE36" s="4736" t="s">
        <v>1131</v>
      </c>
      <c r="EF36" s="4736" t="s">
        <v>2248</v>
      </c>
      <c r="EG36" s="4736">
        <v>2417900</v>
      </c>
      <c r="EH36" s="4676" t="s">
        <v>2249</v>
      </c>
    </row>
    <row r="37" spans="1:138" ht="168.75" customHeight="1">
      <c r="A37" s="4938" t="s">
        <v>1303</v>
      </c>
      <c r="B37" s="4804">
        <v>0.31</v>
      </c>
      <c r="C37" s="4939" t="s">
        <v>1977</v>
      </c>
      <c r="D37" s="4907">
        <f t="shared" si="2"/>
        <v>3.875E-2</v>
      </c>
      <c r="E37" s="4940" t="s">
        <v>1451</v>
      </c>
      <c r="F37" s="4736" t="s">
        <v>1456</v>
      </c>
      <c r="G37" s="4726" t="s">
        <v>1453</v>
      </c>
      <c r="H37" s="4939" t="s">
        <v>26</v>
      </c>
      <c r="I37" s="4955">
        <v>6.5000000000000002E-2</v>
      </c>
      <c r="J37" s="4730">
        <v>2021</v>
      </c>
      <c r="K37" s="4927">
        <v>45245</v>
      </c>
      <c r="L37" s="4941">
        <v>50770</v>
      </c>
      <c r="M37" s="4726"/>
      <c r="N37" s="4956">
        <v>6.9000000000000006E-2</v>
      </c>
      <c r="O37" s="4726"/>
      <c r="P37" s="4726"/>
      <c r="Q37" s="4956">
        <v>7.2999999999999995E-2</v>
      </c>
      <c r="R37" s="4726"/>
      <c r="S37" s="4726"/>
      <c r="T37" s="4956">
        <v>7.6999999999999999E-2</v>
      </c>
      <c r="U37" s="4726"/>
      <c r="V37" s="4726"/>
      <c r="W37" s="4956">
        <v>7.9000000000000001E-2</v>
      </c>
      <c r="X37" s="4726"/>
      <c r="Y37" s="4726"/>
      <c r="Z37" s="4956">
        <v>8.2000000000000003E-2</v>
      </c>
      <c r="AA37" s="4726"/>
      <c r="AB37" s="4726"/>
      <c r="AC37" s="4956">
        <v>8.2000000000000003E-2</v>
      </c>
      <c r="AD37" s="4615"/>
      <c r="AE37" s="4736" t="s">
        <v>1980</v>
      </c>
      <c r="AF37" s="4805">
        <f t="shared" ref="AF37:AF39" si="6">D37/4</f>
        <v>9.6874999999999999E-3</v>
      </c>
      <c r="AG37" s="4736" t="s">
        <v>1981</v>
      </c>
      <c r="AH37" s="4736" t="s">
        <v>2250</v>
      </c>
      <c r="AI37" s="4726" t="s">
        <v>1310</v>
      </c>
      <c r="AJ37" s="4736" t="s">
        <v>1460</v>
      </c>
      <c r="AK37" s="4736" t="s">
        <v>457</v>
      </c>
      <c r="AL37" s="4736" t="s">
        <v>23</v>
      </c>
      <c r="AM37" s="4361" t="str">
        <f t="shared" si="0"/>
        <v>NO</v>
      </c>
      <c r="AN37" s="4736" t="s">
        <v>437</v>
      </c>
      <c r="AO37" s="4957">
        <v>1</v>
      </c>
      <c r="AP37" s="4736">
        <v>2022</v>
      </c>
      <c r="AQ37" s="4941">
        <v>45245</v>
      </c>
      <c r="AR37" s="4806">
        <v>50770</v>
      </c>
      <c r="AS37" s="4807">
        <v>1</v>
      </c>
      <c r="AT37" s="4807">
        <v>1</v>
      </c>
      <c r="AU37" s="4807">
        <v>1</v>
      </c>
      <c r="AV37" s="4807">
        <v>1</v>
      </c>
      <c r="AW37" s="4807">
        <v>1</v>
      </c>
      <c r="AX37" s="4807">
        <v>1</v>
      </c>
      <c r="AY37" s="4807">
        <v>1</v>
      </c>
      <c r="AZ37" s="4807">
        <v>1</v>
      </c>
      <c r="BA37" s="4807">
        <v>1</v>
      </c>
      <c r="BB37" s="4807">
        <v>1</v>
      </c>
      <c r="BC37" s="4807">
        <v>1</v>
      </c>
      <c r="BD37" s="4807">
        <v>1</v>
      </c>
      <c r="BE37" s="4807">
        <v>1</v>
      </c>
      <c r="BF37" s="4807">
        <v>1</v>
      </c>
      <c r="BG37" s="4807">
        <v>1</v>
      </c>
      <c r="BH37" s="4807">
        <v>1</v>
      </c>
      <c r="BI37" s="4807">
        <v>1</v>
      </c>
      <c r="BJ37" s="4810">
        <v>135</v>
      </c>
      <c r="BK37" s="4810">
        <v>135</v>
      </c>
      <c r="BL37" s="4810" t="s">
        <v>574</v>
      </c>
      <c r="BM37" s="4811">
        <v>7787</v>
      </c>
      <c r="BN37" s="4810">
        <v>135</v>
      </c>
      <c r="BO37" s="4810">
        <v>135</v>
      </c>
      <c r="BP37" s="4812" t="s">
        <v>574</v>
      </c>
      <c r="BQ37" s="4811">
        <v>7787</v>
      </c>
      <c r="BR37" s="4810">
        <v>135</v>
      </c>
      <c r="BS37" s="4736" t="s">
        <v>359</v>
      </c>
      <c r="BT37" s="4812" t="s">
        <v>574</v>
      </c>
      <c r="BU37" s="4736" t="s">
        <v>359</v>
      </c>
      <c r="BV37" s="4810">
        <v>135</v>
      </c>
      <c r="BW37" s="4736" t="s">
        <v>359</v>
      </c>
      <c r="BX37" s="4812" t="s">
        <v>574</v>
      </c>
      <c r="BY37" s="4736" t="s">
        <v>359</v>
      </c>
      <c r="BZ37" s="4810">
        <v>135</v>
      </c>
      <c r="CA37" s="4736" t="s">
        <v>359</v>
      </c>
      <c r="CB37" s="4812" t="s">
        <v>574</v>
      </c>
      <c r="CC37" s="4736" t="s">
        <v>359</v>
      </c>
      <c r="CD37" s="4810">
        <v>135</v>
      </c>
      <c r="CE37" s="4736" t="s">
        <v>359</v>
      </c>
      <c r="CF37" s="4812" t="s">
        <v>574</v>
      </c>
      <c r="CG37" s="4736" t="s">
        <v>359</v>
      </c>
      <c r="CH37" s="4810">
        <v>135</v>
      </c>
      <c r="CI37" s="4736" t="s">
        <v>359</v>
      </c>
      <c r="CJ37" s="4812" t="s">
        <v>574</v>
      </c>
      <c r="CK37" s="4736" t="s">
        <v>359</v>
      </c>
      <c r="CL37" s="4810">
        <v>135</v>
      </c>
      <c r="CM37" s="4736" t="s">
        <v>359</v>
      </c>
      <c r="CN37" s="4812" t="s">
        <v>574</v>
      </c>
      <c r="CO37" s="4736" t="s">
        <v>359</v>
      </c>
      <c r="CP37" s="4810">
        <v>135</v>
      </c>
      <c r="CQ37" s="4736" t="s">
        <v>359</v>
      </c>
      <c r="CR37" s="4812" t="s">
        <v>574</v>
      </c>
      <c r="CS37" s="4736" t="s">
        <v>359</v>
      </c>
      <c r="CT37" s="4810">
        <v>135</v>
      </c>
      <c r="CU37" s="4736" t="s">
        <v>359</v>
      </c>
      <c r="CV37" s="4812" t="s">
        <v>574</v>
      </c>
      <c r="CW37" s="4736" t="s">
        <v>359</v>
      </c>
      <c r="CX37" s="4810">
        <v>135</v>
      </c>
      <c r="CY37" s="4736" t="s">
        <v>359</v>
      </c>
      <c r="CZ37" s="4812" t="s">
        <v>574</v>
      </c>
      <c r="DA37" s="4736" t="s">
        <v>359</v>
      </c>
      <c r="DB37" s="4810">
        <v>135</v>
      </c>
      <c r="DC37" s="4736" t="s">
        <v>359</v>
      </c>
      <c r="DD37" s="4812" t="s">
        <v>574</v>
      </c>
      <c r="DE37" s="4736" t="s">
        <v>359</v>
      </c>
      <c r="DF37" s="4810">
        <v>135</v>
      </c>
      <c r="DG37" s="4736" t="s">
        <v>359</v>
      </c>
      <c r="DH37" s="4812" t="s">
        <v>574</v>
      </c>
      <c r="DI37" s="4736" t="s">
        <v>359</v>
      </c>
      <c r="DJ37" s="4810">
        <v>135</v>
      </c>
      <c r="DK37" s="4736" t="s">
        <v>359</v>
      </c>
      <c r="DL37" s="4812" t="s">
        <v>574</v>
      </c>
      <c r="DM37" s="4736" t="s">
        <v>359</v>
      </c>
      <c r="DN37" s="4810">
        <v>135</v>
      </c>
      <c r="DO37" s="4736" t="s">
        <v>359</v>
      </c>
      <c r="DP37" s="4812" t="s">
        <v>574</v>
      </c>
      <c r="DQ37" s="4736" t="s">
        <v>359</v>
      </c>
      <c r="DR37" s="4810">
        <v>135</v>
      </c>
      <c r="DS37" s="4736" t="s">
        <v>359</v>
      </c>
      <c r="DT37" s="4812" t="s">
        <v>574</v>
      </c>
      <c r="DU37" s="4736" t="s">
        <v>359</v>
      </c>
      <c r="DV37" s="4734">
        <f t="shared" si="1"/>
        <v>2160</v>
      </c>
      <c r="DW37" s="4943" t="s">
        <v>10</v>
      </c>
      <c r="DX37" s="4943" t="s">
        <v>459</v>
      </c>
      <c r="DY37" s="4943" t="s">
        <v>460</v>
      </c>
      <c r="DZ37" s="4943" t="s">
        <v>461</v>
      </c>
      <c r="EA37" s="4943" t="s">
        <v>462</v>
      </c>
      <c r="EB37" s="4610" t="s">
        <v>463</v>
      </c>
      <c r="EC37" s="4736"/>
      <c r="ED37" s="4736"/>
      <c r="EE37" s="4736"/>
      <c r="EF37" s="4736"/>
      <c r="EG37" s="4736"/>
      <c r="EH37" s="4944"/>
    </row>
    <row r="38" spans="1:138" ht="168.75" customHeight="1">
      <c r="A38" s="4938" t="s">
        <v>1303</v>
      </c>
      <c r="B38" s="4804">
        <v>0.31</v>
      </c>
      <c r="C38" s="4939" t="s">
        <v>1977</v>
      </c>
      <c r="D38" s="4907">
        <f t="shared" si="2"/>
        <v>3.875E-2</v>
      </c>
      <c r="E38" s="4940" t="s">
        <v>1451</v>
      </c>
      <c r="F38" s="4736" t="s">
        <v>1461</v>
      </c>
      <c r="G38" s="4726" t="s">
        <v>1453</v>
      </c>
      <c r="H38" s="4939" t="s">
        <v>26</v>
      </c>
      <c r="I38" s="4955">
        <v>6.5000000000000002E-2</v>
      </c>
      <c r="J38" s="4730">
        <v>2021</v>
      </c>
      <c r="K38" s="4927">
        <v>45245</v>
      </c>
      <c r="L38" s="4941">
        <v>50770</v>
      </c>
      <c r="M38" s="4726"/>
      <c r="N38" s="4956">
        <v>6.9000000000000006E-2</v>
      </c>
      <c r="O38" s="4726"/>
      <c r="P38" s="4726"/>
      <c r="Q38" s="4956">
        <v>7.2999999999999995E-2</v>
      </c>
      <c r="R38" s="4726"/>
      <c r="S38" s="4726"/>
      <c r="T38" s="4956">
        <v>7.6999999999999999E-2</v>
      </c>
      <c r="U38" s="4726"/>
      <c r="V38" s="4726"/>
      <c r="W38" s="4956">
        <v>7.9000000000000001E-2</v>
      </c>
      <c r="X38" s="4726"/>
      <c r="Y38" s="4726"/>
      <c r="Z38" s="4956">
        <v>8.2000000000000003E-2</v>
      </c>
      <c r="AA38" s="4726"/>
      <c r="AB38" s="4726"/>
      <c r="AC38" s="4956">
        <v>8.2000000000000003E-2</v>
      </c>
      <c r="AD38" s="4615"/>
      <c r="AE38" s="4736" t="s">
        <v>1982</v>
      </c>
      <c r="AF38" s="4805">
        <f t="shared" si="6"/>
        <v>9.6874999999999999E-3</v>
      </c>
      <c r="AG38" s="4736" t="s">
        <v>1983</v>
      </c>
      <c r="AH38" s="4736" t="s">
        <v>2251</v>
      </c>
      <c r="AI38" s="4726" t="s">
        <v>1310</v>
      </c>
      <c r="AJ38" s="4736" t="s">
        <v>1435</v>
      </c>
      <c r="AK38" s="4736" t="s">
        <v>468</v>
      </c>
      <c r="AL38" s="4736" t="s">
        <v>23</v>
      </c>
      <c r="AM38" s="4361" t="str">
        <f t="shared" si="0"/>
        <v>NO</v>
      </c>
      <c r="AN38" s="4736" t="s">
        <v>437</v>
      </c>
      <c r="AO38" s="4805">
        <v>6.25E-2</v>
      </c>
      <c r="AP38" s="4736">
        <v>2022</v>
      </c>
      <c r="AQ38" s="4941">
        <v>45245</v>
      </c>
      <c r="AR38" s="4806">
        <v>50770</v>
      </c>
      <c r="AS38" s="4807">
        <v>1</v>
      </c>
      <c r="AT38" s="4807">
        <v>1</v>
      </c>
      <c r="AU38" s="4807">
        <v>1</v>
      </c>
      <c r="AV38" s="4807">
        <v>1</v>
      </c>
      <c r="AW38" s="4807">
        <v>1</v>
      </c>
      <c r="AX38" s="4807">
        <v>1</v>
      </c>
      <c r="AY38" s="4807">
        <v>1</v>
      </c>
      <c r="AZ38" s="4807">
        <v>1</v>
      </c>
      <c r="BA38" s="4807">
        <v>1</v>
      </c>
      <c r="BB38" s="4807">
        <v>1</v>
      </c>
      <c r="BC38" s="4807">
        <v>1</v>
      </c>
      <c r="BD38" s="4807">
        <v>1</v>
      </c>
      <c r="BE38" s="4807">
        <v>1</v>
      </c>
      <c r="BF38" s="4807">
        <v>1</v>
      </c>
      <c r="BG38" s="4807">
        <v>1</v>
      </c>
      <c r="BH38" s="4807">
        <v>1</v>
      </c>
      <c r="BI38" s="4807">
        <v>1</v>
      </c>
      <c r="BJ38" s="4810">
        <v>762</v>
      </c>
      <c r="BK38" s="4810">
        <v>762</v>
      </c>
      <c r="BL38" s="4810" t="s">
        <v>574</v>
      </c>
      <c r="BM38" s="4811">
        <v>7793</v>
      </c>
      <c r="BN38" s="4810">
        <v>762</v>
      </c>
      <c r="BO38" s="4810">
        <v>762</v>
      </c>
      <c r="BP38" s="4812" t="s">
        <v>574</v>
      </c>
      <c r="BQ38" s="4811">
        <v>7793</v>
      </c>
      <c r="BR38" s="4810">
        <v>762</v>
      </c>
      <c r="BS38" s="4736" t="s">
        <v>359</v>
      </c>
      <c r="BT38" s="4812" t="s">
        <v>574</v>
      </c>
      <c r="BU38" s="4736" t="s">
        <v>359</v>
      </c>
      <c r="BV38" s="4810">
        <v>762</v>
      </c>
      <c r="BW38" s="4736" t="s">
        <v>359</v>
      </c>
      <c r="BX38" s="4812" t="s">
        <v>574</v>
      </c>
      <c r="BY38" s="4736" t="s">
        <v>359</v>
      </c>
      <c r="BZ38" s="4810">
        <v>762</v>
      </c>
      <c r="CA38" s="4736" t="s">
        <v>359</v>
      </c>
      <c r="CB38" s="4812" t="s">
        <v>574</v>
      </c>
      <c r="CC38" s="4736" t="s">
        <v>359</v>
      </c>
      <c r="CD38" s="4810">
        <v>762</v>
      </c>
      <c r="CE38" s="4736" t="s">
        <v>359</v>
      </c>
      <c r="CF38" s="4812" t="s">
        <v>574</v>
      </c>
      <c r="CG38" s="4736" t="s">
        <v>359</v>
      </c>
      <c r="CH38" s="4810">
        <v>762</v>
      </c>
      <c r="CI38" s="4736" t="s">
        <v>359</v>
      </c>
      <c r="CJ38" s="4812" t="s">
        <v>574</v>
      </c>
      <c r="CK38" s="4736" t="s">
        <v>359</v>
      </c>
      <c r="CL38" s="4810">
        <v>762</v>
      </c>
      <c r="CM38" s="4736" t="s">
        <v>359</v>
      </c>
      <c r="CN38" s="4812" t="s">
        <v>574</v>
      </c>
      <c r="CO38" s="4736" t="s">
        <v>359</v>
      </c>
      <c r="CP38" s="4810">
        <v>762</v>
      </c>
      <c r="CQ38" s="4736" t="s">
        <v>359</v>
      </c>
      <c r="CR38" s="4812" t="s">
        <v>574</v>
      </c>
      <c r="CS38" s="4736" t="s">
        <v>359</v>
      </c>
      <c r="CT38" s="4810">
        <v>762</v>
      </c>
      <c r="CU38" s="4736" t="s">
        <v>359</v>
      </c>
      <c r="CV38" s="4812" t="s">
        <v>574</v>
      </c>
      <c r="CW38" s="4736" t="s">
        <v>359</v>
      </c>
      <c r="CX38" s="4810">
        <v>762</v>
      </c>
      <c r="CY38" s="4736" t="s">
        <v>359</v>
      </c>
      <c r="CZ38" s="4812" t="s">
        <v>574</v>
      </c>
      <c r="DA38" s="4736" t="s">
        <v>359</v>
      </c>
      <c r="DB38" s="4810">
        <v>762</v>
      </c>
      <c r="DC38" s="4736" t="s">
        <v>359</v>
      </c>
      <c r="DD38" s="4812" t="s">
        <v>574</v>
      </c>
      <c r="DE38" s="4736" t="s">
        <v>359</v>
      </c>
      <c r="DF38" s="4810">
        <v>762</v>
      </c>
      <c r="DG38" s="4736" t="s">
        <v>359</v>
      </c>
      <c r="DH38" s="4812" t="s">
        <v>574</v>
      </c>
      <c r="DI38" s="4736" t="s">
        <v>359</v>
      </c>
      <c r="DJ38" s="4810">
        <v>762</v>
      </c>
      <c r="DK38" s="4736" t="s">
        <v>359</v>
      </c>
      <c r="DL38" s="4812" t="s">
        <v>574</v>
      </c>
      <c r="DM38" s="4736" t="s">
        <v>359</v>
      </c>
      <c r="DN38" s="4810">
        <v>762</v>
      </c>
      <c r="DO38" s="4736" t="s">
        <v>359</v>
      </c>
      <c r="DP38" s="4812" t="s">
        <v>574</v>
      </c>
      <c r="DQ38" s="4736" t="s">
        <v>359</v>
      </c>
      <c r="DR38" s="4810">
        <v>762</v>
      </c>
      <c r="DS38" s="4736" t="s">
        <v>359</v>
      </c>
      <c r="DT38" s="4812" t="s">
        <v>574</v>
      </c>
      <c r="DU38" s="4736" t="s">
        <v>359</v>
      </c>
      <c r="DV38" s="4734">
        <f t="shared" si="1"/>
        <v>12192</v>
      </c>
      <c r="DW38" s="4943" t="s">
        <v>10</v>
      </c>
      <c r="DX38" s="4943" t="s">
        <v>459</v>
      </c>
      <c r="DY38" s="4943" t="s">
        <v>470</v>
      </c>
      <c r="DZ38" s="4943" t="s">
        <v>471</v>
      </c>
      <c r="EA38" s="4943">
        <v>3502524472</v>
      </c>
      <c r="EB38" s="4610" t="s">
        <v>472</v>
      </c>
      <c r="EC38" s="4736" t="s">
        <v>10</v>
      </c>
      <c r="ED38" s="4736" t="s">
        <v>473</v>
      </c>
      <c r="EE38" s="4736" t="s">
        <v>1131</v>
      </c>
      <c r="EF38" s="4736" t="s">
        <v>2248</v>
      </c>
      <c r="EG38" s="4736">
        <v>2417900</v>
      </c>
      <c r="EH38" s="4625" t="s">
        <v>2249</v>
      </c>
    </row>
    <row r="39" spans="1:138" ht="168.75" customHeight="1">
      <c r="A39" s="4938" t="s">
        <v>1303</v>
      </c>
      <c r="B39" s="4804">
        <v>0.31</v>
      </c>
      <c r="C39" s="4710" t="s">
        <v>1977</v>
      </c>
      <c r="D39" s="4907">
        <f t="shared" si="2"/>
        <v>3.875E-2</v>
      </c>
      <c r="E39" s="4940" t="s">
        <v>1451</v>
      </c>
      <c r="F39" s="4736" t="s">
        <v>1465</v>
      </c>
      <c r="G39" s="4726" t="s">
        <v>1453</v>
      </c>
      <c r="H39" s="4939" t="s">
        <v>26</v>
      </c>
      <c r="I39" s="4955">
        <v>6.5000000000000002E-2</v>
      </c>
      <c r="J39" s="4730">
        <v>2021</v>
      </c>
      <c r="K39" s="4927">
        <v>45245</v>
      </c>
      <c r="L39" s="4941">
        <v>50770</v>
      </c>
      <c r="M39" s="4726"/>
      <c r="N39" s="4956">
        <v>6.9000000000000006E-2</v>
      </c>
      <c r="O39" s="4726"/>
      <c r="P39" s="4726"/>
      <c r="Q39" s="4956">
        <v>7.2999999999999995E-2</v>
      </c>
      <c r="R39" s="4726"/>
      <c r="S39" s="4726"/>
      <c r="T39" s="4956">
        <v>7.6999999999999999E-2</v>
      </c>
      <c r="U39" s="4726"/>
      <c r="V39" s="4726"/>
      <c r="W39" s="4956">
        <v>7.9000000000000001E-2</v>
      </c>
      <c r="X39" s="4726"/>
      <c r="Y39" s="4726"/>
      <c r="Z39" s="4956">
        <v>8.2000000000000003E-2</v>
      </c>
      <c r="AA39" s="4726"/>
      <c r="AB39" s="4726"/>
      <c r="AC39" s="4956">
        <v>8.2000000000000003E-2</v>
      </c>
      <c r="AD39" s="4615"/>
      <c r="AE39" s="4736" t="s">
        <v>1984</v>
      </c>
      <c r="AF39" s="4805">
        <f t="shared" si="6"/>
        <v>9.6874999999999999E-3</v>
      </c>
      <c r="AG39" s="4736" t="s">
        <v>1985</v>
      </c>
      <c r="AH39" s="4736" t="s">
        <v>1468</v>
      </c>
      <c r="AI39" s="4726" t="s">
        <v>1469</v>
      </c>
      <c r="AJ39" s="4736" t="s">
        <v>1470</v>
      </c>
      <c r="AK39" s="4736" t="s">
        <v>1471</v>
      </c>
      <c r="AL39" s="4736" t="s">
        <v>23</v>
      </c>
      <c r="AM39" s="4361" t="str">
        <f t="shared" si="0"/>
        <v>NO</v>
      </c>
      <c r="AN39" s="4736" t="s">
        <v>437</v>
      </c>
      <c r="AO39" s="4807">
        <v>1</v>
      </c>
      <c r="AP39" s="4736">
        <v>2022</v>
      </c>
      <c r="AQ39" s="4941">
        <v>45245</v>
      </c>
      <c r="AR39" s="4806">
        <v>50770</v>
      </c>
      <c r="AS39" s="4807">
        <v>1</v>
      </c>
      <c r="AT39" s="4807">
        <v>1</v>
      </c>
      <c r="AU39" s="4807">
        <v>1</v>
      </c>
      <c r="AV39" s="4807">
        <v>1</v>
      </c>
      <c r="AW39" s="4807">
        <v>1</v>
      </c>
      <c r="AX39" s="4807">
        <v>1</v>
      </c>
      <c r="AY39" s="4807">
        <v>1</v>
      </c>
      <c r="AZ39" s="4807">
        <v>1</v>
      </c>
      <c r="BA39" s="4807">
        <v>1</v>
      </c>
      <c r="BB39" s="4807">
        <v>1</v>
      </c>
      <c r="BC39" s="4807">
        <v>1</v>
      </c>
      <c r="BD39" s="4807">
        <v>1</v>
      </c>
      <c r="BE39" s="4807">
        <v>1</v>
      </c>
      <c r="BF39" s="4807">
        <v>1</v>
      </c>
      <c r="BG39" s="4807">
        <v>1</v>
      </c>
      <c r="BH39" s="4807">
        <v>1</v>
      </c>
      <c r="BI39" s="4807">
        <v>1</v>
      </c>
      <c r="BJ39" s="4810">
        <v>1000</v>
      </c>
      <c r="BK39" s="4810">
        <v>1000</v>
      </c>
      <c r="BL39" s="4810" t="s">
        <v>574</v>
      </c>
      <c r="BM39" s="4811">
        <v>7793</v>
      </c>
      <c r="BN39" s="4810">
        <v>1000</v>
      </c>
      <c r="BO39" s="4810">
        <v>1000</v>
      </c>
      <c r="BP39" s="4812" t="s">
        <v>574</v>
      </c>
      <c r="BQ39" s="4811">
        <v>7793</v>
      </c>
      <c r="BR39" s="4810">
        <v>1000</v>
      </c>
      <c r="BS39" s="4736" t="s">
        <v>359</v>
      </c>
      <c r="BT39" s="4812" t="s">
        <v>574</v>
      </c>
      <c r="BU39" s="4736" t="s">
        <v>359</v>
      </c>
      <c r="BV39" s="4810">
        <v>1000</v>
      </c>
      <c r="BW39" s="4736" t="s">
        <v>359</v>
      </c>
      <c r="BX39" s="4812" t="s">
        <v>574</v>
      </c>
      <c r="BY39" s="4736" t="s">
        <v>359</v>
      </c>
      <c r="BZ39" s="4810">
        <v>1000</v>
      </c>
      <c r="CA39" s="4736" t="s">
        <v>359</v>
      </c>
      <c r="CB39" s="4812" t="s">
        <v>574</v>
      </c>
      <c r="CC39" s="4736" t="s">
        <v>359</v>
      </c>
      <c r="CD39" s="4810">
        <v>1000</v>
      </c>
      <c r="CE39" s="4736" t="s">
        <v>359</v>
      </c>
      <c r="CF39" s="4812" t="s">
        <v>574</v>
      </c>
      <c r="CG39" s="4736" t="s">
        <v>359</v>
      </c>
      <c r="CH39" s="4810">
        <v>1000</v>
      </c>
      <c r="CI39" s="4736" t="s">
        <v>359</v>
      </c>
      <c r="CJ39" s="4812" t="s">
        <v>574</v>
      </c>
      <c r="CK39" s="4736" t="s">
        <v>359</v>
      </c>
      <c r="CL39" s="4810">
        <v>1000</v>
      </c>
      <c r="CM39" s="4736" t="s">
        <v>359</v>
      </c>
      <c r="CN39" s="4812" t="s">
        <v>574</v>
      </c>
      <c r="CO39" s="4736" t="s">
        <v>359</v>
      </c>
      <c r="CP39" s="4810">
        <v>1000</v>
      </c>
      <c r="CQ39" s="4736" t="s">
        <v>359</v>
      </c>
      <c r="CR39" s="4812" t="s">
        <v>574</v>
      </c>
      <c r="CS39" s="4736" t="s">
        <v>359</v>
      </c>
      <c r="CT39" s="4810">
        <v>1000</v>
      </c>
      <c r="CU39" s="4736" t="s">
        <v>359</v>
      </c>
      <c r="CV39" s="4812" t="s">
        <v>574</v>
      </c>
      <c r="CW39" s="4736" t="s">
        <v>359</v>
      </c>
      <c r="CX39" s="4810">
        <v>1000</v>
      </c>
      <c r="CY39" s="4736" t="s">
        <v>359</v>
      </c>
      <c r="CZ39" s="4812" t="s">
        <v>574</v>
      </c>
      <c r="DA39" s="4736" t="s">
        <v>359</v>
      </c>
      <c r="DB39" s="4810">
        <v>1000</v>
      </c>
      <c r="DC39" s="4736" t="s">
        <v>359</v>
      </c>
      <c r="DD39" s="4812" t="s">
        <v>574</v>
      </c>
      <c r="DE39" s="4736" t="s">
        <v>359</v>
      </c>
      <c r="DF39" s="4810">
        <v>1000</v>
      </c>
      <c r="DG39" s="4736" t="s">
        <v>359</v>
      </c>
      <c r="DH39" s="4812" t="s">
        <v>574</v>
      </c>
      <c r="DI39" s="4736" t="s">
        <v>359</v>
      </c>
      <c r="DJ39" s="4810">
        <v>1000</v>
      </c>
      <c r="DK39" s="4736" t="s">
        <v>359</v>
      </c>
      <c r="DL39" s="4812" t="s">
        <v>574</v>
      </c>
      <c r="DM39" s="4736" t="s">
        <v>359</v>
      </c>
      <c r="DN39" s="4810">
        <v>1000</v>
      </c>
      <c r="DO39" s="4736" t="s">
        <v>359</v>
      </c>
      <c r="DP39" s="4812" t="s">
        <v>574</v>
      </c>
      <c r="DQ39" s="4736" t="s">
        <v>359</v>
      </c>
      <c r="DR39" s="4810">
        <v>1000</v>
      </c>
      <c r="DS39" s="4736" t="s">
        <v>359</v>
      </c>
      <c r="DT39" s="4812" t="s">
        <v>574</v>
      </c>
      <c r="DU39" s="4736" t="s">
        <v>359</v>
      </c>
      <c r="DV39" s="4734">
        <f t="shared" si="1"/>
        <v>16000</v>
      </c>
      <c r="DW39" s="4943" t="s">
        <v>10</v>
      </c>
      <c r="DX39" s="4943" t="s">
        <v>459</v>
      </c>
      <c r="DY39" s="4943" t="s">
        <v>470</v>
      </c>
      <c r="DZ39" s="4943" t="s">
        <v>471</v>
      </c>
      <c r="EA39" s="4943">
        <v>3502524472</v>
      </c>
      <c r="EB39" s="4610" t="s">
        <v>472</v>
      </c>
      <c r="EC39" s="4736" t="s">
        <v>1130</v>
      </c>
      <c r="ED39" s="4736" t="s">
        <v>1986</v>
      </c>
      <c r="EE39" s="4736" t="s">
        <v>656</v>
      </c>
      <c r="EF39" s="4736" t="s">
        <v>1376</v>
      </c>
      <c r="EG39" s="4736"/>
      <c r="EH39" s="4625" t="s">
        <v>1377</v>
      </c>
    </row>
    <row r="40" spans="1:138" ht="168.75" customHeight="1">
      <c r="A40" s="4938" t="s">
        <v>1303</v>
      </c>
      <c r="B40" s="4804">
        <v>0.31</v>
      </c>
      <c r="C40" s="4710" t="s">
        <v>2252</v>
      </c>
      <c r="D40" s="4907">
        <f t="shared" si="2"/>
        <v>3.875E-2</v>
      </c>
      <c r="E40" s="4940" t="s">
        <v>2253</v>
      </c>
      <c r="F40" s="4736" t="s">
        <v>2231</v>
      </c>
      <c r="G40" s="4736" t="s">
        <v>491</v>
      </c>
      <c r="H40" s="4939" t="s">
        <v>26</v>
      </c>
      <c r="I40" s="4719" t="s">
        <v>437</v>
      </c>
      <c r="J40" s="4719" t="s">
        <v>437</v>
      </c>
      <c r="K40" s="4927">
        <v>45245</v>
      </c>
      <c r="L40" s="4806">
        <v>50770</v>
      </c>
      <c r="M40" s="4649">
        <v>0.05</v>
      </c>
      <c r="N40" s="4649">
        <v>0.1</v>
      </c>
      <c r="O40" s="4649">
        <v>0.5</v>
      </c>
      <c r="P40" s="4649">
        <v>0.54</v>
      </c>
      <c r="Q40" s="4649">
        <v>0.57999999999999996</v>
      </c>
      <c r="R40" s="4649">
        <v>0.62</v>
      </c>
      <c r="S40" s="4649">
        <v>0.64</v>
      </c>
      <c r="T40" s="4649">
        <v>0.68</v>
      </c>
      <c r="U40" s="4649">
        <v>0.72</v>
      </c>
      <c r="V40" s="4649">
        <v>0.76</v>
      </c>
      <c r="W40" s="4649">
        <v>0.8</v>
      </c>
      <c r="X40" s="4649">
        <v>0.84</v>
      </c>
      <c r="Y40" s="4649">
        <v>0.88</v>
      </c>
      <c r="Z40" s="4649">
        <v>0.92</v>
      </c>
      <c r="AA40" s="4649">
        <v>0.96</v>
      </c>
      <c r="AB40" s="4649">
        <v>1</v>
      </c>
      <c r="AC40" s="4807">
        <v>1</v>
      </c>
      <c r="AD40" s="4736" t="s">
        <v>359</v>
      </c>
      <c r="AE40" s="4736" t="s">
        <v>1991</v>
      </c>
      <c r="AF40" s="4805">
        <f>D40/3</f>
        <v>1.2916666666666667E-2</v>
      </c>
      <c r="AG40" s="4736" t="s">
        <v>1491</v>
      </c>
      <c r="AH40" s="4736" t="s">
        <v>1492</v>
      </c>
      <c r="AI40" s="4736" t="s">
        <v>1488</v>
      </c>
      <c r="AJ40" s="4736" t="s">
        <v>1498</v>
      </c>
      <c r="AK40" s="4736" t="s">
        <v>11</v>
      </c>
      <c r="AL40" s="4736" t="s">
        <v>23</v>
      </c>
      <c r="AM40" s="4361" t="str">
        <f t="shared" si="0"/>
        <v>NO</v>
      </c>
      <c r="AN40" s="4736" t="s">
        <v>437</v>
      </c>
      <c r="AO40" s="4736" t="s">
        <v>437</v>
      </c>
      <c r="AP40" s="4736" t="s">
        <v>437</v>
      </c>
      <c r="AQ40" s="4941">
        <v>45245</v>
      </c>
      <c r="AR40" s="4806">
        <v>50770</v>
      </c>
      <c r="AS40" s="4807">
        <v>1</v>
      </c>
      <c r="AT40" s="4807">
        <v>1</v>
      </c>
      <c r="AU40" s="4807">
        <v>1</v>
      </c>
      <c r="AV40" s="4807">
        <v>1</v>
      </c>
      <c r="AW40" s="4807">
        <v>1</v>
      </c>
      <c r="AX40" s="4807">
        <v>1</v>
      </c>
      <c r="AY40" s="4807">
        <v>1</v>
      </c>
      <c r="AZ40" s="4807">
        <v>1</v>
      </c>
      <c r="BA40" s="4807">
        <v>1</v>
      </c>
      <c r="BB40" s="4807">
        <v>1</v>
      </c>
      <c r="BC40" s="4807">
        <v>1</v>
      </c>
      <c r="BD40" s="4807">
        <v>1</v>
      </c>
      <c r="BE40" s="4807">
        <v>1</v>
      </c>
      <c r="BF40" s="4807">
        <v>1</v>
      </c>
      <c r="BG40" s="4807">
        <v>1</v>
      </c>
      <c r="BH40" s="4807">
        <v>1</v>
      </c>
      <c r="BI40" s="4807">
        <v>1</v>
      </c>
      <c r="BJ40" s="4810">
        <v>1937</v>
      </c>
      <c r="BK40" s="4810">
        <v>1937</v>
      </c>
      <c r="BL40" s="4810" t="s">
        <v>574</v>
      </c>
      <c r="BM40" s="4811">
        <v>7573</v>
      </c>
      <c r="BN40" s="4810">
        <v>1937</v>
      </c>
      <c r="BO40" s="4810">
        <v>1937</v>
      </c>
      <c r="BP40" s="4812" t="s">
        <v>574</v>
      </c>
      <c r="BQ40" s="4811">
        <v>7573</v>
      </c>
      <c r="BR40" s="4810">
        <v>1937</v>
      </c>
      <c r="BS40" s="4736" t="s">
        <v>359</v>
      </c>
      <c r="BT40" s="4812" t="s">
        <v>574</v>
      </c>
      <c r="BU40" s="4736" t="s">
        <v>359</v>
      </c>
      <c r="BV40" s="4810">
        <v>1937</v>
      </c>
      <c r="BW40" s="4736" t="s">
        <v>359</v>
      </c>
      <c r="BX40" s="4812" t="s">
        <v>574</v>
      </c>
      <c r="BY40" s="4736" t="s">
        <v>359</v>
      </c>
      <c r="BZ40" s="4810">
        <v>1937</v>
      </c>
      <c r="CA40" s="4736" t="s">
        <v>359</v>
      </c>
      <c r="CB40" s="4812" t="s">
        <v>574</v>
      </c>
      <c r="CC40" s="4736" t="s">
        <v>359</v>
      </c>
      <c r="CD40" s="4810">
        <v>1937</v>
      </c>
      <c r="CE40" s="4736" t="s">
        <v>359</v>
      </c>
      <c r="CF40" s="4812" t="s">
        <v>574</v>
      </c>
      <c r="CG40" s="4736" t="s">
        <v>359</v>
      </c>
      <c r="CH40" s="4810">
        <v>1937</v>
      </c>
      <c r="CI40" s="4736" t="s">
        <v>359</v>
      </c>
      <c r="CJ40" s="4812" t="s">
        <v>574</v>
      </c>
      <c r="CK40" s="4736" t="s">
        <v>359</v>
      </c>
      <c r="CL40" s="4810">
        <v>1937</v>
      </c>
      <c r="CM40" s="4736" t="s">
        <v>359</v>
      </c>
      <c r="CN40" s="4812" t="s">
        <v>574</v>
      </c>
      <c r="CO40" s="4736" t="s">
        <v>359</v>
      </c>
      <c r="CP40" s="4810">
        <v>1937</v>
      </c>
      <c r="CQ40" s="4736" t="s">
        <v>359</v>
      </c>
      <c r="CR40" s="4812" t="s">
        <v>574</v>
      </c>
      <c r="CS40" s="4736" t="s">
        <v>359</v>
      </c>
      <c r="CT40" s="4810">
        <v>1937</v>
      </c>
      <c r="CU40" s="4736" t="s">
        <v>359</v>
      </c>
      <c r="CV40" s="4812" t="s">
        <v>574</v>
      </c>
      <c r="CW40" s="4736" t="s">
        <v>359</v>
      </c>
      <c r="CX40" s="4810">
        <v>1937</v>
      </c>
      <c r="CY40" s="4736" t="s">
        <v>359</v>
      </c>
      <c r="CZ40" s="4812" t="s">
        <v>574</v>
      </c>
      <c r="DA40" s="4736" t="s">
        <v>359</v>
      </c>
      <c r="DB40" s="4810">
        <v>1937</v>
      </c>
      <c r="DC40" s="4736" t="s">
        <v>359</v>
      </c>
      <c r="DD40" s="4812" t="s">
        <v>574</v>
      </c>
      <c r="DE40" s="4736" t="s">
        <v>359</v>
      </c>
      <c r="DF40" s="4810">
        <v>1937</v>
      </c>
      <c r="DG40" s="4736" t="s">
        <v>359</v>
      </c>
      <c r="DH40" s="4812" t="s">
        <v>574</v>
      </c>
      <c r="DI40" s="4736" t="s">
        <v>359</v>
      </c>
      <c r="DJ40" s="4810">
        <v>1937</v>
      </c>
      <c r="DK40" s="4736" t="s">
        <v>359</v>
      </c>
      <c r="DL40" s="4812" t="s">
        <v>574</v>
      </c>
      <c r="DM40" s="4736" t="s">
        <v>359</v>
      </c>
      <c r="DN40" s="4810">
        <v>1937</v>
      </c>
      <c r="DO40" s="4736" t="s">
        <v>359</v>
      </c>
      <c r="DP40" s="4812" t="s">
        <v>574</v>
      </c>
      <c r="DQ40" s="4736" t="s">
        <v>359</v>
      </c>
      <c r="DR40" s="4810">
        <v>1937</v>
      </c>
      <c r="DS40" s="4736" t="s">
        <v>359</v>
      </c>
      <c r="DT40" s="4812" t="s">
        <v>574</v>
      </c>
      <c r="DU40" s="4736" t="s">
        <v>359</v>
      </c>
      <c r="DV40" s="4734">
        <f t="shared" si="1"/>
        <v>30992</v>
      </c>
      <c r="DW40" s="4736" t="s">
        <v>39</v>
      </c>
      <c r="DX40" s="4736" t="s">
        <v>87</v>
      </c>
      <c r="DY40" s="4736" t="s">
        <v>528</v>
      </c>
      <c r="DZ40" s="4736" t="s">
        <v>529</v>
      </c>
      <c r="EA40" s="4736" t="s">
        <v>530</v>
      </c>
      <c r="EB40" s="4679" t="s">
        <v>531</v>
      </c>
      <c r="EC40" s="4736"/>
      <c r="ED40" s="4736" t="s">
        <v>359</v>
      </c>
      <c r="EE40" s="4736" t="s">
        <v>359</v>
      </c>
      <c r="EF40" s="4736" t="s">
        <v>359</v>
      </c>
      <c r="EG40" s="4736" t="s">
        <v>359</v>
      </c>
      <c r="EH40" s="4944" t="s">
        <v>359</v>
      </c>
    </row>
    <row r="41" spans="1:138" ht="168.75" customHeight="1">
      <c r="A41" s="4938" t="s">
        <v>1303</v>
      </c>
      <c r="B41" s="4804">
        <v>0.31</v>
      </c>
      <c r="C41" s="4710" t="s">
        <v>2252</v>
      </c>
      <c r="D41" s="4907">
        <f t="shared" si="2"/>
        <v>3.875E-2</v>
      </c>
      <c r="E41" s="4940" t="s">
        <v>2253</v>
      </c>
      <c r="F41" s="4736" t="s">
        <v>2231</v>
      </c>
      <c r="G41" s="4736" t="s">
        <v>491</v>
      </c>
      <c r="H41" s="4939" t="s">
        <v>26</v>
      </c>
      <c r="I41" s="4719" t="s">
        <v>437</v>
      </c>
      <c r="J41" s="4719" t="s">
        <v>437</v>
      </c>
      <c r="K41" s="4927">
        <v>45245</v>
      </c>
      <c r="L41" s="4806">
        <v>50770</v>
      </c>
      <c r="M41" s="4649">
        <v>0.05</v>
      </c>
      <c r="N41" s="4649">
        <v>0.1</v>
      </c>
      <c r="O41" s="4649">
        <v>0.5</v>
      </c>
      <c r="P41" s="4649">
        <v>0.54</v>
      </c>
      <c r="Q41" s="4649">
        <v>0.57999999999999996</v>
      </c>
      <c r="R41" s="4649">
        <v>0.62</v>
      </c>
      <c r="S41" s="4649">
        <v>0.64</v>
      </c>
      <c r="T41" s="4649">
        <v>0.68</v>
      </c>
      <c r="U41" s="4649">
        <v>0.72</v>
      </c>
      <c r="V41" s="4649">
        <v>0.76</v>
      </c>
      <c r="W41" s="4649">
        <v>0.8</v>
      </c>
      <c r="X41" s="4649">
        <v>0.84</v>
      </c>
      <c r="Y41" s="4649">
        <v>0.88</v>
      </c>
      <c r="Z41" s="4649">
        <v>0.92</v>
      </c>
      <c r="AA41" s="4649">
        <v>0.96</v>
      </c>
      <c r="AB41" s="4649">
        <v>1</v>
      </c>
      <c r="AC41" s="4807">
        <v>1</v>
      </c>
      <c r="AD41" s="4736" t="s">
        <v>359</v>
      </c>
      <c r="AE41" s="4736" t="s">
        <v>1993</v>
      </c>
      <c r="AF41" s="4805">
        <f t="shared" ref="AF41:AF42" si="7">D41/3</f>
        <v>1.2916666666666667E-2</v>
      </c>
      <c r="AG41" s="4736" t="s">
        <v>1994</v>
      </c>
      <c r="AH41" s="4736" t="s">
        <v>1497</v>
      </c>
      <c r="AI41" s="4736" t="s">
        <v>1488</v>
      </c>
      <c r="AJ41" s="4736" t="s">
        <v>1498</v>
      </c>
      <c r="AK41" s="4736" t="s">
        <v>2254</v>
      </c>
      <c r="AL41" s="4736" t="s">
        <v>23</v>
      </c>
      <c r="AM41" s="4361" t="str">
        <f t="shared" si="0"/>
        <v>NO</v>
      </c>
      <c r="AN41" s="4736" t="s">
        <v>437</v>
      </c>
      <c r="AO41" s="4807">
        <v>1</v>
      </c>
      <c r="AP41" s="4958">
        <v>2022</v>
      </c>
      <c r="AQ41" s="4941">
        <v>45245</v>
      </c>
      <c r="AR41" s="4806">
        <v>50770</v>
      </c>
      <c r="AS41" s="4807">
        <v>1</v>
      </c>
      <c r="AT41" s="4807">
        <v>1</v>
      </c>
      <c r="AU41" s="4807">
        <v>1</v>
      </c>
      <c r="AV41" s="4807">
        <v>1</v>
      </c>
      <c r="AW41" s="4807">
        <v>1</v>
      </c>
      <c r="AX41" s="4807">
        <v>1</v>
      </c>
      <c r="AY41" s="4807">
        <v>1</v>
      </c>
      <c r="AZ41" s="4807">
        <v>1</v>
      </c>
      <c r="BA41" s="4807">
        <v>1</v>
      </c>
      <c r="BB41" s="4807">
        <v>1</v>
      </c>
      <c r="BC41" s="4807">
        <v>1</v>
      </c>
      <c r="BD41" s="4807">
        <v>1</v>
      </c>
      <c r="BE41" s="4807">
        <v>1</v>
      </c>
      <c r="BF41" s="4807">
        <v>1</v>
      </c>
      <c r="BG41" s="4807">
        <v>1</v>
      </c>
      <c r="BH41" s="4807">
        <v>1</v>
      </c>
      <c r="BI41" s="4807">
        <v>1</v>
      </c>
      <c r="BJ41" s="4810">
        <v>61</v>
      </c>
      <c r="BK41" s="4810">
        <v>61</v>
      </c>
      <c r="BL41" s="4810" t="s">
        <v>287</v>
      </c>
      <c r="BM41" s="4811">
        <v>7515</v>
      </c>
      <c r="BN41" s="4810">
        <v>61</v>
      </c>
      <c r="BO41" s="4810">
        <v>61</v>
      </c>
      <c r="BP41" s="4812" t="s">
        <v>287</v>
      </c>
      <c r="BQ41" s="4811">
        <v>7515</v>
      </c>
      <c r="BR41" s="4810">
        <v>61</v>
      </c>
      <c r="BS41" s="4736" t="s">
        <v>359</v>
      </c>
      <c r="BT41" s="4812" t="s">
        <v>287</v>
      </c>
      <c r="BU41" s="4736" t="s">
        <v>359</v>
      </c>
      <c r="BV41" s="4810">
        <v>61</v>
      </c>
      <c r="BW41" s="4736" t="s">
        <v>359</v>
      </c>
      <c r="BX41" s="4812" t="s">
        <v>287</v>
      </c>
      <c r="BY41" s="4736" t="s">
        <v>359</v>
      </c>
      <c r="BZ41" s="4810">
        <v>61</v>
      </c>
      <c r="CA41" s="4736" t="s">
        <v>359</v>
      </c>
      <c r="CB41" s="4812" t="s">
        <v>287</v>
      </c>
      <c r="CC41" s="4736" t="s">
        <v>359</v>
      </c>
      <c r="CD41" s="4810">
        <v>61</v>
      </c>
      <c r="CE41" s="4736" t="s">
        <v>359</v>
      </c>
      <c r="CF41" s="4812" t="s">
        <v>287</v>
      </c>
      <c r="CG41" s="4736" t="s">
        <v>359</v>
      </c>
      <c r="CH41" s="4810">
        <v>61</v>
      </c>
      <c r="CI41" s="4736" t="s">
        <v>359</v>
      </c>
      <c r="CJ41" s="4812" t="s">
        <v>287</v>
      </c>
      <c r="CK41" s="4736" t="s">
        <v>359</v>
      </c>
      <c r="CL41" s="4810">
        <v>61</v>
      </c>
      <c r="CM41" s="4736" t="s">
        <v>359</v>
      </c>
      <c r="CN41" s="4812" t="s">
        <v>287</v>
      </c>
      <c r="CO41" s="4736" t="s">
        <v>359</v>
      </c>
      <c r="CP41" s="4810">
        <v>61</v>
      </c>
      <c r="CQ41" s="4736" t="s">
        <v>359</v>
      </c>
      <c r="CR41" s="4812" t="s">
        <v>287</v>
      </c>
      <c r="CS41" s="4736" t="s">
        <v>359</v>
      </c>
      <c r="CT41" s="4810">
        <v>61</v>
      </c>
      <c r="CU41" s="4736" t="s">
        <v>359</v>
      </c>
      <c r="CV41" s="4812" t="s">
        <v>287</v>
      </c>
      <c r="CW41" s="4736" t="s">
        <v>359</v>
      </c>
      <c r="CX41" s="4810">
        <v>61</v>
      </c>
      <c r="CY41" s="4736" t="s">
        <v>359</v>
      </c>
      <c r="CZ41" s="4812" t="s">
        <v>287</v>
      </c>
      <c r="DA41" s="4736" t="s">
        <v>359</v>
      </c>
      <c r="DB41" s="4810">
        <v>61</v>
      </c>
      <c r="DC41" s="4736" t="s">
        <v>359</v>
      </c>
      <c r="DD41" s="4812" t="s">
        <v>287</v>
      </c>
      <c r="DE41" s="4736" t="s">
        <v>359</v>
      </c>
      <c r="DF41" s="4810">
        <v>61</v>
      </c>
      <c r="DG41" s="4736" t="s">
        <v>359</v>
      </c>
      <c r="DH41" s="4812" t="s">
        <v>287</v>
      </c>
      <c r="DI41" s="4736" t="s">
        <v>359</v>
      </c>
      <c r="DJ41" s="4810">
        <v>61</v>
      </c>
      <c r="DK41" s="4736" t="s">
        <v>359</v>
      </c>
      <c r="DL41" s="4812" t="s">
        <v>287</v>
      </c>
      <c r="DM41" s="4736" t="s">
        <v>359</v>
      </c>
      <c r="DN41" s="4810">
        <v>61</v>
      </c>
      <c r="DO41" s="4736" t="s">
        <v>359</v>
      </c>
      <c r="DP41" s="4812" t="s">
        <v>287</v>
      </c>
      <c r="DQ41" s="4736" t="s">
        <v>359</v>
      </c>
      <c r="DR41" s="4810">
        <v>61</v>
      </c>
      <c r="DS41" s="4736" t="s">
        <v>359</v>
      </c>
      <c r="DT41" s="4812" t="s">
        <v>287</v>
      </c>
      <c r="DU41" s="4736" t="s">
        <v>359</v>
      </c>
      <c r="DV41" s="4734">
        <f t="shared" si="1"/>
        <v>976</v>
      </c>
      <c r="DW41" s="4736" t="s">
        <v>39</v>
      </c>
      <c r="DX41" s="4736" t="s">
        <v>535</v>
      </c>
      <c r="DY41" s="4736" t="s">
        <v>536</v>
      </c>
      <c r="DZ41" s="4736" t="s">
        <v>1995</v>
      </c>
      <c r="EA41" s="4736" t="s">
        <v>538</v>
      </c>
      <c r="EB41" s="4679" t="s">
        <v>1996</v>
      </c>
      <c r="EC41" s="4736" t="s">
        <v>2255</v>
      </c>
      <c r="ED41" s="4736" t="s">
        <v>2312</v>
      </c>
      <c r="EE41" s="4736" t="s">
        <v>2257</v>
      </c>
      <c r="EF41" s="4736" t="s">
        <v>2258</v>
      </c>
      <c r="EG41" s="4736" t="s">
        <v>2259</v>
      </c>
      <c r="EH41" s="4625" t="s">
        <v>2260</v>
      </c>
    </row>
    <row r="42" spans="1:138" ht="168.75" customHeight="1">
      <c r="A42" s="4938" t="s">
        <v>1303</v>
      </c>
      <c r="B42" s="4804">
        <v>0.31</v>
      </c>
      <c r="C42" s="4710" t="s">
        <v>2252</v>
      </c>
      <c r="D42" s="4907">
        <f t="shared" si="2"/>
        <v>3.875E-2</v>
      </c>
      <c r="E42" s="4940" t="s">
        <v>2253</v>
      </c>
      <c r="F42" s="4736" t="s">
        <v>2231</v>
      </c>
      <c r="G42" s="4736" t="s">
        <v>491</v>
      </c>
      <c r="H42" s="4939" t="s">
        <v>26</v>
      </c>
      <c r="I42" s="4719" t="s">
        <v>437</v>
      </c>
      <c r="J42" s="4719" t="s">
        <v>437</v>
      </c>
      <c r="K42" s="4927">
        <v>45245</v>
      </c>
      <c r="L42" s="4806">
        <v>50770</v>
      </c>
      <c r="M42" s="4649">
        <v>0.05</v>
      </c>
      <c r="N42" s="4649">
        <v>0.1</v>
      </c>
      <c r="O42" s="4649">
        <v>0.5</v>
      </c>
      <c r="P42" s="4649">
        <v>0.54</v>
      </c>
      <c r="Q42" s="4649">
        <v>0.57999999999999996</v>
      </c>
      <c r="R42" s="4649">
        <v>0.62</v>
      </c>
      <c r="S42" s="4649">
        <v>0.64</v>
      </c>
      <c r="T42" s="4649">
        <v>0.68</v>
      </c>
      <c r="U42" s="4649">
        <v>0.72</v>
      </c>
      <c r="V42" s="4649">
        <v>0.76</v>
      </c>
      <c r="W42" s="4649">
        <v>0.8</v>
      </c>
      <c r="X42" s="4649">
        <v>0.84</v>
      </c>
      <c r="Y42" s="4649">
        <v>0.88</v>
      </c>
      <c r="Z42" s="4649">
        <v>0.92</v>
      </c>
      <c r="AA42" s="4649">
        <v>0.96</v>
      </c>
      <c r="AB42" s="4649">
        <v>1</v>
      </c>
      <c r="AC42" s="4807">
        <v>1</v>
      </c>
      <c r="AD42" s="4736" t="s">
        <v>359</v>
      </c>
      <c r="AE42" s="4736" t="s">
        <v>2313</v>
      </c>
      <c r="AF42" s="4805">
        <f t="shared" si="7"/>
        <v>1.2916666666666667E-2</v>
      </c>
      <c r="AG42" s="4736" t="s">
        <v>2314</v>
      </c>
      <c r="AH42" s="4736" t="s">
        <v>2315</v>
      </c>
      <c r="AI42" s="4736" t="s">
        <v>1310</v>
      </c>
      <c r="AJ42" s="4736" t="s">
        <v>375</v>
      </c>
      <c r="AK42" s="4736" t="s">
        <v>1505</v>
      </c>
      <c r="AL42" s="4736" t="s">
        <v>20</v>
      </c>
      <c r="AM42" s="4361" t="str">
        <f t="shared" si="0"/>
        <v>NO</v>
      </c>
      <c r="AN42" s="4736" t="s">
        <v>437</v>
      </c>
      <c r="AO42" s="4736" t="s">
        <v>437</v>
      </c>
      <c r="AP42" s="4736" t="s">
        <v>437</v>
      </c>
      <c r="AQ42" s="4941">
        <v>45245</v>
      </c>
      <c r="AR42" s="4806">
        <v>50770</v>
      </c>
      <c r="AS42" s="4942">
        <v>20000</v>
      </c>
      <c r="AT42" s="4942">
        <v>20400</v>
      </c>
      <c r="AU42" s="4942">
        <v>20808</v>
      </c>
      <c r="AV42" s="4942">
        <v>21224</v>
      </c>
      <c r="AW42" s="4942">
        <v>21649</v>
      </c>
      <c r="AX42" s="4942">
        <v>22082</v>
      </c>
      <c r="AY42" s="4942">
        <v>22523</v>
      </c>
      <c r="AZ42" s="4736">
        <v>22974</v>
      </c>
      <c r="BA42" s="4942">
        <v>23433</v>
      </c>
      <c r="BB42" s="4942">
        <v>23902</v>
      </c>
      <c r="BC42" s="4942">
        <v>24380</v>
      </c>
      <c r="BD42" s="4942">
        <v>24867</v>
      </c>
      <c r="BE42" s="4942">
        <v>25365</v>
      </c>
      <c r="BF42" s="4942">
        <v>25872</v>
      </c>
      <c r="BG42" s="4942">
        <v>26390</v>
      </c>
      <c r="BH42" s="4942">
        <v>26917</v>
      </c>
      <c r="BI42" s="4942">
        <f>SUM(AS42:BH42)</f>
        <v>372786</v>
      </c>
      <c r="BJ42" s="4810">
        <v>717</v>
      </c>
      <c r="BK42" s="4810">
        <v>717</v>
      </c>
      <c r="BL42" s="4810" t="s">
        <v>1506</v>
      </c>
      <c r="BM42" s="4811">
        <v>7521</v>
      </c>
      <c r="BN42" s="4810">
        <v>3000</v>
      </c>
      <c r="BO42" s="4810">
        <v>3000</v>
      </c>
      <c r="BP42" s="4812" t="s">
        <v>1506</v>
      </c>
      <c r="BQ42" s="4811">
        <v>7521</v>
      </c>
      <c r="BR42" s="4810">
        <v>3000</v>
      </c>
      <c r="BS42" s="4736"/>
      <c r="BT42" s="4812" t="s">
        <v>1506</v>
      </c>
      <c r="BU42" s="4736"/>
      <c r="BV42" s="4810">
        <v>3000</v>
      </c>
      <c r="BW42" s="4736"/>
      <c r="BX42" s="4812" t="s">
        <v>1506</v>
      </c>
      <c r="BY42" s="4736"/>
      <c r="BZ42" s="4810">
        <v>3000</v>
      </c>
      <c r="CA42" s="4736"/>
      <c r="CB42" s="4812" t="s">
        <v>1506</v>
      </c>
      <c r="CC42" s="4736"/>
      <c r="CD42" s="4810">
        <v>3000</v>
      </c>
      <c r="CE42" s="4736"/>
      <c r="CF42" s="4812" t="s">
        <v>1506</v>
      </c>
      <c r="CG42" s="4736"/>
      <c r="CH42" s="4810">
        <v>3000</v>
      </c>
      <c r="CI42" s="4736"/>
      <c r="CJ42" s="4812" t="s">
        <v>1506</v>
      </c>
      <c r="CK42" s="4736"/>
      <c r="CL42" s="4810">
        <v>3000</v>
      </c>
      <c r="CM42" s="4736"/>
      <c r="CN42" s="4812" t="s">
        <v>1506</v>
      </c>
      <c r="CO42" s="4736"/>
      <c r="CP42" s="4810">
        <v>3000</v>
      </c>
      <c r="CQ42" s="4736"/>
      <c r="CR42" s="4812" t="s">
        <v>1506</v>
      </c>
      <c r="CS42" s="4736"/>
      <c r="CT42" s="4810">
        <v>3000</v>
      </c>
      <c r="CU42" s="4736"/>
      <c r="CV42" s="4812" t="s">
        <v>1506</v>
      </c>
      <c r="CW42" s="4736"/>
      <c r="CX42" s="4810">
        <v>3000</v>
      </c>
      <c r="CY42" s="4736"/>
      <c r="CZ42" s="4812" t="s">
        <v>1506</v>
      </c>
      <c r="DA42" s="4736"/>
      <c r="DB42" s="4810">
        <v>3000</v>
      </c>
      <c r="DC42" s="4736"/>
      <c r="DD42" s="4812" t="s">
        <v>1506</v>
      </c>
      <c r="DE42" s="4736"/>
      <c r="DF42" s="4810">
        <v>3000</v>
      </c>
      <c r="DG42" s="4736"/>
      <c r="DH42" s="4812" t="s">
        <v>1506</v>
      </c>
      <c r="DI42" s="4736"/>
      <c r="DJ42" s="4810">
        <v>3000</v>
      </c>
      <c r="DK42" s="4736"/>
      <c r="DL42" s="4812" t="s">
        <v>1506</v>
      </c>
      <c r="DM42" s="4736"/>
      <c r="DN42" s="4810">
        <v>3000</v>
      </c>
      <c r="DO42" s="4736"/>
      <c r="DP42" s="4812" t="s">
        <v>1506</v>
      </c>
      <c r="DQ42" s="4736"/>
      <c r="DR42" s="4810">
        <v>3000</v>
      </c>
      <c r="DS42" s="4736"/>
      <c r="DT42" s="4812" t="s">
        <v>1506</v>
      </c>
      <c r="DU42" s="4736"/>
      <c r="DV42" s="4734">
        <f t="shared" si="1"/>
        <v>45717</v>
      </c>
      <c r="DW42" s="4736" t="s">
        <v>39</v>
      </c>
      <c r="DX42" s="4736" t="s">
        <v>89</v>
      </c>
      <c r="DY42" s="4736" t="s">
        <v>548</v>
      </c>
      <c r="DZ42" s="4736" t="s">
        <v>2316</v>
      </c>
      <c r="EA42" s="4687">
        <v>3165342276</v>
      </c>
      <c r="EB42" s="4679" t="s">
        <v>2317</v>
      </c>
      <c r="EC42" s="4736" t="s">
        <v>1148</v>
      </c>
      <c r="ED42" s="4736" t="s">
        <v>1343</v>
      </c>
      <c r="EE42" s="4736" t="s">
        <v>2216</v>
      </c>
      <c r="EF42" s="4736" t="s">
        <v>1356</v>
      </c>
      <c r="EG42" s="4736"/>
      <c r="EH42" s="4625" t="s">
        <v>2217</v>
      </c>
    </row>
    <row r="43" spans="1:138" ht="168.75" customHeight="1">
      <c r="A43" s="4938" t="s">
        <v>1303</v>
      </c>
      <c r="B43" s="4804">
        <v>0.31</v>
      </c>
      <c r="C43" s="4939" t="s">
        <v>2003</v>
      </c>
      <c r="D43" s="4907">
        <f t="shared" si="2"/>
        <v>3.875E-2</v>
      </c>
      <c r="E43" s="4940" t="s">
        <v>2263</v>
      </c>
      <c r="F43" s="4736" t="s">
        <v>1522</v>
      </c>
      <c r="G43" s="4736" t="s">
        <v>11</v>
      </c>
      <c r="H43" s="4710" t="s">
        <v>26</v>
      </c>
      <c r="I43" s="4907" t="s">
        <v>437</v>
      </c>
      <c r="J43" s="4719" t="s">
        <v>437</v>
      </c>
      <c r="K43" s="4927">
        <v>45245</v>
      </c>
      <c r="L43" s="4806">
        <v>50770</v>
      </c>
      <c r="M43" s="4649">
        <v>0.05</v>
      </c>
      <c r="N43" s="4649">
        <v>0.1</v>
      </c>
      <c r="O43" s="4649">
        <v>0.5</v>
      </c>
      <c r="P43" s="4649">
        <v>0.54</v>
      </c>
      <c r="Q43" s="4649">
        <v>0.57999999999999996</v>
      </c>
      <c r="R43" s="4649">
        <v>0.62</v>
      </c>
      <c r="S43" s="4649">
        <v>0.64</v>
      </c>
      <c r="T43" s="4649">
        <v>0.68</v>
      </c>
      <c r="U43" s="4649">
        <v>0.72</v>
      </c>
      <c r="V43" s="4649">
        <v>0.76</v>
      </c>
      <c r="W43" s="4649">
        <v>0.8</v>
      </c>
      <c r="X43" s="4649">
        <v>0.84</v>
      </c>
      <c r="Y43" s="4649">
        <v>0.88</v>
      </c>
      <c r="Z43" s="4649">
        <v>0.92</v>
      </c>
      <c r="AA43" s="4649">
        <v>0.96</v>
      </c>
      <c r="AB43" s="4649">
        <v>1</v>
      </c>
      <c r="AC43" s="4807">
        <v>1</v>
      </c>
      <c r="AD43" s="4736"/>
      <c r="AE43" s="4612" t="s">
        <v>2005</v>
      </c>
      <c r="AF43" s="4805">
        <f>D43/3</f>
        <v>1.2916666666666667E-2</v>
      </c>
      <c r="AG43" s="4736" t="s">
        <v>2006</v>
      </c>
      <c r="AH43" s="4736" t="s">
        <v>1535</v>
      </c>
      <c r="AI43" s="4736" t="s">
        <v>1310</v>
      </c>
      <c r="AJ43" s="4736" t="s">
        <v>1527</v>
      </c>
      <c r="AK43" s="4736" t="s">
        <v>11</v>
      </c>
      <c r="AL43" s="4736" t="s">
        <v>26</v>
      </c>
      <c r="AM43" s="4361" t="str">
        <f t="shared" si="0"/>
        <v>NO</v>
      </c>
      <c r="AN43" s="4736" t="s">
        <v>437</v>
      </c>
      <c r="AO43" s="4805">
        <v>0.1875</v>
      </c>
      <c r="AP43" s="4736">
        <v>2023</v>
      </c>
      <c r="AQ43" s="4806">
        <v>45245</v>
      </c>
      <c r="AR43" s="4806">
        <v>50770</v>
      </c>
      <c r="AS43" s="4805">
        <v>0.1875</v>
      </c>
      <c r="AT43" s="4807">
        <v>0.25</v>
      </c>
      <c r="AU43" s="4805">
        <v>0.3125</v>
      </c>
      <c r="AV43" s="4805">
        <v>0.375</v>
      </c>
      <c r="AW43" s="4805">
        <v>0.4375</v>
      </c>
      <c r="AX43" s="4807">
        <v>0.5</v>
      </c>
      <c r="AY43" s="4805">
        <v>0.5625</v>
      </c>
      <c r="AZ43" s="4805">
        <v>0.625</v>
      </c>
      <c r="BA43" s="4805">
        <v>0.6875</v>
      </c>
      <c r="BB43" s="4807">
        <v>0.75</v>
      </c>
      <c r="BC43" s="4805">
        <v>0.8125</v>
      </c>
      <c r="BD43" s="4805">
        <v>0.875</v>
      </c>
      <c r="BE43" s="4805">
        <v>0.9375</v>
      </c>
      <c r="BF43" s="4807">
        <v>1</v>
      </c>
      <c r="BG43" s="4736"/>
      <c r="BH43" s="4736"/>
      <c r="BI43" s="4807">
        <v>1</v>
      </c>
      <c r="BJ43" s="4810">
        <v>13</v>
      </c>
      <c r="BK43" s="4810">
        <v>13</v>
      </c>
      <c r="BL43" s="4810" t="s">
        <v>574</v>
      </c>
      <c r="BM43" s="4811">
        <v>7692</v>
      </c>
      <c r="BN43" s="4810">
        <v>14</v>
      </c>
      <c r="BO43" s="4810">
        <v>14</v>
      </c>
      <c r="BP43" s="4812" t="s">
        <v>574</v>
      </c>
      <c r="BQ43" s="4811">
        <v>7692</v>
      </c>
      <c r="BR43" s="4810">
        <v>16</v>
      </c>
      <c r="BS43" s="4736"/>
      <c r="BT43" s="4812" t="s">
        <v>574</v>
      </c>
      <c r="BU43" s="4736"/>
      <c r="BV43" s="4810">
        <v>17</v>
      </c>
      <c r="BW43" s="4736"/>
      <c r="BX43" s="4812" t="s">
        <v>574</v>
      </c>
      <c r="BY43" s="4736"/>
      <c r="BZ43" s="4810">
        <v>18</v>
      </c>
      <c r="CA43" s="4736"/>
      <c r="CB43" s="4812" t="s">
        <v>574</v>
      </c>
      <c r="CC43" s="4736"/>
      <c r="CD43" s="4810">
        <v>20</v>
      </c>
      <c r="CE43" s="4736"/>
      <c r="CF43" s="4812" t="s">
        <v>574</v>
      </c>
      <c r="CG43" s="4736"/>
      <c r="CH43" s="4810">
        <v>22</v>
      </c>
      <c r="CI43" s="4736"/>
      <c r="CJ43" s="4812" t="s">
        <v>574</v>
      </c>
      <c r="CK43" s="4736"/>
      <c r="CL43" s="4810">
        <v>25</v>
      </c>
      <c r="CM43" s="4736"/>
      <c r="CN43" s="4812" t="s">
        <v>574</v>
      </c>
      <c r="CO43" s="4736"/>
      <c r="CP43" s="4810">
        <v>27</v>
      </c>
      <c r="CQ43" s="4736"/>
      <c r="CR43" s="4812" t="s">
        <v>574</v>
      </c>
      <c r="CS43" s="4736"/>
      <c r="CT43" s="4810">
        <v>30</v>
      </c>
      <c r="CU43" s="4736"/>
      <c r="CV43" s="4812" t="s">
        <v>574</v>
      </c>
      <c r="CW43" s="4736"/>
      <c r="CX43" s="4810">
        <v>35</v>
      </c>
      <c r="CY43" s="4736"/>
      <c r="CZ43" s="4812" t="s">
        <v>574</v>
      </c>
      <c r="DA43" s="4736"/>
      <c r="DB43" s="4810">
        <v>39</v>
      </c>
      <c r="DC43" s="4736"/>
      <c r="DD43" s="4812" t="s">
        <v>574</v>
      </c>
      <c r="DE43" s="4736"/>
      <c r="DF43" s="4810">
        <v>44</v>
      </c>
      <c r="DG43" s="4736"/>
      <c r="DH43" s="4812" t="s">
        <v>574</v>
      </c>
      <c r="DI43" s="4736"/>
      <c r="DJ43" s="4810">
        <v>50</v>
      </c>
      <c r="DK43" s="4736"/>
      <c r="DL43" s="4812" t="s">
        <v>574</v>
      </c>
      <c r="DM43" s="4736"/>
      <c r="DN43" s="4810"/>
      <c r="DO43" s="4736"/>
      <c r="DP43" s="4812"/>
      <c r="DQ43" s="4736"/>
      <c r="DR43" s="4810"/>
      <c r="DS43" s="4736"/>
      <c r="DT43" s="4812"/>
      <c r="DU43" s="4736"/>
      <c r="DV43" s="4734">
        <f t="shared" si="1"/>
        <v>370</v>
      </c>
      <c r="DW43" s="4736" t="s">
        <v>288</v>
      </c>
      <c r="DX43" s="4736" t="s">
        <v>289</v>
      </c>
      <c r="DY43" s="4736" t="s">
        <v>290</v>
      </c>
      <c r="DZ43" s="4736" t="s">
        <v>1376</v>
      </c>
      <c r="EA43" s="4736">
        <v>3779595</v>
      </c>
      <c r="EB43" s="4616" t="s">
        <v>1377</v>
      </c>
      <c r="EC43" s="4736"/>
      <c r="ED43" s="4736"/>
      <c r="EE43" s="4736"/>
      <c r="EF43" s="4736"/>
      <c r="EG43" s="4736"/>
      <c r="EH43" s="4959"/>
    </row>
    <row r="44" spans="1:138" ht="168.75" customHeight="1">
      <c r="A44" s="4938" t="s">
        <v>1303</v>
      </c>
      <c r="B44" s="4804">
        <v>0.31</v>
      </c>
      <c r="C44" s="4710" t="s">
        <v>2003</v>
      </c>
      <c r="D44" s="4907">
        <f t="shared" si="2"/>
        <v>3.875E-2</v>
      </c>
      <c r="E44" s="4940" t="s">
        <v>2263</v>
      </c>
      <c r="F44" s="4736" t="s">
        <v>1522</v>
      </c>
      <c r="G44" s="4736" t="s">
        <v>11</v>
      </c>
      <c r="H44" s="4710" t="s">
        <v>26</v>
      </c>
      <c r="I44" s="4907" t="s">
        <v>437</v>
      </c>
      <c r="J44" s="4719" t="s">
        <v>437</v>
      </c>
      <c r="K44" s="4927">
        <v>45245</v>
      </c>
      <c r="L44" s="4806">
        <v>50770</v>
      </c>
      <c r="M44" s="4649">
        <v>0.05</v>
      </c>
      <c r="N44" s="4649">
        <v>0.1</v>
      </c>
      <c r="O44" s="4649">
        <v>0.5</v>
      </c>
      <c r="P44" s="4649">
        <v>0.54</v>
      </c>
      <c r="Q44" s="4649">
        <v>0.57999999999999996</v>
      </c>
      <c r="R44" s="4649">
        <v>0.62</v>
      </c>
      <c r="S44" s="4649">
        <v>0.64</v>
      </c>
      <c r="T44" s="4649">
        <v>0.68</v>
      </c>
      <c r="U44" s="4649">
        <v>0.72</v>
      </c>
      <c r="V44" s="4649">
        <v>0.76</v>
      </c>
      <c r="W44" s="4649">
        <v>0.8</v>
      </c>
      <c r="X44" s="4649">
        <v>0.84</v>
      </c>
      <c r="Y44" s="4649">
        <v>0.88</v>
      </c>
      <c r="Z44" s="4649">
        <v>0.92</v>
      </c>
      <c r="AA44" s="4649">
        <v>0.96</v>
      </c>
      <c r="AB44" s="4649">
        <v>1</v>
      </c>
      <c r="AC44" s="4807">
        <v>1</v>
      </c>
      <c r="AD44" s="4736" t="s">
        <v>1523</v>
      </c>
      <c r="AE44" s="4612" t="s">
        <v>2007</v>
      </c>
      <c r="AF44" s="4805">
        <f t="shared" ref="AF44:AF45" si="8">D44/3</f>
        <v>1.2916666666666667E-2</v>
      </c>
      <c r="AG44" s="4736" t="s">
        <v>2008</v>
      </c>
      <c r="AH44" s="4736" t="s">
        <v>2009</v>
      </c>
      <c r="AI44" s="4736" t="s">
        <v>1310</v>
      </c>
      <c r="AJ44" s="4736" t="s">
        <v>1527</v>
      </c>
      <c r="AK44" s="4736" t="s">
        <v>635</v>
      </c>
      <c r="AL44" s="4736" t="s">
        <v>20</v>
      </c>
      <c r="AM44" s="4361" t="str">
        <f t="shared" ref="AM44:AM75" si="9">IF(ISNUMBER(SEARCH("ND",AN44)),"NO","SI")</f>
        <v>NO</v>
      </c>
      <c r="AN44" s="4736" t="s">
        <v>437</v>
      </c>
      <c r="AO44" s="4807" t="s">
        <v>437</v>
      </c>
      <c r="AP44" s="4736" t="s">
        <v>437</v>
      </c>
      <c r="AQ44" s="4806">
        <v>45292</v>
      </c>
      <c r="AR44" s="4806">
        <v>50770</v>
      </c>
      <c r="AS44" s="4736"/>
      <c r="AT44" s="4736">
        <v>100</v>
      </c>
      <c r="AU44" s="4736">
        <v>100</v>
      </c>
      <c r="AV44" s="4736">
        <v>100</v>
      </c>
      <c r="AW44" s="4736">
        <v>100</v>
      </c>
      <c r="AX44" s="4736">
        <v>100</v>
      </c>
      <c r="AY44" s="4736">
        <v>100</v>
      </c>
      <c r="AZ44" s="4736">
        <v>100</v>
      </c>
      <c r="BA44" s="4736">
        <v>100</v>
      </c>
      <c r="BB44" s="4736">
        <v>100</v>
      </c>
      <c r="BC44" s="4736">
        <v>100</v>
      </c>
      <c r="BD44" s="4736">
        <v>100</v>
      </c>
      <c r="BE44" s="4736">
        <v>100</v>
      </c>
      <c r="BF44" s="4736">
        <v>100</v>
      </c>
      <c r="BG44" s="4736">
        <v>100</v>
      </c>
      <c r="BH44" s="4736">
        <v>100</v>
      </c>
      <c r="BI44" s="4958">
        <f>SUM(AS44:BH44)</f>
        <v>1500</v>
      </c>
      <c r="BJ44" s="4810"/>
      <c r="BK44" s="4810"/>
      <c r="BL44" s="4810"/>
      <c r="BM44" s="4811"/>
      <c r="BN44" s="4810">
        <v>49</v>
      </c>
      <c r="BO44" s="4810">
        <v>49</v>
      </c>
      <c r="BP44" s="4812" t="s">
        <v>574</v>
      </c>
      <c r="BQ44" s="4811">
        <v>7695</v>
      </c>
      <c r="BR44" s="4810">
        <v>49</v>
      </c>
      <c r="BS44" s="4736" t="s">
        <v>359</v>
      </c>
      <c r="BT44" s="4812" t="s">
        <v>574</v>
      </c>
      <c r="BU44" s="4736" t="s">
        <v>359</v>
      </c>
      <c r="BV44" s="4810">
        <v>49</v>
      </c>
      <c r="BW44" s="4736" t="s">
        <v>359</v>
      </c>
      <c r="BX44" s="4812" t="s">
        <v>574</v>
      </c>
      <c r="BY44" s="4736" t="s">
        <v>359</v>
      </c>
      <c r="BZ44" s="4810">
        <v>49</v>
      </c>
      <c r="CA44" s="4736" t="s">
        <v>359</v>
      </c>
      <c r="CB44" s="4812" t="s">
        <v>574</v>
      </c>
      <c r="CC44" s="4736" t="s">
        <v>359</v>
      </c>
      <c r="CD44" s="4810">
        <v>49</v>
      </c>
      <c r="CE44" s="4736" t="s">
        <v>359</v>
      </c>
      <c r="CF44" s="4812" t="s">
        <v>574</v>
      </c>
      <c r="CG44" s="4736" t="s">
        <v>359</v>
      </c>
      <c r="CH44" s="4810">
        <v>49</v>
      </c>
      <c r="CI44" s="4736" t="s">
        <v>359</v>
      </c>
      <c r="CJ44" s="4812" t="s">
        <v>574</v>
      </c>
      <c r="CK44" s="4736" t="s">
        <v>359</v>
      </c>
      <c r="CL44" s="4810">
        <v>49</v>
      </c>
      <c r="CM44" s="4736" t="s">
        <v>359</v>
      </c>
      <c r="CN44" s="4812" t="s">
        <v>574</v>
      </c>
      <c r="CO44" s="4736" t="s">
        <v>359</v>
      </c>
      <c r="CP44" s="4810">
        <v>49</v>
      </c>
      <c r="CQ44" s="4736" t="s">
        <v>359</v>
      </c>
      <c r="CR44" s="4812" t="s">
        <v>574</v>
      </c>
      <c r="CS44" s="4736" t="s">
        <v>359</v>
      </c>
      <c r="CT44" s="4810">
        <v>49</v>
      </c>
      <c r="CU44" s="4736" t="s">
        <v>359</v>
      </c>
      <c r="CV44" s="4812" t="s">
        <v>574</v>
      </c>
      <c r="CW44" s="4736" t="s">
        <v>359</v>
      </c>
      <c r="CX44" s="4810">
        <v>49</v>
      </c>
      <c r="CY44" s="4736" t="s">
        <v>359</v>
      </c>
      <c r="CZ44" s="4812" t="s">
        <v>574</v>
      </c>
      <c r="DA44" s="4736" t="s">
        <v>359</v>
      </c>
      <c r="DB44" s="4810">
        <v>49</v>
      </c>
      <c r="DC44" s="4736" t="s">
        <v>359</v>
      </c>
      <c r="DD44" s="4812" t="s">
        <v>574</v>
      </c>
      <c r="DE44" s="4736" t="s">
        <v>359</v>
      </c>
      <c r="DF44" s="4810">
        <v>49</v>
      </c>
      <c r="DG44" s="4736" t="s">
        <v>359</v>
      </c>
      <c r="DH44" s="4812" t="s">
        <v>574</v>
      </c>
      <c r="DI44" s="4736" t="s">
        <v>359</v>
      </c>
      <c r="DJ44" s="4810">
        <v>49</v>
      </c>
      <c r="DK44" s="4736" t="s">
        <v>359</v>
      </c>
      <c r="DL44" s="4812" t="s">
        <v>574</v>
      </c>
      <c r="DM44" s="4736" t="s">
        <v>359</v>
      </c>
      <c r="DN44" s="4810">
        <v>49</v>
      </c>
      <c r="DO44" s="4736" t="s">
        <v>359</v>
      </c>
      <c r="DP44" s="4812" t="s">
        <v>574</v>
      </c>
      <c r="DQ44" s="4736" t="s">
        <v>359</v>
      </c>
      <c r="DR44" s="4810">
        <v>49</v>
      </c>
      <c r="DS44" s="4736" t="s">
        <v>359</v>
      </c>
      <c r="DT44" s="4812" t="s">
        <v>574</v>
      </c>
      <c r="DU44" s="4736" t="s">
        <v>359</v>
      </c>
      <c r="DV44" s="4734">
        <f t="shared" ref="DV44:DV78" si="10">BJ44+BN44+BR44+BV44+BZ44+CD44+CH44+CL44+CP44+CT44+CX44+DB44+DF44+DJ44+DN44+DR44</f>
        <v>735</v>
      </c>
      <c r="DW44" s="4736" t="s">
        <v>288</v>
      </c>
      <c r="DX44" s="4736" t="s">
        <v>289</v>
      </c>
      <c r="DY44" s="4736" t="s">
        <v>290</v>
      </c>
      <c r="DZ44" s="4736" t="s">
        <v>1376</v>
      </c>
      <c r="EA44" s="4736">
        <v>3779595</v>
      </c>
      <c r="EB44" s="4616" t="s">
        <v>1377</v>
      </c>
      <c r="EC44" s="4736" t="s">
        <v>359</v>
      </c>
      <c r="ED44" s="4736" t="s">
        <v>359</v>
      </c>
      <c r="EE44" s="4736" t="s">
        <v>359</v>
      </c>
      <c r="EF44" s="4736" t="s">
        <v>359</v>
      </c>
      <c r="EG44" s="4736" t="s">
        <v>359</v>
      </c>
      <c r="EH44" s="4959"/>
    </row>
    <row r="45" spans="1:138" ht="142.5" customHeight="1">
      <c r="A45" s="4938" t="s">
        <v>1303</v>
      </c>
      <c r="B45" s="4804">
        <v>0.31</v>
      </c>
      <c r="C45" s="4939" t="s">
        <v>2003</v>
      </c>
      <c r="D45" s="4907">
        <f t="shared" si="2"/>
        <v>3.875E-2</v>
      </c>
      <c r="E45" s="4940" t="s">
        <v>2263</v>
      </c>
      <c r="F45" s="4736" t="s">
        <v>1522</v>
      </c>
      <c r="G45" s="4736" t="s">
        <v>11</v>
      </c>
      <c r="H45" s="4710" t="s">
        <v>26</v>
      </c>
      <c r="I45" s="4907" t="s">
        <v>437</v>
      </c>
      <c r="J45" s="4719" t="s">
        <v>437</v>
      </c>
      <c r="K45" s="4927">
        <v>45245</v>
      </c>
      <c r="L45" s="4806">
        <v>50770</v>
      </c>
      <c r="M45" s="4649">
        <v>0.05</v>
      </c>
      <c r="N45" s="4649">
        <v>0.1</v>
      </c>
      <c r="O45" s="4649">
        <v>0.5</v>
      </c>
      <c r="P45" s="4649">
        <v>0.54</v>
      </c>
      <c r="Q45" s="4649">
        <v>0.57999999999999996</v>
      </c>
      <c r="R45" s="4649">
        <v>0.62</v>
      </c>
      <c r="S45" s="4649">
        <v>0.64</v>
      </c>
      <c r="T45" s="4649">
        <v>0.68</v>
      </c>
      <c r="U45" s="4649">
        <v>0.72</v>
      </c>
      <c r="V45" s="4649">
        <v>0.76</v>
      </c>
      <c r="W45" s="4649">
        <v>0.8</v>
      </c>
      <c r="X45" s="4649">
        <v>0.84</v>
      </c>
      <c r="Y45" s="4649">
        <v>0.88</v>
      </c>
      <c r="Z45" s="4649">
        <v>0.92</v>
      </c>
      <c r="AA45" s="4649">
        <v>0.96</v>
      </c>
      <c r="AB45" s="4649">
        <v>1</v>
      </c>
      <c r="AC45" s="4807">
        <v>1</v>
      </c>
      <c r="AD45" s="4736"/>
      <c r="AE45" s="4736" t="s">
        <v>2010</v>
      </c>
      <c r="AF45" s="4805">
        <f t="shared" si="8"/>
        <v>1.2916666666666667E-2</v>
      </c>
      <c r="AG45" s="4736" t="s">
        <v>2011</v>
      </c>
      <c r="AH45" s="4736" t="s">
        <v>2264</v>
      </c>
      <c r="AI45" s="4736" t="s">
        <v>1310</v>
      </c>
      <c r="AJ45" s="4736" t="s">
        <v>2013</v>
      </c>
      <c r="AK45" s="4736" t="s">
        <v>14</v>
      </c>
      <c r="AL45" s="4736" t="s">
        <v>26</v>
      </c>
      <c r="AM45" s="4361" t="str">
        <f t="shared" si="9"/>
        <v>NO</v>
      </c>
      <c r="AN45" s="4736" t="s">
        <v>437</v>
      </c>
      <c r="AO45" s="4805">
        <v>5.8799999999999998E-2</v>
      </c>
      <c r="AP45" s="4736">
        <v>2022</v>
      </c>
      <c r="AQ45" s="4806">
        <v>45245</v>
      </c>
      <c r="AR45" s="4806">
        <v>50770</v>
      </c>
      <c r="AS45" s="4805">
        <v>0.1176</v>
      </c>
      <c r="AT45" s="4805">
        <v>0.1764</v>
      </c>
      <c r="AU45" s="4805">
        <v>0.23519999999999999</v>
      </c>
      <c r="AV45" s="4805">
        <v>0.29399999999999998</v>
      </c>
      <c r="AW45" s="4805">
        <v>0.3528</v>
      </c>
      <c r="AX45" s="4805">
        <v>0.41160000000000002</v>
      </c>
      <c r="AY45" s="4805">
        <v>0.47039999999999998</v>
      </c>
      <c r="AZ45" s="4805">
        <v>0.5292</v>
      </c>
      <c r="BA45" s="4805">
        <v>0.58079999999999998</v>
      </c>
      <c r="BB45" s="4805">
        <v>0.64680000000000004</v>
      </c>
      <c r="BC45" s="4805">
        <v>0.7056</v>
      </c>
      <c r="BD45" s="4805">
        <v>0.76439999999999997</v>
      </c>
      <c r="BE45" s="4805">
        <v>0.82320000000000004</v>
      </c>
      <c r="BF45" s="4805">
        <v>0.88200000000000001</v>
      </c>
      <c r="BG45" s="4807">
        <v>0.94</v>
      </c>
      <c r="BH45" s="4807">
        <v>1</v>
      </c>
      <c r="BI45" s="4807">
        <v>1</v>
      </c>
      <c r="BJ45" s="4810">
        <v>14</v>
      </c>
      <c r="BK45" s="4810">
        <v>14</v>
      </c>
      <c r="BL45" s="4810" t="s">
        <v>574</v>
      </c>
      <c r="BM45" s="4811">
        <v>7695</v>
      </c>
      <c r="BN45" s="4810">
        <v>49</v>
      </c>
      <c r="BO45" s="4810">
        <v>49</v>
      </c>
      <c r="BP45" s="4812" t="s">
        <v>574</v>
      </c>
      <c r="BQ45" s="4811">
        <v>7695</v>
      </c>
      <c r="BR45" s="4810">
        <v>54</v>
      </c>
      <c r="BS45" s="4736" t="s">
        <v>359</v>
      </c>
      <c r="BT45" s="4812" t="s">
        <v>574</v>
      </c>
      <c r="BU45" s="4736" t="s">
        <v>359</v>
      </c>
      <c r="BV45" s="4810">
        <v>59</v>
      </c>
      <c r="BW45" s="4736" t="s">
        <v>359</v>
      </c>
      <c r="BX45" s="4812" t="s">
        <v>574</v>
      </c>
      <c r="BY45" s="4736" t="s">
        <v>359</v>
      </c>
      <c r="BZ45" s="4810">
        <v>64</v>
      </c>
      <c r="CA45" s="4736" t="s">
        <v>359</v>
      </c>
      <c r="CB45" s="4812" t="s">
        <v>574</v>
      </c>
      <c r="CC45" s="4736" t="s">
        <v>359</v>
      </c>
      <c r="CD45" s="4810">
        <v>70</v>
      </c>
      <c r="CE45" s="4736" t="s">
        <v>359</v>
      </c>
      <c r="CF45" s="4812" t="s">
        <v>574</v>
      </c>
      <c r="CG45" s="4736" t="s">
        <v>359</v>
      </c>
      <c r="CH45" s="4810">
        <v>78</v>
      </c>
      <c r="CI45" s="4736" t="s">
        <v>359</v>
      </c>
      <c r="CJ45" s="4812" t="s">
        <v>574</v>
      </c>
      <c r="CK45" s="4736" t="s">
        <v>359</v>
      </c>
      <c r="CL45" s="4810">
        <v>86</v>
      </c>
      <c r="CM45" s="4736" t="s">
        <v>359</v>
      </c>
      <c r="CN45" s="4812" t="s">
        <v>574</v>
      </c>
      <c r="CO45" s="4736" t="s">
        <v>359</v>
      </c>
      <c r="CP45" s="4810">
        <v>96</v>
      </c>
      <c r="CQ45" s="4736" t="s">
        <v>359</v>
      </c>
      <c r="CR45" s="4812" t="s">
        <v>574</v>
      </c>
      <c r="CS45" s="4736" t="s">
        <v>359</v>
      </c>
      <c r="CT45" s="4810">
        <v>107</v>
      </c>
      <c r="CU45" s="4736" t="s">
        <v>359</v>
      </c>
      <c r="CV45" s="4812" t="s">
        <v>574</v>
      </c>
      <c r="CW45" s="4736" t="s">
        <v>359</v>
      </c>
      <c r="CX45" s="4810">
        <v>121</v>
      </c>
      <c r="CY45" s="4736" t="s">
        <v>359</v>
      </c>
      <c r="CZ45" s="4812" t="s">
        <v>574</v>
      </c>
      <c r="DA45" s="4736" t="s">
        <v>359</v>
      </c>
      <c r="DB45" s="4810">
        <v>155</v>
      </c>
      <c r="DC45" s="4736" t="s">
        <v>359</v>
      </c>
      <c r="DD45" s="4812" t="s">
        <v>574</v>
      </c>
      <c r="DE45" s="4736" t="s">
        <v>359</v>
      </c>
      <c r="DF45" s="4810">
        <v>176</v>
      </c>
      <c r="DG45" s="4736" t="s">
        <v>359</v>
      </c>
      <c r="DH45" s="4812" t="s">
        <v>574</v>
      </c>
      <c r="DI45" s="4736" t="s">
        <v>359</v>
      </c>
      <c r="DJ45" s="4810">
        <v>197</v>
      </c>
      <c r="DK45" s="4736" t="s">
        <v>359</v>
      </c>
      <c r="DL45" s="4812" t="s">
        <v>574</v>
      </c>
      <c r="DM45" s="4736" t="s">
        <v>359</v>
      </c>
      <c r="DN45" s="4810">
        <v>203</v>
      </c>
      <c r="DO45" s="4736" t="s">
        <v>359</v>
      </c>
      <c r="DP45" s="4812" t="s">
        <v>574</v>
      </c>
      <c r="DQ45" s="4736" t="s">
        <v>359</v>
      </c>
      <c r="DR45" s="4810">
        <v>233</v>
      </c>
      <c r="DS45" s="4736" t="s">
        <v>359</v>
      </c>
      <c r="DT45" s="4812" t="s">
        <v>574</v>
      </c>
      <c r="DU45" s="4736" t="s">
        <v>359</v>
      </c>
      <c r="DV45" s="4734">
        <f t="shared" si="10"/>
        <v>1762</v>
      </c>
      <c r="DW45" s="4736" t="s">
        <v>288</v>
      </c>
      <c r="DX45" s="4736" t="s">
        <v>289</v>
      </c>
      <c r="DY45" s="4736" t="s">
        <v>290</v>
      </c>
      <c r="DZ45" s="4736" t="s">
        <v>1376</v>
      </c>
      <c r="EA45" s="4736">
        <v>3779595</v>
      </c>
      <c r="EB45" s="4616" t="s">
        <v>1377</v>
      </c>
      <c r="EC45" s="4736"/>
      <c r="ED45" s="4736"/>
      <c r="EE45" s="4736"/>
      <c r="EF45" s="4736"/>
      <c r="EG45" s="4736"/>
      <c r="EH45" s="4959"/>
    </row>
    <row r="46" spans="1:138" ht="168.75" customHeight="1">
      <c r="A46" s="4651" t="s">
        <v>1536</v>
      </c>
      <c r="B46" s="4652">
        <v>0.11</v>
      </c>
      <c r="C46" s="4521" t="s">
        <v>2017</v>
      </c>
      <c r="D46" s="4722">
        <f>B46/4</f>
        <v>2.75E-2</v>
      </c>
      <c r="E46" s="4654" t="s">
        <v>2265</v>
      </c>
      <c r="F46" s="4654" t="s">
        <v>2220</v>
      </c>
      <c r="G46" s="4612" t="s">
        <v>572</v>
      </c>
      <c r="H46" s="4710" t="s">
        <v>26</v>
      </c>
      <c r="I46" s="4711">
        <v>0.1</v>
      </c>
      <c r="J46" s="4712">
        <v>2023</v>
      </c>
      <c r="K46" s="4927">
        <v>45245</v>
      </c>
      <c r="L46" s="4657">
        <v>50770</v>
      </c>
      <c r="M46" s="4655">
        <v>0.1</v>
      </c>
      <c r="N46" s="4655">
        <v>0.15</v>
      </c>
      <c r="O46" s="4655">
        <v>0.3</v>
      </c>
      <c r="P46" s="4655">
        <v>0.4</v>
      </c>
      <c r="Q46" s="4655">
        <v>0.45</v>
      </c>
      <c r="R46" s="4655">
        <v>0.5</v>
      </c>
      <c r="S46" s="4655">
        <v>0.55000000000000004</v>
      </c>
      <c r="T46" s="4655">
        <v>0.6</v>
      </c>
      <c r="U46" s="4655">
        <v>0.65</v>
      </c>
      <c r="V46" s="4655">
        <v>0.7</v>
      </c>
      <c r="W46" s="4655">
        <v>0.75</v>
      </c>
      <c r="X46" s="4655">
        <v>0.8</v>
      </c>
      <c r="Y46" s="4655">
        <v>0.85</v>
      </c>
      <c r="Z46" s="4655">
        <v>0.9</v>
      </c>
      <c r="AA46" s="4655">
        <v>0.95</v>
      </c>
      <c r="AB46" s="4655">
        <v>1</v>
      </c>
      <c r="AC46" s="4655">
        <v>1</v>
      </c>
      <c r="AD46" s="4612" t="s">
        <v>1540</v>
      </c>
      <c r="AE46" s="4612" t="s">
        <v>2018</v>
      </c>
      <c r="AF46" s="4653">
        <f>D46/3</f>
        <v>9.1666666666666667E-3</v>
      </c>
      <c r="AG46" s="4612" t="s">
        <v>2019</v>
      </c>
      <c r="AH46" s="4612" t="s">
        <v>2020</v>
      </c>
      <c r="AI46" s="4612" t="s">
        <v>1310</v>
      </c>
      <c r="AJ46" s="4612" t="s">
        <v>2021</v>
      </c>
      <c r="AK46" s="4612" t="s">
        <v>1545</v>
      </c>
      <c r="AL46" s="4612" t="s">
        <v>23</v>
      </c>
      <c r="AM46" s="4361" t="str">
        <f t="shared" si="9"/>
        <v>NO</v>
      </c>
      <c r="AN46" s="4612" t="s">
        <v>437</v>
      </c>
      <c r="AO46" s="4652">
        <v>1</v>
      </c>
      <c r="AP46" s="4612">
        <v>2022</v>
      </c>
      <c r="AQ46" s="4658">
        <v>45245</v>
      </c>
      <c r="AR46" s="4806">
        <v>50770</v>
      </c>
      <c r="AS46" s="4652">
        <v>1</v>
      </c>
      <c r="AT46" s="4652">
        <v>1</v>
      </c>
      <c r="AU46" s="4652">
        <v>1</v>
      </c>
      <c r="AV46" s="4652">
        <v>1</v>
      </c>
      <c r="AW46" s="4652">
        <v>1</v>
      </c>
      <c r="AX46" s="4652">
        <v>1</v>
      </c>
      <c r="AY46" s="4652">
        <v>1</v>
      </c>
      <c r="AZ46" s="4652">
        <v>1</v>
      </c>
      <c r="BA46" s="4652">
        <v>1</v>
      </c>
      <c r="BB46" s="4652">
        <v>1</v>
      </c>
      <c r="BC46" s="4652">
        <v>1</v>
      </c>
      <c r="BD46" s="4652">
        <v>1</v>
      </c>
      <c r="BE46" s="4652">
        <v>1</v>
      </c>
      <c r="BF46" s="4652">
        <v>1</v>
      </c>
      <c r="BG46" s="4652">
        <v>1</v>
      </c>
      <c r="BH46" s="4652">
        <v>1</v>
      </c>
      <c r="BI46" s="4652">
        <v>1</v>
      </c>
      <c r="BJ46" s="4810">
        <v>68</v>
      </c>
      <c r="BK46" s="4810">
        <v>68</v>
      </c>
      <c r="BL46" s="4810" t="s">
        <v>574</v>
      </c>
      <c r="BM46" s="4811">
        <v>7695</v>
      </c>
      <c r="BN46" s="4810">
        <v>68</v>
      </c>
      <c r="BO46" s="4810">
        <v>68</v>
      </c>
      <c r="BP46" s="4812" t="s">
        <v>574</v>
      </c>
      <c r="BQ46" s="4811">
        <v>7695</v>
      </c>
      <c r="BR46" s="4810">
        <v>68</v>
      </c>
      <c r="BS46" s="4736"/>
      <c r="BT46" s="4812" t="s">
        <v>574</v>
      </c>
      <c r="BU46" s="4736"/>
      <c r="BV46" s="4810">
        <v>68</v>
      </c>
      <c r="BW46" s="4736"/>
      <c r="BX46" s="4812" t="s">
        <v>574</v>
      </c>
      <c r="BY46" s="4736"/>
      <c r="BZ46" s="4810">
        <v>68</v>
      </c>
      <c r="CA46" s="4736"/>
      <c r="CB46" s="4812" t="s">
        <v>574</v>
      </c>
      <c r="CC46" s="4736"/>
      <c r="CD46" s="4810">
        <v>68</v>
      </c>
      <c r="CE46" s="4736"/>
      <c r="CF46" s="4812" t="s">
        <v>574</v>
      </c>
      <c r="CG46" s="4736"/>
      <c r="CH46" s="4810">
        <v>68</v>
      </c>
      <c r="CI46" s="4736"/>
      <c r="CJ46" s="4812" t="s">
        <v>574</v>
      </c>
      <c r="CK46" s="4736"/>
      <c r="CL46" s="4810">
        <v>68</v>
      </c>
      <c r="CM46" s="4736"/>
      <c r="CN46" s="4812" t="s">
        <v>574</v>
      </c>
      <c r="CO46" s="4736"/>
      <c r="CP46" s="4810">
        <v>68</v>
      </c>
      <c r="CQ46" s="4736"/>
      <c r="CR46" s="4812" t="s">
        <v>574</v>
      </c>
      <c r="CS46" s="4736"/>
      <c r="CT46" s="4810">
        <v>68</v>
      </c>
      <c r="CU46" s="4736"/>
      <c r="CV46" s="4812" t="s">
        <v>574</v>
      </c>
      <c r="CW46" s="4736"/>
      <c r="CX46" s="4810">
        <v>68</v>
      </c>
      <c r="CY46" s="4736"/>
      <c r="CZ46" s="4812" t="s">
        <v>574</v>
      </c>
      <c r="DA46" s="4736"/>
      <c r="DB46" s="4810">
        <v>68</v>
      </c>
      <c r="DC46" s="4736"/>
      <c r="DD46" s="4812" t="s">
        <v>574</v>
      </c>
      <c r="DE46" s="4736"/>
      <c r="DF46" s="4810">
        <v>68</v>
      </c>
      <c r="DG46" s="4736"/>
      <c r="DH46" s="4812" t="s">
        <v>574</v>
      </c>
      <c r="DI46" s="4736"/>
      <c r="DJ46" s="4810">
        <v>68</v>
      </c>
      <c r="DK46" s="4736"/>
      <c r="DL46" s="4812" t="s">
        <v>574</v>
      </c>
      <c r="DM46" s="4736"/>
      <c r="DN46" s="4810">
        <v>68</v>
      </c>
      <c r="DO46" s="4736"/>
      <c r="DP46" s="4812" t="s">
        <v>574</v>
      </c>
      <c r="DQ46" s="4736"/>
      <c r="DR46" s="4810">
        <v>68</v>
      </c>
      <c r="DS46" s="4736"/>
      <c r="DT46" s="4812" t="s">
        <v>574</v>
      </c>
      <c r="DU46" s="4736"/>
      <c r="DV46" s="4734">
        <f t="shared" si="10"/>
        <v>1088</v>
      </c>
      <c r="DW46" s="4612" t="s">
        <v>644</v>
      </c>
      <c r="DX46" s="4612" t="s">
        <v>289</v>
      </c>
      <c r="DY46" s="4736" t="s">
        <v>656</v>
      </c>
      <c r="DZ46" s="4736" t="s">
        <v>1376</v>
      </c>
      <c r="EA46" s="4736">
        <v>3779595</v>
      </c>
      <c r="EB46" s="4616" t="s">
        <v>1377</v>
      </c>
      <c r="EC46" s="4612" t="s">
        <v>359</v>
      </c>
      <c r="ED46" s="4612" t="s">
        <v>359</v>
      </c>
      <c r="EE46" s="4612" t="s">
        <v>359</v>
      </c>
      <c r="EF46" s="4612" t="s">
        <v>359</v>
      </c>
      <c r="EG46" s="4612" t="s">
        <v>359</v>
      </c>
      <c r="EH46" s="4659" t="s">
        <v>359</v>
      </c>
    </row>
    <row r="47" spans="1:138" ht="168.75" customHeight="1">
      <c r="A47" s="4651" t="s">
        <v>1536</v>
      </c>
      <c r="B47" s="4652">
        <v>0.11</v>
      </c>
      <c r="C47" s="4521" t="s">
        <v>2017</v>
      </c>
      <c r="D47" s="4722">
        <f t="shared" ref="D47:D56" si="11">B47/4</f>
        <v>2.75E-2</v>
      </c>
      <c r="E47" s="4654" t="s">
        <v>2265</v>
      </c>
      <c r="F47" s="4654" t="s">
        <v>2220</v>
      </c>
      <c r="G47" s="4612" t="s">
        <v>572</v>
      </c>
      <c r="H47" s="4710" t="s">
        <v>26</v>
      </c>
      <c r="I47" s="4711">
        <v>0.1</v>
      </c>
      <c r="J47" s="4712">
        <v>2023</v>
      </c>
      <c r="K47" s="4927">
        <v>45245</v>
      </c>
      <c r="L47" s="4657">
        <v>50770</v>
      </c>
      <c r="M47" s="4655">
        <v>0.1</v>
      </c>
      <c r="N47" s="4655">
        <v>0.15</v>
      </c>
      <c r="O47" s="4655">
        <v>0.3</v>
      </c>
      <c r="P47" s="4655">
        <v>0.4</v>
      </c>
      <c r="Q47" s="4655">
        <v>0.45</v>
      </c>
      <c r="R47" s="4655">
        <v>0.5</v>
      </c>
      <c r="S47" s="4655">
        <v>0.55000000000000004</v>
      </c>
      <c r="T47" s="4655">
        <v>0.6</v>
      </c>
      <c r="U47" s="4655">
        <v>0.65</v>
      </c>
      <c r="V47" s="4655">
        <v>0.7</v>
      </c>
      <c r="W47" s="4655">
        <v>0.75</v>
      </c>
      <c r="X47" s="4655">
        <v>0.8</v>
      </c>
      <c r="Y47" s="4655">
        <v>0.85</v>
      </c>
      <c r="Z47" s="4655">
        <v>0.9</v>
      </c>
      <c r="AA47" s="4655">
        <v>0.95</v>
      </c>
      <c r="AB47" s="4655">
        <v>1</v>
      </c>
      <c r="AC47" s="4655">
        <v>1</v>
      </c>
      <c r="AD47" s="4612" t="s">
        <v>639</v>
      </c>
      <c r="AE47" s="4612" t="s">
        <v>2266</v>
      </c>
      <c r="AF47" s="4653">
        <f t="shared" ref="AF47:AF48" si="12">D47/3</f>
        <v>9.1666666666666667E-3</v>
      </c>
      <c r="AG47" s="4612" t="s">
        <v>2267</v>
      </c>
      <c r="AH47" s="4612" t="s">
        <v>2268</v>
      </c>
      <c r="AI47" s="4612" t="s">
        <v>1310</v>
      </c>
      <c r="AJ47" s="4612" t="s">
        <v>1435</v>
      </c>
      <c r="AK47" s="4612" t="s">
        <v>1</v>
      </c>
      <c r="AL47" s="4612" t="s">
        <v>20</v>
      </c>
      <c r="AM47" s="4361" t="str">
        <f t="shared" si="9"/>
        <v>NO</v>
      </c>
      <c r="AN47" s="4612" t="s">
        <v>437</v>
      </c>
      <c r="AO47" s="4612" t="s">
        <v>437</v>
      </c>
      <c r="AP47" s="4612" t="s">
        <v>437</v>
      </c>
      <c r="AQ47" s="4658">
        <v>45245</v>
      </c>
      <c r="AR47" s="4806">
        <v>50770</v>
      </c>
      <c r="AS47" s="4612">
        <v>1</v>
      </c>
      <c r="AT47" s="4612">
        <v>1</v>
      </c>
      <c r="AU47" s="4612">
        <v>1</v>
      </c>
      <c r="AV47" s="4612">
        <v>1</v>
      </c>
      <c r="AW47" s="4612">
        <v>1</v>
      </c>
      <c r="AX47" s="4612">
        <v>1</v>
      </c>
      <c r="AY47" s="4612">
        <v>1</v>
      </c>
      <c r="AZ47" s="4612">
        <v>1</v>
      </c>
      <c r="BA47" s="4612">
        <v>1</v>
      </c>
      <c r="BB47" s="4612">
        <v>1</v>
      </c>
      <c r="BC47" s="4612">
        <v>1</v>
      </c>
      <c r="BD47" s="4612">
        <v>1</v>
      </c>
      <c r="BE47" s="4612">
        <v>1</v>
      </c>
      <c r="BF47" s="4612">
        <v>1</v>
      </c>
      <c r="BG47" s="4612">
        <v>1</v>
      </c>
      <c r="BH47" s="4612">
        <v>1</v>
      </c>
      <c r="BI47" s="4612">
        <v>16</v>
      </c>
      <c r="BJ47" s="4810">
        <v>16</v>
      </c>
      <c r="BK47" s="4810">
        <v>16</v>
      </c>
      <c r="BL47" s="4810" t="s">
        <v>574</v>
      </c>
      <c r="BM47" s="4811">
        <v>7695</v>
      </c>
      <c r="BN47" s="4810">
        <v>16</v>
      </c>
      <c r="BO47" s="4810">
        <v>16</v>
      </c>
      <c r="BP47" s="4812" t="s">
        <v>574</v>
      </c>
      <c r="BQ47" s="4811">
        <v>7695</v>
      </c>
      <c r="BR47" s="4810">
        <v>16</v>
      </c>
      <c r="BS47" s="4736"/>
      <c r="BT47" s="4812" t="s">
        <v>574</v>
      </c>
      <c r="BU47" s="4736"/>
      <c r="BV47" s="4810">
        <v>16</v>
      </c>
      <c r="BW47" s="4736"/>
      <c r="BX47" s="4812" t="s">
        <v>574</v>
      </c>
      <c r="BY47" s="4736"/>
      <c r="BZ47" s="4810">
        <v>16</v>
      </c>
      <c r="CA47" s="4736"/>
      <c r="CB47" s="4812" t="s">
        <v>574</v>
      </c>
      <c r="CC47" s="4736"/>
      <c r="CD47" s="4810">
        <v>16</v>
      </c>
      <c r="CE47" s="4736"/>
      <c r="CF47" s="4812" t="s">
        <v>574</v>
      </c>
      <c r="CG47" s="4736"/>
      <c r="CH47" s="4810">
        <v>16</v>
      </c>
      <c r="CI47" s="4736"/>
      <c r="CJ47" s="4812" t="s">
        <v>574</v>
      </c>
      <c r="CK47" s="4736"/>
      <c r="CL47" s="4810">
        <v>16</v>
      </c>
      <c r="CM47" s="4736"/>
      <c r="CN47" s="4812" t="s">
        <v>574</v>
      </c>
      <c r="CO47" s="4736"/>
      <c r="CP47" s="4810">
        <v>16</v>
      </c>
      <c r="CQ47" s="4736"/>
      <c r="CR47" s="4812" t="s">
        <v>574</v>
      </c>
      <c r="CS47" s="4736"/>
      <c r="CT47" s="4810">
        <v>16</v>
      </c>
      <c r="CU47" s="4736"/>
      <c r="CV47" s="4812" t="s">
        <v>574</v>
      </c>
      <c r="CW47" s="4736"/>
      <c r="CX47" s="4810">
        <v>16</v>
      </c>
      <c r="CY47" s="4736"/>
      <c r="CZ47" s="4812" t="s">
        <v>574</v>
      </c>
      <c r="DA47" s="4736"/>
      <c r="DB47" s="4810">
        <v>16</v>
      </c>
      <c r="DC47" s="4736"/>
      <c r="DD47" s="4812" t="s">
        <v>574</v>
      </c>
      <c r="DE47" s="4736"/>
      <c r="DF47" s="4810">
        <v>16</v>
      </c>
      <c r="DG47" s="4736"/>
      <c r="DH47" s="4812" t="s">
        <v>574</v>
      </c>
      <c r="DI47" s="4736"/>
      <c r="DJ47" s="4810">
        <v>16</v>
      </c>
      <c r="DK47" s="4736"/>
      <c r="DL47" s="4812" t="s">
        <v>574</v>
      </c>
      <c r="DM47" s="4736"/>
      <c r="DN47" s="4810">
        <v>16</v>
      </c>
      <c r="DO47" s="4736"/>
      <c r="DP47" s="4812" t="s">
        <v>574</v>
      </c>
      <c r="DQ47" s="4736"/>
      <c r="DR47" s="4810">
        <v>16</v>
      </c>
      <c r="DS47" s="4736"/>
      <c r="DT47" s="4812" t="s">
        <v>574</v>
      </c>
      <c r="DU47" s="4736"/>
      <c r="DV47" s="4734">
        <f t="shared" si="10"/>
        <v>256</v>
      </c>
      <c r="DW47" s="4612" t="s">
        <v>644</v>
      </c>
      <c r="DX47" s="4612" t="s">
        <v>289</v>
      </c>
      <c r="DY47" s="4612" t="s">
        <v>656</v>
      </c>
      <c r="DZ47" s="4736" t="s">
        <v>1376</v>
      </c>
      <c r="EA47" s="4736">
        <v>3779595</v>
      </c>
      <c r="EB47" s="4611" t="s">
        <v>1377</v>
      </c>
      <c r="EC47" s="4612" t="s">
        <v>359</v>
      </c>
      <c r="ED47" s="4612" t="s">
        <v>359</v>
      </c>
      <c r="EE47" s="4612" t="s">
        <v>359</v>
      </c>
      <c r="EF47" s="4612" t="s">
        <v>359</v>
      </c>
      <c r="EG47" s="4612" t="s">
        <v>359</v>
      </c>
      <c r="EH47" s="4659" t="s">
        <v>359</v>
      </c>
    </row>
    <row r="48" spans="1:138" ht="168.75" customHeight="1">
      <c r="A48" s="4651" t="s">
        <v>1536</v>
      </c>
      <c r="B48" s="4660">
        <v>0.11</v>
      </c>
      <c r="C48" s="4521" t="s">
        <v>2017</v>
      </c>
      <c r="D48" s="4722">
        <f t="shared" si="11"/>
        <v>2.75E-2</v>
      </c>
      <c r="E48" s="4654" t="s">
        <v>2265</v>
      </c>
      <c r="F48" s="4654" t="s">
        <v>2220</v>
      </c>
      <c r="G48" s="4612" t="s">
        <v>572</v>
      </c>
      <c r="H48" s="4710" t="s">
        <v>26</v>
      </c>
      <c r="I48" s="4711">
        <v>0.1</v>
      </c>
      <c r="J48" s="4712">
        <v>2023</v>
      </c>
      <c r="K48" s="4927">
        <v>45245</v>
      </c>
      <c r="L48" s="4657">
        <v>50770</v>
      </c>
      <c r="M48" s="4655">
        <v>0.1</v>
      </c>
      <c r="N48" s="4655">
        <v>0.15</v>
      </c>
      <c r="O48" s="4655">
        <v>0.3</v>
      </c>
      <c r="P48" s="4655">
        <v>0.4</v>
      </c>
      <c r="Q48" s="4655">
        <v>0.45</v>
      </c>
      <c r="R48" s="4655">
        <v>0.5</v>
      </c>
      <c r="S48" s="4655">
        <v>0.55000000000000004</v>
      </c>
      <c r="T48" s="4655">
        <v>0.6</v>
      </c>
      <c r="U48" s="4655">
        <v>0.65</v>
      </c>
      <c r="V48" s="4655">
        <v>0.7</v>
      </c>
      <c r="W48" s="4655">
        <v>0.75</v>
      </c>
      <c r="X48" s="4655">
        <v>0.8</v>
      </c>
      <c r="Y48" s="4655">
        <v>0.85</v>
      </c>
      <c r="Z48" s="4655">
        <v>0.9</v>
      </c>
      <c r="AA48" s="4655">
        <v>0.95</v>
      </c>
      <c r="AB48" s="4655">
        <v>1</v>
      </c>
      <c r="AC48" s="4655">
        <v>1</v>
      </c>
      <c r="AD48" s="4612" t="s">
        <v>639</v>
      </c>
      <c r="AE48" s="4612" t="s">
        <v>2269</v>
      </c>
      <c r="AF48" s="4653">
        <f t="shared" si="12"/>
        <v>9.1666666666666667E-3</v>
      </c>
      <c r="AG48" s="4612" t="s">
        <v>2270</v>
      </c>
      <c r="AH48" s="4612" t="s">
        <v>2027</v>
      </c>
      <c r="AI48" s="4612" t="s">
        <v>1310</v>
      </c>
      <c r="AJ48" s="4612" t="s">
        <v>684</v>
      </c>
      <c r="AK48" s="4521" t="s">
        <v>1</v>
      </c>
      <c r="AL48" s="4521" t="s">
        <v>26</v>
      </c>
      <c r="AM48" s="4361" t="str">
        <f t="shared" si="9"/>
        <v>NO</v>
      </c>
      <c r="AN48" s="4521" t="s">
        <v>437</v>
      </c>
      <c r="AO48" s="4521" t="s">
        <v>437</v>
      </c>
      <c r="AP48" s="4521" t="s">
        <v>437</v>
      </c>
      <c r="AQ48" s="4806">
        <v>45292</v>
      </c>
      <c r="AR48" s="4806">
        <v>50770</v>
      </c>
      <c r="AS48" s="4521"/>
      <c r="AT48" s="4660">
        <v>0.1</v>
      </c>
      <c r="AU48" s="4660">
        <v>0.33</v>
      </c>
      <c r="AV48" s="4660">
        <v>0.66</v>
      </c>
      <c r="AW48" s="4660">
        <v>1</v>
      </c>
      <c r="AX48" s="4660">
        <v>1</v>
      </c>
      <c r="AY48" s="4660">
        <v>1</v>
      </c>
      <c r="AZ48" s="4660">
        <v>1</v>
      </c>
      <c r="BA48" s="4660">
        <v>1</v>
      </c>
      <c r="BB48" s="4660">
        <v>1</v>
      </c>
      <c r="BC48" s="4660">
        <v>1</v>
      </c>
      <c r="BD48" s="4660">
        <v>1</v>
      </c>
      <c r="BE48" s="4660">
        <v>1</v>
      </c>
      <c r="BF48" s="4660">
        <v>1</v>
      </c>
      <c r="BG48" s="4660">
        <v>1</v>
      </c>
      <c r="BH48" s="4660">
        <v>1</v>
      </c>
      <c r="BI48" s="4660">
        <v>1</v>
      </c>
      <c r="BJ48" s="4810"/>
      <c r="BK48" s="4810"/>
      <c r="BL48" s="4810"/>
      <c r="BM48" s="4811"/>
      <c r="BN48" s="4810">
        <v>60</v>
      </c>
      <c r="BO48" s="4810">
        <v>60</v>
      </c>
      <c r="BP48" s="4812" t="s">
        <v>574</v>
      </c>
      <c r="BQ48" s="4811">
        <v>7695</v>
      </c>
      <c r="BR48" s="4810">
        <v>80</v>
      </c>
      <c r="BS48" s="4736"/>
      <c r="BT48" s="4812" t="s">
        <v>1528</v>
      </c>
      <c r="BU48" s="4736"/>
      <c r="BV48" s="4810">
        <v>201</v>
      </c>
      <c r="BW48" s="4736"/>
      <c r="BX48" s="4812" t="s">
        <v>1528</v>
      </c>
      <c r="BY48" s="4736"/>
      <c r="BZ48" s="4810">
        <v>230</v>
      </c>
      <c r="CA48" s="4736"/>
      <c r="CB48" s="4812" t="s">
        <v>1528</v>
      </c>
      <c r="CC48" s="4736"/>
      <c r="CD48" s="4810">
        <v>230</v>
      </c>
      <c r="CE48" s="4736"/>
      <c r="CF48" s="4812" t="s">
        <v>1528</v>
      </c>
      <c r="CG48" s="4736"/>
      <c r="CH48" s="4810">
        <v>230</v>
      </c>
      <c r="CI48" s="4736"/>
      <c r="CJ48" s="4812" t="s">
        <v>1528</v>
      </c>
      <c r="CK48" s="4736"/>
      <c r="CL48" s="4810">
        <v>230</v>
      </c>
      <c r="CM48" s="4736"/>
      <c r="CN48" s="4812" t="s">
        <v>1528</v>
      </c>
      <c r="CO48" s="4736"/>
      <c r="CP48" s="4810">
        <v>230</v>
      </c>
      <c r="CQ48" s="4736"/>
      <c r="CR48" s="4812" t="s">
        <v>1528</v>
      </c>
      <c r="CS48" s="4736"/>
      <c r="CT48" s="4810">
        <v>230</v>
      </c>
      <c r="CU48" s="4736"/>
      <c r="CV48" s="4812" t="s">
        <v>1528</v>
      </c>
      <c r="CW48" s="4736"/>
      <c r="CX48" s="4810">
        <v>230</v>
      </c>
      <c r="CY48" s="4736"/>
      <c r="CZ48" s="4812" t="s">
        <v>1528</v>
      </c>
      <c r="DA48" s="4736"/>
      <c r="DB48" s="4810">
        <v>230</v>
      </c>
      <c r="DC48" s="4736"/>
      <c r="DD48" s="4812" t="s">
        <v>1528</v>
      </c>
      <c r="DE48" s="4736"/>
      <c r="DF48" s="4810">
        <v>230</v>
      </c>
      <c r="DG48" s="4736"/>
      <c r="DH48" s="4812" t="s">
        <v>1528</v>
      </c>
      <c r="DI48" s="4736"/>
      <c r="DJ48" s="4810">
        <v>230</v>
      </c>
      <c r="DK48" s="4736"/>
      <c r="DL48" s="4812" t="s">
        <v>1528</v>
      </c>
      <c r="DM48" s="4736"/>
      <c r="DN48" s="4810">
        <v>230</v>
      </c>
      <c r="DO48" s="4736"/>
      <c r="DP48" s="4812" t="s">
        <v>1528</v>
      </c>
      <c r="DQ48" s="4736"/>
      <c r="DR48" s="4810">
        <v>230</v>
      </c>
      <c r="DS48" s="4736"/>
      <c r="DT48" s="4812" t="s">
        <v>1528</v>
      </c>
      <c r="DU48" s="4736"/>
      <c r="DV48" s="4734">
        <f t="shared" si="10"/>
        <v>3101</v>
      </c>
      <c r="DW48" s="4612" t="s">
        <v>644</v>
      </c>
      <c r="DX48" s="4612" t="s">
        <v>289</v>
      </c>
      <c r="DY48" s="4612" t="s">
        <v>656</v>
      </c>
      <c r="DZ48" s="4736" t="s">
        <v>1376</v>
      </c>
      <c r="EA48" s="4736">
        <v>3779595</v>
      </c>
      <c r="EB48" s="4611" t="s">
        <v>1377</v>
      </c>
      <c r="EC48" s="4612" t="s">
        <v>359</v>
      </c>
      <c r="ED48" s="4612" t="s">
        <v>359</v>
      </c>
      <c r="EE48" s="4612" t="s">
        <v>359</v>
      </c>
      <c r="EF48" s="4612" t="s">
        <v>359</v>
      </c>
      <c r="EG48" s="4612" t="s">
        <v>359</v>
      </c>
      <c r="EH48" s="4659" t="s">
        <v>359</v>
      </c>
    </row>
    <row r="49" spans="1:138" ht="168.75" customHeight="1">
      <c r="A49" s="4960" t="s">
        <v>1536</v>
      </c>
      <c r="B49" s="4660">
        <v>0.11</v>
      </c>
      <c r="C49" s="4736" t="s">
        <v>2029</v>
      </c>
      <c r="D49" s="4722">
        <f t="shared" si="11"/>
        <v>2.75E-2</v>
      </c>
      <c r="E49" s="4736" t="s">
        <v>2028</v>
      </c>
      <c r="F49" s="4736" t="s">
        <v>1558</v>
      </c>
      <c r="G49" s="4736" t="s">
        <v>11</v>
      </c>
      <c r="H49" s="4939" t="s">
        <v>29</v>
      </c>
      <c r="I49" s="4719">
        <v>12</v>
      </c>
      <c r="J49" s="4719">
        <v>2023</v>
      </c>
      <c r="K49" s="4927">
        <v>45245</v>
      </c>
      <c r="L49" s="4806">
        <v>50770</v>
      </c>
      <c r="M49" s="4736">
        <v>12</v>
      </c>
      <c r="N49" s="4736">
        <v>11.86</v>
      </c>
      <c r="O49" s="4736">
        <v>11.71</v>
      </c>
      <c r="P49" s="4736">
        <v>11.57</v>
      </c>
      <c r="Q49" s="4736">
        <v>11.43</v>
      </c>
      <c r="R49" s="4736">
        <v>11.29</v>
      </c>
      <c r="S49" s="4736">
        <v>11.14</v>
      </c>
      <c r="T49" s="4736">
        <v>11</v>
      </c>
      <c r="U49" s="4736">
        <v>10.86</v>
      </c>
      <c r="V49" s="4736">
        <v>10.71</v>
      </c>
      <c r="W49" s="4736">
        <v>10.57</v>
      </c>
      <c r="X49" s="4736">
        <v>10.43</v>
      </c>
      <c r="Y49" s="4736">
        <v>10.29</v>
      </c>
      <c r="Z49" s="4736">
        <v>10.14</v>
      </c>
      <c r="AA49" s="4736">
        <v>10</v>
      </c>
      <c r="AB49" s="4736">
        <v>10</v>
      </c>
      <c r="AC49" s="4736">
        <v>10</v>
      </c>
      <c r="AD49" s="4736" t="s">
        <v>698</v>
      </c>
      <c r="AE49" s="4736" t="s">
        <v>2030</v>
      </c>
      <c r="AF49" s="4653">
        <f>D49/3</f>
        <v>9.1666666666666667E-3</v>
      </c>
      <c r="AG49" s="4736" t="s">
        <v>1560</v>
      </c>
      <c r="AH49" s="4736" t="s">
        <v>1561</v>
      </c>
      <c r="AI49" s="4726" t="s">
        <v>1562</v>
      </c>
      <c r="AJ49" s="4736" t="s">
        <v>1563</v>
      </c>
      <c r="AK49" s="4736" t="s">
        <v>11</v>
      </c>
      <c r="AL49" s="4736" t="s">
        <v>26</v>
      </c>
      <c r="AM49" s="4361" t="str">
        <f t="shared" si="9"/>
        <v>NO</v>
      </c>
      <c r="AN49" s="4736" t="s">
        <v>437</v>
      </c>
      <c r="AO49" s="4736" t="s">
        <v>437</v>
      </c>
      <c r="AP49" s="4736" t="s">
        <v>437</v>
      </c>
      <c r="AQ49" s="4806">
        <v>45292</v>
      </c>
      <c r="AR49" s="4806">
        <v>50770</v>
      </c>
      <c r="AS49" s="4807"/>
      <c r="AT49" s="4807">
        <v>0.25</v>
      </c>
      <c r="AU49" s="4807">
        <v>0.5</v>
      </c>
      <c r="AV49" s="4807">
        <v>1</v>
      </c>
      <c r="AW49" s="4807">
        <v>1</v>
      </c>
      <c r="AX49" s="4807">
        <v>1</v>
      </c>
      <c r="AY49" s="4807">
        <v>1</v>
      </c>
      <c r="AZ49" s="4807">
        <v>1</v>
      </c>
      <c r="BA49" s="4807">
        <v>1</v>
      </c>
      <c r="BB49" s="4807">
        <v>1</v>
      </c>
      <c r="BC49" s="4807">
        <v>1</v>
      </c>
      <c r="BD49" s="4807">
        <v>1</v>
      </c>
      <c r="BE49" s="4807">
        <v>1</v>
      </c>
      <c r="BF49" s="4807">
        <v>1</v>
      </c>
      <c r="BG49" s="4807">
        <v>1</v>
      </c>
      <c r="BH49" s="4807">
        <v>1</v>
      </c>
      <c r="BI49" s="4807">
        <v>1</v>
      </c>
      <c r="BJ49" s="4810"/>
      <c r="BK49" s="4810"/>
      <c r="BL49" s="4810"/>
      <c r="BM49" s="4811"/>
      <c r="BN49" s="4810">
        <v>20000</v>
      </c>
      <c r="BO49" s="4810">
        <v>20000</v>
      </c>
      <c r="BP49" s="4812" t="s">
        <v>1528</v>
      </c>
      <c r="BQ49" s="4811">
        <v>7797</v>
      </c>
      <c r="BR49" s="4810">
        <v>3000</v>
      </c>
      <c r="BS49" s="4736" t="s">
        <v>359</v>
      </c>
      <c r="BT49" s="4812" t="s">
        <v>1528</v>
      </c>
      <c r="BU49" s="4736" t="s">
        <v>359</v>
      </c>
      <c r="BV49" s="4810">
        <v>3000</v>
      </c>
      <c r="BW49" s="4736" t="s">
        <v>359</v>
      </c>
      <c r="BX49" s="4812" t="s">
        <v>1528</v>
      </c>
      <c r="BY49" s="4736" t="s">
        <v>359</v>
      </c>
      <c r="BZ49" s="4810">
        <v>3000</v>
      </c>
      <c r="CA49" s="4736" t="s">
        <v>359</v>
      </c>
      <c r="CB49" s="4812" t="s">
        <v>1528</v>
      </c>
      <c r="CC49" s="4736" t="s">
        <v>359</v>
      </c>
      <c r="CD49" s="4810">
        <v>3000</v>
      </c>
      <c r="CE49" s="4736" t="s">
        <v>359</v>
      </c>
      <c r="CF49" s="4812" t="s">
        <v>1528</v>
      </c>
      <c r="CG49" s="4736" t="s">
        <v>359</v>
      </c>
      <c r="CH49" s="4810">
        <v>3000</v>
      </c>
      <c r="CI49" s="4736" t="s">
        <v>359</v>
      </c>
      <c r="CJ49" s="4812" t="s">
        <v>1528</v>
      </c>
      <c r="CK49" s="4736" t="s">
        <v>359</v>
      </c>
      <c r="CL49" s="4810">
        <v>3000</v>
      </c>
      <c r="CM49" s="4736" t="s">
        <v>359</v>
      </c>
      <c r="CN49" s="4812" t="s">
        <v>1528</v>
      </c>
      <c r="CO49" s="4736" t="s">
        <v>359</v>
      </c>
      <c r="CP49" s="4810">
        <v>3000</v>
      </c>
      <c r="CQ49" s="4736" t="s">
        <v>359</v>
      </c>
      <c r="CR49" s="4812" t="s">
        <v>1528</v>
      </c>
      <c r="CS49" s="4736" t="s">
        <v>359</v>
      </c>
      <c r="CT49" s="4810">
        <v>3000</v>
      </c>
      <c r="CU49" s="4736" t="s">
        <v>359</v>
      </c>
      <c r="CV49" s="4812" t="s">
        <v>1528</v>
      </c>
      <c r="CW49" s="4736" t="s">
        <v>359</v>
      </c>
      <c r="CX49" s="4810">
        <v>3000</v>
      </c>
      <c r="CY49" s="4736" t="s">
        <v>359</v>
      </c>
      <c r="CZ49" s="4812" t="s">
        <v>1528</v>
      </c>
      <c r="DA49" s="4736" t="s">
        <v>359</v>
      </c>
      <c r="DB49" s="4810">
        <v>3000</v>
      </c>
      <c r="DC49" s="4736" t="s">
        <v>359</v>
      </c>
      <c r="DD49" s="4812" t="s">
        <v>1528</v>
      </c>
      <c r="DE49" s="4736" t="s">
        <v>359</v>
      </c>
      <c r="DF49" s="4810">
        <v>3000</v>
      </c>
      <c r="DG49" s="4736" t="s">
        <v>359</v>
      </c>
      <c r="DH49" s="4812" t="s">
        <v>1528</v>
      </c>
      <c r="DI49" s="4736" t="s">
        <v>359</v>
      </c>
      <c r="DJ49" s="4810">
        <v>3000</v>
      </c>
      <c r="DK49" s="4736" t="s">
        <v>359</v>
      </c>
      <c r="DL49" s="4812" t="s">
        <v>1528</v>
      </c>
      <c r="DM49" s="4736" t="s">
        <v>359</v>
      </c>
      <c r="DN49" s="4810">
        <v>3000</v>
      </c>
      <c r="DO49" s="4736" t="s">
        <v>359</v>
      </c>
      <c r="DP49" s="4812" t="s">
        <v>1528</v>
      </c>
      <c r="DQ49" s="4736" t="s">
        <v>359</v>
      </c>
      <c r="DR49" s="4810">
        <v>3000</v>
      </c>
      <c r="DS49" s="4736" t="s">
        <v>359</v>
      </c>
      <c r="DT49" s="4812" t="s">
        <v>1528</v>
      </c>
      <c r="DU49" s="4736" t="s">
        <v>359</v>
      </c>
      <c r="DV49" s="4734">
        <f t="shared" si="10"/>
        <v>62000</v>
      </c>
      <c r="DW49" s="4736" t="s">
        <v>644</v>
      </c>
      <c r="DX49" s="4736" t="s">
        <v>289</v>
      </c>
      <c r="DY49" s="4736" t="s">
        <v>645</v>
      </c>
      <c r="DZ49" s="4736" t="s">
        <v>705</v>
      </c>
      <c r="EA49" s="4736">
        <v>3779595</v>
      </c>
      <c r="EB49" s="4614" t="s">
        <v>647</v>
      </c>
      <c r="EC49" s="4736"/>
      <c r="ED49" s="4736" t="s">
        <v>359</v>
      </c>
      <c r="EE49" s="4736" t="s">
        <v>359</v>
      </c>
      <c r="EF49" s="4736" t="s">
        <v>359</v>
      </c>
      <c r="EG49" s="4736" t="s">
        <v>359</v>
      </c>
      <c r="EH49" s="4944" t="s">
        <v>359</v>
      </c>
    </row>
    <row r="50" spans="1:138" ht="168.75" customHeight="1">
      <c r="A50" s="4960" t="s">
        <v>1536</v>
      </c>
      <c r="B50" s="4660">
        <v>0.11</v>
      </c>
      <c r="C50" s="4736" t="s">
        <v>2029</v>
      </c>
      <c r="D50" s="4722">
        <f t="shared" si="11"/>
        <v>2.75E-2</v>
      </c>
      <c r="E50" s="4736" t="s">
        <v>2028</v>
      </c>
      <c r="F50" s="4736" t="s">
        <v>1558</v>
      </c>
      <c r="G50" s="4736" t="s">
        <v>11</v>
      </c>
      <c r="H50" s="4939" t="s">
        <v>29</v>
      </c>
      <c r="I50" s="4719">
        <v>12</v>
      </c>
      <c r="J50" s="4719">
        <v>2023</v>
      </c>
      <c r="K50" s="4927">
        <v>45245</v>
      </c>
      <c r="L50" s="4806">
        <v>50770</v>
      </c>
      <c r="M50" s="4736">
        <v>12</v>
      </c>
      <c r="N50" s="4736">
        <v>11.86</v>
      </c>
      <c r="O50" s="4736">
        <v>11.71</v>
      </c>
      <c r="P50" s="4736">
        <v>11.57</v>
      </c>
      <c r="Q50" s="4736">
        <v>11.43</v>
      </c>
      <c r="R50" s="4736">
        <v>11.29</v>
      </c>
      <c r="S50" s="4736">
        <v>11.14</v>
      </c>
      <c r="T50" s="4736">
        <v>11</v>
      </c>
      <c r="U50" s="4736">
        <v>10.86</v>
      </c>
      <c r="V50" s="4736">
        <v>10.71</v>
      </c>
      <c r="W50" s="4736">
        <v>10.57</v>
      </c>
      <c r="X50" s="4736">
        <v>10.43</v>
      </c>
      <c r="Y50" s="4736">
        <v>10.29</v>
      </c>
      <c r="Z50" s="4736">
        <v>10.14</v>
      </c>
      <c r="AA50" s="4736">
        <v>10</v>
      </c>
      <c r="AB50" s="4736">
        <v>10</v>
      </c>
      <c r="AC50" s="4736">
        <v>10</v>
      </c>
      <c r="AD50" s="4736" t="s">
        <v>698</v>
      </c>
      <c r="AE50" s="4736" t="s">
        <v>2031</v>
      </c>
      <c r="AF50" s="4653">
        <f t="shared" ref="AF50:AF51" si="13">D50/3</f>
        <v>9.1666666666666667E-3</v>
      </c>
      <c r="AG50" s="4943" t="s">
        <v>2032</v>
      </c>
      <c r="AH50" s="4736" t="s">
        <v>2033</v>
      </c>
      <c r="AI50" s="4726" t="s">
        <v>1568</v>
      </c>
      <c r="AJ50" s="4736" t="s">
        <v>1569</v>
      </c>
      <c r="AK50" s="4736" t="s">
        <v>11</v>
      </c>
      <c r="AL50" s="4736" t="s">
        <v>26</v>
      </c>
      <c r="AM50" s="4361" t="str">
        <f t="shared" si="9"/>
        <v>NO</v>
      </c>
      <c r="AN50" s="4736" t="s">
        <v>437</v>
      </c>
      <c r="AO50" s="4736">
        <v>7</v>
      </c>
      <c r="AP50" s="4736">
        <v>2022</v>
      </c>
      <c r="AQ50" s="4806">
        <v>45292</v>
      </c>
      <c r="AR50" s="4806">
        <v>50770</v>
      </c>
      <c r="AS50" s="4736"/>
      <c r="AT50" s="4736">
        <v>14</v>
      </c>
      <c r="AU50" s="4736">
        <v>16</v>
      </c>
      <c r="AV50" s="4736">
        <v>17</v>
      </c>
      <c r="AW50" s="4736">
        <v>18</v>
      </c>
      <c r="AX50" s="4736">
        <v>18</v>
      </c>
      <c r="AY50" s="4736">
        <v>18</v>
      </c>
      <c r="AZ50" s="4736">
        <v>18</v>
      </c>
      <c r="BA50" s="4736">
        <v>18</v>
      </c>
      <c r="BB50" s="4736">
        <v>18</v>
      </c>
      <c r="BC50" s="4736">
        <v>18</v>
      </c>
      <c r="BD50" s="4736">
        <v>18</v>
      </c>
      <c r="BE50" s="4736">
        <v>18</v>
      </c>
      <c r="BF50" s="4736">
        <v>18</v>
      </c>
      <c r="BG50" s="4736">
        <v>18</v>
      </c>
      <c r="BH50" s="4736">
        <v>18</v>
      </c>
      <c r="BI50" s="4736">
        <v>18</v>
      </c>
      <c r="BJ50" s="4810"/>
      <c r="BK50" s="4810"/>
      <c r="BL50" s="4810"/>
      <c r="BM50" s="4811"/>
      <c r="BN50" s="4810">
        <v>1638</v>
      </c>
      <c r="BO50" s="4810">
        <v>1638</v>
      </c>
      <c r="BP50" s="4812" t="s">
        <v>1528</v>
      </c>
      <c r="BQ50" s="4811">
        <v>7797</v>
      </c>
      <c r="BR50" s="4810">
        <v>5262</v>
      </c>
      <c r="BS50" s="4736" t="s">
        <v>359</v>
      </c>
      <c r="BT50" s="4812" t="s">
        <v>1528</v>
      </c>
      <c r="BU50" s="4736" t="s">
        <v>359</v>
      </c>
      <c r="BV50" s="4810">
        <v>3768</v>
      </c>
      <c r="BW50" s="4736" t="s">
        <v>359</v>
      </c>
      <c r="BX50" s="4812" t="s">
        <v>1528</v>
      </c>
      <c r="BY50" s="4736" t="s">
        <v>359</v>
      </c>
      <c r="BZ50" s="4810">
        <v>3735</v>
      </c>
      <c r="CA50" s="4736" t="s">
        <v>359</v>
      </c>
      <c r="CB50" s="4812" t="s">
        <v>1528</v>
      </c>
      <c r="CC50" s="4736" t="s">
        <v>359</v>
      </c>
      <c r="CD50" s="4810">
        <v>3735</v>
      </c>
      <c r="CE50" s="4736" t="s">
        <v>359</v>
      </c>
      <c r="CF50" s="4812" t="s">
        <v>1528</v>
      </c>
      <c r="CG50" s="4736" t="s">
        <v>359</v>
      </c>
      <c r="CH50" s="4810">
        <v>3735</v>
      </c>
      <c r="CI50" s="4736" t="s">
        <v>359</v>
      </c>
      <c r="CJ50" s="4812" t="s">
        <v>1528</v>
      </c>
      <c r="CK50" s="4736" t="s">
        <v>359</v>
      </c>
      <c r="CL50" s="4810">
        <v>3735</v>
      </c>
      <c r="CM50" s="4736" t="s">
        <v>359</v>
      </c>
      <c r="CN50" s="4812" t="s">
        <v>1528</v>
      </c>
      <c r="CO50" s="4736" t="s">
        <v>359</v>
      </c>
      <c r="CP50" s="4810">
        <v>3735</v>
      </c>
      <c r="CQ50" s="4736" t="s">
        <v>359</v>
      </c>
      <c r="CR50" s="4812" t="s">
        <v>1528</v>
      </c>
      <c r="CS50" s="4736" t="s">
        <v>359</v>
      </c>
      <c r="CT50" s="4810">
        <v>3735</v>
      </c>
      <c r="CU50" s="4736" t="s">
        <v>359</v>
      </c>
      <c r="CV50" s="4812" t="s">
        <v>1528</v>
      </c>
      <c r="CW50" s="4736" t="s">
        <v>359</v>
      </c>
      <c r="CX50" s="4810">
        <v>3735</v>
      </c>
      <c r="CY50" s="4736" t="s">
        <v>359</v>
      </c>
      <c r="CZ50" s="4812" t="s">
        <v>1528</v>
      </c>
      <c r="DA50" s="4736" t="s">
        <v>359</v>
      </c>
      <c r="DB50" s="4810">
        <v>3735</v>
      </c>
      <c r="DC50" s="4736" t="s">
        <v>359</v>
      </c>
      <c r="DD50" s="4812" t="s">
        <v>1528</v>
      </c>
      <c r="DE50" s="4736" t="s">
        <v>359</v>
      </c>
      <c r="DF50" s="4810">
        <v>3735</v>
      </c>
      <c r="DG50" s="4736" t="s">
        <v>359</v>
      </c>
      <c r="DH50" s="4812" t="s">
        <v>1528</v>
      </c>
      <c r="DI50" s="4736" t="s">
        <v>359</v>
      </c>
      <c r="DJ50" s="4810">
        <v>3735</v>
      </c>
      <c r="DK50" s="4736" t="s">
        <v>359</v>
      </c>
      <c r="DL50" s="4812" t="s">
        <v>1528</v>
      </c>
      <c r="DM50" s="4736" t="s">
        <v>359</v>
      </c>
      <c r="DN50" s="4810">
        <v>3735</v>
      </c>
      <c r="DO50" s="4736" t="s">
        <v>359</v>
      </c>
      <c r="DP50" s="4812" t="s">
        <v>1528</v>
      </c>
      <c r="DQ50" s="4736" t="s">
        <v>359</v>
      </c>
      <c r="DR50" s="4810">
        <v>3735</v>
      </c>
      <c r="DS50" s="4736" t="s">
        <v>359</v>
      </c>
      <c r="DT50" s="4812" t="s">
        <v>1528</v>
      </c>
      <c r="DU50" s="4736" t="s">
        <v>359</v>
      </c>
      <c r="DV50" s="4734">
        <f t="shared" si="10"/>
        <v>55488</v>
      </c>
      <c r="DW50" s="4736" t="s">
        <v>644</v>
      </c>
      <c r="DX50" s="4736" t="s">
        <v>289</v>
      </c>
      <c r="DY50" s="4736" t="s">
        <v>645</v>
      </c>
      <c r="DZ50" s="4736" t="s">
        <v>705</v>
      </c>
      <c r="EA50" s="4736">
        <v>3779595</v>
      </c>
      <c r="EB50" s="4614" t="s">
        <v>647</v>
      </c>
      <c r="EC50" s="4736"/>
      <c r="ED50" s="4736" t="s">
        <v>359</v>
      </c>
      <c r="EE50" s="4736" t="s">
        <v>359</v>
      </c>
      <c r="EF50" s="4736" t="s">
        <v>359</v>
      </c>
      <c r="EG50" s="4736" t="s">
        <v>359</v>
      </c>
      <c r="EH50" s="4944" t="s">
        <v>359</v>
      </c>
    </row>
    <row r="51" spans="1:138" ht="168.75" customHeight="1">
      <c r="A51" s="4960" t="s">
        <v>1536</v>
      </c>
      <c r="B51" s="4660">
        <v>0.11</v>
      </c>
      <c r="C51" s="4736" t="s">
        <v>2029</v>
      </c>
      <c r="D51" s="4722">
        <f t="shared" si="11"/>
        <v>2.75E-2</v>
      </c>
      <c r="E51" s="4736" t="s">
        <v>2028</v>
      </c>
      <c r="F51" s="4736" t="s">
        <v>1558</v>
      </c>
      <c r="G51" s="4736" t="s">
        <v>11</v>
      </c>
      <c r="H51" s="4939" t="s">
        <v>29</v>
      </c>
      <c r="I51" s="4719">
        <v>12</v>
      </c>
      <c r="J51" s="4719">
        <v>2023</v>
      </c>
      <c r="K51" s="4927">
        <v>45245</v>
      </c>
      <c r="L51" s="4806">
        <v>50770</v>
      </c>
      <c r="M51" s="4736">
        <v>12</v>
      </c>
      <c r="N51" s="4736">
        <v>11.86</v>
      </c>
      <c r="O51" s="4736">
        <v>11.71</v>
      </c>
      <c r="P51" s="4736">
        <v>11.57</v>
      </c>
      <c r="Q51" s="4736">
        <v>11.43</v>
      </c>
      <c r="R51" s="4736">
        <v>11.29</v>
      </c>
      <c r="S51" s="4736">
        <v>11.14</v>
      </c>
      <c r="T51" s="4736">
        <v>11</v>
      </c>
      <c r="U51" s="4736">
        <v>10.86</v>
      </c>
      <c r="V51" s="4736">
        <v>10.71</v>
      </c>
      <c r="W51" s="4736">
        <v>10.57</v>
      </c>
      <c r="X51" s="4736">
        <v>10.43</v>
      </c>
      <c r="Y51" s="4736">
        <v>10.29</v>
      </c>
      <c r="Z51" s="4736">
        <v>10.14</v>
      </c>
      <c r="AA51" s="4736">
        <v>10</v>
      </c>
      <c r="AB51" s="4736">
        <v>10</v>
      </c>
      <c r="AC51" s="4736">
        <v>10</v>
      </c>
      <c r="AD51" s="4736" t="s">
        <v>698</v>
      </c>
      <c r="AE51" s="4736" t="s">
        <v>2034</v>
      </c>
      <c r="AF51" s="4653">
        <f t="shared" si="13"/>
        <v>9.1666666666666667E-3</v>
      </c>
      <c r="AG51" s="4943" t="s">
        <v>2035</v>
      </c>
      <c r="AH51" s="4943" t="s">
        <v>1572</v>
      </c>
      <c r="AI51" s="4726" t="s">
        <v>1568</v>
      </c>
      <c r="AJ51" s="4736" t="s">
        <v>1569</v>
      </c>
      <c r="AK51" s="4736" t="s">
        <v>11</v>
      </c>
      <c r="AL51" s="4736" t="s">
        <v>20</v>
      </c>
      <c r="AM51" s="4361" t="str">
        <f t="shared" si="9"/>
        <v>NO</v>
      </c>
      <c r="AN51" s="4736" t="s">
        <v>437</v>
      </c>
      <c r="AO51" s="4736">
        <v>3896</v>
      </c>
      <c r="AP51" s="4736">
        <v>2022</v>
      </c>
      <c r="AQ51" s="4806">
        <v>45245</v>
      </c>
      <c r="AR51" s="4806">
        <v>50770</v>
      </c>
      <c r="AS51" s="4736">
        <v>826</v>
      </c>
      <c r="AT51" s="4736"/>
      <c r="AU51" s="4736">
        <v>675</v>
      </c>
      <c r="AV51" s="4736"/>
      <c r="AW51" s="4736"/>
      <c r="AX51" s="4736"/>
      <c r="AY51" s="4736"/>
      <c r="AZ51" s="4736">
        <v>7800</v>
      </c>
      <c r="BA51" s="4736"/>
      <c r="BB51" s="4736"/>
      <c r="BC51" s="4736">
        <v>875</v>
      </c>
      <c r="BD51" s="4736"/>
      <c r="BE51" s="4736"/>
      <c r="BF51" s="4736"/>
      <c r="BG51" s="4736"/>
      <c r="BH51" s="4736"/>
      <c r="BI51" s="4736">
        <f>SUM(AS51:BH51)</f>
        <v>10176</v>
      </c>
      <c r="BJ51" s="4810">
        <v>39500</v>
      </c>
      <c r="BK51" s="4810">
        <v>39500</v>
      </c>
      <c r="BL51" s="4810" t="s">
        <v>574</v>
      </c>
      <c r="BM51" s="4811">
        <v>7797</v>
      </c>
      <c r="BN51" s="4810"/>
      <c r="BO51" s="4810"/>
      <c r="BP51" s="4812"/>
      <c r="BQ51" s="4811"/>
      <c r="BR51" s="4810">
        <v>20250</v>
      </c>
      <c r="BS51" s="4736" t="s">
        <v>359</v>
      </c>
      <c r="BT51" s="4812" t="s">
        <v>574</v>
      </c>
      <c r="BU51" s="4736" t="s">
        <v>359</v>
      </c>
      <c r="BV51" s="4810"/>
      <c r="BW51" s="4736" t="s">
        <v>359</v>
      </c>
      <c r="BX51" s="4812"/>
      <c r="BY51" s="4736" t="s">
        <v>359</v>
      </c>
      <c r="BZ51" s="4810"/>
      <c r="CA51" s="4736" t="s">
        <v>359</v>
      </c>
      <c r="CB51" s="4812"/>
      <c r="CC51" s="4736" t="s">
        <v>359</v>
      </c>
      <c r="CD51" s="4810"/>
      <c r="CE51" s="4736" t="s">
        <v>359</v>
      </c>
      <c r="CF51" s="4812"/>
      <c r="CG51" s="4736" t="s">
        <v>359</v>
      </c>
      <c r="CH51" s="4810"/>
      <c r="CI51" s="4736" t="s">
        <v>359</v>
      </c>
      <c r="CJ51" s="4812"/>
      <c r="CK51" s="4736" t="s">
        <v>359</v>
      </c>
      <c r="CL51" s="4810">
        <v>187</v>
      </c>
      <c r="CM51" s="4736" t="s">
        <v>359</v>
      </c>
      <c r="CN51" s="4812" t="s">
        <v>574</v>
      </c>
      <c r="CO51" s="4736" t="s">
        <v>359</v>
      </c>
      <c r="CP51" s="4810"/>
      <c r="CQ51" s="4736" t="s">
        <v>359</v>
      </c>
      <c r="CR51" s="4812"/>
      <c r="CS51" s="4736" t="s">
        <v>359</v>
      </c>
      <c r="CT51" s="4810"/>
      <c r="CU51" s="4736" t="s">
        <v>359</v>
      </c>
      <c r="CV51" s="4812"/>
      <c r="CW51" s="4736" t="s">
        <v>359</v>
      </c>
      <c r="CX51" s="4810">
        <v>50800</v>
      </c>
      <c r="CY51" s="4736" t="s">
        <v>359</v>
      </c>
      <c r="CZ51" s="4812" t="s">
        <v>574</v>
      </c>
      <c r="DA51" s="4736" t="s">
        <v>359</v>
      </c>
      <c r="DB51" s="4810"/>
      <c r="DC51" s="4736" t="s">
        <v>359</v>
      </c>
      <c r="DD51" s="4812"/>
      <c r="DE51" s="4736" t="s">
        <v>359</v>
      </c>
      <c r="DF51" s="4810"/>
      <c r="DG51" s="4736" t="s">
        <v>359</v>
      </c>
      <c r="DH51" s="4812"/>
      <c r="DI51" s="4736" t="s">
        <v>359</v>
      </c>
      <c r="DJ51" s="4810"/>
      <c r="DK51" s="4736" t="s">
        <v>359</v>
      </c>
      <c r="DL51" s="4812"/>
      <c r="DM51" s="4736" t="s">
        <v>359</v>
      </c>
      <c r="DN51" s="4810"/>
      <c r="DO51" s="4736" t="s">
        <v>359</v>
      </c>
      <c r="DP51" s="4812"/>
      <c r="DQ51" s="4736" t="s">
        <v>359</v>
      </c>
      <c r="DR51" s="4810"/>
      <c r="DS51" s="4736" t="s">
        <v>359</v>
      </c>
      <c r="DT51" s="4812"/>
      <c r="DU51" s="4736" t="s">
        <v>359</v>
      </c>
      <c r="DV51" s="4734">
        <f t="shared" si="10"/>
        <v>110737</v>
      </c>
      <c r="DW51" s="4736" t="s">
        <v>644</v>
      </c>
      <c r="DX51" s="4736" t="s">
        <v>289</v>
      </c>
      <c r="DY51" s="4736" t="s">
        <v>645</v>
      </c>
      <c r="DZ51" s="4736" t="s">
        <v>705</v>
      </c>
      <c r="EA51" s="4736">
        <v>3779595</v>
      </c>
      <c r="EB51" s="4614" t="s">
        <v>647</v>
      </c>
      <c r="EC51" s="4736"/>
      <c r="ED51" s="4736" t="s">
        <v>359</v>
      </c>
      <c r="EE51" s="4736" t="s">
        <v>359</v>
      </c>
      <c r="EF51" s="4736" t="s">
        <v>359</v>
      </c>
      <c r="EG51" s="4736" t="s">
        <v>359</v>
      </c>
      <c r="EH51" s="4944" t="s">
        <v>359</v>
      </c>
    </row>
    <row r="52" spans="1:138" ht="141.75">
      <c r="A52" s="4960" t="s">
        <v>1536</v>
      </c>
      <c r="B52" s="4660">
        <v>0.11</v>
      </c>
      <c r="C52" s="4736" t="s">
        <v>2038</v>
      </c>
      <c r="D52" s="4722">
        <f t="shared" si="11"/>
        <v>2.75E-2</v>
      </c>
      <c r="E52" s="4736" t="s">
        <v>2037</v>
      </c>
      <c r="F52" s="4736" t="s">
        <v>1574</v>
      </c>
      <c r="G52" s="4736" t="s">
        <v>11</v>
      </c>
      <c r="H52" s="4939" t="s">
        <v>29</v>
      </c>
      <c r="I52" s="4907">
        <v>6.6199999999999995E-2</v>
      </c>
      <c r="J52" s="4719">
        <v>2022</v>
      </c>
      <c r="K52" s="4927">
        <v>45245</v>
      </c>
      <c r="L52" s="4806">
        <v>50770</v>
      </c>
      <c r="M52" s="4805">
        <v>5.8799999999999998E-2</v>
      </c>
      <c r="N52" s="4805">
        <v>5.7599999999999998E-2</v>
      </c>
      <c r="O52" s="4805">
        <v>5.6500000000000002E-2</v>
      </c>
      <c r="P52" s="4805">
        <v>5.5300000000000002E-2</v>
      </c>
      <c r="Q52" s="4805">
        <v>5.4199999999999998E-2</v>
      </c>
      <c r="R52" s="4805">
        <v>5.3199999999999997E-2</v>
      </c>
      <c r="S52" s="4805">
        <v>5.21E-2</v>
      </c>
      <c r="T52" s="4805">
        <v>5.0999999999999997E-2</v>
      </c>
      <c r="U52" s="4805">
        <v>0.05</v>
      </c>
      <c r="V52" s="4805">
        <v>4.9000000000000002E-2</v>
      </c>
      <c r="W52" s="4805">
        <v>4.8000000000000001E-2</v>
      </c>
      <c r="X52" s="4805">
        <v>4.7100000000000003E-2</v>
      </c>
      <c r="Y52" s="4805">
        <v>4.6100000000000002E-2</v>
      </c>
      <c r="Z52" s="4805">
        <v>4.5199999999999997E-2</v>
      </c>
      <c r="AA52" s="4805">
        <v>4.4299999999999999E-2</v>
      </c>
      <c r="AB52" s="4805">
        <v>4.3400000000000001E-2</v>
      </c>
      <c r="AC52" s="4805">
        <v>4.3400000000000001E-2</v>
      </c>
      <c r="AD52" s="4736" t="s">
        <v>698</v>
      </c>
      <c r="AE52" s="4736" t="s">
        <v>2039</v>
      </c>
      <c r="AF52" s="4805">
        <f>D52/2</f>
        <v>1.375E-2</v>
      </c>
      <c r="AG52" s="4736" t="s">
        <v>1576</v>
      </c>
      <c r="AH52" s="4736" t="s">
        <v>2040</v>
      </c>
      <c r="AI52" s="4726" t="s">
        <v>1568</v>
      </c>
      <c r="AJ52" s="4736" t="s">
        <v>1569</v>
      </c>
      <c r="AK52" s="4736" t="s">
        <v>11</v>
      </c>
      <c r="AL52" s="4736" t="s">
        <v>26</v>
      </c>
      <c r="AM52" s="4361" t="str">
        <f t="shared" si="9"/>
        <v>SI</v>
      </c>
      <c r="AN52" s="4736">
        <v>349</v>
      </c>
      <c r="AO52" s="4807">
        <v>0.05</v>
      </c>
      <c r="AP52" s="4736">
        <v>2022</v>
      </c>
      <c r="AQ52" s="4806">
        <v>45245</v>
      </c>
      <c r="AR52" s="4806">
        <v>46752</v>
      </c>
      <c r="AS52" s="4807">
        <v>0.05</v>
      </c>
      <c r="AT52" s="4807">
        <v>0.1</v>
      </c>
      <c r="AU52" s="4807">
        <v>0.2</v>
      </c>
      <c r="AV52" s="4807">
        <v>0.4</v>
      </c>
      <c r="AW52" s="4807">
        <v>1</v>
      </c>
      <c r="AX52" s="4736" t="s">
        <v>359</v>
      </c>
      <c r="AY52" s="4736" t="s">
        <v>359</v>
      </c>
      <c r="AZ52" s="4736" t="s">
        <v>359</v>
      </c>
      <c r="BA52" s="4736" t="s">
        <v>359</v>
      </c>
      <c r="BB52" s="4736" t="s">
        <v>359</v>
      </c>
      <c r="BC52" s="4736" t="s">
        <v>359</v>
      </c>
      <c r="BD52" s="4736" t="s">
        <v>359</v>
      </c>
      <c r="BE52" s="4736" t="s">
        <v>359</v>
      </c>
      <c r="BF52" s="4736" t="s">
        <v>359</v>
      </c>
      <c r="BG52" s="4736" t="s">
        <v>359</v>
      </c>
      <c r="BH52" s="4736" t="s">
        <v>359</v>
      </c>
      <c r="BI52" s="4807">
        <v>1</v>
      </c>
      <c r="BJ52" s="4810">
        <v>30000</v>
      </c>
      <c r="BK52" s="4810">
        <v>30000</v>
      </c>
      <c r="BL52" s="4810" t="s">
        <v>574</v>
      </c>
      <c r="BM52" s="4811">
        <v>7797</v>
      </c>
      <c r="BN52" s="4810">
        <v>45000</v>
      </c>
      <c r="BO52" s="4810">
        <v>45000</v>
      </c>
      <c r="BP52" s="4812" t="s">
        <v>574</v>
      </c>
      <c r="BQ52" s="4811">
        <v>7797</v>
      </c>
      <c r="BR52" s="4810">
        <v>75000</v>
      </c>
      <c r="BS52" s="4736"/>
      <c r="BT52" s="4812" t="s">
        <v>574</v>
      </c>
      <c r="BU52" s="4736"/>
      <c r="BV52" s="4810">
        <v>48000</v>
      </c>
      <c r="BW52" s="4736"/>
      <c r="BX52" s="4812" t="s">
        <v>574</v>
      </c>
      <c r="BY52" s="4736"/>
      <c r="BZ52" s="4810">
        <v>10000</v>
      </c>
      <c r="CA52" s="4736"/>
      <c r="CB52" s="4812" t="s">
        <v>574</v>
      </c>
      <c r="CC52" s="4736"/>
      <c r="CD52" s="4810"/>
      <c r="CE52" s="4736"/>
      <c r="CF52" s="4812"/>
      <c r="CG52" s="4736"/>
      <c r="CH52" s="4810"/>
      <c r="CI52" s="4736"/>
      <c r="CJ52" s="4812"/>
      <c r="CK52" s="4736"/>
      <c r="CL52" s="4810"/>
      <c r="CM52" s="4736"/>
      <c r="CN52" s="4812"/>
      <c r="CO52" s="4736"/>
      <c r="CP52" s="4810"/>
      <c r="CQ52" s="4736"/>
      <c r="CR52" s="4812"/>
      <c r="CS52" s="4736"/>
      <c r="CT52" s="4810"/>
      <c r="CU52" s="4736"/>
      <c r="CV52" s="4812"/>
      <c r="CW52" s="4736"/>
      <c r="CX52" s="4810"/>
      <c r="CY52" s="4736"/>
      <c r="CZ52" s="4812"/>
      <c r="DA52" s="4736"/>
      <c r="DB52" s="4810"/>
      <c r="DC52" s="4736"/>
      <c r="DD52" s="4812"/>
      <c r="DE52" s="4736"/>
      <c r="DF52" s="4810"/>
      <c r="DG52" s="4736"/>
      <c r="DH52" s="4812"/>
      <c r="DI52" s="4736"/>
      <c r="DJ52" s="4810"/>
      <c r="DK52" s="4736"/>
      <c r="DL52" s="4812"/>
      <c r="DM52" s="4736"/>
      <c r="DN52" s="4810"/>
      <c r="DO52" s="4736"/>
      <c r="DP52" s="4812"/>
      <c r="DQ52" s="4736"/>
      <c r="DR52" s="4810"/>
      <c r="DS52" s="4736"/>
      <c r="DT52" s="4812"/>
      <c r="DU52" s="4736"/>
      <c r="DV52" s="4734">
        <f t="shared" si="10"/>
        <v>208000</v>
      </c>
      <c r="DW52" s="4736" t="s">
        <v>644</v>
      </c>
      <c r="DX52" s="4736" t="s">
        <v>289</v>
      </c>
      <c r="DY52" s="4736" t="s">
        <v>645</v>
      </c>
      <c r="DZ52" s="4736" t="s">
        <v>705</v>
      </c>
      <c r="EA52" s="4736">
        <v>3779595</v>
      </c>
      <c r="EB52" s="4614" t="s">
        <v>647</v>
      </c>
      <c r="EC52" s="4736" t="s">
        <v>359</v>
      </c>
      <c r="ED52" s="4736" t="s">
        <v>359</v>
      </c>
      <c r="EE52" s="4736" t="s">
        <v>359</v>
      </c>
      <c r="EF52" s="4736" t="s">
        <v>359</v>
      </c>
      <c r="EG52" s="4736" t="s">
        <v>359</v>
      </c>
      <c r="EH52" s="4944" t="s">
        <v>359</v>
      </c>
    </row>
    <row r="53" spans="1:138" ht="168.75" customHeight="1">
      <c r="A53" s="4960" t="s">
        <v>1536</v>
      </c>
      <c r="B53" s="4660">
        <v>0.11</v>
      </c>
      <c r="C53" s="4736" t="s">
        <v>2038</v>
      </c>
      <c r="D53" s="4722">
        <f t="shared" si="11"/>
        <v>2.75E-2</v>
      </c>
      <c r="E53" s="4736" t="s">
        <v>2037</v>
      </c>
      <c r="F53" s="4736" t="s">
        <v>2041</v>
      </c>
      <c r="G53" s="4736" t="s">
        <v>11</v>
      </c>
      <c r="H53" s="4939" t="s">
        <v>29</v>
      </c>
      <c r="I53" s="4907">
        <v>6.6199999999999995E-2</v>
      </c>
      <c r="J53" s="4719">
        <v>2022</v>
      </c>
      <c r="K53" s="4927">
        <v>45245</v>
      </c>
      <c r="L53" s="4806">
        <v>50770</v>
      </c>
      <c r="M53" s="4805">
        <v>5.8799999999999998E-2</v>
      </c>
      <c r="N53" s="4805">
        <v>5.7599999999999998E-2</v>
      </c>
      <c r="O53" s="4805">
        <v>5.6500000000000002E-2</v>
      </c>
      <c r="P53" s="4805">
        <v>5.5300000000000002E-2</v>
      </c>
      <c r="Q53" s="4805">
        <v>5.4199999999999998E-2</v>
      </c>
      <c r="R53" s="4805">
        <v>5.3199999999999997E-2</v>
      </c>
      <c r="S53" s="4805">
        <v>5.21E-2</v>
      </c>
      <c r="T53" s="4805">
        <v>5.0999999999999997E-2</v>
      </c>
      <c r="U53" s="4805">
        <v>0.05</v>
      </c>
      <c r="V53" s="4805">
        <v>4.9000000000000002E-2</v>
      </c>
      <c r="W53" s="4805">
        <v>4.8000000000000001E-2</v>
      </c>
      <c r="X53" s="4805">
        <v>4.7100000000000003E-2</v>
      </c>
      <c r="Y53" s="4805">
        <v>4.6100000000000002E-2</v>
      </c>
      <c r="Z53" s="4805">
        <v>4.5199999999999997E-2</v>
      </c>
      <c r="AA53" s="4805">
        <v>4.4299999999999999E-2</v>
      </c>
      <c r="AB53" s="4805">
        <v>4.3400000000000001E-2</v>
      </c>
      <c r="AC53" s="4805">
        <v>4.3400000000000001E-2</v>
      </c>
      <c r="AD53" s="4736" t="s">
        <v>698</v>
      </c>
      <c r="AE53" s="4736" t="s">
        <v>2042</v>
      </c>
      <c r="AF53" s="4805">
        <f>D53/2</f>
        <v>1.375E-2</v>
      </c>
      <c r="AG53" s="4736" t="s">
        <v>2043</v>
      </c>
      <c r="AH53" s="4736" t="s">
        <v>2271</v>
      </c>
      <c r="AI53" s="4726" t="s">
        <v>1568</v>
      </c>
      <c r="AJ53" s="4736" t="s">
        <v>1569</v>
      </c>
      <c r="AK53" s="4736" t="s">
        <v>11</v>
      </c>
      <c r="AL53" s="4736" t="s">
        <v>20</v>
      </c>
      <c r="AM53" s="4361" t="str">
        <f t="shared" si="9"/>
        <v>NO</v>
      </c>
      <c r="AN53" s="4736" t="s">
        <v>437</v>
      </c>
      <c r="AO53" s="4736">
        <v>400</v>
      </c>
      <c r="AP53" s="4736">
        <v>2022</v>
      </c>
      <c r="AQ53" s="4806">
        <v>45658</v>
      </c>
      <c r="AR53" s="4806">
        <v>50770</v>
      </c>
      <c r="AS53" s="4736"/>
      <c r="AT53" s="4736" t="s">
        <v>359</v>
      </c>
      <c r="AU53" s="4736">
        <v>400</v>
      </c>
      <c r="AV53" s="4736" t="s">
        <v>359</v>
      </c>
      <c r="AW53" s="4736">
        <v>400</v>
      </c>
      <c r="AX53" s="4736" t="s">
        <v>359</v>
      </c>
      <c r="AY53" s="4736">
        <v>400</v>
      </c>
      <c r="AZ53" s="4736" t="s">
        <v>359</v>
      </c>
      <c r="BA53" s="4736">
        <v>400</v>
      </c>
      <c r="BB53" s="4736" t="s">
        <v>359</v>
      </c>
      <c r="BC53" s="4736">
        <v>400</v>
      </c>
      <c r="BD53" s="4736" t="s">
        <v>359</v>
      </c>
      <c r="BE53" s="4736">
        <v>400</v>
      </c>
      <c r="BF53" s="4736" t="s">
        <v>359</v>
      </c>
      <c r="BG53" s="4736">
        <v>400</v>
      </c>
      <c r="BH53" s="4736" t="s">
        <v>359</v>
      </c>
      <c r="BI53" s="4736">
        <f>SUM(AS53:BH53)</f>
        <v>2800</v>
      </c>
      <c r="BJ53" s="4810"/>
      <c r="BK53" s="4810"/>
      <c r="BL53" s="4810"/>
      <c r="BM53" s="4811"/>
      <c r="BN53" s="4810"/>
      <c r="BO53" s="4810"/>
      <c r="BP53" s="4812"/>
      <c r="BQ53" s="4811"/>
      <c r="BR53" s="4810">
        <v>5445</v>
      </c>
      <c r="BS53" s="4736" t="s">
        <v>359</v>
      </c>
      <c r="BT53" s="4812" t="s">
        <v>574</v>
      </c>
      <c r="BU53" s="4736" t="s">
        <v>359</v>
      </c>
      <c r="BV53" s="4810"/>
      <c r="BW53" s="4736" t="s">
        <v>359</v>
      </c>
      <c r="BX53" s="4812"/>
      <c r="BY53" s="4736" t="s">
        <v>359</v>
      </c>
      <c r="BZ53" s="4810">
        <v>5445</v>
      </c>
      <c r="CA53" s="4736" t="s">
        <v>359</v>
      </c>
      <c r="CB53" s="4812" t="s">
        <v>574</v>
      </c>
      <c r="CC53" s="4736" t="s">
        <v>359</v>
      </c>
      <c r="CD53" s="4810"/>
      <c r="CE53" s="4736" t="s">
        <v>359</v>
      </c>
      <c r="CF53" s="4812"/>
      <c r="CG53" s="4736" t="s">
        <v>359</v>
      </c>
      <c r="CH53" s="4810">
        <v>5445</v>
      </c>
      <c r="CI53" s="4736" t="s">
        <v>359</v>
      </c>
      <c r="CJ53" s="4812" t="s">
        <v>574</v>
      </c>
      <c r="CK53" s="4736" t="s">
        <v>359</v>
      </c>
      <c r="CL53" s="4810"/>
      <c r="CM53" s="4736" t="s">
        <v>359</v>
      </c>
      <c r="CN53" s="4812"/>
      <c r="CO53" s="4736" t="s">
        <v>359</v>
      </c>
      <c r="CP53" s="4810">
        <v>5445</v>
      </c>
      <c r="CQ53" s="4736" t="s">
        <v>359</v>
      </c>
      <c r="CR53" s="4812" t="s">
        <v>574</v>
      </c>
      <c r="CS53" s="4736" t="s">
        <v>359</v>
      </c>
      <c r="CT53" s="4810"/>
      <c r="CU53" s="4736" t="s">
        <v>359</v>
      </c>
      <c r="CV53" s="4812"/>
      <c r="CW53" s="4736" t="s">
        <v>359</v>
      </c>
      <c r="CX53" s="4810">
        <v>5445</v>
      </c>
      <c r="CY53" s="4736" t="s">
        <v>359</v>
      </c>
      <c r="CZ53" s="4812" t="s">
        <v>574</v>
      </c>
      <c r="DA53" s="4736" t="s">
        <v>359</v>
      </c>
      <c r="DB53" s="4810"/>
      <c r="DC53" s="4736" t="s">
        <v>359</v>
      </c>
      <c r="DD53" s="4812"/>
      <c r="DE53" s="4736" t="s">
        <v>359</v>
      </c>
      <c r="DF53" s="4810">
        <v>5445</v>
      </c>
      <c r="DG53" s="4736" t="s">
        <v>359</v>
      </c>
      <c r="DH53" s="4812" t="s">
        <v>574</v>
      </c>
      <c r="DI53" s="4736" t="s">
        <v>359</v>
      </c>
      <c r="DJ53" s="4810"/>
      <c r="DK53" s="4736" t="s">
        <v>359</v>
      </c>
      <c r="DL53" s="4812"/>
      <c r="DM53" s="4736" t="s">
        <v>359</v>
      </c>
      <c r="DN53" s="4810">
        <v>5445</v>
      </c>
      <c r="DO53" s="4736" t="s">
        <v>359</v>
      </c>
      <c r="DP53" s="4812" t="s">
        <v>574</v>
      </c>
      <c r="DQ53" s="4736" t="s">
        <v>359</v>
      </c>
      <c r="DR53" s="4810"/>
      <c r="DS53" s="4736" t="s">
        <v>359</v>
      </c>
      <c r="DT53" s="4812"/>
      <c r="DU53" s="4736" t="s">
        <v>359</v>
      </c>
      <c r="DV53" s="4734">
        <f t="shared" si="10"/>
        <v>38115</v>
      </c>
      <c r="DW53" s="4736" t="s">
        <v>644</v>
      </c>
      <c r="DX53" s="4736" t="s">
        <v>289</v>
      </c>
      <c r="DY53" s="4736" t="s">
        <v>645</v>
      </c>
      <c r="DZ53" s="4736" t="s">
        <v>705</v>
      </c>
      <c r="EA53" s="4736">
        <v>3779595</v>
      </c>
      <c r="EB53" s="4614" t="s">
        <v>647</v>
      </c>
      <c r="EC53" s="4811"/>
      <c r="ED53" s="4811"/>
      <c r="EE53" s="4811"/>
      <c r="EF53" s="4811"/>
      <c r="EG53" s="4811"/>
      <c r="EH53" s="4961"/>
    </row>
    <row r="54" spans="1:138" s="4634" customFormat="1" ht="168.75" customHeight="1">
      <c r="A54" s="4960" t="s">
        <v>1536</v>
      </c>
      <c r="B54" s="4660">
        <v>0.11</v>
      </c>
      <c r="C54" s="4612" t="s">
        <v>2048</v>
      </c>
      <c r="D54" s="4722">
        <f t="shared" si="11"/>
        <v>2.75E-2</v>
      </c>
      <c r="E54" s="4654" t="s">
        <v>2272</v>
      </c>
      <c r="F54" s="4654" t="s">
        <v>2273</v>
      </c>
      <c r="G54" s="4736" t="s">
        <v>572</v>
      </c>
      <c r="H54" s="4939" t="s">
        <v>26</v>
      </c>
      <c r="I54" s="4719" t="s">
        <v>437</v>
      </c>
      <c r="J54" s="4719" t="s">
        <v>437</v>
      </c>
      <c r="K54" s="4927">
        <v>45245</v>
      </c>
      <c r="L54" s="4806">
        <v>50770</v>
      </c>
      <c r="M54" s="4649">
        <v>0.05</v>
      </c>
      <c r="N54" s="4649">
        <v>0.1</v>
      </c>
      <c r="O54" s="4649">
        <v>0.5</v>
      </c>
      <c r="P54" s="4649">
        <v>0.54</v>
      </c>
      <c r="Q54" s="4649">
        <v>0.57999999999999996</v>
      </c>
      <c r="R54" s="4649">
        <v>0.62</v>
      </c>
      <c r="S54" s="4649">
        <v>0.64</v>
      </c>
      <c r="T54" s="4649">
        <v>0.68</v>
      </c>
      <c r="U54" s="4649">
        <v>0.72</v>
      </c>
      <c r="V54" s="4649">
        <v>0.76</v>
      </c>
      <c r="W54" s="4649">
        <v>0.8</v>
      </c>
      <c r="X54" s="4649">
        <v>0.84</v>
      </c>
      <c r="Y54" s="4649">
        <v>0.88</v>
      </c>
      <c r="Z54" s="4649">
        <v>0.92</v>
      </c>
      <c r="AA54" s="4649">
        <v>0.96</v>
      </c>
      <c r="AB54" s="4649">
        <v>1</v>
      </c>
      <c r="AC54" s="4807">
        <v>1</v>
      </c>
      <c r="AD54" s="4736"/>
      <c r="AE54" s="4736" t="s">
        <v>2050</v>
      </c>
      <c r="AF54" s="4805">
        <f>D54/3</f>
        <v>9.1666666666666667E-3</v>
      </c>
      <c r="AG54" s="4736" t="s">
        <v>2274</v>
      </c>
      <c r="AH54" s="4736" t="s">
        <v>2052</v>
      </c>
      <c r="AI54" s="4736" t="s">
        <v>283</v>
      </c>
      <c r="AJ54" s="4736" t="s">
        <v>1386</v>
      </c>
      <c r="AK54" s="4736" t="s">
        <v>278</v>
      </c>
      <c r="AL54" s="4736" t="s">
        <v>20</v>
      </c>
      <c r="AM54" s="4361" t="str">
        <f t="shared" si="9"/>
        <v>NO</v>
      </c>
      <c r="AN54" s="4736" t="s">
        <v>437</v>
      </c>
      <c r="AO54" s="4736" t="s">
        <v>437</v>
      </c>
      <c r="AP54" s="4736" t="s">
        <v>437</v>
      </c>
      <c r="AQ54" s="4806">
        <v>45292</v>
      </c>
      <c r="AR54" s="4806">
        <v>50770</v>
      </c>
      <c r="AS54" s="4736"/>
      <c r="AT54" s="4736">
        <v>2</v>
      </c>
      <c r="AU54" s="4736">
        <v>2</v>
      </c>
      <c r="AV54" s="4736">
        <v>2</v>
      </c>
      <c r="AW54" s="4736">
        <v>2</v>
      </c>
      <c r="AX54" s="4736">
        <v>2</v>
      </c>
      <c r="AY54" s="4736">
        <v>2</v>
      </c>
      <c r="AZ54" s="4736">
        <v>2</v>
      </c>
      <c r="BA54" s="4736">
        <v>2</v>
      </c>
      <c r="BB54" s="4736">
        <v>2</v>
      </c>
      <c r="BC54" s="4736">
        <v>2</v>
      </c>
      <c r="BD54" s="4736">
        <v>2</v>
      </c>
      <c r="BE54" s="4736">
        <v>2</v>
      </c>
      <c r="BF54" s="4736">
        <v>2</v>
      </c>
      <c r="BG54" s="4736">
        <v>2</v>
      </c>
      <c r="BH54" s="4736">
        <v>2</v>
      </c>
      <c r="BI54" s="4951">
        <f>SUM(AS54:BH54)</f>
        <v>30</v>
      </c>
      <c r="BJ54" s="4810"/>
      <c r="BK54" s="4810"/>
      <c r="BL54" s="4810"/>
      <c r="BM54" s="4811"/>
      <c r="BN54" s="4810">
        <v>28</v>
      </c>
      <c r="BO54" s="4810">
        <v>28</v>
      </c>
      <c r="BP54" s="4812" t="s">
        <v>574</v>
      </c>
      <c r="BQ54" s="4811">
        <v>7692</v>
      </c>
      <c r="BR54" s="4810">
        <v>28</v>
      </c>
      <c r="BS54" s="4736"/>
      <c r="BT54" s="4812" t="s">
        <v>574</v>
      </c>
      <c r="BU54" s="4736"/>
      <c r="BV54" s="4810">
        <v>28</v>
      </c>
      <c r="BW54" s="4736"/>
      <c r="BX54" s="4812" t="s">
        <v>574</v>
      </c>
      <c r="BY54" s="4736"/>
      <c r="BZ54" s="4810">
        <v>28</v>
      </c>
      <c r="CA54" s="4736"/>
      <c r="CB54" s="4812" t="s">
        <v>574</v>
      </c>
      <c r="CC54" s="4736"/>
      <c r="CD54" s="4810">
        <v>28</v>
      </c>
      <c r="CE54" s="4736"/>
      <c r="CF54" s="4812" t="s">
        <v>574</v>
      </c>
      <c r="CG54" s="4736"/>
      <c r="CH54" s="4810">
        <v>28</v>
      </c>
      <c r="CI54" s="4736"/>
      <c r="CJ54" s="4812" t="s">
        <v>574</v>
      </c>
      <c r="CK54" s="4736"/>
      <c r="CL54" s="4810">
        <v>28</v>
      </c>
      <c r="CM54" s="4736"/>
      <c r="CN54" s="4812" t="s">
        <v>574</v>
      </c>
      <c r="CO54" s="4736"/>
      <c r="CP54" s="4810">
        <v>28</v>
      </c>
      <c r="CQ54" s="4736"/>
      <c r="CR54" s="4812" t="s">
        <v>574</v>
      </c>
      <c r="CS54" s="4736"/>
      <c r="CT54" s="4810">
        <v>28</v>
      </c>
      <c r="CU54" s="4736"/>
      <c r="CV54" s="4812" t="s">
        <v>574</v>
      </c>
      <c r="CW54" s="4736"/>
      <c r="CX54" s="4810">
        <v>28</v>
      </c>
      <c r="CY54" s="4736"/>
      <c r="CZ54" s="4812" t="s">
        <v>574</v>
      </c>
      <c r="DA54" s="4736"/>
      <c r="DB54" s="4810">
        <v>28</v>
      </c>
      <c r="DC54" s="4736"/>
      <c r="DD54" s="4812" t="s">
        <v>574</v>
      </c>
      <c r="DE54" s="4736"/>
      <c r="DF54" s="4810">
        <v>28</v>
      </c>
      <c r="DG54" s="4736"/>
      <c r="DH54" s="4812" t="s">
        <v>574</v>
      </c>
      <c r="DI54" s="4736"/>
      <c r="DJ54" s="4810">
        <v>28</v>
      </c>
      <c r="DK54" s="4736"/>
      <c r="DL54" s="4812" t="s">
        <v>574</v>
      </c>
      <c r="DM54" s="4736"/>
      <c r="DN54" s="4810">
        <v>28</v>
      </c>
      <c r="DO54" s="4736"/>
      <c r="DP54" s="4812" t="s">
        <v>574</v>
      </c>
      <c r="DQ54" s="4736"/>
      <c r="DR54" s="4810">
        <v>28</v>
      </c>
      <c r="DS54" s="4736"/>
      <c r="DT54" s="4812" t="s">
        <v>574</v>
      </c>
      <c r="DU54" s="4736"/>
      <c r="DV54" s="4734">
        <f t="shared" si="10"/>
        <v>420</v>
      </c>
      <c r="DW54" s="4943" t="s">
        <v>288</v>
      </c>
      <c r="DX54" s="4943" t="s">
        <v>289</v>
      </c>
      <c r="DY54" s="4736" t="s">
        <v>656</v>
      </c>
      <c r="DZ54" s="4943" t="s">
        <v>1376</v>
      </c>
      <c r="EA54" s="4943">
        <v>3779595</v>
      </c>
      <c r="EB54" s="4610" t="s">
        <v>1377</v>
      </c>
      <c r="EC54" s="4736"/>
      <c r="ED54" s="4736"/>
      <c r="EE54" s="4736"/>
      <c r="EF54" s="4736"/>
      <c r="EG54" s="4736"/>
      <c r="EH54" s="4944"/>
    </row>
    <row r="55" spans="1:138" ht="168.75" customHeight="1">
      <c r="A55" s="4960" t="s">
        <v>1536</v>
      </c>
      <c r="B55" s="4660">
        <v>0.11</v>
      </c>
      <c r="C55" s="4612" t="s">
        <v>2048</v>
      </c>
      <c r="D55" s="4722">
        <f t="shared" si="11"/>
        <v>2.75E-2</v>
      </c>
      <c r="E55" s="4654" t="s">
        <v>2272</v>
      </c>
      <c r="F55" s="4654" t="s">
        <v>2273</v>
      </c>
      <c r="G55" s="4736" t="s">
        <v>572</v>
      </c>
      <c r="H55" s="4939" t="s">
        <v>26</v>
      </c>
      <c r="I55" s="4719" t="s">
        <v>437</v>
      </c>
      <c r="J55" s="4719" t="s">
        <v>437</v>
      </c>
      <c r="K55" s="4927">
        <v>45245</v>
      </c>
      <c r="L55" s="4806">
        <v>50770</v>
      </c>
      <c r="M55" s="4649">
        <v>0.05</v>
      </c>
      <c r="N55" s="4649">
        <v>0.1</v>
      </c>
      <c r="O55" s="4649">
        <v>0.5</v>
      </c>
      <c r="P55" s="4649">
        <v>0.54</v>
      </c>
      <c r="Q55" s="4649">
        <v>0.57999999999999996</v>
      </c>
      <c r="R55" s="4649">
        <v>0.62</v>
      </c>
      <c r="S55" s="4649">
        <v>0.64</v>
      </c>
      <c r="T55" s="4649">
        <v>0.68</v>
      </c>
      <c r="U55" s="4649">
        <v>0.72</v>
      </c>
      <c r="V55" s="4649">
        <v>0.76</v>
      </c>
      <c r="W55" s="4649">
        <v>0.8</v>
      </c>
      <c r="X55" s="4649">
        <v>0.84</v>
      </c>
      <c r="Y55" s="4649">
        <v>0.88</v>
      </c>
      <c r="Z55" s="4649">
        <v>0.92</v>
      </c>
      <c r="AA55" s="4649">
        <v>0.96</v>
      </c>
      <c r="AB55" s="4649">
        <v>1</v>
      </c>
      <c r="AC55" s="4807">
        <v>1</v>
      </c>
      <c r="AD55" s="4736" t="s">
        <v>1588</v>
      </c>
      <c r="AE55" s="4736" t="s">
        <v>2053</v>
      </c>
      <c r="AF55" s="4805">
        <f t="shared" ref="AF55:AF56" si="14">D55/3</f>
        <v>9.1666666666666667E-3</v>
      </c>
      <c r="AG55" s="4736" t="s">
        <v>2054</v>
      </c>
      <c r="AH55" s="4736" t="s">
        <v>2055</v>
      </c>
      <c r="AI55" s="4617" t="s">
        <v>1310</v>
      </c>
      <c r="AJ55" s="4736" t="s">
        <v>1386</v>
      </c>
      <c r="AK55" s="4736" t="s">
        <v>5</v>
      </c>
      <c r="AL55" s="4736" t="s">
        <v>20</v>
      </c>
      <c r="AM55" s="4361" t="str">
        <f t="shared" si="9"/>
        <v>NO</v>
      </c>
      <c r="AN55" s="4736" t="s">
        <v>437</v>
      </c>
      <c r="AO55" s="4736" t="s">
        <v>437</v>
      </c>
      <c r="AP55" s="4736" t="s">
        <v>437</v>
      </c>
      <c r="AQ55" s="4806">
        <v>45292</v>
      </c>
      <c r="AR55" s="4806">
        <v>50770</v>
      </c>
      <c r="AS55" s="4736"/>
      <c r="AT55" s="4736">
        <v>1</v>
      </c>
      <c r="AU55" s="4736">
        <v>1</v>
      </c>
      <c r="AV55" s="4736">
        <v>1</v>
      </c>
      <c r="AW55" s="4736">
        <v>1</v>
      </c>
      <c r="AX55" s="4736">
        <v>1</v>
      </c>
      <c r="AY55" s="4736">
        <v>1</v>
      </c>
      <c r="AZ55" s="4736">
        <v>1</v>
      </c>
      <c r="BA55" s="4736">
        <v>1</v>
      </c>
      <c r="BB55" s="4736">
        <v>1</v>
      </c>
      <c r="BC55" s="4736">
        <v>1</v>
      </c>
      <c r="BD55" s="4736">
        <v>1</v>
      </c>
      <c r="BE55" s="4736">
        <v>1</v>
      </c>
      <c r="BF55" s="4736">
        <v>1</v>
      </c>
      <c r="BG55" s="4736">
        <v>1</v>
      </c>
      <c r="BH55" s="4736">
        <v>1</v>
      </c>
      <c r="BI55" s="4951">
        <f>SUM(AS55:BH55)</f>
        <v>15</v>
      </c>
      <c r="BJ55" s="4810"/>
      <c r="BK55" s="4810"/>
      <c r="BL55" s="4810"/>
      <c r="BM55" s="4811"/>
      <c r="BN55" s="4810">
        <v>35</v>
      </c>
      <c r="BO55" s="4810">
        <v>35</v>
      </c>
      <c r="BP55" s="4812" t="s">
        <v>574</v>
      </c>
      <c r="BQ55" s="4811">
        <v>7695</v>
      </c>
      <c r="BR55" s="4810">
        <v>35</v>
      </c>
      <c r="BS55" s="4736"/>
      <c r="BT55" s="4812" t="s">
        <v>574</v>
      </c>
      <c r="BU55" s="4736"/>
      <c r="BV55" s="4810">
        <v>35</v>
      </c>
      <c r="BW55" s="4736"/>
      <c r="BX55" s="4812" t="s">
        <v>574</v>
      </c>
      <c r="BY55" s="4736"/>
      <c r="BZ55" s="4810">
        <v>35</v>
      </c>
      <c r="CA55" s="4736"/>
      <c r="CB55" s="4812" t="s">
        <v>574</v>
      </c>
      <c r="CC55" s="4736"/>
      <c r="CD55" s="4810">
        <v>35</v>
      </c>
      <c r="CE55" s="4736"/>
      <c r="CF55" s="4812" t="s">
        <v>574</v>
      </c>
      <c r="CG55" s="4736"/>
      <c r="CH55" s="4810">
        <v>35</v>
      </c>
      <c r="CI55" s="4736"/>
      <c r="CJ55" s="4812" t="s">
        <v>574</v>
      </c>
      <c r="CK55" s="4736"/>
      <c r="CL55" s="4810">
        <v>35</v>
      </c>
      <c r="CM55" s="4736"/>
      <c r="CN55" s="4812" t="s">
        <v>574</v>
      </c>
      <c r="CO55" s="4736"/>
      <c r="CP55" s="4810">
        <v>35</v>
      </c>
      <c r="CQ55" s="4736"/>
      <c r="CR55" s="4812" t="s">
        <v>574</v>
      </c>
      <c r="CS55" s="4736"/>
      <c r="CT55" s="4810">
        <v>35</v>
      </c>
      <c r="CU55" s="4736"/>
      <c r="CV55" s="4812" t="s">
        <v>574</v>
      </c>
      <c r="CW55" s="4736"/>
      <c r="CX55" s="4810">
        <v>35</v>
      </c>
      <c r="CY55" s="4736"/>
      <c r="CZ55" s="4812" t="s">
        <v>574</v>
      </c>
      <c r="DA55" s="4736"/>
      <c r="DB55" s="4810">
        <v>35</v>
      </c>
      <c r="DC55" s="4736"/>
      <c r="DD55" s="4812" t="s">
        <v>574</v>
      </c>
      <c r="DE55" s="4736"/>
      <c r="DF55" s="4810">
        <v>35</v>
      </c>
      <c r="DG55" s="4736"/>
      <c r="DH55" s="4812" t="s">
        <v>574</v>
      </c>
      <c r="DI55" s="4736"/>
      <c r="DJ55" s="4810">
        <v>35</v>
      </c>
      <c r="DK55" s="4736"/>
      <c r="DL55" s="4812" t="s">
        <v>574</v>
      </c>
      <c r="DM55" s="4736"/>
      <c r="DN55" s="4810">
        <v>35</v>
      </c>
      <c r="DO55" s="4736"/>
      <c r="DP55" s="4812" t="s">
        <v>574</v>
      </c>
      <c r="DQ55" s="4736"/>
      <c r="DR55" s="4810">
        <v>35</v>
      </c>
      <c r="DS55" s="4736"/>
      <c r="DT55" s="4812" t="s">
        <v>574</v>
      </c>
      <c r="DU55" s="4736"/>
      <c r="DV55" s="4734">
        <f t="shared" si="10"/>
        <v>525</v>
      </c>
      <c r="DW55" s="4736" t="s">
        <v>288</v>
      </c>
      <c r="DX55" s="4736" t="s">
        <v>289</v>
      </c>
      <c r="DY55" s="4736" t="s">
        <v>656</v>
      </c>
      <c r="DZ55" s="4736" t="s">
        <v>1376</v>
      </c>
      <c r="EA55" s="4736">
        <v>3779595</v>
      </c>
      <c r="EB55" s="4616" t="s">
        <v>1377</v>
      </c>
      <c r="EC55" s="4736"/>
      <c r="ED55" s="4736"/>
      <c r="EE55" s="4736" t="s">
        <v>359</v>
      </c>
      <c r="EF55" s="4736" t="s">
        <v>359</v>
      </c>
      <c r="EG55" s="4736" t="s">
        <v>359</v>
      </c>
      <c r="EH55" s="4944" t="s">
        <v>359</v>
      </c>
    </row>
    <row r="56" spans="1:138" ht="168.75" customHeight="1">
      <c r="A56" s="4960" t="s">
        <v>1536</v>
      </c>
      <c r="B56" s="4660">
        <v>0.11</v>
      </c>
      <c r="C56" s="4612" t="s">
        <v>2048</v>
      </c>
      <c r="D56" s="4722">
        <f t="shared" si="11"/>
        <v>2.75E-2</v>
      </c>
      <c r="E56" s="4654" t="s">
        <v>2272</v>
      </c>
      <c r="F56" s="4654" t="s">
        <v>2273</v>
      </c>
      <c r="G56" s="4736" t="s">
        <v>572</v>
      </c>
      <c r="H56" s="4939" t="s">
        <v>26</v>
      </c>
      <c r="I56" s="4719" t="s">
        <v>437</v>
      </c>
      <c r="J56" s="4719" t="s">
        <v>437</v>
      </c>
      <c r="K56" s="4927">
        <v>45245</v>
      </c>
      <c r="L56" s="4806">
        <v>50770</v>
      </c>
      <c r="M56" s="4649">
        <v>0.05</v>
      </c>
      <c r="N56" s="4649">
        <v>0.1</v>
      </c>
      <c r="O56" s="4649">
        <v>0.5</v>
      </c>
      <c r="P56" s="4649">
        <v>0.54</v>
      </c>
      <c r="Q56" s="4649">
        <v>0.57999999999999996</v>
      </c>
      <c r="R56" s="4649">
        <v>0.62</v>
      </c>
      <c r="S56" s="4649">
        <v>0.64</v>
      </c>
      <c r="T56" s="4649">
        <v>0.68</v>
      </c>
      <c r="U56" s="4649">
        <v>0.72</v>
      </c>
      <c r="V56" s="4649">
        <v>0.76</v>
      </c>
      <c r="W56" s="4649">
        <v>0.8</v>
      </c>
      <c r="X56" s="4649">
        <v>0.84</v>
      </c>
      <c r="Y56" s="4649">
        <v>0.88</v>
      </c>
      <c r="Z56" s="4649">
        <v>0.92</v>
      </c>
      <c r="AA56" s="4649">
        <v>0.96</v>
      </c>
      <c r="AB56" s="4649">
        <v>1</v>
      </c>
      <c r="AC56" s="4807">
        <v>1</v>
      </c>
      <c r="AD56" s="4736" t="s">
        <v>1588</v>
      </c>
      <c r="AE56" s="4736" t="s">
        <v>2056</v>
      </c>
      <c r="AF56" s="4805">
        <f t="shared" si="14"/>
        <v>9.1666666666666667E-3</v>
      </c>
      <c r="AG56" s="4736" t="s">
        <v>2057</v>
      </c>
      <c r="AH56" s="4736" t="s">
        <v>2058</v>
      </c>
      <c r="AI56" s="4736" t="s">
        <v>283</v>
      </c>
      <c r="AJ56" s="4736" t="s">
        <v>1386</v>
      </c>
      <c r="AK56" s="4736" t="s">
        <v>278</v>
      </c>
      <c r="AL56" s="4736" t="s">
        <v>20</v>
      </c>
      <c r="AM56" s="4361" t="str">
        <f t="shared" si="9"/>
        <v>SI</v>
      </c>
      <c r="AN56" s="4736">
        <v>315</v>
      </c>
      <c r="AO56" s="4736" t="s">
        <v>437</v>
      </c>
      <c r="AP56" s="4736" t="s">
        <v>437</v>
      </c>
      <c r="AQ56" s="4806">
        <v>45292</v>
      </c>
      <c r="AR56" s="4806">
        <v>50770</v>
      </c>
      <c r="AS56" s="4736"/>
      <c r="AT56" s="4736">
        <v>1</v>
      </c>
      <c r="AU56" s="4736">
        <v>1</v>
      </c>
      <c r="AV56" s="4736">
        <v>1</v>
      </c>
      <c r="AW56" s="4736">
        <v>1</v>
      </c>
      <c r="AX56" s="4736">
        <v>1</v>
      </c>
      <c r="AY56" s="4736">
        <v>1</v>
      </c>
      <c r="AZ56" s="4736">
        <v>1</v>
      </c>
      <c r="BA56" s="4736">
        <v>1</v>
      </c>
      <c r="BB56" s="4736">
        <v>1</v>
      </c>
      <c r="BC56" s="4736">
        <v>1</v>
      </c>
      <c r="BD56" s="4736">
        <v>1</v>
      </c>
      <c r="BE56" s="4736">
        <v>1</v>
      </c>
      <c r="BF56" s="4736">
        <v>1</v>
      </c>
      <c r="BG56" s="4736">
        <v>1</v>
      </c>
      <c r="BH56" s="4736">
        <v>1</v>
      </c>
      <c r="BI56" s="4951">
        <f>SUM(AS56:BH56)</f>
        <v>15</v>
      </c>
      <c r="BJ56" s="4810"/>
      <c r="BK56" s="4810"/>
      <c r="BL56" s="4810"/>
      <c r="BM56" s="4811"/>
      <c r="BN56" s="4810">
        <v>183</v>
      </c>
      <c r="BO56" s="4810">
        <v>183</v>
      </c>
      <c r="BP56" s="4812" t="s">
        <v>574</v>
      </c>
      <c r="BQ56" s="4811">
        <v>7695</v>
      </c>
      <c r="BR56" s="4810">
        <v>183</v>
      </c>
      <c r="BS56" s="4736"/>
      <c r="BT56" s="4812" t="s">
        <v>574</v>
      </c>
      <c r="BU56" s="4736"/>
      <c r="BV56" s="4810">
        <v>183</v>
      </c>
      <c r="BW56" s="4736"/>
      <c r="BX56" s="4812" t="s">
        <v>574</v>
      </c>
      <c r="BY56" s="4736"/>
      <c r="BZ56" s="4810">
        <v>183</v>
      </c>
      <c r="CA56" s="4736"/>
      <c r="CB56" s="4812" t="s">
        <v>574</v>
      </c>
      <c r="CC56" s="4736"/>
      <c r="CD56" s="4810">
        <v>183</v>
      </c>
      <c r="CE56" s="4736"/>
      <c r="CF56" s="4812" t="s">
        <v>574</v>
      </c>
      <c r="CG56" s="4736"/>
      <c r="CH56" s="4810">
        <v>183</v>
      </c>
      <c r="CI56" s="4736"/>
      <c r="CJ56" s="4812" t="s">
        <v>574</v>
      </c>
      <c r="CK56" s="4736"/>
      <c r="CL56" s="4810">
        <v>183</v>
      </c>
      <c r="CM56" s="4736"/>
      <c r="CN56" s="4812" t="s">
        <v>574</v>
      </c>
      <c r="CO56" s="4736"/>
      <c r="CP56" s="4810">
        <v>183</v>
      </c>
      <c r="CQ56" s="4736"/>
      <c r="CR56" s="4812" t="s">
        <v>574</v>
      </c>
      <c r="CS56" s="4736"/>
      <c r="CT56" s="4810">
        <v>183</v>
      </c>
      <c r="CU56" s="4736"/>
      <c r="CV56" s="4812" t="s">
        <v>574</v>
      </c>
      <c r="CW56" s="4736"/>
      <c r="CX56" s="4810">
        <v>183</v>
      </c>
      <c r="CY56" s="4736"/>
      <c r="CZ56" s="4812" t="s">
        <v>574</v>
      </c>
      <c r="DA56" s="4736"/>
      <c r="DB56" s="4810">
        <v>183</v>
      </c>
      <c r="DC56" s="4736"/>
      <c r="DD56" s="4812" t="s">
        <v>574</v>
      </c>
      <c r="DE56" s="4736"/>
      <c r="DF56" s="4810">
        <v>183</v>
      </c>
      <c r="DG56" s="4736"/>
      <c r="DH56" s="4812" t="s">
        <v>574</v>
      </c>
      <c r="DI56" s="4736"/>
      <c r="DJ56" s="4810">
        <v>183</v>
      </c>
      <c r="DK56" s="4736"/>
      <c r="DL56" s="4812" t="s">
        <v>574</v>
      </c>
      <c r="DM56" s="4736"/>
      <c r="DN56" s="4810">
        <v>183</v>
      </c>
      <c r="DO56" s="4736"/>
      <c r="DP56" s="4812" t="s">
        <v>574</v>
      </c>
      <c r="DQ56" s="4736"/>
      <c r="DR56" s="4810">
        <v>183</v>
      </c>
      <c r="DS56" s="4736"/>
      <c r="DT56" s="4812" t="s">
        <v>574</v>
      </c>
      <c r="DU56" s="4736"/>
      <c r="DV56" s="4734">
        <f t="shared" si="10"/>
        <v>2745</v>
      </c>
      <c r="DW56" s="4736" t="s">
        <v>288</v>
      </c>
      <c r="DX56" s="4736" t="s">
        <v>289</v>
      </c>
      <c r="DY56" s="4736" t="s">
        <v>656</v>
      </c>
      <c r="DZ56" s="4736" t="s">
        <v>1376</v>
      </c>
      <c r="EA56" s="4736">
        <v>3779595</v>
      </c>
      <c r="EB56" s="4616" t="s">
        <v>1377</v>
      </c>
      <c r="EC56" s="4736"/>
      <c r="ED56" s="4736"/>
      <c r="EE56" s="4736" t="s">
        <v>359</v>
      </c>
      <c r="EF56" s="4736" t="s">
        <v>359</v>
      </c>
      <c r="EG56" s="4736" t="s">
        <v>359</v>
      </c>
      <c r="EH56" s="4944" t="s">
        <v>359</v>
      </c>
    </row>
    <row r="57" spans="1:138" ht="168.75" customHeight="1">
      <c r="A57" s="4938" t="s">
        <v>1618</v>
      </c>
      <c r="B57" s="4804">
        <v>0.25</v>
      </c>
      <c r="C57" s="4612" t="s">
        <v>2061</v>
      </c>
      <c r="D57" s="4653">
        <f>B57/7</f>
        <v>3.5714285714285712E-2</v>
      </c>
      <c r="E57" s="4736" t="s">
        <v>2275</v>
      </c>
      <c r="F57" s="4654" t="s">
        <v>2273</v>
      </c>
      <c r="G57" s="4736" t="s">
        <v>2318</v>
      </c>
      <c r="H57" s="4939" t="s">
        <v>26</v>
      </c>
      <c r="I57" s="4719" t="s">
        <v>437</v>
      </c>
      <c r="J57" s="4719" t="s">
        <v>437</v>
      </c>
      <c r="K57" s="4927">
        <v>45245</v>
      </c>
      <c r="L57" s="4806">
        <v>50770</v>
      </c>
      <c r="M57" s="4649">
        <v>0.05</v>
      </c>
      <c r="N57" s="4649">
        <v>0.1</v>
      </c>
      <c r="O57" s="4649">
        <v>0.5</v>
      </c>
      <c r="P57" s="4649">
        <v>0.54</v>
      </c>
      <c r="Q57" s="4649">
        <v>0.57999999999999996</v>
      </c>
      <c r="R57" s="4649">
        <v>0.62</v>
      </c>
      <c r="S57" s="4649">
        <v>0.64</v>
      </c>
      <c r="T57" s="4649">
        <v>0.68</v>
      </c>
      <c r="U57" s="4649">
        <v>0.72</v>
      </c>
      <c r="V57" s="4649">
        <v>0.76</v>
      </c>
      <c r="W57" s="4649">
        <v>0.8</v>
      </c>
      <c r="X57" s="4649">
        <v>0.84</v>
      </c>
      <c r="Y57" s="4649">
        <v>0.88</v>
      </c>
      <c r="Z57" s="4649">
        <v>0.92</v>
      </c>
      <c r="AA57" s="4649">
        <v>0.96</v>
      </c>
      <c r="AB57" s="4649">
        <v>1</v>
      </c>
      <c r="AC57" s="4807">
        <v>1</v>
      </c>
      <c r="AD57" s="4811"/>
      <c r="AE57" s="4736" t="s">
        <v>2064</v>
      </c>
      <c r="AF57" s="4805">
        <f>D57/5</f>
        <v>7.1428571428571426E-3</v>
      </c>
      <c r="AG57" s="4736" t="s">
        <v>1624</v>
      </c>
      <c r="AH57" s="4736" t="s">
        <v>2065</v>
      </c>
      <c r="AI57" s="4726" t="s">
        <v>1310</v>
      </c>
      <c r="AJ57" s="4736" t="s">
        <v>1626</v>
      </c>
      <c r="AK57" s="4811" t="s">
        <v>1</v>
      </c>
      <c r="AL57" s="4736" t="s">
        <v>26</v>
      </c>
      <c r="AM57" s="4361" t="str">
        <f t="shared" si="9"/>
        <v>SI</v>
      </c>
      <c r="AN57" s="4736">
        <v>347</v>
      </c>
      <c r="AO57" s="4736">
        <v>3</v>
      </c>
      <c r="AP57" s="4736">
        <v>2022</v>
      </c>
      <c r="AQ57" s="4806">
        <v>45245</v>
      </c>
      <c r="AR57" s="4806">
        <v>50770</v>
      </c>
      <c r="AS57" s="4736">
        <v>3</v>
      </c>
      <c r="AT57" s="4736">
        <v>4</v>
      </c>
      <c r="AU57" s="4736">
        <v>4</v>
      </c>
      <c r="AV57" s="4736">
        <v>5</v>
      </c>
      <c r="AW57" s="4736">
        <v>5</v>
      </c>
      <c r="AX57" s="4736">
        <v>5</v>
      </c>
      <c r="AY57" s="4736">
        <v>6</v>
      </c>
      <c r="AZ57" s="4736">
        <v>6</v>
      </c>
      <c r="BA57" s="4736">
        <v>6</v>
      </c>
      <c r="BB57" s="4736">
        <v>6</v>
      </c>
      <c r="BC57" s="4736">
        <v>6</v>
      </c>
      <c r="BD57" s="4736">
        <v>7</v>
      </c>
      <c r="BE57" s="4736">
        <v>7</v>
      </c>
      <c r="BF57" s="4736">
        <v>7</v>
      </c>
      <c r="BG57" s="4736">
        <v>7</v>
      </c>
      <c r="BH57" s="4736">
        <v>8</v>
      </c>
      <c r="BI57" s="4809">
        <v>8</v>
      </c>
      <c r="BJ57" s="4810">
        <v>1175</v>
      </c>
      <c r="BK57" s="4810">
        <v>1175</v>
      </c>
      <c r="BL57" s="4810" t="s">
        <v>574</v>
      </c>
      <c r="BM57" s="4811">
        <v>7783</v>
      </c>
      <c r="BN57" s="4810">
        <v>1894</v>
      </c>
      <c r="BO57" s="4810">
        <v>1722</v>
      </c>
      <c r="BP57" s="4812" t="s">
        <v>574</v>
      </c>
      <c r="BQ57" s="4811">
        <v>7783</v>
      </c>
      <c r="BR57" s="4810">
        <v>1894</v>
      </c>
      <c r="BS57" s="4736"/>
      <c r="BT57" s="4812" t="s">
        <v>574</v>
      </c>
      <c r="BU57" s="4736"/>
      <c r="BV57" s="4810">
        <v>2864</v>
      </c>
      <c r="BW57" s="4736"/>
      <c r="BX57" s="4812" t="s">
        <v>574</v>
      </c>
      <c r="BY57" s="4736"/>
      <c r="BZ57" s="4810">
        <v>2864</v>
      </c>
      <c r="CA57" s="4736"/>
      <c r="CB57" s="4812" t="s">
        <v>574</v>
      </c>
      <c r="CC57" s="4736"/>
      <c r="CD57" s="4810">
        <v>2864</v>
      </c>
      <c r="CE57" s="4736"/>
      <c r="CF57" s="4812" t="s">
        <v>574</v>
      </c>
      <c r="CG57" s="4736"/>
      <c r="CH57" s="4810">
        <v>5033</v>
      </c>
      <c r="CI57" s="4736"/>
      <c r="CJ57" s="4812" t="s">
        <v>574</v>
      </c>
      <c r="CK57" s="4736"/>
      <c r="CL57" s="4810">
        <v>5033</v>
      </c>
      <c r="CM57" s="4736"/>
      <c r="CN57" s="4812" t="s">
        <v>574</v>
      </c>
      <c r="CO57" s="4736"/>
      <c r="CP57" s="4810">
        <v>5033</v>
      </c>
      <c r="CQ57" s="4736"/>
      <c r="CR57" s="4812" t="s">
        <v>574</v>
      </c>
      <c r="CS57" s="4736"/>
      <c r="CT57" s="4810">
        <v>5033</v>
      </c>
      <c r="CU57" s="4736"/>
      <c r="CV57" s="4812" t="s">
        <v>574</v>
      </c>
      <c r="CW57" s="4736"/>
      <c r="CX57" s="4810">
        <v>5033</v>
      </c>
      <c r="CY57" s="4736"/>
      <c r="CZ57" s="4812" t="s">
        <v>574</v>
      </c>
      <c r="DA57" s="4736"/>
      <c r="DB57" s="4810">
        <v>9456</v>
      </c>
      <c r="DC57" s="4736"/>
      <c r="DD57" s="4812" t="s">
        <v>574</v>
      </c>
      <c r="DE57" s="4736"/>
      <c r="DF57" s="4810">
        <v>9456</v>
      </c>
      <c r="DG57" s="4736"/>
      <c r="DH57" s="4812" t="s">
        <v>574</v>
      </c>
      <c r="DI57" s="4736"/>
      <c r="DJ57" s="4810">
        <v>9456</v>
      </c>
      <c r="DK57" s="4736"/>
      <c r="DL57" s="4812" t="s">
        <v>574</v>
      </c>
      <c r="DM57" s="4736"/>
      <c r="DN57" s="4810">
        <v>9456</v>
      </c>
      <c r="DO57" s="4736"/>
      <c r="DP57" s="4812" t="s">
        <v>574</v>
      </c>
      <c r="DQ57" s="4736"/>
      <c r="DR57" s="4810">
        <v>13077</v>
      </c>
      <c r="DS57" s="4736"/>
      <c r="DT57" s="4812" t="s">
        <v>574</v>
      </c>
      <c r="DU57" s="4736"/>
      <c r="DV57" s="4734">
        <f t="shared" si="10"/>
        <v>89621</v>
      </c>
      <c r="DW57" s="4736" t="s">
        <v>644</v>
      </c>
      <c r="DX57" s="4736" t="s">
        <v>289</v>
      </c>
      <c r="DY57" s="4736" t="s">
        <v>744</v>
      </c>
      <c r="DZ57" s="4736" t="s">
        <v>791</v>
      </c>
      <c r="EA57" s="4736" t="s">
        <v>746</v>
      </c>
      <c r="EB57" s="4616" t="s">
        <v>747</v>
      </c>
      <c r="EC57" s="4736"/>
      <c r="ED57" s="4736"/>
      <c r="EE57" s="4736" t="s">
        <v>359</v>
      </c>
      <c r="EF57" s="4736" t="s">
        <v>359</v>
      </c>
      <c r="EG57" s="4736" t="s">
        <v>359</v>
      </c>
      <c r="EH57" s="4626"/>
    </row>
    <row r="58" spans="1:138" ht="168.75" customHeight="1">
      <c r="A58" s="4938" t="s">
        <v>1618</v>
      </c>
      <c r="B58" s="4804">
        <v>0.25</v>
      </c>
      <c r="C58" s="4736" t="s">
        <v>2061</v>
      </c>
      <c r="D58" s="4653">
        <f t="shared" ref="D58:D83" si="15">B58/7</f>
        <v>3.5714285714285712E-2</v>
      </c>
      <c r="E58" s="4736" t="s">
        <v>2275</v>
      </c>
      <c r="F58" s="4654" t="s">
        <v>2273</v>
      </c>
      <c r="G58" s="4736" t="s">
        <v>2318</v>
      </c>
      <c r="H58" s="4939" t="s">
        <v>26</v>
      </c>
      <c r="I58" s="4719" t="s">
        <v>437</v>
      </c>
      <c r="J58" s="4719" t="s">
        <v>437</v>
      </c>
      <c r="K58" s="4927">
        <v>45245</v>
      </c>
      <c r="L58" s="4806">
        <v>50770</v>
      </c>
      <c r="M58" s="4649">
        <v>0.05</v>
      </c>
      <c r="N58" s="4649">
        <v>0.1</v>
      </c>
      <c r="O58" s="4649">
        <v>0.5</v>
      </c>
      <c r="P58" s="4649">
        <v>0.54</v>
      </c>
      <c r="Q58" s="4649">
        <v>0.57999999999999996</v>
      </c>
      <c r="R58" s="4649">
        <v>0.62</v>
      </c>
      <c r="S58" s="4649">
        <v>0.64</v>
      </c>
      <c r="T58" s="4649">
        <v>0.68</v>
      </c>
      <c r="U58" s="4649">
        <v>0.72</v>
      </c>
      <c r="V58" s="4649">
        <v>0.76</v>
      </c>
      <c r="W58" s="4649">
        <v>0.8</v>
      </c>
      <c r="X58" s="4649">
        <v>0.84</v>
      </c>
      <c r="Y58" s="4649">
        <v>0.88</v>
      </c>
      <c r="Z58" s="4649">
        <v>0.92</v>
      </c>
      <c r="AA58" s="4649">
        <v>0.96</v>
      </c>
      <c r="AB58" s="4649">
        <v>1</v>
      </c>
      <c r="AC58" s="4807">
        <v>1</v>
      </c>
      <c r="AD58" s="4811"/>
      <c r="AE58" s="4612" t="s">
        <v>2276</v>
      </c>
      <c r="AF58" s="4805">
        <f t="shared" ref="AF58:AF61" si="16">D58/5</f>
        <v>7.1428571428571426E-3</v>
      </c>
      <c r="AG58" s="4736" t="s">
        <v>2277</v>
      </c>
      <c r="AH58" s="4612" t="s">
        <v>2072</v>
      </c>
      <c r="AI58" s="4726" t="s">
        <v>1631</v>
      </c>
      <c r="AJ58" s="4736" t="s">
        <v>1632</v>
      </c>
      <c r="AK58" s="4811" t="s">
        <v>1</v>
      </c>
      <c r="AL58" s="4736" t="s">
        <v>26</v>
      </c>
      <c r="AM58" s="4361" t="str">
        <f t="shared" si="9"/>
        <v>NO</v>
      </c>
      <c r="AN58" s="4736" t="s">
        <v>437</v>
      </c>
      <c r="AO58" s="4736" t="s">
        <v>437</v>
      </c>
      <c r="AP58" s="4736" t="s">
        <v>437</v>
      </c>
      <c r="AQ58" s="4806">
        <v>45245</v>
      </c>
      <c r="AR58" s="4806">
        <v>50770</v>
      </c>
      <c r="AS58" s="4807">
        <v>0.05</v>
      </c>
      <c r="AT58" s="4807">
        <v>0.24</v>
      </c>
      <c r="AU58" s="4807">
        <v>0.28999999999999998</v>
      </c>
      <c r="AV58" s="4807">
        <v>0.34</v>
      </c>
      <c r="AW58" s="4807">
        <v>0.39</v>
      </c>
      <c r="AX58" s="4807">
        <v>0.44</v>
      </c>
      <c r="AY58" s="4807">
        <v>0.51</v>
      </c>
      <c r="AZ58" s="4807">
        <v>0.56000000000000005</v>
      </c>
      <c r="BA58" s="4807">
        <v>0.61</v>
      </c>
      <c r="BB58" s="4807">
        <v>0.66</v>
      </c>
      <c r="BC58" s="4807">
        <v>0.71</v>
      </c>
      <c r="BD58" s="4807">
        <v>0.78</v>
      </c>
      <c r="BE58" s="4807">
        <v>0.83</v>
      </c>
      <c r="BF58" s="4807">
        <v>0.88</v>
      </c>
      <c r="BG58" s="4807">
        <v>0.93</v>
      </c>
      <c r="BH58" s="4807">
        <v>1</v>
      </c>
      <c r="BI58" s="4807">
        <v>1</v>
      </c>
      <c r="BJ58" s="4810">
        <v>835</v>
      </c>
      <c r="BK58" s="4810">
        <v>835</v>
      </c>
      <c r="BL58" s="4810" t="s">
        <v>574</v>
      </c>
      <c r="BM58" s="4811">
        <v>7640</v>
      </c>
      <c r="BN58" s="4810">
        <v>919</v>
      </c>
      <c r="BO58" s="4810">
        <v>919</v>
      </c>
      <c r="BP58" s="4812" t="s">
        <v>574</v>
      </c>
      <c r="BQ58" s="4811">
        <v>7640</v>
      </c>
      <c r="BR58" s="4810">
        <v>1010</v>
      </c>
      <c r="BS58" s="4736"/>
      <c r="BT58" s="4812" t="s">
        <v>574</v>
      </c>
      <c r="BU58" s="4736"/>
      <c r="BV58" s="4810">
        <v>1111</v>
      </c>
      <c r="BW58" s="4736"/>
      <c r="BX58" s="4812" t="s">
        <v>574</v>
      </c>
      <c r="BY58" s="4736"/>
      <c r="BZ58" s="4810">
        <v>1223</v>
      </c>
      <c r="CA58" s="4736"/>
      <c r="CB58" s="4812" t="s">
        <v>574</v>
      </c>
      <c r="CC58" s="4736"/>
      <c r="CD58" s="4810">
        <v>1345</v>
      </c>
      <c r="CE58" s="4736"/>
      <c r="CF58" s="4812" t="s">
        <v>574</v>
      </c>
      <c r="CG58" s="4736"/>
      <c r="CH58" s="4810">
        <v>1479</v>
      </c>
      <c r="CI58" s="4736"/>
      <c r="CJ58" s="4812" t="s">
        <v>574</v>
      </c>
      <c r="CK58" s="4736"/>
      <c r="CL58" s="4810">
        <v>1627</v>
      </c>
      <c r="CM58" s="4736"/>
      <c r="CN58" s="4812" t="s">
        <v>574</v>
      </c>
      <c r="CO58" s="4736"/>
      <c r="CP58" s="4810">
        <v>1794</v>
      </c>
      <c r="CQ58" s="4736"/>
      <c r="CR58" s="4812" t="s">
        <v>574</v>
      </c>
      <c r="CS58" s="4736"/>
      <c r="CT58" s="4810">
        <v>1969</v>
      </c>
      <c r="CU58" s="4736"/>
      <c r="CV58" s="4812" t="s">
        <v>574</v>
      </c>
      <c r="CW58" s="4736"/>
      <c r="CX58" s="4810">
        <v>2166</v>
      </c>
      <c r="CY58" s="4736"/>
      <c r="CZ58" s="4812" t="s">
        <v>574</v>
      </c>
      <c r="DA58" s="4736"/>
      <c r="DB58" s="4810">
        <v>2383</v>
      </c>
      <c r="DC58" s="4736"/>
      <c r="DD58" s="4812" t="s">
        <v>574</v>
      </c>
      <c r="DE58" s="4736"/>
      <c r="DF58" s="4810">
        <v>2621</v>
      </c>
      <c r="DG58" s="4736"/>
      <c r="DH58" s="4812" t="s">
        <v>574</v>
      </c>
      <c r="DI58" s="4736"/>
      <c r="DJ58" s="4810">
        <v>2883</v>
      </c>
      <c r="DK58" s="4736"/>
      <c r="DL58" s="4812" t="s">
        <v>574</v>
      </c>
      <c r="DM58" s="4736"/>
      <c r="DN58" s="4810">
        <v>3171</v>
      </c>
      <c r="DO58" s="4736"/>
      <c r="DP58" s="4812" t="s">
        <v>574</v>
      </c>
      <c r="DQ58" s="4736"/>
      <c r="DR58" s="4810">
        <v>3489</v>
      </c>
      <c r="DS58" s="4736"/>
      <c r="DT58" s="4812" t="s">
        <v>574</v>
      </c>
      <c r="DU58" s="4736"/>
      <c r="DV58" s="4734">
        <f t="shared" si="10"/>
        <v>30025</v>
      </c>
      <c r="DW58" s="4736" t="s">
        <v>644</v>
      </c>
      <c r="DX58" s="4736" t="s">
        <v>289</v>
      </c>
      <c r="DY58" s="4736" t="s">
        <v>744</v>
      </c>
      <c r="DZ58" s="4736" t="s">
        <v>791</v>
      </c>
      <c r="EA58" s="4736" t="s">
        <v>746</v>
      </c>
      <c r="EB58" s="4616" t="s">
        <v>747</v>
      </c>
      <c r="EC58" s="4736" t="s">
        <v>2073</v>
      </c>
      <c r="ED58" s="4598" t="s">
        <v>2238</v>
      </c>
      <c r="EE58" s="4736" t="s">
        <v>1131</v>
      </c>
      <c r="EF58" s="4611"/>
      <c r="EG58" s="4736" t="s">
        <v>359</v>
      </c>
      <c r="EH58" s="4676" t="s">
        <v>2278</v>
      </c>
    </row>
    <row r="59" spans="1:138" ht="168.75" customHeight="1">
      <c r="A59" s="4938" t="s">
        <v>1618</v>
      </c>
      <c r="B59" s="4804">
        <v>0.25</v>
      </c>
      <c r="C59" s="4736" t="s">
        <v>2061</v>
      </c>
      <c r="D59" s="4653">
        <f t="shared" si="15"/>
        <v>3.5714285714285712E-2</v>
      </c>
      <c r="E59" s="4736" t="s">
        <v>2275</v>
      </c>
      <c r="F59" s="4654" t="s">
        <v>2273</v>
      </c>
      <c r="G59" s="4736" t="s">
        <v>2318</v>
      </c>
      <c r="H59" s="4939" t="s">
        <v>26</v>
      </c>
      <c r="I59" s="4719" t="s">
        <v>437</v>
      </c>
      <c r="J59" s="4719" t="s">
        <v>437</v>
      </c>
      <c r="K59" s="4927">
        <v>45245</v>
      </c>
      <c r="L59" s="4806">
        <v>50770</v>
      </c>
      <c r="M59" s="4649">
        <v>0.05</v>
      </c>
      <c r="N59" s="4649">
        <v>0.1</v>
      </c>
      <c r="O59" s="4649">
        <v>0.5</v>
      </c>
      <c r="P59" s="4649">
        <v>0.54</v>
      </c>
      <c r="Q59" s="4649">
        <v>0.57999999999999996</v>
      </c>
      <c r="R59" s="4649">
        <v>0.62</v>
      </c>
      <c r="S59" s="4649">
        <v>0.64</v>
      </c>
      <c r="T59" s="4649">
        <v>0.68</v>
      </c>
      <c r="U59" s="4649">
        <v>0.72</v>
      </c>
      <c r="V59" s="4649">
        <v>0.76</v>
      </c>
      <c r="W59" s="4649">
        <v>0.8</v>
      </c>
      <c r="X59" s="4649">
        <v>0.84</v>
      </c>
      <c r="Y59" s="4649">
        <v>0.88</v>
      </c>
      <c r="Z59" s="4649">
        <v>0.92</v>
      </c>
      <c r="AA59" s="4649">
        <v>0.96</v>
      </c>
      <c r="AB59" s="4649">
        <v>1</v>
      </c>
      <c r="AC59" s="4807">
        <v>1</v>
      </c>
      <c r="AD59" s="4811"/>
      <c r="AE59" s="4736" t="s">
        <v>2074</v>
      </c>
      <c r="AF59" s="4805">
        <f t="shared" si="16"/>
        <v>7.1428571428571426E-3</v>
      </c>
      <c r="AG59" s="4736" t="s">
        <v>2075</v>
      </c>
      <c r="AH59" s="4736" t="s">
        <v>2076</v>
      </c>
      <c r="AI59" s="4726" t="s">
        <v>1637</v>
      </c>
      <c r="AJ59" s="4736" t="s">
        <v>1638</v>
      </c>
      <c r="AK59" s="4811" t="s">
        <v>1</v>
      </c>
      <c r="AL59" s="4736" t="s">
        <v>26</v>
      </c>
      <c r="AM59" s="4361" t="str">
        <f t="shared" si="9"/>
        <v>NO</v>
      </c>
      <c r="AN59" s="4736" t="s">
        <v>437</v>
      </c>
      <c r="AO59" s="4807" t="s">
        <v>437</v>
      </c>
      <c r="AP59" s="4736" t="s">
        <v>437</v>
      </c>
      <c r="AQ59" s="4806">
        <v>45658</v>
      </c>
      <c r="AR59" s="4806">
        <v>47848</v>
      </c>
      <c r="AS59" s="4948"/>
      <c r="AT59" s="4948"/>
      <c r="AU59" s="4948">
        <v>0.25</v>
      </c>
      <c r="AV59" s="4948">
        <v>0.5</v>
      </c>
      <c r="AW59" s="4948">
        <v>0.75</v>
      </c>
      <c r="AX59" s="4948">
        <v>0.75</v>
      </c>
      <c r="AY59" s="4948">
        <v>0.75</v>
      </c>
      <c r="AZ59" s="4948">
        <v>1</v>
      </c>
      <c r="BA59" s="4948"/>
      <c r="BB59" s="4948"/>
      <c r="BC59" s="4948"/>
      <c r="BD59" s="4948"/>
      <c r="BE59" s="4948"/>
      <c r="BF59" s="4948"/>
      <c r="BG59" s="4948"/>
      <c r="BH59" s="4948"/>
      <c r="BI59" s="4948">
        <v>1</v>
      </c>
      <c r="BJ59" s="4810">
        <v>150</v>
      </c>
      <c r="BK59" s="4810">
        <v>150</v>
      </c>
      <c r="BL59" s="4810" t="s">
        <v>574</v>
      </c>
      <c r="BM59" s="4811">
        <v>7640</v>
      </c>
      <c r="BN59" s="4810">
        <v>165</v>
      </c>
      <c r="BO59" s="4810">
        <v>165</v>
      </c>
      <c r="BP59" s="4812" t="s">
        <v>574</v>
      </c>
      <c r="BQ59" s="4811">
        <v>7640</v>
      </c>
      <c r="BR59" s="4810">
        <v>181</v>
      </c>
      <c r="BS59" s="4736"/>
      <c r="BT59" s="4812" t="s">
        <v>574</v>
      </c>
      <c r="BU59" s="4736"/>
      <c r="BV59" s="4810">
        <v>350</v>
      </c>
      <c r="BW59" s="4736"/>
      <c r="BX59" s="4812" t="s">
        <v>574</v>
      </c>
      <c r="BY59" s="4736"/>
      <c r="BZ59" s="4810">
        <v>385</v>
      </c>
      <c r="CA59" s="4736"/>
      <c r="CB59" s="4812" t="s">
        <v>574</v>
      </c>
      <c r="CC59" s="4736"/>
      <c r="CD59" s="4810">
        <v>423</v>
      </c>
      <c r="CE59" s="4736"/>
      <c r="CF59" s="4812" t="s">
        <v>574</v>
      </c>
      <c r="CG59" s="4736"/>
      <c r="CH59" s="4810">
        <v>150</v>
      </c>
      <c r="CI59" s="4736"/>
      <c r="CJ59" s="4812" t="s">
        <v>574</v>
      </c>
      <c r="CK59" s="4736"/>
      <c r="CL59" s="4810">
        <v>400</v>
      </c>
      <c r="CM59" s="4736"/>
      <c r="CN59" s="4812" t="s">
        <v>574</v>
      </c>
      <c r="CO59" s="4736"/>
      <c r="CP59" s="4810"/>
      <c r="CQ59" s="4736"/>
      <c r="CR59" s="4812"/>
      <c r="CS59" s="4736"/>
      <c r="CT59" s="4810"/>
      <c r="CU59" s="4736"/>
      <c r="CV59" s="4812"/>
      <c r="CW59" s="4736"/>
      <c r="CX59" s="4810"/>
      <c r="CY59" s="4736"/>
      <c r="CZ59" s="4812"/>
      <c r="DA59" s="4736"/>
      <c r="DB59" s="4810"/>
      <c r="DC59" s="4736"/>
      <c r="DD59" s="4812"/>
      <c r="DE59" s="4736"/>
      <c r="DF59" s="4810"/>
      <c r="DG59" s="4736"/>
      <c r="DH59" s="4812"/>
      <c r="DI59" s="4736"/>
      <c r="DJ59" s="4810"/>
      <c r="DK59" s="4736"/>
      <c r="DL59" s="4812"/>
      <c r="DM59" s="4736"/>
      <c r="DN59" s="4810"/>
      <c r="DO59" s="4736"/>
      <c r="DP59" s="4812"/>
      <c r="DQ59" s="4736"/>
      <c r="DR59" s="4810"/>
      <c r="DS59" s="4736"/>
      <c r="DT59" s="4812"/>
      <c r="DU59" s="4736"/>
      <c r="DV59" s="4734">
        <f t="shared" si="10"/>
        <v>2204</v>
      </c>
      <c r="DW59" s="4736" t="s">
        <v>644</v>
      </c>
      <c r="DX59" s="4736" t="s">
        <v>289</v>
      </c>
      <c r="DY59" s="4736" t="s">
        <v>744</v>
      </c>
      <c r="DZ59" s="4736" t="s">
        <v>791</v>
      </c>
      <c r="EA59" s="4736" t="s">
        <v>746</v>
      </c>
      <c r="EB59" s="4613" t="s">
        <v>747</v>
      </c>
      <c r="EC59" s="4736"/>
      <c r="ED59" s="4736" t="s">
        <v>359</v>
      </c>
      <c r="EE59" s="4736" t="s">
        <v>359</v>
      </c>
      <c r="EF59" s="4736" t="s">
        <v>359</v>
      </c>
      <c r="EG59" s="4736" t="s">
        <v>359</v>
      </c>
      <c r="EH59" s="4626"/>
    </row>
    <row r="60" spans="1:138" ht="204" customHeight="1">
      <c r="A60" s="4938" t="s">
        <v>1618</v>
      </c>
      <c r="B60" s="4804">
        <v>0.25</v>
      </c>
      <c r="C60" s="4736" t="s">
        <v>2061</v>
      </c>
      <c r="D60" s="4653">
        <f t="shared" si="15"/>
        <v>3.5714285714285712E-2</v>
      </c>
      <c r="E60" s="4736" t="s">
        <v>2275</v>
      </c>
      <c r="F60" s="4654" t="s">
        <v>2273</v>
      </c>
      <c r="G60" s="4736" t="s">
        <v>2318</v>
      </c>
      <c r="H60" s="4939" t="s">
        <v>26</v>
      </c>
      <c r="I60" s="4719" t="s">
        <v>437</v>
      </c>
      <c r="J60" s="4719" t="s">
        <v>437</v>
      </c>
      <c r="K60" s="4927">
        <v>45245</v>
      </c>
      <c r="L60" s="4806">
        <v>50770</v>
      </c>
      <c r="M60" s="4649">
        <v>0.05</v>
      </c>
      <c r="N60" s="4649">
        <v>0.1</v>
      </c>
      <c r="O60" s="4649">
        <v>0.5</v>
      </c>
      <c r="P60" s="4649">
        <v>0.54</v>
      </c>
      <c r="Q60" s="4649">
        <v>0.57999999999999996</v>
      </c>
      <c r="R60" s="4649">
        <v>0.62</v>
      </c>
      <c r="S60" s="4649">
        <v>0.64</v>
      </c>
      <c r="T60" s="4649">
        <v>0.68</v>
      </c>
      <c r="U60" s="4649">
        <v>0.72</v>
      </c>
      <c r="V60" s="4649">
        <v>0.76</v>
      </c>
      <c r="W60" s="4649">
        <v>0.8</v>
      </c>
      <c r="X60" s="4649">
        <v>0.84</v>
      </c>
      <c r="Y60" s="4649">
        <v>0.88</v>
      </c>
      <c r="Z60" s="4649">
        <v>0.92</v>
      </c>
      <c r="AA60" s="4649">
        <v>0.96</v>
      </c>
      <c r="AB60" s="4649">
        <v>1</v>
      </c>
      <c r="AC60" s="4807">
        <v>1</v>
      </c>
      <c r="AD60" s="4811"/>
      <c r="AE60" s="4736" t="s">
        <v>2078</v>
      </c>
      <c r="AF60" s="4805">
        <f t="shared" si="16"/>
        <v>7.1428571428571426E-3</v>
      </c>
      <c r="AG60" s="4736" t="s">
        <v>2079</v>
      </c>
      <c r="AH60" s="4736" t="s">
        <v>1642</v>
      </c>
      <c r="AI60" s="4726" t="s">
        <v>1310</v>
      </c>
      <c r="AJ60" s="4736" t="s">
        <v>1626</v>
      </c>
      <c r="AK60" s="4811" t="s">
        <v>1</v>
      </c>
      <c r="AL60" s="4736" t="s">
        <v>26</v>
      </c>
      <c r="AM60" s="4361" t="str">
        <f t="shared" si="9"/>
        <v>NO</v>
      </c>
      <c r="AN60" s="4736" t="s">
        <v>437</v>
      </c>
      <c r="AO60" s="4736" t="s">
        <v>437</v>
      </c>
      <c r="AP60" s="4736" t="s">
        <v>437</v>
      </c>
      <c r="AQ60" s="4806">
        <v>45245</v>
      </c>
      <c r="AR60" s="4806">
        <v>50770</v>
      </c>
      <c r="AS60" s="4948">
        <v>0.1</v>
      </c>
      <c r="AT60" s="4948">
        <v>0.15</v>
      </c>
      <c r="AU60" s="4948">
        <v>0.23</v>
      </c>
      <c r="AV60" s="4948">
        <v>0.28000000000000003</v>
      </c>
      <c r="AW60" s="4948">
        <v>0.33</v>
      </c>
      <c r="AX60" s="4948">
        <v>0.42</v>
      </c>
      <c r="AY60" s="4948">
        <v>0.47</v>
      </c>
      <c r="AZ60" s="4948">
        <v>0.52</v>
      </c>
      <c r="BA60" s="4948">
        <v>0.56999999999999995</v>
      </c>
      <c r="BB60" s="4948">
        <v>0.66</v>
      </c>
      <c r="BC60" s="4948">
        <v>0.71</v>
      </c>
      <c r="BD60" s="4948">
        <v>0.76</v>
      </c>
      <c r="BE60" s="4948">
        <v>0.81</v>
      </c>
      <c r="BF60" s="4948">
        <v>0.9</v>
      </c>
      <c r="BG60" s="4948">
        <v>0.95</v>
      </c>
      <c r="BH60" s="4948">
        <v>1</v>
      </c>
      <c r="BI60" s="4603">
        <v>1</v>
      </c>
      <c r="BJ60" s="4810">
        <v>600</v>
      </c>
      <c r="BK60" s="4810">
        <v>600</v>
      </c>
      <c r="BL60" s="4810" t="s">
        <v>574</v>
      </c>
      <c r="BM60" s="4811">
        <v>7640</v>
      </c>
      <c r="BN60" s="4810">
        <v>660</v>
      </c>
      <c r="BO60" s="4810">
        <v>660</v>
      </c>
      <c r="BP60" s="4812" t="s">
        <v>574</v>
      </c>
      <c r="BQ60" s="4811">
        <v>7640</v>
      </c>
      <c r="BR60" s="4810">
        <v>726</v>
      </c>
      <c r="BS60" s="4736"/>
      <c r="BT60" s="4812" t="s">
        <v>574</v>
      </c>
      <c r="BU60" s="4736"/>
      <c r="BV60" s="4810">
        <v>798</v>
      </c>
      <c r="BW60" s="4736"/>
      <c r="BX60" s="4812" t="s">
        <v>574</v>
      </c>
      <c r="BY60" s="4736"/>
      <c r="BZ60" s="4810">
        <v>878</v>
      </c>
      <c r="CA60" s="4736"/>
      <c r="CB60" s="4812" t="s">
        <v>574</v>
      </c>
      <c r="CC60" s="4736"/>
      <c r="CD60" s="4810">
        <v>966</v>
      </c>
      <c r="CE60" s="4736"/>
      <c r="CF60" s="4812" t="s">
        <v>574</v>
      </c>
      <c r="CG60" s="4736"/>
      <c r="CH60" s="4810">
        <v>1062</v>
      </c>
      <c r="CI60" s="4736"/>
      <c r="CJ60" s="4812" t="s">
        <v>574</v>
      </c>
      <c r="CK60" s="4736"/>
      <c r="CL60" s="4810">
        <v>1169</v>
      </c>
      <c r="CM60" s="4736"/>
      <c r="CN60" s="4812" t="s">
        <v>574</v>
      </c>
      <c r="CO60" s="4736"/>
      <c r="CP60" s="4810">
        <v>1286</v>
      </c>
      <c r="CQ60" s="4736"/>
      <c r="CR60" s="4812" t="s">
        <v>574</v>
      </c>
      <c r="CS60" s="4736"/>
      <c r="CT60" s="4810">
        <v>1414</v>
      </c>
      <c r="CU60" s="4736"/>
      <c r="CV60" s="4812" t="s">
        <v>574</v>
      </c>
      <c r="CW60" s="4736"/>
      <c r="CX60" s="4810">
        <v>1556</v>
      </c>
      <c r="CY60" s="4736"/>
      <c r="CZ60" s="4812" t="s">
        <v>574</v>
      </c>
      <c r="DA60" s="4736"/>
      <c r="DB60" s="4810">
        <v>1711</v>
      </c>
      <c r="DC60" s="4736"/>
      <c r="DD60" s="4812" t="s">
        <v>574</v>
      </c>
      <c r="DE60" s="4736"/>
      <c r="DF60" s="4810">
        <v>1883</v>
      </c>
      <c r="DG60" s="4736"/>
      <c r="DH60" s="4812" t="s">
        <v>574</v>
      </c>
      <c r="DI60" s="4736"/>
      <c r="DJ60" s="4810">
        <v>2071</v>
      </c>
      <c r="DK60" s="4736"/>
      <c r="DL60" s="4812" t="s">
        <v>574</v>
      </c>
      <c r="DM60" s="4736"/>
      <c r="DN60" s="4810">
        <v>2278</v>
      </c>
      <c r="DO60" s="4736"/>
      <c r="DP60" s="4812" t="s">
        <v>574</v>
      </c>
      <c r="DQ60" s="4736"/>
      <c r="DR60" s="4810">
        <v>2506</v>
      </c>
      <c r="DS60" s="4736"/>
      <c r="DT60" s="4812" t="s">
        <v>574</v>
      </c>
      <c r="DU60" s="4736"/>
      <c r="DV60" s="4734">
        <f t="shared" si="10"/>
        <v>21564</v>
      </c>
      <c r="DW60" s="4736" t="s">
        <v>644</v>
      </c>
      <c r="DX60" s="4736" t="s">
        <v>289</v>
      </c>
      <c r="DY60" s="4736" t="s">
        <v>744</v>
      </c>
      <c r="DZ60" s="4736" t="s">
        <v>791</v>
      </c>
      <c r="EA60" s="4736" t="s">
        <v>746</v>
      </c>
      <c r="EB60" s="4613" t="s">
        <v>747</v>
      </c>
      <c r="EC60" s="4736" t="s">
        <v>359</v>
      </c>
      <c r="ED60" s="4736"/>
      <c r="EE60" s="4736" t="s">
        <v>359</v>
      </c>
      <c r="EF60" s="4736" t="s">
        <v>359</v>
      </c>
      <c r="EG60" s="4736" t="s">
        <v>359</v>
      </c>
      <c r="EH60" s="4626"/>
    </row>
    <row r="61" spans="1:138" ht="168.75" customHeight="1">
      <c r="A61" s="4938" t="s">
        <v>1618</v>
      </c>
      <c r="B61" s="4804">
        <v>0.25</v>
      </c>
      <c r="C61" s="4736" t="s">
        <v>2061</v>
      </c>
      <c r="D61" s="4653">
        <f t="shared" si="15"/>
        <v>3.5714285714285712E-2</v>
      </c>
      <c r="E61" s="4736" t="s">
        <v>2275</v>
      </c>
      <c r="F61" s="4707" t="s">
        <v>2273</v>
      </c>
      <c r="G61" s="4736" t="s">
        <v>2318</v>
      </c>
      <c r="H61" s="4939" t="s">
        <v>26</v>
      </c>
      <c r="I61" s="4719" t="s">
        <v>437</v>
      </c>
      <c r="J61" s="4719" t="s">
        <v>437</v>
      </c>
      <c r="K61" s="4927">
        <v>45245</v>
      </c>
      <c r="L61" s="4806">
        <v>50770</v>
      </c>
      <c r="M61" s="4649">
        <v>0.05</v>
      </c>
      <c r="N61" s="4649">
        <v>0.1</v>
      </c>
      <c r="O61" s="4649">
        <v>0.5</v>
      </c>
      <c r="P61" s="4649">
        <v>0.54</v>
      </c>
      <c r="Q61" s="4649">
        <v>0.57999999999999996</v>
      </c>
      <c r="R61" s="4649">
        <v>0.62</v>
      </c>
      <c r="S61" s="4649">
        <v>0.64</v>
      </c>
      <c r="T61" s="4649">
        <v>0.68</v>
      </c>
      <c r="U61" s="4649">
        <v>0.72</v>
      </c>
      <c r="V61" s="4649">
        <v>0.76</v>
      </c>
      <c r="W61" s="4649">
        <v>0.8</v>
      </c>
      <c r="X61" s="4649">
        <v>0.84</v>
      </c>
      <c r="Y61" s="4649">
        <v>0.88</v>
      </c>
      <c r="Z61" s="4649">
        <v>0.92</v>
      </c>
      <c r="AA61" s="4649">
        <v>0.96</v>
      </c>
      <c r="AB61" s="4649">
        <v>1</v>
      </c>
      <c r="AC61" s="4807">
        <v>1</v>
      </c>
      <c r="AD61" s="4811"/>
      <c r="AE61" s="4736" t="s">
        <v>1643</v>
      </c>
      <c r="AF61" s="4805">
        <f t="shared" si="16"/>
        <v>7.1428571428571426E-3</v>
      </c>
      <c r="AG61" s="4736" t="s">
        <v>1644</v>
      </c>
      <c r="AH61" s="4736" t="s">
        <v>2080</v>
      </c>
      <c r="AI61" s="4726" t="s">
        <v>1310</v>
      </c>
      <c r="AJ61" s="4736" t="s">
        <v>1626</v>
      </c>
      <c r="AK61" s="4736" t="s">
        <v>334</v>
      </c>
      <c r="AL61" s="4736" t="s">
        <v>23</v>
      </c>
      <c r="AM61" s="4361" t="str">
        <f t="shared" si="9"/>
        <v>NO</v>
      </c>
      <c r="AN61" s="4736" t="s">
        <v>437</v>
      </c>
      <c r="AO61" s="4736" t="s">
        <v>437</v>
      </c>
      <c r="AP61" s="4736" t="s">
        <v>437</v>
      </c>
      <c r="AQ61" s="4941">
        <v>45245</v>
      </c>
      <c r="AR61" s="4806">
        <v>50769</v>
      </c>
      <c r="AS61" s="4807">
        <v>1</v>
      </c>
      <c r="AT61" s="4807">
        <v>1</v>
      </c>
      <c r="AU61" s="4807">
        <v>1</v>
      </c>
      <c r="AV61" s="4807">
        <v>1</v>
      </c>
      <c r="AW61" s="4807">
        <v>1</v>
      </c>
      <c r="AX61" s="4807">
        <v>1</v>
      </c>
      <c r="AY61" s="4807">
        <v>1</v>
      </c>
      <c r="AZ61" s="4807">
        <v>1</v>
      </c>
      <c r="BA61" s="4807">
        <v>1</v>
      </c>
      <c r="BB61" s="4807">
        <v>1</v>
      </c>
      <c r="BC61" s="4807">
        <v>1</v>
      </c>
      <c r="BD61" s="4807">
        <v>1</v>
      </c>
      <c r="BE61" s="4807">
        <v>1</v>
      </c>
      <c r="BF61" s="4807">
        <v>1</v>
      </c>
      <c r="BG61" s="4807">
        <v>1</v>
      </c>
      <c r="BH61" s="4807">
        <v>1</v>
      </c>
      <c r="BI61" s="4807">
        <v>1</v>
      </c>
      <c r="BJ61" s="4810">
        <v>2135</v>
      </c>
      <c r="BK61" s="4810">
        <v>2135</v>
      </c>
      <c r="BL61" s="4810" t="s">
        <v>574</v>
      </c>
      <c r="BM61" s="4811">
        <v>7740</v>
      </c>
      <c r="BN61" s="4810">
        <v>2135</v>
      </c>
      <c r="BO61" s="4810">
        <v>2135</v>
      </c>
      <c r="BP61" s="4812" t="s">
        <v>574</v>
      </c>
      <c r="BQ61" s="4811">
        <v>7740</v>
      </c>
      <c r="BR61" s="4810">
        <v>2135</v>
      </c>
      <c r="BS61" s="4736"/>
      <c r="BT61" s="4812" t="s">
        <v>574</v>
      </c>
      <c r="BU61" s="4736"/>
      <c r="BV61" s="4810">
        <v>2135</v>
      </c>
      <c r="BW61" s="4736"/>
      <c r="BX61" s="4812" t="s">
        <v>574</v>
      </c>
      <c r="BY61" s="4736"/>
      <c r="BZ61" s="4810">
        <v>2135</v>
      </c>
      <c r="CA61" s="4736"/>
      <c r="CB61" s="4812" t="s">
        <v>574</v>
      </c>
      <c r="CC61" s="4736"/>
      <c r="CD61" s="4810">
        <v>2135</v>
      </c>
      <c r="CE61" s="4736"/>
      <c r="CF61" s="4812" t="s">
        <v>574</v>
      </c>
      <c r="CG61" s="4736"/>
      <c r="CH61" s="4810">
        <v>2135</v>
      </c>
      <c r="CI61" s="4736"/>
      <c r="CJ61" s="4812" t="s">
        <v>574</v>
      </c>
      <c r="CK61" s="4736"/>
      <c r="CL61" s="4810">
        <v>2135</v>
      </c>
      <c r="CM61" s="4736"/>
      <c r="CN61" s="4812" t="s">
        <v>574</v>
      </c>
      <c r="CO61" s="4736"/>
      <c r="CP61" s="4810">
        <v>2135</v>
      </c>
      <c r="CQ61" s="4736"/>
      <c r="CR61" s="4812" t="s">
        <v>574</v>
      </c>
      <c r="CS61" s="4736"/>
      <c r="CT61" s="4810">
        <v>2135</v>
      </c>
      <c r="CU61" s="4736"/>
      <c r="CV61" s="4812" t="s">
        <v>574</v>
      </c>
      <c r="CW61" s="4736"/>
      <c r="CX61" s="4810">
        <v>2135</v>
      </c>
      <c r="CY61" s="4736"/>
      <c r="CZ61" s="4812" t="s">
        <v>574</v>
      </c>
      <c r="DA61" s="4736"/>
      <c r="DB61" s="4810">
        <v>2135</v>
      </c>
      <c r="DC61" s="4736"/>
      <c r="DD61" s="4812" t="s">
        <v>574</v>
      </c>
      <c r="DE61" s="4736"/>
      <c r="DF61" s="4810">
        <v>2135</v>
      </c>
      <c r="DG61" s="4736"/>
      <c r="DH61" s="4812" t="s">
        <v>574</v>
      </c>
      <c r="DI61" s="4736"/>
      <c r="DJ61" s="4810">
        <v>2135</v>
      </c>
      <c r="DK61" s="4736"/>
      <c r="DL61" s="4812" t="s">
        <v>574</v>
      </c>
      <c r="DM61" s="4736"/>
      <c r="DN61" s="4810">
        <v>2135</v>
      </c>
      <c r="DO61" s="4736"/>
      <c r="DP61" s="4812" t="s">
        <v>574</v>
      </c>
      <c r="DQ61" s="4736"/>
      <c r="DR61" s="4810">
        <v>2135</v>
      </c>
      <c r="DS61" s="4736"/>
      <c r="DT61" s="4812" t="s">
        <v>574</v>
      </c>
      <c r="DU61" s="4736"/>
      <c r="DV61" s="4734">
        <f t="shared" si="10"/>
        <v>34160</v>
      </c>
      <c r="DW61" s="4736" t="s">
        <v>1055</v>
      </c>
      <c r="DX61" s="4736" t="s">
        <v>56</v>
      </c>
      <c r="DY61" s="4736" t="s">
        <v>339</v>
      </c>
      <c r="DZ61" s="4736" t="s">
        <v>340</v>
      </c>
      <c r="EA61" s="4736" t="s">
        <v>341</v>
      </c>
      <c r="EB61" s="4736" t="s">
        <v>342</v>
      </c>
      <c r="EC61" s="4736"/>
      <c r="ED61" s="4736"/>
      <c r="EE61" s="4736"/>
      <c r="EF61" s="4736"/>
      <c r="EG61" s="4736"/>
      <c r="EH61" s="4626"/>
    </row>
    <row r="62" spans="1:138" ht="168.75" customHeight="1">
      <c r="A62" s="4938" t="s">
        <v>1618</v>
      </c>
      <c r="B62" s="4804">
        <v>0.25</v>
      </c>
      <c r="C62" s="4612" t="s">
        <v>2082</v>
      </c>
      <c r="D62" s="4653">
        <f t="shared" si="15"/>
        <v>3.5714285714285712E-2</v>
      </c>
      <c r="E62" s="4736" t="s">
        <v>821</v>
      </c>
      <c r="F62" s="4654" t="s">
        <v>2273</v>
      </c>
      <c r="G62" s="4736" t="s">
        <v>1</v>
      </c>
      <c r="H62" s="4939" t="s">
        <v>26</v>
      </c>
      <c r="I62" s="4719" t="s">
        <v>437</v>
      </c>
      <c r="J62" s="4719" t="s">
        <v>437</v>
      </c>
      <c r="K62" s="4927">
        <v>45245</v>
      </c>
      <c r="L62" s="4806">
        <v>50770</v>
      </c>
      <c r="M62" s="4649">
        <v>0.05</v>
      </c>
      <c r="N62" s="4649">
        <v>0.1</v>
      </c>
      <c r="O62" s="4649">
        <v>0.5</v>
      </c>
      <c r="P62" s="4649">
        <v>0.54</v>
      </c>
      <c r="Q62" s="4649">
        <v>0.57999999999999996</v>
      </c>
      <c r="R62" s="4649">
        <v>0.62</v>
      </c>
      <c r="S62" s="4649">
        <v>0.64</v>
      </c>
      <c r="T62" s="4649">
        <v>0.68</v>
      </c>
      <c r="U62" s="4649">
        <v>0.72</v>
      </c>
      <c r="V62" s="4649">
        <v>0.76</v>
      </c>
      <c r="W62" s="4649">
        <v>0.8</v>
      </c>
      <c r="X62" s="4649">
        <v>0.84</v>
      </c>
      <c r="Y62" s="4649">
        <v>0.88</v>
      </c>
      <c r="Z62" s="4649">
        <v>0.92</v>
      </c>
      <c r="AA62" s="4649">
        <v>0.96</v>
      </c>
      <c r="AB62" s="4649">
        <v>1</v>
      </c>
      <c r="AC62" s="4807">
        <v>1</v>
      </c>
      <c r="AD62" s="4736" t="s">
        <v>359</v>
      </c>
      <c r="AE62" s="4736" t="s">
        <v>2085</v>
      </c>
      <c r="AF62" s="4805">
        <f>D62/11</f>
        <v>3.2467532467532465E-3</v>
      </c>
      <c r="AG62" s="4736" t="s">
        <v>1649</v>
      </c>
      <c r="AH62" s="4736" t="s">
        <v>2319</v>
      </c>
      <c r="AI62" s="4726" t="s">
        <v>1310</v>
      </c>
      <c r="AJ62" s="4736" t="s">
        <v>1626</v>
      </c>
      <c r="AK62" s="4736" t="s">
        <v>1</v>
      </c>
      <c r="AL62" s="4736" t="s">
        <v>26</v>
      </c>
      <c r="AM62" s="4361" t="str">
        <f t="shared" si="9"/>
        <v>NO</v>
      </c>
      <c r="AN62" s="4736" t="s">
        <v>437</v>
      </c>
      <c r="AO62" s="4807">
        <v>0.2</v>
      </c>
      <c r="AP62" s="4736">
        <v>2022</v>
      </c>
      <c r="AQ62" s="4806">
        <v>45245</v>
      </c>
      <c r="AR62" s="4806">
        <v>50770</v>
      </c>
      <c r="AS62" s="4948">
        <v>0.2</v>
      </c>
      <c r="AT62" s="4948">
        <v>0.2</v>
      </c>
      <c r="AU62" s="4948">
        <v>0.4</v>
      </c>
      <c r="AV62" s="4948">
        <v>0.4</v>
      </c>
      <c r="AW62" s="4948">
        <v>0.6</v>
      </c>
      <c r="AX62" s="4948">
        <v>0.6</v>
      </c>
      <c r="AY62" s="4948">
        <v>0.8</v>
      </c>
      <c r="AZ62" s="4948">
        <v>0.8</v>
      </c>
      <c r="BA62" s="4948">
        <v>1</v>
      </c>
      <c r="BB62" s="4948">
        <v>1</v>
      </c>
      <c r="BC62" s="4948">
        <v>1</v>
      </c>
      <c r="BD62" s="4948">
        <v>1</v>
      </c>
      <c r="BE62" s="4948">
        <v>1</v>
      </c>
      <c r="BF62" s="4948">
        <v>1</v>
      </c>
      <c r="BG62" s="4948">
        <v>1</v>
      </c>
      <c r="BH62" s="4948">
        <v>1</v>
      </c>
      <c r="BI62" s="4948">
        <v>1</v>
      </c>
      <c r="BJ62" s="4810">
        <v>446</v>
      </c>
      <c r="BK62" s="4810">
        <v>446</v>
      </c>
      <c r="BL62" s="4810" t="s">
        <v>574</v>
      </c>
      <c r="BM62" s="4811">
        <v>7765</v>
      </c>
      <c r="BN62" s="4810">
        <v>490</v>
      </c>
      <c r="BO62" s="4810">
        <v>490</v>
      </c>
      <c r="BP62" s="4812" t="s">
        <v>574</v>
      </c>
      <c r="BQ62" s="4811">
        <v>7765</v>
      </c>
      <c r="BR62" s="4810">
        <v>539</v>
      </c>
      <c r="BS62" s="4736"/>
      <c r="BT62" s="4812" t="s">
        <v>574</v>
      </c>
      <c r="BU62" s="4736"/>
      <c r="BV62" s="4810">
        <v>593</v>
      </c>
      <c r="BW62" s="4736"/>
      <c r="BX62" s="4812" t="s">
        <v>574</v>
      </c>
      <c r="BY62" s="4736"/>
      <c r="BZ62" s="4810">
        <v>652</v>
      </c>
      <c r="CA62" s="4736"/>
      <c r="CB62" s="4812" t="s">
        <v>574</v>
      </c>
      <c r="CC62" s="4736"/>
      <c r="CD62" s="4810">
        <v>718</v>
      </c>
      <c r="CE62" s="4736"/>
      <c r="CF62" s="4812" t="s">
        <v>574</v>
      </c>
      <c r="CG62" s="4736"/>
      <c r="CH62" s="4810">
        <v>789</v>
      </c>
      <c r="CI62" s="4736"/>
      <c r="CJ62" s="4812" t="s">
        <v>574</v>
      </c>
      <c r="CK62" s="4736"/>
      <c r="CL62" s="4810">
        <v>868</v>
      </c>
      <c r="CM62" s="4736"/>
      <c r="CN62" s="4812" t="s">
        <v>574</v>
      </c>
      <c r="CO62" s="4736"/>
      <c r="CP62" s="4810">
        <v>955</v>
      </c>
      <c r="CQ62" s="4736"/>
      <c r="CR62" s="4812" t="s">
        <v>574</v>
      </c>
      <c r="CS62" s="4736"/>
      <c r="CT62" s="4810">
        <v>1051</v>
      </c>
      <c r="CU62" s="4736"/>
      <c r="CV62" s="4812" t="s">
        <v>574</v>
      </c>
      <c r="CW62" s="4736"/>
      <c r="CX62" s="4810">
        <v>1156</v>
      </c>
      <c r="CY62" s="4736"/>
      <c r="CZ62" s="4812" t="s">
        <v>574</v>
      </c>
      <c r="DA62" s="4736"/>
      <c r="DB62" s="4810">
        <v>1272</v>
      </c>
      <c r="DC62" s="4736"/>
      <c r="DD62" s="4812" t="s">
        <v>574</v>
      </c>
      <c r="DE62" s="4736"/>
      <c r="DF62" s="4810">
        <v>1399</v>
      </c>
      <c r="DG62" s="4736"/>
      <c r="DH62" s="4812" t="s">
        <v>574</v>
      </c>
      <c r="DI62" s="4736"/>
      <c r="DJ62" s="4810">
        <v>1539</v>
      </c>
      <c r="DK62" s="4736"/>
      <c r="DL62" s="4812" t="s">
        <v>574</v>
      </c>
      <c r="DM62" s="4736"/>
      <c r="DN62" s="4810">
        <v>2240</v>
      </c>
      <c r="DO62" s="4736"/>
      <c r="DP62" s="4812" t="s">
        <v>574</v>
      </c>
      <c r="DQ62" s="4736"/>
      <c r="DR62" s="4810">
        <v>2319</v>
      </c>
      <c r="DS62" s="4736"/>
      <c r="DT62" s="4812" t="s">
        <v>574</v>
      </c>
      <c r="DU62" s="4736"/>
      <c r="DV62" s="4734">
        <f t="shared" si="10"/>
        <v>17026</v>
      </c>
      <c r="DW62" s="4736" t="s">
        <v>644</v>
      </c>
      <c r="DX62" s="4736" t="s">
        <v>289</v>
      </c>
      <c r="DY62" s="4736" t="s">
        <v>1651</v>
      </c>
      <c r="DZ62" s="4736" t="s">
        <v>1652</v>
      </c>
      <c r="EA62" s="4736" t="s">
        <v>359</v>
      </c>
      <c r="EB62" s="4616" t="s">
        <v>747</v>
      </c>
      <c r="EC62" s="4736" t="s">
        <v>359</v>
      </c>
      <c r="ED62" s="4736" t="s">
        <v>359</v>
      </c>
      <c r="EE62" s="4736" t="s">
        <v>359</v>
      </c>
      <c r="EF62" s="4736" t="s">
        <v>359</v>
      </c>
      <c r="EG62" s="4736" t="s">
        <v>359</v>
      </c>
      <c r="EH62" s="4944" t="s">
        <v>359</v>
      </c>
    </row>
    <row r="63" spans="1:138" ht="168.75" customHeight="1">
      <c r="A63" s="4938" t="s">
        <v>1618</v>
      </c>
      <c r="B63" s="4804">
        <v>0.25</v>
      </c>
      <c r="C63" s="4736" t="s">
        <v>2082</v>
      </c>
      <c r="D63" s="4653">
        <f t="shared" si="15"/>
        <v>3.5714285714285712E-2</v>
      </c>
      <c r="E63" s="4736" t="s">
        <v>821</v>
      </c>
      <c r="F63" s="4654" t="s">
        <v>2273</v>
      </c>
      <c r="G63" s="4736" t="s">
        <v>1</v>
      </c>
      <c r="H63" s="4939" t="s">
        <v>26</v>
      </c>
      <c r="I63" s="4719" t="s">
        <v>437</v>
      </c>
      <c r="J63" s="4719" t="s">
        <v>437</v>
      </c>
      <c r="K63" s="4927">
        <v>45245</v>
      </c>
      <c r="L63" s="4806">
        <v>50770</v>
      </c>
      <c r="M63" s="4649">
        <v>0.05</v>
      </c>
      <c r="N63" s="4649">
        <v>0.1</v>
      </c>
      <c r="O63" s="4649">
        <v>0.5</v>
      </c>
      <c r="P63" s="4649">
        <v>0.54</v>
      </c>
      <c r="Q63" s="4649">
        <v>0.57999999999999996</v>
      </c>
      <c r="R63" s="4649">
        <v>0.62</v>
      </c>
      <c r="S63" s="4649">
        <v>0.64</v>
      </c>
      <c r="T63" s="4649">
        <v>0.68</v>
      </c>
      <c r="U63" s="4649">
        <v>0.72</v>
      </c>
      <c r="V63" s="4649">
        <v>0.76</v>
      </c>
      <c r="W63" s="4649">
        <v>0.8</v>
      </c>
      <c r="X63" s="4649">
        <v>0.84</v>
      </c>
      <c r="Y63" s="4649">
        <v>0.88</v>
      </c>
      <c r="Z63" s="4649">
        <v>0.92</v>
      </c>
      <c r="AA63" s="4649">
        <v>0.96</v>
      </c>
      <c r="AB63" s="4649">
        <v>1</v>
      </c>
      <c r="AC63" s="4807">
        <v>1</v>
      </c>
      <c r="AD63" s="4736" t="s">
        <v>359</v>
      </c>
      <c r="AE63" s="4736" t="s">
        <v>2087</v>
      </c>
      <c r="AF63" s="4805">
        <f t="shared" ref="AF63:AF72" si="17">D63/11</f>
        <v>3.2467532467532465E-3</v>
      </c>
      <c r="AG63" s="4736" t="s">
        <v>1655</v>
      </c>
      <c r="AH63" s="4736" t="s">
        <v>2088</v>
      </c>
      <c r="AI63" s="4726" t="s">
        <v>1637</v>
      </c>
      <c r="AJ63" s="4736" t="s">
        <v>1638</v>
      </c>
      <c r="AK63" s="4736" t="s">
        <v>1</v>
      </c>
      <c r="AL63" s="4736" t="s">
        <v>26</v>
      </c>
      <c r="AM63" s="4361" t="str">
        <f t="shared" si="9"/>
        <v>NO</v>
      </c>
      <c r="AN63" s="4736" t="s">
        <v>437</v>
      </c>
      <c r="AO63" s="4736" t="s">
        <v>437</v>
      </c>
      <c r="AP63" s="4736" t="s">
        <v>437</v>
      </c>
      <c r="AQ63" s="4806">
        <v>45245</v>
      </c>
      <c r="AR63" s="4806">
        <v>50770</v>
      </c>
      <c r="AS63" s="4948">
        <v>0.05</v>
      </c>
      <c r="AT63" s="4948">
        <v>0.24</v>
      </c>
      <c r="AU63" s="4948">
        <v>0.28999999999999998</v>
      </c>
      <c r="AV63" s="4948">
        <v>0.34</v>
      </c>
      <c r="AW63" s="4948">
        <v>0.39</v>
      </c>
      <c r="AX63" s="4948">
        <v>0.44</v>
      </c>
      <c r="AY63" s="4948">
        <v>0.51</v>
      </c>
      <c r="AZ63" s="4948">
        <v>0.56000000000000005</v>
      </c>
      <c r="BA63" s="4948">
        <v>0.61</v>
      </c>
      <c r="BB63" s="4948">
        <v>0.66</v>
      </c>
      <c r="BC63" s="4948">
        <v>0.71</v>
      </c>
      <c r="BD63" s="4948">
        <v>0.78</v>
      </c>
      <c r="BE63" s="4948">
        <v>0.83</v>
      </c>
      <c r="BF63" s="4948">
        <v>0.88</v>
      </c>
      <c r="BG63" s="4948">
        <v>0.93</v>
      </c>
      <c r="BH63" s="4948">
        <v>1</v>
      </c>
      <c r="BI63" s="4604">
        <v>1</v>
      </c>
      <c r="BJ63" s="4810">
        <v>658</v>
      </c>
      <c r="BK63" s="4810">
        <v>658</v>
      </c>
      <c r="BL63" s="4810" t="s">
        <v>574</v>
      </c>
      <c r="BM63" s="4811">
        <v>7765</v>
      </c>
      <c r="BN63" s="4810">
        <v>724</v>
      </c>
      <c r="BO63" s="4810">
        <v>724</v>
      </c>
      <c r="BP63" s="4812" t="s">
        <v>574</v>
      </c>
      <c r="BQ63" s="4811">
        <v>7765</v>
      </c>
      <c r="BR63" s="4810">
        <v>796</v>
      </c>
      <c r="BS63" s="4736"/>
      <c r="BT63" s="4812" t="s">
        <v>574</v>
      </c>
      <c r="BU63" s="4736"/>
      <c r="BV63" s="4810">
        <v>876</v>
      </c>
      <c r="BW63" s="4736"/>
      <c r="BX63" s="4812" t="s">
        <v>574</v>
      </c>
      <c r="BY63" s="4736"/>
      <c r="BZ63" s="4810">
        <v>963</v>
      </c>
      <c r="CA63" s="4736"/>
      <c r="CB63" s="4812" t="s">
        <v>574</v>
      </c>
      <c r="CC63" s="4736"/>
      <c r="CD63" s="4810">
        <v>1060</v>
      </c>
      <c r="CE63" s="4736"/>
      <c r="CF63" s="4812" t="s">
        <v>574</v>
      </c>
      <c r="CG63" s="4736"/>
      <c r="CH63" s="4810">
        <v>1167</v>
      </c>
      <c r="CI63" s="4736"/>
      <c r="CJ63" s="4812" t="s">
        <v>574</v>
      </c>
      <c r="CK63" s="4736"/>
      <c r="CL63" s="4810">
        <v>1282</v>
      </c>
      <c r="CM63" s="4736"/>
      <c r="CN63" s="4812" t="s">
        <v>574</v>
      </c>
      <c r="CO63" s="4736"/>
      <c r="CP63" s="4810">
        <v>1411</v>
      </c>
      <c r="CQ63" s="4736"/>
      <c r="CR63" s="4812" t="s">
        <v>574</v>
      </c>
      <c r="CS63" s="4736"/>
      <c r="CT63" s="4810">
        <v>1552</v>
      </c>
      <c r="CU63" s="4736"/>
      <c r="CV63" s="4812" t="s">
        <v>574</v>
      </c>
      <c r="CW63" s="4736"/>
      <c r="CX63" s="4810">
        <v>1707</v>
      </c>
      <c r="CY63" s="4736"/>
      <c r="CZ63" s="4812" t="s">
        <v>574</v>
      </c>
      <c r="DA63" s="4736"/>
      <c r="DB63" s="4810">
        <v>1878</v>
      </c>
      <c r="DC63" s="4736"/>
      <c r="DD63" s="4812" t="s">
        <v>574</v>
      </c>
      <c r="DE63" s="4736"/>
      <c r="DF63" s="4810">
        <v>2066</v>
      </c>
      <c r="DG63" s="4736"/>
      <c r="DH63" s="4812" t="s">
        <v>574</v>
      </c>
      <c r="DI63" s="4736"/>
      <c r="DJ63" s="4810">
        <v>2272</v>
      </c>
      <c r="DK63" s="4736"/>
      <c r="DL63" s="4812" t="s">
        <v>574</v>
      </c>
      <c r="DM63" s="4736"/>
      <c r="DN63" s="4810">
        <v>690</v>
      </c>
      <c r="DO63" s="4736"/>
      <c r="DP63" s="4812" t="s">
        <v>574</v>
      </c>
      <c r="DQ63" s="4736"/>
      <c r="DR63" s="4810">
        <v>714</v>
      </c>
      <c r="DS63" s="4736"/>
      <c r="DT63" s="4812" t="s">
        <v>574</v>
      </c>
      <c r="DU63" s="4736"/>
      <c r="DV63" s="4734">
        <f t="shared" si="10"/>
        <v>19816</v>
      </c>
      <c r="DW63" s="4736" t="s">
        <v>644</v>
      </c>
      <c r="DX63" s="4736" t="s">
        <v>289</v>
      </c>
      <c r="DY63" s="4736" t="s">
        <v>1651</v>
      </c>
      <c r="DZ63" s="4736" t="s">
        <v>1652</v>
      </c>
      <c r="EA63" s="4736" t="s">
        <v>359</v>
      </c>
      <c r="EB63" s="4616" t="s">
        <v>747</v>
      </c>
      <c r="EC63" s="4736" t="s">
        <v>359</v>
      </c>
      <c r="ED63" s="4736" t="s">
        <v>359</v>
      </c>
      <c r="EE63" s="4736" t="s">
        <v>359</v>
      </c>
      <c r="EF63" s="4736" t="s">
        <v>359</v>
      </c>
      <c r="EG63" s="4736" t="s">
        <v>359</v>
      </c>
      <c r="EH63" s="4944" t="s">
        <v>359</v>
      </c>
    </row>
    <row r="64" spans="1:138" ht="168.75" customHeight="1">
      <c r="A64" s="4938" t="s">
        <v>1618</v>
      </c>
      <c r="B64" s="4804">
        <v>0.25</v>
      </c>
      <c r="C64" s="4736" t="s">
        <v>2082</v>
      </c>
      <c r="D64" s="4653">
        <f t="shared" si="15"/>
        <v>3.5714285714285712E-2</v>
      </c>
      <c r="E64" s="4736" t="s">
        <v>821</v>
      </c>
      <c r="F64" s="4654" t="s">
        <v>2273</v>
      </c>
      <c r="G64" s="4736" t="s">
        <v>1</v>
      </c>
      <c r="H64" s="4939" t="s">
        <v>26</v>
      </c>
      <c r="I64" s="4719" t="s">
        <v>437</v>
      </c>
      <c r="J64" s="4719" t="s">
        <v>437</v>
      </c>
      <c r="K64" s="4927">
        <v>45245</v>
      </c>
      <c r="L64" s="4806">
        <v>50770</v>
      </c>
      <c r="M64" s="4649">
        <v>0.05</v>
      </c>
      <c r="N64" s="4649">
        <v>0.1</v>
      </c>
      <c r="O64" s="4649">
        <v>0.5</v>
      </c>
      <c r="P64" s="4649">
        <v>0.54</v>
      </c>
      <c r="Q64" s="4649">
        <v>0.57999999999999996</v>
      </c>
      <c r="R64" s="4649">
        <v>0.62</v>
      </c>
      <c r="S64" s="4649">
        <v>0.64</v>
      </c>
      <c r="T64" s="4649">
        <v>0.68</v>
      </c>
      <c r="U64" s="4649">
        <v>0.72</v>
      </c>
      <c r="V64" s="4649">
        <v>0.76</v>
      </c>
      <c r="W64" s="4649">
        <v>0.8</v>
      </c>
      <c r="X64" s="4649">
        <v>0.84</v>
      </c>
      <c r="Y64" s="4649">
        <v>0.88</v>
      </c>
      <c r="Z64" s="4649">
        <v>0.92</v>
      </c>
      <c r="AA64" s="4649">
        <v>0.96</v>
      </c>
      <c r="AB64" s="4649">
        <v>1</v>
      </c>
      <c r="AC64" s="4807">
        <v>1</v>
      </c>
      <c r="AD64" s="4736" t="s">
        <v>359</v>
      </c>
      <c r="AE64" s="4736" t="s">
        <v>2280</v>
      </c>
      <c r="AF64" s="4805">
        <f t="shared" si="17"/>
        <v>3.2467532467532465E-3</v>
      </c>
      <c r="AG64" s="4736" t="s">
        <v>2281</v>
      </c>
      <c r="AH64" s="4736" t="s">
        <v>2282</v>
      </c>
      <c r="AI64" s="4736" t="s">
        <v>1631</v>
      </c>
      <c r="AJ64" s="4736" t="s">
        <v>1632</v>
      </c>
      <c r="AK64" s="4736" t="s">
        <v>1</v>
      </c>
      <c r="AL64" s="4736" t="s">
        <v>26</v>
      </c>
      <c r="AM64" s="4361" t="str">
        <f t="shared" si="9"/>
        <v>NO</v>
      </c>
      <c r="AN64" s="4736" t="s">
        <v>437</v>
      </c>
      <c r="AO64" s="4736" t="s">
        <v>437</v>
      </c>
      <c r="AP64" s="4736" t="s">
        <v>437</v>
      </c>
      <c r="AQ64" s="4806">
        <v>45245</v>
      </c>
      <c r="AR64" s="4806">
        <v>50770</v>
      </c>
      <c r="AS64" s="4948">
        <v>0.05</v>
      </c>
      <c r="AT64" s="4948">
        <v>0.24</v>
      </c>
      <c r="AU64" s="4948">
        <v>0.28999999999999998</v>
      </c>
      <c r="AV64" s="4948">
        <v>0.34</v>
      </c>
      <c r="AW64" s="4948">
        <v>0.39</v>
      </c>
      <c r="AX64" s="4948">
        <v>0.44</v>
      </c>
      <c r="AY64" s="4948">
        <v>0.51</v>
      </c>
      <c r="AZ64" s="4948">
        <v>0.56000000000000005</v>
      </c>
      <c r="BA64" s="4948">
        <v>0.61</v>
      </c>
      <c r="BB64" s="4948">
        <v>0.66</v>
      </c>
      <c r="BC64" s="4948">
        <v>0.71</v>
      </c>
      <c r="BD64" s="4948">
        <v>0.78</v>
      </c>
      <c r="BE64" s="4948">
        <v>0.83</v>
      </c>
      <c r="BF64" s="4948">
        <v>0.88</v>
      </c>
      <c r="BG64" s="4948">
        <v>0.93</v>
      </c>
      <c r="BH64" s="4948">
        <v>1</v>
      </c>
      <c r="BI64" s="4604">
        <v>1</v>
      </c>
      <c r="BJ64" s="4810">
        <v>658</v>
      </c>
      <c r="BK64" s="4810">
        <v>658</v>
      </c>
      <c r="BL64" s="4810" t="s">
        <v>574</v>
      </c>
      <c r="BM64" s="4811">
        <v>7765</v>
      </c>
      <c r="BN64" s="4810">
        <v>725</v>
      </c>
      <c r="BO64" s="4810">
        <v>725</v>
      </c>
      <c r="BP64" s="4812" t="s">
        <v>574</v>
      </c>
      <c r="BQ64" s="4811">
        <v>7765</v>
      </c>
      <c r="BR64" s="4810">
        <v>796</v>
      </c>
      <c r="BS64" s="4736"/>
      <c r="BT64" s="4812" t="s">
        <v>574</v>
      </c>
      <c r="BU64" s="4736"/>
      <c r="BV64" s="4810">
        <v>876</v>
      </c>
      <c r="BW64" s="4736"/>
      <c r="BX64" s="4812" t="s">
        <v>574</v>
      </c>
      <c r="BY64" s="4736"/>
      <c r="BZ64" s="4810">
        <v>963</v>
      </c>
      <c r="CA64" s="4736"/>
      <c r="CB64" s="4812" t="s">
        <v>574</v>
      </c>
      <c r="CC64" s="4736"/>
      <c r="CD64" s="4810">
        <v>1060</v>
      </c>
      <c r="CE64" s="4736"/>
      <c r="CF64" s="4812" t="s">
        <v>574</v>
      </c>
      <c r="CG64" s="4736"/>
      <c r="CH64" s="4810">
        <v>1667</v>
      </c>
      <c r="CI64" s="4736"/>
      <c r="CJ64" s="4812" t="s">
        <v>574</v>
      </c>
      <c r="CK64" s="4736"/>
      <c r="CL64" s="4810">
        <v>1282</v>
      </c>
      <c r="CM64" s="4736"/>
      <c r="CN64" s="4812" t="s">
        <v>574</v>
      </c>
      <c r="CO64" s="4736"/>
      <c r="CP64" s="4810">
        <v>1411</v>
      </c>
      <c r="CQ64" s="4736"/>
      <c r="CR64" s="4812" t="s">
        <v>574</v>
      </c>
      <c r="CS64" s="4736"/>
      <c r="CT64" s="4810">
        <v>1552</v>
      </c>
      <c r="CU64" s="4736"/>
      <c r="CV64" s="4812" t="s">
        <v>574</v>
      </c>
      <c r="CW64" s="4736"/>
      <c r="CX64" s="4810">
        <v>1707</v>
      </c>
      <c r="CY64" s="4736"/>
      <c r="CZ64" s="4812" t="s">
        <v>574</v>
      </c>
      <c r="DA64" s="4736"/>
      <c r="DB64" s="4810">
        <v>1878</v>
      </c>
      <c r="DC64" s="4736"/>
      <c r="DD64" s="4812" t="s">
        <v>574</v>
      </c>
      <c r="DE64" s="4736"/>
      <c r="DF64" s="4810">
        <v>2066</v>
      </c>
      <c r="DG64" s="4736"/>
      <c r="DH64" s="4812" t="s">
        <v>574</v>
      </c>
      <c r="DI64" s="4736"/>
      <c r="DJ64" s="4810">
        <v>2272</v>
      </c>
      <c r="DK64" s="4736"/>
      <c r="DL64" s="4812" t="s">
        <v>574</v>
      </c>
      <c r="DM64" s="4736"/>
      <c r="DN64" s="4810">
        <v>690</v>
      </c>
      <c r="DO64" s="4736"/>
      <c r="DP64" s="4812" t="s">
        <v>574</v>
      </c>
      <c r="DQ64" s="4736"/>
      <c r="DR64" s="4810">
        <v>714</v>
      </c>
      <c r="DS64" s="4736"/>
      <c r="DT64" s="4812" t="s">
        <v>574</v>
      </c>
      <c r="DU64" s="4736"/>
      <c r="DV64" s="4734">
        <f t="shared" si="10"/>
        <v>20317</v>
      </c>
      <c r="DW64" s="4736" t="s">
        <v>644</v>
      </c>
      <c r="DX64" s="4736" t="s">
        <v>289</v>
      </c>
      <c r="DY64" s="4736" t="s">
        <v>1651</v>
      </c>
      <c r="DZ64" s="4736" t="s">
        <v>1652</v>
      </c>
      <c r="EA64" s="4736" t="s">
        <v>359</v>
      </c>
      <c r="EB64" s="4616" t="s">
        <v>747</v>
      </c>
      <c r="EC64" s="4736" t="s">
        <v>2073</v>
      </c>
      <c r="ED64" s="4598" t="s">
        <v>2238</v>
      </c>
      <c r="EE64" s="4736" t="s">
        <v>1131</v>
      </c>
      <c r="EF64" s="4611"/>
      <c r="EG64" s="4736" t="s">
        <v>359</v>
      </c>
      <c r="EH64" s="4676" t="s">
        <v>2278</v>
      </c>
    </row>
    <row r="65" spans="1:138" ht="168.75" customHeight="1">
      <c r="A65" s="4938" t="s">
        <v>1618</v>
      </c>
      <c r="B65" s="4804">
        <v>0.25</v>
      </c>
      <c r="C65" s="4736" t="s">
        <v>2082</v>
      </c>
      <c r="D65" s="4653">
        <f t="shared" si="15"/>
        <v>3.5714285714285712E-2</v>
      </c>
      <c r="E65" s="4736" t="s">
        <v>821</v>
      </c>
      <c r="F65" s="4654" t="s">
        <v>2273</v>
      </c>
      <c r="G65" s="4736" t="s">
        <v>1</v>
      </c>
      <c r="H65" s="4939" t="s">
        <v>26</v>
      </c>
      <c r="I65" s="4719" t="s">
        <v>437</v>
      </c>
      <c r="J65" s="4719" t="s">
        <v>437</v>
      </c>
      <c r="K65" s="4927">
        <v>45245</v>
      </c>
      <c r="L65" s="4806">
        <v>50770</v>
      </c>
      <c r="M65" s="4649">
        <v>0.05</v>
      </c>
      <c r="N65" s="4649">
        <v>0.1</v>
      </c>
      <c r="O65" s="4649">
        <v>0.5</v>
      </c>
      <c r="P65" s="4649">
        <v>0.54</v>
      </c>
      <c r="Q65" s="4649">
        <v>0.57999999999999996</v>
      </c>
      <c r="R65" s="4649">
        <v>0.62</v>
      </c>
      <c r="S65" s="4649">
        <v>0.64</v>
      </c>
      <c r="T65" s="4649">
        <v>0.68</v>
      </c>
      <c r="U65" s="4649">
        <v>0.72</v>
      </c>
      <c r="V65" s="4649">
        <v>0.76</v>
      </c>
      <c r="W65" s="4649">
        <v>0.8</v>
      </c>
      <c r="X65" s="4649">
        <v>0.84</v>
      </c>
      <c r="Y65" s="4649">
        <v>0.88</v>
      </c>
      <c r="Z65" s="4649">
        <v>0.92</v>
      </c>
      <c r="AA65" s="4649">
        <v>0.96</v>
      </c>
      <c r="AB65" s="4649">
        <v>1</v>
      </c>
      <c r="AC65" s="4807">
        <v>1</v>
      </c>
      <c r="AD65" s="4736" t="s">
        <v>359</v>
      </c>
      <c r="AE65" s="4736" t="s">
        <v>2283</v>
      </c>
      <c r="AF65" s="4805">
        <f t="shared" si="17"/>
        <v>3.2467532467532465E-3</v>
      </c>
      <c r="AG65" s="4736" t="s">
        <v>2284</v>
      </c>
      <c r="AH65" s="4736" t="s">
        <v>2285</v>
      </c>
      <c r="AI65" s="4726" t="s">
        <v>1310</v>
      </c>
      <c r="AJ65" s="4736" t="s">
        <v>1311</v>
      </c>
      <c r="AK65" s="4736" t="s">
        <v>1</v>
      </c>
      <c r="AL65" s="4736" t="s">
        <v>26</v>
      </c>
      <c r="AM65" s="4361" t="str">
        <f t="shared" si="9"/>
        <v>NO</v>
      </c>
      <c r="AN65" s="4736" t="s">
        <v>437</v>
      </c>
      <c r="AO65" s="4736" t="s">
        <v>437</v>
      </c>
      <c r="AP65" s="4736" t="s">
        <v>437</v>
      </c>
      <c r="AQ65" s="4806">
        <v>45245</v>
      </c>
      <c r="AR65" s="4806">
        <v>50770</v>
      </c>
      <c r="AS65" s="4948">
        <v>0.05</v>
      </c>
      <c r="AT65" s="4948">
        <v>0.24</v>
      </c>
      <c r="AU65" s="4948">
        <v>0.28999999999999998</v>
      </c>
      <c r="AV65" s="4948">
        <v>0.34</v>
      </c>
      <c r="AW65" s="4948">
        <v>0.39</v>
      </c>
      <c r="AX65" s="4948">
        <v>0.44</v>
      </c>
      <c r="AY65" s="4948">
        <v>0.51</v>
      </c>
      <c r="AZ65" s="4948">
        <v>0.56000000000000005</v>
      </c>
      <c r="BA65" s="4948">
        <v>0.61</v>
      </c>
      <c r="BB65" s="4948">
        <v>0.66</v>
      </c>
      <c r="BC65" s="4948">
        <v>0.71</v>
      </c>
      <c r="BD65" s="4948">
        <v>0.78</v>
      </c>
      <c r="BE65" s="4948">
        <v>0.83</v>
      </c>
      <c r="BF65" s="4948">
        <v>0.88</v>
      </c>
      <c r="BG65" s="4948">
        <v>0.93</v>
      </c>
      <c r="BH65" s="4948">
        <v>1</v>
      </c>
      <c r="BI65" s="4604">
        <v>1</v>
      </c>
      <c r="BJ65" s="4810">
        <v>936</v>
      </c>
      <c r="BK65" s="4810">
        <v>936</v>
      </c>
      <c r="BL65" s="4810" t="s">
        <v>574</v>
      </c>
      <c r="BM65" s="4811">
        <v>7765</v>
      </c>
      <c r="BN65" s="4810">
        <v>1060</v>
      </c>
      <c r="BO65" s="4810">
        <v>1060</v>
      </c>
      <c r="BP65" s="4812" t="s">
        <v>574</v>
      </c>
      <c r="BQ65" s="4811">
        <v>7765</v>
      </c>
      <c r="BR65" s="4810">
        <v>1165</v>
      </c>
      <c r="BS65" s="4736"/>
      <c r="BT65" s="4812" t="s">
        <v>574</v>
      </c>
      <c r="BU65" s="4736"/>
      <c r="BV65" s="4810">
        <v>1282</v>
      </c>
      <c r="BW65" s="4736"/>
      <c r="BX65" s="4812" t="s">
        <v>574</v>
      </c>
      <c r="BY65" s="4736"/>
      <c r="BZ65" s="4810">
        <v>1410</v>
      </c>
      <c r="CA65" s="4736"/>
      <c r="CB65" s="4812" t="s">
        <v>574</v>
      </c>
      <c r="CC65" s="4736"/>
      <c r="CD65" s="4810">
        <v>1551</v>
      </c>
      <c r="CE65" s="4736"/>
      <c r="CF65" s="4812" t="s">
        <v>574</v>
      </c>
      <c r="CG65" s="4736"/>
      <c r="CH65" s="4810">
        <v>1706</v>
      </c>
      <c r="CI65" s="4736"/>
      <c r="CJ65" s="4812" t="s">
        <v>574</v>
      </c>
      <c r="CK65" s="4736"/>
      <c r="CL65" s="4810">
        <v>1877</v>
      </c>
      <c r="CM65" s="4736"/>
      <c r="CN65" s="4812" t="s">
        <v>574</v>
      </c>
      <c r="CO65" s="4736"/>
      <c r="CP65" s="4810">
        <v>2064</v>
      </c>
      <c r="CQ65" s="4736"/>
      <c r="CR65" s="4812" t="s">
        <v>574</v>
      </c>
      <c r="CS65" s="4736"/>
      <c r="CT65" s="4810">
        <v>2271</v>
      </c>
      <c r="CU65" s="4736"/>
      <c r="CV65" s="4812" t="s">
        <v>574</v>
      </c>
      <c r="CW65" s="4736"/>
      <c r="CX65" s="4810">
        <v>2498</v>
      </c>
      <c r="CY65" s="4736"/>
      <c r="CZ65" s="4812" t="s">
        <v>574</v>
      </c>
      <c r="DA65" s="4736"/>
      <c r="DB65" s="4810">
        <v>2748</v>
      </c>
      <c r="DC65" s="4736"/>
      <c r="DD65" s="4812" t="s">
        <v>574</v>
      </c>
      <c r="DE65" s="4736"/>
      <c r="DF65" s="4810">
        <v>3023</v>
      </c>
      <c r="DG65" s="4736"/>
      <c r="DH65" s="4812" t="s">
        <v>574</v>
      </c>
      <c r="DI65" s="4736"/>
      <c r="DJ65" s="4810">
        <v>3325</v>
      </c>
      <c r="DK65" s="4736"/>
      <c r="DL65" s="4812" t="s">
        <v>574</v>
      </c>
      <c r="DM65" s="4736"/>
      <c r="DN65" s="4810">
        <v>690</v>
      </c>
      <c r="DO65" s="4736"/>
      <c r="DP65" s="4812" t="s">
        <v>574</v>
      </c>
      <c r="DQ65" s="4736"/>
      <c r="DR65" s="4810">
        <v>714</v>
      </c>
      <c r="DS65" s="4736"/>
      <c r="DT65" s="4812" t="s">
        <v>574</v>
      </c>
      <c r="DU65" s="4736"/>
      <c r="DV65" s="4734">
        <f t="shared" si="10"/>
        <v>28320</v>
      </c>
      <c r="DW65" s="4736" t="s">
        <v>644</v>
      </c>
      <c r="DX65" s="4736" t="s">
        <v>289</v>
      </c>
      <c r="DY65" s="4736" t="s">
        <v>1651</v>
      </c>
      <c r="DZ65" s="4736" t="s">
        <v>1652</v>
      </c>
      <c r="EA65" s="4736" t="s">
        <v>359</v>
      </c>
      <c r="EB65" s="4616" t="s">
        <v>747</v>
      </c>
      <c r="EC65" s="4736" t="s">
        <v>359</v>
      </c>
      <c r="ED65" s="4736" t="s">
        <v>359</v>
      </c>
      <c r="EE65" s="4736" t="s">
        <v>359</v>
      </c>
      <c r="EF65" s="4736" t="s">
        <v>359</v>
      </c>
      <c r="EG65" s="4736"/>
      <c r="EH65" s="4944"/>
    </row>
    <row r="66" spans="1:138" ht="168.75" customHeight="1">
      <c r="A66" s="4938" t="s">
        <v>1618</v>
      </c>
      <c r="B66" s="4804">
        <v>0.25</v>
      </c>
      <c r="C66" s="4736" t="s">
        <v>2082</v>
      </c>
      <c r="D66" s="4653">
        <f t="shared" si="15"/>
        <v>3.5714285714285712E-2</v>
      </c>
      <c r="E66" s="4736" t="s">
        <v>821</v>
      </c>
      <c r="F66" s="4654" t="s">
        <v>2273</v>
      </c>
      <c r="G66" s="4736" t="s">
        <v>1</v>
      </c>
      <c r="H66" s="4939" t="s">
        <v>26</v>
      </c>
      <c r="I66" s="4719" t="s">
        <v>437</v>
      </c>
      <c r="J66" s="4719" t="s">
        <v>437</v>
      </c>
      <c r="K66" s="4927">
        <v>45245</v>
      </c>
      <c r="L66" s="4806">
        <v>50770</v>
      </c>
      <c r="M66" s="4649">
        <v>0.05</v>
      </c>
      <c r="N66" s="4649">
        <v>0.1</v>
      </c>
      <c r="O66" s="4649">
        <v>0.5</v>
      </c>
      <c r="P66" s="4649">
        <v>0.54</v>
      </c>
      <c r="Q66" s="4649">
        <v>0.57999999999999996</v>
      </c>
      <c r="R66" s="4649">
        <v>0.62</v>
      </c>
      <c r="S66" s="4649">
        <v>0.64</v>
      </c>
      <c r="T66" s="4649">
        <v>0.68</v>
      </c>
      <c r="U66" s="4649">
        <v>0.72</v>
      </c>
      <c r="V66" s="4649">
        <v>0.76</v>
      </c>
      <c r="W66" s="4649">
        <v>0.8</v>
      </c>
      <c r="X66" s="4649">
        <v>0.84</v>
      </c>
      <c r="Y66" s="4649">
        <v>0.88</v>
      </c>
      <c r="Z66" s="4649">
        <v>0.92</v>
      </c>
      <c r="AA66" s="4649">
        <v>0.96</v>
      </c>
      <c r="AB66" s="4649">
        <v>1</v>
      </c>
      <c r="AC66" s="4807">
        <v>1</v>
      </c>
      <c r="AD66" s="4811"/>
      <c r="AE66" s="4736" t="s">
        <v>2093</v>
      </c>
      <c r="AF66" s="4805">
        <f t="shared" si="17"/>
        <v>3.2467532467532465E-3</v>
      </c>
      <c r="AG66" s="4736" t="s">
        <v>1664</v>
      </c>
      <c r="AH66" s="4736" t="s">
        <v>2094</v>
      </c>
      <c r="AI66" s="4726" t="s">
        <v>1310</v>
      </c>
      <c r="AJ66" s="4736" t="s">
        <v>1435</v>
      </c>
      <c r="AK66" s="4736" t="s">
        <v>1</v>
      </c>
      <c r="AL66" s="4736" t="s">
        <v>26</v>
      </c>
      <c r="AM66" s="4361" t="str">
        <f t="shared" si="9"/>
        <v>NO</v>
      </c>
      <c r="AN66" s="4736" t="s">
        <v>437</v>
      </c>
      <c r="AO66" s="4736" t="s">
        <v>437</v>
      </c>
      <c r="AP66" s="4736" t="s">
        <v>437</v>
      </c>
      <c r="AQ66" s="4806">
        <v>45245</v>
      </c>
      <c r="AR66" s="4806">
        <v>50770</v>
      </c>
      <c r="AS66" s="4948">
        <v>0.15</v>
      </c>
      <c r="AT66" s="4948">
        <v>0.35</v>
      </c>
      <c r="AU66" s="4948">
        <v>0.5</v>
      </c>
      <c r="AV66" s="4948">
        <v>0.65</v>
      </c>
      <c r="AW66" s="4948">
        <v>0.8</v>
      </c>
      <c r="AX66" s="4948">
        <v>0.9</v>
      </c>
      <c r="AY66" s="4948">
        <v>1</v>
      </c>
      <c r="AZ66" s="4948">
        <v>1</v>
      </c>
      <c r="BA66" s="4948">
        <v>1</v>
      </c>
      <c r="BB66" s="4948">
        <v>1</v>
      </c>
      <c r="BC66" s="4948">
        <v>1</v>
      </c>
      <c r="BD66" s="4948">
        <v>1</v>
      </c>
      <c r="BE66" s="4948">
        <v>1</v>
      </c>
      <c r="BF66" s="4948">
        <v>1</v>
      </c>
      <c r="BG66" s="4948">
        <v>1</v>
      </c>
      <c r="BH66" s="4948">
        <v>1</v>
      </c>
      <c r="BI66" s="4603">
        <v>1</v>
      </c>
      <c r="BJ66" s="4810">
        <v>77</v>
      </c>
      <c r="BK66" s="4810">
        <v>77</v>
      </c>
      <c r="BL66" s="4810" t="s">
        <v>574</v>
      </c>
      <c r="BM66" s="4811">
        <v>7765</v>
      </c>
      <c r="BN66" s="4810">
        <v>270</v>
      </c>
      <c r="BO66" s="4810">
        <v>270</v>
      </c>
      <c r="BP66" s="4812" t="s">
        <v>574</v>
      </c>
      <c r="BQ66" s="4811">
        <v>7765</v>
      </c>
      <c r="BR66" s="4810">
        <v>1101</v>
      </c>
      <c r="BS66" s="4736"/>
      <c r="BT66" s="4812" t="s">
        <v>574</v>
      </c>
      <c r="BU66" s="4736"/>
      <c r="BV66" s="4810">
        <v>452</v>
      </c>
      <c r="BW66" s="4736"/>
      <c r="BX66" s="4812" t="s">
        <v>574</v>
      </c>
      <c r="BY66" s="4736"/>
      <c r="BZ66" s="4810">
        <v>805</v>
      </c>
      <c r="CA66" s="4736"/>
      <c r="CB66" s="4812" t="s">
        <v>574</v>
      </c>
      <c r="CC66" s="4736"/>
      <c r="CD66" s="4810">
        <v>1396</v>
      </c>
      <c r="CE66" s="4736"/>
      <c r="CF66" s="4812" t="s">
        <v>574</v>
      </c>
      <c r="CG66" s="4736"/>
      <c r="CH66" s="4810">
        <v>2165</v>
      </c>
      <c r="CI66" s="4736"/>
      <c r="CJ66" s="4812" t="s">
        <v>574</v>
      </c>
      <c r="CK66" s="4736"/>
      <c r="CL66" s="4810">
        <v>2815</v>
      </c>
      <c r="CM66" s="4736"/>
      <c r="CN66" s="4812" t="s">
        <v>574</v>
      </c>
      <c r="CO66" s="4736"/>
      <c r="CP66" s="4810">
        <v>3659</v>
      </c>
      <c r="CQ66" s="4736"/>
      <c r="CR66" s="4812" t="s">
        <v>574</v>
      </c>
      <c r="CS66" s="4736"/>
      <c r="CT66" s="4810">
        <v>4757</v>
      </c>
      <c r="CU66" s="4736"/>
      <c r="CV66" s="4812" t="s">
        <v>574</v>
      </c>
      <c r="CW66" s="4736"/>
      <c r="CX66" s="4810">
        <v>6184</v>
      </c>
      <c r="CY66" s="4736"/>
      <c r="CZ66" s="4812" t="s">
        <v>574</v>
      </c>
      <c r="DA66" s="4736"/>
      <c r="DB66" s="4810">
        <v>8040</v>
      </c>
      <c r="DC66" s="4736"/>
      <c r="DD66" s="4812" t="s">
        <v>574</v>
      </c>
      <c r="DE66" s="4736"/>
      <c r="DF66" s="4810">
        <v>10452</v>
      </c>
      <c r="DG66" s="4736"/>
      <c r="DH66" s="4812" t="s">
        <v>574</v>
      </c>
      <c r="DI66" s="4736"/>
      <c r="DJ66" s="4810">
        <v>13590</v>
      </c>
      <c r="DK66" s="4736"/>
      <c r="DL66" s="4812" t="s">
        <v>574</v>
      </c>
      <c r="DM66" s="4736"/>
      <c r="DN66" s="4810">
        <v>17664</v>
      </c>
      <c r="DO66" s="4736"/>
      <c r="DP66" s="4812" t="s">
        <v>574</v>
      </c>
      <c r="DQ66" s="4736"/>
      <c r="DR66" s="4810">
        <v>22963</v>
      </c>
      <c r="DS66" s="4736"/>
      <c r="DT66" s="4812" t="s">
        <v>574</v>
      </c>
      <c r="DU66" s="4736"/>
      <c r="DV66" s="4734">
        <f t="shared" si="10"/>
        <v>96390</v>
      </c>
      <c r="DW66" s="4736" t="s">
        <v>644</v>
      </c>
      <c r="DX66" s="4736" t="s">
        <v>289</v>
      </c>
      <c r="DY66" s="4736" t="s">
        <v>843</v>
      </c>
      <c r="DZ66" s="4736" t="s">
        <v>844</v>
      </c>
      <c r="EA66" s="4736" t="s">
        <v>359</v>
      </c>
      <c r="EB66" s="4613" t="s">
        <v>845</v>
      </c>
      <c r="EC66" s="4736" t="s">
        <v>359</v>
      </c>
      <c r="ED66" s="4736"/>
      <c r="EE66" s="4736"/>
      <c r="EF66" s="4736" t="s">
        <v>359</v>
      </c>
      <c r="EG66" s="4736"/>
      <c r="EH66" s="4944"/>
    </row>
    <row r="67" spans="1:138" ht="168.75" customHeight="1">
      <c r="A67" s="4938" t="s">
        <v>1618</v>
      </c>
      <c r="B67" s="4804">
        <v>0.25</v>
      </c>
      <c r="C67" s="4736" t="s">
        <v>2082</v>
      </c>
      <c r="D67" s="4653">
        <f t="shared" si="15"/>
        <v>3.5714285714285712E-2</v>
      </c>
      <c r="E67" s="4736" t="s">
        <v>821</v>
      </c>
      <c r="F67" s="4654" t="s">
        <v>2273</v>
      </c>
      <c r="G67" s="4736" t="s">
        <v>1</v>
      </c>
      <c r="H67" s="4939" t="s">
        <v>26</v>
      </c>
      <c r="I67" s="4719" t="s">
        <v>437</v>
      </c>
      <c r="J67" s="4719" t="s">
        <v>437</v>
      </c>
      <c r="K67" s="4927">
        <v>45245</v>
      </c>
      <c r="L67" s="4806">
        <v>50770</v>
      </c>
      <c r="M67" s="4649">
        <v>0.05</v>
      </c>
      <c r="N67" s="4649">
        <v>0.1</v>
      </c>
      <c r="O67" s="4649">
        <v>0.5</v>
      </c>
      <c r="P67" s="4649">
        <v>0.54</v>
      </c>
      <c r="Q67" s="4649">
        <v>0.57999999999999996</v>
      </c>
      <c r="R67" s="4649">
        <v>0.62</v>
      </c>
      <c r="S67" s="4649">
        <v>0.64</v>
      </c>
      <c r="T67" s="4649">
        <v>0.68</v>
      </c>
      <c r="U67" s="4649">
        <v>0.72</v>
      </c>
      <c r="V67" s="4649">
        <v>0.76</v>
      </c>
      <c r="W67" s="4649">
        <v>0.8</v>
      </c>
      <c r="X67" s="4649">
        <v>0.84</v>
      </c>
      <c r="Y67" s="4649">
        <v>0.88</v>
      </c>
      <c r="Z67" s="4649">
        <v>0.92</v>
      </c>
      <c r="AA67" s="4649">
        <v>0.96</v>
      </c>
      <c r="AB67" s="4649">
        <v>1</v>
      </c>
      <c r="AC67" s="4807">
        <v>1</v>
      </c>
      <c r="AD67" s="4811"/>
      <c r="AE67" s="4736" t="s">
        <v>2095</v>
      </c>
      <c r="AF67" s="4805">
        <f t="shared" si="17"/>
        <v>3.2467532467532465E-3</v>
      </c>
      <c r="AG67" s="4736" t="s">
        <v>2096</v>
      </c>
      <c r="AH67" s="4736" t="s">
        <v>2097</v>
      </c>
      <c r="AI67" s="4726" t="s">
        <v>1669</v>
      </c>
      <c r="AJ67" s="4736" t="s">
        <v>1670</v>
      </c>
      <c r="AK67" s="4736" t="s">
        <v>1</v>
      </c>
      <c r="AL67" s="4736" t="s">
        <v>26</v>
      </c>
      <c r="AM67" s="4361" t="str">
        <f t="shared" si="9"/>
        <v>NO</v>
      </c>
      <c r="AN67" s="4736" t="s">
        <v>437</v>
      </c>
      <c r="AO67" s="4736" t="s">
        <v>437</v>
      </c>
      <c r="AP67" s="4736" t="s">
        <v>437</v>
      </c>
      <c r="AQ67" s="4806">
        <v>45245</v>
      </c>
      <c r="AR67" s="4806">
        <v>50770</v>
      </c>
      <c r="AS67" s="4948">
        <v>0.25</v>
      </c>
      <c r="AT67" s="4948">
        <v>0.55000000000000004</v>
      </c>
      <c r="AU67" s="4948">
        <v>0.92</v>
      </c>
      <c r="AV67" s="4948">
        <v>1</v>
      </c>
      <c r="AW67" s="4948">
        <v>1</v>
      </c>
      <c r="AX67" s="4948">
        <v>1</v>
      </c>
      <c r="AY67" s="4948">
        <v>1</v>
      </c>
      <c r="AZ67" s="4948">
        <v>1</v>
      </c>
      <c r="BA67" s="4948">
        <v>1</v>
      </c>
      <c r="BB67" s="4948">
        <v>1</v>
      </c>
      <c r="BC67" s="4948">
        <v>1</v>
      </c>
      <c r="BD67" s="4948">
        <v>1</v>
      </c>
      <c r="BE67" s="4948">
        <v>1</v>
      </c>
      <c r="BF67" s="4948">
        <v>1</v>
      </c>
      <c r="BG67" s="4948">
        <v>1</v>
      </c>
      <c r="BH67" s="4948">
        <v>1</v>
      </c>
      <c r="BI67" s="4603">
        <v>1</v>
      </c>
      <c r="BJ67" s="4810">
        <v>35</v>
      </c>
      <c r="BK67" s="4810">
        <v>35</v>
      </c>
      <c r="BL67" s="4810" t="s">
        <v>574</v>
      </c>
      <c r="BM67" s="4811">
        <v>7765</v>
      </c>
      <c r="BN67" s="4810">
        <v>126</v>
      </c>
      <c r="BO67" s="4810">
        <v>126</v>
      </c>
      <c r="BP67" s="4812" t="s">
        <v>574</v>
      </c>
      <c r="BQ67" s="4811">
        <v>7765</v>
      </c>
      <c r="BR67" s="4810">
        <v>156</v>
      </c>
      <c r="BS67" s="4736"/>
      <c r="BT67" s="4812" t="s">
        <v>574</v>
      </c>
      <c r="BU67" s="4736"/>
      <c r="BV67" s="4810">
        <v>57</v>
      </c>
      <c r="BW67" s="4736"/>
      <c r="BX67" s="4812" t="s">
        <v>574</v>
      </c>
      <c r="BY67" s="4736"/>
      <c r="BZ67" s="4810">
        <v>74</v>
      </c>
      <c r="CA67" s="4736"/>
      <c r="CB67" s="4812" t="s">
        <v>574</v>
      </c>
      <c r="CC67" s="4736"/>
      <c r="CD67" s="4810">
        <v>97</v>
      </c>
      <c r="CE67" s="4736"/>
      <c r="CF67" s="4812" t="s">
        <v>574</v>
      </c>
      <c r="CG67" s="4736"/>
      <c r="CH67" s="4810">
        <v>127</v>
      </c>
      <c r="CI67" s="4736"/>
      <c r="CJ67" s="4812" t="s">
        <v>574</v>
      </c>
      <c r="CK67" s="4736"/>
      <c r="CL67" s="4810">
        <v>164</v>
      </c>
      <c r="CM67" s="4736"/>
      <c r="CN67" s="4812" t="s">
        <v>574</v>
      </c>
      <c r="CO67" s="4736"/>
      <c r="CP67" s="4810">
        <v>213</v>
      </c>
      <c r="CQ67" s="4736"/>
      <c r="CR67" s="4812" t="s">
        <v>574</v>
      </c>
      <c r="CS67" s="4736"/>
      <c r="CT67" s="4810">
        <v>277</v>
      </c>
      <c r="CU67" s="4736"/>
      <c r="CV67" s="4812" t="s">
        <v>574</v>
      </c>
      <c r="CW67" s="4736"/>
      <c r="CX67" s="4810">
        <v>360</v>
      </c>
      <c r="CY67" s="4736"/>
      <c r="CZ67" s="4812" t="s">
        <v>574</v>
      </c>
      <c r="DA67" s="4736"/>
      <c r="DB67" s="4810">
        <v>468</v>
      </c>
      <c r="DC67" s="4736"/>
      <c r="DD67" s="4812" t="s">
        <v>574</v>
      </c>
      <c r="DE67" s="4736"/>
      <c r="DF67" s="4810">
        <v>608</v>
      </c>
      <c r="DG67" s="4736"/>
      <c r="DH67" s="4812" t="s">
        <v>574</v>
      </c>
      <c r="DI67" s="4736"/>
      <c r="DJ67" s="4810">
        <v>791</v>
      </c>
      <c r="DK67" s="4736"/>
      <c r="DL67" s="4812" t="s">
        <v>574</v>
      </c>
      <c r="DM67" s="4736"/>
      <c r="DN67" s="4810">
        <v>1029</v>
      </c>
      <c r="DO67" s="4736"/>
      <c r="DP67" s="4812" t="s">
        <v>574</v>
      </c>
      <c r="DQ67" s="4736"/>
      <c r="DR67" s="4810">
        <v>1337</v>
      </c>
      <c r="DS67" s="4736"/>
      <c r="DT67" s="4812" t="s">
        <v>574</v>
      </c>
      <c r="DU67" s="4736"/>
      <c r="DV67" s="4734">
        <f t="shared" si="10"/>
        <v>5919</v>
      </c>
      <c r="DW67" s="4736" t="s">
        <v>644</v>
      </c>
      <c r="DX67" s="4736" t="s">
        <v>289</v>
      </c>
      <c r="DY67" s="4736" t="s">
        <v>843</v>
      </c>
      <c r="DZ67" s="4736" t="s">
        <v>844</v>
      </c>
      <c r="EA67" s="4736" t="s">
        <v>359</v>
      </c>
      <c r="EB67" s="4613" t="s">
        <v>845</v>
      </c>
      <c r="EC67" s="4736" t="s">
        <v>205</v>
      </c>
      <c r="ED67" s="4736" t="s">
        <v>2099</v>
      </c>
      <c r="EE67" s="4736" t="s">
        <v>2286</v>
      </c>
      <c r="EF67" s="4736" t="s">
        <v>2287</v>
      </c>
      <c r="EG67" s="4736" t="s">
        <v>2288</v>
      </c>
      <c r="EH67" s="4661" t="s">
        <v>2289</v>
      </c>
    </row>
    <row r="68" spans="1:138" ht="168.75" customHeight="1">
      <c r="A68" s="4938" t="s">
        <v>1618</v>
      </c>
      <c r="B68" s="4804">
        <v>0.25</v>
      </c>
      <c r="C68" s="4736" t="s">
        <v>2082</v>
      </c>
      <c r="D68" s="4653">
        <f t="shared" si="15"/>
        <v>3.5714285714285712E-2</v>
      </c>
      <c r="E68" s="4736" t="s">
        <v>821</v>
      </c>
      <c r="F68" s="4654" t="s">
        <v>2273</v>
      </c>
      <c r="G68" s="4736" t="s">
        <v>1</v>
      </c>
      <c r="H68" s="4939" t="s">
        <v>26</v>
      </c>
      <c r="I68" s="4719" t="s">
        <v>437</v>
      </c>
      <c r="J68" s="4719" t="s">
        <v>437</v>
      </c>
      <c r="K68" s="4927">
        <v>45245</v>
      </c>
      <c r="L68" s="4806">
        <v>50770</v>
      </c>
      <c r="M68" s="4649">
        <v>0.05</v>
      </c>
      <c r="N68" s="4649">
        <v>0.1</v>
      </c>
      <c r="O68" s="4649">
        <v>0.5</v>
      </c>
      <c r="P68" s="4649">
        <v>0.54</v>
      </c>
      <c r="Q68" s="4649">
        <v>0.57999999999999996</v>
      </c>
      <c r="R68" s="4649">
        <v>0.62</v>
      </c>
      <c r="S68" s="4649">
        <v>0.64</v>
      </c>
      <c r="T68" s="4649">
        <v>0.68</v>
      </c>
      <c r="U68" s="4649">
        <v>0.72</v>
      </c>
      <c r="V68" s="4649">
        <v>0.76</v>
      </c>
      <c r="W68" s="4649">
        <v>0.8</v>
      </c>
      <c r="X68" s="4649">
        <v>0.84</v>
      </c>
      <c r="Y68" s="4649">
        <v>0.88</v>
      </c>
      <c r="Z68" s="4649">
        <v>0.92</v>
      </c>
      <c r="AA68" s="4649">
        <v>0.96</v>
      </c>
      <c r="AB68" s="4649">
        <v>1</v>
      </c>
      <c r="AC68" s="4807">
        <v>1</v>
      </c>
      <c r="AD68" s="4811"/>
      <c r="AE68" s="4736" t="s">
        <v>2100</v>
      </c>
      <c r="AF68" s="4805">
        <f t="shared" si="17"/>
        <v>3.2467532467532465E-3</v>
      </c>
      <c r="AG68" s="4736" t="s">
        <v>1672</v>
      </c>
      <c r="AH68" s="4736" t="s">
        <v>2101</v>
      </c>
      <c r="AI68" s="4726" t="s">
        <v>1310</v>
      </c>
      <c r="AJ68" s="4736" t="s">
        <v>1435</v>
      </c>
      <c r="AK68" s="4736" t="s">
        <v>1</v>
      </c>
      <c r="AL68" s="4736" t="s">
        <v>26</v>
      </c>
      <c r="AM68" s="4361" t="str">
        <f t="shared" si="9"/>
        <v>NO</v>
      </c>
      <c r="AN68" s="4736" t="s">
        <v>437</v>
      </c>
      <c r="AO68" s="4736" t="s">
        <v>437</v>
      </c>
      <c r="AP68" s="4736" t="s">
        <v>437</v>
      </c>
      <c r="AQ68" s="4806">
        <v>45245</v>
      </c>
      <c r="AR68" s="4806">
        <v>50770</v>
      </c>
      <c r="AS68" s="4948">
        <v>0.1</v>
      </c>
      <c r="AT68" s="4948">
        <v>0.2</v>
      </c>
      <c r="AU68" s="4948">
        <v>0.4</v>
      </c>
      <c r="AV68" s="4948">
        <v>0.5</v>
      </c>
      <c r="AW68" s="4948">
        <v>0.55000000000000004</v>
      </c>
      <c r="AX68" s="4948">
        <v>0.65</v>
      </c>
      <c r="AY68" s="4948">
        <v>0.7</v>
      </c>
      <c r="AZ68" s="4948">
        <v>0.8</v>
      </c>
      <c r="BA68" s="4948">
        <v>0.85</v>
      </c>
      <c r="BB68" s="4948">
        <v>0.95</v>
      </c>
      <c r="BC68" s="4948">
        <v>1</v>
      </c>
      <c r="BD68" s="4948">
        <v>1</v>
      </c>
      <c r="BE68" s="4948">
        <v>1</v>
      </c>
      <c r="BF68" s="4948">
        <v>1</v>
      </c>
      <c r="BG68" s="4948">
        <v>1</v>
      </c>
      <c r="BH68" s="4948">
        <v>1</v>
      </c>
      <c r="BI68" s="4603">
        <v>1</v>
      </c>
      <c r="BJ68" s="4810">
        <v>46</v>
      </c>
      <c r="BK68" s="4810">
        <v>46</v>
      </c>
      <c r="BL68" s="4810" t="s">
        <v>574</v>
      </c>
      <c r="BM68" s="4811">
        <v>7765</v>
      </c>
      <c r="BN68" s="4810">
        <v>499</v>
      </c>
      <c r="BO68" s="4810">
        <v>499</v>
      </c>
      <c r="BP68" s="4812" t="s">
        <v>574</v>
      </c>
      <c r="BQ68" s="4811">
        <v>7765</v>
      </c>
      <c r="BR68" s="4810">
        <v>499</v>
      </c>
      <c r="BS68" s="4736"/>
      <c r="BT68" s="4812" t="s">
        <v>574</v>
      </c>
      <c r="BU68" s="4736"/>
      <c r="BV68" s="4810">
        <v>2214</v>
      </c>
      <c r="BW68" s="4736"/>
      <c r="BX68" s="4812" t="s">
        <v>574</v>
      </c>
      <c r="BY68" s="4736"/>
      <c r="BZ68" s="4810">
        <v>2097</v>
      </c>
      <c r="CA68" s="4736"/>
      <c r="CB68" s="4812" t="s">
        <v>574</v>
      </c>
      <c r="CC68" s="4736"/>
      <c r="CD68" s="4810">
        <v>4018</v>
      </c>
      <c r="CE68" s="4736"/>
      <c r="CF68" s="4812" t="s">
        <v>574</v>
      </c>
      <c r="CG68" s="4736"/>
      <c r="CH68" s="4810">
        <v>4018</v>
      </c>
      <c r="CI68" s="4736"/>
      <c r="CJ68" s="4812" t="s">
        <v>574</v>
      </c>
      <c r="CK68" s="4736"/>
      <c r="CL68" s="4810">
        <v>5939</v>
      </c>
      <c r="CM68" s="4736"/>
      <c r="CN68" s="4812" t="s">
        <v>574</v>
      </c>
      <c r="CO68" s="4736"/>
      <c r="CP68" s="4810">
        <v>5939</v>
      </c>
      <c r="CQ68" s="4736"/>
      <c r="CR68" s="4812" t="s">
        <v>574</v>
      </c>
      <c r="CS68" s="4736"/>
      <c r="CT68" s="4810">
        <v>6624</v>
      </c>
      <c r="CU68" s="4736"/>
      <c r="CV68" s="4812" t="s">
        <v>574</v>
      </c>
      <c r="CW68" s="4736"/>
      <c r="CX68" s="4810">
        <v>6624</v>
      </c>
      <c r="CY68" s="4736"/>
      <c r="CZ68" s="4812" t="s">
        <v>574</v>
      </c>
      <c r="DA68" s="4736"/>
      <c r="DB68" s="4810">
        <v>6624</v>
      </c>
      <c r="DC68" s="4736"/>
      <c r="DD68" s="4812" t="s">
        <v>574</v>
      </c>
      <c r="DE68" s="4736"/>
      <c r="DF68" s="4810">
        <v>6624</v>
      </c>
      <c r="DG68" s="4736"/>
      <c r="DH68" s="4812" t="s">
        <v>574</v>
      </c>
      <c r="DI68" s="4736"/>
      <c r="DJ68" s="4810">
        <v>6624</v>
      </c>
      <c r="DK68" s="4736"/>
      <c r="DL68" s="4812" t="s">
        <v>574</v>
      </c>
      <c r="DM68" s="4736"/>
      <c r="DN68" s="4810">
        <v>6624</v>
      </c>
      <c r="DO68" s="4736"/>
      <c r="DP68" s="4812" t="s">
        <v>574</v>
      </c>
      <c r="DQ68" s="4736"/>
      <c r="DR68" s="4810">
        <v>6624</v>
      </c>
      <c r="DS68" s="4736"/>
      <c r="DT68" s="4812" t="s">
        <v>574</v>
      </c>
      <c r="DU68" s="4736"/>
      <c r="DV68" s="4734">
        <f t="shared" si="10"/>
        <v>71637</v>
      </c>
      <c r="DW68" s="4736" t="s">
        <v>644</v>
      </c>
      <c r="DX68" s="4736" t="s">
        <v>289</v>
      </c>
      <c r="DY68" s="4736" t="s">
        <v>843</v>
      </c>
      <c r="DZ68" s="4736" t="s">
        <v>844</v>
      </c>
      <c r="EA68" s="4736" t="s">
        <v>359</v>
      </c>
      <c r="EB68" s="4613" t="s">
        <v>845</v>
      </c>
      <c r="EC68" s="4736" t="s">
        <v>359</v>
      </c>
      <c r="ED68" s="4736"/>
      <c r="EE68" s="4736"/>
      <c r="EF68" s="4736"/>
      <c r="EG68" s="4736"/>
      <c r="EH68" s="4944"/>
    </row>
    <row r="69" spans="1:138" ht="168.75" customHeight="1">
      <c r="A69" s="4938" t="s">
        <v>1618</v>
      </c>
      <c r="B69" s="4804">
        <v>0.25</v>
      </c>
      <c r="C69" s="4736" t="s">
        <v>2082</v>
      </c>
      <c r="D69" s="4653">
        <f t="shared" si="15"/>
        <v>3.5714285714285712E-2</v>
      </c>
      <c r="E69" s="4736" t="s">
        <v>821</v>
      </c>
      <c r="F69" s="4654" t="s">
        <v>2273</v>
      </c>
      <c r="G69" s="4736" t="s">
        <v>1</v>
      </c>
      <c r="H69" s="4939" t="s">
        <v>26</v>
      </c>
      <c r="I69" s="4719" t="s">
        <v>437</v>
      </c>
      <c r="J69" s="4719" t="s">
        <v>437</v>
      </c>
      <c r="K69" s="4927">
        <v>45245</v>
      </c>
      <c r="L69" s="4806">
        <v>50770</v>
      </c>
      <c r="M69" s="4649">
        <v>0.05</v>
      </c>
      <c r="N69" s="4649">
        <v>0.1</v>
      </c>
      <c r="O69" s="4649">
        <v>0.5</v>
      </c>
      <c r="P69" s="4649">
        <v>0.54</v>
      </c>
      <c r="Q69" s="4649">
        <v>0.57999999999999996</v>
      </c>
      <c r="R69" s="4649">
        <v>0.62</v>
      </c>
      <c r="S69" s="4649">
        <v>0.64</v>
      </c>
      <c r="T69" s="4649">
        <v>0.68</v>
      </c>
      <c r="U69" s="4649">
        <v>0.72</v>
      </c>
      <c r="V69" s="4649">
        <v>0.76</v>
      </c>
      <c r="W69" s="4649">
        <v>0.8</v>
      </c>
      <c r="X69" s="4649">
        <v>0.84</v>
      </c>
      <c r="Y69" s="4649">
        <v>0.88</v>
      </c>
      <c r="Z69" s="4649">
        <v>0.92</v>
      </c>
      <c r="AA69" s="4649">
        <v>0.96</v>
      </c>
      <c r="AB69" s="4649">
        <v>1</v>
      </c>
      <c r="AC69" s="4807">
        <v>1</v>
      </c>
      <c r="AD69" s="4811"/>
      <c r="AE69" s="4736" t="s">
        <v>2102</v>
      </c>
      <c r="AF69" s="4805">
        <f t="shared" si="17"/>
        <v>3.2467532467532465E-3</v>
      </c>
      <c r="AG69" s="4736" t="s">
        <v>1674</v>
      </c>
      <c r="AH69" s="4736" t="s">
        <v>2103</v>
      </c>
      <c r="AI69" s="4726" t="s">
        <v>1310</v>
      </c>
      <c r="AJ69" s="4736" t="s">
        <v>1435</v>
      </c>
      <c r="AK69" s="4736" t="s">
        <v>1</v>
      </c>
      <c r="AL69" s="4736" t="s">
        <v>26</v>
      </c>
      <c r="AM69" s="4361" t="str">
        <f t="shared" si="9"/>
        <v>NO</v>
      </c>
      <c r="AN69" s="4736" t="s">
        <v>437</v>
      </c>
      <c r="AO69" s="4736" t="s">
        <v>437</v>
      </c>
      <c r="AP69" s="4736" t="s">
        <v>437</v>
      </c>
      <c r="AQ69" s="4806">
        <v>45245</v>
      </c>
      <c r="AR69" s="4806">
        <v>50770</v>
      </c>
      <c r="AS69" s="4948">
        <v>0.2</v>
      </c>
      <c r="AT69" s="4948">
        <v>0.45</v>
      </c>
      <c r="AU69" s="4948">
        <v>0.66</v>
      </c>
      <c r="AV69" s="4948">
        <v>0.78</v>
      </c>
      <c r="AW69" s="4948">
        <v>0.83</v>
      </c>
      <c r="AX69" s="4948">
        <v>0.93</v>
      </c>
      <c r="AY69" s="4948">
        <v>0.96</v>
      </c>
      <c r="AZ69" s="4948">
        <v>1</v>
      </c>
      <c r="BA69" s="4948">
        <v>1</v>
      </c>
      <c r="BB69" s="4948">
        <v>1</v>
      </c>
      <c r="BC69" s="4948">
        <v>1</v>
      </c>
      <c r="BD69" s="4948">
        <v>1</v>
      </c>
      <c r="BE69" s="4948">
        <v>1</v>
      </c>
      <c r="BF69" s="4948">
        <v>1</v>
      </c>
      <c r="BG69" s="4948">
        <v>1</v>
      </c>
      <c r="BH69" s="4948">
        <v>1</v>
      </c>
      <c r="BI69" s="4603">
        <v>1</v>
      </c>
      <c r="BJ69" s="4810">
        <v>20</v>
      </c>
      <c r="BK69" s="4810">
        <v>20</v>
      </c>
      <c r="BL69" s="4810" t="s">
        <v>574</v>
      </c>
      <c r="BM69" s="4811">
        <v>7765</v>
      </c>
      <c r="BN69" s="4810">
        <v>56</v>
      </c>
      <c r="BO69" s="4810">
        <v>56</v>
      </c>
      <c r="BP69" s="4812" t="s">
        <v>574</v>
      </c>
      <c r="BQ69" s="4811">
        <v>7765</v>
      </c>
      <c r="BR69" s="4810">
        <v>78</v>
      </c>
      <c r="BS69" s="4736"/>
      <c r="BT69" s="4812" t="s">
        <v>574</v>
      </c>
      <c r="BU69" s="4736"/>
      <c r="BV69" s="4810">
        <v>47</v>
      </c>
      <c r="BW69" s="4736"/>
      <c r="BX69" s="4812" t="s">
        <v>574</v>
      </c>
      <c r="BY69" s="4736"/>
      <c r="BZ69" s="4810">
        <v>75</v>
      </c>
      <c r="CA69" s="4736"/>
      <c r="CB69" s="4812" t="s">
        <v>574</v>
      </c>
      <c r="CC69" s="4736"/>
      <c r="CD69" s="4810">
        <v>28</v>
      </c>
      <c r="CE69" s="4736"/>
      <c r="CF69" s="4812" t="s">
        <v>574</v>
      </c>
      <c r="CG69" s="4736"/>
      <c r="CH69" s="4810">
        <v>56</v>
      </c>
      <c r="CI69" s="4736"/>
      <c r="CJ69" s="4812" t="s">
        <v>574</v>
      </c>
      <c r="CK69" s="4736"/>
      <c r="CL69" s="4810">
        <v>28</v>
      </c>
      <c r="CM69" s="4736"/>
      <c r="CN69" s="4812" t="s">
        <v>574</v>
      </c>
      <c r="CO69" s="4736"/>
      <c r="CP69" s="4810">
        <v>18</v>
      </c>
      <c r="CQ69" s="4736"/>
      <c r="CR69" s="4812" t="s">
        <v>574</v>
      </c>
      <c r="CS69" s="4736"/>
      <c r="CT69" s="4810">
        <v>24</v>
      </c>
      <c r="CU69" s="4736"/>
      <c r="CV69" s="4812" t="s">
        <v>574</v>
      </c>
      <c r="CW69" s="4736"/>
      <c r="CX69" s="4810">
        <v>31</v>
      </c>
      <c r="CY69" s="4736"/>
      <c r="CZ69" s="4812" t="s">
        <v>574</v>
      </c>
      <c r="DA69" s="4736"/>
      <c r="DB69" s="4810">
        <v>41</v>
      </c>
      <c r="DC69" s="4736"/>
      <c r="DD69" s="4812" t="s">
        <v>574</v>
      </c>
      <c r="DE69" s="4736"/>
      <c r="DF69" s="4810">
        <v>53</v>
      </c>
      <c r="DG69" s="4736"/>
      <c r="DH69" s="4812" t="s">
        <v>574</v>
      </c>
      <c r="DI69" s="4736"/>
      <c r="DJ69" s="4810">
        <v>69</v>
      </c>
      <c r="DK69" s="4736"/>
      <c r="DL69" s="4812" t="s">
        <v>574</v>
      </c>
      <c r="DM69" s="4736"/>
      <c r="DN69" s="4810">
        <v>91</v>
      </c>
      <c r="DO69" s="4736"/>
      <c r="DP69" s="4812" t="s">
        <v>574</v>
      </c>
      <c r="DQ69" s="4736"/>
      <c r="DR69" s="4810">
        <v>118</v>
      </c>
      <c r="DS69" s="4736"/>
      <c r="DT69" s="4812" t="s">
        <v>574</v>
      </c>
      <c r="DU69" s="4736"/>
      <c r="DV69" s="4734">
        <f t="shared" si="10"/>
        <v>833</v>
      </c>
      <c r="DW69" s="4736" t="s">
        <v>644</v>
      </c>
      <c r="DX69" s="4736" t="s">
        <v>289</v>
      </c>
      <c r="DY69" s="4736" t="s">
        <v>843</v>
      </c>
      <c r="DZ69" s="4736" t="s">
        <v>844</v>
      </c>
      <c r="EA69" s="4736" t="s">
        <v>359</v>
      </c>
      <c r="EB69" s="4613" t="s">
        <v>845</v>
      </c>
      <c r="EC69" s="4736" t="s">
        <v>359</v>
      </c>
      <c r="ED69" s="4736"/>
      <c r="EE69" s="4736"/>
      <c r="EF69" s="4736"/>
      <c r="EG69" s="4736"/>
      <c r="EH69" s="4944"/>
    </row>
    <row r="70" spans="1:138" ht="168.75" customHeight="1">
      <c r="A70" s="4938" t="s">
        <v>1618</v>
      </c>
      <c r="B70" s="4804">
        <v>0.25</v>
      </c>
      <c r="C70" s="4736" t="s">
        <v>2082</v>
      </c>
      <c r="D70" s="4653">
        <f t="shared" si="15"/>
        <v>3.5714285714285712E-2</v>
      </c>
      <c r="E70" s="4736" t="s">
        <v>821</v>
      </c>
      <c r="F70" s="4654" t="s">
        <v>2273</v>
      </c>
      <c r="G70" s="4736" t="s">
        <v>1</v>
      </c>
      <c r="H70" s="4939" t="s">
        <v>26</v>
      </c>
      <c r="I70" s="4719" t="s">
        <v>437</v>
      </c>
      <c r="J70" s="4719" t="s">
        <v>437</v>
      </c>
      <c r="K70" s="4927">
        <v>45245</v>
      </c>
      <c r="L70" s="4806">
        <v>50770</v>
      </c>
      <c r="M70" s="4649">
        <v>0.05</v>
      </c>
      <c r="N70" s="4649">
        <v>0.1</v>
      </c>
      <c r="O70" s="4649">
        <v>0.5</v>
      </c>
      <c r="P70" s="4649">
        <v>0.54</v>
      </c>
      <c r="Q70" s="4649">
        <v>0.57999999999999996</v>
      </c>
      <c r="R70" s="4649">
        <v>0.62</v>
      </c>
      <c r="S70" s="4649">
        <v>0.64</v>
      </c>
      <c r="T70" s="4649">
        <v>0.68</v>
      </c>
      <c r="U70" s="4649">
        <v>0.72</v>
      </c>
      <c r="V70" s="4649">
        <v>0.76</v>
      </c>
      <c r="W70" s="4649">
        <v>0.8</v>
      </c>
      <c r="X70" s="4649">
        <v>0.84</v>
      </c>
      <c r="Y70" s="4649">
        <v>0.88</v>
      </c>
      <c r="Z70" s="4649">
        <v>0.92</v>
      </c>
      <c r="AA70" s="4649">
        <v>0.96</v>
      </c>
      <c r="AB70" s="4649">
        <v>1</v>
      </c>
      <c r="AC70" s="4807">
        <v>1</v>
      </c>
      <c r="AD70" s="4811"/>
      <c r="AE70" s="4736" t="s">
        <v>2104</v>
      </c>
      <c r="AF70" s="4805">
        <f t="shared" si="17"/>
        <v>3.2467532467532465E-3</v>
      </c>
      <c r="AG70" s="4736" t="s">
        <v>1676</v>
      </c>
      <c r="AH70" s="4736" t="s">
        <v>2105</v>
      </c>
      <c r="AI70" s="4726" t="s">
        <v>1310</v>
      </c>
      <c r="AJ70" s="4736" t="s">
        <v>1435</v>
      </c>
      <c r="AK70" s="4736" t="s">
        <v>1</v>
      </c>
      <c r="AL70" s="4736" t="s">
        <v>26</v>
      </c>
      <c r="AM70" s="4361" t="str">
        <f t="shared" si="9"/>
        <v>NO</v>
      </c>
      <c r="AN70" s="4736" t="s">
        <v>437</v>
      </c>
      <c r="AO70" s="4736" t="s">
        <v>437</v>
      </c>
      <c r="AP70" s="4736" t="s">
        <v>437</v>
      </c>
      <c r="AQ70" s="4806">
        <v>45245</v>
      </c>
      <c r="AR70" s="4806">
        <v>50770</v>
      </c>
      <c r="AS70" s="4948">
        <v>0.1</v>
      </c>
      <c r="AT70" s="4948">
        <v>0.2</v>
      </c>
      <c r="AU70" s="4948">
        <v>0.4</v>
      </c>
      <c r="AV70" s="4948">
        <v>0.5</v>
      </c>
      <c r="AW70" s="4948">
        <v>0.55000000000000004</v>
      </c>
      <c r="AX70" s="4948">
        <v>0.65</v>
      </c>
      <c r="AY70" s="4948">
        <v>0.7</v>
      </c>
      <c r="AZ70" s="4948">
        <v>0.8</v>
      </c>
      <c r="BA70" s="4948">
        <v>0.85</v>
      </c>
      <c r="BB70" s="4948">
        <v>0.95</v>
      </c>
      <c r="BC70" s="4948">
        <v>1</v>
      </c>
      <c r="BD70" s="4948">
        <v>1</v>
      </c>
      <c r="BE70" s="4948">
        <v>1</v>
      </c>
      <c r="BF70" s="4948">
        <v>1</v>
      </c>
      <c r="BG70" s="4948">
        <v>1</v>
      </c>
      <c r="BH70" s="4948">
        <v>1</v>
      </c>
      <c r="BI70" s="4603">
        <v>1</v>
      </c>
      <c r="BJ70" s="4810">
        <v>20</v>
      </c>
      <c r="BK70" s="4810">
        <v>20</v>
      </c>
      <c r="BL70" s="4810" t="s">
        <v>574</v>
      </c>
      <c r="BM70" s="4811">
        <v>7765</v>
      </c>
      <c r="BN70" s="4810">
        <v>71</v>
      </c>
      <c r="BO70" s="4810">
        <v>71</v>
      </c>
      <c r="BP70" s="4812" t="s">
        <v>574</v>
      </c>
      <c r="BQ70" s="4811">
        <v>7765</v>
      </c>
      <c r="BR70" s="4810">
        <v>492</v>
      </c>
      <c r="BS70" s="4736"/>
      <c r="BT70" s="4812" t="s">
        <v>574</v>
      </c>
      <c r="BU70" s="4736"/>
      <c r="BV70" s="4810">
        <v>18</v>
      </c>
      <c r="BW70" s="4736"/>
      <c r="BX70" s="4812" t="s">
        <v>574</v>
      </c>
      <c r="BY70" s="4736"/>
      <c r="BZ70" s="4810">
        <v>47</v>
      </c>
      <c r="CA70" s="4736"/>
      <c r="CB70" s="4812" t="s">
        <v>574</v>
      </c>
      <c r="CC70" s="4736"/>
      <c r="CD70" s="4810">
        <v>19</v>
      </c>
      <c r="CE70" s="4736"/>
      <c r="CF70" s="4812" t="s">
        <v>574</v>
      </c>
      <c r="CG70" s="4736"/>
      <c r="CH70" s="4810">
        <v>47</v>
      </c>
      <c r="CI70" s="4736"/>
      <c r="CJ70" s="4812" t="s">
        <v>574</v>
      </c>
      <c r="CK70" s="4736"/>
      <c r="CL70" s="4810">
        <v>18</v>
      </c>
      <c r="CM70" s="4736"/>
      <c r="CN70" s="4812" t="s">
        <v>574</v>
      </c>
      <c r="CO70" s="4736"/>
      <c r="CP70" s="4810">
        <v>24</v>
      </c>
      <c r="CQ70" s="4736"/>
      <c r="CR70" s="4812" t="s">
        <v>574</v>
      </c>
      <c r="CS70" s="4736"/>
      <c r="CT70" s="4810">
        <v>31</v>
      </c>
      <c r="CU70" s="4736"/>
      <c r="CV70" s="4812" t="s">
        <v>574</v>
      </c>
      <c r="CW70" s="4736"/>
      <c r="CX70" s="4810">
        <v>41</v>
      </c>
      <c r="CY70" s="4736"/>
      <c r="CZ70" s="4812" t="s">
        <v>574</v>
      </c>
      <c r="DA70" s="4736"/>
      <c r="DB70" s="4810">
        <v>53</v>
      </c>
      <c r="DC70" s="4736"/>
      <c r="DD70" s="4812" t="s">
        <v>574</v>
      </c>
      <c r="DE70" s="4736"/>
      <c r="DF70" s="4810">
        <v>69</v>
      </c>
      <c r="DG70" s="4736"/>
      <c r="DH70" s="4812" t="s">
        <v>574</v>
      </c>
      <c r="DI70" s="4736"/>
      <c r="DJ70" s="4810">
        <v>91</v>
      </c>
      <c r="DK70" s="4736"/>
      <c r="DL70" s="4812" t="s">
        <v>574</v>
      </c>
      <c r="DM70" s="4736"/>
      <c r="DN70" s="4810">
        <v>118</v>
      </c>
      <c r="DO70" s="4736"/>
      <c r="DP70" s="4812" t="s">
        <v>574</v>
      </c>
      <c r="DQ70" s="4736"/>
      <c r="DR70" s="4810">
        <v>153</v>
      </c>
      <c r="DS70" s="4736"/>
      <c r="DT70" s="4812" t="s">
        <v>574</v>
      </c>
      <c r="DU70" s="4736"/>
      <c r="DV70" s="4734">
        <f t="shared" si="10"/>
        <v>1312</v>
      </c>
      <c r="DW70" s="4736" t="s">
        <v>644</v>
      </c>
      <c r="DX70" s="4736" t="s">
        <v>289</v>
      </c>
      <c r="DY70" s="4736" t="s">
        <v>843</v>
      </c>
      <c r="DZ70" s="4736" t="s">
        <v>844</v>
      </c>
      <c r="EA70" s="4736" t="s">
        <v>359</v>
      </c>
      <c r="EB70" s="4613" t="s">
        <v>845</v>
      </c>
      <c r="EC70" s="4736" t="s">
        <v>359</v>
      </c>
      <c r="ED70" s="4736"/>
      <c r="EE70" s="4736"/>
      <c r="EF70" s="4736"/>
      <c r="EG70" s="4736"/>
      <c r="EH70" s="4944"/>
    </row>
    <row r="71" spans="1:138" ht="168.75" customHeight="1">
      <c r="A71" s="4938" t="s">
        <v>1618</v>
      </c>
      <c r="B71" s="4804">
        <v>0.25</v>
      </c>
      <c r="C71" s="4736" t="s">
        <v>2082</v>
      </c>
      <c r="D71" s="4653">
        <f t="shared" si="15"/>
        <v>3.5714285714285712E-2</v>
      </c>
      <c r="E71" s="4736" t="s">
        <v>821</v>
      </c>
      <c r="F71" s="4654" t="s">
        <v>2273</v>
      </c>
      <c r="G71" s="4736" t="s">
        <v>1</v>
      </c>
      <c r="H71" s="4939" t="s">
        <v>26</v>
      </c>
      <c r="I71" s="4719" t="s">
        <v>437</v>
      </c>
      <c r="J71" s="4719" t="s">
        <v>437</v>
      </c>
      <c r="K71" s="4927">
        <v>45245</v>
      </c>
      <c r="L71" s="4806">
        <v>50770</v>
      </c>
      <c r="M71" s="4649">
        <v>0.05</v>
      </c>
      <c r="N71" s="4649">
        <v>0.1</v>
      </c>
      <c r="O71" s="4649">
        <v>0.5</v>
      </c>
      <c r="P71" s="4649">
        <v>0.54</v>
      </c>
      <c r="Q71" s="4649">
        <v>0.57999999999999996</v>
      </c>
      <c r="R71" s="4649">
        <v>0.62</v>
      </c>
      <c r="S71" s="4649">
        <v>0.64</v>
      </c>
      <c r="T71" s="4649">
        <v>0.68</v>
      </c>
      <c r="U71" s="4649">
        <v>0.72</v>
      </c>
      <c r="V71" s="4649">
        <v>0.76</v>
      </c>
      <c r="W71" s="4649">
        <v>0.8</v>
      </c>
      <c r="X71" s="4649">
        <v>0.84</v>
      </c>
      <c r="Y71" s="4649">
        <v>0.88</v>
      </c>
      <c r="Z71" s="4649">
        <v>0.92</v>
      </c>
      <c r="AA71" s="4649">
        <v>0.96</v>
      </c>
      <c r="AB71" s="4649">
        <v>1</v>
      </c>
      <c r="AC71" s="4807">
        <v>1</v>
      </c>
      <c r="AD71" s="4811"/>
      <c r="AE71" s="4736" t="s">
        <v>2106</v>
      </c>
      <c r="AF71" s="4805">
        <f t="shared" si="17"/>
        <v>3.2467532467532465E-3</v>
      </c>
      <c r="AG71" s="4736" t="s">
        <v>1678</v>
      </c>
      <c r="AH71" s="4736" t="s">
        <v>2107</v>
      </c>
      <c r="AI71" s="4726" t="s">
        <v>1310</v>
      </c>
      <c r="AJ71" s="4736" t="s">
        <v>1435</v>
      </c>
      <c r="AK71" s="4736" t="s">
        <v>1</v>
      </c>
      <c r="AL71" s="4736" t="s">
        <v>26</v>
      </c>
      <c r="AM71" s="4361" t="str">
        <f t="shared" si="9"/>
        <v>NO</v>
      </c>
      <c r="AN71" s="4736" t="s">
        <v>437</v>
      </c>
      <c r="AO71" s="4736" t="s">
        <v>437</v>
      </c>
      <c r="AP71" s="4736" t="s">
        <v>437</v>
      </c>
      <c r="AQ71" s="4806">
        <v>45245</v>
      </c>
      <c r="AR71" s="4806">
        <v>50770</v>
      </c>
      <c r="AS71" s="4948">
        <v>0.1</v>
      </c>
      <c r="AT71" s="4948">
        <v>0.2</v>
      </c>
      <c r="AU71" s="4948">
        <v>0.4</v>
      </c>
      <c r="AV71" s="4948">
        <v>0.5</v>
      </c>
      <c r="AW71" s="4948">
        <v>0.55000000000000004</v>
      </c>
      <c r="AX71" s="4948">
        <v>0.65</v>
      </c>
      <c r="AY71" s="4948">
        <v>0.7</v>
      </c>
      <c r="AZ71" s="4948">
        <v>0.8</v>
      </c>
      <c r="BA71" s="4948">
        <v>0.85</v>
      </c>
      <c r="BB71" s="4948">
        <v>0.95</v>
      </c>
      <c r="BC71" s="4948">
        <v>1</v>
      </c>
      <c r="BD71" s="4948">
        <v>1</v>
      </c>
      <c r="BE71" s="4948">
        <v>1</v>
      </c>
      <c r="BF71" s="4948">
        <v>1</v>
      </c>
      <c r="BG71" s="4948">
        <v>1</v>
      </c>
      <c r="BH71" s="4948">
        <v>1</v>
      </c>
      <c r="BI71" s="4603">
        <v>1</v>
      </c>
      <c r="BJ71" s="4810">
        <v>13</v>
      </c>
      <c r="BK71" s="4810">
        <v>13</v>
      </c>
      <c r="BL71" s="4810" t="s">
        <v>574</v>
      </c>
      <c r="BM71" s="4811">
        <v>7765</v>
      </c>
      <c r="BN71" s="4810">
        <v>56</v>
      </c>
      <c r="BO71" s="4810">
        <v>56</v>
      </c>
      <c r="BP71" s="4812" t="s">
        <v>574</v>
      </c>
      <c r="BQ71" s="4811">
        <v>7765</v>
      </c>
      <c r="BR71" s="4810">
        <v>78</v>
      </c>
      <c r="BS71" s="4736"/>
      <c r="BT71" s="4812" t="s">
        <v>574</v>
      </c>
      <c r="BU71" s="4736"/>
      <c r="BV71" s="4810">
        <v>47</v>
      </c>
      <c r="BW71" s="4736"/>
      <c r="BX71" s="4812" t="s">
        <v>574</v>
      </c>
      <c r="BY71" s="4736"/>
      <c r="BZ71" s="4810">
        <v>75</v>
      </c>
      <c r="CA71" s="4736"/>
      <c r="CB71" s="4812" t="s">
        <v>574</v>
      </c>
      <c r="CC71" s="4736"/>
      <c r="CD71" s="4810">
        <v>28</v>
      </c>
      <c r="CE71" s="4736"/>
      <c r="CF71" s="4812" t="s">
        <v>574</v>
      </c>
      <c r="CG71" s="4736"/>
      <c r="CH71" s="4810">
        <v>56</v>
      </c>
      <c r="CI71" s="4736"/>
      <c r="CJ71" s="4812" t="s">
        <v>574</v>
      </c>
      <c r="CK71" s="4736"/>
      <c r="CL71" s="4810">
        <v>28</v>
      </c>
      <c r="CM71" s="4736"/>
      <c r="CN71" s="4812" t="s">
        <v>574</v>
      </c>
      <c r="CO71" s="4736"/>
      <c r="CP71" s="4810">
        <v>36</v>
      </c>
      <c r="CQ71" s="4736"/>
      <c r="CR71" s="4812" t="s">
        <v>574</v>
      </c>
      <c r="CS71" s="4736"/>
      <c r="CT71" s="4810">
        <v>48</v>
      </c>
      <c r="CU71" s="4736"/>
      <c r="CV71" s="4812" t="s">
        <v>574</v>
      </c>
      <c r="CW71" s="4736"/>
      <c r="CX71" s="4810">
        <v>62</v>
      </c>
      <c r="CY71" s="4736"/>
      <c r="CZ71" s="4812" t="s">
        <v>574</v>
      </c>
      <c r="DA71" s="4736"/>
      <c r="DB71" s="4810">
        <v>80</v>
      </c>
      <c r="DC71" s="4736"/>
      <c r="DD71" s="4812" t="s">
        <v>574</v>
      </c>
      <c r="DE71" s="4736"/>
      <c r="DF71" s="4810">
        <v>104</v>
      </c>
      <c r="DG71" s="4736"/>
      <c r="DH71" s="4812" t="s">
        <v>574</v>
      </c>
      <c r="DI71" s="4736"/>
      <c r="DJ71" s="4810">
        <v>136</v>
      </c>
      <c r="DK71" s="4736"/>
      <c r="DL71" s="4812" t="s">
        <v>574</v>
      </c>
      <c r="DM71" s="4736"/>
      <c r="DN71" s="4810">
        <v>176</v>
      </c>
      <c r="DO71" s="4736"/>
      <c r="DP71" s="4812" t="s">
        <v>574</v>
      </c>
      <c r="DQ71" s="4736"/>
      <c r="DR71" s="4810">
        <v>231</v>
      </c>
      <c r="DS71" s="4736"/>
      <c r="DT71" s="4812" t="s">
        <v>574</v>
      </c>
      <c r="DU71" s="4736"/>
      <c r="DV71" s="4734">
        <f t="shared" si="10"/>
        <v>1254</v>
      </c>
      <c r="DW71" s="4736" t="s">
        <v>644</v>
      </c>
      <c r="DX71" s="4736" t="s">
        <v>289</v>
      </c>
      <c r="DY71" s="4736" t="s">
        <v>917</v>
      </c>
      <c r="DZ71" s="4736" t="s">
        <v>918</v>
      </c>
      <c r="EA71" s="4736" t="s">
        <v>359</v>
      </c>
      <c r="EB71" s="4662" t="s">
        <v>919</v>
      </c>
      <c r="EC71" s="4736" t="s">
        <v>359</v>
      </c>
      <c r="ED71" s="4736"/>
      <c r="EE71" s="4736"/>
      <c r="EF71" s="4736"/>
      <c r="EG71" s="4736"/>
      <c r="EH71" s="4944"/>
    </row>
    <row r="72" spans="1:138" ht="168.75" customHeight="1">
      <c r="A72" s="4938" t="s">
        <v>1618</v>
      </c>
      <c r="B72" s="4804">
        <v>0.25</v>
      </c>
      <c r="C72" s="4736" t="s">
        <v>2082</v>
      </c>
      <c r="D72" s="4653">
        <f t="shared" si="15"/>
        <v>3.5714285714285712E-2</v>
      </c>
      <c r="E72" s="4736" t="s">
        <v>821</v>
      </c>
      <c r="F72" s="4654" t="s">
        <v>2273</v>
      </c>
      <c r="G72" s="4736" t="s">
        <v>1</v>
      </c>
      <c r="H72" s="4939" t="s">
        <v>26</v>
      </c>
      <c r="I72" s="4719" t="s">
        <v>437</v>
      </c>
      <c r="J72" s="4719" t="s">
        <v>437</v>
      </c>
      <c r="K72" s="4927">
        <v>45245</v>
      </c>
      <c r="L72" s="4806">
        <v>50770</v>
      </c>
      <c r="M72" s="4649">
        <v>0.05</v>
      </c>
      <c r="N72" s="4649">
        <v>0.1</v>
      </c>
      <c r="O72" s="4649">
        <v>0.5</v>
      </c>
      <c r="P72" s="4649">
        <v>0.54</v>
      </c>
      <c r="Q72" s="4649">
        <v>0.57999999999999996</v>
      </c>
      <c r="R72" s="4649">
        <v>0.62</v>
      </c>
      <c r="S72" s="4649">
        <v>0.64</v>
      </c>
      <c r="T72" s="4649">
        <v>0.68</v>
      </c>
      <c r="U72" s="4649">
        <v>0.72</v>
      </c>
      <c r="V72" s="4649">
        <v>0.76</v>
      </c>
      <c r="W72" s="4649">
        <v>0.8</v>
      </c>
      <c r="X72" s="4649">
        <v>0.84</v>
      </c>
      <c r="Y72" s="4649">
        <v>0.88</v>
      </c>
      <c r="Z72" s="4649">
        <v>0.92</v>
      </c>
      <c r="AA72" s="4649">
        <v>0.96</v>
      </c>
      <c r="AB72" s="4649">
        <v>1</v>
      </c>
      <c r="AC72" s="4807">
        <v>1</v>
      </c>
      <c r="AD72" s="4811"/>
      <c r="AE72" s="4736" t="s">
        <v>2108</v>
      </c>
      <c r="AF72" s="4805">
        <f t="shared" si="17"/>
        <v>3.2467532467532465E-3</v>
      </c>
      <c r="AG72" s="4736" t="s">
        <v>1680</v>
      </c>
      <c r="AH72" s="4736" t="s">
        <v>2109</v>
      </c>
      <c r="AI72" s="4726" t="s">
        <v>1310</v>
      </c>
      <c r="AJ72" s="4736" t="s">
        <v>1435</v>
      </c>
      <c r="AK72" s="4736" t="s">
        <v>1</v>
      </c>
      <c r="AL72" s="4736" t="s">
        <v>26</v>
      </c>
      <c r="AM72" s="4361" t="str">
        <f t="shared" si="9"/>
        <v>NO</v>
      </c>
      <c r="AN72" s="4736" t="s">
        <v>437</v>
      </c>
      <c r="AO72" s="4736" t="s">
        <v>437</v>
      </c>
      <c r="AP72" s="4736" t="s">
        <v>437</v>
      </c>
      <c r="AQ72" s="4806">
        <v>45245</v>
      </c>
      <c r="AR72" s="4806">
        <v>50770</v>
      </c>
      <c r="AS72" s="4948">
        <v>0.2</v>
      </c>
      <c r="AT72" s="4948">
        <v>0.45</v>
      </c>
      <c r="AU72" s="4948">
        <v>0.66</v>
      </c>
      <c r="AV72" s="4948">
        <v>0.78</v>
      </c>
      <c r="AW72" s="4948">
        <v>0.83</v>
      </c>
      <c r="AX72" s="4948">
        <v>0.93</v>
      </c>
      <c r="AY72" s="4948">
        <v>0.96</v>
      </c>
      <c r="AZ72" s="4948">
        <v>1</v>
      </c>
      <c r="BA72" s="4948">
        <v>1</v>
      </c>
      <c r="BB72" s="4948">
        <v>1</v>
      </c>
      <c r="BC72" s="4948">
        <v>1</v>
      </c>
      <c r="BD72" s="4948">
        <v>1</v>
      </c>
      <c r="BE72" s="4948">
        <v>1</v>
      </c>
      <c r="BF72" s="4948">
        <v>1</v>
      </c>
      <c r="BG72" s="4948">
        <v>1</v>
      </c>
      <c r="BH72" s="4948">
        <v>1</v>
      </c>
      <c r="BI72" s="4603">
        <v>1</v>
      </c>
      <c r="BJ72" s="4810">
        <v>13</v>
      </c>
      <c r="BK72" s="4810">
        <v>13</v>
      </c>
      <c r="BL72" s="4810" t="s">
        <v>574</v>
      </c>
      <c r="BM72" s="4811">
        <v>7765</v>
      </c>
      <c r="BN72" s="4810">
        <v>71</v>
      </c>
      <c r="BO72" s="4810">
        <v>71</v>
      </c>
      <c r="BP72" s="4812" t="s">
        <v>574</v>
      </c>
      <c r="BQ72" s="4811">
        <v>7765</v>
      </c>
      <c r="BR72" s="4810">
        <v>492</v>
      </c>
      <c r="BS72" s="4736"/>
      <c r="BT72" s="4812" t="s">
        <v>574</v>
      </c>
      <c r="BU72" s="4736"/>
      <c r="BV72" s="4810">
        <v>28</v>
      </c>
      <c r="BW72" s="4736"/>
      <c r="BX72" s="4812" t="s">
        <v>574</v>
      </c>
      <c r="BY72" s="4736"/>
      <c r="BZ72" s="4810">
        <v>56</v>
      </c>
      <c r="CA72" s="4736"/>
      <c r="CB72" s="4812" t="s">
        <v>574</v>
      </c>
      <c r="CC72" s="4736"/>
      <c r="CD72" s="4810">
        <v>28</v>
      </c>
      <c r="CE72" s="4736"/>
      <c r="CF72" s="4812" t="s">
        <v>574</v>
      </c>
      <c r="CG72" s="4736"/>
      <c r="CH72" s="4810">
        <v>56</v>
      </c>
      <c r="CI72" s="4736"/>
      <c r="CJ72" s="4812" t="s">
        <v>574</v>
      </c>
      <c r="CK72" s="4736"/>
      <c r="CL72" s="4810">
        <v>28</v>
      </c>
      <c r="CM72" s="4736"/>
      <c r="CN72" s="4812" t="s">
        <v>574</v>
      </c>
      <c r="CO72" s="4736"/>
      <c r="CP72" s="4810">
        <v>36</v>
      </c>
      <c r="CQ72" s="4736"/>
      <c r="CR72" s="4812" t="s">
        <v>574</v>
      </c>
      <c r="CS72" s="4736"/>
      <c r="CT72" s="4810">
        <v>48</v>
      </c>
      <c r="CU72" s="4736"/>
      <c r="CV72" s="4812" t="s">
        <v>574</v>
      </c>
      <c r="CW72" s="4736"/>
      <c r="CX72" s="4810">
        <v>62</v>
      </c>
      <c r="CY72" s="4736"/>
      <c r="CZ72" s="4812" t="s">
        <v>574</v>
      </c>
      <c r="DA72" s="4736"/>
      <c r="DB72" s="4810">
        <v>80</v>
      </c>
      <c r="DC72" s="4736"/>
      <c r="DD72" s="4812" t="s">
        <v>574</v>
      </c>
      <c r="DE72" s="4736"/>
      <c r="DF72" s="4810">
        <v>104</v>
      </c>
      <c r="DG72" s="4736"/>
      <c r="DH72" s="4812" t="s">
        <v>574</v>
      </c>
      <c r="DI72" s="4736"/>
      <c r="DJ72" s="4810">
        <v>136</v>
      </c>
      <c r="DK72" s="4736"/>
      <c r="DL72" s="4812" t="s">
        <v>574</v>
      </c>
      <c r="DM72" s="4736"/>
      <c r="DN72" s="4810">
        <v>176</v>
      </c>
      <c r="DO72" s="4736"/>
      <c r="DP72" s="4812" t="s">
        <v>574</v>
      </c>
      <c r="DQ72" s="4736"/>
      <c r="DR72" s="4810">
        <v>231</v>
      </c>
      <c r="DS72" s="4736"/>
      <c r="DT72" s="4812" t="s">
        <v>574</v>
      </c>
      <c r="DU72" s="4736"/>
      <c r="DV72" s="4734">
        <f t="shared" si="10"/>
        <v>1645</v>
      </c>
      <c r="DW72" s="4736" t="s">
        <v>644</v>
      </c>
      <c r="DX72" s="4736" t="s">
        <v>289</v>
      </c>
      <c r="DY72" s="4736" t="s">
        <v>917</v>
      </c>
      <c r="DZ72" s="4736" t="s">
        <v>918</v>
      </c>
      <c r="EA72" s="4736" t="s">
        <v>359</v>
      </c>
      <c r="EB72" s="4613" t="s">
        <v>919</v>
      </c>
      <c r="EC72" s="4736" t="s">
        <v>359</v>
      </c>
      <c r="ED72" s="4736"/>
      <c r="EE72" s="4736"/>
      <c r="EF72" s="4736"/>
      <c r="EG72" s="4736"/>
      <c r="EH72" s="4944"/>
    </row>
    <row r="73" spans="1:138" s="4634" customFormat="1" ht="126" customHeight="1">
      <c r="A73" s="4938" t="s">
        <v>1618</v>
      </c>
      <c r="B73" s="4804">
        <v>0.25</v>
      </c>
      <c r="C73" s="4736" t="s">
        <v>2110</v>
      </c>
      <c r="D73" s="4653">
        <f t="shared" si="15"/>
        <v>3.5714285714285712E-2</v>
      </c>
      <c r="E73" s="4736" t="s">
        <v>1682</v>
      </c>
      <c r="F73" s="4736" t="s">
        <v>1683</v>
      </c>
      <c r="G73" s="4736" t="s">
        <v>804</v>
      </c>
      <c r="H73" s="4939" t="s">
        <v>20</v>
      </c>
      <c r="I73" s="4962">
        <v>129696</v>
      </c>
      <c r="J73" s="4719">
        <v>2022</v>
      </c>
      <c r="K73" s="4927">
        <v>45245</v>
      </c>
      <c r="L73" s="4941">
        <v>50770</v>
      </c>
      <c r="M73" s="4942">
        <v>139843</v>
      </c>
      <c r="N73" s="4942">
        <v>140542</v>
      </c>
      <c r="O73" s="4942">
        <v>141245</v>
      </c>
      <c r="P73" s="4942">
        <v>141951</v>
      </c>
      <c r="Q73" s="4942">
        <v>151661</v>
      </c>
      <c r="R73" s="4942">
        <v>152374</v>
      </c>
      <c r="S73" s="4942">
        <v>162091</v>
      </c>
      <c r="T73" s="4942">
        <v>162808</v>
      </c>
      <c r="U73" s="4942">
        <v>163525</v>
      </c>
      <c r="V73" s="4942">
        <v>164242</v>
      </c>
      <c r="W73" s="4942">
        <v>173242</v>
      </c>
      <c r="X73" s="4942">
        <v>182242</v>
      </c>
      <c r="Y73" s="4942">
        <v>183042</v>
      </c>
      <c r="Z73" s="4942">
        <v>183855</v>
      </c>
      <c r="AA73" s="4942">
        <v>192855</v>
      </c>
      <c r="AB73" s="4942">
        <v>193672</v>
      </c>
      <c r="AC73" s="4942">
        <f>SUM(M73:AB73)</f>
        <v>2629190</v>
      </c>
      <c r="AD73" s="4963"/>
      <c r="AE73" s="4736" t="s">
        <v>2111</v>
      </c>
      <c r="AF73" s="4805">
        <v>3.5700000000000003E-2</v>
      </c>
      <c r="AG73" s="4736" t="s">
        <v>1685</v>
      </c>
      <c r="AH73" s="4736" t="s">
        <v>1686</v>
      </c>
      <c r="AI73" s="4726" t="s">
        <v>1310</v>
      </c>
      <c r="AJ73" s="4726" t="s">
        <v>375</v>
      </c>
      <c r="AK73" s="4726" t="s">
        <v>2320</v>
      </c>
      <c r="AL73" s="4736" t="s">
        <v>26</v>
      </c>
      <c r="AM73" s="4361" t="str">
        <f t="shared" si="9"/>
        <v>NO</v>
      </c>
      <c r="AN73" s="4736" t="s">
        <v>437</v>
      </c>
      <c r="AO73" s="4736">
        <v>16</v>
      </c>
      <c r="AP73" s="4736">
        <v>2022</v>
      </c>
      <c r="AQ73" s="4806">
        <v>45245</v>
      </c>
      <c r="AR73" s="4806">
        <v>50769</v>
      </c>
      <c r="AS73" s="4736">
        <v>16</v>
      </c>
      <c r="AT73" s="4736">
        <v>16</v>
      </c>
      <c r="AU73" s="4736">
        <v>16</v>
      </c>
      <c r="AV73" s="4736">
        <v>16</v>
      </c>
      <c r="AW73" s="4736">
        <v>17</v>
      </c>
      <c r="AX73" s="4736">
        <v>17</v>
      </c>
      <c r="AY73" s="4736">
        <f>1+AW73</f>
        <v>18</v>
      </c>
      <c r="AZ73" s="4736">
        <v>18</v>
      </c>
      <c r="BA73" s="4736">
        <v>18</v>
      </c>
      <c r="BB73" s="4736">
        <v>18</v>
      </c>
      <c r="BC73" s="4736">
        <f>1+AY73</f>
        <v>19</v>
      </c>
      <c r="BD73" s="4736">
        <f>1+BC73</f>
        <v>20</v>
      </c>
      <c r="BE73" s="4736">
        <v>20</v>
      </c>
      <c r="BF73" s="4736">
        <v>20</v>
      </c>
      <c r="BG73" s="4736">
        <f>1+BD73</f>
        <v>21</v>
      </c>
      <c r="BH73" s="4736">
        <v>21</v>
      </c>
      <c r="BI73" s="4736">
        <v>21</v>
      </c>
      <c r="BJ73" s="4810"/>
      <c r="BK73" s="4810"/>
      <c r="BL73" s="4810"/>
      <c r="BM73" s="4811"/>
      <c r="BN73" s="4810"/>
      <c r="BO73" s="4810"/>
      <c r="BP73" s="4812"/>
      <c r="BQ73" s="4811"/>
      <c r="BR73" s="4810"/>
      <c r="BS73" s="4736"/>
      <c r="BT73" s="4812"/>
      <c r="BU73" s="4736"/>
      <c r="BV73" s="4810"/>
      <c r="BW73" s="4736"/>
      <c r="BX73" s="4812"/>
      <c r="BY73" s="4736"/>
      <c r="BZ73" s="4810">
        <v>1831</v>
      </c>
      <c r="CA73" s="4736"/>
      <c r="CB73" s="4812"/>
      <c r="CC73" s="4736"/>
      <c r="CD73" s="4810"/>
      <c r="CE73" s="4736"/>
      <c r="CF73" s="4812"/>
      <c r="CG73" s="4736"/>
      <c r="CH73" s="4810">
        <v>2057</v>
      </c>
      <c r="CI73" s="4736"/>
      <c r="CJ73" s="4812"/>
      <c r="CK73" s="4736"/>
      <c r="CL73" s="4810"/>
      <c r="CM73" s="4736"/>
      <c r="CN73" s="4812"/>
      <c r="CO73" s="4736"/>
      <c r="CP73" s="4810"/>
      <c r="CQ73" s="4736"/>
      <c r="CR73" s="4812"/>
      <c r="CS73" s="4736"/>
      <c r="CT73" s="4810"/>
      <c r="CU73" s="4736"/>
      <c r="CV73" s="4812"/>
      <c r="CW73" s="4736"/>
      <c r="CX73" s="4810">
        <v>2597</v>
      </c>
      <c r="CY73" s="4736"/>
      <c r="CZ73" s="4812"/>
      <c r="DA73" s="4736"/>
      <c r="DB73" s="4810">
        <v>2753</v>
      </c>
      <c r="DC73" s="4736"/>
      <c r="DD73" s="4812"/>
      <c r="DE73" s="4736"/>
      <c r="DF73" s="4810"/>
      <c r="DG73" s="4736"/>
      <c r="DH73" s="4812"/>
      <c r="DI73" s="4736"/>
      <c r="DJ73" s="4810"/>
      <c r="DK73" s="4736"/>
      <c r="DL73" s="4812"/>
      <c r="DM73" s="4736"/>
      <c r="DN73" s="4810">
        <v>3278</v>
      </c>
      <c r="DO73" s="4736"/>
      <c r="DP73" s="4812"/>
      <c r="DQ73" s="4736"/>
      <c r="DR73" s="4810"/>
      <c r="DS73" s="4736"/>
      <c r="DT73" s="4812"/>
      <c r="DU73" s="4736"/>
      <c r="DV73" s="4734">
        <f t="shared" si="10"/>
        <v>12516</v>
      </c>
      <c r="DW73" s="4736" t="s">
        <v>644</v>
      </c>
      <c r="DX73" s="4736" t="s">
        <v>289</v>
      </c>
      <c r="DY73" s="4736" t="s">
        <v>816</v>
      </c>
      <c r="DZ73" s="4736" t="s">
        <v>817</v>
      </c>
      <c r="EA73" s="4736" t="s">
        <v>818</v>
      </c>
      <c r="EB73" s="4362" t="s">
        <v>819</v>
      </c>
      <c r="EC73" s="4736"/>
      <c r="ED73" s="4736"/>
      <c r="EE73" s="4736"/>
      <c r="EF73" s="4736"/>
      <c r="EG73" s="4736"/>
      <c r="EH73" s="4944"/>
    </row>
    <row r="74" spans="1:138" s="4634" customFormat="1" ht="118.5" customHeight="1">
      <c r="A74" s="4938" t="s">
        <v>1618</v>
      </c>
      <c r="B74" s="4804">
        <v>0.25</v>
      </c>
      <c r="C74" s="4521" t="s">
        <v>2112</v>
      </c>
      <c r="D74" s="4653">
        <f t="shared" si="15"/>
        <v>3.5714285714285712E-2</v>
      </c>
      <c r="E74" s="4736" t="s">
        <v>1689</v>
      </c>
      <c r="F74" s="4736" t="s">
        <v>927</v>
      </c>
      <c r="G74" s="4736" t="s">
        <v>2290</v>
      </c>
      <c r="H74" s="4964" t="s">
        <v>20</v>
      </c>
      <c r="I74" s="4965">
        <v>39634</v>
      </c>
      <c r="J74" s="4719">
        <v>2022</v>
      </c>
      <c r="K74" s="4927">
        <v>45245</v>
      </c>
      <c r="L74" s="4941">
        <v>50770</v>
      </c>
      <c r="M74" s="4663">
        <v>39832</v>
      </c>
      <c r="N74" s="4663">
        <v>40031</v>
      </c>
      <c r="O74" s="4663">
        <v>40231</v>
      </c>
      <c r="P74" s="4663">
        <v>40433</v>
      </c>
      <c r="Q74" s="4663">
        <v>40635</v>
      </c>
      <c r="R74" s="4663">
        <v>40838</v>
      </c>
      <c r="S74" s="4663">
        <v>41042</v>
      </c>
      <c r="T74" s="4663">
        <v>41247</v>
      </c>
      <c r="U74" s="4663">
        <v>41454</v>
      </c>
      <c r="V74" s="4663">
        <v>41661</v>
      </c>
      <c r="W74" s="4663">
        <v>41869</v>
      </c>
      <c r="X74" s="4663">
        <v>42079</v>
      </c>
      <c r="Y74" s="4663">
        <v>42289</v>
      </c>
      <c r="Z74" s="4663">
        <v>42500</v>
      </c>
      <c r="AA74" s="4663">
        <v>42713</v>
      </c>
      <c r="AB74" s="4663">
        <v>42926</v>
      </c>
      <c r="AC74" s="4958">
        <f>SUM(M74:AB74)</f>
        <v>661780</v>
      </c>
      <c r="AD74" s="4618" t="s">
        <v>928</v>
      </c>
      <c r="AE74" s="4736" t="s">
        <v>1690</v>
      </c>
      <c r="AF74" s="4805">
        <f>D74/3</f>
        <v>1.1904761904761904E-2</v>
      </c>
      <c r="AG74" s="4736" t="s">
        <v>1691</v>
      </c>
      <c r="AH74" s="4736" t="s">
        <v>1692</v>
      </c>
      <c r="AI74" s="4726" t="s">
        <v>1310</v>
      </c>
      <c r="AJ74" s="4726" t="s">
        <v>375</v>
      </c>
      <c r="AK74" s="4361" t="s">
        <v>2320</v>
      </c>
      <c r="AL74" s="4736" t="s">
        <v>26</v>
      </c>
      <c r="AM74" s="4361" t="str">
        <f t="shared" si="9"/>
        <v>NO</v>
      </c>
      <c r="AN74" s="4736" t="s">
        <v>437</v>
      </c>
      <c r="AO74" s="4807">
        <v>0.2</v>
      </c>
      <c r="AP74" s="4736">
        <v>2022</v>
      </c>
      <c r="AQ74" s="4806">
        <v>45245</v>
      </c>
      <c r="AR74" s="4806">
        <v>50769</v>
      </c>
      <c r="AS74" s="4807">
        <v>0.4</v>
      </c>
      <c r="AT74" s="4807">
        <v>0.6</v>
      </c>
      <c r="AU74" s="4807">
        <v>1</v>
      </c>
      <c r="AV74" s="4807">
        <v>1</v>
      </c>
      <c r="AW74" s="4807">
        <v>1</v>
      </c>
      <c r="AX74" s="4807">
        <v>1</v>
      </c>
      <c r="AY74" s="4807">
        <v>1</v>
      </c>
      <c r="AZ74" s="4807">
        <v>1</v>
      </c>
      <c r="BA74" s="4807">
        <v>1</v>
      </c>
      <c r="BB74" s="4807">
        <v>1</v>
      </c>
      <c r="BC74" s="4807">
        <v>1</v>
      </c>
      <c r="BD74" s="4807">
        <v>1</v>
      </c>
      <c r="BE74" s="4807">
        <v>1</v>
      </c>
      <c r="BF74" s="4807">
        <v>1</v>
      </c>
      <c r="BG74" s="4807">
        <v>1</v>
      </c>
      <c r="BH74" s="4807">
        <v>1</v>
      </c>
      <c r="BI74" s="4807">
        <v>1</v>
      </c>
      <c r="BJ74" s="4810">
        <v>541</v>
      </c>
      <c r="BK74" s="4810">
        <v>541</v>
      </c>
      <c r="BL74" s="4810" t="s">
        <v>574</v>
      </c>
      <c r="BM74" s="4811">
        <v>7783</v>
      </c>
      <c r="BN74" s="4810">
        <v>572</v>
      </c>
      <c r="BO74" s="4810">
        <v>572</v>
      </c>
      <c r="BP74" s="4812" t="s">
        <v>574</v>
      </c>
      <c r="BQ74" s="4811">
        <v>7783</v>
      </c>
      <c r="BR74" s="4810">
        <v>837</v>
      </c>
      <c r="BS74" s="4736"/>
      <c r="BT74" s="4812" t="s">
        <v>574</v>
      </c>
      <c r="BU74" s="4736"/>
      <c r="BV74" s="4810">
        <v>837</v>
      </c>
      <c r="BW74" s="4736"/>
      <c r="BX74" s="4812" t="s">
        <v>574</v>
      </c>
      <c r="BY74" s="4736"/>
      <c r="BZ74" s="4810">
        <v>837</v>
      </c>
      <c r="CA74" s="4736"/>
      <c r="CB74" s="4812" t="s">
        <v>574</v>
      </c>
      <c r="CC74" s="4736"/>
      <c r="CD74" s="4810">
        <v>837</v>
      </c>
      <c r="CE74" s="4736"/>
      <c r="CF74" s="4812" t="s">
        <v>574</v>
      </c>
      <c r="CG74" s="4736"/>
      <c r="CH74" s="4810">
        <v>837</v>
      </c>
      <c r="CI74" s="4736"/>
      <c r="CJ74" s="4812" t="s">
        <v>574</v>
      </c>
      <c r="CK74" s="4736"/>
      <c r="CL74" s="4810">
        <v>837</v>
      </c>
      <c r="CM74" s="4736"/>
      <c r="CN74" s="4812" t="s">
        <v>574</v>
      </c>
      <c r="CO74" s="4736"/>
      <c r="CP74" s="4810">
        <v>837</v>
      </c>
      <c r="CQ74" s="4736"/>
      <c r="CR74" s="4812" t="s">
        <v>574</v>
      </c>
      <c r="CS74" s="4736"/>
      <c r="CT74" s="4810">
        <v>837</v>
      </c>
      <c r="CU74" s="4736"/>
      <c r="CV74" s="4812" t="s">
        <v>574</v>
      </c>
      <c r="CW74" s="4736"/>
      <c r="CX74" s="4810">
        <v>837</v>
      </c>
      <c r="CY74" s="4736"/>
      <c r="CZ74" s="4812" t="s">
        <v>574</v>
      </c>
      <c r="DA74" s="4736"/>
      <c r="DB74" s="4810">
        <v>837</v>
      </c>
      <c r="DC74" s="4736"/>
      <c r="DD74" s="4812" t="s">
        <v>574</v>
      </c>
      <c r="DE74" s="4736"/>
      <c r="DF74" s="4810">
        <v>837</v>
      </c>
      <c r="DG74" s="4736"/>
      <c r="DH74" s="4812" t="s">
        <v>574</v>
      </c>
      <c r="DI74" s="4736"/>
      <c r="DJ74" s="4810">
        <v>837</v>
      </c>
      <c r="DK74" s="4736"/>
      <c r="DL74" s="4812" t="s">
        <v>574</v>
      </c>
      <c r="DM74" s="4736"/>
      <c r="DN74" s="4810">
        <v>837</v>
      </c>
      <c r="DO74" s="4736"/>
      <c r="DP74" s="4812" t="s">
        <v>574</v>
      </c>
      <c r="DQ74" s="4736"/>
      <c r="DR74" s="4810">
        <v>837</v>
      </c>
      <c r="DS74" s="4736"/>
      <c r="DT74" s="4812" t="s">
        <v>574</v>
      </c>
      <c r="DU74" s="4736"/>
      <c r="DV74" s="4734">
        <f t="shared" si="10"/>
        <v>12831</v>
      </c>
      <c r="DW74" s="4736" t="s">
        <v>644</v>
      </c>
      <c r="DX74" s="4736" t="s">
        <v>289</v>
      </c>
      <c r="DY74" s="4736" t="s">
        <v>816</v>
      </c>
      <c r="DZ74" s="4736" t="s">
        <v>817</v>
      </c>
      <c r="EA74" s="4736" t="s">
        <v>818</v>
      </c>
      <c r="EB74" s="4362" t="s">
        <v>819</v>
      </c>
      <c r="EC74" s="4736"/>
      <c r="ED74" s="4736"/>
      <c r="EE74" s="4736"/>
      <c r="EF74" s="4736"/>
      <c r="EG74" s="4736"/>
      <c r="EH74" s="4944"/>
    </row>
    <row r="75" spans="1:138" s="4634" customFormat="1" ht="236.25">
      <c r="A75" s="4938" t="s">
        <v>1618</v>
      </c>
      <c r="B75" s="4804">
        <v>0.25</v>
      </c>
      <c r="C75" s="4521" t="s">
        <v>2112</v>
      </c>
      <c r="D75" s="4653">
        <f t="shared" si="15"/>
        <v>3.5714285714285712E-2</v>
      </c>
      <c r="E75" s="4736" t="s">
        <v>1689</v>
      </c>
      <c r="F75" s="4736" t="s">
        <v>927</v>
      </c>
      <c r="G75" s="4736" t="s">
        <v>2290</v>
      </c>
      <c r="H75" s="4964" t="s">
        <v>20</v>
      </c>
      <c r="I75" s="4965">
        <v>39634</v>
      </c>
      <c r="J75" s="4719">
        <v>2022</v>
      </c>
      <c r="K75" s="4927">
        <v>45245</v>
      </c>
      <c r="L75" s="4941">
        <v>50770</v>
      </c>
      <c r="M75" s="4811">
        <v>39832</v>
      </c>
      <c r="N75" s="4811">
        <v>40031</v>
      </c>
      <c r="O75" s="4811">
        <v>40231</v>
      </c>
      <c r="P75" s="4811">
        <v>40433</v>
      </c>
      <c r="Q75" s="4811">
        <v>40635</v>
      </c>
      <c r="R75" s="4811">
        <v>40838</v>
      </c>
      <c r="S75" s="4811">
        <v>41042</v>
      </c>
      <c r="T75" s="4811">
        <v>41247</v>
      </c>
      <c r="U75" s="4811">
        <v>41454</v>
      </c>
      <c r="V75" s="4811">
        <v>41661</v>
      </c>
      <c r="W75" s="4811">
        <v>41869</v>
      </c>
      <c r="X75" s="4811">
        <v>42079</v>
      </c>
      <c r="Y75" s="4811">
        <v>42289</v>
      </c>
      <c r="Z75" s="4811">
        <v>42500</v>
      </c>
      <c r="AA75" s="4811">
        <v>42713</v>
      </c>
      <c r="AB75" s="4811">
        <v>42926</v>
      </c>
      <c r="AC75" s="4736">
        <f t="shared" ref="AC75" si="18">SUM(M75:AB75)</f>
        <v>661780</v>
      </c>
      <c r="AD75" s="4963" t="s">
        <v>805</v>
      </c>
      <c r="AE75" s="4736" t="s">
        <v>2113</v>
      </c>
      <c r="AF75" s="4805">
        <f t="shared" ref="AF75:AF76" si="19">D75/3</f>
        <v>1.1904761904761904E-2</v>
      </c>
      <c r="AG75" s="4726" t="s">
        <v>1694</v>
      </c>
      <c r="AH75" s="4726" t="s">
        <v>1695</v>
      </c>
      <c r="AI75" s="4726" t="s">
        <v>1310</v>
      </c>
      <c r="AJ75" s="4726" t="s">
        <v>375</v>
      </c>
      <c r="AK75" s="4726" t="s">
        <v>2320</v>
      </c>
      <c r="AL75" s="4726" t="s">
        <v>26</v>
      </c>
      <c r="AM75" s="4361" t="str">
        <f t="shared" si="9"/>
        <v>NO</v>
      </c>
      <c r="AN75" s="4736" t="s">
        <v>437</v>
      </c>
      <c r="AO75" s="4963">
        <v>6</v>
      </c>
      <c r="AP75" s="4726">
        <v>2022</v>
      </c>
      <c r="AQ75" s="4806">
        <v>45245</v>
      </c>
      <c r="AR75" s="4806">
        <v>50769</v>
      </c>
      <c r="AS75" s="4958">
        <v>7</v>
      </c>
      <c r="AT75" s="4958">
        <v>7</v>
      </c>
      <c r="AU75" s="4958">
        <f>AS75+2</f>
        <v>9</v>
      </c>
      <c r="AV75" s="4958">
        <f>AU75+2</f>
        <v>11</v>
      </c>
      <c r="AW75" s="4958">
        <f>AV75+3</f>
        <v>14</v>
      </c>
      <c r="AX75" s="4958">
        <f>AW75+2</f>
        <v>16</v>
      </c>
      <c r="AY75" s="4958">
        <f>AX75+2</f>
        <v>18</v>
      </c>
      <c r="AZ75" s="4958">
        <v>18</v>
      </c>
      <c r="BA75" s="4950">
        <v>18</v>
      </c>
      <c r="BB75" s="4950">
        <v>18</v>
      </c>
      <c r="BC75" s="4958">
        <f>BB75+1</f>
        <v>19</v>
      </c>
      <c r="BD75" s="4958">
        <f>BC75+1</f>
        <v>20</v>
      </c>
      <c r="BE75" s="4958">
        <v>20</v>
      </c>
      <c r="BF75" s="4958">
        <v>20</v>
      </c>
      <c r="BG75" s="4958">
        <f>BF75+1</f>
        <v>21</v>
      </c>
      <c r="BH75" s="4958">
        <v>21</v>
      </c>
      <c r="BI75" s="4958">
        <v>21</v>
      </c>
      <c r="BJ75" s="4810">
        <v>267</v>
      </c>
      <c r="BK75" s="4810">
        <v>267</v>
      </c>
      <c r="BL75" s="4810" t="s">
        <v>574</v>
      </c>
      <c r="BM75" s="4811">
        <v>7783</v>
      </c>
      <c r="BN75" s="4810">
        <v>277</v>
      </c>
      <c r="BO75" s="4810">
        <v>277</v>
      </c>
      <c r="BP75" s="4812" t="s">
        <v>574</v>
      </c>
      <c r="BQ75" s="4811">
        <v>7783</v>
      </c>
      <c r="BR75" s="4810">
        <v>325</v>
      </c>
      <c r="BS75" s="4736"/>
      <c r="BT75" s="4812" t="s">
        <v>574</v>
      </c>
      <c r="BU75" s="4736"/>
      <c r="BV75" s="4810">
        <v>365</v>
      </c>
      <c r="BW75" s="4736"/>
      <c r="BX75" s="4812" t="s">
        <v>574</v>
      </c>
      <c r="BY75" s="4736"/>
      <c r="BZ75" s="4810">
        <v>409</v>
      </c>
      <c r="CA75" s="4736"/>
      <c r="CB75" s="4812" t="s">
        <v>574</v>
      </c>
      <c r="CC75" s="4736"/>
      <c r="CD75" s="4810">
        <v>457</v>
      </c>
      <c r="CE75" s="4736"/>
      <c r="CF75" s="4812" t="s">
        <v>574</v>
      </c>
      <c r="CG75" s="4736"/>
      <c r="CH75" s="4810">
        <v>522</v>
      </c>
      <c r="CI75" s="4736"/>
      <c r="CJ75" s="4812" t="s">
        <v>574</v>
      </c>
      <c r="CK75" s="4736"/>
      <c r="CL75" s="4810">
        <v>564</v>
      </c>
      <c r="CM75" s="4736"/>
      <c r="CN75" s="4812" t="s">
        <v>574</v>
      </c>
      <c r="CO75" s="4736"/>
      <c r="CP75" s="4810">
        <v>595</v>
      </c>
      <c r="CQ75" s="4736"/>
      <c r="CR75" s="4812" t="s">
        <v>574</v>
      </c>
      <c r="CS75" s="4736"/>
      <c r="CT75" s="4810">
        <v>628</v>
      </c>
      <c r="CU75" s="4736"/>
      <c r="CV75" s="4812" t="s">
        <v>574</v>
      </c>
      <c r="CW75" s="4736"/>
      <c r="CX75" s="4810">
        <v>663</v>
      </c>
      <c r="CY75" s="4736"/>
      <c r="CZ75" s="4812" t="s">
        <v>574</v>
      </c>
      <c r="DA75" s="4736"/>
      <c r="DB75" s="4810">
        <v>700</v>
      </c>
      <c r="DC75" s="4736"/>
      <c r="DD75" s="4812" t="s">
        <v>574</v>
      </c>
      <c r="DE75" s="4736"/>
      <c r="DF75" s="4810">
        <v>738</v>
      </c>
      <c r="DG75" s="4736"/>
      <c r="DH75" s="4812" t="s">
        <v>574</v>
      </c>
      <c r="DI75" s="4736"/>
      <c r="DJ75" s="4810">
        <v>779</v>
      </c>
      <c r="DK75" s="4736"/>
      <c r="DL75" s="4812" t="s">
        <v>574</v>
      </c>
      <c r="DM75" s="4736"/>
      <c r="DN75" s="4810">
        <v>822</v>
      </c>
      <c r="DO75" s="4736"/>
      <c r="DP75" s="4812" t="s">
        <v>574</v>
      </c>
      <c r="DQ75" s="4736"/>
      <c r="DR75" s="4810">
        <v>867</v>
      </c>
      <c r="DS75" s="4736"/>
      <c r="DT75" s="4812" t="s">
        <v>574</v>
      </c>
      <c r="DU75" s="4736"/>
      <c r="DV75" s="4734">
        <f t="shared" si="10"/>
        <v>8978</v>
      </c>
      <c r="DW75" s="4736" t="s">
        <v>644</v>
      </c>
      <c r="DX75" s="4736" t="s">
        <v>289</v>
      </c>
      <c r="DY75" s="4736" t="s">
        <v>816</v>
      </c>
      <c r="DZ75" s="4736" t="s">
        <v>817</v>
      </c>
      <c r="EA75" s="4736" t="s">
        <v>818</v>
      </c>
      <c r="EB75" s="4613" t="s">
        <v>819</v>
      </c>
      <c r="EC75" s="4736" t="s">
        <v>321</v>
      </c>
      <c r="ED75" s="4736" t="s">
        <v>2114</v>
      </c>
      <c r="EE75" s="4736" t="s">
        <v>2321</v>
      </c>
      <c r="EF75" s="4736" t="s">
        <v>2115</v>
      </c>
      <c r="EG75" s="4736" t="s">
        <v>2116</v>
      </c>
      <c r="EH75" s="4664" t="s">
        <v>2117</v>
      </c>
    </row>
    <row r="76" spans="1:138" s="4634" customFormat="1" ht="252">
      <c r="A76" s="4938" t="s">
        <v>1618</v>
      </c>
      <c r="B76" s="4804">
        <v>0.25</v>
      </c>
      <c r="C76" s="4521" t="s">
        <v>2112</v>
      </c>
      <c r="D76" s="4653">
        <f t="shared" si="15"/>
        <v>3.5714285714285712E-2</v>
      </c>
      <c r="E76" s="4736" t="s">
        <v>1689</v>
      </c>
      <c r="F76" s="4736" t="s">
        <v>927</v>
      </c>
      <c r="G76" s="4736" t="s">
        <v>2290</v>
      </c>
      <c r="H76" s="4939" t="s">
        <v>20</v>
      </c>
      <c r="I76" s="4965">
        <v>39634</v>
      </c>
      <c r="J76" s="4719">
        <v>2022</v>
      </c>
      <c r="K76" s="4927">
        <v>45245</v>
      </c>
      <c r="L76" s="4941">
        <v>50770</v>
      </c>
      <c r="M76" s="4656">
        <v>39832</v>
      </c>
      <c r="N76" s="4656">
        <v>40031</v>
      </c>
      <c r="O76" s="4656">
        <v>40231</v>
      </c>
      <c r="P76" s="4656">
        <v>40433</v>
      </c>
      <c r="Q76" s="4656">
        <v>40635</v>
      </c>
      <c r="R76" s="4656">
        <v>40838</v>
      </c>
      <c r="S76" s="4656">
        <v>41042</v>
      </c>
      <c r="T76" s="4656">
        <v>41247</v>
      </c>
      <c r="U76" s="4656">
        <v>41454</v>
      </c>
      <c r="V76" s="4656">
        <v>41661</v>
      </c>
      <c r="W76" s="4656">
        <v>41869</v>
      </c>
      <c r="X76" s="4656">
        <v>42079</v>
      </c>
      <c r="Y76" s="4656">
        <v>42289</v>
      </c>
      <c r="Z76" s="4656">
        <v>42500</v>
      </c>
      <c r="AA76" s="4656">
        <v>42713</v>
      </c>
      <c r="AB76" s="4656">
        <v>42926</v>
      </c>
      <c r="AC76" s="4521">
        <f>SUM(M76:AB76)</f>
        <v>661780</v>
      </c>
      <c r="AD76" s="4963" t="s">
        <v>974</v>
      </c>
      <c r="AE76" s="4726" t="s">
        <v>2118</v>
      </c>
      <c r="AF76" s="4805">
        <f t="shared" si="19"/>
        <v>1.1904761904761904E-2</v>
      </c>
      <c r="AG76" s="4726" t="s">
        <v>976</v>
      </c>
      <c r="AH76" s="4726" t="s">
        <v>2119</v>
      </c>
      <c r="AI76" s="4726" t="s">
        <v>1310</v>
      </c>
      <c r="AJ76" s="4726" t="s">
        <v>375</v>
      </c>
      <c r="AK76" s="4726" t="s">
        <v>1687</v>
      </c>
      <c r="AL76" s="4726" t="s">
        <v>26</v>
      </c>
      <c r="AM76" s="4361" t="str">
        <f t="shared" ref="AM76:AM83" si="20">IF(ISNUMBER(SEARCH("ND",AN76)),"NO","SI")</f>
        <v>SI</v>
      </c>
      <c r="AN76" s="4736">
        <v>369</v>
      </c>
      <c r="AO76" s="4963">
        <v>6</v>
      </c>
      <c r="AP76" s="4726">
        <v>2022</v>
      </c>
      <c r="AQ76" s="4806">
        <v>45245</v>
      </c>
      <c r="AR76" s="4806">
        <v>50769</v>
      </c>
      <c r="AS76" s="4958">
        <v>7</v>
      </c>
      <c r="AT76" s="4958">
        <v>7</v>
      </c>
      <c r="AU76" s="4958">
        <f>AS76+2</f>
        <v>9</v>
      </c>
      <c r="AV76" s="4958">
        <f>AU76+2</f>
        <v>11</v>
      </c>
      <c r="AW76" s="4958">
        <f>AV76+3</f>
        <v>14</v>
      </c>
      <c r="AX76" s="4958">
        <f>AW76+2</f>
        <v>16</v>
      </c>
      <c r="AY76" s="4958">
        <f>AX76+2</f>
        <v>18</v>
      </c>
      <c r="AZ76" s="4958">
        <v>18</v>
      </c>
      <c r="BA76" s="4950">
        <v>18</v>
      </c>
      <c r="BB76" s="4950">
        <v>18</v>
      </c>
      <c r="BC76" s="4958">
        <f>BB76+1</f>
        <v>19</v>
      </c>
      <c r="BD76" s="4958">
        <f>BC76+1</f>
        <v>20</v>
      </c>
      <c r="BE76" s="4958">
        <v>20</v>
      </c>
      <c r="BF76" s="4958">
        <v>20</v>
      </c>
      <c r="BG76" s="4958">
        <f>BF76+1</f>
        <v>21</v>
      </c>
      <c r="BH76" s="4958">
        <v>21</v>
      </c>
      <c r="BI76" s="4958">
        <v>21</v>
      </c>
      <c r="BJ76" s="4810">
        <v>1070</v>
      </c>
      <c r="BK76" s="4810">
        <v>1070</v>
      </c>
      <c r="BL76" s="4810" t="s">
        <v>574</v>
      </c>
      <c r="BM76" s="4811">
        <v>7783</v>
      </c>
      <c r="BN76" s="4810">
        <v>1111</v>
      </c>
      <c r="BO76" s="4810">
        <v>1111</v>
      </c>
      <c r="BP76" s="4812" t="s">
        <v>574</v>
      </c>
      <c r="BQ76" s="4811">
        <v>7783</v>
      </c>
      <c r="BR76" s="4810">
        <v>1301</v>
      </c>
      <c r="BS76" s="4736"/>
      <c r="BT76" s="4812" t="s">
        <v>574</v>
      </c>
      <c r="BU76" s="4736"/>
      <c r="BV76" s="4810">
        <v>1463</v>
      </c>
      <c r="BW76" s="4736"/>
      <c r="BX76" s="4812" t="s">
        <v>574</v>
      </c>
      <c r="BY76" s="4736"/>
      <c r="BZ76" s="4810">
        <v>1639</v>
      </c>
      <c r="CA76" s="4736"/>
      <c r="CB76" s="4812" t="s">
        <v>574</v>
      </c>
      <c r="CC76" s="4736"/>
      <c r="CD76" s="4810">
        <v>1830</v>
      </c>
      <c r="CE76" s="4736"/>
      <c r="CF76" s="4812" t="s">
        <v>574</v>
      </c>
      <c r="CG76" s="4736"/>
      <c r="CH76" s="4810">
        <v>2088</v>
      </c>
      <c r="CI76" s="4736"/>
      <c r="CJ76" s="4812" t="s">
        <v>574</v>
      </c>
      <c r="CK76" s="4736"/>
      <c r="CL76" s="4810">
        <v>2259</v>
      </c>
      <c r="CM76" s="4736"/>
      <c r="CN76" s="4812" t="s">
        <v>574</v>
      </c>
      <c r="CO76" s="4736"/>
      <c r="CP76" s="4810">
        <v>2383</v>
      </c>
      <c r="CQ76" s="4736"/>
      <c r="CR76" s="4812" t="s">
        <v>574</v>
      </c>
      <c r="CS76" s="4736"/>
      <c r="CT76" s="4810">
        <v>2515</v>
      </c>
      <c r="CU76" s="4736"/>
      <c r="CV76" s="4812" t="s">
        <v>574</v>
      </c>
      <c r="CW76" s="4736"/>
      <c r="CX76" s="4810">
        <v>2654</v>
      </c>
      <c r="CY76" s="4736"/>
      <c r="CZ76" s="4812" t="s">
        <v>574</v>
      </c>
      <c r="DA76" s="4736"/>
      <c r="DB76" s="4810">
        <v>2800</v>
      </c>
      <c r="DC76" s="4736"/>
      <c r="DD76" s="4812" t="s">
        <v>574</v>
      </c>
      <c r="DE76" s="4736"/>
      <c r="DF76" s="4810">
        <v>2954</v>
      </c>
      <c r="DG76" s="4736"/>
      <c r="DH76" s="4812" t="s">
        <v>574</v>
      </c>
      <c r="DI76" s="4736"/>
      <c r="DJ76" s="4810">
        <v>3117</v>
      </c>
      <c r="DK76" s="4736"/>
      <c r="DL76" s="4812" t="s">
        <v>574</v>
      </c>
      <c r="DM76" s="4736"/>
      <c r="DN76" s="4810">
        <v>3289</v>
      </c>
      <c r="DO76" s="4736"/>
      <c r="DP76" s="4812" t="s">
        <v>574</v>
      </c>
      <c r="DQ76" s="4736"/>
      <c r="DR76" s="4810">
        <v>3471</v>
      </c>
      <c r="DS76" s="4736"/>
      <c r="DT76" s="4812" t="s">
        <v>574</v>
      </c>
      <c r="DU76" s="4736"/>
      <c r="DV76" s="4734">
        <f t="shared" si="10"/>
        <v>35944</v>
      </c>
      <c r="DW76" s="4736" t="s">
        <v>644</v>
      </c>
      <c r="DX76" s="4736" t="s">
        <v>289</v>
      </c>
      <c r="DY76" s="4736" t="s">
        <v>816</v>
      </c>
      <c r="DZ76" s="4736" t="s">
        <v>817</v>
      </c>
      <c r="EA76" s="4736" t="s">
        <v>818</v>
      </c>
      <c r="EB76" s="4613" t="s">
        <v>819</v>
      </c>
      <c r="EC76" s="4736" t="s">
        <v>321</v>
      </c>
      <c r="ED76" s="4736" t="s">
        <v>2114</v>
      </c>
      <c r="EE76" s="4736" t="s">
        <v>2321</v>
      </c>
      <c r="EF76" s="4736" t="s">
        <v>2115</v>
      </c>
      <c r="EG76" s="4736" t="s">
        <v>2116</v>
      </c>
      <c r="EH76" s="4664" t="s">
        <v>2117</v>
      </c>
    </row>
    <row r="77" spans="1:138" ht="168.75" customHeight="1">
      <c r="A77" s="4938" t="s">
        <v>1618</v>
      </c>
      <c r="B77" s="4804">
        <v>0.25</v>
      </c>
      <c r="C77" s="4612" t="s">
        <v>2120</v>
      </c>
      <c r="D77" s="4653">
        <f t="shared" si="15"/>
        <v>3.5714285714285712E-2</v>
      </c>
      <c r="E77" s="4736" t="s">
        <v>1698</v>
      </c>
      <c r="F77" s="4736" t="s">
        <v>1699</v>
      </c>
      <c r="G77" s="4736" t="s">
        <v>1</v>
      </c>
      <c r="H77" s="4939" t="s">
        <v>23</v>
      </c>
      <c r="I77" s="4954">
        <v>0.06</v>
      </c>
      <c r="J77" s="4719">
        <v>2022</v>
      </c>
      <c r="K77" s="4927">
        <v>45245</v>
      </c>
      <c r="L77" s="4941">
        <v>50770</v>
      </c>
      <c r="M77" s="4807">
        <v>0.05</v>
      </c>
      <c r="N77" s="4807">
        <v>0.05</v>
      </c>
      <c r="O77" s="4807">
        <v>0.05</v>
      </c>
      <c r="P77" s="4807">
        <v>0.05</v>
      </c>
      <c r="Q77" s="4807">
        <v>0.05</v>
      </c>
      <c r="R77" s="4807">
        <v>0.05</v>
      </c>
      <c r="S77" s="4807">
        <v>0.05</v>
      </c>
      <c r="T77" s="4807">
        <v>0.05</v>
      </c>
      <c r="U77" s="4807">
        <v>0.05</v>
      </c>
      <c r="V77" s="4807">
        <v>0.05</v>
      </c>
      <c r="W77" s="4807">
        <v>0.05</v>
      </c>
      <c r="X77" s="4807">
        <v>0.05</v>
      </c>
      <c r="Y77" s="4807">
        <v>0.05</v>
      </c>
      <c r="Z77" s="4807">
        <v>0.05</v>
      </c>
      <c r="AA77" s="4807">
        <v>0.05</v>
      </c>
      <c r="AB77" s="4807">
        <v>0.05</v>
      </c>
      <c r="AC77" s="4807">
        <v>0.05</v>
      </c>
      <c r="AD77" s="4811"/>
      <c r="AE77" s="4736" t="s">
        <v>1700</v>
      </c>
      <c r="AF77" s="4805">
        <f>D77/2</f>
        <v>1.7857142857142856E-2</v>
      </c>
      <c r="AG77" s="4736" t="s">
        <v>2122</v>
      </c>
      <c r="AH77" s="4736" t="s">
        <v>1702</v>
      </c>
      <c r="AI77" s="4726" t="s">
        <v>1310</v>
      </c>
      <c r="AJ77" s="4736" t="s">
        <v>1004</v>
      </c>
      <c r="AK77" s="4736" t="s">
        <v>1703</v>
      </c>
      <c r="AL77" s="4736" t="s">
        <v>26</v>
      </c>
      <c r="AM77" s="4361" t="str">
        <f t="shared" si="20"/>
        <v>NO</v>
      </c>
      <c r="AN77" s="4736" t="s">
        <v>437</v>
      </c>
      <c r="AO77" s="4807">
        <v>0.12</v>
      </c>
      <c r="AP77" s="4736">
        <v>2022</v>
      </c>
      <c r="AQ77" s="4941">
        <v>45245</v>
      </c>
      <c r="AR77" s="4806">
        <v>50769</v>
      </c>
      <c r="AS77" s="4807">
        <v>0.12</v>
      </c>
      <c r="AT77" s="4807">
        <v>0.12</v>
      </c>
      <c r="AU77" s="4807">
        <v>0.13</v>
      </c>
      <c r="AV77" s="4807">
        <v>0.13</v>
      </c>
      <c r="AW77" s="4807">
        <v>0.14000000000000001</v>
      </c>
      <c r="AX77" s="4807">
        <v>0.14000000000000001</v>
      </c>
      <c r="AY77" s="4807">
        <v>0.15</v>
      </c>
      <c r="AZ77" s="4807">
        <v>0.15</v>
      </c>
      <c r="BA77" s="4807">
        <v>0.16</v>
      </c>
      <c r="BB77" s="4807">
        <v>0.16</v>
      </c>
      <c r="BC77" s="4807">
        <v>0.17</v>
      </c>
      <c r="BD77" s="4807">
        <v>0.17</v>
      </c>
      <c r="BE77" s="4807">
        <v>0.18</v>
      </c>
      <c r="BF77" s="4807">
        <v>0.19</v>
      </c>
      <c r="BG77" s="4807">
        <v>0.19</v>
      </c>
      <c r="BH77" s="4807">
        <v>0.2</v>
      </c>
      <c r="BI77" s="4807">
        <v>0.2</v>
      </c>
      <c r="BJ77" s="4810">
        <v>920</v>
      </c>
      <c r="BK77" s="4810">
        <v>920</v>
      </c>
      <c r="BL77" s="4810" t="s">
        <v>574</v>
      </c>
      <c r="BM77" s="4811">
        <v>7640</v>
      </c>
      <c r="BN77" s="4810">
        <v>952</v>
      </c>
      <c r="BO77" s="4810">
        <v>952</v>
      </c>
      <c r="BP77" s="4812" t="s">
        <v>574</v>
      </c>
      <c r="BQ77" s="4811">
        <v>7640</v>
      </c>
      <c r="BR77" s="4810">
        <v>986</v>
      </c>
      <c r="BS77" s="4736"/>
      <c r="BT77" s="4812" t="s">
        <v>574</v>
      </c>
      <c r="BU77" s="4736"/>
      <c r="BV77" s="4810">
        <v>1020</v>
      </c>
      <c r="BW77" s="4736"/>
      <c r="BX77" s="4812" t="s">
        <v>574</v>
      </c>
      <c r="BY77" s="4736"/>
      <c r="BZ77" s="4810">
        <v>1055</v>
      </c>
      <c r="CA77" s="4736"/>
      <c r="CB77" s="4812" t="s">
        <v>574</v>
      </c>
      <c r="CC77" s="4736"/>
      <c r="CD77" s="4810">
        <v>1093</v>
      </c>
      <c r="CE77" s="4736"/>
      <c r="CF77" s="4812" t="s">
        <v>574</v>
      </c>
      <c r="CG77" s="4736"/>
      <c r="CH77" s="4810">
        <v>1131</v>
      </c>
      <c r="CI77" s="4736"/>
      <c r="CJ77" s="4812" t="s">
        <v>574</v>
      </c>
      <c r="CK77" s="4736"/>
      <c r="CL77" s="4810">
        <v>1170</v>
      </c>
      <c r="CM77" s="4736"/>
      <c r="CN77" s="4812" t="s">
        <v>574</v>
      </c>
      <c r="CO77" s="4736"/>
      <c r="CP77" s="4810">
        <v>1211</v>
      </c>
      <c r="CQ77" s="4736"/>
      <c r="CR77" s="4812" t="s">
        <v>574</v>
      </c>
      <c r="CS77" s="4736"/>
      <c r="CT77" s="4810">
        <v>1254</v>
      </c>
      <c r="CU77" s="4736"/>
      <c r="CV77" s="4812" t="s">
        <v>574</v>
      </c>
      <c r="CW77" s="4736"/>
      <c r="CX77" s="4810">
        <v>1298</v>
      </c>
      <c r="CY77" s="4736"/>
      <c r="CZ77" s="4812" t="s">
        <v>574</v>
      </c>
      <c r="DA77" s="4736"/>
      <c r="DB77" s="4810">
        <v>1343</v>
      </c>
      <c r="DC77" s="4736"/>
      <c r="DD77" s="4812" t="s">
        <v>574</v>
      </c>
      <c r="DE77" s="4736"/>
      <c r="DF77" s="4810">
        <v>1391</v>
      </c>
      <c r="DG77" s="4736"/>
      <c r="DH77" s="4812" t="s">
        <v>574</v>
      </c>
      <c r="DI77" s="4736"/>
      <c r="DJ77" s="4810">
        <v>1439</v>
      </c>
      <c r="DK77" s="4736"/>
      <c r="DL77" s="4812" t="s">
        <v>574</v>
      </c>
      <c r="DM77" s="4736"/>
      <c r="DN77" s="4810">
        <v>1490</v>
      </c>
      <c r="DO77" s="4736"/>
      <c r="DP77" s="4812" t="s">
        <v>574</v>
      </c>
      <c r="DQ77" s="4736"/>
      <c r="DR77" s="4810">
        <v>1541</v>
      </c>
      <c r="DS77" s="4736"/>
      <c r="DT77" s="4812" t="s">
        <v>574</v>
      </c>
      <c r="DU77" s="4736"/>
      <c r="DV77" s="4734">
        <f t="shared" si="10"/>
        <v>19294</v>
      </c>
      <c r="DW77" s="4736" t="s">
        <v>1007</v>
      </c>
      <c r="DX77" s="4736" t="s">
        <v>21</v>
      </c>
      <c r="DY77" s="4736" t="s">
        <v>1008</v>
      </c>
      <c r="DZ77" s="4736" t="s">
        <v>1009</v>
      </c>
      <c r="EA77" s="4736" t="s">
        <v>359</v>
      </c>
      <c r="EB77" s="4611" t="s">
        <v>1010</v>
      </c>
      <c r="EC77" s="4811"/>
      <c r="ED77" s="4811"/>
      <c r="EE77" s="4736" t="s">
        <v>359</v>
      </c>
      <c r="EF77" s="4736"/>
      <c r="EG77" s="4736"/>
      <c r="EH77" s="4944"/>
    </row>
    <row r="78" spans="1:138" ht="168.75" customHeight="1">
      <c r="A78" s="4938" t="s">
        <v>1618</v>
      </c>
      <c r="B78" s="4804">
        <v>0.25</v>
      </c>
      <c r="C78" s="4736" t="s">
        <v>2120</v>
      </c>
      <c r="D78" s="4653">
        <f t="shared" si="15"/>
        <v>3.5714285714285712E-2</v>
      </c>
      <c r="E78" s="4736" t="s">
        <v>1698</v>
      </c>
      <c r="F78" s="4736" t="s">
        <v>1699</v>
      </c>
      <c r="G78" s="4736" t="s">
        <v>1</v>
      </c>
      <c r="H78" s="4939" t="s">
        <v>23</v>
      </c>
      <c r="I78" s="4954">
        <v>0.06</v>
      </c>
      <c r="J78" s="4719">
        <v>2022</v>
      </c>
      <c r="K78" s="4927">
        <v>45245</v>
      </c>
      <c r="L78" s="4941">
        <v>50770</v>
      </c>
      <c r="M78" s="4807">
        <v>0.05</v>
      </c>
      <c r="N78" s="4807">
        <v>0.05</v>
      </c>
      <c r="O78" s="4807">
        <v>0.05</v>
      </c>
      <c r="P78" s="4807">
        <v>0.05</v>
      </c>
      <c r="Q78" s="4807">
        <v>0.05</v>
      </c>
      <c r="R78" s="4807">
        <v>0.05</v>
      </c>
      <c r="S78" s="4807">
        <v>0.05</v>
      </c>
      <c r="T78" s="4807">
        <v>0.05</v>
      </c>
      <c r="U78" s="4807">
        <v>0.05</v>
      </c>
      <c r="V78" s="4807">
        <v>0.05</v>
      </c>
      <c r="W78" s="4807">
        <v>0.05</v>
      </c>
      <c r="X78" s="4807">
        <v>0.05</v>
      </c>
      <c r="Y78" s="4807">
        <v>0.05</v>
      </c>
      <c r="Z78" s="4807">
        <v>0.05</v>
      </c>
      <c r="AA78" s="4807">
        <v>0.05</v>
      </c>
      <c r="AB78" s="4807">
        <v>0.05</v>
      </c>
      <c r="AC78" s="4807">
        <v>0.05</v>
      </c>
      <c r="AD78" s="4811"/>
      <c r="AE78" s="4736" t="s">
        <v>1704</v>
      </c>
      <c r="AF78" s="4805">
        <f>D78/2</f>
        <v>1.7857142857142856E-2</v>
      </c>
      <c r="AG78" s="4736" t="s">
        <v>1705</v>
      </c>
      <c r="AH78" s="4736" t="s">
        <v>1706</v>
      </c>
      <c r="AI78" s="4726" t="s">
        <v>1310</v>
      </c>
      <c r="AJ78" s="4736" t="s">
        <v>1004</v>
      </c>
      <c r="AK78" s="4736" t="s">
        <v>1703</v>
      </c>
      <c r="AL78" s="4736" t="s">
        <v>26</v>
      </c>
      <c r="AM78" s="4361" t="str">
        <f t="shared" si="20"/>
        <v>NO</v>
      </c>
      <c r="AN78" s="4736" t="s">
        <v>437</v>
      </c>
      <c r="AO78" s="4807">
        <v>7.0000000000000007E-2</v>
      </c>
      <c r="AP78" s="4736">
        <v>2022</v>
      </c>
      <c r="AQ78" s="4941">
        <v>45245</v>
      </c>
      <c r="AR78" s="4806">
        <v>50769</v>
      </c>
      <c r="AS78" s="4807">
        <v>0.08</v>
      </c>
      <c r="AT78" s="4807">
        <v>0.09</v>
      </c>
      <c r="AU78" s="4807">
        <v>0.1</v>
      </c>
      <c r="AV78" s="4807">
        <v>0.11</v>
      </c>
      <c r="AW78" s="4807">
        <v>0.12</v>
      </c>
      <c r="AX78" s="4807">
        <v>0.13</v>
      </c>
      <c r="AY78" s="4807">
        <v>0.14000000000000001</v>
      </c>
      <c r="AZ78" s="4807">
        <v>0.15</v>
      </c>
      <c r="BA78" s="4807">
        <v>0.16</v>
      </c>
      <c r="BB78" s="4807">
        <v>0.17</v>
      </c>
      <c r="BC78" s="4807">
        <v>0.18</v>
      </c>
      <c r="BD78" s="4807">
        <v>0.19</v>
      </c>
      <c r="BE78" s="4807">
        <v>0.2</v>
      </c>
      <c r="BF78" s="4807">
        <v>0.21</v>
      </c>
      <c r="BG78" s="4807">
        <v>0.22</v>
      </c>
      <c r="BH78" s="4807">
        <v>0.23</v>
      </c>
      <c r="BI78" s="4807">
        <v>0.23</v>
      </c>
      <c r="BJ78" s="4810">
        <v>369</v>
      </c>
      <c r="BK78" s="4810">
        <v>369</v>
      </c>
      <c r="BL78" s="4810" t="s">
        <v>574</v>
      </c>
      <c r="BM78" s="4811">
        <v>7640</v>
      </c>
      <c r="BN78" s="4810">
        <v>382</v>
      </c>
      <c r="BO78" s="4810">
        <v>382</v>
      </c>
      <c r="BP78" s="4812" t="s">
        <v>574</v>
      </c>
      <c r="BQ78" s="4811">
        <v>7640</v>
      </c>
      <c r="BR78" s="4810">
        <v>395</v>
      </c>
      <c r="BS78" s="4736"/>
      <c r="BT78" s="4812" t="s">
        <v>574</v>
      </c>
      <c r="BU78" s="4736"/>
      <c r="BV78" s="4810">
        <v>409</v>
      </c>
      <c r="BW78" s="4736"/>
      <c r="BX78" s="4812" t="s">
        <v>574</v>
      </c>
      <c r="BY78" s="4736"/>
      <c r="BZ78" s="4810">
        <v>423</v>
      </c>
      <c r="CA78" s="4736"/>
      <c r="CB78" s="4812" t="s">
        <v>574</v>
      </c>
      <c r="CC78" s="4736"/>
      <c r="CD78" s="4810">
        <v>438</v>
      </c>
      <c r="CE78" s="4736"/>
      <c r="CF78" s="4812" t="s">
        <v>574</v>
      </c>
      <c r="CG78" s="4736"/>
      <c r="CH78" s="4810">
        <v>454</v>
      </c>
      <c r="CI78" s="4736"/>
      <c r="CJ78" s="4812" t="s">
        <v>574</v>
      </c>
      <c r="CK78" s="4736"/>
      <c r="CL78" s="4810">
        <v>469</v>
      </c>
      <c r="CM78" s="4736"/>
      <c r="CN78" s="4812" t="s">
        <v>574</v>
      </c>
      <c r="CO78" s="4736"/>
      <c r="CP78" s="4810">
        <v>486</v>
      </c>
      <c r="CQ78" s="4736"/>
      <c r="CR78" s="4812" t="s">
        <v>574</v>
      </c>
      <c r="CS78" s="4736"/>
      <c r="CT78" s="4810">
        <v>503</v>
      </c>
      <c r="CU78" s="4736"/>
      <c r="CV78" s="4812" t="s">
        <v>574</v>
      </c>
      <c r="CW78" s="4736"/>
      <c r="CX78" s="4810">
        <v>521</v>
      </c>
      <c r="CY78" s="4736"/>
      <c r="CZ78" s="4812" t="s">
        <v>574</v>
      </c>
      <c r="DA78" s="4736"/>
      <c r="DB78" s="4810">
        <v>539</v>
      </c>
      <c r="DC78" s="4736"/>
      <c r="DD78" s="4812" t="s">
        <v>574</v>
      </c>
      <c r="DE78" s="4736"/>
      <c r="DF78" s="4810">
        <v>558</v>
      </c>
      <c r="DG78" s="4736"/>
      <c r="DH78" s="4812" t="s">
        <v>574</v>
      </c>
      <c r="DI78" s="4736"/>
      <c r="DJ78" s="4810">
        <v>577</v>
      </c>
      <c r="DK78" s="4736"/>
      <c r="DL78" s="4812" t="s">
        <v>574</v>
      </c>
      <c r="DM78" s="4736"/>
      <c r="DN78" s="4810">
        <v>597</v>
      </c>
      <c r="DO78" s="4736"/>
      <c r="DP78" s="4812" t="s">
        <v>574</v>
      </c>
      <c r="DQ78" s="4736"/>
      <c r="DR78" s="4810">
        <v>618</v>
      </c>
      <c r="DS78" s="4736"/>
      <c r="DT78" s="4812" t="s">
        <v>574</v>
      </c>
      <c r="DU78" s="4736"/>
      <c r="DV78" s="4734">
        <f t="shared" si="10"/>
        <v>7738</v>
      </c>
      <c r="DW78" s="4736" t="s">
        <v>1007</v>
      </c>
      <c r="DX78" s="4736" t="s">
        <v>21</v>
      </c>
      <c r="DY78" s="4736" t="s">
        <v>1008</v>
      </c>
      <c r="DZ78" s="4736" t="s">
        <v>1009</v>
      </c>
      <c r="EA78" s="4736" t="s">
        <v>359</v>
      </c>
      <c r="EB78" s="4611" t="s">
        <v>1010</v>
      </c>
      <c r="EC78" s="4736"/>
      <c r="ED78" s="4736" t="s">
        <v>359</v>
      </c>
      <c r="EE78" s="4736" t="s">
        <v>359</v>
      </c>
      <c r="EF78" s="4736"/>
      <c r="EG78" s="4736"/>
      <c r="EH78" s="4944"/>
    </row>
    <row r="79" spans="1:138" ht="168.75" customHeight="1">
      <c r="A79" s="4938" t="s">
        <v>1618</v>
      </c>
      <c r="B79" s="4804">
        <v>0.25</v>
      </c>
      <c r="C79" s="4612" t="s">
        <v>2124</v>
      </c>
      <c r="D79" s="4653">
        <f t="shared" si="15"/>
        <v>3.5714285714285712E-2</v>
      </c>
      <c r="E79" s="4736" t="s">
        <v>2292</v>
      </c>
      <c r="F79" s="4654" t="s">
        <v>2273</v>
      </c>
      <c r="G79" s="4736" t="s">
        <v>1</v>
      </c>
      <c r="H79" s="4939" t="s">
        <v>26</v>
      </c>
      <c r="I79" s="4903" t="s">
        <v>437</v>
      </c>
      <c r="J79" s="4719" t="s">
        <v>437</v>
      </c>
      <c r="K79" s="4927">
        <v>45245</v>
      </c>
      <c r="L79" s="4602">
        <v>50770</v>
      </c>
      <c r="M79" s="4649">
        <v>0.05</v>
      </c>
      <c r="N79" s="4649">
        <v>0.1</v>
      </c>
      <c r="O79" s="4649">
        <v>0.5</v>
      </c>
      <c r="P79" s="4649">
        <v>0.54</v>
      </c>
      <c r="Q79" s="4649">
        <v>0.57999999999999996</v>
      </c>
      <c r="R79" s="4649">
        <v>0.62</v>
      </c>
      <c r="S79" s="4649">
        <v>0.64</v>
      </c>
      <c r="T79" s="4649">
        <v>0.68</v>
      </c>
      <c r="U79" s="4649">
        <v>0.72</v>
      </c>
      <c r="V79" s="4649">
        <v>0.76</v>
      </c>
      <c r="W79" s="4649">
        <v>0.8</v>
      </c>
      <c r="X79" s="4649">
        <v>0.84</v>
      </c>
      <c r="Y79" s="4649">
        <v>0.88</v>
      </c>
      <c r="Z79" s="4649">
        <v>0.92</v>
      </c>
      <c r="AA79" s="4649">
        <v>0.96</v>
      </c>
      <c r="AB79" s="4649">
        <v>1</v>
      </c>
      <c r="AC79" s="4807">
        <v>1</v>
      </c>
      <c r="AD79" s="4811" t="s">
        <v>359</v>
      </c>
      <c r="AE79" s="4736" t="s">
        <v>2126</v>
      </c>
      <c r="AF79" s="4805">
        <f>D79/3</f>
        <v>1.1904761904761904E-2</v>
      </c>
      <c r="AG79" s="4736" t="s">
        <v>1719</v>
      </c>
      <c r="AH79" s="4736" t="s">
        <v>1720</v>
      </c>
      <c r="AI79" s="4736" t="s">
        <v>702</v>
      </c>
      <c r="AJ79" s="4736" t="s">
        <v>1004</v>
      </c>
      <c r="AK79" s="4736" t="s">
        <v>1</v>
      </c>
      <c r="AL79" s="4736" t="s">
        <v>26</v>
      </c>
      <c r="AM79" s="4361" t="str">
        <f t="shared" si="20"/>
        <v>NO</v>
      </c>
      <c r="AN79" s="4736" t="s">
        <v>437</v>
      </c>
      <c r="AO79" s="4736" t="s">
        <v>437</v>
      </c>
      <c r="AP79" s="4736" t="s">
        <v>437</v>
      </c>
      <c r="AQ79" s="4806">
        <v>45292</v>
      </c>
      <c r="AR79" s="4806">
        <v>47117</v>
      </c>
      <c r="AS79" s="4807">
        <v>0</v>
      </c>
      <c r="AT79" s="4807">
        <v>0.1</v>
      </c>
      <c r="AU79" s="4807">
        <v>0.3</v>
      </c>
      <c r="AV79" s="4807">
        <v>0.5</v>
      </c>
      <c r="AW79" s="4807">
        <v>0.7</v>
      </c>
      <c r="AX79" s="4807">
        <v>1</v>
      </c>
      <c r="AY79" s="4811"/>
      <c r="AZ79" s="4811"/>
      <c r="BA79" s="4811"/>
      <c r="BB79" s="4811"/>
      <c r="BC79" s="4811"/>
      <c r="BD79" s="4811"/>
      <c r="BE79" s="4811"/>
      <c r="BF79" s="4811"/>
      <c r="BG79" s="4811"/>
      <c r="BH79" s="4811"/>
      <c r="BI79" s="4807">
        <v>1</v>
      </c>
      <c r="BJ79" s="4810"/>
      <c r="BK79" s="4810"/>
      <c r="BL79" s="4810"/>
      <c r="BM79" s="4811"/>
      <c r="BN79" s="4810">
        <v>3300</v>
      </c>
      <c r="BO79" s="4810">
        <v>3300</v>
      </c>
      <c r="BP79" s="4812" t="s">
        <v>574</v>
      </c>
      <c r="BQ79" s="4811">
        <v>7765</v>
      </c>
      <c r="BR79" s="4810">
        <v>103</v>
      </c>
      <c r="BS79" s="4736" t="s">
        <v>359</v>
      </c>
      <c r="BT79" s="4812" t="s">
        <v>1528</v>
      </c>
      <c r="BU79" s="4736" t="s">
        <v>359</v>
      </c>
      <c r="BV79" s="4810">
        <v>103</v>
      </c>
      <c r="BW79" s="4736" t="s">
        <v>359</v>
      </c>
      <c r="BX79" s="4812" t="s">
        <v>1528</v>
      </c>
      <c r="BY79" s="4736" t="s">
        <v>359</v>
      </c>
      <c r="BZ79" s="4810">
        <v>103</v>
      </c>
      <c r="CA79" s="4736" t="s">
        <v>359</v>
      </c>
      <c r="CB79" s="4812" t="s">
        <v>1528</v>
      </c>
      <c r="CC79" s="4736" t="s">
        <v>359</v>
      </c>
      <c r="CD79" s="4810">
        <v>100</v>
      </c>
      <c r="CE79" s="4736" t="s">
        <v>359</v>
      </c>
      <c r="CF79" s="4812" t="s">
        <v>1528</v>
      </c>
      <c r="CG79" s="4736"/>
      <c r="CH79" s="4810"/>
      <c r="CI79" s="4736"/>
      <c r="CJ79" s="4812"/>
      <c r="CK79" s="4736"/>
      <c r="CL79" s="4810"/>
      <c r="CM79" s="4736"/>
      <c r="CN79" s="4812"/>
      <c r="CO79" s="4736"/>
      <c r="CP79" s="4810"/>
      <c r="CQ79" s="4736"/>
      <c r="CR79" s="4812"/>
      <c r="CS79" s="4736"/>
      <c r="CT79" s="4810" t="s">
        <v>359</v>
      </c>
      <c r="CU79" s="4736" t="s">
        <v>359</v>
      </c>
      <c r="CV79" s="4812" t="s">
        <v>359</v>
      </c>
      <c r="CW79" s="4736"/>
      <c r="CX79" s="4810"/>
      <c r="CY79" s="4736"/>
      <c r="CZ79" s="4812"/>
      <c r="DA79" s="4736"/>
      <c r="DB79" s="4810"/>
      <c r="DC79" s="4736"/>
      <c r="DD79" s="4812"/>
      <c r="DE79" s="4736"/>
      <c r="DF79" s="4810"/>
      <c r="DG79" s="4736"/>
      <c r="DH79" s="4812"/>
      <c r="DI79" s="4736"/>
      <c r="DJ79" s="4810"/>
      <c r="DK79" s="4736"/>
      <c r="DL79" s="4812"/>
      <c r="DM79" s="4736"/>
      <c r="DN79" s="4810"/>
      <c r="DO79" s="4736"/>
      <c r="DP79" s="4812"/>
      <c r="DQ79" s="4736"/>
      <c r="DR79" s="4810"/>
      <c r="DS79" s="4736"/>
      <c r="DT79" s="4812"/>
      <c r="DU79" s="4736"/>
      <c r="DV79" s="4734">
        <f>SUM(DR79,DN79,DJ79,DF79,DB79,CX79,CT79,CP79,CL79,CH79,CD79,BZ79,BV79,BR79,BN79,BJ79)</f>
        <v>3709</v>
      </c>
      <c r="DW79" s="4736" t="s">
        <v>1714</v>
      </c>
      <c r="DX79" s="4736" t="s">
        <v>289</v>
      </c>
      <c r="DY79" s="4736" t="s">
        <v>1008</v>
      </c>
      <c r="DZ79" s="4736" t="s">
        <v>1715</v>
      </c>
      <c r="EA79" s="4736">
        <v>3779595</v>
      </c>
      <c r="EB79" s="4611" t="s">
        <v>1037</v>
      </c>
      <c r="EC79" s="4736"/>
      <c r="ED79" s="4736" t="s">
        <v>359</v>
      </c>
      <c r="EE79" s="4736" t="s">
        <v>359</v>
      </c>
      <c r="EF79" s="4736"/>
      <c r="EG79" s="4736"/>
      <c r="EH79" s="4944"/>
    </row>
    <row r="80" spans="1:138" ht="168.75" customHeight="1">
      <c r="A80" s="4938" t="s">
        <v>1618</v>
      </c>
      <c r="B80" s="4804">
        <v>0.25</v>
      </c>
      <c r="C80" s="4736" t="s">
        <v>2124</v>
      </c>
      <c r="D80" s="4653">
        <f t="shared" si="15"/>
        <v>3.5714285714285712E-2</v>
      </c>
      <c r="E80" s="4736" t="s">
        <v>2292</v>
      </c>
      <c r="F80" s="4654" t="s">
        <v>2273</v>
      </c>
      <c r="G80" s="4736" t="s">
        <v>1</v>
      </c>
      <c r="H80" s="4939" t="s">
        <v>26</v>
      </c>
      <c r="I80" s="4903" t="s">
        <v>437</v>
      </c>
      <c r="J80" s="4719" t="s">
        <v>437</v>
      </c>
      <c r="K80" s="4927">
        <v>45245</v>
      </c>
      <c r="L80" s="4602">
        <v>50770</v>
      </c>
      <c r="M80" s="4649">
        <v>0.05</v>
      </c>
      <c r="N80" s="4649">
        <v>0.1</v>
      </c>
      <c r="O80" s="4649">
        <v>0.5</v>
      </c>
      <c r="P80" s="4649">
        <v>0.54</v>
      </c>
      <c r="Q80" s="4649">
        <v>0.57999999999999996</v>
      </c>
      <c r="R80" s="4649">
        <v>0.62</v>
      </c>
      <c r="S80" s="4649">
        <v>0.64</v>
      </c>
      <c r="T80" s="4649">
        <v>0.68</v>
      </c>
      <c r="U80" s="4649">
        <v>0.72</v>
      </c>
      <c r="V80" s="4649">
        <v>0.76</v>
      </c>
      <c r="W80" s="4649">
        <v>0.8</v>
      </c>
      <c r="X80" s="4649">
        <v>0.84</v>
      </c>
      <c r="Y80" s="4649">
        <v>0.88</v>
      </c>
      <c r="Z80" s="4649">
        <v>0.92</v>
      </c>
      <c r="AA80" s="4649">
        <v>0.96</v>
      </c>
      <c r="AB80" s="4649">
        <v>1</v>
      </c>
      <c r="AC80" s="4807">
        <v>1</v>
      </c>
      <c r="AD80" s="4811" t="s">
        <v>359</v>
      </c>
      <c r="AE80" s="4736" t="s">
        <v>2127</v>
      </c>
      <c r="AF80" s="4805">
        <f t="shared" ref="AF80:AF81" si="21">D80/3</f>
        <v>1.1904761904761904E-2</v>
      </c>
      <c r="AG80" s="4736" t="s">
        <v>1723</v>
      </c>
      <c r="AH80" s="4736" t="s">
        <v>1724</v>
      </c>
      <c r="AI80" s="4736" t="s">
        <v>702</v>
      </c>
      <c r="AJ80" s="4736" t="s">
        <v>1004</v>
      </c>
      <c r="AK80" s="4736" t="s">
        <v>1</v>
      </c>
      <c r="AL80" s="4736" t="s">
        <v>26</v>
      </c>
      <c r="AM80" s="4361" t="str">
        <f t="shared" si="20"/>
        <v>SI</v>
      </c>
      <c r="AN80" s="4736">
        <v>342</v>
      </c>
      <c r="AO80" s="4736" t="s">
        <v>437</v>
      </c>
      <c r="AP80" s="4736" t="s">
        <v>437</v>
      </c>
      <c r="AQ80" s="4806">
        <v>45245</v>
      </c>
      <c r="AR80" s="4806">
        <v>46021</v>
      </c>
      <c r="AS80" s="4807">
        <v>0.2</v>
      </c>
      <c r="AT80" s="4807">
        <v>0.7</v>
      </c>
      <c r="AU80" s="4807">
        <v>1</v>
      </c>
      <c r="AV80" s="4807"/>
      <c r="AW80" s="4807"/>
      <c r="AX80" s="4807"/>
      <c r="AY80" s="4807"/>
      <c r="AZ80" s="4807"/>
      <c r="BA80" s="4807"/>
      <c r="BB80" s="4807"/>
      <c r="BC80" s="4807"/>
      <c r="BD80" s="4807"/>
      <c r="BE80" s="4807"/>
      <c r="BF80" s="4807"/>
      <c r="BG80" s="4807"/>
      <c r="BH80" s="4807"/>
      <c r="BI80" s="4807">
        <v>1</v>
      </c>
      <c r="BJ80" s="4810"/>
      <c r="BK80" s="4810"/>
      <c r="BL80" s="4810"/>
      <c r="BM80" s="4811"/>
      <c r="BN80" s="4810">
        <v>14000</v>
      </c>
      <c r="BO80" s="4810">
        <v>14000</v>
      </c>
      <c r="BP80" s="4812" t="s">
        <v>574</v>
      </c>
      <c r="BQ80" s="4811">
        <v>7765</v>
      </c>
      <c r="BR80" s="4810">
        <v>10000</v>
      </c>
      <c r="BS80" s="4736" t="s">
        <v>359</v>
      </c>
      <c r="BT80" s="4812" t="s">
        <v>574</v>
      </c>
      <c r="BU80" s="4736" t="s">
        <v>359</v>
      </c>
      <c r="BV80" s="4810" t="s">
        <v>359</v>
      </c>
      <c r="BW80" s="4736" t="s">
        <v>359</v>
      </c>
      <c r="BX80" s="4812" t="s">
        <v>359</v>
      </c>
      <c r="BY80" s="4736" t="s">
        <v>359</v>
      </c>
      <c r="BZ80" s="4810" t="s">
        <v>359</v>
      </c>
      <c r="CA80" s="4736" t="s">
        <v>359</v>
      </c>
      <c r="CB80" s="4812" t="s">
        <v>359</v>
      </c>
      <c r="CC80" s="4736" t="s">
        <v>359</v>
      </c>
      <c r="CD80" s="4810" t="s">
        <v>359</v>
      </c>
      <c r="CE80" s="4736" t="s">
        <v>359</v>
      </c>
      <c r="CF80" s="4812" t="s">
        <v>359</v>
      </c>
      <c r="CG80" s="4736"/>
      <c r="CH80" s="4810"/>
      <c r="CI80" s="4736"/>
      <c r="CJ80" s="4812"/>
      <c r="CK80" s="4736"/>
      <c r="CL80" s="4810"/>
      <c r="CM80" s="4736"/>
      <c r="CN80" s="4812"/>
      <c r="CO80" s="4736"/>
      <c r="CP80" s="4810"/>
      <c r="CQ80" s="4736"/>
      <c r="CR80" s="4812"/>
      <c r="CS80" s="4736"/>
      <c r="CT80" s="4810" t="s">
        <v>359</v>
      </c>
      <c r="CU80" s="4736" t="s">
        <v>359</v>
      </c>
      <c r="CV80" s="4812" t="s">
        <v>359</v>
      </c>
      <c r="CW80" s="4736"/>
      <c r="CX80" s="4810"/>
      <c r="CY80" s="4736"/>
      <c r="CZ80" s="4812"/>
      <c r="DA80" s="4736"/>
      <c r="DB80" s="4810"/>
      <c r="DC80" s="4736"/>
      <c r="DD80" s="4812"/>
      <c r="DE80" s="4736"/>
      <c r="DF80" s="4810"/>
      <c r="DG80" s="4736"/>
      <c r="DH80" s="4812"/>
      <c r="DI80" s="4736"/>
      <c r="DJ80" s="4810"/>
      <c r="DK80" s="4736"/>
      <c r="DL80" s="4812"/>
      <c r="DM80" s="4736"/>
      <c r="DN80" s="4810"/>
      <c r="DO80" s="4736"/>
      <c r="DP80" s="4812"/>
      <c r="DQ80" s="4736"/>
      <c r="DR80" s="4810"/>
      <c r="DS80" s="4736"/>
      <c r="DT80" s="4812"/>
      <c r="DU80" s="4736"/>
      <c r="DV80" s="4734">
        <f>SUM(DR80,DN80,DJ80,DF80,DB80,CX80,CT80,CP80,CL80,CH80,CD80,BZ80,BV80,BR80,BN80,BJ80)</f>
        <v>24000</v>
      </c>
      <c r="DW80" s="4736" t="s">
        <v>1714</v>
      </c>
      <c r="DX80" s="4736" t="s">
        <v>289</v>
      </c>
      <c r="DY80" s="4736" t="s">
        <v>1008</v>
      </c>
      <c r="DZ80" s="4736" t="s">
        <v>1715</v>
      </c>
      <c r="EA80" s="4736">
        <v>3779595</v>
      </c>
      <c r="EB80" s="4611" t="s">
        <v>1037</v>
      </c>
      <c r="EC80" s="4736"/>
      <c r="ED80" s="4736" t="s">
        <v>359</v>
      </c>
      <c r="EE80" s="4736" t="s">
        <v>359</v>
      </c>
      <c r="EF80" s="4736"/>
      <c r="EG80" s="4736"/>
      <c r="EH80" s="4944"/>
    </row>
    <row r="81" spans="1:138" ht="168.75" customHeight="1">
      <c r="A81" s="4938" t="s">
        <v>1618</v>
      </c>
      <c r="B81" s="4804">
        <v>0.25</v>
      </c>
      <c r="C81" s="4736" t="s">
        <v>2124</v>
      </c>
      <c r="D81" s="4653">
        <f t="shared" si="15"/>
        <v>3.5714285714285712E-2</v>
      </c>
      <c r="E81" s="4736" t="s">
        <v>2292</v>
      </c>
      <c r="F81" s="4654" t="s">
        <v>2273</v>
      </c>
      <c r="G81" s="4736" t="s">
        <v>1</v>
      </c>
      <c r="H81" s="4939" t="s">
        <v>26</v>
      </c>
      <c r="I81" s="4903" t="s">
        <v>437</v>
      </c>
      <c r="J81" s="4719" t="s">
        <v>437</v>
      </c>
      <c r="K81" s="4927">
        <v>45245</v>
      </c>
      <c r="L81" s="4602">
        <v>50770</v>
      </c>
      <c r="M81" s="4649">
        <v>0.05</v>
      </c>
      <c r="N81" s="4649">
        <v>0.1</v>
      </c>
      <c r="O81" s="4649">
        <v>0.5</v>
      </c>
      <c r="P81" s="4649">
        <v>0.54</v>
      </c>
      <c r="Q81" s="4649">
        <v>0.57999999999999996</v>
      </c>
      <c r="R81" s="4649">
        <v>0.62</v>
      </c>
      <c r="S81" s="4649">
        <v>0.64</v>
      </c>
      <c r="T81" s="4649">
        <v>0.68</v>
      </c>
      <c r="U81" s="4649">
        <v>0.72</v>
      </c>
      <c r="V81" s="4649">
        <v>0.76</v>
      </c>
      <c r="W81" s="4649">
        <v>0.8</v>
      </c>
      <c r="X81" s="4649">
        <v>0.84</v>
      </c>
      <c r="Y81" s="4649">
        <v>0.88</v>
      </c>
      <c r="Z81" s="4649">
        <v>0.92</v>
      </c>
      <c r="AA81" s="4649">
        <v>0.96</v>
      </c>
      <c r="AB81" s="4649">
        <v>1</v>
      </c>
      <c r="AC81" s="4807">
        <v>1</v>
      </c>
      <c r="AD81" s="4811" t="s">
        <v>359</v>
      </c>
      <c r="AE81" s="4736" t="s">
        <v>2128</v>
      </c>
      <c r="AF81" s="4805">
        <f t="shared" si="21"/>
        <v>1.1904761904761904E-2</v>
      </c>
      <c r="AG81" s="4736" t="s">
        <v>1727</v>
      </c>
      <c r="AH81" s="4736" t="s">
        <v>1728</v>
      </c>
      <c r="AI81" s="4736" t="s">
        <v>702</v>
      </c>
      <c r="AJ81" s="4736" t="s">
        <v>1043</v>
      </c>
      <c r="AK81" s="4736" t="s">
        <v>1</v>
      </c>
      <c r="AL81" s="4736" t="s">
        <v>23</v>
      </c>
      <c r="AM81" s="4361" t="str">
        <f t="shared" si="20"/>
        <v>NO</v>
      </c>
      <c r="AN81" s="4736" t="s">
        <v>437</v>
      </c>
      <c r="AO81" s="4736" t="s">
        <v>437</v>
      </c>
      <c r="AP81" s="4736" t="s">
        <v>437</v>
      </c>
      <c r="AQ81" s="4806">
        <v>45245</v>
      </c>
      <c r="AR81" s="4806">
        <v>50769</v>
      </c>
      <c r="AS81" s="4807">
        <v>1</v>
      </c>
      <c r="AT81" s="4807">
        <v>1</v>
      </c>
      <c r="AU81" s="4807">
        <v>1</v>
      </c>
      <c r="AV81" s="4807">
        <v>1</v>
      </c>
      <c r="AW81" s="4807">
        <v>1</v>
      </c>
      <c r="AX81" s="4807">
        <v>1</v>
      </c>
      <c r="AY81" s="4807">
        <v>1</v>
      </c>
      <c r="AZ81" s="4807">
        <v>1</v>
      </c>
      <c r="BA81" s="4807">
        <v>1</v>
      </c>
      <c r="BB81" s="4807">
        <v>1</v>
      </c>
      <c r="BC81" s="4807">
        <v>1</v>
      </c>
      <c r="BD81" s="4807">
        <v>1</v>
      </c>
      <c r="BE81" s="4807">
        <v>1</v>
      </c>
      <c r="BF81" s="4807">
        <v>1</v>
      </c>
      <c r="BG81" s="4807">
        <v>1</v>
      </c>
      <c r="BH81" s="4807">
        <v>1</v>
      </c>
      <c r="BI81" s="4807">
        <v>1</v>
      </c>
      <c r="BJ81" s="4810">
        <v>6175</v>
      </c>
      <c r="BK81" s="4810">
        <v>6175</v>
      </c>
      <c r="BL81" s="4810" t="s">
        <v>574</v>
      </c>
      <c r="BM81" s="4811">
        <v>7765</v>
      </c>
      <c r="BN81" s="4810">
        <v>6175</v>
      </c>
      <c r="BO81" s="4810">
        <v>6175</v>
      </c>
      <c r="BP81" s="4812" t="s">
        <v>574</v>
      </c>
      <c r="BQ81" s="4811">
        <v>7765</v>
      </c>
      <c r="BR81" s="4810">
        <v>6175</v>
      </c>
      <c r="BS81" s="4736" t="s">
        <v>359</v>
      </c>
      <c r="BT81" s="4812" t="s">
        <v>574</v>
      </c>
      <c r="BU81" s="4736" t="s">
        <v>359</v>
      </c>
      <c r="BV81" s="4810">
        <v>6175</v>
      </c>
      <c r="BW81" s="4736" t="s">
        <v>359</v>
      </c>
      <c r="BX81" s="4812" t="s">
        <v>574</v>
      </c>
      <c r="BY81" s="4736" t="s">
        <v>359</v>
      </c>
      <c r="BZ81" s="4810">
        <v>6175</v>
      </c>
      <c r="CA81" s="4736" t="s">
        <v>359</v>
      </c>
      <c r="CB81" s="4812" t="s">
        <v>574</v>
      </c>
      <c r="CC81" s="4736" t="s">
        <v>359</v>
      </c>
      <c r="CD81" s="4810">
        <v>6175</v>
      </c>
      <c r="CE81" s="4736" t="s">
        <v>359</v>
      </c>
      <c r="CF81" s="4812" t="s">
        <v>574</v>
      </c>
      <c r="CG81" s="4736" t="s">
        <v>359</v>
      </c>
      <c r="CH81" s="4810">
        <v>6175</v>
      </c>
      <c r="CI81" s="4736" t="s">
        <v>359</v>
      </c>
      <c r="CJ81" s="4812" t="s">
        <v>574</v>
      </c>
      <c r="CK81" s="4736" t="s">
        <v>359</v>
      </c>
      <c r="CL81" s="4810">
        <v>6175</v>
      </c>
      <c r="CM81" s="4736" t="s">
        <v>359</v>
      </c>
      <c r="CN81" s="4812" t="s">
        <v>574</v>
      </c>
      <c r="CO81" s="4736" t="s">
        <v>359</v>
      </c>
      <c r="CP81" s="4810">
        <v>6175</v>
      </c>
      <c r="CQ81" s="4736" t="s">
        <v>359</v>
      </c>
      <c r="CR81" s="4812" t="s">
        <v>574</v>
      </c>
      <c r="CS81" s="4736" t="s">
        <v>359</v>
      </c>
      <c r="CT81" s="4810">
        <v>6175</v>
      </c>
      <c r="CU81" s="4736" t="s">
        <v>359</v>
      </c>
      <c r="CV81" s="4812" t="s">
        <v>574</v>
      </c>
      <c r="CW81" s="4736" t="s">
        <v>359</v>
      </c>
      <c r="CX81" s="4810">
        <v>6175</v>
      </c>
      <c r="CY81" s="4736" t="s">
        <v>359</v>
      </c>
      <c r="CZ81" s="4812" t="s">
        <v>574</v>
      </c>
      <c r="DA81" s="4736" t="s">
        <v>359</v>
      </c>
      <c r="DB81" s="4810">
        <v>6175</v>
      </c>
      <c r="DC81" s="4736" t="s">
        <v>359</v>
      </c>
      <c r="DD81" s="4812" t="s">
        <v>574</v>
      </c>
      <c r="DE81" s="4736" t="s">
        <v>359</v>
      </c>
      <c r="DF81" s="4810">
        <v>6175</v>
      </c>
      <c r="DG81" s="4736" t="s">
        <v>359</v>
      </c>
      <c r="DH81" s="4812" t="s">
        <v>574</v>
      </c>
      <c r="DI81" s="4736" t="s">
        <v>359</v>
      </c>
      <c r="DJ81" s="4810">
        <v>6175</v>
      </c>
      <c r="DK81" s="4736" t="s">
        <v>359</v>
      </c>
      <c r="DL81" s="4812" t="s">
        <v>574</v>
      </c>
      <c r="DM81" s="4736" t="s">
        <v>359</v>
      </c>
      <c r="DN81" s="4810">
        <v>6175</v>
      </c>
      <c r="DO81" s="4736" t="s">
        <v>359</v>
      </c>
      <c r="DP81" s="4812" t="s">
        <v>574</v>
      </c>
      <c r="DQ81" s="4736" t="s">
        <v>359</v>
      </c>
      <c r="DR81" s="4810">
        <v>6175</v>
      </c>
      <c r="DS81" s="4736" t="s">
        <v>359</v>
      </c>
      <c r="DT81" s="4812" t="s">
        <v>574</v>
      </c>
      <c r="DU81" s="4736" t="s">
        <v>359</v>
      </c>
      <c r="DV81" s="4734">
        <f>BJ81+BN81+BR81+BV81+BZ81+CD81+CH81+CL81+CP81+CT81+CX81+DB81+DF81+DJ81+DN81+DR81</f>
        <v>98800</v>
      </c>
      <c r="DW81" s="4736" t="s">
        <v>1714</v>
      </c>
      <c r="DX81" s="4736" t="s">
        <v>289</v>
      </c>
      <c r="DY81" s="4736" t="s">
        <v>1008</v>
      </c>
      <c r="DZ81" s="4736" t="s">
        <v>1715</v>
      </c>
      <c r="EA81" s="4736">
        <v>3779595</v>
      </c>
      <c r="EB81" s="4611" t="s">
        <v>1037</v>
      </c>
      <c r="EC81" s="4736"/>
      <c r="ED81" s="4736" t="s">
        <v>359</v>
      </c>
      <c r="EE81" s="4736" t="s">
        <v>359</v>
      </c>
      <c r="EF81" s="4736"/>
      <c r="EG81" s="4736"/>
      <c r="EH81" s="4944"/>
    </row>
    <row r="82" spans="1:138" ht="168.75" customHeight="1">
      <c r="A82" s="4938" t="s">
        <v>1618</v>
      </c>
      <c r="B82" s="4804">
        <v>0.25</v>
      </c>
      <c r="C82" s="4736" t="s">
        <v>2129</v>
      </c>
      <c r="D82" s="4653">
        <f t="shared" si="15"/>
        <v>3.5714285714285712E-2</v>
      </c>
      <c r="E82" s="4612" t="s">
        <v>2130</v>
      </c>
      <c r="F82" s="4521" t="s">
        <v>2131</v>
      </c>
      <c r="G82" s="4736" t="s">
        <v>1</v>
      </c>
      <c r="H82" s="4939" t="s">
        <v>26</v>
      </c>
      <c r="I82" s="4719" t="s">
        <v>437</v>
      </c>
      <c r="J82" s="4719" t="s">
        <v>437</v>
      </c>
      <c r="K82" s="4966">
        <v>45292</v>
      </c>
      <c r="L82" s="4806">
        <v>47118</v>
      </c>
      <c r="M82" s="4805"/>
      <c r="N82" s="4807">
        <v>0.1</v>
      </c>
      <c r="O82" s="4807">
        <v>0.4</v>
      </c>
      <c r="P82" s="4807">
        <v>0.5</v>
      </c>
      <c r="Q82" s="4807">
        <v>0.75</v>
      </c>
      <c r="R82" s="4807">
        <v>1</v>
      </c>
      <c r="S82" s="4805"/>
      <c r="T82" s="4805"/>
      <c r="U82" s="4805"/>
      <c r="V82" s="4805"/>
      <c r="W82" s="4805"/>
      <c r="X82" s="4805"/>
      <c r="Y82" s="4805"/>
      <c r="Z82" s="4805"/>
      <c r="AA82" s="4805"/>
      <c r="AB82" s="4805"/>
      <c r="AC82" s="4807">
        <v>1</v>
      </c>
      <c r="AD82" s="4736"/>
      <c r="AE82" s="4736" t="s">
        <v>2132</v>
      </c>
      <c r="AF82" s="4805">
        <f>D82/2</f>
        <v>1.7857142857142856E-2</v>
      </c>
      <c r="AG82" s="4612" t="s">
        <v>2133</v>
      </c>
      <c r="AH82" s="4736" t="s">
        <v>2134</v>
      </c>
      <c r="AI82" s="4736" t="s">
        <v>702</v>
      </c>
      <c r="AJ82" s="4736" t="s">
        <v>1004</v>
      </c>
      <c r="AK82" s="4736" t="s">
        <v>1</v>
      </c>
      <c r="AL82" s="4736" t="s">
        <v>26</v>
      </c>
      <c r="AM82" s="4361" t="str">
        <f t="shared" si="20"/>
        <v>NO</v>
      </c>
      <c r="AN82" s="4736" t="s">
        <v>437</v>
      </c>
      <c r="AO82" s="4736">
        <v>5</v>
      </c>
      <c r="AP82" s="4736">
        <v>2022</v>
      </c>
      <c r="AQ82" s="4806">
        <v>45245</v>
      </c>
      <c r="AR82" s="4806">
        <v>46021</v>
      </c>
      <c r="AS82" s="4736">
        <v>6</v>
      </c>
      <c r="AT82" s="4736">
        <v>7</v>
      </c>
      <c r="AU82" s="4736">
        <v>8</v>
      </c>
      <c r="AV82" s="4736"/>
      <c r="AW82" s="4736"/>
      <c r="AX82" s="4736"/>
      <c r="AY82" s="4736"/>
      <c r="AZ82" s="4736"/>
      <c r="BA82" s="4736"/>
      <c r="BB82" s="4736"/>
      <c r="BC82" s="4736"/>
      <c r="BD82" s="4736"/>
      <c r="BE82" s="4736"/>
      <c r="BF82" s="4736"/>
      <c r="BG82" s="4736"/>
      <c r="BH82" s="4736"/>
      <c r="BI82" s="4736">
        <v>8</v>
      </c>
      <c r="BJ82" s="4810">
        <v>10000</v>
      </c>
      <c r="BK82" s="4810">
        <v>10000</v>
      </c>
      <c r="BL82" s="4810" t="s">
        <v>574</v>
      </c>
      <c r="BM82" s="4811">
        <v>7783</v>
      </c>
      <c r="BN82" s="4810"/>
      <c r="BO82" s="4810"/>
      <c r="BP82" s="4812"/>
      <c r="BQ82" s="4811"/>
      <c r="BR82" s="4810"/>
      <c r="BS82" s="4736"/>
      <c r="BT82" s="4812"/>
      <c r="BU82" s="4736"/>
      <c r="BV82" s="4810"/>
      <c r="BW82" s="4736"/>
      <c r="BX82" s="4812"/>
      <c r="BY82" s="4736"/>
      <c r="BZ82" s="4810"/>
      <c r="CA82" s="4736"/>
      <c r="CB82" s="4812"/>
      <c r="CC82" s="4736"/>
      <c r="CD82" s="4810"/>
      <c r="CE82" s="4736"/>
      <c r="CF82" s="4812"/>
      <c r="CG82" s="4736"/>
      <c r="CH82" s="4810"/>
      <c r="CI82" s="4736"/>
      <c r="CJ82" s="4812"/>
      <c r="CK82" s="4736"/>
      <c r="CL82" s="4810"/>
      <c r="CM82" s="4736"/>
      <c r="CN82" s="4812"/>
      <c r="CO82" s="4736"/>
      <c r="CP82" s="4810"/>
      <c r="CQ82" s="4736"/>
      <c r="CR82" s="4812"/>
      <c r="CS82" s="4736"/>
      <c r="CT82" s="4810"/>
      <c r="CU82" s="4736"/>
      <c r="CV82" s="4812"/>
      <c r="CW82" s="4736"/>
      <c r="CX82" s="4810"/>
      <c r="CY82" s="4736"/>
      <c r="CZ82" s="4812"/>
      <c r="DA82" s="4736"/>
      <c r="DB82" s="4810"/>
      <c r="DC82" s="4736"/>
      <c r="DD82" s="4812"/>
      <c r="DE82" s="4736"/>
      <c r="DF82" s="4810"/>
      <c r="DG82" s="4736"/>
      <c r="DH82" s="4812"/>
      <c r="DI82" s="4736"/>
      <c r="DJ82" s="4810"/>
      <c r="DK82" s="4736"/>
      <c r="DL82" s="4812"/>
      <c r="DM82" s="4736"/>
      <c r="DN82" s="4810"/>
      <c r="DO82" s="4736"/>
      <c r="DP82" s="4812"/>
      <c r="DQ82" s="4736"/>
      <c r="DR82" s="4810"/>
      <c r="DS82" s="4736"/>
      <c r="DT82" s="4812"/>
      <c r="DU82" s="4736"/>
      <c r="DV82" s="4967">
        <f>SUM(DR82,DN82,DJ82,DF82,DB82,CX82,CT82,CP82,CL82,CH82,CD82,BZ82,BV82,BR82,BN82,BJ82)</f>
        <v>10000</v>
      </c>
      <c r="DW82" s="4736" t="s">
        <v>1714</v>
      </c>
      <c r="DX82" s="4736" t="s">
        <v>289</v>
      </c>
      <c r="DY82" s="4736" t="s">
        <v>1008</v>
      </c>
      <c r="DZ82" s="4736" t="s">
        <v>1715</v>
      </c>
      <c r="EA82" s="4736">
        <v>3779595</v>
      </c>
      <c r="EB82" s="4611" t="s">
        <v>1037</v>
      </c>
      <c r="EC82" s="4736"/>
      <c r="ED82" s="4736" t="s">
        <v>359</v>
      </c>
      <c r="EE82" s="4736" t="s">
        <v>359</v>
      </c>
      <c r="EF82" s="4736"/>
      <c r="EG82" s="4736"/>
      <c r="EH82" s="4944"/>
    </row>
    <row r="83" spans="1:138" ht="168.75" customHeight="1">
      <c r="A83" s="4938" t="s">
        <v>1618</v>
      </c>
      <c r="B83" s="4804">
        <v>0.25</v>
      </c>
      <c r="C83" s="4736" t="s">
        <v>2129</v>
      </c>
      <c r="D83" s="4653">
        <f t="shared" si="15"/>
        <v>3.5714285714285712E-2</v>
      </c>
      <c r="E83" s="4736" t="s">
        <v>2130</v>
      </c>
      <c r="F83" s="4521" t="s">
        <v>2131</v>
      </c>
      <c r="G83" s="4736" t="s">
        <v>1</v>
      </c>
      <c r="H83" s="4939" t="s">
        <v>26</v>
      </c>
      <c r="I83" s="4719" t="s">
        <v>437</v>
      </c>
      <c r="J83" s="4719" t="s">
        <v>437</v>
      </c>
      <c r="K83" s="4966">
        <v>45292</v>
      </c>
      <c r="L83" s="4806">
        <v>47118</v>
      </c>
      <c r="M83" s="4805"/>
      <c r="N83" s="4807">
        <v>0.1</v>
      </c>
      <c r="O83" s="4807">
        <v>0.4</v>
      </c>
      <c r="P83" s="4807">
        <v>0.5</v>
      </c>
      <c r="Q83" s="4807">
        <v>0.75</v>
      </c>
      <c r="R83" s="4807">
        <v>1</v>
      </c>
      <c r="S83" s="4805"/>
      <c r="T83" s="4805"/>
      <c r="U83" s="4805"/>
      <c r="V83" s="4805"/>
      <c r="W83" s="4805"/>
      <c r="X83" s="4805"/>
      <c r="Y83" s="4805"/>
      <c r="Z83" s="4805"/>
      <c r="AA83" s="4805"/>
      <c r="AB83" s="4805"/>
      <c r="AC83" s="4807">
        <v>1</v>
      </c>
      <c r="AD83" s="4736"/>
      <c r="AE83" s="4736" t="s">
        <v>2322</v>
      </c>
      <c r="AF83" s="4805">
        <f>D83/2</f>
        <v>1.7857142857142856E-2</v>
      </c>
      <c r="AG83" s="4736" t="s">
        <v>2323</v>
      </c>
      <c r="AH83" s="4521" t="s">
        <v>2324</v>
      </c>
      <c r="AI83" s="4736" t="s">
        <v>702</v>
      </c>
      <c r="AJ83" s="4736" t="s">
        <v>1004</v>
      </c>
      <c r="AK83" s="4736" t="s">
        <v>1</v>
      </c>
      <c r="AL83" s="4736" t="s">
        <v>26</v>
      </c>
      <c r="AM83" s="4361" t="str">
        <f t="shared" si="20"/>
        <v>NO</v>
      </c>
      <c r="AN83" s="4736" t="s">
        <v>437</v>
      </c>
      <c r="AO83" s="4736" t="s">
        <v>437</v>
      </c>
      <c r="AP83" s="4736" t="s">
        <v>437</v>
      </c>
      <c r="AQ83" s="4806">
        <v>45292</v>
      </c>
      <c r="AR83" s="4806">
        <v>47482</v>
      </c>
      <c r="AS83" s="4807"/>
      <c r="AT83" s="4807">
        <v>0.1</v>
      </c>
      <c r="AU83" s="4807">
        <v>0.3</v>
      </c>
      <c r="AV83" s="4807">
        <v>0.5</v>
      </c>
      <c r="AW83" s="4807">
        <v>0.7</v>
      </c>
      <c r="AX83" s="4807">
        <v>0.85</v>
      </c>
      <c r="AY83" s="4807">
        <v>1</v>
      </c>
      <c r="AZ83" s="4736"/>
      <c r="BA83" s="4736"/>
      <c r="BB83" s="4736"/>
      <c r="BC83" s="4736"/>
      <c r="BD83" s="4736"/>
      <c r="BE83" s="4736"/>
      <c r="BF83" s="4736"/>
      <c r="BG83" s="4736"/>
      <c r="BH83" s="4736"/>
      <c r="BI83" s="4807">
        <v>1</v>
      </c>
      <c r="BJ83" s="4810"/>
      <c r="BK83" s="4810"/>
      <c r="BL83" s="4810"/>
      <c r="BM83" s="4811"/>
      <c r="BN83" s="4810"/>
      <c r="BO83" s="4810"/>
      <c r="BP83" s="4812"/>
      <c r="BQ83" s="4811"/>
      <c r="BR83" s="4810"/>
      <c r="BS83" s="4736"/>
      <c r="BT83" s="4812"/>
      <c r="BU83" s="4736"/>
      <c r="BV83" s="4810"/>
      <c r="BW83" s="4736"/>
      <c r="BX83" s="4812"/>
      <c r="BY83" s="4736"/>
      <c r="BZ83" s="4810">
        <v>17000</v>
      </c>
      <c r="CA83" s="4736"/>
      <c r="CB83" s="4812" t="s">
        <v>574</v>
      </c>
      <c r="CC83" s="4736"/>
      <c r="CD83" s="4810">
        <v>14830</v>
      </c>
      <c r="CE83" s="4736"/>
      <c r="CF83" s="4812" t="s">
        <v>574</v>
      </c>
      <c r="CG83" s="4736"/>
      <c r="CH83" s="4810"/>
      <c r="CI83" s="4736"/>
      <c r="CJ83" s="4812"/>
      <c r="CK83" s="4736"/>
      <c r="CL83" s="4810"/>
      <c r="CM83" s="4736"/>
      <c r="CN83" s="4812"/>
      <c r="CO83" s="4736"/>
      <c r="CP83" s="4810"/>
      <c r="CQ83" s="4736"/>
      <c r="CR83" s="4812"/>
      <c r="CS83" s="4736"/>
      <c r="CT83" s="4810"/>
      <c r="CU83" s="4736"/>
      <c r="CV83" s="4812"/>
      <c r="CW83" s="4736"/>
      <c r="CX83" s="4810"/>
      <c r="CY83" s="4736"/>
      <c r="CZ83" s="4812"/>
      <c r="DA83" s="4736"/>
      <c r="DB83" s="4810"/>
      <c r="DC83" s="4736"/>
      <c r="DD83" s="4812"/>
      <c r="DE83" s="4736"/>
      <c r="DF83" s="4810"/>
      <c r="DG83" s="4736"/>
      <c r="DH83" s="4812"/>
      <c r="DI83" s="4736"/>
      <c r="DJ83" s="4810"/>
      <c r="DK83" s="4736"/>
      <c r="DL83" s="4812"/>
      <c r="DM83" s="4736"/>
      <c r="DN83" s="4810"/>
      <c r="DO83" s="4736"/>
      <c r="DP83" s="4812"/>
      <c r="DQ83" s="4736"/>
      <c r="DR83" s="4810"/>
      <c r="DS83" s="4736"/>
      <c r="DT83" s="4812"/>
      <c r="DU83" s="4736"/>
      <c r="DV83" s="4734">
        <f>SUM(BJ83+BN83+BR83+BV83+BZ83+CD83+CH83+CL83+CP83+CT83+CX83+DB83+DF83+DJ83+DN83+DR83)</f>
        <v>31830</v>
      </c>
      <c r="DW83" s="4736" t="s">
        <v>1714</v>
      </c>
      <c r="DX83" s="4736" t="s">
        <v>289</v>
      </c>
      <c r="DY83" s="4736" t="s">
        <v>1008</v>
      </c>
      <c r="DZ83" s="4736" t="s">
        <v>1715</v>
      </c>
      <c r="EA83" s="4736">
        <v>3779595</v>
      </c>
      <c r="EB83" s="4611" t="s">
        <v>1037</v>
      </c>
      <c r="EC83" s="4736"/>
      <c r="ED83" s="4736"/>
      <c r="EE83" s="4736"/>
      <c r="EF83" s="4736"/>
      <c r="EG83" s="4736"/>
      <c r="EH83" s="4944"/>
    </row>
    <row r="84" spans="1:138" s="4634" customFormat="1" ht="157.5">
      <c r="A84" s="4968" t="s">
        <v>1731</v>
      </c>
      <c r="B84" s="4954">
        <v>0.25</v>
      </c>
      <c r="C84" s="4719" t="s">
        <v>2138</v>
      </c>
      <c r="D84" s="4907">
        <f>B84/4</f>
        <v>6.25E-2</v>
      </c>
      <c r="E84" s="4719" t="s">
        <v>2139</v>
      </c>
      <c r="F84" s="4719" t="s">
        <v>2140</v>
      </c>
      <c r="G84" s="4719" t="s">
        <v>1123</v>
      </c>
      <c r="H84" s="4969" t="s">
        <v>26</v>
      </c>
      <c r="I84" s="4719">
        <v>106.489</v>
      </c>
      <c r="J84" s="4719">
        <v>2022</v>
      </c>
      <c r="K84" s="4970">
        <v>45444</v>
      </c>
      <c r="L84" s="4971">
        <v>48578</v>
      </c>
      <c r="M84" s="4962">
        <v>109684</v>
      </c>
      <c r="N84" s="4962">
        <v>112878</v>
      </c>
      <c r="O84" s="4962">
        <v>116073</v>
      </c>
      <c r="P84" s="4962">
        <v>119268</v>
      </c>
      <c r="Q84" s="4962">
        <v>122462</v>
      </c>
      <c r="R84" s="4962">
        <v>125657</v>
      </c>
      <c r="S84" s="4962">
        <v>128852</v>
      </c>
      <c r="T84" s="4962">
        <v>132046</v>
      </c>
      <c r="U84" s="4962">
        <v>135241</v>
      </c>
      <c r="V84" s="4962">
        <v>138436</v>
      </c>
      <c r="W84" s="4719" t="s">
        <v>359</v>
      </c>
      <c r="X84" s="4719" t="s">
        <v>359</v>
      </c>
      <c r="Y84" s="4719" t="s">
        <v>359</v>
      </c>
      <c r="Z84" s="4719" t="s">
        <v>359</v>
      </c>
      <c r="AA84" s="4719" t="s">
        <v>359</v>
      </c>
      <c r="AB84" s="4719" t="s">
        <v>359</v>
      </c>
      <c r="AC84" s="4962">
        <v>138436</v>
      </c>
      <c r="AD84" s="4719" t="s">
        <v>359</v>
      </c>
      <c r="AE84" s="4719" t="s">
        <v>1733</v>
      </c>
      <c r="AF84" s="4907">
        <f>D84/6</f>
        <v>1.0416666666666666E-2</v>
      </c>
      <c r="AG84" s="4719" t="s">
        <v>2141</v>
      </c>
      <c r="AH84" s="4719" t="s">
        <v>1053</v>
      </c>
      <c r="AI84" s="4719" t="s">
        <v>1735</v>
      </c>
      <c r="AJ84" s="4719" t="s">
        <v>1736</v>
      </c>
      <c r="AK84" s="4719" t="s">
        <v>334</v>
      </c>
      <c r="AL84" s="4719" t="s">
        <v>23</v>
      </c>
      <c r="AM84" s="4605" t="s">
        <v>1513</v>
      </c>
      <c r="AN84" s="4719" t="s">
        <v>437</v>
      </c>
      <c r="AO84" s="4719">
        <v>177</v>
      </c>
      <c r="AP84" s="4719">
        <v>2022</v>
      </c>
      <c r="AQ84" s="4972">
        <v>45444</v>
      </c>
      <c r="AR84" s="4971">
        <v>48578</v>
      </c>
      <c r="AS84" s="4719">
        <v>603</v>
      </c>
      <c r="AT84" s="4719">
        <v>603</v>
      </c>
      <c r="AU84" s="4719">
        <v>603</v>
      </c>
      <c r="AV84" s="4719">
        <v>603</v>
      </c>
      <c r="AW84" s="4719">
        <v>603</v>
      </c>
      <c r="AX84" s="4719">
        <v>603</v>
      </c>
      <c r="AY84" s="4719">
        <v>603</v>
      </c>
      <c r="AZ84" s="4719">
        <v>603</v>
      </c>
      <c r="BA84" s="4719">
        <v>603</v>
      </c>
      <c r="BB84" s="4719">
        <v>603</v>
      </c>
      <c r="BC84" s="4719" t="s">
        <v>359</v>
      </c>
      <c r="BD84" s="4719" t="s">
        <v>359</v>
      </c>
      <c r="BE84" s="4719" t="s">
        <v>359</v>
      </c>
      <c r="BF84" s="4719" t="s">
        <v>359</v>
      </c>
      <c r="BG84" s="4719" t="s">
        <v>359</v>
      </c>
      <c r="BH84" s="4719" t="s">
        <v>359</v>
      </c>
      <c r="BI84" s="4719">
        <v>603</v>
      </c>
      <c r="BJ84" s="4973">
        <v>1360</v>
      </c>
      <c r="BK84" s="4973">
        <v>1360</v>
      </c>
      <c r="BL84" s="4606" t="s">
        <v>574</v>
      </c>
      <c r="BM84" s="4607">
        <v>7720</v>
      </c>
      <c r="BN84" s="4606">
        <v>1360</v>
      </c>
      <c r="BO84" s="4606">
        <v>1360</v>
      </c>
      <c r="BP84" s="4608" t="s">
        <v>574</v>
      </c>
      <c r="BQ84" s="4607">
        <v>7720</v>
      </c>
      <c r="BR84" s="4606">
        <v>1360</v>
      </c>
      <c r="BS84" s="4605" t="s">
        <v>359</v>
      </c>
      <c r="BT84" s="4608" t="s">
        <v>574</v>
      </c>
      <c r="BU84" s="4605" t="s">
        <v>359</v>
      </c>
      <c r="BV84" s="4606">
        <v>1360</v>
      </c>
      <c r="BW84" s="4605" t="s">
        <v>359</v>
      </c>
      <c r="BX84" s="4608" t="s">
        <v>574</v>
      </c>
      <c r="BY84" s="4605" t="s">
        <v>359</v>
      </c>
      <c r="BZ84" s="4606">
        <v>1360</v>
      </c>
      <c r="CA84" s="4605" t="s">
        <v>359</v>
      </c>
      <c r="CB84" s="4608" t="s">
        <v>574</v>
      </c>
      <c r="CC84" s="4605" t="s">
        <v>359</v>
      </c>
      <c r="CD84" s="4606">
        <v>1360</v>
      </c>
      <c r="CE84" s="4605" t="s">
        <v>359</v>
      </c>
      <c r="CF84" s="4608" t="s">
        <v>574</v>
      </c>
      <c r="CG84" s="4605" t="s">
        <v>359</v>
      </c>
      <c r="CH84" s="4973">
        <v>1360</v>
      </c>
      <c r="CI84" s="4605" t="s">
        <v>359</v>
      </c>
      <c r="CJ84" s="4608" t="s">
        <v>574</v>
      </c>
      <c r="CK84" s="4605" t="s">
        <v>359</v>
      </c>
      <c r="CL84" s="4974">
        <v>1360</v>
      </c>
      <c r="CM84" s="4605" t="s">
        <v>359</v>
      </c>
      <c r="CN84" s="4608" t="s">
        <v>574</v>
      </c>
      <c r="CO84" s="4605" t="s">
        <v>359</v>
      </c>
      <c r="CP84" s="4973">
        <v>1360</v>
      </c>
      <c r="CQ84" s="4605" t="s">
        <v>359</v>
      </c>
      <c r="CR84" s="4608" t="s">
        <v>574</v>
      </c>
      <c r="CS84" s="4605" t="s">
        <v>359</v>
      </c>
      <c r="CT84" s="4973">
        <v>1360</v>
      </c>
      <c r="CU84" s="4605" t="s">
        <v>359</v>
      </c>
      <c r="CV84" s="4608" t="s">
        <v>574</v>
      </c>
      <c r="CW84" s="4605" t="s">
        <v>359</v>
      </c>
      <c r="CX84" s="4606"/>
      <c r="CY84" s="4605"/>
      <c r="CZ84" s="4608"/>
      <c r="DA84" s="4605"/>
      <c r="DB84" s="4606"/>
      <c r="DC84" s="4605"/>
      <c r="DD84" s="4608"/>
      <c r="DE84" s="4605"/>
      <c r="DF84" s="4606"/>
      <c r="DG84" s="4605"/>
      <c r="DH84" s="4608"/>
      <c r="DI84" s="4605"/>
      <c r="DJ84" s="4606"/>
      <c r="DK84" s="4605"/>
      <c r="DL84" s="4608"/>
      <c r="DM84" s="4605"/>
      <c r="DN84" s="4606"/>
      <c r="DO84" s="4605"/>
      <c r="DP84" s="4608"/>
      <c r="DQ84" s="4605"/>
      <c r="DR84" s="4606"/>
      <c r="DS84" s="4605"/>
      <c r="DT84" s="4608"/>
      <c r="DU84" s="4605"/>
      <c r="DV84" s="4975">
        <f>BJ84+BN84+BR84+BV84+BZ84+CD84+CH84+CL84+CP84+CT84</f>
        <v>13600</v>
      </c>
      <c r="DW84" s="4719" t="s">
        <v>1055</v>
      </c>
      <c r="DX84" s="4719" t="s">
        <v>1056</v>
      </c>
      <c r="DY84" s="4719" t="s">
        <v>1131</v>
      </c>
      <c r="DZ84" s="4719" t="s">
        <v>1058</v>
      </c>
      <c r="EA84" s="4719" t="s">
        <v>1059</v>
      </c>
      <c r="EB84" s="4619" t="s">
        <v>1060</v>
      </c>
      <c r="EC84" s="4719" t="s">
        <v>359</v>
      </c>
      <c r="ED84" s="4719" t="s">
        <v>359</v>
      </c>
      <c r="EE84" s="4719" t="s">
        <v>359</v>
      </c>
      <c r="EF84" s="4719"/>
      <c r="EG84" s="4719"/>
      <c r="EH84" s="4628"/>
    </row>
    <row r="85" spans="1:138" s="4634" customFormat="1" ht="173.25">
      <c r="A85" s="4968" t="s">
        <v>1731</v>
      </c>
      <c r="B85" s="4954">
        <v>0.25</v>
      </c>
      <c r="C85" s="4719" t="s">
        <v>2138</v>
      </c>
      <c r="D85" s="4907">
        <f t="shared" ref="D85:D110" si="22">B85/4</f>
        <v>6.25E-2</v>
      </c>
      <c r="E85" s="4719" t="s">
        <v>1048</v>
      </c>
      <c r="F85" s="4719" t="s">
        <v>1049</v>
      </c>
      <c r="G85" s="4719" t="s">
        <v>1123</v>
      </c>
      <c r="H85" s="4969" t="s">
        <v>26</v>
      </c>
      <c r="I85" s="4719">
        <v>106.489</v>
      </c>
      <c r="J85" s="4719">
        <v>2022</v>
      </c>
      <c r="K85" s="4970">
        <v>45444</v>
      </c>
      <c r="L85" s="4971">
        <v>48578</v>
      </c>
      <c r="M85" s="4962">
        <v>109684</v>
      </c>
      <c r="N85" s="4962">
        <v>112878</v>
      </c>
      <c r="O85" s="4962">
        <v>116073</v>
      </c>
      <c r="P85" s="4962">
        <v>119268</v>
      </c>
      <c r="Q85" s="4962">
        <v>122462</v>
      </c>
      <c r="R85" s="4962">
        <v>125657</v>
      </c>
      <c r="S85" s="4962">
        <v>128852</v>
      </c>
      <c r="T85" s="4962">
        <v>132046</v>
      </c>
      <c r="U85" s="4962">
        <v>135241</v>
      </c>
      <c r="V85" s="4962">
        <v>138436</v>
      </c>
      <c r="W85" s="4719" t="s">
        <v>359</v>
      </c>
      <c r="X85" s="4719" t="s">
        <v>359</v>
      </c>
      <c r="Y85" s="4719" t="s">
        <v>359</v>
      </c>
      <c r="Z85" s="4719" t="s">
        <v>359</v>
      </c>
      <c r="AA85" s="4719" t="s">
        <v>359</v>
      </c>
      <c r="AB85" s="4719" t="s">
        <v>359</v>
      </c>
      <c r="AC85" s="4962">
        <v>138436</v>
      </c>
      <c r="AD85" s="4719" t="s">
        <v>359</v>
      </c>
      <c r="AE85" s="4621" t="s">
        <v>2142</v>
      </c>
      <c r="AF85" s="4907">
        <f t="shared" ref="AF85:AF89" si="23">D85/6</f>
        <v>1.0416666666666666E-2</v>
      </c>
      <c r="AG85" s="4621" t="s">
        <v>1738</v>
      </c>
      <c r="AH85" s="4621" t="s">
        <v>1739</v>
      </c>
      <c r="AI85" s="4719" t="s">
        <v>1367</v>
      </c>
      <c r="AJ85" s="4719" t="s">
        <v>1740</v>
      </c>
      <c r="AK85" s="4719" t="s">
        <v>1741</v>
      </c>
      <c r="AL85" s="4719" t="s">
        <v>23</v>
      </c>
      <c r="AM85" s="4605" t="s">
        <v>1513</v>
      </c>
      <c r="AN85" s="4719" t="s">
        <v>437</v>
      </c>
      <c r="AO85" s="4719">
        <v>163</v>
      </c>
      <c r="AP85" s="4719">
        <v>2022</v>
      </c>
      <c r="AQ85" s="4972">
        <v>45444</v>
      </c>
      <c r="AR85" s="4971">
        <v>48578</v>
      </c>
      <c r="AS85" s="4719">
        <v>163</v>
      </c>
      <c r="AT85" s="4719">
        <v>163</v>
      </c>
      <c r="AU85" s="4719">
        <v>163</v>
      </c>
      <c r="AV85" s="4719">
        <v>163</v>
      </c>
      <c r="AW85" s="4719">
        <v>163</v>
      </c>
      <c r="AX85" s="4719">
        <v>163</v>
      </c>
      <c r="AY85" s="4719">
        <v>163</v>
      </c>
      <c r="AZ85" s="4719">
        <v>163</v>
      </c>
      <c r="BA85" s="4719">
        <v>163</v>
      </c>
      <c r="BB85" s="4719">
        <v>163</v>
      </c>
      <c r="BC85" s="4719" t="s">
        <v>359</v>
      </c>
      <c r="BD85" s="4719" t="s">
        <v>359</v>
      </c>
      <c r="BE85" s="4719" t="s">
        <v>359</v>
      </c>
      <c r="BF85" s="4719" t="s">
        <v>359</v>
      </c>
      <c r="BG85" s="4719" t="s">
        <v>359</v>
      </c>
      <c r="BH85" s="4719" t="s">
        <v>359</v>
      </c>
      <c r="BI85" s="4719">
        <v>163</v>
      </c>
      <c r="BJ85" s="4973">
        <v>525</v>
      </c>
      <c r="BK85" s="4973">
        <v>525</v>
      </c>
      <c r="BL85" s="4606" t="s">
        <v>574</v>
      </c>
      <c r="BM85" s="4607">
        <v>7726</v>
      </c>
      <c r="BN85" s="4606">
        <v>525</v>
      </c>
      <c r="BO85" s="4606">
        <v>525</v>
      </c>
      <c r="BP85" s="4608" t="s">
        <v>574</v>
      </c>
      <c r="BQ85" s="4607">
        <v>7726</v>
      </c>
      <c r="BR85" s="4606">
        <v>525</v>
      </c>
      <c r="BS85" s="4605" t="s">
        <v>359</v>
      </c>
      <c r="BT85" s="4608" t="s">
        <v>574</v>
      </c>
      <c r="BU85" s="4605" t="s">
        <v>359</v>
      </c>
      <c r="BV85" s="4606">
        <v>525</v>
      </c>
      <c r="BW85" s="4605" t="s">
        <v>359</v>
      </c>
      <c r="BX85" s="4608" t="s">
        <v>574</v>
      </c>
      <c r="BY85" s="4605" t="s">
        <v>359</v>
      </c>
      <c r="BZ85" s="4606">
        <v>525</v>
      </c>
      <c r="CA85" s="4605" t="s">
        <v>359</v>
      </c>
      <c r="CB85" s="4608" t="s">
        <v>574</v>
      </c>
      <c r="CC85" s="4605" t="s">
        <v>359</v>
      </c>
      <c r="CD85" s="4606">
        <v>525</v>
      </c>
      <c r="CE85" s="4605" t="s">
        <v>359</v>
      </c>
      <c r="CF85" s="4608" t="s">
        <v>574</v>
      </c>
      <c r="CG85" s="4605" t="s">
        <v>359</v>
      </c>
      <c r="CH85" s="4973">
        <v>525</v>
      </c>
      <c r="CI85" s="4605" t="s">
        <v>359</v>
      </c>
      <c r="CJ85" s="4608" t="s">
        <v>574</v>
      </c>
      <c r="CK85" s="4605" t="s">
        <v>359</v>
      </c>
      <c r="CL85" s="4974">
        <v>525</v>
      </c>
      <c r="CM85" s="4605" t="s">
        <v>359</v>
      </c>
      <c r="CN85" s="4608" t="s">
        <v>574</v>
      </c>
      <c r="CO85" s="4605" t="s">
        <v>359</v>
      </c>
      <c r="CP85" s="4973">
        <v>525</v>
      </c>
      <c r="CQ85" s="4605" t="s">
        <v>359</v>
      </c>
      <c r="CR85" s="4608" t="s">
        <v>574</v>
      </c>
      <c r="CS85" s="4605" t="s">
        <v>359</v>
      </c>
      <c r="CT85" s="4973">
        <v>525</v>
      </c>
      <c r="CU85" s="4605" t="s">
        <v>359</v>
      </c>
      <c r="CV85" s="4608" t="s">
        <v>574</v>
      </c>
      <c r="CW85" s="4605" t="s">
        <v>359</v>
      </c>
      <c r="CX85" s="4606"/>
      <c r="CY85" s="4605"/>
      <c r="CZ85" s="4608"/>
      <c r="DA85" s="4605"/>
      <c r="DB85" s="4606"/>
      <c r="DC85" s="4605"/>
      <c r="DD85" s="4608"/>
      <c r="DE85" s="4605"/>
      <c r="DF85" s="4606"/>
      <c r="DG85" s="4605"/>
      <c r="DH85" s="4608"/>
      <c r="DI85" s="4605"/>
      <c r="DJ85" s="4606"/>
      <c r="DK85" s="4605"/>
      <c r="DL85" s="4608"/>
      <c r="DM85" s="4605"/>
      <c r="DN85" s="4606"/>
      <c r="DO85" s="4605"/>
      <c r="DP85" s="4608"/>
      <c r="DQ85" s="4605"/>
      <c r="DR85" s="4606"/>
      <c r="DS85" s="4605"/>
      <c r="DT85" s="4608"/>
      <c r="DU85" s="4605"/>
      <c r="DV85" s="4975">
        <f t="shared" ref="DV85:DV95" si="24">BJ85+BN85+BR85+BV85+BZ85+CD85+CH85+CL85+CP85+CT85+CX85+DB85+DF85+DJ85+DN85+DR85</f>
        <v>5250</v>
      </c>
      <c r="DW85" s="4719" t="s">
        <v>1055</v>
      </c>
      <c r="DX85" s="4719" t="s">
        <v>1056</v>
      </c>
      <c r="DY85" s="4719" t="s">
        <v>1131</v>
      </c>
      <c r="DZ85" s="4719" t="s">
        <v>1058</v>
      </c>
      <c r="EA85" s="4719" t="s">
        <v>1065</v>
      </c>
      <c r="EB85" s="4680" t="s">
        <v>1060</v>
      </c>
      <c r="EC85" s="4719" t="s">
        <v>359</v>
      </c>
      <c r="ED85" s="4719" t="s">
        <v>359</v>
      </c>
      <c r="EE85" s="4719" t="s">
        <v>359</v>
      </c>
      <c r="EF85" s="4719"/>
      <c r="EG85" s="4719"/>
      <c r="EH85" s="4976"/>
    </row>
    <row r="86" spans="1:138" s="4634" customFormat="1" ht="168.75" customHeight="1">
      <c r="A86" s="4968" t="s">
        <v>1731</v>
      </c>
      <c r="B86" s="4954">
        <v>0.25</v>
      </c>
      <c r="C86" s="4719" t="s">
        <v>2138</v>
      </c>
      <c r="D86" s="4907">
        <f t="shared" si="22"/>
        <v>6.25E-2</v>
      </c>
      <c r="E86" s="4719" t="s">
        <v>1048</v>
      </c>
      <c r="F86" s="4719" t="s">
        <v>1049</v>
      </c>
      <c r="G86" s="4719" t="s">
        <v>1123</v>
      </c>
      <c r="H86" s="4969" t="s">
        <v>26</v>
      </c>
      <c r="I86" s="4719">
        <v>106.489</v>
      </c>
      <c r="J86" s="4719">
        <v>2022</v>
      </c>
      <c r="K86" s="4970">
        <v>45444</v>
      </c>
      <c r="L86" s="4971">
        <v>48578</v>
      </c>
      <c r="M86" s="4962">
        <v>109684</v>
      </c>
      <c r="N86" s="4962">
        <v>112878</v>
      </c>
      <c r="O86" s="4962">
        <v>116073</v>
      </c>
      <c r="P86" s="4962">
        <v>119268</v>
      </c>
      <c r="Q86" s="4962">
        <v>122462</v>
      </c>
      <c r="R86" s="4962">
        <v>125657</v>
      </c>
      <c r="S86" s="4962">
        <v>128852</v>
      </c>
      <c r="T86" s="4962">
        <v>132046</v>
      </c>
      <c r="U86" s="4962">
        <v>135241</v>
      </c>
      <c r="V86" s="4962">
        <v>138436</v>
      </c>
      <c r="W86" s="4719" t="s">
        <v>359</v>
      </c>
      <c r="X86" s="4719" t="s">
        <v>359</v>
      </c>
      <c r="Y86" s="4719" t="s">
        <v>359</v>
      </c>
      <c r="Z86" s="4719" t="s">
        <v>359</v>
      </c>
      <c r="AA86" s="4719" t="s">
        <v>359</v>
      </c>
      <c r="AB86" s="4719" t="s">
        <v>359</v>
      </c>
      <c r="AC86" s="4962">
        <v>138436</v>
      </c>
      <c r="AD86" s="4719" t="s">
        <v>359</v>
      </c>
      <c r="AE86" s="4719" t="s">
        <v>1066</v>
      </c>
      <c r="AF86" s="4907">
        <f t="shared" si="23"/>
        <v>1.0416666666666666E-2</v>
      </c>
      <c r="AG86" s="4719" t="s">
        <v>1067</v>
      </c>
      <c r="AH86" s="4719" t="s">
        <v>1068</v>
      </c>
      <c r="AI86" s="4719" t="s">
        <v>702</v>
      </c>
      <c r="AJ86" s="4719" t="s">
        <v>1742</v>
      </c>
      <c r="AK86" s="4719" t="s">
        <v>5</v>
      </c>
      <c r="AL86" s="4719" t="s">
        <v>23</v>
      </c>
      <c r="AM86" s="4605" t="s">
        <v>1513</v>
      </c>
      <c r="AN86" s="4719" t="s">
        <v>437</v>
      </c>
      <c r="AO86" s="4719">
        <v>177</v>
      </c>
      <c r="AP86" s="4719">
        <v>2022</v>
      </c>
      <c r="AQ86" s="4972">
        <v>45444</v>
      </c>
      <c r="AR86" s="4971">
        <v>48578</v>
      </c>
      <c r="AS86" s="4719">
        <v>800</v>
      </c>
      <c r="AT86" s="4719">
        <v>800</v>
      </c>
      <c r="AU86" s="4719">
        <v>800</v>
      </c>
      <c r="AV86" s="4719">
        <v>800</v>
      </c>
      <c r="AW86" s="4719">
        <v>800</v>
      </c>
      <c r="AX86" s="4719">
        <v>800</v>
      </c>
      <c r="AY86" s="4719">
        <v>800</v>
      </c>
      <c r="AZ86" s="4719">
        <v>800</v>
      </c>
      <c r="BA86" s="4719">
        <v>800</v>
      </c>
      <c r="BB86" s="4719">
        <v>800</v>
      </c>
      <c r="BC86" s="4719" t="s">
        <v>359</v>
      </c>
      <c r="BD86" s="4719" t="s">
        <v>359</v>
      </c>
      <c r="BE86" s="4719" t="s">
        <v>359</v>
      </c>
      <c r="BF86" s="4719" t="s">
        <v>359</v>
      </c>
      <c r="BG86" s="4719" t="s">
        <v>359</v>
      </c>
      <c r="BH86" s="4719" t="s">
        <v>359</v>
      </c>
      <c r="BI86" s="4719">
        <v>800</v>
      </c>
      <c r="BJ86" s="4973">
        <v>490</v>
      </c>
      <c r="BK86" s="4973">
        <v>490</v>
      </c>
      <c r="BL86" s="4606" t="s">
        <v>574</v>
      </c>
      <c r="BM86" s="4607">
        <v>7871</v>
      </c>
      <c r="BN86" s="4606">
        <v>490</v>
      </c>
      <c r="BO86" s="4606">
        <v>490</v>
      </c>
      <c r="BP86" s="4608" t="s">
        <v>574</v>
      </c>
      <c r="BQ86" s="4607">
        <v>7871</v>
      </c>
      <c r="BR86" s="4606">
        <v>490</v>
      </c>
      <c r="BS86" s="4605" t="s">
        <v>359</v>
      </c>
      <c r="BT86" s="4608" t="s">
        <v>574</v>
      </c>
      <c r="BU86" s="4605" t="s">
        <v>359</v>
      </c>
      <c r="BV86" s="4606">
        <v>490</v>
      </c>
      <c r="BW86" s="4605" t="s">
        <v>359</v>
      </c>
      <c r="BX86" s="4608" t="s">
        <v>574</v>
      </c>
      <c r="BY86" s="4605" t="s">
        <v>359</v>
      </c>
      <c r="BZ86" s="4606">
        <v>490</v>
      </c>
      <c r="CA86" s="4605" t="s">
        <v>359</v>
      </c>
      <c r="CB86" s="4608" t="s">
        <v>574</v>
      </c>
      <c r="CC86" s="4605" t="s">
        <v>359</v>
      </c>
      <c r="CD86" s="4606">
        <v>490</v>
      </c>
      <c r="CE86" s="4605" t="s">
        <v>359</v>
      </c>
      <c r="CF86" s="4608" t="s">
        <v>574</v>
      </c>
      <c r="CG86" s="4605" t="s">
        <v>359</v>
      </c>
      <c r="CH86" s="4973">
        <v>490</v>
      </c>
      <c r="CI86" s="4605" t="s">
        <v>359</v>
      </c>
      <c r="CJ86" s="4608" t="s">
        <v>574</v>
      </c>
      <c r="CK86" s="4605" t="s">
        <v>359</v>
      </c>
      <c r="CL86" s="4974">
        <v>490</v>
      </c>
      <c r="CM86" s="4605" t="s">
        <v>359</v>
      </c>
      <c r="CN86" s="4608" t="s">
        <v>574</v>
      </c>
      <c r="CO86" s="4605" t="s">
        <v>359</v>
      </c>
      <c r="CP86" s="4973">
        <v>490</v>
      </c>
      <c r="CQ86" s="4605" t="s">
        <v>359</v>
      </c>
      <c r="CR86" s="4608" t="s">
        <v>574</v>
      </c>
      <c r="CS86" s="4605" t="s">
        <v>359</v>
      </c>
      <c r="CT86" s="4973">
        <v>490</v>
      </c>
      <c r="CU86" s="4605" t="s">
        <v>359</v>
      </c>
      <c r="CV86" s="4608" t="s">
        <v>574</v>
      </c>
      <c r="CW86" s="4605" t="s">
        <v>359</v>
      </c>
      <c r="CX86" s="4606"/>
      <c r="CY86" s="4605"/>
      <c r="CZ86" s="4608"/>
      <c r="DA86" s="4605"/>
      <c r="DB86" s="4606"/>
      <c r="DC86" s="4605"/>
      <c r="DD86" s="4608"/>
      <c r="DE86" s="4605"/>
      <c r="DF86" s="4606"/>
      <c r="DG86" s="4605"/>
      <c r="DH86" s="4608"/>
      <c r="DI86" s="4605"/>
      <c r="DJ86" s="4606"/>
      <c r="DK86" s="4605"/>
      <c r="DL86" s="4608"/>
      <c r="DM86" s="4605"/>
      <c r="DN86" s="4606"/>
      <c r="DO86" s="4605"/>
      <c r="DP86" s="4608"/>
      <c r="DQ86" s="4605"/>
      <c r="DR86" s="4606"/>
      <c r="DS86" s="4605"/>
      <c r="DT86" s="4608"/>
      <c r="DU86" s="4605"/>
      <c r="DV86" s="4975">
        <f t="shared" si="24"/>
        <v>4900</v>
      </c>
      <c r="DW86" s="4719" t="s">
        <v>1069</v>
      </c>
      <c r="DX86" s="4719" t="s">
        <v>1070</v>
      </c>
      <c r="DY86" s="4719" t="s">
        <v>1071</v>
      </c>
      <c r="DZ86" s="4719" t="s">
        <v>2143</v>
      </c>
      <c r="EA86" s="4719" t="s">
        <v>359</v>
      </c>
      <c r="EB86" s="4619" t="s">
        <v>1073</v>
      </c>
      <c r="EC86" s="4719" t="s">
        <v>359</v>
      </c>
      <c r="ED86" s="4719" t="s">
        <v>359</v>
      </c>
      <c r="EE86" s="4719" t="s">
        <v>359</v>
      </c>
      <c r="EF86" s="4719"/>
      <c r="EG86" s="4719"/>
      <c r="EH86" s="4976"/>
    </row>
    <row r="87" spans="1:138" s="4634" customFormat="1" ht="141.75">
      <c r="A87" s="4968" t="s">
        <v>1731</v>
      </c>
      <c r="B87" s="4954">
        <v>0.25</v>
      </c>
      <c r="C87" s="4719" t="s">
        <v>2138</v>
      </c>
      <c r="D87" s="4907">
        <f t="shared" si="22"/>
        <v>6.25E-2</v>
      </c>
      <c r="E87" s="4719" t="s">
        <v>1048</v>
      </c>
      <c r="F87" s="4719" t="s">
        <v>1049</v>
      </c>
      <c r="G87" s="4719" t="s">
        <v>1123</v>
      </c>
      <c r="H87" s="4969" t="s">
        <v>26</v>
      </c>
      <c r="I87" s="4719">
        <v>106.489</v>
      </c>
      <c r="J87" s="4719">
        <v>2022</v>
      </c>
      <c r="K87" s="4970">
        <v>45444</v>
      </c>
      <c r="L87" s="4971">
        <v>48578</v>
      </c>
      <c r="M87" s="4962">
        <v>109684</v>
      </c>
      <c r="N87" s="4962">
        <v>112878</v>
      </c>
      <c r="O87" s="4962">
        <v>116073</v>
      </c>
      <c r="P87" s="4962">
        <v>119268</v>
      </c>
      <c r="Q87" s="4962">
        <v>122462</v>
      </c>
      <c r="R87" s="4962">
        <v>125657</v>
      </c>
      <c r="S87" s="4962">
        <v>128852</v>
      </c>
      <c r="T87" s="4962">
        <v>132046</v>
      </c>
      <c r="U87" s="4962">
        <v>135241</v>
      </c>
      <c r="V87" s="4962">
        <v>138436</v>
      </c>
      <c r="W87" s="4719" t="s">
        <v>359</v>
      </c>
      <c r="X87" s="4719" t="s">
        <v>359</v>
      </c>
      <c r="Y87" s="4719" t="s">
        <v>359</v>
      </c>
      <c r="Z87" s="4719" t="s">
        <v>359</v>
      </c>
      <c r="AA87" s="4719" t="s">
        <v>359</v>
      </c>
      <c r="AB87" s="4719" t="s">
        <v>359</v>
      </c>
      <c r="AC87" s="4962">
        <v>138436</v>
      </c>
      <c r="AD87" s="4719" t="s">
        <v>359</v>
      </c>
      <c r="AE87" s="4719" t="s">
        <v>1074</v>
      </c>
      <c r="AF87" s="4907">
        <f t="shared" si="23"/>
        <v>1.0416666666666666E-2</v>
      </c>
      <c r="AG87" s="4719" t="s">
        <v>2144</v>
      </c>
      <c r="AH87" s="4719" t="s">
        <v>1076</v>
      </c>
      <c r="AI87" s="4719" t="s">
        <v>1744</v>
      </c>
      <c r="AJ87" s="4719" t="s">
        <v>1077</v>
      </c>
      <c r="AK87" s="4719" t="s">
        <v>1</v>
      </c>
      <c r="AL87" s="4719" t="s">
        <v>23</v>
      </c>
      <c r="AM87" s="4605" t="str">
        <f>IF(ISNUMBER(SEARCH("ND",AN87)),"NO","SI")</f>
        <v>NO</v>
      </c>
      <c r="AN87" s="4903" t="s">
        <v>437</v>
      </c>
      <c r="AO87" s="4719">
        <v>1</v>
      </c>
      <c r="AP87" s="4719">
        <v>2022</v>
      </c>
      <c r="AQ87" s="4972">
        <v>45444</v>
      </c>
      <c r="AR87" s="4971">
        <v>48578</v>
      </c>
      <c r="AS87" s="4719">
        <v>1</v>
      </c>
      <c r="AT87" s="4719">
        <v>1</v>
      </c>
      <c r="AU87" s="4719">
        <v>1</v>
      </c>
      <c r="AV87" s="4719">
        <v>1</v>
      </c>
      <c r="AW87" s="4719">
        <v>1</v>
      </c>
      <c r="AX87" s="4719">
        <v>1</v>
      </c>
      <c r="AY87" s="4719">
        <v>1</v>
      </c>
      <c r="AZ87" s="4719">
        <v>1</v>
      </c>
      <c r="BA87" s="4719">
        <v>1</v>
      </c>
      <c r="BB87" s="4719">
        <v>1</v>
      </c>
      <c r="BC87" s="4719" t="s">
        <v>359</v>
      </c>
      <c r="BD87" s="4719" t="s">
        <v>359</v>
      </c>
      <c r="BE87" s="4719" t="s">
        <v>359</v>
      </c>
      <c r="BF87" s="4719" t="s">
        <v>359</v>
      </c>
      <c r="BG87" s="4719" t="s">
        <v>359</v>
      </c>
      <c r="BH87" s="4719" t="s">
        <v>359</v>
      </c>
      <c r="BI87" s="4719">
        <v>1</v>
      </c>
      <c r="BJ87" s="4973">
        <v>17</v>
      </c>
      <c r="BK87" s="4973">
        <v>17</v>
      </c>
      <c r="BL87" s="4606" t="s">
        <v>1078</v>
      </c>
      <c r="BM87" s="4607">
        <v>7691</v>
      </c>
      <c r="BN87" s="4606">
        <v>17</v>
      </c>
      <c r="BO87" s="4606">
        <v>17</v>
      </c>
      <c r="BP87" s="4608" t="s">
        <v>1078</v>
      </c>
      <c r="BQ87" s="4607">
        <v>7691</v>
      </c>
      <c r="BR87" s="4606">
        <v>17</v>
      </c>
      <c r="BS87" s="4605" t="s">
        <v>359</v>
      </c>
      <c r="BT87" s="4608" t="s">
        <v>1078</v>
      </c>
      <c r="BU87" s="4605" t="s">
        <v>359</v>
      </c>
      <c r="BV87" s="4606">
        <v>17</v>
      </c>
      <c r="BW87" s="4605" t="s">
        <v>359</v>
      </c>
      <c r="BX87" s="4608" t="s">
        <v>1078</v>
      </c>
      <c r="BY87" s="4605" t="s">
        <v>359</v>
      </c>
      <c r="BZ87" s="4606">
        <v>17</v>
      </c>
      <c r="CA87" s="4605" t="s">
        <v>359</v>
      </c>
      <c r="CB87" s="4608" t="s">
        <v>1078</v>
      </c>
      <c r="CC87" s="4605" t="s">
        <v>359</v>
      </c>
      <c r="CD87" s="4606">
        <v>17</v>
      </c>
      <c r="CE87" s="4605" t="s">
        <v>359</v>
      </c>
      <c r="CF87" s="4608" t="s">
        <v>1078</v>
      </c>
      <c r="CG87" s="4605" t="s">
        <v>359</v>
      </c>
      <c r="CH87" s="4973">
        <v>17</v>
      </c>
      <c r="CI87" s="4605" t="s">
        <v>359</v>
      </c>
      <c r="CJ87" s="4608" t="s">
        <v>1078</v>
      </c>
      <c r="CK87" s="4605" t="s">
        <v>359</v>
      </c>
      <c r="CL87" s="4974">
        <v>17</v>
      </c>
      <c r="CM87" s="4605" t="s">
        <v>359</v>
      </c>
      <c r="CN87" s="4608" t="s">
        <v>1078</v>
      </c>
      <c r="CO87" s="4605" t="s">
        <v>359</v>
      </c>
      <c r="CP87" s="4973">
        <v>17</v>
      </c>
      <c r="CQ87" s="4605" t="s">
        <v>359</v>
      </c>
      <c r="CR87" s="4608" t="s">
        <v>1078</v>
      </c>
      <c r="CS87" s="4605" t="s">
        <v>359</v>
      </c>
      <c r="CT87" s="4973">
        <v>17</v>
      </c>
      <c r="CU87" s="4605" t="s">
        <v>359</v>
      </c>
      <c r="CV87" s="4608" t="s">
        <v>1078</v>
      </c>
      <c r="CW87" s="4605" t="s">
        <v>359</v>
      </c>
      <c r="CX87" s="4606"/>
      <c r="CY87" s="4605"/>
      <c r="CZ87" s="4608"/>
      <c r="DA87" s="4605"/>
      <c r="DB87" s="4606"/>
      <c r="DC87" s="4605"/>
      <c r="DD87" s="4608"/>
      <c r="DE87" s="4605"/>
      <c r="DF87" s="4606"/>
      <c r="DG87" s="4605"/>
      <c r="DH87" s="4608"/>
      <c r="DI87" s="4605"/>
      <c r="DJ87" s="4606"/>
      <c r="DK87" s="4605"/>
      <c r="DL87" s="4608"/>
      <c r="DM87" s="4605"/>
      <c r="DN87" s="4606"/>
      <c r="DO87" s="4605"/>
      <c r="DP87" s="4608"/>
      <c r="DQ87" s="4605"/>
      <c r="DR87" s="4606"/>
      <c r="DS87" s="4605"/>
      <c r="DT87" s="4608"/>
      <c r="DU87" s="4605"/>
      <c r="DV87" s="4975">
        <f t="shared" si="24"/>
        <v>170</v>
      </c>
      <c r="DW87" s="4719" t="s">
        <v>1080</v>
      </c>
      <c r="DX87" s="4719" t="s">
        <v>66</v>
      </c>
      <c r="DY87" s="4719" t="s">
        <v>1081</v>
      </c>
      <c r="DZ87" s="4719" t="s">
        <v>1082</v>
      </c>
      <c r="EA87" s="4903">
        <v>2883466</v>
      </c>
      <c r="EB87" s="4681" t="s">
        <v>1083</v>
      </c>
      <c r="EC87" s="4719" t="s">
        <v>359</v>
      </c>
      <c r="ED87" s="4719" t="s">
        <v>359</v>
      </c>
      <c r="EE87" s="4719" t="s">
        <v>359</v>
      </c>
      <c r="EF87" s="4719"/>
      <c r="EG87" s="4719"/>
      <c r="EH87" s="4976"/>
    </row>
    <row r="88" spans="1:138" s="4634" customFormat="1" ht="168.75" customHeight="1">
      <c r="A88" s="4968" t="s">
        <v>1731</v>
      </c>
      <c r="B88" s="4954">
        <v>0.25</v>
      </c>
      <c r="C88" s="4719" t="s">
        <v>2138</v>
      </c>
      <c r="D88" s="4907">
        <f t="shared" si="22"/>
        <v>6.25E-2</v>
      </c>
      <c r="E88" s="4719" t="s">
        <v>1048</v>
      </c>
      <c r="F88" s="4719" t="s">
        <v>1049</v>
      </c>
      <c r="G88" s="4719" t="s">
        <v>1050</v>
      </c>
      <c r="H88" s="4969" t="s">
        <v>26</v>
      </c>
      <c r="I88" s="4719">
        <v>106.489</v>
      </c>
      <c r="J88" s="4719">
        <v>2022</v>
      </c>
      <c r="K88" s="4970">
        <v>45444</v>
      </c>
      <c r="L88" s="4971">
        <v>48578</v>
      </c>
      <c r="M88" s="4962">
        <v>109684</v>
      </c>
      <c r="N88" s="4962">
        <v>112878</v>
      </c>
      <c r="O88" s="4962">
        <v>116073</v>
      </c>
      <c r="P88" s="4962">
        <v>119268</v>
      </c>
      <c r="Q88" s="4962">
        <v>122462</v>
      </c>
      <c r="R88" s="4962">
        <v>125657</v>
      </c>
      <c r="S88" s="4962">
        <v>128852</v>
      </c>
      <c r="T88" s="4962">
        <v>132046</v>
      </c>
      <c r="U88" s="4962">
        <v>135241</v>
      </c>
      <c r="V88" s="4962">
        <v>138436</v>
      </c>
      <c r="W88" s="4719" t="s">
        <v>359</v>
      </c>
      <c r="X88" s="4719" t="s">
        <v>359</v>
      </c>
      <c r="Y88" s="4719" t="s">
        <v>359</v>
      </c>
      <c r="Z88" s="4719" t="s">
        <v>359</v>
      </c>
      <c r="AA88" s="4719" t="s">
        <v>359</v>
      </c>
      <c r="AB88" s="4719" t="s">
        <v>359</v>
      </c>
      <c r="AC88" s="4962">
        <v>138436</v>
      </c>
      <c r="AD88" s="4719" t="s">
        <v>359</v>
      </c>
      <c r="AE88" s="4719" t="s">
        <v>1745</v>
      </c>
      <c r="AF88" s="4907">
        <f t="shared" si="23"/>
        <v>1.0416666666666666E-2</v>
      </c>
      <c r="AG88" s="4719" t="s">
        <v>1085</v>
      </c>
      <c r="AH88" s="4719" t="s">
        <v>1086</v>
      </c>
      <c r="AI88" s="4719" t="s">
        <v>702</v>
      </c>
      <c r="AJ88" s="4719" t="s">
        <v>1742</v>
      </c>
      <c r="AK88" s="4719" t="s">
        <v>5</v>
      </c>
      <c r="AL88" s="4719" t="s">
        <v>20</v>
      </c>
      <c r="AM88" s="4605" t="s">
        <v>1513</v>
      </c>
      <c r="AN88" s="4719" t="s">
        <v>1513</v>
      </c>
      <c r="AO88" s="4719" t="s">
        <v>437</v>
      </c>
      <c r="AP88" s="4719" t="s">
        <v>437</v>
      </c>
      <c r="AQ88" s="4972">
        <v>45444</v>
      </c>
      <c r="AR88" s="4971">
        <v>48578</v>
      </c>
      <c r="AS88" s="4719"/>
      <c r="AT88" s="4719">
        <v>1</v>
      </c>
      <c r="AU88" s="4719"/>
      <c r="AV88" s="4719"/>
      <c r="AW88" s="4719"/>
      <c r="AX88" s="4719">
        <v>1</v>
      </c>
      <c r="AY88" s="4719"/>
      <c r="AZ88" s="4719"/>
      <c r="BA88" s="4719"/>
      <c r="BB88" s="4719">
        <v>1</v>
      </c>
      <c r="BC88" s="4719" t="s">
        <v>359</v>
      </c>
      <c r="BD88" s="4719" t="s">
        <v>359</v>
      </c>
      <c r="BE88" s="4719" t="s">
        <v>359</v>
      </c>
      <c r="BF88" s="4719" t="s">
        <v>359</v>
      </c>
      <c r="BG88" s="4719" t="s">
        <v>359</v>
      </c>
      <c r="BH88" s="4719" t="s">
        <v>359</v>
      </c>
      <c r="BI88" s="4719">
        <v>3</v>
      </c>
      <c r="BJ88" s="4973"/>
      <c r="BK88" s="4973"/>
      <c r="BL88" s="4606"/>
      <c r="BM88" s="4607"/>
      <c r="BN88" s="4606">
        <v>9</v>
      </c>
      <c r="BO88" s="4606">
        <v>9</v>
      </c>
      <c r="BP88" s="4608" t="s">
        <v>574</v>
      </c>
      <c r="BQ88" s="4607">
        <v>7691</v>
      </c>
      <c r="BR88" s="4606"/>
      <c r="BS88" s="4605" t="s">
        <v>359</v>
      </c>
      <c r="BT88" s="4608"/>
      <c r="BU88" s="4605" t="s">
        <v>359</v>
      </c>
      <c r="BV88" s="4606"/>
      <c r="BW88" s="4605" t="s">
        <v>359</v>
      </c>
      <c r="BX88" s="4608"/>
      <c r="BY88" s="4605" t="s">
        <v>359</v>
      </c>
      <c r="BZ88" s="4606"/>
      <c r="CA88" s="4605" t="s">
        <v>359</v>
      </c>
      <c r="CB88" s="4608"/>
      <c r="CC88" s="4605" t="s">
        <v>359</v>
      </c>
      <c r="CD88" s="4606">
        <v>9</v>
      </c>
      <c r="CE88" s="4605" t="s">
        <v>359</v>
      </c>
      <c r="CF88" s="4608" t="s">
        <v>574</v>
      </c>
      <c r="CG88" s="4605" t="s">
        <v>359</v>
      </c>
      <c r="CH88" s="4973"/>
      <c r="CI88" s="4605" t="s">
        <v>359</v>
      </c>
      <c r="CJ88" s="4608"/>
      <c r="CK88" s="4605" t="s">
        <v>359</v>
      </c>
      <c r="CL88" s="4974"/>
      <c r="CM88" s="4605" t="s">
        <v>359</v>
      </c>
      <c r="CN88" s="4608"/>
      <c r="CO88" s="4605" t="s">
        <v>359</v>
      </c>
      <c r="CP88" s="4973"/>
      <c r="CQ88" s="4605" t="s">
        <v>359</v>
      </c>
      <c r="CR88" s="4608"/>
      <c r="CS88" s="4605" t="s">
        <v>359</v>
      </c>
      <c r="CT88" s="4973">
        <v>9</v>
      </c>
      <c r="CU88" s="4605" t="s">
        <v>359</v>
      </c>
      <c r="CV88" s="4608" t="s">
        <v>574</v>
      </c>
      <c r="CW88" s="4605" t="s">
        <v>359</v>
      </c>
      <c r="CX88" s="4606"/>
      <c r="CY88" s="4605"/>
      <c r="CZ88" s="4608"/>
      <c r="DA88" s="4605"/>
      <c r="DB88" s="4606"/>
      <c r="DC88" s="4605"/>
      <c r="DD88" s="4608"/>
      <c r="DE88" s="4605"/>
      <c r="DF88" s="4606"/>
      <c r="DG88" s="4605"/>
      <c r="DH88" s="4608"/>
      <c r="DI88" s="4605"/>
      <c r="DJ88" s="4606"/>
      <c r="DK88" s="4605"/>
      <c r="DL88" s="4608"/>
      <c r="DM88" s="4605"/>
      <c r="DN88" s="4606"/>
      <c r="DO88" s="4605"/>
      <c r="DP88" s="4608"/>
      <c r="DQ88" s="4605"/>
      <c r="DR88" s="4606"/>
      <c r="DS88" s="4605"/>
      <c r="DT88" s="4608"/>
      <c r="DU88" s="4605"/>
      <c r="DV88" s="4975">
        <f t="shared" si="24"/>
        <v>27</v>
      </c>
      <c r="DW88" s="4719" t="s">
        <v>1069</v>
      </c>
      <c r="DX88" s="4719" t="s">
        <v>1070</v>
      </c>
      <c r="DY88" s="4719" t="s">
        <v>2145</v>
      </c>
      <c r="DZ88" s="4719" t="s">
        <v>1095</v>
      </c>
      <c r="EA88" s="4719">
        <v>3183505487</v>
      </c>
      <c r="EB88" s="4619" t="s">
        <v>1089</v>
      </c>
      <c r="EC88" s="4719" t="s">
        <v>359</v>
      </c>
      <c r="ED88" s="4719" t="s">
        <v>359</v>
      </c>
      <c r="EE88" s="4719" t="s">
        <v>359</v>
      </c>
      <c r="EF88" s="4719"/>
      <c r="EG88" s="4719"/>
      <c r="EH88" s="4976"/>
    </row>
    <row r="89" spans="1:138" s="4634" customFormat="1" ht="168.75" customHeight="1">
      <c r="A89" s="4968" t="s">
        <v>1731</v>
      </c>
      <c r="B89" s="4954">
        <v>0.25</v>
      </c>
      <c r="C89" s="4719" t="s">
        <v>2138</v>
      </c>
      <c r="D89" s="4907">
        <f t="shared" si="22"/>
        <v>6.25E-2</v>
      </c>
      <c r="E89" s="4719" t="s">
        <v>1048</v>
      </c>
      <c r="F89" s="4719" t="s">
        <v>1049</v>
      </c>
      <c r="G89" s="4719" t="s">
        <v>1050</v>
      </c>
      <c r="H89" s="4969" t="s">
        <v>26</v>
      </c>
      <c r="I89" s="4719">
        <v>106.489</v>
      </c>
      <c r="J89" s="4719">
        <v>2022</v>
      </c>
      <c r="K89" s="4970">
        <v>45444</v>
      </c>
      <c r="L89" s="4971">
        <v>48578</v>
      </c>
      <c r="M89" s="4962">
        <v>109684</v>
      </c>
      <c r="N89" s="4962">
        <v>112878</v>
      </c>
      <c r="O89" s="4962">
        <v>116073</v>
      </c>
      <c r="P89" s="4962">
        <v>119268</v>
      </c>
      <c r="Q89" s="4962">
        <v>122462</v>
      </c>
      <c r="R89" s="4962">
        <v>125657</v>
      </c>
      <c r="S89" s="4962">
        <v>128852</v>
      </c>
      <c r="T89" s="4962">
        <v>132046</v>
      </c>
      <c r="U89" s="4962">
        <v>135241</v>
      </c>
      <c r="V89" s="4962">
        <v>138436</v>
      </c>
      <c r="W89" s="4719" t="s">
        <v>359</v>
      </c>
      <c r="X89" s="4719" t="s">
        <v>359</v>
      </c>
      <c r="Y89" s="4719" t="s">
        <v>359</v>
      </c>
      <c r="Z89" s="4719" t="s">
        <v>359</v>
      </c>
      <c r="AA89" s="4719" t="s">
        <v>359</v>
      </c>
      <c r="AB89" s="4719" t="s">
        <v>359</v>
      </c>
      <c r="AC89" s="4962">
        <v>138436</v>
      </c>
      <c r="AD89" s="4719" t="s">
        <v>359</v>
      </c>
      <c r="AE89" s="4719" t="s">
        <v>1746</v>
      </c>
      <c r="AF89" s="4907">
        <f t="shared" si="23"/>
        <v>1.0416666666666666E-2</v>
      </c>
      <c r="AG89" s="4719" t="s">
        <v>1747</v>
      </c>
      <c r="AH89" s="4719" t="s">
        <v>2146</v>
      </c>
      <c r="AI89" s="4719" t="s">
        <v>702</v>
      </c>
      <c r="AJ89" s="4719" t="s">
        <v>1742</v>
      </c>
      <c r="AK89" s="4719" t="s">
        <v>1741</v>
      </c>
      <c r="AL89" s="4719" t="s">
        <v>23</v>
      </c>
      <c r="AM89" s="4605" t="str">
        <f t="shared" ref="AM89:AM103" si="25">IF(ISNUMBER(SEARCH("ND",AN89)),"NO","SI")</f>
        <v>NO</v>
      </c>
      <c r="AN89" s="4719" t="s">
        <v>437</v>
      </c>
      <c r="AO89" s="4719">
        <v>1</v>
      </c>
      <c r="AP89" s="4719">
        <v>2022</v>
      </c>
      <c r="AQ89" s="4972">
        <v>45444</v>
      </c>
      <c r="AR89" s="4971">
        <v>48579</v>
      </c>
      <c r="AS89" s="4719">
        <v>1</v>
      </c>
      <c r="AT89" s="4719">
        <v>1</v>
      </c>
      <c r="AU89" s="4719">
        <v>1</v>
      </c>
      <c r="AV89" s="4719">
        <v>1</v>
      </c>
      <c r="AW89" s="4719">
        <v>1</v>
      </c>
      <c r="AX89" s="4719">
        <v>1</v>
      </c>
      <c r="AY89" s="4719">
        <v>1</v>
      </c>
      <c r="AZ89" s="4719">
        <v>1</v>
      </c>
      <c r="BA89" s="4719">
        <v>1</v>
      </c>
      <c r="BB89" s="4719">
        <v>1</v>
      </c>
      <c r="BC89" s="4719" t="s">
        <v>359</v>
      </c>
      <c r="BD89" s="4719" t="s">
        <v>359</v>
      </c>
      <c r="BE89" s="4719" t="s">
        <v>359</v>
      </c>
      <c r="BF89" s="4719" t="s">
        <v>359</v>
      </c>
      <c r="BG89" s="4719" t="s">
        <v>359</v>
      </c>
      <c r="BH89" s="4719" t="s">
        <v>359</v>
      </c>
      <c r="BI89" s="4719">
        <v>1</v>
      </c>
      <c r="BJ89" s="4973">
        <v>38</v>
      </c>
      <c r="BK89" s="4973">
        <v>38</v>
      </c>
      <c r="BL89" s="4606" t="s">
        <v>1528</v>
      </c>
      <c r="BM89" s="4607">
        <v>7871</v>
      </c>
      <c r="BN89" s="4606">
        <v>38</v>
      </c>
      <c r="BO89" s="4606">
        <v>38</v>
      </c>
      <c r="BP89" s="4608" t="s">
        <v>1528</v>
      </c>
      <c r="BQ89" s="4607">
        <v>7871</v>
      </c>
      <c r="BR89" s="4606">
        <v>38</v>
      </c>
      <c r="BS89" s="4605" t="s">
        <v>359</v>
      </c>
      <c r="BT89" s="4608" t="s">
        <v>1528</v>
      </c>
      <c r="BU89" s="4605" t="s">
        <v>359</v>
      </c>
      <c r="BV89" s="4606">
        <v>38</v>
      </c>
      <c r="BW89" s="4605" t="s">
        <v>359</v>
      </c>
      <c r="BX89" s="4608" t="s">
        <v>1528</v>
      </c>
      <c r="BY89" s="4605" t="s">
        <v>359</v>
      </c>
      <c r="BZ89" s="4606">
        <v>38</v>
      </c>
      <c r="CA89" s="4605" t="s">
        <v>359</v>
      </c>
      <c r="CB89" s="4608" t="s">
        <v>1528</v>
      </c>
      <c r="CC89" s="4605" t="s">
        <v>359</v>
      </c>
      <c r="CD89" s="4606">
        <v>38</v>
      </c>
      <c r="CE89" s="4605" t="s">
        <v>359</v>
      </c>
      <c r="CF89" s="4608" t="s">
        <v>1528</v>
      </c>
      <c r="CG89" s="4605" t="s">
        <v>359</v>
      </c>
      <c r="CH89" s="4973">
        <v>38</v>
      </c>
      <c r="CI89" s="4605" t="s">
        <v>359</v>
      </c>
      <c r="CJ89" s="4608" t="s">
        <v>1528</v>
      </c>
      <c r="CK89" s="4605" t="s">
        <v>359</v>
      </c>
      <c r="CL89" s="4974">
        <v>38</v>
      </c>
      <c r="CM89" s="4605" t="s">
        <v>359</v>
      </c>
      <c r="CN89" s="4608" t="s">
        <v>1528</v>
      </c>
      <c r="CO89" s="4605" t="s">
        <v>359</v>
      </c>
      <c r="CP89" s="4973">
        <v>38</v>
      </c>
      <c r="CQ89" s="4605" t="s">
        <v>359</v>
      </c>
      <c r="CR89" s="4608" t="s">
        <v>1528</v>
      </c>
      <c r="CS89" s="4605" t="s">
        <v>359</v>
      </c>
      <c r="CT89" s="4973">
        <v>38</v>
      </c>
      <c r="CU89" s="4605" t="s">
        <v>359</v>
      </c>
      <c r="CV89" s="4608" t="s">
        <v>1528</v>
      </c>
      <c r="CW89" s="4605" t="s">
        <v>359</v>
      </c>
      <c r="CX89" s="4606"/>
      <c r="CY89" s="4605"/>
      <c r="CZ89" s="4608"/>
      <c r="DA89" s="4605"/>
      <c r="DB89" s="4606"/>
      <c r="DC89" s="4605"/>
      <c r="DD89" s="4608"/>
      <c r="DE89" s="4605"/>
      <c r="DF89" s="4606"/>
      <c r="DG89" s="4605"/>
      <c r="DH89" s="4608"/>
      <c r="DI89" s="4605"/>
      <c r="DJ89" s="4606"/>
      <c r="DK89" s="4605"/>
      <c r="DL89" s="4608"/>
      <c r="DM89" s="4605"/>
      <c r="DN89" s="4606"/>
      <c r="DO89" s="4605"/>
      <c r="DP89" s="4608"/>
      <c r="DQ89" s="4605"/>
      <c r="DR89" s="4606"/>
      <c r="DS89" s="4605"/>
      <c r="DT89" s="4608"/>
      <c r="DU89" s="4605"/>
      <c r="DV89" s="4975">
        <f t="shared" si="24"/>
        <v>380</v>
      </c>
      <c r="DW89" s="4719" t="s">
        <v>1069</v>
      </c>
      <c r="DX89" s="4719" t="s">
        <v>1070</v>
      </c>
      <c r="DY89" s="4719" t="s">
        <v>2145</v>
      </c>
      <c r="DZ89" s="4719" t="s">
        <v>1095</v>
      </c>
      <c r="EA89" s="4719">
        <v>3183505487</v>
      </c>
      <c r="EB89" s="4620" t="s">
        <v>1089</v>
      </c>
      <c r="EC89" s="4719" t="s">
        <v>359</v>
      </c>
      <c r="ED89" s="4719" t="s">
        <v>359</v>
      </c>
      <c r="EE89" s="4719" t="s">
        <v>359</v>
      </c>
      <c r="EF89" s="4719"/>
      <c r="EG89" s="4719"/>
      <c r="EH89" s="4976"/>
    </row>
    <row r="90" spans="1:138" s="4634" customFormat="1" ht="168.75" customHeight="1">
      <c r="A90" s="4968" t="s">
        <v>1731</v>
      </c>
      <c r="B90" s="4954">
        <v>0.25</v>
      </c>
      <c r="C90" s="4719" t="s">
        <v>2147</v>
      </c>
      <c r="D90" s="4907">
        <f t="shared" si="22"/>
        <v>6.25E-2</v>
      </c>
      <c r="E90" s="4719" t="s">
        <v>1097</v>
      </c>
      <c r="F90" s="4719" t="s">
        <v>1749</v>
      </c>
      <c r="G90" s="4719" t="s">
        <v>427</v>
      </c>
      <c r="H90" s="4969" t="s">
        <v>29</v>
      </c>
      <c r="I90" s="4719" t="s">
        <v>437</v>
      </c>
      <c r="J90" s="4719" t="s">
        <v>437</v>
      </c>
      <c r="K90" s="4970">
        <v>45444</v>
      </c>
      <c r="L90" s="4971">
        <v>47847</v>
      </c>
      <c r="M90" s="4719" t="s">
        <v>359</v>
      </c>
      <c r="N90" s="4719" t="s">
        <v>359</v>
      </c>
      <c r="O90" s="4719" t="s">
        <v>359</v>
      </c>
      <c r="P90" s="4954">
        <v>-0.05</v>
      </c>
      <c r="Q90" s="4719" t="s">
        <v>359</v>
      </c>
      <c r="R90" s="4719" t="s">
        <v>359</v>
      </c>
      <c r="S90" s="4719" t="s">
        <v>359</v>
      </c>
      <c r="T90" s="4954">
        <v>-0.1</v>
      </c>
      <c r="U90" s="4719" t="s">
        <v>359</v>
      </c>
      <c r="V90" s="4719" t="s">
        <v>359</v>
      </c>
      <c r="W90" s="4719" t="s">
        <v>359</v>
      </c>
      <c r="X90" s="4719" t="s">
        <v>359</v>
      </c>
      <c r="Y90" s="4719" t="s">
        <v>359</v>
      </c>
      <c r="Z90" s="4719" t="s">
        <v>359</v>
      </c>
      <c r="AA90" s="4719" t="s">
        <v>359</v>
      </c>
      <c r="AB90" s="4719" t="s">
        <v>359</v>
      </c>
      <c r="AC90" s="4954">
        <v>-0.1</v>
      </c>
      <c r="AD90" s="4719" t="s">
        <v>359</v>
      </c>
      <c r="AE90" s="4719" t="s">
        <v>1752</v>
      </c>
      <c r="AF90" s="4907">
        <f>D90/3</f>
        <v>2.0833333333333332E-2</v>
      </c>
      <c r="AG90" s="4719" t="s">
        <v>1753</v>
      </c>
      <c r="AH90" s="4719" t="s">
        <v>1754</v>
      </c>
      <c r="AI90" s="4719" t="s">
        <v>702</v>
      </c>
      <c r="AJ90" s="4719" t="s">
        <v>1742</v>
      </c>
      <c r="AK90" s="4719" t="s">
        <v>1755</v>
      </c>
      <c r="AL90" s="4719" t="s">
        <v>20</v>
      </c>
      <c r="AM90" s="4605" t="str">
        <f t="shared" si="25"/>
        <v>NO</v>
      </c>
      <c r="AN90" s="4719" t="s">
        <v>437</v>
      </c>
      <c r="AO90" s="4719">
        <v>1</v>
      </c>
      <c r="AP90" s="4719">
        <v>2022</v>
      </c>
      <c r="AQ90" s="4972">
        <v>45444</v>
      </c>
      <c r="AR90" s="4971">
        <v>48578</v>
      </c>
      <c r="AS90" s="4719">
        <v>2</v>
      </c>
      <c r="AT90" s="4719">
        <v>4</v>
      </c>
      <c r="AU90" s="4719">
        <v>4</v>
      </c>
      <c r="AV90" s="4719">
        <v>4</v>
      </c>
      <c r="AW90" s="4719">
        <v>4</v>
      </c>
      <c r="AX90" s="4719">
        <v>4</v>
      </c>
      <c r="AY90" s="4719">
        <v>4</v>
      </c>
      <c r="AZ90" s="4719">
        <v>4</v>
      </c>
      <c r="BA90" s="4719">
        <v>4</v>
      </c>
      <c r="BB90" s="4719">
        <v>4</v>
      </c>
      <c r="BC90" s="4719" t="s">
        <v>359</v>
      </c>
      <c r="BD90" s="4719" t="s">
        <v>359</v>
      </c>
      <c r="BE90" s="4719" t="s">
        <v>359</v>
      </c>
      <c r="BF90" s="4719" t="s">
        <v>359</v>
      </c>
      <c r="BG90" s="4719" t="s">
        <v>359</v>
      </c>
      <c r="BH90" s="4719" t="s">
        <v>359</v>
      </c>
      <c r="BI90" s="4719">
        <v>38</v>
      </c>
      <c r="BJ90" s="4973">
        <v>60</v>
      </c>
      <c r="BK90" s="4973">
        <v>60</v>
      </c>
      <c r="BL90" s="4606" t="s">
        <v>574</v>
      </c>
      <c r="BM90" s="4607">
        <v>7871</v>
      </c>
      <c r="BN90" s="4606">
        <v>60</v>
      </c>
      <c r="BO90" s="4606">
        <v>60</v>
      </c>
      <c r="BP90" s="4608" t="s">
        <v>574</v>
      </c>
      <c r="BQ90" s="4607">
        <v>7871</v>
      </c>
      <c r="BR90" s="4606">
        <v>60</v>
      </c>
      <c r="BS90" s="4605" t="s">
        <v>359</v>
      </c>
      <c r="BT90" s="4608" t="s">
        <v>574</v>
      </c>
      <c r="BU90" s="4605" t="s">
        <v>359</v>
      </c>
      <c r="BV90" s="4606">
        <v>60</v>
      </c>
      <c r="BW90" s="4605" t="s">
        <v>359</v>
      </c>
      <c r="BX90" s="4608" t="s">
        <v>574</v>
      </c>
      <c r="BY90" s="4605" t="s">
        <v>359</v>
      </c>
      <c r="BZ90" s="4606">
        <v>60</v>
      </c>
      <c r="CA90" s="4605" t="s">
        <v>359</v>
      </c>
      <c r="CB90" s="4608" t="s">
        <v>574</v>
      </c>
      <c r="CC90" s="4605" t="s">
        <v>359</v>
      </c>
      <c r="CD90" s="4606">
        <v>60</v>
      </c>
      <c r="CE90" s="4605" t="s">
        <v>359</v>
      </c>
      <c r="CF90" s="4608" t="s">
        <v>574</v>
      </c>
      <c r="CG90" s="4605" t="s">
        <v>359</v>
      </c>
      <c r="CH90" s="4973">
        <v>60</v>
      </c>
      <c r="CI90" s="4605" t="s">
        <v>359</v>
      </c>
      <c r="CJ90" s="4608" t="s">
        <v>574</v>
      </c>
      <c r="CK90" s="4605" t="s">
        <v>359</v>
      </c>
      <c r="CL90" s="4974">
        <v>60</v>
      </c>
      <c r="CM90" s="4605" t="s">
        <v>359</v>
      </c>
      <c r="CN90" s="4608" t="s">
        <v>574</v>
      </c>
      <c r="CO90" s="4605" t="s">
        <v>359</v>
      </c>
      <c r="CP90" s="4973">
        <v>60</v>
      </c>
      <c r="CQ90" s="4605" t="s">
        <v>359</v>
      </c>
      <c r="CR90" s="4608" t="s">
        <v>574</v>
      </c>
      <c r="CS90" s="4605" t="s">
        <v>359</v>
      </c>
      <c r="CT90" s="4973">
        <v>60</v>
      </c>
      <c r="CU90" s="4605" t="s">
        <v>359</v>
      </c>
      <c r="CV90" s="4608" t="s">
        <v>574</v>
      </c>
      <c r="CW90" s="4605" t="s">
        <v>359</v>
      </c>
      <c r="CX90" s="4606"/>
      <c r="CY90" s="4605"/>
      <c r="CZ90" s="4608"/>
      <c r="DA90" s="4605"/>
      <c r="DB90" s="4606"/>
      <c r="DC90" s="4605"/>
      <c r="DD90" s="4608"/>
      <c r="DE90" s="4605"/>
      <c r="DF90" s="4606"/>
      <c r="DG90" s="4605"/>
      <c r="DH90" s="4608"/>
      <c r="DI90" s="4605"/>
      <c r="DJ90" s="4606"/>
      <c r="DK90" s="4605"/>
      <c r="DL90" s="4608"/>
      <c r="DM90" s="4605"/>
      <c r="DN90" s="4606"/>
      <c r="DO90" s="4605"/>
      <c r="DP90" s="4608"/>
      <c r="DQ90" s="4605"/>
      <c r="DR90" s="4606"/>
      <c r="DS90" s="4605"/>
      <c r="DT90" s="4608"/>
      <c r="DU90" s="4605"/>
      <c r="DV90" s="4975">
        <f t="shared" si="24"/>
        <v>600</v>
      </c>
      <c r="DW90" s="4719" t="s">
        <v>1069</v>
      </c>
      <c r="DX90" s="4719" t="s">
        <v>1070</v>
      </c>
      <c r="DY90" s="4719" t="s">
        <v>1106</v>
      </c>
      <c r="DZ90" s="4719" t="s">
        <v>1107</v>
      </c>
      <c r="EA90" s="4719">
        <v>3144219306</v>
      </c>
      <c r="EB90" s="4619" t="s">
        <v>1756</v>
      </c>
      <c r="EC90" s="4719" t="s">
        <v>359</v>
      </c>
      <c r="ED90" s="4903" t="s">
        <v>359</v>
      </c>
      <c r="EE90" s="4903" t="s">
        <v>359</v>
      </c>
      <c r="EF90" s="4903"/>
      <c r="EG90" s="4903"/>
      <c r="EH90" s="4977"/>
    </row>
    <row r="91" spans="1:138" s="4634" customFormat="1" ht="168.75" customHeight="1">
      <c r="A91" s="4968" t="s">
        <v>1731</v>
      </c>
      <c r="B91" s="4954">
        <v>0.25</v>
      </c>
      <c r="C91" s="4719" t="s">
        <v>2147</v>
      </c>
      <c r="D91" s="4907">
        <f t="shared" si="22"/>
        <v>6.25E-2</v>
      </c>
      <c r="E91" s="4719" t="s">
        <v>1097</v>
      </c>
      <c r="F91" s="4719" t="s">
        <v>1757</v>
      </c>
      <c r="G91" s="4719" t="s">
        <v>427</v>
      </c>
      <c r="H91" s="4969" t="s">
        <v>29</v>
      </c>
      <c r="I91" s="4719" t="s">
        <v>437</v>
      </c>
      <c r="J91" s="4719" t="s">
        <v>437</v>
      </c>
      <c r="K91" s="4970">
        <v>45444</v>
      </c>
      <c r="L91" s="4971">
        <v>48578</v>
      </c>
      <c r="M91" s="4719" t="s">
        <v>359</v>
      </c>
      <c r="N91" s="4719" t="s">
        <v>359</v>
      </c>
      <c r="O91" s="4719" t="s">
        <v>359</v>
      </c>
      <c r="P91" s="4954">
        <v>-0.05</v>
      </c>
      <c r="Q91" s="4719" t="s">
        <v>359</v>
      </c>
      <c r="R91" s="4719" t="s">
        <v>359</v>
      </c>
      <c r="S91" s="4719" t="s">
        <v>359</v>
      </c>
      <c r="T91" s="4954">
        <v>-0.1</v>
      </c>
      <c r="U91" s="4719" t="s">
        <v>359</v>
      </c>
      <c r="V91" s="4719" t="s">
        <v>359</v>
      </c>
      <c r="W91" s="4719" t="s">
        <v>359</v>
      </c>
      <c r="X91" s="4719" t="s">
        <v>359</v>
      </c>
      <c r="Y91" s="4719" t="s">
        <v>359</v>
      </c>
      <c r="Z91" s="4719" t="s">
        <v>359</v>
      </c>
      <c r="AA91" s="4719" t="s">
        <v>359</v>
      </c>
      <c r="AB91" s="4719" t="s">
        <v>359</v>
      </c>
      <c r="AC91" s="4954">
        <v>-0.1</v>
      </c>
      <c r="AD91" s="4719" t="s">
        <v>359</v>
      </c>
      <c r="AE91" s="4719" t="s">
        <v>1109</v>
      </c>
      <c r="AF91" s="4907">
        <f t="shared" ref="AF91:AF92" si="26">D91/3</f>
        <v>2.0833333333333332E-2</v>
      </c>
      <c r="AG91" s="4719" t="s">
        <v>1760</v>
      </c>
      <c r="AH91" s="4719" t="s">
        <v>1761</v>
      </c>
      <c r="AI91" s="4719" t="s">
        <v>702</v>
      </c>
      <c r="AJ91" s="4719" t="s">
        <v>1742</v>
      </c>
      <c r="AK91" s="4719" t="s">
        <v>1762</v>
      </c>
      <c r="AL91" s="4903" t="s">
        <v>23</v>
      </c>
      <c r="AM91" s="4605" t="str">
        <f t="shared" si="25"/>
        <v>NO</v>
      </c>
      <c r="AN91" s="4719" t="s">
        <v>437</v>
      </c>
      <c r="AO91" s="4719">
        <v>2</v>
      </c>
      <c r="AP91" s="4719">
        <v>2022</v>
      </c>
      <c r="AQ91" s="4972">
        <v>45444</v>
      </c>
      <c r="AR91" s="4971">
        <v>48578</v>
      </c>
      <c r="AS91" s="4903">
        <v>3</v>
      </c>
      <c r="AT91" s="4903">
        <v>3</v>
      </c>
      <c r="AU91" s="4903">
        <v>3</v>
      </c>
      <c r="AV91" s="4903">
        <v>3</v>
      </c>
      <c r="AW91" s="4903">
        <v>3</v>
      </c>
      <c r="AX91" s="4903">
        <v>3</v>
      </c>
      <c r="AY91" s="4903">
        <v>3</v>
      </c>
      <c r="AZ91" s="4903">
        <v>3</v>
      </c>
      <c r="BA91" s="4903">
        <v>3</v>
      </c>
      <c r="BB91" s="4903">
        <v>3</v>
      </c>
      <c r="BC91" s="4719" t="s">
        <v>359</v>
      </c>
      <c r="BD91" s="4719" t="s">
        <v>359</v>
      </c>
      <c r="BE91" s="4719" t="s">
        <v>359</v>
      </c>
      <c r="BF91" s="4719" t="s">
        <v>359</v>
      </c>
      <c r="BG91" s="4719" t="s">
        <v>359</v>
      </c>
      <c r="BH91" s="4719" t="s">
        <v>359</v>
      </c>
      <c r="BI91" s="4719">
        <v>3</v>
      </c>
      <c r="BJ91" s="4973">
        <v>43</v>
      </c>
      <c r="BK91" s="4973">
        <v>43</v>
      </c>
      <c r="BL91" s="4606" t="s">
        <v>574</v>
      </c>
      <c r="BM91" s="4607">
        <v>7871</v>
      </c>
      <c r="BN91" s="4606">
        <v>43</v>
      </c>
      <c r="BO91" s="4606">
        <v>43</v>
      </c>
      <c r="BP91" s="4608" t="s">
        <v>574</v>
      </c>
      <c r="BQ91" s="4607">
        <v>7871</v>
      </c>
      <c r="BR91" s="4606">
        <v>43</v>
      </c>
      <c r="BS91" s="4605" t="s">
        <v>359</v>
      </c>
      <c r="BT91" s="4608" t="s">
        <v>574</v>
      </c>
      <c r="BU91" s="4605" t="s">
        <v>359</v>
      </c>
      <c r="BV91" s="4606">
        <v>43</v>
      </c>
      <c r="BW91" s="4605" t="s">
        <v>359</v>
      </c>
      <c r="BX91" s="4608" t="s">
        <v>574</v>
      </c>
      <c r="BY91" s="4605" t="s">
        <v>359</v>
      </c>
      <c r="BZ91" s="4606">
        <v>43</v>
      </c>
      <c r="CA91" s="4605" t="s">
        <v>359</v>
      </c>
      <c r="CB91" s="4608" t="s">
        <v>574</v>
      </c>
      <c r="CC91" s="4605" t="s">
        <v>359</v>
      </c>
      <c r="CD91" s="4606">
        <v>43</v>
      </c>
      <c r="CE91" s="4605" t="s">
        <v>359</v>
      </c>
      <c r="CF91" s="4608" t="s">
        <v>574</v>
      </c>
      <c r="CG91" s="4605" t="s">
        <v>359</v>
      </c>
      <c r="CH91" s="4973">
        <v>43</v>
      </c>
      <c r="CI91" s="4605" t="s">
        <v>359</v>
      </c>
      <c r="CJ91" s="4608" t="s">
        <v>574</v>
      </c>
      <c r="CK91" s="4605" t="s">
        <v>359</v>
      </c>
      <c r="CL91" s="4974">
        <v>43</v>
      </c>
      <c r="CM91" s="4605" t="s">
        <v>359</v>
      </c>
      <c r="CN91" s="4608" t="s">
        <v>574</v>
      </c>
      <c r="CO91" s="4605" t="s">
        <v>359</v>
      </c>
      <c r="CP91" s="4973">
        <v>43</v>
      </c>
      <c r="CQ91" s="4605" t="s">
        <v>359</v>
      </c>
      <c r="CR91" s="4608" t="s">
        <v>574</v>
      </c>
      <c r="CS91" s="4605" t="s">
        <v>359</v>
      </c>
      <c r="CT91" s="4973">
        <v>43</v>
      </c>
      <c r="CU91" s="4605" t="s">
        <v>359</v>
      </c>
      <c r="CV91" s="4608" t="s">
        <v>574</v>
      </c>
      <c r="CW91" s="4605" t="s">
        <v>359</v>
      </c>
      <c r="CX91" s="4606"/>
      <c r="CY91" s="4605"/>
      <c r="CZ91" s="4608"/>
      <c r="DA91" s="4605"/>
      <c r="DB91" s="4606"/>
      <c r="DC91" s="4605"/>
      <c r="DD91" s="4608"/>
      <c r="DE91" s="4605"/>
      <c r="DF91" s="4606"/>
      <c r="DG91" s="4605"/>
      <c r="DH91" s="4608"/>
      <c r="DI91" s="4605"/>
      <c r="DJ91" s="4606"/>
      <c r="DK91" s="4605"/>
      <c r="DL91" s="4608"/>
      <c r="DM91" s="4605"/>
      <c r="DN91" s="4606"/>
      <c r="DO91" s="4605"/>
      <c r="DP91" s="4608"/>
      <c r="DQ91" s="4605"/>
      <c r="DR91" s="4606"/>
      <c r="DS91" s="4605"/>
      <c r="DT91" s="4608"/>
      <c r="DU91" s="4605"/>
      <c r="DV91" s="4975">
        <f t="shared" si="24"/>
        <v>430</v>
      </c>
      <c r="DW91" s="4719" t="s">
        <v>1069</v>
      </c>
      <c r="DX91" s="4719" t="s">
        <v>1070</v>
      </c>
      <c r="DY91" s="4719" t="s">
        <v>1106</v>
      </c>
      <c r="DZ91" s="4719" t="s">
        <v>1107</v>
      </c>
      <c r="EA91" s="4719">
        <v>3144219306</v>
      </c>
      <c r="EB91" s="4619" t="s">
        <v>1756</v>
      </c>
      <c r="EC91" s="4903" t="s">
        <v>359</v>
      </c>
      <c r="ED91" s="4903" t="s">
        <v>359</v>
      </c>
      <c r="EE91" s="4903" t="s">
        <v>359</v>
      </c>
      <c r="EF91" s="4903"/>
      <c r="EG91" s="4903"/>
      <c r="EH91" s="4628"/>
    </row>
    <row r="92" spans="1:138" s="4634" customFormat="1" ht="168.75" customHeight="1">
      <c r="A92" s="4968" t="s">
        <v>1731</v>
      </c>
      <c r="B92" s="4954">
        <v>0.25</v>
      </c>
      <c r="C92" s="4719" t="s">
        <v>2147</v>
      </c>
      <c r="D92" s="4907">
        <f t="shared" si="22"/>
        <v>6.25E-2</v>
      </c>
      <c r="E92" s="4719" t="s">
        <v>1097</v>
      </c>
      <c r="F92" s="4719" t="s">
        <v>1763</v>
      </c>
      <c r="G92" s="4719" t="s">
        <v>427</v>
      </c>
      <c r="H92" s="4969" t="s">
        <v>29</v>
      </c>
      <c r="I92" s="4719" t="s">
        <v>437</v>
      </c>
      <c r="J92" s="4719" t="s">
        <v>437</v>
      </c>
      <c r="K92" s="4970">
        <v>45444</v>
      </c>
      <c r="L92" s="4971">
        <v>47847</v>
      </c>
      <c r="M92" s="4719" t="s">
        <v>359</v>
      </c>
      <c r="N92" s="4719" t="s">
        <v>359</v>
      </c>
      <c r="O92" s="4719" t="s">
        <v>359</v>
      </c>
      <c r="P92" s="4954">
        <v>-0.05</v>
      </c>
      <c r="Q92" s="4719" t="s">
        <v>359</v>
      </c>
      <c r="R92" s="4719" t="s">
        <v>359</v>
      </c>
      <c r="S92" s="4719" t="s">
        <v>359</v>
      </c>
      <c r="T92" s="4954">
        <v>-0.1</v>
      </c>
      <c r="U92" s="4719" t="s">
        <v>359</v>
      </c>
      <c r="V92" s="4719" t="s">
        <v>359</v>
      </c>
      <c r="W92" s="4719" t="s">
        <v>359</v>
      </c>
      <c r="X92" s="4719" t="s">
        <v>359</v>
      </c>
      <c r="Y92" s="4719" t="s">
        <v>359</v>
      </c>
      <c r="Z92" s="4719" t="s">
        <v>359</v>
      </c>
      <c r="AA92" s="4719" t="s">
        <v>359</v>
      </c>
      <c r="AB92" s="4719" t="s">
        <v>359</v>
      </c>
      <c r="AC92" s="4954">
        <v>-0.1</v>
      </c>
      <c r="AD92" s="4719" t="s">
        <v>359</v>
      </c>
      <c r="AE92" s="4719" t="s">
        <v>2148</v>
      </c>
      <c r="AF92" s="4907">
        <f t="shared" si="26"/>
        <v>2.0833333333333332E-2</v>
      </c>
      <c r="AG92" s="4719" t="s">
        <v>1764</v>
      </c>
      <c r="AH92" s="4719" t="s">
        <v>1765</v>
      </c>
      <c r="AI92" s="4719" t="s">
        <v>702</v>
      </c>
      <c r="AJ92" s="4719" t="s">
        <v>1742</v>
      </c>
      <c r="AK92" s="4719" t="s">
        <v>1115</v>
      </c>
      <c r="AL92" s="4903" t="s">
        <v>23</v>
      </c>
      <c r="AM92" s="4605" t="str">
        <f t="shared" si="25"/>
        <v>NO</v>
      </c>
      <c r="AN92" s="4719" t="s">
        <v>437</v>
      </c>
      <c r="AO92" s="4719" t="s">
        <v>437</v>
      </c>
      <c r="AP92" s="4719" t="s">
        <v>437</v>
      </c>
      <c r="AQ92" s="4972">
        <v>45444</v>
      </c>
      <c r="AR92" s="4971">
        <v>48578</v>
      </c>
      <c r="AS92" s="4903" t="s">
        <v>359</v>
      </c>
      <c r="AT92" s="4903">
        <v>1</v>
      </c>
      <c r="AU92" s="4903">
        <v>1</v>
      </c>
      <c r="AV92" s="4903">
        <v>1</v>
      </c>
      <c r="AW92" s="4903">
        <v>1</v>
      </c>
      <c r="AX92" s="4903">
        <v>1</v>
      </c>
      <c r="AY92" s="4903">
        <v>1</v>
      </c>
      <c r="AZ92" s="4903">
        <v>1</v>
      </c>
      <c r="BA92" s="4903">
        <v>1</v>
      </c>
      <c r="BB92" s="4903">
        <v>1</v>
      </c>
      <c r="BC92" s="4719" t="s">
        <v>359</v>
      </c>
      <c r="BD92" s="4719" t="s">
        <v>359</v>
      </c>
      <c r="BE92" s="4719" t="s">
        <v>359</v>
      </c>
      <c r="BF92" s="4719" t="s">
        <v>359</v>
      </c>
      <c r="BG92" s="4719" t="s">
        <v>359</v>
      </c>
      <c r="BH92" s="4719" t="s">
        <v>359</v>
      </c>
      <c r="BI92" s="4719">
        <v>1</v>
      </c>
      <c r="BJ92" s="4973">
        <v>38</v>
      </c>
      <c r="BK92" s="4973">
        <v>38</v>
      </c>
      <c r="BL92" s="4606" t="s">
        <v>574</v>
      </c>
      <c r="BM92" s="4607">
        <v>7871</v>
      </c>
      <c r="BN92" s="4606">
        <v>38</v>
      </c>
      <c r="BO92" s="4606">
        <v>38</v>
      </c>
      <c r="BP92" s="4608" t="s">
        <v>574</v>
      </c>
      <c r="BQ92" s="4607">
        <v>7871</v>
      </c>
      <c r="BR92" s="4606">
        <v>38</v>
      </c>
      <c r="BS92" s="4605" t="s">
        <v>359</v>
      </c>
      <c r="BT92" s="4608" t="s">
        <v>574</v>
      </c>
      <c r="BU92" s="4605" t="s">
        <v>359</v>
      </c>
      <c r="BV92" s="4606">
        <v>38</v>
      </c>
      <c r="BW92" s="4605" t="s">
        <v>359</v>
      </c>
      <c r="BX92" s="4608" t="s">
        <v>574</v>
      </c>
      <c r="BY92" s="4605" t="s">
        <v>359</v>
      </c>
      <c r="BZ92" s="4606">
        <v>38</v>
      </c>
      <c r="CA92" s="4605" t="s">
        <v>359</v>
      </c>
      <c r="CB92" s="4608" t="s">
        <v>574</v>
      </c>
      <c r="CC92" s="4605" t="s">
        <v>359</v>
      </c>
      <c r="CD92" s="4606">
        <v>38</v>
      </c>
      <c r="CE92" s="4605" t="s">
        <v>359</v>
      </c>
      <c r="CF92" s="4608" t="s">
        <v>574</v>
      </c>
      <c r="CG92" s="4605" t="s">
        <v>359</v>
      </c>
      <c r="CH92" s="4973">
        <v>38</v>
      </c>
      <c r="CI92" s="4605" t="s">
        <v>359</v>
      </c>
      <c r="CJ92" s="4608" t="s">
        <v>574</v>
      </c>
      <c r="CK92" s="4605" t="s">
        <v>359</v>
      </c>
      <c r="CL92" s="4974">
        <v>38</v>
      </c>
      <c r="CM92" s="4605" t="s">
        <v>359</v>
      </c>
      <c r="CN92" s="4608" t="s">
        <v>574</v>
      </c>
      <c r="CO92" s="4605" t="s">
        <v>359</v>
      </c>
      <c r="CP92" s="4973">
        <v>38</v>
      </c>
      <c r="CQ92" s="4605" t="s">
        <v>359</v>
      </c>
      <c r="CR92" s="4608" t="s">
        <v>574</v>
      </c>
      <c r="CS92" s="4605" t="s">
        <v>359</v>
      </c>
      <c r="CT92" s="4973">
        <v>38</v>
      </c>
      <c r="CU92" s="4605" t="s">
        <v>359</v>
      </c>
      <c r="CV92" s="4608" t="s">
        <v>574</v>
      </c>
      <c r="CW92" s="4605" t="s">
        <v>359</v>
      </c>
      <c r="CX92" s="4606"/>
      <c r="CY92" s="4605"/>
      <c r="CZ92" s="4608"/>
      <c r="DA92" s="4605"/>
      <c r="DB92" s="4606"/>
      <c r="DC92" s="4605"/>
      <c r="DD92" s="4608"/>
      <c r="DE92" s="4605"/>
      <c r="DF92" s="4606"/>
      <c r="DG92" s="4605"/>
      <c r="DH92" s="4608"/>
      <c r="DI92" s="4605"/>
      <c r="DJ92" s="4606"/>
      <c r="DK92" s="4605"/>
      <c r="DL92" s="4608"/>
      <c r="DM92" s="4605"/>
      <c r="DN92" s="4606"/>
      <c r="DO92" s="4605"/>
      <c r="DP92" s="4608"/>
      <c r="DQ92" s="4605"/>
      <c r="DR92" s="4606"/>
      <c r="DS92" s="4605"/>
      <c r="DT92" s="4608"/>
      <c r="DU92" s="4605"/>
      <c r="DV92" s="4975">
        <f t="shared" si="24"/>
        <v>380</v>
      </c>
      <c r="DW92" s="4719" t="s">
        <v>1069</v>
      </c>
      <c r="DX92" s="4719" t="s">
        <v>1070</v>
      </c>
      <c r="DY92" s="4719" t="s">
        <v>1766</v>
      </c>
      <c r="DZ92" s="4719" t="s">
        <v>1095</v>
      </c>
      <c r="EA92" s="4719">
        <v>3183505487</v>
      </c>
      <c r="EB92" s="4620" t="s">
        <v>1089</v>
      </c>
      <c r="EC92" s="4719" t="s">
        <v>359</v>
      </c>
      <c r="ED92" s="4719" t="s">
        <v>359</v>
      </c>
      <c r="EE92" s="4719" t="s">
        <v>359</v>
      </c>
      <c r="EF92" s="4903"/>
      <c r="EG92" s="4620"/>
      <c r="EH92" s="4628"/>
    </row>
    <row r="93" spans="1:138" s="4634" customFormat="1" ht="168.75" customHeight="1">
      <c r="A93" s="4968" t="s">
        <v>1731</v>
      </c>
      <c r="B93" s="4954">
        <v>0.25</v>
      </c>
      <c r="C93" s="4719" t="s">
        <v>2149</v>
      </c>
      <c r="D93" s="4907">
        <f t="shared" si="22"/>
        <v>6.25E-2</v>
      </c>
      <c r="E93" s="4719" t="s">
        <v>1121</v>
      </c>
      <c r="F93" s="4719" t="s">
        <v>1774</v>
      </c>
      <c r="G93" s="4719" t="s">
        <v>1123</v>
      </c>
      <c r="H93" s="4969" t="s">
        <v>26</v>
      </c>
      <c r="I93" s="4719" t="s">
        <v>437</v>
      </c>
      <c r="J93" s="4719" t="s">
        <v>437</v>
      </c>
      <c r="K93" s="4970">
        <v>45444</v>
      </c>
      <c r="L93" s="4971">
        <v>48578</v>
      </c>
      <c r="M93" s="4719" t="s">
        <v>359</v>
      </c>
      <c r="N93" s="4954">
        <v>0.02</v>
      </c>
      <c r="O93" s="4719" t="s">
        <v>359</v>
      </c>
      <c r="P93" s="4954">
        <v>0.02</v>
      </c>
      <c r="Q93" s="4719" t="s">
        <v>359</v>
      </c>
      <c r="R93" s="4954">
        <v>0.02</v>
      </c>
      <c r="S93" s="4719" t="s">
        <v>359</v>
      </c>
      <c r="T93" s="4954">
        <v>0.02</v>
      </c>
      <c r="U93" s="4719" t="s">
        <v>359</v>
      </c>
      <c r="V93" s="4954">
        <v>0.02</v>
      </c>
      <c r="W93" s="4719" t="s">
        <v>359</v>
      </c>
      <c r="X93" s="4719" t="s">
        <v>359</v>
      </c>
      <c r="Y93" s="4719" t="s">
        <v>359</v>
      </c>
      <c r="Z93" s="4719" t="s">
        <v>359</v>
      </c>
      <c r="AA93" s="4719" t="s">
        <v>359</v>
      </c>
      <c r="AB93" s="4719" t="s">
        <v>359</v>
      </c>
      <c r="AC93" s="4954">
        <v>0.1</v>
      </c>
      <c r="AD93" s="4719" t="s">
        <v>359</v>
      </c>
      <c r="AE93" s="4719" t="s">
        <v>2150</v>
      </c>
      <c r="AF93" s="4907">
        <f>D93/14</f>
        <v>4.464285714285714E-3</v>
      </c>
      <c r="AG93" s="4719" t="s">
        <v>2151</v>
      </c>
      <c r="AH93" s="4719" t="s">
        <v>2293</v>
      </c>
      <c r="AI93" s="4719" t="s">
        <v>702</v>
      </c>
      <c r="AJ93" s="4719" t="s">
        <v>1742</v>
      </c>
      <c r="AK93" s="4719" t="s">
        <v>1136</v>
      </c>
      <c r="AL93" s="4719" t="s">
        <v>23</v>
      </c>
      <c r="AM93" s="4605" t="str">
        <f t="shared" si="25"/>
        <v>NO</v>
      </c>
      <c r="AN93" s="4719" t="s">
        <v>437</v>
      </c>
      <c r="AO93" s="4719" t="s">
        <v>437</v>
      </c>
      <c r="AP93" s="4719" t="s">
        <v>437</v>
      </c>
      <c r="AQ93" s="4972">
        <v>45444</v>
      </c>
      <c r="AR93" s="4971">
        <v>48578</v>
      </c>
      <c r="AS93" s="4954">
        <v>1</v>
      </c>
      <c r="AT93" s="4954">
        <v>1</v>
      </c>
      <c r="AU93" s="4954">
        <v>1</v>
      </c>
      <c r="AV93" s="4954">
        <v>1</v>
      </c>
      <c r="AW93" s="4954">
        <v>1</v>
      </c>
      <c r="AX93" s="4954">
        <v>1</v>
      </c>
      <c r="AY93" s="4954">
        <v>1</v>
      </c>
      <c r="AZ93" s="4954">
        <v>1</v>
      </c>
      <c r="BA93" s="4954">
        <v>1</v>
      </c>
      <c r="BB93" s="4954">
        <v>1</v>
      </c>
      <c r="BC93" s="4719" t="s">
        <v>359</v>
      </c>
      <c r="BD93" s="4719" t="s">
        <v>359</v>
      </c>
      <c r="BE93" s="4719" t="s">
        <v>359</v>
      </c>
      <c r="BF93" s="4719" t="s">
        <v>359</v>
      </c>
      <c r="BG93" s="4719" t="s">
        <v>359</v>
      </c>
      <c r="BH93" s="4719" t="s">
        <v>359</v>
      </c>
      <c r="BI93" s="4954">
        <v>1</v>
      </c>
      <c r="BJ93" s="4973">
        <v>158</v>
      </c>
      <c r="BK93" s="4973">
        <v>158</v>
      </c>
      <c r="BL93" s="4606" t="s">
        <v>574</v>
      </c>
      <c r="BM93" s="4607">
        <v>7871</v>
      </c>
      <c r="BN93" s="4606">
        <v>158</v>
      </c>
      <c r="BO93" s="4606">
        <v>166</v>
      </c>
      <c r="BP93" s="4608" t="s">
        <v>574</v>
      </c>
      <c r="BQ93" s="4607">
        <v>7871</v>
      </c>
      <c r="BR93" s="4606">
        <v>158</v>
      </c>
      <c r="BS93" s="4605" t="s">
        <v>359</v>
      </c>
      <c r="BT93" s="4608" t="s">
        <v>574</v>
      </c>
      <c r="BU93" s="4605" t="s">
        <v>359</v>
      </c>
      <c r="BV93" s="4606">
        <v>158</v>
      </c>
      <c r="BW93" s="4605" t="s">
        <v>359</v>
      </c>
      <c r="BX93" s="4608" t="s">
        <v>574</v>
      </c>
      <c r="BY93" s="4605" t="s">
        <v>359</v>
      </c>
      <c r="BZ93" s="4606">
        <v>158</v>
      </c>
      <c r="CA93" s="4605" t="s">
        <v>359</v>
      </c>
      <c r="CB93" s="4608" t="s">
        <v>574</v>
      </c>
      <c r="CC93" s="4605" t="s">
        <v>359</v>
      </c>
      <c r="CD93" s="4606">
        <v>158</v>
      </c>
      <c r="CE93" s="4605" t="s">
        <v>359</v>
      </c>
      <c r="CF93" s="4608" t="s">
        <v>574</v>
      </c>
      <c r="CG93" s="4605" t="s">
        <v>359</v>
      </c>
      <c r="CH93" s="4973">
        <v>158</v>
      </c>
      <c r="CI93" s="4605" t="s">
        <v>359</v>
      </c>
      <c r="CJ93" s="4608" t="s">
        <v>574</v>
      </c>
      <c r="CK93" s="4605" t="s">
        <v>359</v>
      </c>
      <c r="CL93" s="4974">
        <v>158</v>
      </c>
      <c r="CM93" s="4605" t="s">
        <v>359</v>
      </c>
      <c r="CN93" s="4608" t="s">
        <v>574</v>
      </c>
      <c r="CO93" s="4605" t="s">
        <v>359</v>
      </c>
      <c r="CP93" s="4973">
        <v>158</v>
      </c>
      <c r="CQ93" s="4605" t="s">
        <v>359</v>
      </c>
      <c r="CR93" s="4608" t="s">
        <v>574</v>
      </c>
      <c r="CS93" s="4605" t="s">
        <v>359</v>
      </c>
      <c r="CT93" s="4973">
        <v>158</v>
      </c>
      <c r="CU93" s="4605" t="s">
        <v>359</v>
      </c>
      <c r="CV93" s="4608" t="s">
        <v>574</v>
      </c>
      <c r="CW93" s="4605" t="s">
        <v>359</v>
      </c>
      <c r="CX93" s="4606"/>
      <c r="CY93" s="4605"/>
      <c r="CZ93" s="4608"/>
      <c r="DA93" s="4605"/>
      <c r="DB93" s="4606"/>
      <c r="DC93" s="4605"/>
      <c r="DD93" s="4608"/>
      <c r="DE93" s="4605"/>
      <c r="DF93" s="4606"/>
      <c r="DG93" s="4605"/>
      <c r="DH93" s="4608"/>
      <c r="DI93" s="4605"/>
      <c r="DJ93" s="4606"/>
      <c r="DK93" s="4605"/>
      <c r="DL93" s="4608"/>
      <c r="DM93" s="4605"/>
      <c r="DN93" s="4606"/>
      <c r="DO93" s="4605"/>
      <c r="DP93" s="4608"/>
      <c r="DQ93" s="4605"/>
      <c r="DR93" s="4606"/>
      <c r="DS93" s="4605"/>
      <c r="DT93" s="4608"/>
      <c r="DU93" s="4605"/>
      <c r="DV93" s="4975">
        <f t="shared" si="24"/>
        <v>1580</v>
      </c>
      <c r="DW93" s="4719" t="s">
        <v>1069</v>
      </c>
      <c r="DX93" s="4719" t="s">
        <v>1070</v>
      </c>
      <c r="DY93" s="4719" t="s">
        <v>1106</v>
      </c>
      <c r="DZ93" s="4719" t="s">
        <v>1107</v>
      </c>
      <c r="EA93" s="4719">
        <v>3144219306</v>
      </c>
      <c r="EB93" s="4619" t="s">
        <v>1756</v>
      </c>
      <c r="EC93" s="4903" t="s">
        <v>359</v>
      </c>
      <c r="ED93" s="4903" t="s">
        <v>359</v>
      </c>
      <c r="EE93" s="4903" t="s">
        <v>359</v>
      </c>
      <c r="EF93" s="4903"/>
      <c r="EG93" s="4903"/>
      <c r="EH93" s="4628"/>
    </row>
    <row r="94" spans="1:138" s="4634" customFormat="1" ht="168.75" customHeight="1">
      <c r="A94" s="4968" t="s">
        <v>1731</v>
      </c>
      <c r="B94" s="4954">
        <v>0.25</v>
      </c>
      <c r="C94" s="4719" t="s">
        <v>2149</v>
      </c>
      <c r="D94" s="4907">
        <f t="shared" si="22"/>
        <v>6.25E-2</v>
      </c>
      <c r="E94" s="4719" t="s">
        <v>1121</v>
      </c>
      <c r="F94" s="4719" t="s">
        <v>1778</v>
      </c>
      <c r="G94" s="4719" t="s">
        <v>1123</v>
      </c>
      <c r="H94" s="4969" t="s">
        <v>26</v>
      </c>
      <c r="I94" s="4719" t="s">
        <v>437</v>
      </c>
      <c r="J94" s="4719" t="s">
        <v>437</v>
      </c>
      <c r="K94" s="4970">
        <v>45444</v>
      </c>
      <c r="L94" s="4971">
        <v>48578</v>
      </c>
      <c r="M94" s="4719" t="s">
        <v>359</v>
      </c>
      <c r="N94" s="4954">
        <v>0.02</v>
      </c>
      <c r="O94" s="4719" t="s">
        <v>359</v>
      </c>
      <c r="P94" s="4954">
        <v>0.02</v>
      </c>
      <c r="Q94" s="4719" t="s">
        <v>359</v>
      </c>
      <c r="R94" s="4954">
        <v>0.02</v>
      </c>
      <c r="S94" s="4719" t="s">
        <v>359</v>
      </c>
      <c r="T94" s="4954">
        <v>0.02</v>
      </c>
      <c r="U94" s="4719" t="s">
        <v>359</v>
      </c>
      <c r="V94" s="4954">
        <v>0.02</v>
      </c>
      <c r="W94" s="4719" t="s">
        <v>359</v>
      </c>
      <c r="X94" s="4719" t="s">
        <v>359</v>
      </c>
      <c r="Y94" s="4719" t="s">
        <v>359</v>
      </c>
      <c r="Z94" s="4719" t="s">
        <v>359</v>
      </c>
      <c r="AA94" s="4719" t="s">
        <v>359</v>
      </c>
      <c r="AB94" s="4719" t="s">
        <v>359</v>
      </c>
      <c r="AC94" s="4954">
        <v>0.1</v>
      </c>
      <c r="AD94" s="4719" t="s">
        <v>359</v>
      </c>
      <c r="AE94" s="4719" t="s">
        <v>2153</v>
      </c>
      <c r="AF94" s="4907">
        <f t="shared" ref="AF94:AF106" si="27">D94/14</f>
        <v>4.464285714285714E-3</v>
      </c>
      <c r="AG94" s="4719" t="s">
        <v>1779</v>
      </c>
      <c r="AH94" s="4719" t="s">
        <v>1780</v>
      </c>
      <c r="AI94" s="4719" t="s">
        <v>702</v>
      </c>
      <c r="AJ94" s="4719" t="s">
        <v>1742</v>
      </c>
      <c r="AK94" s="4719" t="s">
        <v>1781</v>
      </c>
      <c r="AL94" s="4719" t="s">
        <v>23</v>
      </c>
      <c r="AM94" s="4605" t="str">
        <f t="shared" si="25"/>
        <v>NO</v>
      </c>
      <c r="AN94" s="4719" t="s">
        <v>437</v>
      </c>
      <c r="AO94" s="4954">
        <v>1</v>
      </c>
      <c r="AP94" s="4719">
        <v>2021</v>
      </c>
      <c r="AQ94" s="4972">
        <v>45444</v>
      </c>
      <c r="AR94" s="4971">
        <v>48578</v>
      </c>
      <c r="AS94" s="4954">
        <v>1</v>
      </c>
      <c r="AT94" s="4954">
        <v>1</v>
      </c>
      <c r="AU94" s="4954">
        <v>1</v>
      </c>
      <c r="AV94" s="4954">
        <v>1</v>
      </c>
      <c r="AW94" s="4954">
        <v>1</v>
      </c>
      <c r="AX94" s="4954">
        <v>1</v>
      </c>
      <c r="AY94" s="4954">
        <v>1</v>
      </c>
      <c r="AZ94" s="4954">
        <v>1</v>
      </c>
      <c r="BA94" s="4954">
        <v>1</v>
      </c>
      <c r="BB94" s="4954">
        <v>1</v>
      </c>
      <c r="BC94" s="4719" t="s">
        <v>359</v>
      </c>
      <c r="BD94" s="4719" t="s">
        <v>359</v>
      </c>
      <c r="BE94" s="4719" t="s">
        <v>359</v>
      </c>
      <c r="BF94" s="4719" t="s">
        <v>359</v>
      </c>
      <c r="BG94" s="4719" t="s">
        <v>359</v>
      </c>
      <c r="BH94" s="4719" t="s">
        <v>359</v>
      </c>
      <c r="BI94" s="4954">
        <v>1</v>
      </c>
      <c r="BJ94" s="4973">
        <v>208</v>
      </c>
      <c r="BK94" s="4973">
        <v>208</v>
      </c>
      <c r="BL94" s="4606" t="s">
        <v>574</v>
      </c>
      <c r="BM94" s="4607">
        <v>7871</v>
      </c>
      <c r="BN94" s="4606">
        <v>208</v>
      </c>
      <c r="BO94" s="4606">
        <v>208</v>
      </c>
      <c r="BP94" s="4608" t="s">
        <v>574</v>
      </c>
      <c r="BQ94" s="4607">
        <v>7871</v>
      </c>
      <c r="BR94" s="4606">
        <v>208</v>
      </c>
      <c r="BS94" s="4605" t="s">
        <v>359</v>
      </c>
      <c r="BT94" s="4608" t="s">
        <v>574</v>
      </c>
      <c r="BU94" s="4605" t="s">
        <v>359</v>
      </c>
      <c r="BV94" s="4606">
        <v>208</v>
      </c>
      <c r="BW94" s="4605" t="s">
        <v>359</v>
      </c>
      <c r="BX94" s="4608" t="s">
        <v>574</v>
      </c>
      <c r="BY94" s="4605" t="s">
        <v>359</v>
      </c>
      <c r="BZ94" s="4606">
        <v>208</v>
      </c>
      <c r="CA94" s="4605" t="s">
        <v>359</v>
      </c>
      <c r="CB94" s="4608" t="s">
        <v>574</v>
      </c>
      <c r="CC94" s="4605" t="s">
        <v>359</v>
      </c>
      <c r="CD94" s="4606">
        <v>208</v>
      </c>
      <c r="CE94" s="4605" t="s">
        <v>359</v>
      </c>
      <c r="CF94" s="4608" t="s">
        <v>574</v>
      </c>
      <c r="CG94" s="4605" t="s">
        <v>359</v>
      </c>
      <c r="CH94" s="4973">
        <v>208</v>
      </c>
      <c r="CI94" s="4605" t="s">
        <v>359</v>
      </c>
      <c r="CJ94" s="4608" t="s">
        <v>574</v>
      </c>
      <c r="CK94" s="4605" t="s">
        <v>359</v>
      </c>
      <c r="CL94" s="4974">
        <v>208</v>
      </c>
      <c r="CM94" s="4605" t="s">
        <v>359</v>
      </c>
      <c r="CN94" s="4608" t="s">
        <v>574</v>
      </c>
      <c r="CO94" s="4605" t="s">
        <v>359</v>
      </c>
      <c r="CP94" s="4973">
        <v>208</v>
      </c>
      <c r="CQ94" s="4605" t="s">
        <v>359</v>
      </c>
      <c r="CR94" s="4608" t="s">
        <v>574</v>
      </c>
      <c r="CS94" s="4605" t="s">
        <v>359</v>
      </c>
      <c r="CT94" s="4973">
        <v>208</v>
      </c>
      <c r="CU94" s="4605" t="s">
        <v>359</v>
      </c>
      <c r="CV94" s="4608" t="s">
        <v>574</v>
      </c>
      <c r="CW94" s="4605" t="s">
        <v>359</v>
      </c>
      <c r="CX94" s="4606"/>
      <c r="CY94" s="4605"/>
      <c r="CZ94" s="4608"/>
      <c r="DA94" s="4605"/>
      <c r="DB94" s="4606"/>
      <c r="DC94" s="4605"/>
      <c r="DD94" s="4608"/>
      <c r="DE94" s="4605"/>
      <c r="DF94" s="4606"/>
      <c r="DG94" s="4605"/>
      <c r="DH94" s="4608"/>
      <c r="DI94" s="4605"/>
      <c r="DJ94" s="4606"/>
      <c r="DK94" s="4605"/>
      <c r="DL94" s="4608"/>
      <c r="DM94" s="4605"/>
      <c r="DN94" s="4606"/>
      <c r="DO94" s="4605"/>
      <c r="DP94" s="4608"/>
      <c r="DQ94" s="4605"/>
      <c r="DR94" s="4606"/>
      <c r="DS94" s="4605"/>
      <c r="DT94" s="4608"/>
      <c r="DU94" s="4605"/>
      <c r="DV94" s="4975">
        <f t="shared" si="24"/>
        <v>2080</v>
      </c>
      <c r="DW94" s="4719" t="s">
        <v>1069</v>
      </c>
      <c r="DX94" s="4719" t="s">
        <v>1070</v>
      </c>
      <c r="DY94" s="4719" t="s">
        <v>1106</v>
      </c>
      <c r="DZ94" s="4719" t="s">
        <v>1107</v>
      </c>
      <c r="EA94" s="4719">
        <v>3144219306</v>
      </c>
      <c r="EB94" s="4619" t="s">
        <v>1756</v>
      </c>
      <c r="EC94" s="4903" t="s">
        <v>359</v>
      </c>
      <c r="ED94" s="4903" t="s">
        <v>359</v>
      </c>
      <c r="EE94" s="4903" t="s">
        <v>359</v>
      </c>
      <c r="EF94" s="4903"/>
      <c r="EG94" s="4903"/>
      <c r="EH94" s="4628"/>
    </row>
    <row r="95" spans="1:138" s="4634" customFormat="1" ht="94.5">
      <c r="A95" s="4968" t="s">
        <v>1731</v>
      </c>
      <c r="B95" s="4954">
        <v>0.25</v>
      </c>
      <c r="C95" s="4719" t="s">
        <v>2149</v>
      </c>
      <c r="D95" s="4907">
        <f t="shared" si="22"/>
        <v>6.25E-2</v>
      </c>
      <c r="E95" s="4719" t="s">
        <v>1121</v>
      </c>
      <c r="F95" s="4719" t="s">
        <v>1769</v>
      </c>
      <c r="G95" s="4719" t="s">
        <v>1123</v>
      </c>
      <c r="H95" s="4969" t="s">
        <v>26</v>
      </c>
      <c r="I95" s="4719" t="s">
        <v>437</v>
      </c>
      <c r="J95" s="4719" t="s">
        <v>437</v>
      </c>
      <c r="K95" s="4970">
        <v>45444</v>
      </c>
      <c r="L95" s="4971">
        <v>48578</v>
      </c>
      <c r="M95" s="4719" t="s">
        <v>359</v>
      </c>
      <c r="N95" s="4954">
        <v>0.02</v>
      </c>
      <c r="O95" s="4719" t="s">
        <v>359</v>
      </c>
      <c r="P95" s="4954">
        <v>0.02</v>
      </c>
      <c r="Q95" s="4719" t="s">
        <v>359</v>
      </c>
      <c r="R95" s="4954">
        <v>0.02</v>
      </c>
      <c r="S95" s="4719" t="s">
        <v>359</v>
      </c>
      <c r="T95" s="4954">
        <v>0.02</v>
      </c>
      <c r="U95" s="4719" t="s">
        <v>359</v>
      </c>
      <c r="V95" s="4954">
        <v>0.02</v>
      </c>
      <c r="W95" s="4719" t="s">
        <v>359</v>
      </c>
      <c r="X95" s="4719" t="s">
        <v>359</v>
      </c>
      <c r="Y95" s="4719" t="s">
        <v>359</v>
      </c>
      <c r="Z95" s="4719" t="s">
        <v>359</v>
      </c>
      <c r="AA95" s="4719" t="s">
        <v>359</v>
      </c>
      <c r="AB95" s="4719" t="s">
        <v>359</v>
      </c>
      <c r="AC95" s="4954">
        <v>0.1</v>
      </c>
      <c r="AD95" s="4719" t="s">
        <v>359</v>
      </c>
      <c r="AE95" s="4719" t="s">
        <v>2154</v>
      </c>
      <c r="AF95" s="4907">
        <f t="shared" si="27"/>
        <v>4.464285714285714E-3</v>
      </c>
      <c r="AG95" s="4719" t="s">
        <v>1783</v>
      </c>
      <c r="AH95" s="4719" t="s">
        <v>1143</v>
      </c>
      <c r="AI95" s="4719" t="s">
        <v>702</v>
      </c>
      <c r="AJ95" s="4719" t="s">
        <v>1742</v>
      </c>
      <c r="AK95" s="4719" t="s">
        <v>1781</v>
      </c>
      <c r="AL95" s="4719" t="s">
        <v>20</v>
      </c>
      <c r="AM95" s="4605" t="str">
        <f t="shared" si="25"/>
        <v>NO</v>
      </c>
      <c r="AN95" s="4719" t="s">
        <v>437</v>
      </c>
      <c r="AO95" s="4719">
        <v>2</v>
      </c>
      <c r="AP95" s="4719">
        <v>2022</v>
      </c>
      <c r="AQ95" s="4972">
        <v>45444</v>
      </c>
      <c r="AR95" s="4971">
        <v>48578</v>
      </c>
      <c r="AS95" s="4719">
        <v>2</v>
      </c>
      <c r="AT95" s="4719">
        <v>4</v>
      </c>
      <c r="AU95" s="4719">
        <v>4</v>
      </c>
      <c r="AV95" s="4719">
        <v>4</v>
      </c>
      <c r="AW95" s="4719">
        <v>4</v>
      </c>
      <c r="AX95" s="4719">
        <v>4</v>
      </c>
      <c r="AY95" s="4719">
        <v>4</v>
      </c>
      <c r="AZ95" s="4719">
        <v>4</v>
      </c>
      <c r="BA95" s="4719">
        <v>4</v>
      </c>
      <c r="BB95" s="4719">
        <v>4</v>
      </c>
      <c r="BC95" s="4719" t="s">
        <v>359</v>
      </c>
      <c r="BD95" s="4719" t="s">
        <v>359</v>
      </c>
      <c r="BE95" s="4719" t="s">
        <v>359</v>
      </c>
      <c r="BF95" s="4719" t="s">
        <v>359</v>
      </c>
      <c r="BG95" s="4719" t="s">
        <v>359</v>
      </c>
      <c r="BH95" s="4719" t="s">
        <v>359</v>
      </c>
      <c r="BI95" s="4719">
        <v>38</v>
      </c>
      <c r="BJ95" s="4973">
        <v>43</v>
      </c>
      <c r="BK95" s="4973">
        <v>43</v>
      </c>
      <c r="BL95" s="4606" t="s">
        <v>574</v>
      </c>
      <c r="BM95" s="4607">
        <v>7871</v>
      </c>
      <c r="BN95" s="4606">
        <v>43</v>
      </c>
      <c r="BO95" s="4606">
        <v>43</v>
      </c>
      <c r="BP95" s="4608" t="s">
        <v>574</v>
      </c>
      <c r="BQ95" s="4607">
        <v>7871</v>
      </c>
      <c r="BR95" s="4606">
        <v>43</v>
      </c>
      <c r="BS95" s="4605" t="s">
        <v>359</v>
      </c>
      <c r="BT95" s="4608" t="s">
        <v>574</v>
      </c>
      <c r="BU95" s="4605" t="s">
        <v>359</v>
      </c>
      <c r="BV95" s="4606">
        <v>43</v>
      </c>
      <c r="BW95" s="4605" t="s">
        <v>359</v>
      </c>
      <c r="BX95" s="4608" t="s">
        <v>574</v>
      </c>
      <c r="BY95" s="4605" t="s">
        <v>359</v>
      </c>
      <c r="BZ95" s="4606">
        <v>43</v>
      </c>
      <c r="CA95" s="4605" t="s">
        <v>359</v>
      </c>
      <c r="CB95" s="4608" t="s">
        <v>574</v>
      </c>
      <c r="CC95" s="4605" t="s">
        <v>359</v>
      </c>
      <c r="CD95" s="4606">
        <v>43</v>
      </c>
      <c r="CE95" s="4605" t="s">
        <v>359</v>
      </c>
      <c r="CF95" s="4608" t="s">
        <v>574</v>
      </c>
      <c r="CG95" s="4605" t="s">
        <v>359</v>
      </c>
      <c r="CH95" s="4973">
        <v>43</v>
      </c>
      <c r="CI95" s="4605" t="s">
        <v>359</v>
      </c>
      <c r="CJ95" s="4608" t="s">
        <v>574</v>
      </c>
      <c r="CK95" s="4605" t="s">
        <v>359</v>
      </c>
      <c r="CL95" s="4974">
        <v>43</v>
      </c>
      <c r="CM95" s="4605" t="s">
        <v>359</v>
      </c>
      <c r="CN95" s="4608" t="s">
        <v>574</v>
      </c>
      <c r="CO95" s="4605" t="s">
        <v>359</v>
      </c>
      <c r="CP95" s="4973">
        <v>43</v>
      </c>
      <c r="CQ95" s="4605" t="s">
        <v>359</v>
      </c>
      <c r="CR95" s="4608" t="s">
        <v>574</v>
      </c>
      <c r="CS95" s="4605" t="s">
        <v>359</v>
      </c>
      <c r="CT95" s="4973">
        <v>43</v>
      </c>
      <c r="CU95" s="4605" t="s">
        <v>359</v>
      </c>
      <c r="CV95" s="4608" t="s">
        <v>574</v>
      </c>
      <c r="CW95" s="4605" t="s">
        <v>359</v>
      </c>
      <c r="CX95" s="4606"/>
      <c r="CY95" s="4605"/>
      <c r="CZ95" s="4608"/>
      <c r="DA95" s="4605"/>
      <c r="DB95" s="4606"/>
      <c r="DC95" s="4605"/>
      <c r="DD95" s="4608"/>
      <c r="DE95" s="4605"/>
      <c r="DF95" s="4606"/>
      <c r="DG95" s="4605"/>
      <c r="DH95" s="4608"/>
      <c r="DI95" s="4605"/>
      <c r="DJ95" s="4606"/>
      <c r="DK95" s="4605"/>
      <c r="DL95" s="4608"/>
      <c r="DM95" s="4605"/>
      <c r="DN95" s="4606"/>
      <c r="DO95" s="4605"/>
      <c r="DP95" s="4608"/>
      <c r="DQ95" s="4605"/>
      <c r="DR95" s="4606"/>
      <c r="DS95" s="4605"/>
      <c r="DT95" s="4608"/>
      <c r="DU95" s="4605"/>
      <c r="DV95" s="4975">
        <f t="shared" si="24"/>
        <v>430</v>
      </c>
      <c r="DW95" s="4719" t="s">
        <v>1069</v>
      </c>
      <c r="DX95" s="4719" t="s">
        <v>1070</v>
      </c>
      <c r="DY95" s="4719" t="s">
        <v>1106</v>
      </c>
      <c r="DZ95" s="4719" t="s">
        <v>1107</v>
      </c>
      <c r="EA95" s="4719">
        <v>3144219306</v>
      </c>
      <c r="EB95" s="4619" t="s">
        <v>1756</v>
      </c>
      <c r="EC95" s="4620" t="s">
        <v>359</v>
      </c>
      <c r="ED95" s="4719" t="s">
        <v>359</v>
      </c>
      <c r="EE95" s="4719" t="s">
        <v>359</v>
      </c>
      <c r="EF95" s="4719"/>
      <c r="EG95" s="4903"/>
      <c r="EH95" s="4628"/>
    </row>
    <row r="96" spans="1:138" s="4634" customFormat="1" ht="126">
      <c r="A96" s="4968" t="s">
        <v>1731</v>
      </c>
      <c r="B96" s="4954">
        <v>0.25</v>
      </c>
      <c r="C96" s="4719" t="s">
        <v>2149</v>
      </c>
      <c r="D96" s="4907">
        <f t="shared" si="22"/>
        <v>6.25E-2</v>
      </c>
      <c r="E96" s="4719" t="s">
        <v>1121</v>
      </c>
      <c r="F96" s="4719" t="s">
        <v>1784</v>
      </c>
      <c r="G96" s="4719" t="s">
        <v>1123</v>
      </c>
      <c r="H96" s="4969" t="s">
        <v>26</v>
      </c>
      <c r="I96" s="4719" t="s">
        <v>437</v>
      </c>
      <c r="J96" s="4719" t="s">
        <v>437</v>
      </c>
      <c r="K96" s="4970">
        <v>45444</v>
      </c>
      <c r="L96" s="4971">
        <v>48578</v>
      </c>
      <c r="M96" s="4719" t="s">
        <v>359</v>
      </c>
      <c r="N96" s="4954">
        <v>0.02</v>
      </c>
      <c r="O96" s="4719" t="s">
        <v>359</v>
      </c>
      <c r="P96" s="4954">
        <v>0.02</v>
      </c>
      <c r="Q96" s="4719" t="s">
        <v>359</v>
      </c>
      <c r="R96" s="4954">
        <v>0.02</v>
      </c>
      <c r="S96" s="4719" t="s">
        <v>359</v>
      </c>
      <c r="T96" s="4954">
        <v>0.02</v>
      </c>
      <c r="U96" s="4719" t="s">
        <v>359</v>
      </c>
      <c r="V96" s="4954">
        <v>0.02</v>
      </c>
      <c r="W96" s="4719" t="s">
        <v>359</v>
      </c>
      <c r="X96" s="4719" t="s">
        <v>359</v>
      </c>
      <c r="Y96" s="4719" t="s">
        <v>359</v>
      </c>
      <c r="Z96" s="4719" t="s">
        <v>359</v>
      </c>
      <c r="AA96" s="4719" t="s">
        <v>359</v>
      </c>
      <c r="AB96" s="4719" t="s">
        <v>359</v>
      </c>
      <c r="AC96" s="4954">
        <v>0.1</v>
      </c>
      <c r="AD96" s="4719" t="s">
        <v>359</v>
      </c>
      <c r="AE96" s="4719" t="s">
        <v>2155</v>
      </c>
      <c r="AF96" s="4907">
        <f t="shared" si="27"/>
        <v>4.464285714285714E-3</v>
      </c>
      <c r="AG96" s="4719" t="s">
        <v>1785</v>
      </c>
      <c r="AH96" s="4719" t="s">
        <v>1146</v>
      </c>
      <c r="AI96" s="4719" t="s">
        <v>702</v>
      </c>
      <c r="AJ96" s="4719" t="s">
        <v>1786</v>
      </c>
      <c r="AK96" s="4719" t="s">
        <v>5</v>
      </c>
      <c r="AL96" s="4719" t="s">
        <v>20</v>
      </c>
      <c r="AM96" s="4605" t="str">
        <f t="shared" si="25"/>
        <v>NO</v>
      </c>
      <c r="AN96" s="4719" t="s">
        <v>437</v>
      </c>
      <c r="AO96" s="4719">
        <v>2</v>
      </c>
      <c r="AP96" s="4719">
        <v>2022</v>
      </c>
      <c r="AQ96" s="4972">
        <v>45444</v>
      </c>
      <c r="AR96" s="4971">
        <v>48578</v>
      </c>
      <c r="AS96" s="4719">
        <v>2</v>
      </c>
      <c r="AT96" s="4719">
        <v>2</v>
      </c>
      <c r="AU96" s="4719">
        <v>2</v>
      </c>
      <c r="AV96" s="4719">
        <v>2</v>
      </c>
      <c r="AW96" s="4719">
        <v>2</v>
      </c>
      <c r="AX96" s="4719">
        <v>2</v>
      </c>
      <c r="AY96" s="4719">
        <v>2</v>
      </c>
      <c r="AZ96" s="4719">
        <v>2</v>
      </c>
      <c r="BA96" s="4719">
        <v>2</v>
      </c>
      <c r="BB96" s="4719">
        <v>2</v>
      </c>
      <c r="BC96" s="4719"/>
      <c r="BD96" s="4719"/>
      <c r="BE96" s="4719"/>
      <c r="BF96" s="4719"/>
      <c r="BG96" s="4719"/>
      <c r="BH96" s="4719"/>
      <c r="BI96" s="4719">
        <v>20</v>
      </c>
      <c r="BJ96" s="4973">
        <v>7</v>
      </c>
      <c r="BK96" s="4973">
        <v>7</v>
      </c>
      <c r="BL96" s="4606" t="s">
        <v>1787</v>
      </c>
      <c r="BM96" s="4607">
        <v>7610</v>
      </c>
      <c r="BN96" s="4606">
        <v>8</v>
      </c>
      <c r="BO96" s="4606">
        <v>8</v>
      </c>
      <c r="BP96" s="4608" t="s">
        <v>1787</v>
      </c>
      <c r="BQ96" s="4607">
        <v>7610</v>
      </c>
      <c r="BR96" s="4606">
        <v>8</v>
      </c>
      <c r="BS96" s="4605"/>
      <c r="BT96" s="4608" t="s">
        <v>1787</v>
      </c>
      <c r="BU96" s="4605"/>
      <c r="BV96" s="4606">
        <v>8</v>
      </c>
      <c r="BW96" s="4605"/>
      <c r="BX96" s="4608" t="s">
        <v>1787</v>
      </c>
      <c r="BY96" s="4605"/>
      <c r="BZ96" s="4606">
        <v>8</v>
      </c>
      <c r="CA96" s="4605"/>
      <c r="CB96" s="4608" t="s">
        <v>1787</v>
      </c>
      <c r="CC96" s="4605"/>
      <c r="CD96" s="4606">
        <v>8</v>
      </c>
      <c r="CE96" s="4605"/>
      <c r="CF96" s="4608" t="s">
        <v>1787</v>
      </c>
      <c r="CG96" s="4605"/>
      <c r="CH96" s="4973">
        <v>8</v>
      </c>
      <c r="CI96" s="4605"/>
      <c r="CJ96" s="4608" t="s">
        <v>1787</v>
      </c>
      <c r="CK96" s="4605"/>
      <c r="CL96" s="4974">
        <v>8</v>
      </c>
      <c r="CM96" s="4605"/>
      <c r="CN96" s="4608" t="s">
        <v>1787</v>
      </c>
      <c r="CO96" s="4605"/>
      <c r="CP96" s="4973" t="s">
        <v>2156</v>
      </c>
      <c r="CQ96" s="4605"/>
      <c r="CR96" s="4608" t="s">
        <v>1787</v>
      </c>
      <c r="CS96" s="4605"/>
      <c r="CT96" s="4973" t="s">
        <v>2156</v>
      </c>
      <c r="CU96" s="4605"/>
      <c r="CV96" s="4608" t="s">
        <v>1787</v>
      </c>
      <c r="CW96" s="4605"/>
      <c r="CX96" s="4606"/>
      <c r="CY96" s="4605"/>
      <c r="CZ96" s="4608"/>
      <c r="DA96" s="4605"/>
      <c r="DB96" s="4606"/>
      <c r="DC96" s="4605"/>
      <c r="DD96" s="4608"/>
      <c r="DE96" s="4605"/>
      <c r="DF96" s="4606"/>
      <c r="DG96" s="4605"/>
      <c r="DH96" s="4608"/>
      <c r="DI96" s="4605"/>
      <c r="DJ96" s="4606"/>
      <c r="DK96" s="4605"/>
      <c r="DL96" s="4608"/>
      <c r="DM96" s="4605"/>
      <c r="DN96" s="4606"/>
      <c r="DO96" s="4605"/>
      <c r="DP96" s="4608"/>
      <c r="DQ96" s="4605"/>
      <c r="DR96" s="4606"/>
      <c r="DS96" s="4605"/>
      <c r="DT96" s="4608"/>
      <c r="DU96" s="4605"/>
      <c r="DV96" s="4975">
        <v>67</v>
      </c>
      <c r="DW96" s="4719" t="s">
        <v>1148</v>
      </c>
      <c r="DX96" s="4719" t="s">
        <v>60</v>
      </c>
      <c r="DY96" s="4719" t="s">
        <v>1149</v>
      </c>
      <c r="DZ96" s="4719" t="s">
        <v>2157</v>
      </c>
      <c r="EA96" s="4719">
        <v>3163738893</v>
      </c>
      <c r="EB96" s="4619" t="s">
        <v>2158</v>
      </c>
      <c r="EC96" s="4719"/>
      <c r="ED96" s="4719"/>
      <c r="EE96" s="4719"/>
      <c r="EF96" s="4719"/>
      <c r="EG96" s="4903"/>
      <c r="EH96" s="4628"/>
    </row>
    <row r="97" spans="1:138" s="4634" customFormat="1" ht="110.25">
      <c r="A97" s="4968" t="s">
        <v>1731</v>
      </c>
      <c r="B97" s="4954">
        <v>0.25</v>
      </c>
      <c r="C97" s="4719" t="s">
        <v>2149</v>
      </c>
      <c r="D97" s="4907">
        <f t="shared" si="22"/>
        <v>6.25E-2</v>
      </c>
      <c r="E97" s="4719" t="s">
        <v>1121</v>
      </c>
      <c r="F97" s="4719" t="s">
        <v>1788</v>
      </c>
      <c r="G97" s="4719" t="s">
        <v>1123</v>
      </c>
      <c r="H97" s="4969" t="s">
        <v>26</v>
      </c>
      <c r="I97" s="4719" t="s">
        <v>437</v>
      </c>
      <c r="J97" s="4719" t="s">
        <v>437</v>
      </c>
      <c r="K97" s="4970">
        <v>45444</v>
      </c>
      <c r="L97" s="4971">
        <v>48578</v>
      </c>
      <c r="M97" s="4719" t="s">
        <v>359</v>
      </c>
      <c r="N97" s="4954">
        <v>0.02</v>
      </c>
      <c r="O97" s="4719" t="s">
        <v>359</v>
      </c>
      <c r="P97" s="4954">
        <v>0.02</v>
      </c>
      <c r="Q97" s="4719" t="s">
        <v>359</v>
      </c>
      <c r="R97" s="4954">
        <v>0.02</v>
      </c>
      <c r="S97" s="4719" t="s">
        <v>359</v>
      </c>
      <c r="T97" s="4954">
        <v>0.02</v>
      </c>
      <c r="U97" s="4719" t="s">
        <v>359</v>
      </c>
      <c r="V97" s="4954">
        <v>0.02</v>
      </c>
      <c r="W97" s="4719" t="s">
        <v>359</v>
      </c>
      <c r="X97" s="4719" t="s">
        <v>359</v>
      </c>
      <c r="Y97" s="4719" t="s">
        <v>359</v>
      </c>
      <c r="Z97" s="4719" t="s">
        <v>359</v>
      </c>
      <c r="AA97" s="4719" t="s">
        <v>359</v>
      </c>
      <c r="AB97" s="4719" t="s">
        <v>359</v>
      </c>
      <c r="AC97" s="4954">
        <v>0.1</v>
      </c>
      <c r="AD97" s="4719" t="s">
        <v>359</v>
      </c>
      <c r="AE97" s="4719" t="s">
        <v>2160</v>
      </c>
      <c r="AF97" s="4907">
        <f t="shared" si="27"/>
        <v>4.464285714285714E-3</v>
      </c>
      <c r="AG97" s="4719" t="s">
        <v>1790</v>
      </c>
      <c r="AH97" s="4719" t="s">
        <v>1791</v>
      </c>
      <c r="AI97" s="4719" t="s">
        <v>1367</v>
      </c>
      <c r="AJ97" s="4719" t="s">
        <v>1155</v>
      </c>
      <c r="AK97" s="4719" t="s">
        <v>1792</v>
      </c>
      <c r="AL97" s="4719" t="s">
        <v>20</v>
      </c>
      <c r="AM97" s="4605" t="str">
        <f t="shared" si="25"/>
        <v>SI</v>
      </c>
      <c r="AN97" s="4719">
        <v>116</v>
      </c>
      <c r="AO97" s="4719">
        <v>40</v>
      </c>
      <c r="AP97" s="4719">
        <v>2022</v>
      </c>
      <c r="AQ97" s="4972">
        <v>45444</v>
      </c>
      <c r="AR97" s="4971">
        <v>48578</v>
      </c>
      <c r="AS97" s="4719">
        <v>50</v>
      </c>
      <c r="AT97" s="4719">
        <v>50</v>
      </c>
      <c r="AU97" s="4719">
        <v>50</v>
      </c>
      <c r="AV97" s="4719">
        <v>50</v>
      </c>
      <c r="AW97" s="4719">
        <v>50</v>
      </c>
      <c r="AX97" s="4719">
        <v>50</v>
      </c>
      <c r="AY97" s="4719">
        <v>50</v>
      </c>
      <c r="AZ97" s="4719">
        <v>50</v>
      </c>
      <c r="BA97" s="4719">
        <v>50</v>
      </c>
      <c r="BB97" s="4719">
        <v>50</v>
      </c>
      <c r="BC97" s="4719" t="s">
        <v>359</v>
      </c>
      <c r="BD97" s="4719" t="s">
        <v>359</v>
      </c>
      <c r="BE97" s="4719" t="s">
        <v>359</v>
      </c>
      <c r="BF97" s="4719" t="s">
        <v>359</v>
      </c>
      <c r="BG97" s="4719" t="s">
        <v>359</v>
      </c>
      <c r="BH97" s="4719" t="s">
        <v>359</v>
      </c>
      <c r="BI97" s="4719">
        <v>500</v>
      </c>
      <c r="BJ97" s="4973">
        <v>345</v>
      </c>
      <c r="BK97" s="4973">
        <v>345</v>
      </c>
      <c r="BL97" s="4606" t="s">
        <v>1157</v>
      </c>
      <c r="BM97" s="4607">
        <v>7610</v>
      </c>
      <c r="BN97" s="4606">
        <v>345</v>
      </c>
      <c r="BO97" s="4606">
        <v>345</v>
      </c>
      <c r="BP97" s="4608" t="s">
        <v>1157</v>
      </c>
      <c r="BQ97" s="4607">
        <v>7610</v>
      </c>
      <c r="BR97" s="4606">
        <v>345</v>
      </c>
      <c r="BS97" s="4605" t="s">
        <v>359</v>
      </c>
      <c r="BT97" s="4608" t="s">
        <v>1157</v>
      </c>
      <c r="BU97" s="4605" t="s">
        <v>359</v>
      </c>
      <c r="BV97" s="4606">
        <v>345</v>
      </c>
      <c r="BW97" s="4605" t="s">
        <v>359</v>
      </c>
      <c r="BX97" s="4608" t="s">
        <v>1157</v>
      </c>
      <c r="BY97" s="4605" t="s">
        <v>359</v>
      </c>
      <c r="BZ97" s="4606">
        <v>345</v>
      </c>
      <c r="CA97" s="4605" t="s">
        <v>359</v>
      </c>
      <c r="CB97" s="4608" t="s">
        <v>1157</v>
      </c>
      <c r="CC97" s="4605" t="s">
        <v>359</v>
      </c>
      <c r="CD97" s="4606">
        <v>345</v>
      </c>
      <c r="CE97" s="4605" t="s">
        <v>359</v>
      </c>
      <c r="CF97" s="4608" t="s">
        <v>1157</v>
      </c>
      <c r="CG97" s="4605" t="s">
        <v>359</v>
      </c>
      <c r="CH97" s="4973">
        <v>345</v>
      </c>
      <c r="CI97" s="4605" t="s">
        <v>359</v>
      </c>
      <c r="CJ97" s="4608" t="s">
        <v>1157</v>
      </c>
      <c r="CK97" s="4605" t="s">
        <v>359</v>
      </c>
      <c r="CL97" s="4974">
        <v>345</v>
      </c>
      <c r="CM97" s="4605" t="s">
        <v>359</v>
      </c>
      <c r="CN97" s="4608" t="s">
        <v>1157</v>
      </c>
      <c r="CO97" s="4605" t="s">
        <v>359</v>
      </c>
      <c r="CP97" s="4973">
        <v>345</v>
      </c>
      <c r="CQ97" s="4605" t="s">
        <v>359</v>
      </c>
      <c r="CR97" s="4608" t="s">
        <v>1157</v>
      </c>
      <c r="CS97" s="4605" t="s">
        <v>359</v>
      </c>
      <c r="CT97" s="4973">
        <v>345</v>
      </c>
      <c r="CU97" s="4605" t="s">
        <v>359</v>
      </c>
      <c r="CV97" s="4608" t="s">
        <v>1157</v>
      </c>
      <c r="CW97" s="4605" t="s">
        <v>359</v>
      </c>
      <c r="CX97" s="4606"/>
      <c r="CY97" s="4605"/>
      <c r="CZ97" s="4608"/>
      <c r="DA97" s="4605"/>
      <c r="DB97" s="4606"/>
      <c r="DC97" s="4605"/>
      <c r="DD97" s="4608"/>
      <c r="DE97" s="4605"/>
      <c r="DF97" s="4606"/>
      <c r="DG97" s="4605"/>
      <c r="DH97" s="4608"/>
      <c r="DI97" s="4605"/>
      <c r="DJ97" s="4606"/>
      <c r="DK97" s="4605"/>
      <c r="DL97" s="4608"/>
      <c r="DM97" s="4605"/>
      <c r="DN97" s="4606"/>
      <c r="DO97" s="4605"/>
      <c r="DP97" s="4608"/>
      <c r="DQ97" s="4605"/>
      <c r="DR97" s="4606"/>
      <c r="DS97" s="4605"/>
      <c r="DT97" s="4608"/>
      <c r="DU97" s="4605"/>
      <c r="DV97" s="4975">
        <f t="shared" ref="DV97:DV119" si="28">BJ97+BN97+BR97+BV97+BZ97+CD97+CH97+CL97+CP97+CT97+CX97+DB97+DF97+DJ97+DN97+DR97</f>
        <v>3450</v>
      </c>
      <c r="DW97" s="4719" t="s">
        <v>205</v>
      </c>
      <c r="DX97" s="4719" t="s">
        <v>780</v>
      </c>
      <c r="DY97" s="4719" t="s">
        <v>1794</v>
      </c>
      <c r="DZ97" s="4719" t="s">
        <v>1795</v>
      </c>
      <c r="EA97" s="4719" t="s">
        <v>1796</v>
      </c>
      <c r="EB97" s="4620" t="s">
        <v>1160</v>
      </c>
      <c r="EC97" s="4719" t="s">
        <v>359</v>
      </c>
      <c r="ED97" s="4719" t="s">
        <v>359</v>
      </c>
      <c r="EE97" s="4719" t="s">
        <v>359</v>
      </c>
      <c r="EF97" s="4719"/>
      <c r="EG97" s="4719"/>
      <c r="EH97" s="4628"/>
    </row>
    <row r="98" spans="1:138" s="4634" customFormat="1" ht="110.25">
      <c r="A98" s="4968" t="s">
        <v>1731</v>
      </c>
      <c r="B98" s="4954">
        <v>0.25</v>
      </c>
      <c r="C98" s="4719" t="s">
        <v>2149</v>
      </c>
      <c r="D98" s="4907">
        <f t="shared" si="22"/>
        <v>6.25E-2</v>
      </c>
      <c r="E98" s="4719" t="s">
        <v>1121</v>
      </c>
      <c r="F98" s="4719" t="s">
        <v>1784</v>
      </c>
      <c r="G98" s="4719" t="s">
        <v>1123</v>
      </c>
      <c r="H98" s="4969" t="s">
        <v>26</v>
      </c>
      <c r="I98" s="4719" t="s">
        <v>437</v>
      </c>
      <c r="J98" s="4719" t="s">
        <v>437</v>
      </c>
      <c r="K98" s="4970">
        <v>45444</v>
      </c>
      <c r="L98" s="4971">
        <v>48578</v>
      </c>
      <c r="M98" s="4719" t="s">
        <v>359</v>
      </c>
      <c r="N98" s="4954">
        <v>0.02</v>
      </c>
      <c r="O98" s="4719" t="s">
        <v>359</v>
      </c>
      <c r="P98" s="4954">
        <v>0.02</v>
      </c>
      <c r="Q98" s="4719" t="s">
        <v>359</v>
      </c>
      <c r="R98" s="4954">
        <v>0.02</v>
      </c>
      <c r="S98" s="4719" t="s">
        <v>359</v>
      </c>
      <c r="T98" s="4954">
        <v>0.02</v>
      </c>
      <c r="U98" s="4719" t="s">
        <v>359</v>
      </c>
      <c r="V98" s="4954">
        <v>0.02</v>
      </c>
      <c r="W98" s="4719" t="s">
        <v>359</v>
      </c>
      <c r="X98" s="4719" t="s">
        <v>359</v>
      </c>
      <c r="Y98" s="4719" t="s">
        <v>359</v>
      </c>
      <c r="Z98" s="4719" t="s">
        <v>359</v>
      </c>
      <c r="AA98" s="4719" t="s">
        <v>359</v>
      </c>
      <c r="AB98" s="4719" t="s">
        <v>359</v>
      </c>
      <c r="AC98" s="4954">
        <v>0.1</v>
      </c>
      <c r="AD98" s="4719" t="s">
        <v>359</v>
      </c>
      <c r="AE98" s="4719" t="s">
        <v>2161</v>
      </c>
      <c r="AF98" s="4907">
        <f t="shared" si="27"/>
        <v>4.464285714285714E-3</v>
      </c>
      <c r="AG98" s="4719" t="s">
        <v>1162</v>
      </c>
      <c r="AH98" s="4719" t="s">
        <v>1163</v>
      </c>
      <c r="AI98" s="4719" t="s">
        <v>1367</v>
      </c>
      <c r="AJ98" s="4719" t="s">
        <v>1155</v>
      </c>
      <c r="AK98" s="4719" t="s">
        <v>1792</v>
      </c>
      <c r="AL98" s="4719" t="s">
        <v>26</v>
      </c>
      <c r="AM98" s="4605" t="str">
        <f t="shared" si="25"/>
        <v>SI</v>
      </c>
      <c r="AN98" s="4719">
        <v>116</v>
      </c>
      <c r="AO98" s="4719">
        <v>0</v>
      </c>
      <c r="AP98" s="4719">
        <v>2022</v>
      </c>
      <c r="AQ98" s="4972">
        <v>45444</v>
      </c>
      <c r="AR98" s="4971">
        <v>48578</v>
      </c>
      <c r="AS98" s="4907">
        <v>0.192</v>
      </c>
      <c r="AT98" s="4907">
        <v>0.25800000000000001</v>
      </c>
      <c r="AU98" s="4907">
        <v>0.32300000000000001</v>
      </c>
      <c r="AV98" s="4907">
        <v>0.38900000000000001</v>
      </c>
      <c r="AW98" s="4907">
        <v>0.45500000000000002</v>
      </c>
      <c r="AX98" s="4907">
        <v>0.52100000000000002</v>
      </c>
      <c r="AY98" s="4907">
        <v>0.58599999999999997</v>
      </c>
      <c r="AZ98" s="4907">
        <v>0.65200000000000002</v>
      </c>
      <c r="BA98" s="4954">
        <v>0.8</v>
      </c>
      <c r="BB98" s="4954">
        <v>1</v>
      </c>
      <c r="BC98" s="4719" t="s">
        <v>359</v>
      </c>
      <c r="BD98" s="4719" t="s">
        <v>359</v>
      </c>
      <c r="BE98" s="4719" t="s">
        <v>359</v>
      </c>
      <c r="BF98" s="4719" t="s">
        <v>359</v>
      </c>
      <c r="BG98" s="4719" t="s">
        <v>359</v>
      </c>
      <c r="BH98" s="4719" t="s">
        <v>359</v>
      </c>
      <c r="BI98" s="4954">
        <v>1</v>
      </c>
      <c r="BJ98" s="4973">
        <v>291</v>
      </c>
      <c r="BK98" s="4973">
        <v>291</v>
      </c>
      <c r="BL98" s="4606" t="s">
        <v>1157</v>
      </c>
      <c r="BM98" s="4607" t="s">
        <v>359</v>
      </c>
      <c r="BN98" s="4606">
        <v>291</v>
      </c>
      <c r="BO98" s="4606">
        <v>291</v>
      </c>
      <c r="BP98" s="4608" t="s">
        <v>1157</v>
      </c>
      <c r="BQ98" s="4607" t="s">
        <v>359</v>
      </c>
      <c r="BR98" s="4606">
        <v>291</v>
      </c>
      <c r="BS98" s="4605" t="s">
        <v>359</v>
      </c>
      <c r="BT98" s="4608" t="s">
        <v>1157</v>
      </c>
      <c r="BU98" s="4605" t="s">
        <v>359</v>
      </c>
      <c r="BV98" s="4606">
        <v>291</v>
      </c>
      <c r="BW98" s="4605" t="s">
        <v>359</v>
      </c>
      <c r="BX98" s="4608" t="s">
        <v>1157</v>
      </c>
      <c r="BY98" s="4605" t="s">
        <v>359</v>
      </c>
      <c r="BZ98" s="4606">
        <v>291</v>
      </c>
      <c r="CA98" s="4605" t="s">
        <v>359</v>
      </c>
      <c r="CB98" s="4608" t="s">
        <v>1157</v>
      </c>
      <c r="CC98" s="4605" t="s">
        <v>359</v>
      </c>
      <c r="CD98" s="4606">
        <v>291</v>
      </c>
      <c r="CE98" s="4605" t="s">
        <v>359</v>
      </c>
      <c r="CF98" s="4608" t="s">
        <v>1157</v>
      </c>
      <c r="CG98" s="4605" t="s">
        <v>359</v>
      </c>
      <c r="CH98" s="4973">
        <v>291</v>
      </c>
      <c r="CI98" s="4605" t="s">
        <v>359</v>
      </c>
      <c r="CJ98" s="4608" t="s">
        <v>1157</v>
      </c>
      <c r="CK98" s="4605" t="s">
        <v>359</v>
      </c>
      <c r="CL98" s="4974">
        <v>291</v>
      </c>
      <c r="CM98" s="4605" t="s">
        <v>359</v>
      </c>
      <c r="CN98" s="4608" t="s">
        <v>1157</v>
      </c>
      <c r="CO98" s="4605" t="s">
        <v>359</v>
      </c>
      <c r="CP98" s="4973">
        <v>291</v>
      </c>
      <c r="CQ98" s="4605" t="s">
        <v>359</v>
      </c>
      <c r="CR98" s="4608" t="s">
        <v>1157</v>
      </c>
      <c r="CS98" s="4605" t="s">
        <v>359</v>
      </c>
      <c r="CT98" s="4973">
        <v>291</v>
      </c>
      <c r="CU98" s="4605" t="s">
        <v>359</v>
      </c>
      <c r="CV98" s="4608" t="s">
        <v>1157</v>
      </c>
      <c r="CW98" s="4605" t="s">
        <v>359</v>
      </c>
      <c r="CX98" s="4606"/>
      <c r="CY98" s="4605"/>
      <c r="CZ98" s="4608"/>
      <c r="DA98" s="4605"/>
      <c r="DB98" s="4606"/>
      <c r="DC98" s="4605"/>
      <c r="DD98" s="4608"/>
      <c r="DE98" s="4605"/>
      <c r="DF98" s="4606"/>
      <c r="DG98" s="4605"/>
      <c r="DH98" s="4608"/>
      <c r="DI98" s="4605"/>
      <c r="DJ98" s="4606"/>
      <c r="DK98" s="4605"/>
      <c r="DL98" s="4608"/>
      <c r="DM98" s="4605"/>
      <c r="DN98" s="4606"/>
      <c r="DO98" s="4605"/>
      <c r="DP98" s="4608"/>
      <c r="DQ98" s="4605"/>
      <c r="DR98" s="4606"/>
      <c r="DS98" s="4605"/>
      <c r="DT98" s="4608"/>
      <c r="DU98" s="4605"/>
      <c r="DV98" s="4975">
        <f t="shared" si="28"/>
        <v>2910</v>
      </c>
      <c r="DW98" s="4719" t="s">
        <v>205</v>
      </c>
      <c r="DX98" s="4719" t="s">
        <v>780</v>
      </c>
      <c r="DY98" s="4719" t="s">
        <v>1794</v>
      </c>
      <c r="DZ98" s="4719" t="s">
        <v>1795</v>
      </c>
      <c r="EA98" s="4719" t="s">
        <v>1796</v>
      </c>
      <c r="EB98" s="4680" t="s">
        <v>1160</v>
      </c>
      <c r="EC98" s="4719" t="s">
        <v>359</v>
      </c>
      <c r="ED98" s="4719" t="s">
        <v>359</v>
      </c>
      <c r="EE98" s="4719" t="s">
        <v>359</v>
      </c>
      <c r="EF98" s="4719"/>
      <c r="EG98" s="4719"/>
      <c r="EH98" s="4628"/>
    </row>
    <row r="99" spans="1:138" s="4634" customFormat="1" ht="157.5">
      <c r="A99" s="4968" t="s">
        <v>1731</v>
      </c>
      <c r="B99" s="4954">
        <v>0.25</v>
      </c>
      <c r="C99" s="4719" t="s">
        <v>2149</v>
      </c>
      <c r="D99" s="4907">
        <f t="shared" si="22"/>
        <v>6.25E-2</v>
      </c>
      <c r="E99" s="4719" t="s">
        <v>1121</v>
      </c>
      <c r="F99" s="4719" t="s">
        <v>1798</v>
      </c>
      <c r="G99" s="4719" t="s">
        <v>1123</v>
      </c>
      <c r="H99" s="4969" t="s">
        <v>26</v>
      </c>
      <c r="I99" s="4719" t="s">
        <v>437</v>
      </c>
      <c r="J99" s="4719" t="s">
        <v>437</v>
      </c>
      <c r="K99" s="4970">
        <v>45444</v>
      </c>
      <c r="L99" s="4971">
        <v>48578</v>
      </c>
      <c r="M99" s="4719" t="s">
        <v>359</v>
      </c>
      <c r="N99" s="4954">
        <v>0.02</v>
      </c>
      <c r="O99" s="4719" t="s">
        <v>359</v>
      </c>
      <c r="P99" s="4954">
        <v>0.02</v>
      </c>
      <c r="Q99" s="4719" t="s">
        <v>359</v>
      </c>
      <c r="R99" s="4954">
        <v>0.02</v>
      </c>
      <c r="S99" s="4719" t="s">
        <v>359</v>
      </c>
      <c r="T99" s="4954">
        <v>0.02</v>
      </c>
      <c r="U99" s="4719" t="s">
        <v>359</v>
      </c>
      <c r="V99" s="4954">
        <v>0.02</v>
      </c>
      <c r="W99" s="4719" t="s">
        <v>359</v>
      </c>
      <c r="X99" s="4719" t="s">
        <v>359</v>
      </c>
      <c r="Y99" s="4719" t="s">
        <v>359</v>
      </c>
      <c r="Z99" s="4719" t="s">
        <v>359</v>
      </c>
      <c r="AA99" s="4719" t="s">
        <v>359</v>
      </c>
      <c r="AB99" s="4719" t="s">
        <v>359</v>
      </c>
      <c r="AC99" s="4954">
        <v>0.1</v>
      </c>
      <c r="AD99" s="4719" t="s">
        <v>359</v>
      </c>
      <c r="AE99" s="4719" t="s">
        <v>2162</v>
      </c>
      <c r="AF99" s="4907">
        <f t="shared" si="27"/>
        <v>4.464285714285714E-3</v>
      </c>
      <c r="AG99" s="4719" t="s">
        <v>2163</v>
      </c>
      <c r="AH99" s="4719" t="s">
        <v>1801</v>
      </c>
      <c r="AI99" s="4719" t="s">
        <v>702</v>
      </c>
      <c r="AJ99" s="4719" t="s">
        <v>1168</v>
      </c>
      <c r="AK99" s="4719" t="s">
        <v>1802</v>
      </c>
      <c r="AL99" s="4719" t="s">
        <v>26</v>
      </c>
      <c r="AM99" s="4605" t="str">
        <f t="shared" si="25"/>
        <v>NO</v>
      </c>
      <c r="AN99" s="4719" t="s">
        <v>437</v>
      </c>
      <c r="AO99" s="4719" t="s">
        <v>437</v>
      </c>
      <c r="AP99" s="4719"/>
      <c r="AQ99" s="4972">
        <v>45444</v>
      </c>
      <c r="AR99" s="4971">
        <v>48578</v>
      </c>
      <c r="AS99" s="4719">
        <v>1</v>
      </c>
      <c r="AT99" s="4719">
        <v>2</v>
      </c>
      <c r="AU99" s="4719">
        <v>3</v>
      </c>
      <c r="AV99" s="4719">
        <v>4</v>
      </c>
      <c r="AW99" s="4719">
        <v>5</v>
      </c>
      <c r="AX99" s="4719">
        <v>6</v>
      </c>
      <c r="AY99" s="4719">
        <v>7</v>
      </c>
      <c r="AZ99" s="4719">
        <v>8</v>
      </c>
      <c r="BA99" s="4719">
        <v>9</v>
      </c>
      <c r="BB99" s="4719">
        <v>10</v>
      </c>
      <c r="BC99" s="4719" t="s">
        <v>359</v>
      </c>
      <c r="BD99" s="4719" t="s">
        <v>359</v>
      </c>
      <c r="BE99" s="4719" t="s">
        <v>359</v>
      </c>
      <c r="BF99" s="4719" t="s">
        <v>359</v>
      </c>
      <c r="BG99" s="4719" t="s">
        <v>359</v>
      </c>
      <c r="BH99" s="4719" t="s">
        <v>359</v>
      </c>
      <c r="BI99" s="4719">
        <v>10</v>
      </c>
      <c r="BJ99" s="4973">
        <v>20</v>
      </c>
      <c r="BK99" s="4973">
        <v>20</v>
      </c>
      <c r="BL99" s="4606" t="s">
        <v>1787</v>
      </c>
      <c r="BM99" s="4607">
        <v>7571</v>
      </c>
      <c r="BN99" s="4606">
        <v>20</v>
      </c>
      <c r="BO99" s="4606">
        <v>20</v>
      </c>
      <c r="BP99" s="4608" t="s">
        <v>1787</v>
      </c>
      <c r="BQ99" s="4607">
        <v>7571</v>
      </c>
      <c r="BR99" s="4606">
        <v>20</v>
      </c>
      <c r="BS99" s="4605" t="s">
        <v>359</v>
      </c>
      <c r="BT99" s="4608" t="s">
        <v>1787</v>
      </c>
      <c r="BU99" s="4605" t="s">
        <v>359</v>
      </c>
      <c r="BV99" s="4606">
        <v>20</v>
      </c>
      <c r="BW99" s="4605" t="s">
        <v>359</v>
      </c>
      <c r="BX99" s="4608" t="s">
        <v>1787</v>
      </c>
      <c r="BY99" s="4605" t="s">
        <v>359</v>
      </c>
      <c r="BZ99" s="4606">
        <v>20</v>
      </c>
      <c r="CA99" s="4605" t="s">
        <v>359</v>
      </c>
      <c r="CB99" s="4608" t="s">
        <v>1787</v>
      </c>
      <c r="CC99" s="4605" t="s">
        <v>359</v>
      </c>
      <c r="CD99" s="4606">
        <v>20</v>
      </c>
      <c r="CE99" s="4605" t="s">
        <v>359</v>
      </c>
      <c r="CF99" s="4608" t="s">
        <v>1787</v>
      </c>
      <c r="CG99" s="4605" t="s">
        <v>359</v>
      </c>
      <c r="CH99" s="4973">
        <v>20</v>
      </c>
      <c r="CI99" s="4605" t="s">
        <v>359</v>
      </c>
      <c r="CJ99" s="4608" t="s">
        <v>1787</v>
      </c>
      <c r="CK99" s="4605" t="s">
        <v>359</v>
      </c>
      <c r="CL99" s="4974">
        <v>0</v>
      </c>
      <c r="CM99" s="4605" t="s">
        <v>359</v>
      </c>
      <c r="CN99" s="4608" t="s">
        <v>1787</v>
      </c>
      <c r="CO99" s="4605" t="s">
        <v>359</v>
      </c>
      <c r="CP99" s="4973">
        <v>0</v>
      </c>
      <c r="CQ99" s="4605" t="s">
        <v>359</v>
      </c>
      <c r="CR99" s="4608" t="s">
        <v>1787</v>
      </c>
      <c r="CS99" s="4605" t="s">
        <v>359</v>
      </c>
      <c r="CT99" s="4973">
        <v>0</v>
      </c>
      <c r="CU99" s="4605" t="s">
        <v>359</v>
      </c>
      <c r="CV99" s="4608" t="s">
        <v>1787</v>
      </c>
      <c r="CW99" s="4605" t="s">
        <v>359</v>
      </c>
      <c r="CX99" s="4606"/>
      <c r="CY99" s="4605"/>
      <c r="CZ99" s="4608"/>
      <c r="DA99" s="4605"/>
      <c r="DB99" s="4606"/>
      <c r="DC99" s="4605"/>
      <c r="DD99" s="4608"/>
      <c r="DE99" s="4605"/>
      <c r="DF99" s="4606"/>
      <c r="DG99" s="4605"/>
      <c r="DH99" s="4608"/>
      <c r="DI99" s="4605"/>
      <c r="DJ99" s="4606"/>
      <c r="DK99" s="4605"/>
      <c r="DL99" s="4608"/>
      <c r="DM99" s="4605"/>
      <c r="DN99" s="4606"/>
      <c r="DO99" s="4605"/>
      <c r="DP99" s="4608"/>
      <c r="DQ99" s="4605"/>
      <c r="DR99" s="4606"/>
      <c r="DS99" s="4605"/>
      <c r="DT99" s="4608"/>
      <c r="DU99" s="4605"/>
      <c r="DV99" s="4975">
        <f t="shared" si="28"/>
        <v>140</v>
      </c>
      <c r="DW99" s="4719" t="s">
        <v>1148</v>
      </c>
      <c r="DX99" s="4719" t="s">
        <v>1171</v>
      </c>
      <c r="DY99" s="4719" t="s">
        <v>1172</v>
      </c>
      <c r="DZ99" s="4719" t="s">
        <v>1173</v>
      </c>
      <c r="EA99" s="4719">
        <v>3795750</v>
      </c>
      <c r="EB99" s="4620" t="s">
        <v>1174</v>
      </c>
      <c r="EC99" s="4719" t="s">
        <v>359</v>
      </c>
      <c r="ED99" s="4719" t="s">
        <v>359</v>
      </c>
      <c r="EE99" s="4719" t="s">
        <v>359</v>
      </c>
      <c r="EF99" s="4719"/>
      <c r="EG99" s="4719"/>
      <c r="EH99" s="4628"/>
    </row>
    <row r="100" spans="1:138" s="4634" customFormat="1" ht="157.5">
      <c r="A100" s="4968" t="s">
        <v>1731</v>
      </c>
      <c r="B100" s="4954">
        <v>0.25</v>
      </c>
      <c r="C100" s="4719" t="s">
        <v>2149</v>
      </c>
      <c r="D100" s="4907">
        <f t="shared" si="22"/>
        <v>6.25E-2</v>
      </c>
      <c r="E100" s="4719" t="s">
        <v>1121</v>
      </c>
      <c r="F100" s="4719" t="s">
        <v>1784</v>
      </c>
      <c r="G100" s="4719" t="s">
        <v>1123</v>
      </c>
      <c r="H100" s="4969" t="s">
        <v>26</v>
      </c>
      <c r="I100" s="4719" t="s">
        <v>437</v>
      </c>
      <c r="J100" s="4719" t="s">
        <v>437</v>
      </c>
      <c r="K100" s="4970">
        <v>45444</v>
      </c>
      <c r="L100" s="4971">
        <v>48578</v>
      </c>
      <c r="M100" s="4719" t="s">
        <v>359</v>
      </c>
      <c r="N100" s="4954">
        <v>0.02</v>
      </c>
      <c r="O100" s="4719" t="s">
        <v>359</v>
      </c>
      <c r="P100" s="4954">
        <v>0.02</v>
      </c>
      <c r="Q100" s="4719" t="s">
        <v>359</v>
      </c>
      <c r="R100" s="4954">
        <v>0.02</v>
      </c>
      <c r="S100" s="4719" t="s">
        <v>359</v>
      </c>
      <c r="T100" s="4954">
        <v>0.02</v>
      </c>
      <c r="U100" s="4719" t="s">
        <v>359</v>
      </c>
      <c r="V100" s="4954">
        <v>0.02</v>
      </c>
      <c r="W100" s="4719" t="s">
        <v>359</v>
      </c>
      <c r="X100" s="4719" t="s">
        <v>359</v>
      </c>
      <c r="Y100" s="4719" t="s">
        <v>359</v>
      </c>
      <c r="Z100" s="4719" t="s">
        <v>359</v>
      </c>
      <c r="AA100" s="4719" t="s">
        <v>359</v>
      </c>
      <c r="AB100" s="4719" t="s">
        <v>359</v>
      </c>
      <c r="AC100" s="4954">
        <v>0.1</v>
      </c>
      <c r="AD100" s="4719" t="s">
        <v>359</v>
      </c>
      <c r="AE100" s="4719" t="s">
        <v>2164</v>
      </c>
      <c r="AF100" s="4907">
        <f t="shared" si="27"/>
        <v>4.464285714285714E-3</v>
      </c>
      <c r="AG100" s="4719" t="s">
        <v>2165</v>
      </c>
      <c r="AH100" s="4719" t="s">
        <v>1805</v>
      </c>
      <c r="AI100" s="4719" t="s">
        <v>1367</v>
      </c>
      <c r="AJ100" s="4719" t="s">
        <v>1178</v>
      </c>
      <c r="AK100" s="4719" t="s">
        <v>1802</v>
      </c>
      <c r="AL100" s="4719" t="s">
        <v>1270</v>
      </c>
      <c r="AM100" s="4605" t="str">
        <f t="shared" si="25"/>
        <v>NO</v>
      </c>
      <c r="AN100" s="4719" t="s">
        <v>437</v>
      </c>
      <c r="AO100" s="4719" t="s">
        <v>437</v>
      </c>
      <c r="AP100" s="4719"/>
      <c r="AQ100" s="4972">
        <v>45444</v>
      </c>
      <c r="AR100" s="4971">
        <v>48578</v>
      </c>
      <c r="AS100" s="4719">
        <v>1</v>
      </c>
      <c r="AT100" s="4719">
        <v>1</v>
      </c>
      <c r="AU100" s="4719">
        <v>1</v>
      </c>
      <c r="AV100" s="4719">
        <v>1</v>
      </c>
      <c r="AW100" s="4719">
        <v>1</v>
      </c>
      <c r="AX100" s="4719">
        <v>1</v>
      </c>
      <c r="AY100" s="4719">
        <v>1</v>
      </c>
      <c r="AZ100" s="4719">
        <v>1</v>
      </c>
      <c r="BA100" s="4719">
        <v>1</v>
      </c>
      <c r="BB100" s="4719">
        <v>1</v>
      </c>
      <c r="BC100" s="4719" t="s">
        <v>359</v>
      </c>
      <c r="BD100" s="4719" t="s">
        <v>359</v>
      </c>
      <c r="BE100" s="4719" t="s">
        <v>359</v>
      </c>
      <c r="BF100" s="4719" t="s">
        <v>359</v>
      </c>
      <c r="BG100" s="4719" t="s">
        <v>359</v>
      </c>
      <c r="BH100" s="4719" t="s">
        <v>359</v>
      </c>
      <c r="BI100" s="4719">
        <v>1</v>
      </c>
      <c r="BJ100" s="4973">
        <v>5</v>
      </c>
      <c r="BK100" s="4973">
        <v>5</v>
      </c>
      <c r="BL100" s="4606" t="s">
        <v>574</v>
      </c>
      <c r="BM100" s="4607">
        <v>7619</v>
      </c>
      <c r="BN100" s="4606">
        <v>5</v>
      </c>
      <c r="BO100" s="4606">
        <v>5</v>
      </c>
      <c r="BP100" s="4608" t="s">
        <v>574</v>
      </c>
      <c r="BQ100" s="4607">
        <v>7619</v>
      </c>
      <c r="BR100" s="4606">
        <v>5</v>
      </c>
      <c r="BS100" s="4605" t="s">
        <v>359</v>
      </c>
      <c r="BT100" s="4608" t="s">
        <v>574</v>
      </c>
      <c r="BU100" s="4605" t="s">
        <v>359</v>
      </c>
      <c r="BV100" s="4606">
        <v>5</v>
      </c>
      <c r="BW100" s="4605" t="s">
        <v>359</v>
      </c>
      <c r="BX100" s="4608" t="s">
        <v>574</v>
      </c>
      <c r="BY100" s="4605" t="s">
        <v>359</v>
      </c>
      <c r="BZ100" s="4606">
        <v>5</v>
      </c>
      <c r="CA100" s="4605" t="s">
        <v>359</v>
      </c>
      <c r="CB100" s="4608" t="s">
        <v>574</v>
      </c>
      <c r="CC100" s="4605" t="s">
        <v>359</v>
      </c>
      <c r="CD100" s="4606">
        <v>5</v>
      </c>
      <c r="CE100" s="4605" t="s">
        <v>359</v>
      </c>
      <c r="CF100" s="4608" t="s">
        <v>574</v>
      </c>
      <c r="CG100" s="4605" t="s">
        <v>359</v>
      </c>
      <c r="CH100" s="4973">
        <v>5</v>
      </c>
      <c r="CI100" s="4605" t="s">
        <v>359</v>
      </c>
      <c r="CJ100" s="4608" t="s">
        <v>574</v>
      </c>
      <c r="CK100" s="4605" t="s">
        <v>359</v>
      </c>
      <c r="CL100" s="4974">
        <v>0</v>
      </c>
      <c r="CM100" s="4605" t="s">
        <v>359</v>
      </c>
      <c r="CN100" s="4608" t="s">
        <v>574</v>
      </c>
      <c r="CO100" s="4605" t="s">
        <v>359</v>
      </c>
      <c r="CP100" s="4973">
        <v>0</v>
      </c>
      <c r="CQ100" s="4605" t="s">
        <v>359</v>
      </c>
      <c r="CR100" s="4608" t="s">
        <v>574</v>
      </c>
      <c r="CS100" s="4605" t="s">
        <v>359</v>
      </c>
      <c r="CT100" s="4973">
        <v>0</v>
      </c>
      <c r="CU100" s="4605" t="s">
        <v>359</v>
      </c>
      <c r="CV100" s="4608" t="s">
        <v>574</v>
      </c>
      <c r="CW100" s="4605" t="s">
        <v>359</v>
      </c>
      <c r="CX100" s="4606"/>
      <c r="CY100" s="4605"/>
      <c r="CZ100" s="4608"/>
      <c r="DA100" s="4605"/>
      <c r="DB100" s="4606"/>
      <c r="DC100" s="4605"/>
      <c r="DD100" s="4608"/>
      <c r="DE100" s="4605"/>
      <c r="DF100" s="4606"/>
      <c r="DG100" s="4605"/>
      <c r="DH100" s="4608"/>
      <c r="DI100" s="4605"/>
      <c r="DJ100" s="4606"/>
      <c r="DK100" s="4605"/>
      <c r="DL100" s="4608"/>
      <c r="DM100" s="4605"/>
      <c r="DN100" s="4606"/>
      <c r="DO100" s="4605"/>
      <c r="DP100" s="4608"/>
      <c r="DQ100" s="4605"/>
      <c r="DR100" s="4606"/>
      <c r="DS100" s="4605"/>
      <c r="DT100" s="4608"/>
      <c r="DU100" s="4605"/>
      <c r="DV100" s="4975">
        <f t="shared" si="28"/>
        <v>35</v>
      </c>
      <c r="DW100" s="4719" t="s">
        <v>1148</v>
      </c>
      <c r="DX100" s="4719" t="s">
        <v>1171</v>
      </c>
      <c r="DY100" s="4719" t="s">
        <v>1179</v>
      </c>
      <c r="DZ100" s="4719" t="s">
        <v>1180</v>
      </c>
      <c r="EA100" s="4719">
        <v>3795750</v>
      </c>
      <c r="EB100" s="4620" t="s">
        <v>1181</v>
      </c>
      <c r="EC100" s="4719" t="s">
        <v>359</v>
      </c>
      <c r="ED100" s="4719" t="s">
        <v>359</v>
      </c>
      <c r="EE100" s="4719" t="s">
        <v>359</v>
      </c>
      <c r="EF100" s="4719"/>
      <c r="EG100" s="4719"/>
      <c r="EH100" s="4628"/>
    </row>
    <row r="101" spans="1:138" s="4634" customFormat="1" ht="94.5">
      <c r="A101" s="4968" t="s">
        <v>1731</v>
      </c>
      <c r="B101" s="4954">
        <v>0.25</v>
      </c>
      <c r="C101" s="4719" t="s">
        <v>2149</v>
      </c>
      <c r="D101" s="4907">
        <f t="shared" si="22"/>
        <v>6.25E-2</v>
      </c>
      <c r="E101" s="4719" t="s">
        <v>1121</v>
      </c>
      <c r="F101" s="4719" t="s">
        <v>1774</v>
      </c>
      <c r="G101" s="4719" t="s">
        <v>1123</v>
      </c>
      <c r="H101" s="4969" t="s">
        <v>26</v>
      </c>
      <c r="I101" s="4719" t="s">
        <v>437</v>
      </c>
      <c r="J101" s="4719" t="s">
        <v>437</v>
      </c>
      <c r="K101" s="4970">
        <v>45444</v>
      </c>
      <c r="L101" s="4971">
        <v>48578</v>
      </c>
      <c r="M101" s="4719" t="s">
        <v>359</v>
      </c>
      <c r="N101" s="4954">
        <v>0.02</v>
      </c>
      <c r="O101" s="4719" t="s">
        <v>359</v>
      </c>
      <c r="P101" s="4954">
        <v>0.02</v>
      </c>
      <c r="Q101" s="4719" t="s">
        <v>359</v>
      </c>
      <c r="R101" s="4954">
        <v>0.02</v>
      </c>
      <c r="S101" s="4719" t="s">
        <v>359</v>
      </c>
      <c r="T101" s="4954">
        <v>0.02</v>
      </c>
      <c r="U101" s="4719" t="s">
        <v>359</v>
      </c>
      <c r="V101" s="4954">
        <v>0.02</v>
      </c>
      <c r="W101" s="4719" t="s">
        <v>359</v>
      </c>
      <c r="X101" s="4719" t="s">
        <v>359</v>
      </c>
      <c r="Y101" s="4719" t="s">
        <v>359</v>
      </c>
      <c r="Z101" s="4719" t="s">
        <v>359</v>
      </c>
      <c r="AA101" s="4719" t="s">
        <v>359</v>
      </c>
      <c r="AB101" s="4719" t="s">
        <v>359</v>
      </c>
      <c r="AC101" s="4954">
        <v>0.1</v>
      </c>
      <c r="AD101" s="4719" t="s">
        <v>359</v>
      </c>
      <c r="AE101" s="4719" t="s">
        <v>2166</v>
      </c>
      <c r="AF101" s="4907">
        <f t="shared" si="27"/>
        <v>4.464285714285714E-3</v>
      </c>
      <c r="AG101" s="4719" t="s">
        <v>1183</v>
      </c>
      <c r="AH101" s="4719" t="s">
        <v>1184</v>
      </c>
      <c r="AI101" s="4719" t="s">
        <v>702</v>
      </c>
      <c r="AJ101" s="4719" t="s">
        <v>1742</v>
      </c>
      <c r="AK101" s="4719" t="s">
        <v>1</v>
      </c>
      <c r="AL101" s="4903" t="s">
        <v>20</v>
      </c>
      <c r="AM101" s="4605" t="str">
        <f t="shared" si="25"/>
        <v>NO</v>
      </c>
      <c r="AN101" s="4719" t="s">
        <v>437</v>
      </c>
      <c r="AO101" s="4719" t="s">
        <v>437</v>
      </c>
      <c r="AP101" s="4719"/>
      <c r="AQ101" s="4972">
        <v>45444</v>
      </c>
      <c r="AR101" s="4971">
        <v>48578</v>
      </c>
      <c r="AS101" s="4978">
        <v>0.1</v>
      </c>
      <c r="AT101" s="4978">
        <v>0.1</v>
      </c>
      <c r="AU101" s="4978">
        <v>0.1</v>
      </c>
      <c r="AV101" s="4978">
        <v>0.1</v>
      </c>
      <c r="AW101" s="4978">
        <v>0.1</v>
      </c>
      <c r="AX101" s="4978">
        <v>0.1</v>
      </c>
      <c r="AY101" s="4978">
        <v>0.1</v>
      </c>
      <c r="AZ101" s="4978">
        <v>0.1</v>
      </c>
      <c r="BA101" s="4978">
        <v>0.1</v>
      </c>
      <c r="BB101" s="4978">
        <v>0.1</v>
      </c>
      <c r="BC101" s="4719" t="s">
        <v>359</v>
      </c>
      <c r="BD101" s="4719" t="s">
        <v>359</v>
      </c>
      <c r="BE101" s="4719" t="s">
        <v>359</v>
      </c>
      <c r="BF101" s="4719" t="s">
        <v>359</v>
      </c>
      <c r="BG101" s="4719" t="s">
        <v>359</v>
      </c>
      <c r="BH101" s="4719" t="s">
        <v>359</v>
      </c>
      <c r="BI101" s="4954">
        <v>1</v>
      </c>
      <c r="BJ101" s="4973">
        <v>218</v>
      </c>
      <c r="BK101" s="4973">
        <v>218</v>
      </c>
      <c r="BL101" s="4606" t="s">
        <v>574</v>
      </c>
      <c r="BM101" s="4607">
        <v>7868</v>
      </c>
      <c r="BN101" s="4606">
        <v>218</v>
      </c>
      <c r="BO101" s="4606">
        <v>218</v>
      </c>
      <c r="BP101" s="4608" t="s">
        <v>574</v>
      </c>
      <c r="BQ101" s="4607">
        <v>7868</v>
      </c>
      <c r="BR101" s="4606">
        <v>218</v>
      </c>
      <c r="BS101" s="4605" t="s">
        <v>359</v>
      </c>
      <c r="BT101" s="4608" t="s">
        <v>574</v>
      </c>
      <c r="BU101" s="4605" t="s">
        <v>359</v>
      </c>
      <c r="BV101" s="4606">
        <v>218</v>
      </c>
      <c r="BW101" s="4605" t="s">
        <v>359</v>
      </c>
      <c r="BX101" s="4608" t="s">
        <v>574</v>
      </c>
      <c r="BY101" s="4605" t="s">
        <v>359</v>
      </c>
      <c r="BZ101" s="4606">
        <v>218</v>
      </c>
      <c r="CA101" s="4605" t="s">
        <v>359</v>
      </c>
      <c r="CB101" s="4608" t="s">
        <v>574</v>
      </c>
      <c r="CC101" s="4605" t="s">
        <v>359</v>
      </c>
      <c r="CD101" s="4606">
        <v>218</v>
      </c>
      <c r="CE101" s="4605" t="s">
        <v>359</v>
      </c>
      <c r="CF101" s="4608" t="s">
        <v>574</v>
      </c>
      <c r="CG101" s="4605" t="s">
        <v>359</v>
      </c>
      <c r="CH101" s="4973">
        <v>218</v>
      </c>
      <c r="CI101" s="4605" t="s">
        <v>359</v>
      </c>
      <c r="CJ101" s="4608" t="s">
        <v>574</v>
      </c>
      <c r="CK101" s="4605" t="s">
        <v>359</v>
      </c>
      <c r="CL101" s="4974">
        <v>218</v>
      </c>
      <c r="CM101" s="4605" t="s">
        <v>359</v>
      </c>
      <c r="CN101" s="4608" t="s">
        <v>574</v>
      </c>
      <c r="CO101" s="4605" t="s">
        <v>359</v>
      </c>
      <c r="CP101" s="4973">
        <v>218</v>
      </c>
      <c r="CQ101" s="4605" t="s">
        <v>359</v>
      </c>
      <c r="CR101" s="4608" t="s">
        <v>574</v>
      </c>
      <c r="CS101" s="4605" t="s">
        <v>359</v>
      </c>
      <c r="CT101" s="4973">
        <v>218</v>
      </c>
      <c r="CU101" s="4605" t="s">
        <v>359</v>
      </c>
      <c r="CV101" s="4608" t="s">
        <v>574</v>
      </c>
      <c r="CW101" s="4605" t="s">
        <v>359</v>
      </c>
      <c r="CX101" s="4606"/>
      <c r="CY101" s="4605"/>
      <c r="CZ101" s="4608"/>
      <c r="DA101" s="4605"/>
      <c r="DB101" s="4606"/>
      <c r="DC101" s="4605"/>
      <c r="DD101" s="4608"/>
      <c r="DE101" s="4605"/>
      <c r="DF101" s="4606"/>
      <c r="DG101" s="4605"/>
      <c r="DH101" s="4608"/>
      <c r="DI101" s="4605"/>
      <c r="DJ101" s="4606"/>
      <c r="DK101" s="4605"/>
      <c r="DL101" s="4608"/>
      <c r="DM101" s="4605"/>
      <c r="DN101" s="4606"/>
      <c r="DO101" s="4605"/>
      <c r="DP101" s="4608"/>
      <c r="DQ101" s="4605"/>
      <c r="DR101" s="4606"/>
      <c r="DS101" s="4605"/>
      <c r="DT101" s="4608"/>
      <c r="DU101" s="4605"/>
      <c r="DV101" s="4975">
        <f t="shared" si="28"/>
        <v>2180</v>
      </c>
      <c r="DW101" s="4903" t="s">
        <v>1069</v>
      </c>
      <c r="DX101" s="4719" t="s">
        <v>1070</v>
      </c>
      <c r="DY101" s="4719" t="s">
        <v>1186</v>
      </c>
      <c r="DZ101" s="4903" t="s">
        <v>1187</v>
      </c>
      <c r="EA101" s="4903">
        <v>6013813000</v>
      </c>
      <c r="EB101" s="4619" t="s">
        <v>1188</v>
      </c>
      <c r="EC101" s="4719" t="s">
        <v>359</v>
      </c>
      <c r="ED101" s="4719" t="s">
        <v>359</v>
      </c>
      <c r="EE101" s="4719" t="s">
        <v>359</v>
      </c>
      <c r="EF101" s="4719"/>
      <c r="EG101" s="4903"/>
      <c r="EH101" s="4628"/>
    </row>
    <row r="102" spans="1:138" s="4634" customFormat="1" ht="94.5">
      <c r="A102" s="4968" t="s">
        <v>1731</v>
      </c>
      <c r="B102" s="4954">
        <v>0.25</v>
      </c>
      <c r="C102" s="4719" t="s">
        <v>2149</v>
      </c>
      <c r="D102" s="4907">
        <f t="shared" si="22"/>
        <v>6.25E-2</v>
      </c>
      <c r="E102" s="4719" t="s">
        <v>1121</v>
      </c>
      <c r="F102" s="4719" t="s">
        <v>1769</v>
      </c>
      <c r="G102" s="4719" t="s">
        <v>1123</v>
      </c>
      <c r="H102" s="4969" t="s">
        <v>26</v>
      </c>
      <c r="I102" s="4719" t="s">
        <v>437</v>
      </c>
      <c r="J102" s="4719" t="s">
        <v>437</v>
      </c>
      <c r="K102" s="4970">
        <v>45444</v>
      </c>
      <c r="L102" s="4971">
        <v>48578</v>
      </c>
      <c r="M102" s="4719" t="s">
        <v>359</v>
      </c>
      <c r="N102" s="4954">
        <v>0.02</v>
      </c>
      <c r="O102" s="4719" t="s">
        <v>359</v>
      </c>
      <c r="P102" s="4954">
        <v>0.02</v>
      </c>
      <c r="Q102" s="4719" t="s">
        <v>359</v>
      </c>
      <c r="R102" s="4954">
        <v>0.02</v>
      </c>
      <c r="S102" s="4719" t="s">
        <v>359</v>
      </c>
      <c r="T102" s="4954">
        <v>0.02</v>
      </c>
      <c r="U102" s="4719" t="s">
        <v>359</v>
      </c>
      <c r="V102" s="4954">
        <v>0.02</v>
      </c>
      <c r="W102" s="4719" t="s">
        <v>359</v>
      </c>
      <c r="X102" s="4719" t="s">
        <v>359</v>
      </c>
      <c r="Y102" s="4719" t="s">
        <v>359</v>
      </c>
      <c r="Z102" s="4719" t="s">
        <v>359</v>
      </c>
      <c r="AA102" s="4719" t="s">
        <v>359</v>
      </c>
      <c r="AB102" s="4719" t="s">
        <v>359</v>
      </c>
      <c r="AC102" s="4954">
        <v>0.1</v>
      </c>
      <c r="AD102" s="4719" t="s">
        <v>359</v>
      </c>
      <c r="AE102" s="4719" t="s">
        <v>2167</v>
      </c>
      <c r="AF102" s="4907">
        <f t="shared" si="27"/>
        <v>4.464285714285714E-3</v>
      </c>
      <c r="AG102" s="4719" t="s">
        <v>1190</v>
      </c>
      <c r="AH102" s="4719" t="s">
        <v>1191</v>
      </c>
      <c r="AI102" s="4719" t="s">
        <v>702</v>
      </c>
      <c r="AJ102" s="4719" t="s">
        <v>1742</v>
      </c>
      <c r="AK102" s="4719" t="s">
        <v>1807</v>
      </c>
      <c r="AL102" s="4903" t="s">
        <v>20</v>
      </c>
      <c r="AM102" s="4605" t="str">
        <f t="shared" si="25"/>
        <v>NO</v>
      </c>
      <c r="AN102" s="4719" t="s">
        <v>437</v>
      </c>
      <c r="AO102" s="4719" t="s">
        <v>437</v>
      </c>
      <c r="AP102" s="4719"/>
      <c r="AQ102" s="4972">
        <v>45444</v>
      </c>
      <c r="AR102" s="4971">
        <v>48578</v>
      </c>
      <c r="AS102" s="4903" t="s">
        <v>359</v>
      </c>
      <c r="AT102" s="4903" t="s">
        <v>359</v>
      </c>
      <c r="AU102" s="4719">
        <v>12</v>
      </c>
      <c r="AV102" s="4719">
        <v>12</v>
      </c>
      <c r="AW102" s="4719">
        <v>12</v>
      </c>
      <c r="AX102" s="4719">
        <v>12</v>
      </c>
      <c r="AY102" s="4719">
        <v>12</v>
      </c>
      <c r="AZ102" s="4719">
        <v>12</v>
      </c>
      <c r="BA102" s="4719">
        <v>12</v>
      </c>
      <c r="BB102" s="4719">
        <v>16</v>
      </c>
      <c r="BC102" s="4719" t="s">
        <v>359</v>
      </c>
      <c r="BD102" s="4719" t="s">
        <v>359</v>
      </c>
      <c r="BE102" s="4719" t="s">
        <v>359</v>
      </c>
      <c r="BF102" s="4719" t="s">
        <v>359</v>
      </c>
      <c r="BG102" s="4719" t="s">
        <v>359</v>
      </c>
      <c r="BH102" s="4719" t="s">
        <v>359</v>
      </c>
      <c r="BI102" s="4719">
        <v>100</v>
      </c>
      <c r="BJ102" s="4973"/>
      <c r="BK102" s="4973"/>
      <c r="BL102" s="4606" t="s">
        <v>359</v>
      </c>
      <c r="BM102" s="4607" t="s">
        <v>359</v>
      </c>
      <c r="BN102" s="4606"/>
      <c r="BO102" s="4606"/>
      <c r="BP102" s="4608" t="s">
        <v>359</v>
      </c>
      <c r="BQ102" s="4607" t="s">
        <v>359</v>
      </c>
      <c r="BR102" s="4606">
        <v>100</v>
      </c>
      <c r="BS102" s="4605" t="s">
        <v>359</v>
      </c>
      <c r="BT102" s="4608" t="s">
        <v>2294</v>
      </c>
      <c r="BU102" s="4605" t="s">
        <v>359</v>
      </c>
      <c r="BV102" s="4606">
        <v>100</v>
      </c>
      <c r="BW102" s="4605" t="s">
        <v>359</v>
      </c>
      <c r="BX102" s="4608" t="s">
        <v>2294</v>
      </c>
      <c r="BY102" s="4605" t="s">
        <v>359</v>
      </c>
      <c r="BZ102" s="4606">
        <v>100</v>
      </c>
      <c r="CA102" s="4605" t="s">
        <v>359</v>
      </c>
      <c r="CB102" s="4608" t="s">
        <v>2294</v>
      </c>
      <c r="CC102" s="4605" t="s">
        <v>359</v>
      </c>
      <c r="CD102" s="4606">
        <v>100</v>
      </c>
      <c r="CE102" s="4605" t="s">
        <v>359</v>
      </c>
      <c r="CF102" s="4608" t="s">
        <v>2294</v>
      </c>
      <c r="CG102" s="4605" t="s">
        <v>359</v>
      </c>
      <c r="CH102" s="4973">
        <v>100</v>
      </c>
      <c r="CI102" s="4605" t="s">
        <v>359</v>
      </c>
      <c r="CJ102" s="4608" t="s">
        <v>2294</v>
      </c>
      <c r="CK102" s="4605" t="s">
        <v>359</v>
      </c>
      <c r="CL102" s="4974">
        <v>100</v>
      </c>
      <c r="CM102" s="4605" t="s">
        <v>359</v>
      </c>
      <c r="CN102" s="4608" t="s">
        <v>2294</v>
      </c>
      <c r="CO102" s="4605" t="s">
        <v>359</v>
      </c>
      <c r="CP102" s="4973">
        <v>100</v>
      </c>
      <c r="CQ102" s="4605" t="s">
        <v>359</v>
      </c>
      <c r="CR102" s="4608" t="s">
        <v>2294</v>
      </c>
      <c r="CS102" s="4605" t="s">
        <v>359</v>
      </c>
      <c r="CT102" s="4973">
        <v>100</v>
      </c>
      <c r="CU102" s="4605" t="s">
        <v>359</v>
      </c>
      <c r="CV102" s="4608" t="s">
        <v>2294</v>
      </c>
      <c r="CW102" s="4605" t="s">
        <v>359</v>
      </c>
      <c r="CX102" s="4606"/>
      <c r="CY102" s="4605"/>
      <c r="CZ102" s="4608"/>
      <c r="DA102" s="4605"/>
      <c r="DB102" s="4606"/>
      <c r="DC102" s="4605"/>
      <c r="DD102" s="4608"/>
      <c r="DE102" s="4605"/>
      <c r="DF102" s="4606"/>
      <c r="DG102" s="4605"/>
      <c r="DH102" s="4608"/>
      <c r="DI102" s="4605"/>
      <c r="DJ102" s="4606"/>
      <c r="DK102" s="4605"/>
      <c r="DL102" s="4608"/>
      <c r="DM102" s="4605"/>
      <c r="DN102" s="4606"/>
      <c r="DO102" s="4605"/>
      <c r="DP102" s="4608"/>
      <c r="DQ102" s="4605"/>
      <c r="DR102" s="4606"/>
      <c r="DS102" s="4605"/>
      <c r="DT102" s="4608"/>
      <c r="DU102" s="4605"/>
      <c r="DV102" s="4975">
        <f t="shared" si="28"/>
        <v>800</v>
      </c>
      <c r="DW102" s="4903" t="s">
        <v>1069</v>
      </c>
      <c r="DX102" s="4719" t="s">
        <v>1070</v>
      </c>
      <c r="DY102" s="4719" t="s">
        <v>1186</v>
      </c>
      <c r="DZ102" s="4903" t="s">
        <v>1187</v>
      </c>
      <c r="EA102" s="4903">
        <v>6013813000</v>
      </c>
      <c r="EB102" s="4619" t="s">
        <v>1188</v>
      </c>
      <c r="EC102" s="4719" t="s">
        <v>359</v>
      </c>
      <c r="ED102" s="4719" t="s">
        <v>359</v>
      </c>
      <c r="EE102" s="4719" t="s">
        <v>359</v>
      </c>
      <c r="EF102" s="4903"/>
      <c r="EG102" s="4903"/>
      <c r="EH102" s="4628"/>
    </row>
    <row r="103" spans="1:138" s="4634" customFormat="1" ht="141.75">
      <c r="A103" s="4968" t="s">
        <v>1731</v>
      </c>
      <c r="B103" s="4954">
        <v>0.25</v>
      </c>
      <c r="C103" s="4719" t="s">
        <v>2149</v>
      </c>
      <c r="D103" s="4907">
        <f t="shared" si="22"/>
        <v>6.25E-2</v>
      </c>
      <c r="E103" s="4719" t="s">
        <v>1121</v>
      </c>
      <c r="F103" s="4719" t="s">
        <v>1784</v>
      </c>
      <c r="G103" s="4719" t="s">
        <v>1123</v>
      </c>
      <c r="H103" s="4969" t="s">
        <v>26</v>
      </c>
      <c r="I103" s="4719" t="s">
        <v>437</v>
      </c>
      <c r="J103" s="4719" t="s">
        <v>437</v>
      </c>
      <c r="K103" s="4970">
        <v>45444</v>
      </c>
      <c r="L103" s="4971">
        <v>48578</v>
      </c>
      <c r="M103" s="4719" t="s">
        <v>359</v>
      </c>
      <c r="N103" s="4954">
        <v>0.02</v>
      </c>
      <c r="O103" s="4719" t="s">
        <v>359</v>
      </c>
      <c r="P103" s="4954">
        <v>0.02</v>
      </c>
      <c r="Q103" s="4719" t="s">
        <v>359</v>
      </c>
      <c r="R103" s="4954">
        <v>0.02</v>
      </c>
      <c r="S103" s="4719" t="s">
        <v>359</v>
      </c>
      <c r="T103" s="4954">
        <v>0.02</v>
      </c>
      <c r="U103" s="4719" t="s">
        <v>359</v>
      </c>
      <c r="V103" s="4954">
        <v>0.02</v>
      </c>
      <c r="W103" s="4719" t="s">
        <v>359</v>
      </c>
      <c r="X103" s="4719" t="s">
        <v>359</v>
      </c>
      <c r="Y103" s="4719" t="s">
        <v>359</v>
      </c>
      <c r="Z103" s="4719" t="s">
        <v>359</v>
      </c>
      <c r="AA103" s="4719" t="s">
        <v>359</v>
      </c>
      <c r="AB103" s="4719" t="s">
        <v>359</v>
      </c>
      <c r="AC103" s="4954">
        <v>0.1</v>
      </c>
      <c r="AD103" s="4719" t="s">
        <v>359</v>
      </c>
      <c r="AE103" s="4719" t="s">
        <v>2168</v>
      </c>
      <c r="AF103" s="4907">
        <f t="shared" si="27"/>
        <v>4.464285714285714E-3</v>
      </c>
      <c r="AG103" s="4719" t="s">
        <v>2169</v>
      </c>
      <c r="AH103" s="4719" t="s">
        <v>1195</v>
      </c>
      <c r="AI103" s="4719" t="s">
        <v>702</v>
      </c>
      <c r="AJ103" s="4719" t="s">
        <v>1810</v>
      </c>
      <c r="AK103" s="4719" t="s">
        <v>1196</v>
      </c>
      <c r="AL103" s="4903" t="s">
        <v>26</v>
      </c>
      <c r="AM103" s="4605" t="str">
        <f t="shared" si="25"/>
        <v>SI</v>
      </c>
      <c r="AN103" s="4903">
        <v>504</v>
      </c>
      <c r="AO103" s="4719" t="s">
        <v>437</v>
      </c>
      <c r="AP103" s="4719"/>
      <c r="AQ103" s="4972">
        <v>45444</v>
      </c>
      <c r="AR103" s="4971">
        <v>48578</v>
      </c>
      <c r="AS103" s="4903">
        <v>1500</v>
      </c>
      <c r="AT103" s="4903">
        <v>3500</v>
      </c>
      <c r="AU103" s="4903">
        <v>5500</v>
      </c>
      <c r="AV103" s="4903">
        <v>7500</v>
      </c>
      <c r="AW103" s="4903">
        <v>9500</v>
      </c>
      <c r="AX103" s="4903">
        <v>11500</v>
      </c>
      <c r="AY103" s="4903">
        <v>13500</v>
      </c>
      <c r="AZ103" s="4903">
        <v>15500</v>
      </c>
      <c r="BA103" s="4903">
        <v>17500</v>
      </c>
      <c r="BB103" s="4903">
        <v>19500</v>
      </c>
      <c r="BC103" s="4719" t="s">
        <v>359</v>
      </c>
      <c r="BD103" s="4719" t="s">
        <v>359</v>
      </c>
      <c r="BE103" s="4719" t="s">
        <v>359</v>
      </c>
      <c r="BF103" s="4719" t="s">
        <v>359</v>
      </c>
      <c r="BG103" s="4719" t="s">
        <v>359</v>
      </c>
      <c r="BH103" s="4719" t="s">
        <v>359</v>
      </c>
      <c r="BI103" s="4719">
        <v>19500</v>
      </c>
      <c r="BJ103" s="4973">
        <v>103</v>
      </c>
      <c r="BK103" s="4973">
        <v>103</v>
      </c>
      <c r="BL103" s="4606" t="s">
        <v>574</v>
      </c>
      <c r="BM103" s="4607">
        <v>7868</v>
      </c>
      <c r="BN103" s="4606">
        <v>103</v>
      </c>
      <c r="BO103" s="4606">
        <v>103</v>
      </c>
      <c r="BP103" s="4608" t="s">
        <v>574</v>
      </c>
      <c r="BQ103" s="4607">
        <v>7868</v>
      </c>
      <c r="BR103" s="4606">
        <v>103</v>
      </c>
      <c r="BS103" s="4605" t="s">
        <v>359</v>
      </c>
      <c r="BT103" s="4608" t="s">
        <v>574</v>
      </c>
      <c r="BU103" s="4605" t="s">
        <v>359</v>
      </c>
      <c r="BV103" s="4606">
        <v>103</v>
      </c>
      <c r="BW103" s="4605" t="s">
        <v>359</v>
      </c>
      <c r="BX103" s="4608" t="s">
        <v>574</v>
      </c>
      <c r="BY103" s="4605" t="s">
        <v>359</v>
      </c>
      <c r="BZ103" s="4606">
        <v>103</v>
      </c>
      <c r="CA103" s="4605" t="s">
        <v>359</v>
      </c>
      <c r="CB103" s="4608" t="s">
        <v>574</v>
      </c>
      <c r="CC103" s="4605" t="s">
        <v>359</v>
      </c>
      <c r="CD103" s="4606">
        <v>103</v>
      </c>
      <c r="CE103" s="4605" t="s">
        <v>359</v>
      </c>
      <c r="CF103" s="4608" t="s">
        <v>574</v>
      </c>
      <c r="CG103" s="4605" t="s">
        <v>359</v>
      </c>
      <c r="CH103" s="4973">
        <v>103</v>
      </c>
      <c r="CI103" s="4605" t="s">
        <v>359</v>
      </c>
      <c r="CJ103" s="4608" t="s">
        <v>574</v>
      </c>
      <c r="CK103" s="4605" t="s">
        <v>359</v>
      </c>
      <c r="CL103" s="4974">
        <v>103</v>
      </c>
      <c r="CM103" s="4605" t="s">
        <v>359</v>
      </c>
      <c r="CN103" s="4608" t="s">
        <v>574</v>
      </c>
      <c r="CO103" s="4605" t="s">
        <v>359</v>
      </c>
      <c r="CP103" s="4973">
        <v>103</v>
      </c>
      <c r="CQ103" s="4605" t="s">
        <v>359</v>
      </c>
      <c r="CR103" s="4608" t="s">
        <v>574</v>
      </c>
      <c r="CS103" s="4605" t="s">
        <v>359</v>
      </c>
      <c r="CT103" s="4973">
        <v>103</v>
      </c>
      <c r="CU103" s="4605" t="s">
        <v>359</v>
      </c>
      <c r="CV103" s="4608" t="s">
        <v>574</v>
      </c>
      <c r="CW103" s="4605" t="s">
        <v>359</v>
      </c>
      <c r="CX103" s="4606"/>
      <c r="CY103" s="4605"/>
      <c r="CZ103" s="4608"/>
      <c r="DA103" s="4605"/>
      <c r="DB103" s="4606"/>
      <c r="DC103" s="4605"/>
      <c r="DD103" s="4608"/>
      <c r="DE103" s="4605"/>
      <c r="DF103" s="4606"/>
      <c r="DG103" s="4605"/>
      <c r="DH103" s="4608"/>
      <c r="DI103" s="4605"/>
      <c r="DJ103" s="4606"/>
      <c r="DK103" s="4605"/>
      <c r="DL103" s="4608"/>
      <c r="DM103" s="4605"/>
      <c r="DN103" s="4606"/>
      <c r="DO103" s="4605"/>
      <c r="DP103" s="4608"/>
      <c r="DQ103" s="4605"/>
      <c r="DR103" s="4606"/>
      <c r="DS103" s="4605"/>
      <c r="DT103" s="4608"/>
      <c r="DU103" s="4605"/>
      <c r="DV103" s="4975">
        <f t="shared" si="28"/>
        <v>1030</v>
      </c>
      <c r="DW103" s="4903" t="s">
        <v>1069</v>
      </c>
      <c r="DX103" s="4719" t="s">
        <v>1070</v>
      </c>
      <c r="DY103" s="4719" t="s">
        <v>1186</v>
      </c>
      <c r="DZ103" s="4903" t="s">
        <v>1187</v>
      </c>
      <c r="EA103" s="4903">
        <v>6013813000</v>
      </c>
      <c r="EB103" s="4619" t="s">
        <v>1188</v>
      </c>
      <c r="EC103" s="4719" t="s">
        <v>1069</v>
      </c>
      <c r="ED103" s="4719" t="s">
        <v>1070</v>
      </c>
      <c r="EE103" s="4719" t="s">
        <v>1811</v>
      </c>
      <c r="EF103" s="4903" t="s">
        <v>1812</v>
      </c>
      <c r="EG103" s="4979">
        <v>6010000000</v>
      </c>
      <c r="EH103" s="4629" t="s">
        <v>1813</v>
      </c>
    </row>
    <row r="104" spans="1:138" s="4634" customFormat="1" ht="110.25">
      <c r="A104" s="4968" t="s">
        <v>1731</v>
      </c>
      <c r="B104" s="4954">
        <v>0.25</v>
      </c>
      <c r="C104" s="4719" t="s">
        <v>2149</v>
      </c>
      <c r="D104" s="4907">
        <f t="shared" si="22"/>
        <v>6.25E-2</v>
      </c>
      <c r="E104" s="4719" t="s">
        <v>1121</v>
      </c>
      <c r="F104" s="4719" t="s">
        <v>1784</v>
      </c>
      <c r="G104" s="4719" t="s">
        <v>1123</v>
      </c>
      <c r="H104" s="4969" t="s">
        <v>26</v>
      </c>
      <c r="I104" s="4719" t="s">
        <v>437</v>
      </c>
      <c r="J104" s="4719" t="s">
        <v>437</v>
      </c>
      <c r="K104" s="4970">
        <v>45444</v>
      </c>
      <c r="L104" s="4971">
        <v>48578</v>
      </c>
      <c r="M104" s="4719" t="s">
        <v>359</v>
      </c>
      <c r="N104" s="4954">
        <v>0.02</v>
      </c>
      <c r="O104" s="4719" t="s">
        <v>359</v>
      </c>
      <c r="P104" s="4954">
        <v>0.02</v>
      </c>
      <c r="Q104" s="4719" t="s">
        <v>359</v>
      </c>
      <c r="R104" s="4954">
        <v>0.02</v>
      </c>
      <c r="S104" s="4719" t="s">
        <v>359</v>
      </c>
      <c r="T104" s="4954">
        <v>0.02</v>
      </c>
      <c r="U104" s="4719" t="s">
        <v>359</v>
      </c>
      <c r="V104" s="4954">
        <v>0.02</v>
      </c>
      <c r="W104" s="4719" t="s">
        <v>359</v>
      </c>
      <c r="X104" s="4719" t="s">
        <v>359</v>
      </c>
      <c r="Y104" s="4719" t="s">
        <v>359</v>
      </c>
      <c r="Z104" s="4719" t="s">
        <v>359</v>
      </c>
      <c r="AA104" s="4719" t="s">
        <v>359</v>
      </c>
      <c r="AB104" s="4719" t="s">
        <v>359</v>
      </c>
      <c r="AC104" s="4954">
        <v>0.1</v>
      </c>
      <c r="AD104" s="4719" t="s">
        <v>359</v>
      </c>
      <c r="AE104" s="4719" t="s">
        <v>2170</v>
      </c>
      <c r="AF104" s="4907">
        <f t="shared" si="27"/>
        <v>4.464285714285714E-3</v>
      </c>
      <c r="AG104" s="4719" t="s">
        <v>1815</v>
      </c>
      <c r="AH104" s="4719" t="s">
        <v>1816</v>
      </c>
      <c r="AI104" s="4719" t="s">
        <v>1322</v>
      </c>
      <c r="AJ104" s="4719" t="s">
        <v>1203</v>
      </c>
      <c r="AK104" s="4719" t="s">
        <v>2</v>
      </c>
      <c r="AL104" s="4719" t="s">
        <v>20</v>
      </c>
      <c r="AM104" s="4605" t="s">
        <v>1513</v>
      </c>
      <c r="AN104" s="4903" t="s">
        <v>1513</v>
      </c>
      <c r="AO104" s="4719" t="s">
        <v>437</v>
      </c>
      <c r="AP104" s="4719"/>
      <c r="AQ104" s="4972">
        <v>45444</v>
      </c>
      <c r="AR104" s="4971">
        <v>48578</v>
      </c>
      <c r="AS104" s="4719">
        <v>2</v>
      </c>
      <c r="AT104" s="4719">
        <v>2</v>
      </c>
      <c r="AU104" s="4719">
        <v>2</v>
      </c>
      <c r="AV104" s="4719">
        <v>2</v>
      </c>
      <c r="AW104" s="4719">
        <v>2</v>
      </c>
      <c r="AX104" s="4719">
        <v>2</v>
      </c>
      <c r="AY104" s="4719">
        <v>2</v>
      </c>
      <c r="AZ104" s="4719">
        <v>2</v>
      </c>
      <c r="BA104" s="4719">
        <v>2</v>
      </c>
      <c r="BB104" s="4719">
        <v>2</v>
      </c>
      <c r="BC104" s="4719" t="s">
        <v>359</v>
      </c>
      <c r="BD104" s="4719" t="s">
        <v>359</v>
      </c>
      <c r="BE104" s="4719" t="s">
        <v>359</v>
      </c>
      <c r="BF104" s="4719" t="s">
        <v>359</v>
      </c>
      <c r="BG104" s="4719" t="s">
        <v>359</v>
      </c>
      <c r="BH104" s="4719" t="s">
        <v>359</v>
      </c>
      <c r="BI104" s="4719">
        <v>20</v>
      </c>
      <c r="BJ104" s="4973">
        <v>9</v>
      </c>
      <c r="BK104" s="4973">
        <v>9</v>
      </c>
      <c r="BL104" s="4606" t="s">
        <v>574</v>
      </c>
      <c r="BM104" s="4607">
        <v>7738</v>
      </c>
      <c r="BN104" s="4606">
        <v>9</v>
      </c>
      <c r="BO104" s="4606">
        <v>9</v>
      </c>
      <c r="BP104" s="4608" t="s">
        <v>574</v>
      </c>
      <c r="BQ104" s="4607">
        <v>7738</v>
      </c>
      <c r="BR104" s="4606">
        <v>9</v>
      </c>
      <c r="BS104" s="4605" t="s">
        <v>359</v>
      </c>
      <c r="BT104" s="4608" t="s">
        <v>574</v>
      </c>
      <c r="BU104" s="4605" t="s">
        <v>359</v>
      </c>
      <c r="BV104" s="4606">
        <v>9</v>
      </c>
      <c r="BW104" s="4605" t="s">
        <v>359</v>
      </c>
      <c r="BX104" s="4608" t="s">
        <v>574</v>
      </c>
      <c r="BY104" s="4605" t="s">
        <v>359</v>
      </c>
      <c r="BZ104" s="4606">
        <v>9</v>
      </c>
      <c r="CA104" s="4605" t="s">
        <v>359</v>
      </c>
      <c r="CB104" s="4608" t="s">
        <v>574</v>
      </c>
      <c r="CC104" s="4605" t="s">
        <v>359</v>
      </c>
      <c r="CD104" s="4606">
        <v>9</v>
      </c>
      <c r="CE104" s="4605" t="s">
        <v>359</v>
      </c>
      <c r="CF104" s="4608" t="s">
        <v>574</v>
      </c>
      <c r="CG104" s="4605" t="s">
        <v>359</v>
      </c>
      <c r="CH104" s="4973">
        <v>9</v>
      </c>
      <c r="CI104" s="4605" t="s">
        <v>359</v>
      </c>
      <c r="CJ104" s="4608" t="s">
        <v>574</v>
      </c>
      <c r="CK104" s="4605" t="s">
        <v>359</v>
      </c>
      <c r="CL104" s="4974">
        <v>9</v>
      </c>
      <c r="CM104" s="4605" t="s">
        <v>359</v>
      </c>
      <c r="CN104" s="4608" t="s">
        <v>574</v>
      </c>
      <c r="CO104" s="4605" t="s">
        <v>359</v>
      </c>
      <c r="CP104" s="4973">
        <v>9</v>
      </c>
      <c r="CQ104" s="4605" t="s">
        <v>359</v>
      </c>
      <c r="CR104" s="4608" t="s">
        <v>574</v>
      </c>
      <c r="CS104" s="4605" t="s">
        <v>359</v>
      </c>
      <c r="CT104" s="4973">
        <v>9</v>
      </c>
      <c r="CU104" s="4605" t="s">
        <v>359</v>
      </c>
      <c r="CV104" s="4608" t="s">
        <v>574</v>
      </c>
      <c r="CW104" s="4605" t="s">
        <v>359</v>
      </c>
      <c r="CX104" s="4606"/>
      <c r="CY104" s="4605"/>
      <c r="CZ104" s="4608"/>
      <c r="DA104" s="4605"/>
      <c r="DB104" s="4606"/>
      <c r="DC104" s="4605"/>
      <c r="DD104" s="4608"/>
      <c r="DE104" s="4605"/>
      <c r="DF104" s="4606"/>
      <c r="DG104" s="4605"/>
      <c r="DH104" s="4608"/>
      <c r="DI104" s="4605"/>
      <c r="DJ104" s="4606"/>
      <c r="DK104" s="4605"/>
      <c r="DL104" s="4608"/>
      <c r="DM104" s="4605"/>
      <c r="DN104" s="4606"/>
      <c r="DO104" s="4605"/>
      <c r="DP104" s="4608"/>
      <c r="DQ104" s="4605"/>
      <c r="DR104" s="4606"/>
      <c r="DS104" s="4605"/>
      <c r="DT104" s="4608"/>
      <c r="DU104" s="4605"/>
      <c r="DV104" s="4975">
        <f t="shared" si="28"/>
        <v>90</v>
      </c>
      <c r="DW104" s="4719" t="s">
        <v>43</v>
      </c>
      <c r="DX104" s="4719" t="s">
        <v>1204</v>
      </c>
      <c r="DY104" s="4719" t="s">
        <v>451</v>
      </c>
      <c r="DZ104" s="4719" t="s">
        <v>1205</v>
      </c>
      <c r="EA104" s="4719" t="s">
        <v>1206</v>
      </c>
      <c r="EB104" s="4619" t="s">
        <v>453</v>
      </c>
      <c r="EC104" s="4719" t="s">
        <v>359</v>
      </c>
      <c r="ED104" s="4719" t="s">
        <v>359</v>
      </c>
      <c r="EE104" s="4719" t="s">
        <v>359</v>
      </c>
      <c r="EF104" s="4719" t="s">
        <v>359</v>
      </c>
      <c r="EG104" s="4719" t="s">
        <v>359</v>
      </c>
      <c r="EH104" s="4628"/>
    </row>
    <row r="105" spans="1:138" s="4634" customFormat="1" ht="267.75">
      <c r="A105" s="4968" t="s">
        <v>1731</v>
      </c>
      <c r="B105" s="4954">
        <v>0.25</v>
      </c>
      <c r="C105" s="4719" t="s">
        <v>2149</v>
      </c>
      <c r="D105" s="4907">
        <f t="shared" si="22"/>
        <v>6.25E-2</v>
      </c>
      <c r="E105" s="4719" t="s">
        <v>1121</v>
      </c>
      <c r="F105" s="4719" t="s">
        <v>1774</v>
      </c>
      <c r="G105" s="4719" t="s">
        <v>1123</v>
      </c>
      <c r="H105" s="4969" t="s">
        <v>26</v>
      </c>
      <c r="I105" s="4719" t="s">
        <v>437</v>
      </c>
      <c r="J105" s="4719" t="s">
        <v>437</v>
      </c>
      <c r="K105" s="4970">
        <v>45444</v>
      </c>
      <c r="L105" s="4971">
        <v>48578</v>
      </c>
      <c r="M105" s="4719" t="s">
        <v>359</v>
      </c>
      <c r="N105" s="4954">
        <v>0.02</v>
      </c>
      <c r="O105" s="4719" t="s">
        <v>359</v>
      </c>
      <c r="P105" s="4954">
        <v>0.02</v>
      </c>
      <c r="Q105" s="4719" t="s">
        <v>359</v>
      </c>
      <c r="R105" s="4954">
        <v>0.02</v>
      </c>
      <c r="S105" s="4719" t="s">
        <v>359</v>
      </c>
      <c r="T105" s="4954">
        <v>0.02</v>
      </c>
      <c r="U105" s="4719" t="s">
        <v>359</v>
      </c>
      <c r="V105" s="4954">
        <v>0.02</v>
      </c>
      <c r="W105" s="4719" t="s">
        <v>359</v>
      </c>
      <c r="X105" s="4719" t="s">
        <v>359</v>
      </c>
      <c r="Y105" s="4719" t="s">
        <v>359</v>
      </c>
      <c r="Z105" s="4719" t="s">
        <v>359</v>
      </c>
      <c r="AA105" s="4719" t="s">
        <v>359</v>
      </c>
      <c r="AB105" s="4719" t="s">
        <v>359</v>
      </c>
      <c r="AC105" s="4954">
        <v>0.1</v>
      </c>
      <c r="AD105" s="4719" t="s">
        <v>359</v>
      </c>
      <c r="AE105" s="4719" t="s">
        <v>2171</v>
      </c>
      <c r="AF105" s="4907">
        <f t="shared" si="27"/>
        <v>4.464285714285714E-3</v>
      </c>
      <c r="AG105" s="4719" t="s">
        <v>2172</v>
      </c>
      <c r="AH105" s="4719" t="s">
        <v>2173</v>
      </c>
      <c r="AI105" s="4719" t="s">
        <v>1820</v>
      </c>
      <c r="AJ105" s="4719" t="s">
        <v>1211</v>
      </c>
      <c r="AK105" s="4719" t="s">
        <v>1545</v>
      </c>
      <c r="AL105" s="4719" t="s">
        <v>23</v>
      </c>
      <c r="AM105" s="4605" t="str">
        <f>IF(ISNUMBER(SEARCH("ND",AN105)),"NO","SI")</f>
        <v>NO</v>
      </c>
      <c r="AN105" s="4719" t="s">
        <v>437</v>
      </c>
      <c r="AO105" s="4719" t="s">
        <v>437</v>
      </c>
      <c r="AP105" s="4719"/>
      <c r="AQ105" s="4972">
        <v>45444</v>
      </c>
      <c r="AR105" s="4971">
        <v>48578</v>
      </c>
      <c r="AS105" s="4954">
        <v>1</v>
      </c>
      <c r="AT105" s="4954">
        <v>1</v>
      </c>
      <c r="AU105" s="4954">
        <v>1</v>
      </c>
      <c r="AV105" s="4954">
        <v>1</v>
      </c>
      <c r="AW105" s="4954">
        <v>1</v>
      </c>
      <c r="AX105" s="4954">
        <v>1</v>
      </c>
      <c r="AY105" s="4954">
        <v>1</v>
      </c>
      <c r="AZ105" s="4954">
        <v>1</v>
      </c>
      <c r="BA105" s="4954">
        <v>1</v>
      </c>
      <c r="BB105" s="4954">
        <v>1</v>
      </c>
      <c r="BC105" s="4719" t="s">
        <v>359</v>
      </c>
      <c r="BD105" s="4719" t="s">
        <v>359</v>
      </c>
      <c r="BE105" s="4719" t="s">
        <v>359</v>
      </c>
      <c r="BF105" s="4719" t="s">
        <v>359</v>
      </c>
      <c r="BG105" s="4719" t="s">
        <v>359</v>
      </c>
      <c r="BH105" s="4719" t="s">
        <v>359</v>
      </c>
      <c r="BI105" s="4954">
        <v>1</v>
      </c>
      <c r="BJ105" s="4973">
        <v>29</v>
      </c>
      <c r="BK105" s="4973">
        <v>29</v>
      </c>
      <c r="BL105" s="4606" t="s">
        <v>574</v>
      </c>
      <c r="BM105" s="4607" t="s">
        <v>359</v>
      </c>
      <c r="BN105" s="4606">
        <v>29</v>
      </c>
      <c r="BO105" s="4606">
        <v>29</v>
      </c>
      <c r="BP105" s="4608" t="s">
        <v>574</v>
      </c>
      <c r="BQ105" s="4607" t="s">
        <v>359</v>
      </c>
      <c r="BR105" s="4606">
        <v>29</v>
      </c>
      <c r="BS105" s="4605" t="s">
        <v>359</v>
      </c>
      <c r="BT105" s="4608" t="s">
        <v>574</v>
      </c>
      <c r="BU105" s="4605" t="s">
        <v>359</v>
      </c>
      <c r="BV105" s="4606">
        <v>29</v>
      </c>
      <c r="BW105" s="4605" t="s">
        <v>359</v>
      </c>
      <c r="BX105" s="4608" t="s">
        <v>574</v>
      </c>
      <c r="BY105" s="4605" t="s">
        <v>359</v>
      </c>
      <c r="BZ105" s="4606">
        <v>29</v>
      </c>
      <c r="CA105" s="4605" t="s">
        <v>359</v>
      </c>
      <c r="CB105" s="4608" t="s">
        <v>574</v>
      </c>
      <c r="CC105" s="4605" t="s">
        <v>359</v>
      </c>
      <c r="CD105" s="4606">
        <v>29</v>
      </c>
      <c r="CE105" s="4605" t="s">
        <v>359</v>
      </c>
      <c r="CF105" s="4608" t="s">
        <v>574</v>
      </c>
      <c r="CG105" s="4605" t="s">
        <v>359</v>
      </c>
      <c r="CH105" s="4973">
        <v>29</v>
      </c>
      <c r="CI105" s="4605" t="s">
        <v>359</v>
      </c>
      <c r="CJ105" s="4608" t="s">
        <v>574</v>
      </c>
      <c r="CK105" s="4605" t="s">
        <v>359</v>
      </c>
      <c r="CL105" s="4974">
        <v>29</v>
      </c>
      <c r="CM105" s="4605" t="s">
        <v>359</v>
      </c>
      <c r="CN105" s="4608" t="s">
        <v>574</v>
      </c>
      <c r="CO105" s="4605" t="s">
        <v>359</v>
      </c>
      <c r="CP105" s="4973">
        <v>29</v>
      </c>
      <c r="CQ105" s="4605" t="s">
        <v>359</v>
      </c>
      <c r="CR105" s="4608" t="s">
        <v>574</v>
      </c>
      <c r="CS105" s="4605" t="s">
        <v>359</v>
      </c>
      <c r="CT105" s="4973">
        <v>29</v>
      </c>
      <c r="CU105" s="4605" t="s">
        <v>359</v>
      </c>
      <c r="CV105" s="4608" t="s">
        <v>574</v>
      </c>
      <c r="CW105" s="4605" t="s">
        <v>359</v>
      </c>
      <c r="CX105" s="4606"/>
      <c r="CY105" s="4605"/>
      <c r="CZ105" s="4608"/>
      <c r="DA105" s="4605"/>
      <c r="DB105" s="4606"/>
      <c r="DC105" s="4605"/>
      <c r="DD105" s="4608"/>
      <c r="DE105" s="4605"/>
      <c r="DF105" s="4606"/>
      <c r="DG105" s="4605"/>
      <c r="DH105" s="4608"/>
      <c r="DI105" s="4605"/>
      <c r="DJ105" s="4606"/>
      <c r="DK105" s="4605"/>
      <c r="DL105" s="4608"/>
      <c r="DM105" s="4605"/>
      <c r="DN105" s="4606"/>
      <c r="DO105" s="4605"/>
      <c r="DP105" s="4608"/>
      <c r="DQ105" s="4605"/>
      <c r="DR105" s="4606"/>
      <c r="DS105" s="4605"/>
      <c r="DT105" s="4608"/>
      <c r="DU105" s="4605"/>
      <c r="DV105" s="4975">
        <f t="shared" si="28"/>
        <v>290</v>
      </c>
      <c r="DW105" s="4719" t="s">
        <v>1055</v>
      </c>
      <c r="DX105" s="4719" t="s">
        <v>56</v>
      </c>
      <c r="DY105" s="4719" t="s">
        <v>2325</v>
      </c>
      <c r="DZ105" s="4719" t="s">
        <v>2326</v>
      </c>
      <c r="EA105" s="4719" t="s">
        <v>359</v>
      </c>
      <c r="EB105" s="4682" t="s">
        <v>2327</v>
      </c>
      <c r="EC105" s="4719" t="s">
        <v>359</v>
      </c>
      <c r="ED105" s="4719" t="s">
        <v>359</v>
      </c>
      <c r="EE105" s="4719" t="s">
        <v>359</v>
      </c>
      <c r="EF105" s="4719" t="s">
        <v>359</v>
      </c>
      <c r="EG105" s="4719" t="s">
        <v>359</v>
      </c>
      <c r="EH105" s="4628"/>
    </row>
    <row r="106" spans="1:138" s="4634" customFormat="1" ht="168.75" customHeight="1">
      <c r="A106" s="4968" t="s">
        <v>1731</v>
      </c>
      <c r="B106" s="4954">
        <v>0.25</v>
      </c>
      <c r="C106" s="4719" t="s">
        <v>2149</v>
      </c>
      <c r="D106" s="4907">
        <f t="shared" si="22"/>
        <v>6.25E-2</v>
      </c>
      <c r="E106" s="4719" t="s">
        <v>1121</v>
      </c>
      <c r="F106" s="4719" t="s">
        <v>1769</v>
      </c>
      <c r="G106" s="4719" t="s">
        <v>1123</v>
      </c>
      <c r="H106" s="4969" t="s">
        <v>26</v>
      </c>
      <c r="I106" s="4719" t="s">
        <v>437</v>
      </c>
      <c r="J106" s="4719" t="s">
        <v>437</v>
      </c>
      <c r="K106" s="4970">
        <v>45444</v>
      </c>
      <c r="L106" s="4971">
        <v>48578</v>
      </c>
      <c r="M106" s="4719" t="s">
        <v>359</v>
      </c>
      <c r="N106" s="4954">
        <v>0.02</v>
      </c>
      <c r="O106" s="4719" t="s">
        <v>359</v>
      </c>
      <c r="P106" s="4954">
        <v>0.02</v>
      </c>
      <c r="Q106" s="4719" t="s">
        <v>359</v>
      </c>
      <c r="R106" s="4954">
        <v>0.02</v>
      </c>
      <c r="S106" s="4719" t="s">
        <v>359</v>
      </c>
      <c r="T106" s="4954">
        <v>0.02</v>
      </c>
      <c r="U106" s="4719" t="s">
        <v>359</v>
      </c>
      <c r="V106" s="4954">
        <v>0.02</v>
      </c>
      <c r="W106" s="4719" t="s">
        <v>359</v>
      </c>
      <c r="X106" s="4719" t="s">
        <v>359</v>
      </c>
      <c r="Y106" s="4719" t="s">
        <v>359</v>
      </c>
      <c r="Z106" s="4719" t="s">
        <v>359</v>
      </c>
      <c r="AA106" s="4719" t="s">
        <v>359</v>
      </c>
      <c r="AB106" s="4719" t="s">
        <v>359</v>
      </c>
      <c r="AC106" s="4954">
        <v>0.1</v>
      </c>
      <c r="AD106" s="4719" t="s">
        <v>359</v>
      </c>
      <c r="AE106" s="4719" t="s">
        <v>2174</v>
      </c>
      <c r="AF106" s="4907">
        <f t="shared" si="27"/>
        <v>4.464285714285714E-3</v>
      </c>
      <c r="AG106" s="4719" t="s">
        <v>1822</v>
      </c>
      <c r="AH106" s="4719" t="s">
        <v>1823</v>
      </c>
      <c r="AI106" s="4719" t="s">
        <v>702</v>
      </c>
      <c r="AJ106" s="4719" t="s">
        <v>1221</v>
      </c>
      <c r="AK106" s="4719" t="s">
        <v>1123</v>
      </c>
      <c r="AL106" s="4719" t="s">
        <v>20</v>
      </c>
      <c r="AM106" s="4605" t="str">
        <f>IF(ISNUMBER(SEARCH("ND",AN106)),"NO","SI")</f>
        <v>NO</v>
      </c>
      <c r="AN106" s="4719" t="s">
        <v>437</v>
      </c>
      <c r="AO106" s="4719" t="s">
        <v>437</v>
      </c>
      <c r="AP106" s="4719"/>
      <c r="AQ106" s="4972">
        <v>45444</v>
      </c>
      <c r="AR106" s="4971">
        <v>46539</v>
      </c>
      <c r="AS106" s="4954"/>
      <c r="AT106" s="4954">
        <v>0.25</v>
      </c>
      <c r="AU106" s="4954">
        <v>0.25</v>
      </c>
      <c r="AV106" s="4954">
        <v>0.25</v>
      </c>
      <c r="AW106" s="4980">
        <v>0.25</v>
      </c>
      <c r="AX106" s="4719" t="s">
        <v>359</v>
      </c>
      <c r="AY106" s="4719" t="s">
        <v>359</v>
      </c>
      <c r="AZ106" s="4719" t="s">
        <v>359</v>
      </c>
      <c r="BA106" s="4719" t="s">
        <v>359</v>
      </c>
      <c r="BB106" s="4719" t="s">
        <v>359</v>
      </c>
      <c r="BC106" s="4719" t="s">
        <v>359</v>
      </c>
      <c r="BD106" s="4719" t="s">
        <v>359</v>
      </c>
      <c r="BE106" s="4719" t="s">
        <v>359</v>
      </c>
      <c r="BF106" s="4719" t="s">
        <v>359</v>
      </c>
      <c r="BG106" s="4719" t="s">
        <v>359</v>
      </c>
      <c r="BH106" s="4719" t="s">
        <v>359</v>
      </c>
      <c r="BI106" s="4954">
        <v>1</v>
      </c>
      <c r="BJ106" s="4973"/>
      <c r="BK106" s="4973"/>
      <c r="BL106" s="4606"/>
      <c r="BM106" s="4607"/>
      <c r="BN106" s="4606">
        <v>9</v>
      </c>
      <c r="BO106" s="4606">
        <v>9</v>
      </c>
      <c r="BP106" s="4608" t="s">
        <v>574</v>
      </c>
      <c r="BQ106" s="4607">
        <v>7691</v>
      </c>
      <c r="BR106" s="4606">
        <v>9</v>
      </c>
      <c r="BS106" s="4605" t="s">
        <v>359</v>
      </c>
      <c r="BT106" s="4608" t="s">
        <v>574</v>
      </c>
      <c r="BU106" s="4605" t="s">
        <v>359</v>
      </c>
      <c r="BV106" s="4606">
        <v>9</v>
      </c>
      <c r="BW106" s="4605" t="s">
        <v>359</v>
      </c>
      <c r="BX106" s="4608" t="s">
        <v>574</v>
      </c>
      <c r="BY106" s="4605" t="s">
        <v>359</v>
      </c>
      <c r="BZ106" s="4606">
        <v>9</v>
      </c>
      <c r="CA106" s="4605" t="s">
        <v>359</v>
      </c>
      <c r="CB106" s="4608" t="s">
        <v>574</v>
      </c>
      <c r="CC106" s="4605" t="s">
        <v>359</v>
      </c>
      <c r="CD106" s="4606"/>
      <c r="CE106" s="4605" t="s">
        <v>359</v>
      </c>
      <c r="CF106" s="4608"/>
      <c r="CG106" s="4605" t="s">
        <v>359</v>
      </c>
      <c r="CH106" s="4973"/>
      <c r="CI106" s="4605" t="s">
        <v>359</v>
      </c>
      <c r="CJ106" s="4608"/>
      <c r="CK106" s="4605" t="s">
        <v>359</v>
      </c>
      <c r="CL106" s="4974"/>
      <c r="CM106" s="4605" t="s">
        <v>359</v>
      </c>
      <c r="CN106" s="4608"/>
      <c r="CO106" s="4605" t="s">
        <v>359</v>
      </c>
      <c r="CP106" s="4973"/>
      <c r="CQ106" s="4605" t="s">
        <v>359</v>
      </c>
      <c r="CR106" s="4608"/>
      <c r="CS106" s="4605" t="s">
        <v>359</v>
      </c>
      <c r="CT106" s="4973"/>
      <c r="CU106" s="4605" t="s">
        <v>359</v>
      </c>
      <c r="CV106" s="4608"/>
      <c r="CW106" s="4605" t="s">
        <v>359</v>
      </c>
      <c r="CX106" s="4606"/>
      <c r="CY106" s="4605"/>
      <c r="CZ106" s="4608"/>
      <c r="DA106" s="4605"/>
      <c r="DB106" s="4606"/>
      <c r="DC106" s="4605"/>
      <c r="DD106" s="4608"/>
      <c r="DE106" s="4605"/>
      <c r="DF106" s="4606"/>
      <c r="DG106" s="4605"/>
      <c r="DH106" s="4608"/>
      <c r="DI106" s="4605"/>
      <c r="DJ106" s="4606"/>
      <c r="DK106" s="4605"/>
      <c r="DL106" s="4608"/>
      <c r="DM106" s="4605"/>
      <c r="DN106" s="4606"/>
      <c r="DO106" s="4605"/>
      <c r="DP106" s="4608"/>
      <c r="DQ106" s="4605"/>
      <c r="DR106" s="4606"/>
      <c r="DS106" s="4605"/>
      <c r="DT106" s="4608"/>
      <c r="DU106" s="4605"/>
      <c r="DV106" s="4975">
        <f t="shared" si="28"/>
        <v>36</v>
      </c>
      <c r="DW106" s="4719" t="s">
        <v>1069</v>
      </c>
      <c r="DX106" s="4719" t="s">
        <v>1070</v>
      </c>
      <c r="DY106" s="4719" t="s">
        <v>1106</v>
      </c>
      <c r="DZ106" s="4719" t="s">
        <v>1224</v>
      </c>
      <c r="EA106" s="4719">
        <v>3144219306</v>
      </c>
      <c r="EB106" s="4619" t="s">
        <v>1756</v>
      </c>
      <c r="EC106" s="4719" t="s">
        <v>359</v>
      </c>
      <c r="ED106" s="4719" t="s">
        <v>359</v>
      </c>
      <c r="EE106" s="4719" t="s">
        <v>359</v>
      </c>
      <c r="EF106" s="4719" t="s">
        <v>359</v>
      </c>
      <c r="EG106" s="4719" t="s">
        <v>359</v>
      </c>
      <c r="EH106" s="4628"/>
    </row>
    <row r="107" spans="1:138" s="4634" customFormat="1" ht="141.75">
      <c r="A107" s="4968" t="s">
        <v>1731</v>
      </c>
      <c r="B107" s="4954">
        <v>0.25</v>
      </c>
      <c r="C107" s="4719" t="s">
        <v>1215</v>
      </c>
      <c r="D107" s="4907">
        <f t="shared" si="22"/>
        <v>6.25E-2</v>
      </c>
      <c r="E107" s="4719" t="s">
        <v>1216</v>
      </c>
      <c r="F107" s="4719" t="s">
        <v>1217</v>
      </c>
      <c r="G107" s="4719" t="s">
        <v>1050</v>
      </c>
      <c r="H107" s="4969" t="s">
        <v>26</v>
      </c>
      <c r="I107" s="4719" t="s">
        <v>437</v>
      </c>
      <c r="J107" s="4719" t="s">
        <v>437</v>
      </c>
      <c r="K107" s="4970">
        <v>45444</v>
      </c>
      <c r="L107" s="4971">
        <v>48578</v>
      </c>
      <c r="M107" s="4978">
        <v>0.1</v>
      </c>
      <c r="N107" s="4978">
        <v>0.2</v>
      </c>
      <c r="O107" s="4978">
        <v>0.3</v>
      </c>
      <c r="P107" s="4978">
        <v>0.4</v>
      </c>
      <c r="Q107" s="4978">
        <v>0.5</v>
      </c>
      <c r="R107" s="4978">
        <v>0.6</v>
      </c>
      <c r="S107" s="4978">
        <v>0.7</v>
      </c>
      <c r="T107" s="4978">
        <v>0.8</v>
      </c>
      <c r="U107" s="4978">
        <v>0.9</v>
      </c>
      <c r="V107" s="4978">
        <v>1</v>
      </c>
      <c r="W107" s="4719" t="s">
        <v>359</v>
      </c>
      <c r="X107" s="4719" t="s">
        <v>359</v>
      </c>
      <c r="Y107" s="4719" t="s">
        <v>359</v>
      </c>
      <c r="Z107" s="4719" t="s">
        <v>359</v>
      </c>
      <c r="AA107" s="4719" t="s">
        <v>359</v>
      </c>
      <c r="AB107" s="4719" t="s">
        <v>359</v>
      </c>
      <c r="AC107" s="4978">
        <v>1</v>
      </c>
      <c r="AD107" s="4719" t="s">
        <v>359</v>
      </c>
      <c r="AE107" s="4719" t="s">
        <v>1218</v>
      </c>
      <c r="AF107" s="4907">
        <f>D107/4</f>
        <v>1.5625E-2</v>
      </c>
      <c r="AG107" s="4719" t="s">
        <v>1824</v>
      </c>
      <c r="AH107" s="4719" t="s">
        <v>1825</v>
      </c>
      <c r="AI107" s="4719" t="s">
        <v>702</v>
      </c>
      <c r="AJ107" s="4719" t="s">
        <v>1221</v>
      </c>
      <c r="AK107" s="4719" t="s">
        <v>1741</v>
      </c>
      <c r="AL107" s="4719" t="s">
        <v>20</v>
      </c>
      <c r="AM107" s="4605" t="str">
        <f>IF(ISNUMBER(SEARCH("ND",AN107)),"NO","SI")</f>
        <v>NO</v>
      </c>
      <c r="AN107" s="4719" t="s">
        <v>437</v>
      </c>
      <c r="AO107" s="4903">
        <v>1</v>
      </c>
      <c r="AP107" s="4903">
        <v>2022</v>
      </c>
      <c r="AQ107" s="4972">
        <v>45444</v>
      </c>
      <c r="AR107" s="4971">
        <v>48578</v>
      </c>
      <c r="AS107" s="4903">
        <v>4</v>
      </c>
      <c r="AT107" s="4719">
        <v>4</v>
      </c>
      <c r="AU107" s="4719">
        <v>4</v>
      </c>
      <c r="AV107" s="4719">
        <v>4</v>
      </c>
      <c r="AW107" s="4719">
        <v>4</v>
      </c>
      <c r="AX107" s="4719">
        <v>4</v>
      </c>
      <c r="AY107" s="4719">
        <v>4</v>
      </c>
      <c r="AZ107" s="4719">
        <v>4</v>
      </c>
      <c r="BA107" s="4719">
        <v>4</v>
      </c>
      <c r="BB107" s="4719">
        <v>4</v>
      </c>
      <c r="BC107" s="4719" t="s">
        <v>359</v>
      </c>
      <c r="BD107" s="4903" t="s">
        <v>359</v>
      </c>
      <c r="BE107" s="4903" t="s">
        <v>359</v>
      </c>
      <c r="BF107" s="4719" t="s">
        <v>359</v>
      </c>
      <c r="BG107" s="4719" t="s">
        <v>359</v>
      </c>
      <c r="BH107" s="4719" t="s">
        <v>359</v>
      </c>
      <c r="BI107" s="4719">
        <v>40</v>
      </c>
      <c r="BJ107" s="4973">
        <v>60</v>
      </c>
      <c r="BK107" s="4973">
        <v>60</v>
      </c>
      <c r="BL107" s="4606" t="s">
        <v>574</v>
      </c>
      <c r="BM107" s="4607">
        <v>7871</v>
      </c>
      <c r="BN107" s="4606">
        <v>60</v>
      </c>
      <c r="BO107" s="4606">
        <v>60</v>
      </c>
      <c r="BP107" s="4608" t="s">
        <v>574</v>
      </c>
      <c r="BQ107" s="4607">
        <v>7871</v>
      </c>
      <c r="BR107" s="4606">
        <v>60</v>
      </c>
      <c r="BS107" s="4605" t="s">
        <v>359</v>
      </c>
      <c r="BT107" s="4608" t="s">
        <v>574</v>
      </c>
      <c r="BU107" s="4605" t="s">
        <v>359</v>
      </c>
      <c r="BV107" s="4606">
        <v>60</v>
      </c>
      <c r="BW107" s="4605" t="s">
        <v>359</v>
      </c>
      <c r="BX107" s="4608" t="s">
        <v>574</v>
      </c>
      <c r="BY107" s="4605" t="s">
        <v>359</v>
      </c>
      <c r="BZ107" s="4606">
        <v>60</v>
      </c>
      <c r="CA107" s="4605" t="s">
        <v>359</v>
      </c>
      <c r="CB107" s="4608" t="s">
        <v>574</v>
      </c>
      <c r="CC107" s="4605" t="s">
        <v>359</v>
      </c>
      <c r="CD107" s="4606">
        <v>60</v>
      </c>
      <c r="CE107" s="4605" t="s">
        <v>359</v>
      </c>
      <c r="CF107" s="4608" t="s">
        <v>574</v>
      </c>
      <c r="CG107" s="4605" t="s">
        <v>359</v>
      </c>
      <c r="CH107" s="4973">
        <v>60</v>
      </c>
      <c r="CI107" s="4605" t="s">
        <v>359</v>
      </c>
      <c r="CJ107" s="4608" t="s">
        <v>574</v>
      </c>
      <c r="CK107" s="4605" t="s">
        <v>359</v>
      </c>
      <c r="CL107" s="4974">
        <v>60</v>
      </c>
      <c r="CM107" s="4605" t="s">
        <v>359</v>
      </c>
      <c r="CN107" s="4608" t="s">
        <v>574</v>
      </c>
      <c r="CO107" s="4605" t="s">
        <v>359</v>
      </c>
      <c r="CP107" s="4973">
        <v>60</v>
      </c>
      <c r="CQ107" s="4605" t="s">
        <v>359</v>
      </c>
      <c r="CR107" s="4608" t="s">
        <v>574</v>
      </c>
      <c r="CS107" s="4605" t="s">
        <v>359</v>
      </c>
      <c r="CT107" s="4973">
        <v>60</v>
      </c>
      <c r="CU107" s="4605" t="s">
        <v>359</v>
      </c>
      <c r="CV107" s="4608" t="s">
        <v>574</v>
      </c>
      <c r="CW107" s="4605" t="s">
        <v>359</v>
      </c>
      <c r="CX107" s="4606"/>
      <c r="CY107" s="4605"/>
      <c r="CZ107" s="4608"/>
      <c r="DA107" s="4605"/>
      <c r="DB107" s="4606"/>
      <c r="DC107" s="4605"/>
      <c r="DD107" s="4608"/>
      <c r="DE107" s="4605"/>
      <c r="DF107" s="4606"/>
      <c r="DG107" s="4605"/>
      <c r="DH107" s="4608"/>
      <c r="DI107" s="4605"/>
      <c r="DJ107" s="4606"/>
      <c r="DK107" s="4605"/>
      <c r="DL107" s="4608"/>
      <c r="DM107" s="4605"/>
      <c r="DN107" s="4606"/>
      <c r="DO107" s="4605"/>
      <c r="DP107" s="4608"/>
      <c r="DQ107" s="4605"/>
      <c r="DR107" s="4606"/>
      <c r="DS107" s="4605"/>
      <c r="DT107" s="4608"/>
      <c r="DU107" s="4605"/>
      <c r="DV107" s="4975">
        <f t="shared" si="28"/>
        <v>600</v>
      </c>
      <c r="DW107" s="4719" t="s">
        <v>1069</v>
      </c>
      <c r="DX107" s="4719" t="s">
        <v>1070</v>
      </c>
      <c r="DY107" s="4719" t="s">
        <v>1106</v>
      </c>
      <c r="DZ107" s="4719" t="s">
        <v>1224</v>
      </c>
      <c r="EA107" s="4719">
        <v>3144219306</v>
      </c>
      <c r="EB107" s="4619" t="s">
        <v>1756</v>
      </c>
      <c r="EC107" s="4620" t="s">
        <v>359</v>
      </c>
      <c r="ED107" s="4719" t="s">
        <v>359</v>
      </c>
      <c r="EE107" s="4719" t="s">
        <v>359</v>
      </c>
      <c r="EF107" s="4719" t="s">
        <v>359</v>
      </c>
      <c r="EG107" s="4903" t="s">
        <v>359</v>
      </c>
      <c r="EH107" s="4977"/>
    </row>
    <row r="108" spans="1:138" s="4634" customFormat="1" ht="141.75">
      <c r="A108" s="4968" t="s">
        <v>1731</v>
      </c>
      <c r="B108" s="4954">
        <v>0.25</v>
      </c>
      <c r="C108" s="4719" t="s">
        <v>1215</v>
      </c>
      <c r="D108" s="4907">
        <f t="shared" si="22"/>
        <v>6.25E-2</v>
      </c>
      <c r="E108" s="4719" t="s">
        <v>1216</v>
      </c>
      <c r="F108" s="4719" t="s">
        <v>1217</v>
      </c>
      <c r="G108" s="4719" t="s">
        <v>1050</v>
      </c>
      <c r="H108" s="4969" t="s">
        <v>26</v>
      </c>
      <c r="I108" s="4719" t="s">
        <v>437</v>
      </c>
      <c r="J108" s="4719" t="s">
        <v>437</v>
      </c>
      <c r="K108" s="4970">
        <v>45444</v>
      </c>
      <c r="L108" s="4971">
        <v>48578</v>
      </c>
      <c r="M108" s="4978">
        <v>0.1</v>
      </c>
      <c r="N108" s="4978">
        <v>0.2</v>
      </c>
      <c r="O108" s="4978">
        <v>0.3</v>
      </c>
      <c r="P108" s="4978">
        <v>0.4</v>
      </c>
      <c r="Q108" s="4978">
        <v>0.5</v>
      </c>
      <c r="R108" s="4978">
        <v>0.6</v>
      </c>
      <c r="S108" s="4978">
        <v>0.7</v>
      </c>
      <c r="T108" s="4978">
        <v>0.8</v>
      </c>
      <c r="U108" s="4978">
        <v>0.9</v>
      </c>
      <c r="V108" s="4978">
        <v>1</v>
      </c>
      <c r="W108" s="4719" t="s">
        <v>359</v>
      </c>
      <c r="X108" s="4719" t="s">
        <v>359</v>
      </c>
      <c r="Y108" s="4719" t="s">
        <v>359</v>
      </c>
      <c r="Z108" s="4719" t="s">
        <v>359</v>
      </c>
      <c r="AA108" s="4719" t="s">
        <v>359</v>
      </c>
      <c r="AB108" s="4719" t="s">
        <v>359</v>
      </c>
      <c r="AC108" s="4978">
        <v>1</v>
      </c>
      <c r="AD108" s="4719" t="s">
        <v>359</v>
      </c>
      <c r="AE108" s="4719" t="s">
        <v>2175</v>
      </c>
      <c r="AF108" s="4907">
        <f t="shared" ref="AF108:AF110" si="29">D108/4</f>
        <v>1.5625E-2</v>
      </c>
      <c r="AG108" s="4719" t="s">
        <v>2176</v>
      </c>
      <c r="AH108" s="4719" t="s">
        <v>2177</v>
      </c>
      <c r="AI108" s="4719" t="s">
        <v>1829</v>
      </c>
      <c r="AJ108" s="4719" t="s">
        <v>1229</v>
      </c>
      <c r="AK108" s="4719" t="s">
        <v>1136</v>
      </c>
      <c r="AL108" s="4719" t="s">
        <v>20</v>
      </c>
      <c r="AM108" s="4605" t="s">
        <v>1513</v>
      </c>
      <c r="AN108" s="4719" t="s">
        <v>1513</v>
      </c>
      <c r="AO108" s="4719" t="s">
        <v>437</v>
      </c>
      <c r="AP108" s="4719" t="s">
        <v>437</v>
      </c>
      <c r="AQ108" s="4972">
        <v>45444</v>
      </c>
      <c r="AR108" s="4971">
        <v>48579</v>
      </c>
      <c r="AS108" s="4719">
        <v>0</v>
      </c>
      <c r="AT108" s="4954">
        <v>0.05</v>
      </c>
      <c r="AU108" s="4954">
        <v>0.1</v>
      </c>
      <c r="AV108" s="4954">
        <v>0.12</v>
      </c>
      <c r="AW108" s="4954">
        <v>0.12</v>
      </c>
      <c r="AX108" s="4954">
        <v>0.12</v>
      </c>
      <c r="AY108" s="4954">
        <v>0.12</v>
      </c>
      <c r="AZ108" s="4954">
        <v>0.12</v>
      </c>
      <c r="BA108" s="4954">
        <v>0.12</v>
      </c>
      <c r="BB108" s="4954">
        <v>0.13</v>
      </c>
      <c r="BC108" s="4719" t="s">
        <v>359</v>
      </c>
      <c r="BD108" s="4719" t="s">
        <v>359</v>
      </c>
      <c r="BE108" s="4719" t="s">
        <v>359</v>
      </c>
      <c r="BF108" s="4719" t="s">
        <v>359</v>
      </c>
      <c r="BG108" s="4719" t="s">
        <v>359</v>
      </c>
      <c r="BH108" s="4719" t="s">
        <v>359</v>
      </c>
      <c r="BI108" s="4954">
        <v>1</v>
      </c>
      <c r="BJ108" s="4973"/>
      <c r="BK108" s="4973"/>
      <c r="BL108" s="4606"/>
      <c r="BM108" s="4607"/>
      <c r="BN108" s="4606">
        <v>20</v>
      </c>
      <c r="BO108" s="4606">
        <v>20</v>
      </c>
      <c r="BP108" s="4608"/>
      <c r="BQ108" s="4607"/>
      <c r="BR108" s="4606">
        <v>20</v>
      </c>
      <c r="BS108" s="4605" t="s">
        <v>359</v>
      </c>
      <c r="BT108" s="4608"/>
      <c r="BU108" s="4605" t="s">
        <v>359</v>
      </c>
      <c r="BV108" s="4606">
        <v>20</v>
      </c>
      <c r="BW108" s="4605" t="s">
        <v>359</v>
      </c>
      <c r="BX108" s="4608"/>
      <c r="BY108" s="4605" t="s">
        <v>359</v>
      </c>
      <c r="BZ108" s="4606">
        <v>20</v>
      </c>
      <c r="CA108" s="4605" t="s">
        <v>359</v>
      </c>
      <c r="CB108" s="4608"/>
      <c r="CC108" s="4605" t="s">
        <v>359</v>
      </c>
      <c r="CD108" s="4606">
        <v>20</v>
      </c>
      <c r="CE108" s="4605" t="s">
        <v>359</v>
      </c>
      <c r="CF108" s="4608"/>
      <c r="CG108" s="4605" t="s">
        <v>359</v>
      </c>
      <c r="CH108" s="4973">
        <v>20</v>
      </c>
      <c r="CI108" s="4605" t="s">
        <v>359</v>
      </c>
      <c r="CJ108" s="4608"/>
      <c r="CK108" s="4605" t="s">
        <v>359</v>
      </c>
      <c r="CL108" s="4974">
        <v>20</v>
      </c>
      <c r="CM108" s="4605" t="s">
        <v>359</v>
      </c>
      <c r="CN108" s="4608"/>
      <c r="CO108" s="4605" t="s">
        <v>359</v>
      </c>
      <c r="CP108" s="4973">
        <v>20</v>
      </c>
      <c r="CQ108" s="4605" t="s">
        <v>359</v>
      </c>
      <c r="CR108" s="4608"/>
      <c r="CS108" s="4605" t="s">
        <v>359</v>
      </c>
      <c r="CT108" s="4973">
        <v>0</v>
      </c>
      <c r="CU108" s="4605" t="s">
        <v>359</v>
      </c>
      <c r="CV108" s="4608"/>
      <c r="CW108" s="4605" t="s">
        <v>359</v>
      </c>
      <c r="CX108" s="4606"/>
      <c r="CY108" s="4605"/>
      <c r="CZ108" s="4608"/>
      <c r="DA108" s="4605"/>
      <c r="DB108" s="4606"/>
      <c r="DC108" s="4605"/>
      <c r="DD108" s="4608"/>
      <c r="DE108" s="4605"/>
      <c r="DF108" s="4606"/>
      <c r="DG108" s="4605"/>
      <c r="DH108" s="4608"/>
      <c r="DI108" s="4605"/>
      <c r="DJ108" s="4606"/>
      <c r="DK108" s="4605"/>
      <c r="DL108" s="4608"/>
      <c r="DM108" s="4605"/>
      <c r="DN108" s="4606"/>
      <c r="DO108" s="4605"/>
      <c r="DP108" s="4608"/>
      <c r="DQ108" s="4605"/>
      <c r="DR108" s="4606"/>
      <c r="DS108" s="4605"/>
      <c r="DT108" s="4608"/>
      <c r="DU108" s="4605"/>
      <c r="DV108" s="4975">
        <f t="shared" si="28"/>
        <v>160</v>
      </c>
      <c r="DW108" s="4719" t="s">
        <v>31</v>
      </c>
      <c r="DX108" s="4719" t="s">
        <v>1231</v>
      </c>
      <c r="DY108" s="4719" t="s">
        <v>1232</v>
      </c>
      <c r="DZ108" s="4719" t="s">
        <v>1233</v>
      </c>
      <c r="EA108" s="4719" t="s">
        <v>1234</v>
      </c>
      <c r="EB108" s="4619" t="s">
        <v>1235</v>
      </c>
      <c r="EC108" s="4719" t="s">
        <v>359</v>
      </c>
      <c r="ED108" s="4719" t="s">
        <v>359</v>
      </c>
      <c r="EE108" s="4719" t="s">
        <v>359</v>
      </c>
      <c r="EF108" s="4903" t="s">
        <v>359</v>
      </c>
      <c r="EG108" s="4903" t="s">
        <v>359</v>
      </c>
      <c r="EH108" s="4977"/>
    </row>
    <row r="109" spans="1:138" s="4634" customFormat="1" ht="110.25">
      <c r="A109" s="4968" t="s">
        <v>1731</v>
      </c>
      <c r="B109" s="4954">
        <v>0.25</v>
      </c>
      <c r="C109" s="4719" t="s">
        <v>1215</v>
      </c>
      <c r="D109" s="4907">
        <f t="shared" si="22"/>
        <v>6.25E-2</v>
      </c>
      <c r="E109" s="4719" t="s">
        <v>1216</v>
      </c>
      <c r="F109" s="4719" t="s">
        <v>1217</v>
      </c>
      <c r="G109" s="4719" t="s">
        <v>1050</v>
      </c>
      <c r="H109" s="4969" t="s">
        <v>26</v>
      </c>
      <c r="I109" s="4719" t="s">
        <v>437</v>
      </c>
      <c r="J109" s="4719" t="s">
        <v>437</v>
      </c>
      <c r="K109" s="4970">
        <v>45444</v>
      </c>
      <c r="L109" s="4971">
        <v>48578</v>
      </c>
      <c r="M109" s="4978">
        <v>0.1</v>
      </c>
      <c r="N109" s="4978">
        <v>0.2</v>
      </c>
      <c r="O109" s="4978">
        <v>0.3</v>
      </c>
      <c r="P109" s="4978">
        <v>0.4</v>
      </c>
      <c r="Q109" s="4978">
        <v>0.5</v>
      </c>
      <c r="R109" s="4978">
        <v>0.6</v>
      </c>
      <c r="S109" s="4978">
        <v>0.7</v>
      </c>
      <c r="T109" s="4978">
        <v>0.8</v>
      </c>
      <c r="U109" s="4978">
        <v>0.9</v>
      </c>
      <c r="V109" s="4978">
        <v>1</v>
      </c>
      <c r="W109" s="4719" t="s">
        <v>359</v>
      </c>
      <c r="X109" s="4719" t="s">
        <v>359</v>
      </c>
      <c r="Y109" s="4719" t="s">
        <v>359</v>
      </c>
      <c r="Z109" s="4719" t="s">
        <v>359</v>
      </c>
      <c r="AA109" s="4719" t="s">
        <v>359</v>
      </c>
      <c r="AB109" s="4719" t="s">
        <v>359</v>
      </c>
      <c r="AC109" s="4978">
        <v>1</v>
      </c>
      <c r="AD109" s="4719" t="s">
        <v>359</v>
      </c>
      <c r="AE109" s="4719" t="s">
        <v>2178</v>
      </c>
      <c r="AF109" s="4907">
        <f t="shared" si="29"/>
        <v>1.5625E-2</v>
      </c>
      <c r="AG109" s="4719" t="s">
        <v>1831</v>
      </c>
      <c r="AH109" s="4719" t="s">
        <v>1832</v>
      </c>
      <c r="AI109" s="4719" t="s">
        <v>1239</v>
      </c>
      <c r="AJ109" s="4719" t="s">
        <v>1240</v>
      </c>
      <c r="AK109" s="4719" t="s">
        <v>1741</v>
      </c>
      <c r="AL109" s="4719" t="s">
        <v>20</v>
      </c>
      <c r="AM109" s="4605" t="s">
        <v>1513</v>
      </c>
      <c r="AN109" s="4719" t="s">
        <v>1513</v>
      </c>
      <c r="AO109" s="4719" t="s">
        <v>437</v>
      </c>
      <c r="AP109" s="4719"/>
      <c r="AQ109" s="4972">
        <v>45444</v>
      </c>
      <c r="AR109" s="4971">
        <v>48579</v>
      </c>
      <c r="AS109" s="4719">
        <v>2</v>
      </c>
      <c r="AT109" s="4719">
        <v>2</v>
      </c>
      <c r="AU109" s="4719">
        <v>2</v>
      </c>
      <c r="AV109" s="4719">
        <v>2</v>
      </c>
      <c r="AW109" s="4719">
        <v>2</v>
      </c>
      <c r="AX109" s="4719">
        <v>2</v>
      </c>
      <c r="AY109" s="4719">
        <v>2</v>
      </c>
      <c r="AZ109" s="4719">
        <v>2</v>
      </c>
      <c r="BA109" s="4719">
        <v>2</v>
      </c>
      <c r="BB109" s="4719">
        <v>2</v>
      </c>
      <c r="BC109" s="4719" t="s">
        <v>359</v>
      </c>
      <c r="BD109" s="4719" t="s">
        <v>359</v>
      </c>
      <c r="BE109" s="4719" t="s">
        <v>359</v>
      </c>
      <c r="BF109" s="4719" t="s">
        <v>359</v>
      </c>
      <c r="BG109" s="4719" t="s">
        <v>359</v>
      </c>
      <c r="BH109" s="4719" t="s">
        <v>359</v>
      </c>
      <c r="BI109" s="4719">
        <v>20</v>
      </c>
      <c r="BJ109" s="4973">
        <v>2</v>
      </c>
      <c r="BK109" s="4973">
        <v>2</v>
      </c>
      <c r="BL109" s="4606" t="s">
        <v>574</v>
      </c>
      <c r="BM109" s="4607">
        <v>7687</v>
      </c>
      <c r="BN109" s="4606">
        <v>2</v>
      </c>
      <c r="BO109" s="4606">
        <v>2</v>
      </c>
      <c r="BP109" s="4608" t="s">
        <v>574</v>
      </c>
      <c r="BQ109" s="4607">
        <v>7687</v>
      </c>
      <c r="BR109" s="4606">
        <v>2</v>
      </c>
      <c r="BS109" s="4605" t="s">
        <v>359</v>
      </c>
      <c r="BT109" s="4608" t="s">
        <v>574</v>
      </c>
      <c r="BU109" s="4605" t="s">
        <v>359</v>
      </c>
      <c r="BV109" s="4606">
        <v>2</v>
      </c>
      <c r="BW109" s="4605" t="s">
        <v>359</v>
      </c>
      <c r="BX109" s="4608" t="s">
        <v>574</v>
      </c>
      <c r="BY109" s="4605" t="s">
        <v>359</v>
      </c>
      <c r="BZ109" s="4606">
        <v>2</v>
      </c>
      <c r="CA109" s="4605" t="s">
        <v>359</v>
      </c>
      <c r="CB109" s="4608" t="s">
        <v>574</v>
      </c>
      <c r="CC109" s="4605" t="s">
        <v>359</v>
      </c>
      <c r="CD109" s="4606">
        <v>2</v>
      </c>
      <c r="CE109" s="4605" t="s">
        <v>359</v>
      </c>
      <c r="CF109" s="4608" t="s">
        <v>574</v>
      </c>
      <c r="CG109" s="4605" t="s">
        <v>359</v>
      </c>
      <c r="CH109" s="4973">
        <v>2</v>
      </c>
      <c r="CI109" s="4605" t="s">
        <v>359</v>
      </c>
      <c r="CJ109" s="4608" t="s">
        <v>574</v>
      </c>
      <c r="CK109" s="4605" t="s">
        <v>359</v>
      </c>
      <c r="CL109" s="4974">
        <v>2</v>
      </c>
      <c r="CM109" s="4605" t="s">
        <v>359</v>
      </c>
      <c r="CN109" s="4608" t="s">
        <v>574</v>
      </c>
      <c r="CO109" s="4605" t="s">
        <v>359</v>
      </c>
      <c r="CP109" s="4973">
        <v>2</v>
      </c>
      <c r="CQ109" s="4605" t="s">
        <v>359</v>
      </c>
      <c r="CR109" s="4608" t="s">
        <v>574</v>
      </c>
      <c r="CS109" s="4605" t="s">
        <v>359</v>
      </c>
      <c r="CT109" s="4973">
        <v>2</v>
      </c>
      <c r="CU109" s="4605" t="s">
        <v>359</v>
      </c>
      <c r="CV109" s="4608" t="s">
        <v>574</v>
      </c>
      <c r="CW109" s="4605" t="s">
        <v>359</v>
      </c>
      <c r="CX109" s="4606"/>
      <c r="CY109" s="4605"/>
      <c r="CZ109" s="4608"/>
      <c r="DA109" s="4605"/>
      <c r="DB109" s="4606"/>
      <c r="DC109" s="4605"/>
      <c r="DD109" s="4608"/>
      <c r="DE109" s="4605"/>
      <c r="DF109" s="4606"/>
      <c r="DG109" s="4605"/>
      <c r="DH109" s="4608"/>
      <c r="DI109" s="4605"/>
      <c r="DJ109" s="4606"/>
      <c r="DK109" s="4605"/>
      <c r="DL109" s="4608"/>
      <c r="DM109" s="4605"/>
      <c r="DN109" s="4606"/>
      <c r="DO109" s="4605"/>
      <c r="DP109" s="4608"/>
      <c r="DQ109" s="4605"/>
      <c r="DR109" s="4606"/>
      <c r="DS109" s="4605"/>
      <c r="DT109" s="4608"/>
      <c r="DU109" s="4605"/>
      <c r="DV109" s="4975">
        <f t="shared" si="28"/>
        <v>20</v>
      </c>
      <c r="DW109" s="4719" t="s">
        <v>10</v>
      </c>
      <c r="DX109" s="4719" t="s">
        <v>1241</v>
      </c>
      <c r="DY109" s="4719" t="s">
        <v>1242</v>
      </c>
      <c r="DZ109" s="4719" t="s">
        <v>1243</v>
      </c>
      <c r="EA109" s="4719">
        <v>3108737445</v>
      </c>
      <c r="EB109" s="4619" t="s">
        <v>1244</v>
      </c>
      <c r="EC109" s="4719" t="s">
        <v>1069</v>
      </c>
      <c r="ED109" s="4719" t="s">
        <v>7</v>
      </c>
      <c r="EE109" s="4719" t="s">
        <v>1834</v>
      </c>
      <c r="EF109" s="4903" t="s">
        <v>359</v>
      </c>
      <c r="EG109" s="4903" t="s">
        <v>359</v>
      </c>
      <c r="EH109" s="4977"/>
    </row>
    <row r="110" spans="1:138" s="4634" customFormat="1" ht="168.75" customHeight="1">
      <c r="A110" s="4968" t="s">
        <v>1731</v>
      </c>
      <c r="B110" s="4954">
        <v>0.25</v>
      </c>
      <c r="C110" s="4719" t="s">
        <v>1215</v>
      </c>
      <c r="D110" s="4907">
        <f t="shared" si="22"/>
        <v>6.25E-2</v>
      </c>
      <c r="E110" s="4719" t="s">
        <v>1216</v>
      </c>
      <c r="F110" s="4719" t="s">
        <v>1835</v>
      </c>
      <c r="G110" s="4719" t="s">
        <v>1050</v>
      </c>
      <c r="H110" s="4969" t="s">
        <v>26</v>
      </c>
      <c r="I110" s="4719" t="s">
        <v>437</v>
      </c>
      <c r="J110" s="4719" t="s">
        <v>437</v>
      </c>
      <c r="K110" s="4970">
        <v>45444</v>
      </c>
      <c r="L110" s="4971">
        <v>48578</v>
      </c>
      <c r="M110" s="4978">
        <v>0.1</v>
      </c>
      <c r="N110" s="4978">
        <v>0.2</v>
      </c>
      <c r="O110" s="4978">
        <v>0.3</v>
      </c>
      <c r="P110" s="4978">
        <v>0.4</v>
      </c>
      <c r="Q110" s="4978">
        <v>0.5</v>
      </c>
      <c r="R110" s="4978">
        <v>0.6</v>
      </c>
      <c r="S110" s="4978">
        <v>0.7</v>
      </c>
      <c r="T110" s="4978">
        <v>0.8</v>
      </c>
      <c r="U110" s="4978">
        <v>0.9</v>
      </c>
      <c r="V110" s="4978">
        <v>1</v>
      </c>
      <c r="W110" s="4719" t="s">
        <v>359</v>
      </c>
      <c r="X110" s="4719" t="s">
        <v>359</v>
      </c>
      <c r="Y110" s="4719" t="s">
        <v>359</v>
      </c>
      <c r="Z110" s="4719" t="s">
        <v>359</v>
      </c>
      <c r="AA110" s="4719" t="s">
        <v>359</v>
      </c>
      <c r="AB110" s="4719" t="s">
        <v>359</v>
      </c>
      <c r="AC110" s="4978">
        <v>1</v>
      </c>
      <c r="AD110" s="4719" t="s">
        <v>359</v>
      </c>
      <c r="AE110" s="4719" t="s">
        <v>2295</v>
      </c>
      <c r="AF110" s="4907">
        <f t="shared" si="29"/>
        <v>1.5625E-2</v>
      </c>
      <c r="AG110" s="4719" t="s">
        <v>2296</v>
      </c>
      <c r="AH110" s="4719" t="s">
        <v>2297</v>
      </c>
      <c r="AI110" s="4719" t="s">
        <v>702</v>
      </c>
      <c r="AJ110" s="4719" t="s">
        <v>1221</v>
      </c>
      <c r="AK110" s="4719" t="s">
        <v>1123</v>
      </c>
      <c r="AL110" s="4719" t="s">
        <v>20</v>
      </c>
      <c r="AM110" s="4605" t="str">
        <f t="shared" ref="AM110:AM119" si="30">IF(ISNUMBER(SEARCH("ND",AN110)),"NO","SI")</f>
        <v>NO</v>
      </c>
      <c r="AN110" s="4719" t="s">
        <v>437</v>
      </c>
      <c r="AO110" s="4719" t="s">
        <v>437</v>
      </c>
      <c r="AP110" s="4719" t="s">
        <v>437</v>
      </c>
      <c r="AQ110" s="4972">
        <v>45444</v>
      </c>
      <c r="AR110" s="4971">
        <v>46752</v>
      </c>
      <c r="AS110" s="4954">
        <v>0.3</v>
      </c>
      <c r="AT110" s="4954">
        <v>0.2</v>
      </c>
      <c r="AU110" s="4954">
        <v>0.2</v>
      </c>
      <c r="AV110" s="4954">
        <v>0.15</v>
      </c>
      <c r="AW110" s="4954">
        <v>0.15</v>
      </c>
      <c r="AX110" s="4719" t="s">
        <v>359</v>
      </c>
      <c r="AY110" s="4719" t="s">
        <v>359</v>
      </c>
      <c r="AZ110" s="4719" t="s">
        <v>359</v>
      </c>
      <c r="BA110" s="4719" t="s">
        <v>359</v>
      </c>
      <c r="BB110" s="4719" t="s">
        <v>359</v>
      </c>
      <c r="BC110" s="4719" t="s">
        <v>359</v>
      </c>
      <c r="BD110" s="4719" t="s">
        <v>359</v>
      </c>
      <c r="BE110" s="4719" t="s">
        <v>359</v>
      </c>
      <c r="BF110" s="4719" t="s">
        <v>359</v>
      </c>
      <c r="BG110" s="4719" t="s">
        <v>359</v>
      </c>
      <c r="BH110" s="4719" t="s">
        <v>359</v>
      </c>
      <c r="BI110" s="4954">
        <v>1</v>
      </c>
      <c r="BJ110" s="4973">
        <v>500</v>
      </c>
      <c r="BK110" s="4973">
        <v>500</v>
      </c>
      <c r="BL110" s="4606" t="s">
        <v>574</v>
      </c>
      <c r="BM110" s="4607">
        <v>7871</v>
      </c>
      <c r="BN110" s="4606">
        <v>500</v>
      </c>
      <c r="BO110" s="4606">
        <v>500</v>
      </c>
      <c r="BP110" s="4608" t="s">
        <v>574</v>
      </c>
      <c r="BQ110" s="4607">
        <v>7871</v>
      </c>
      <c r="BR110" s="4606">
        <v>500</v>
      </c>
      <c r="BS110" s="4605" t="s">
        <v>359</v>
      </c>
      <c r="BT110" s="4608" t="s">
        <v>574</v>
      </c>
      <c r="BU110" s="4605" t="s">
        <v>359</v>
      </c>
      <c r="BV110" s="4606">
        <v>500</v>
      </c>
      <c r="BW110" s="4605" t="s">
        <v>359</v>
      </c>
      <c r="BX110" s="4608" t="s">
        <v>574</v>
      </c>
      <c r="BY110" s="4605" t="s">
        <v>359</v>
      </c>
      <c r="BZ110" s="4606">
        <v>500</v>
      </c>
      <c r="CA110" s="4605" t="s">
        <v>359</v>
      </c>
      <c r="CB110" s="4608" t="s">
        <v>574</v>
      </c>
      <c r="CC110" s="4605" t="s">
        <v>359</v>
      </c>
      <c r="CD110" s="4606"/>
      <c r="CE110" s="4605" t="s">
        <v>359</v>
      </c>
      <c r="CF110" s="4608"/>
      <c r="CG110" s="4605" t="s">
        <v>359</v>
      </c>
      <c r="CH110" s="4973"/>
      <c r="CI110" s="4605" t="s">
        <v>359</v>
      </c>
      <c r="CJ110" s="4608"/>
      <c r="CK110" s="4605" t="s">
        <v>359</v>
      </c>
      <c r="CL110" s="4974"/>
      <c r="CM110" s="4605" t="s">
        <v>359</v>
      </c>
      <c r="CN110" s="4608"/>
      <c r="CO110" s="4605" t="s">
        <v>359</v>
      </c>
      <c r="CP110" s="4973"/>
      <c r="CQ110" s="4605" t="s">
        <v>359</v>
      </c>
      <c r="CR110" s="4608"/>
      <c r="CS110" s="4605" t="s">
        <v>359</v>
      </c>
      <c r="CT110" s="4973"/>
      <c r="CU110" s="4605" t="s">
        <v>359</v>
      </c>
      <c r="CV110" s="4608"/>
      <c r="CW110" s="4605" t="s">
        <v>359</v>
      </c>
      <c r="CX110" s="4606"/>
      <c r="CY110" s="4605"/>
      <c r="CZ110" s="4608"/>
      <c r="DA110" s="4605"/>
      <c r="DB110" s="4606"/>
      <c r="DC110" s="4605"/>
      <c r="DD110" s="4608"/>
      <c r="DE110" s="4605"/>
      <c r="DF110" s="4606"/>
      <c r="DG110" s="4605"/>
      <c r="DH110" s="4608"/>
      <c r="DI110" s="4605"/>
      <c r="DJ110" s="4606"/>
      <c r="DK110" s="4605"/>
      <c r="DL110" s="4608"/>
      <c r="DM110" s="4605"/>
      <c r="DN110" s="4606"/>
      <c r="DO110" s="4605"/>
      <c r="DP110" s="4608"/>
      <c r="DQ110" s="4605"/>
      <c r="DR110" s="4606"/>
      <c r="DS110" s="4605"/>
      <c r="DT110" s="4608"/>
      <c r="DU110" s="4605"/>
      <c r="DV110" s="4975">
        <f t="shared" si="28"/>
        <v>2500</v>
      </c>
      <c r="DW110" s="4719" t="s">
        <v>1069</v>
      </c>
      <c r="DX110" s="4719" t="s">
        <v>1070</v>
      </c>
      <c r="DY110" s="4719" t="s">
        <v>1106</v>
      </c>
      <c r="DZ110" s="4719" t="s">
        <v>1224</v>
      </c>
      <c r="EA110" s="4719">
        <v>3144219306</v>
      </c>
      <c r="EB110" s="4619" t="s">
        <v>1756</v>
      </c>
      <c r="EC110" s="4620" t="s">
        <v>359</v>
      </c>
      <c r="ED110" s="4719" t="s">
        <v>359</v>
      </c>
      <c r="EE110" s="4719" t="s">
        <v>359</v>
      </c>
      <c r="EF110" s="4719" t="s">
        <v>359</v>
      </c>
      <c r="EG110" s="4903" t="s">
        <v>359</v>
      </c>
      <c r="EH110" s="4977"/>
    </row>
    <row r="111" spans="1:138" ht="168.75" customHeight="1">
      <c r="A111" s="4938" t="s">
        <v>1838</v>
      </c>
      <c r="B111" s="4807">
        <v>0.08</v>
      </c>
      <c r="C111" s="4521" t="s">
        <v>2182</v>
      </c>
      <c r="D111" s="4805">
        <f>B111/1</f>
        <v>0.08</v>
      </c>
      <c r="E111" s="4736" t="s">
        <v>2298</v>
      </c>
      <c r="F111" s="4654" t="s">
        <v>2273</v>
      </c>
      <c r="G111" s="4736" t="s">
        <v>1253</v>
      </c>
      <c r="H111" s="4939" t="s">
        <v>26</v>
      </c>
      <c r="I111" s="4719" t="s">
        <v>437</v>
      </c>
      <c r="J111" s="4719" t="s">
        <v>437</v>
      </c>
      <c r="K111" s="4927">
        <v>45245</v>
      </c>
      <c r="L111" s="4806">
        <v>50770</v>
      </c>
      <c r="M111" s="4649">
        <v>0.05</v>
      </c>
      <c r="N111" s="4649">
        <v>0.1</v>
      </c>
      <c r="O111" s="4649">
        <v>0.5</v>
      </c>
      <c r="P111" s="4649">
        <v>0.54</v>
      </c>
      <c r="Q111" s="4649">
        <v>0.57999999999999996</v>
      </c>
      <c r="R111" s="4649">
        <v>0.62</v>
      </c>
      <c r="S111" s="4649">
        <v>0.64</v>
      </c>
      <c r="T111" s="4649">
        <v>0.68</v>
      </c>
      <c r="U111" s="4649">
        <v>0.72</v>
      </c>
      <c r="V111" s="4649">
        <v>0.76</v>
      </c>
      <c r="W111" s="4649">
        <v>0.8</v>
      </c>
      <c r="X111" s="4649">
        <v>0.84</v>
      </c>
      <c r="Y111" s="4649">
        <v>0.88</v>
      </c>
      <c r="Z111" s="4649">
        <v>0.92</v>
      </c>
      <c r="AA111" s="4649">
        <v>0.96</v>
      </c>
      <c r="AB111" s="4649">
        <v>1</v>
      </c>
      <c r="AC111" s="4807">
        <v>1</v>
      </c>
      <c r="AD111" s="4811"/>
      <c r="AE111" s="4736" t="s">
        <v>2185</v>
      </c>
      <c r="AF111" s="4805">
        <f>D111/9</f>
        <v>8.8888888888888889E-3</v>
      </c>
      <c r="AG111" s="4736" t="s">
        <v>1843</v>
      </c>
      <c r="AH111" s="4736" t="s">
        <v>1844</v>
      </c>
      <c r="AI111" s="4736" t="s">
        <v>1257</v>
      </c>
      <c r="AJ111" s="4736" t="s">
        <v>1258</v>
      </c>
      <c r="AK111" s="4736" t="s">
        <v>1253</v>
      </c>
      <c r="AL111" s="4736" t="s">
        <v>23</v>
      </c>
      <c r="AM111" s="4361" t="str">
        <f t="shared" si="30"/>
        <v>NO</v>
      </c>
      <c r="AN111" s="4736" t="s">
        <v>437</v>
      </c>
      <c r="AO111" s="4736" t="s">
        <v>437</v>
      </c>
      <c r="AP111" s="4736" t="s">
        <v>437</v>
      </c>
      <c r="AQ111" s="4806">
        <v>45245</v>
      </c>
      <c r="AR111" s="4806">
        <v>50769</v>
      </c>
      <c r="AS111" s="4807">
        <v>1</v>
      </c>
      <c r="AT111" s="4807">
        <v>1</v>
      </c>
      <c r="AU111" s="4807">
        <v>1</v>
      </c>
      <c r="AV111" s="4807">
        <v>1</v>
      </c>
      <c r="AW111" s="4807">
        <v>1</v>
      </c>
      <c r="AX111" s="4807">
        <v>1</v>
      </c>
      <c r="AY111" s="4807">
        <v>1</v>
      </c>
      <c r="AZ111" s="4807">
        <v>1</v>
      </c>
      <c r="BA111" s="4807">
        <v>1</v>
      </c>
      <c r="BB111" s="4807">
        <v>1</v>
      </c>
      <c r="BC111" s="4807">
        <v>1</v>
      </c>
      <c r="BD111" s="4807">
        <v>1</v>
      </c>
      <c r="BE111" s="4807">
        <v>1</v>
      </c>
      <c r="BF111" s="4807">
        <v>1</v>
      </c>
      <c r="BG111" s="4807">
        <v>1</v>
      </c>
      <c r="BH111" s="4807">
        <v>1</v>
      </c>
      <c r="BI111" s="4807">
        <v>1</v>
      </c>
      <c r="BJ111" s="4810">
        <v>80</v>
      </c>
      <c r="BK111" s="4810">
        <v>80</v>
      </c>
      <c r="BL111" s="4810" t="s">
        <v>574</v>
      </c>
      <c r="BM111" s="4811">
        <v>7658</v>
      </c>
      <c r="BN111" s="4810">
        <v>80</v>
      </c>
      <c r="BO111" s="4810">
        <v>80</v>
      </c>
      <c r="BP111" s="4812" t="s">
        <v>574</v>
      </c>
      <c r="BQ111" s="4811">
        <v>7658</v>
      </c>
      <c r="BR111" s="4810">
        <v>80</v>
      </c>
      <c r="BS111" s="4736"/>
      <c r="BT111" s="4812" t="s">
        <v>574</v>
      </c>
      <c r="BU111" s="4736"/>
      <c r="BV111" s="4810">
        <v>80</v>
      </c>
      <c r="BW111" s="4736"/>
      <c r="BX111" s="4812" t="s">
        <v>574</v>
      </c>
      <c r="BY111" s="4736"/>
      <c r="BZ111" s="4810">
        <v>80</v>
      </c>
      <c r="CA111" s="4736"/>
      <c r="CB111" s="4812" t="s">
        <v>574</v>
      </c>
      <c r="CC111" s="4736"/>
      <c r="CD111" s="4810">
        <v>80</v>
      </c>
      <c r="CE111" s="4736"/>
      <c r="CF111" s="4812" t="s">
        <v>574</v>
      </c>
      <c r="CG111" s="4736"/>
      <c r="CH111" s="4810">
        <v>80</v>
      </c>
      <c r="CI111" s="4736"/>
      <c r="CJ111" s="4812" t="s">
        <v>574</v>
      </c>
      <c r="CK111" s="4736"/>
      <c r="CL111" s="4810">
        <v>80</v>
      </c>
      <c r="CM111" s="4736"/>
      <c r="CN111" s="4812" t="s">
        <v>574</v>
      </c>
      <c r="CO111" s="4736"/>
      <c r="CP111" s="4810">
        <v>80</v>
      </c>
      <c r="CQ111" s="4736"/>
      <c r="CR111" s="4812" t="s">
        <v>574</v>
      </c>
      <c r="CS111" s="4736"/>
      <c r="CT111" s="4810">
        <v>80</v>
      </c>
      <c r="CU111" s="4736"/>
      <c r="CV111" s="4812" t="s">
        <v>574</v>
      </c>
      <c r="CW111" s="4736"/>
      <c r="CX111" s="4810">
        <v>80</v>
      </c>
      <c r="CY111" s="4736"/>
      <c r="CZ111" s="4812" t="s">
        <v>574</v>
      </c>
      <c r="DA111" s="4736"/>
      <c r="DB111" s="4810">
        <v>80</v>
      </c>
      <c r="DC111" s="4736"/>
      <c r="DD111" s="4812" t="s">
        <v>574</v>
      </c>
      <c r="DE111" s="4736"/>
      <c r="DF111" s="4810">
        <v>80</v>
      </c>
      <c r="DG111" s="4736"/>
      <c r="DH111" s="4812" t="s">
        <v>574</v>
      </c>
      <c r="DI111" s="4736"/>
      <c r="DJ111" s="4810">
        <v>80</v>
      </c>
      <c r="DK111" s="4736"/>
      <c r="DL111" s="4812" t="s">
        <v>574</v>
      </c>
      <c r="DM111" s="4736"/>
      <c r="DN111" s="4810">
        <v>80</v>
      </c>
      <c r="DO111" s="4736"/>
      <c r="DP111" s="4812" t="s">
        <v>574</v>
      </c>
      <c r="DQ111" s="4736"/>
      <c r="DR111" s="4810">
        <v>80</v>
      </c>
      <c r="DS111" s="4736"/>
      <c r="DT111" s="4812" t="s">
        <v>574</v>
      </c>
      <c r="DU111" s="4736"/>
      <c r="DV111" s="4734">
        <f t="shared" si="28"/>
        <v>1280</v>
      </c>
      <c r="DW111" s="4736" t="s">
        <v>644</v>
      </c>
      <c r="DX111" s="4736" t="s">
        <v>24</v>
      </c>
      <c r="DY111" s="4736" t="s">
        <v>1266</v>
      </c>
      <c r="DZ111" s="4736" t="s">
        <v>1845</v>
      </c>
      <c r="EA111" s="4736">
        <v>3822500</v>
      </c>
      <c r="EB111" s="4611" t="s">
        <v>1846</v>
      </c>
      <c r="EC111" s="4736"/>
      <c r="ED111" s="4736"/>
      <c r="EE111" s="4736"/>
      <c r="EF111" s="4736"/>
      <c r="EG111" s="4736"/>
      <c r="EH111" s="4626"/>
    </row>
    <row r="112" spans="1:138" ht="168.75" customHeight="1">
      <c r="A112" s="4938" t="s">
        <v>1838</v>
      </c>
      <c r="B112" s="4807">
        <v>0.08</v>
      </c>
      <c r="C112" s="4521" t="s">
        <v>2182</v>
      </c>
      <c r="D112" s="4805">
        <f t="shared" ref="D112:D118" si="31">B112/1</f>
        <v>0.08</v>
      </c>
      <c r="E112" s="4736" t="s">
        <v>2298</v>
      </c>
      <c r="F112" s="4654" t="s">
        <v>2273</v>
      </c>
      <c r="G112" s="4736" t="s">
        <v>1253</v>
      </c>
      <c r="H112" s="4939" t="s">
        <v>26</v>
      </c>
      <c r="I112" s="4719" t="s">
        <v>437</v>
      </c>
      <c r="J112" s="4719" t="s">
        <v>437</v>
      </c>
      <c r="K112" s="4927">
        <v>45245</v>
      </c>
      <c r="L112" s="4806">
        <v>50770</v>
      </c>
      <c r="M112" s="4649">
        <v>0.05</v>
      </c>
      <c r="N112" s="4649">
        <v>0.1</v>
      </c>
      <c r="O112" s="4649">
        <v>0.5</v>
      </c>
      <c r="P112" s="4649">
        <v>0.54</v>
      </c>
      <c r="Q112" s="4649">
        <v>0.57999999999999996</v>
      </c>
      <c r="R112" s="4649">
        <v>0.62</v>
      </c>
      <c r="S112" s="4649">
        <v>0.64</v>
      </c>
      <c r="T112" s="4649">
        <v>0.68</v>
      </c>
      <c r="U112" s="4649">
        <v>0.72</v>
      </c>
      <c r="V112" s="4649">
        <v>0.76</v>
      </c>
      <c r="W112" s="4649">
        <v>0.8</v>
      </c>
      <c r="X112" s="4649">
        <v>0.84</v>
      </c>
      <c r="Y112" s="4649">
        <v>0.88</v>
      </c>
      <c r="Z112" s="4649">
        <v>0.92</v>
      </c>
      <c r="AA112" s="4649">
        <v>0.96</v>
      </c>
      <c r="AB112" s="4649">
        <v>1</v>
      </c>
      <c r="AC112" s="4807">
        <v>1</v>
      </c>
      <c r="AD112" s="4811"/>
      <c r="AE112" s="4736" t="s">
        <v>2186</v>
      </c>
      <c r="AF112" s="4805">
        <f t="shared" ref="AF112:AF119" si="32">D112/9</f>
        <v>8.8888888888888889E-3</v>
      </c>
      <c r="AG112" s="4736" t="s">
        <v>2187</v>
      </c>
      <c r="AH112" s="4736" t="s">
        <v>1850</v>
      </c>
      <c r="AI112" s="4736" t="s">
        <v>1257</v>
      </c>
      <c r="AJ112" s="4736" t="s">
        <v>1258</v>
      </c>
      <c r="AK112" s="4736" t="s">
        <v>1253</v>
      </c>
      <c r="AL112" s="4736" t="s">
        <v>23</v>
      </c>
      <c r="AM112" s="4361" t="str">
        <f t="shared" si="30"/>
        <v>NO</v>
      </c>
      <c r="AN112" s="4736" t="s">
        <v>437</v>
      </c>
      <c r="AO112" s="4736" t="s">
        <v>437</v>
      </c>
      <c r="AP112" s="4736" t="s">
        <v>437</v>
      </c>
      <c r="AQ112" s="4806">
        <v>45245</v>
      </c>
      <c r="AR112" s="4806">
        <v>50769</v>
      </c>
      <c r="AS112" s="4807">
        <v>0.9</v>
      </c>
      <c r="AT112" s="4807">
        <v>0.9</v>
      </c>
      <c r="AU112" s="4807">
        <v>0.9</v>
      </c>
      <c r="AV112" s="4807">
        <v>0.9</v>
      </c>
      <c r="AW112" s="4807">
        <v>0.9</v>
      </c>
      <c r="AX112" s="4807">
        <v>0.9</v>
      </c>
      <c r="AY112" s="4807">
        <v>0.9</v>
      </c>
      <c r="AZ112" s="4807">
        <v>0.9</v>
      </c>
      <c r="BA112" s="4807">
        <v>0.9</v>
      </c>
      <c r="BB112" s="4807">
        <v>0.9</v>
      </c>
      <c r="BC112" s="4807">
        <v>0.9</v>
      </c>
      <c r="BD112" s="4807">
        <v>0.9</v>
      </c>
      <c r="BE112" s="4807">
        <v>0.9</v>
      </c>
      <c r="BF112" s="4807">
        <v>0.9</v>
      </c>
      <c r="BG112" s="4807">
        <v>0.9</v>
      </c>
      <c r="BH112" s="4807">
        <v>0.9</v>
      </c>
      <c r="BI112" s="4807">
        <v>0.9</v>
      </c>
      <c r="BJ112" s="4810">
        <v>150</v>
      </c>
      <c r="BK112" s="4810">
        <v>150</v>
      </c>
      <c r="BL112" s="4810" t="s">
        <v>574</v>
      </c>
      <c r="BM112" s="4811">
        <v>7658</v>
      </c>
      <c r="BN112" s="4810">
        <v>150</v>
      </c>
      <c r="BO112" s="4810">
        <v>150</v>
      </c>
      <c r="BP112" s="4812" t="s">
        <v>574</v>
      </c>
      <c r="BQ112" s="4811">
        <v>7658</v>
      </c>
      <c r="BR112" s="4810">
        <v>150</v>
      </c>
      <c r="BS112" s="4736"/>
      <c r="BT112" s="4812" t="s">
        <v>574</v>
      </c>
      <c r="BU112" s="4736"/>
      <c r="BV112" s="4810">
        <v>150</v>
      </c>
      <c r="BW112" s="4736"/>
      <c r="BX112" s="4812" t="s">
        <v>574</v>
      </c>
      <c r="BY112" s="4736"/>
      <c r="BZ112" s="4810">
        <v>150</v>
      </c>
      <c r="CA112" s="4736"/>
      <c r="CB112" s="4812" t="s">
        <v>574</v>
      </c>
      <c r="CC112" s="4736"/>
      <c r="CD112" s="4810">
        <v>150</v>
      </c>
      <c r="CE112" s="4736"/>
      <c r="CF112" s="4812" t="s">
        <v>574</v>
      </c>
      <c r="CG112" s="4736"/>
      <c r="CH112" s="4810">
        <v>150</v>
      </c>
      <c r="CI112" s="4736"/>
      <c r="CJ112" s="4812" t="s">
        <v>574</v>
      </c>
      <c r="CK112" s="4736"/>
      <c r="CL112" s="4810">
        <v>150</v>
      </c>
      <c r="CM112" s="4736"/>
      <c r="CN112" s="4812" t="s">
        <v>574</v>
      </c>
      <c r="CO112" s="4736"/>
      <c r="CP112" s="4810">
        <v>150</v>
      </c>
      <c r="CQ112" s="4736"/>
      <c r="CR112" s="4812" t="s">
        <v>574</v>
      </c>
      <c r="CS112" s="4736"/>
      <c r="CT112" s="4810">
        <v>150</v>
      </c>
      <c r="CU112" s="4736"/>
      <c r="CV112" s="4812" t="s">
        <v>574</v>
      </c>
      <c r="CW112" s="4736"/>
      <c r="CX112" s="4810">
        <v>150</v>
      </c>
      <c r="CY112" s="4736"/>
      <c r="CZ112" s="4812" t="s">
        <v>574</v>
      </c>
      <c r="DA112" s="4736"/>
      <c r="DB112" s="4810">
        <v>150</v>
      </c>
      <c r="DC112" s="4736"/>
      <c r="DD112" s="4812" t="s">
        <v>574</v>
      </c>
      <c r="DE112" s="4736"/>
      <c r="DF112" s="4810">
        <v>150</v>
      </c>
      <c r="DG112" s="4736"/>
      <c r="DH112" s="4812" t="s">
        <v>574</v>
      </c>
      <c r="DI112" s="4736"/>
      <c r="DJ112" s="4810">
        <v>150</v>
      </c>
      <c r="DK112" s="4736"/>
      <c r="DL112" s="4812" t="s">
        <v>574</v>
      </c>
      <c r="DM112" s="4736"/>
      <c r="DN112" s="4810">
        <v>150</v>
      </c>
      <c r="DO112" s="4736"/>
      <c r="DP112" s="4812" t="s">
        <v>574</v>
      </c>
      <c r="DQ112" s="4736"/>
      <c r="DR112" s="4810">
        <v>150</v>
      </c>
      <c r="DS112" s="4736"/>
      <c r="DT112" s="4812" t="s">
        <v>574</v>
      </c>
      <c r="DU112" s="4736"/>
      <c r="DV112" s="4734">
        <f t="shared" si="28"/>
        <v>2400</v>
      </c>
      <c r="DW112" s="4736" t="s">
        <v>644</v>
      </c>
      <c r="DX112" s="4736" t="s">
        <v>24</v>
      </c>
      <c r="DY112" s="4736" t="s">
        <v>1266</v>
      </c>
      <c r="DZ112" s="4736" t="s">
        <v>1845</v>
      </c>
      <c r="EA112" s="4736">
        <v>3822500</v>
      </c>
      <c r="EB112" s="4611" t="s">
        <v>1846</v>
      </c>
      <c r="EC112" s="4736"/>
      <c r="ED112" s="4736"/>
      <c r="EE112" s="4736"/>
      <c r="EF112" s="4736"/>
      <c r="EG112" s="4736"/>
      <c r="EH112" s="4626"/>
    </row>
    <row r="113" spans="1:138" ht="168.75" customHeight="1">
      <c r="A113" s="4938" t="s">
        <v>1838</v>
      </c>
      <c r="B113" s="4807">
        <v>0.08</v>
      </c>
      <c r="C113" s="4521" t="s">
        <v>2182</v>
      </c>
      <c r="D113" s="4805">
        <f t="shared" si="31"/>
        <v>0.08</v>
      </c>
      <c r="E113" s="4736" t="s">
        <v>2298</v>
      </c>
      <c r="F113" s="4654" t="s">
        <v>2273</v>
      </c>
      <c r="G113" s="4736" t="s">
        <v>1253</v>
      </c>
      <c r="H113" s="4939" t="s">
        <v>26</v>
      </c>
      <c r="I113" s="4719" t="s">
        <v>437</v>
      </c>
      <c r="J113" s="4719" t="s">
        <v>437</v>
      </c>
      <c r="K113" s="4927">
        <v>45245</v>
      </c>
      <c r="L113" s="4806">
        <v>50770</v>
      </c>
      <c r="M113" s="4649">
        <v>0.05</v>
      </c>
      <c r="N113" s="4649">
        <v>0.1</v>
      </c>
      <c r="O113" s="4649">
        <v>0.5</v>
      </c>
      <c r="P113" s="4649">
        <v>0.54</v>
      </c>
      <c r="Q113" s="4649">
        <v>0.57999999999999996</v>
      </c>
      <c r="R113" s="4649">
        <v>0.62</v>
      </c>
      <c r="S113" s="4649">
        <v>0.64</v>
      </c>
      <c r="T113" s="4649">
        <v>0.68</v>
      </c>
      <c r="U113" s="4649">
        <v>0.72</v>
      </c>
      <c r="V113" s="4649">
        <v>0.76</v>
      </c>
      <c r="W113" s="4649">
        <v>0.8</v>
      </c>
      <c r="X113" s="4649">
        <v>0.84</v>
      </c>
      <c r="Y113" s="4649">
        <v>0.88</v>
      </c>
      <c r="Z113" s="4649">
        <v>0.92</v>
      </c>
      <c r="AA113" s="4649">
        <v>0.96</v>
      </c>
      <c r="AB113" s="4649">
        <v>1</v>
      </c>
      <c r="AC113" s="4807">
        <v>1</v>
      </c>
      <c r="AD113" s="4811"/>
      <c r="AE113" s="4736" t="s">
        <v>2188</v>
      </c>
      <c r="AF113" s="4805">
        <f t="shared" si="32"/>
        <v>8.8888888888888889E-3</v>
      </c>
      <c r="AG113" s="4736" t="s">
        <v>1852</v>
      </c>
      <c r="AH113" s="4736" t="s">
        <v>1853</v>
      </c>
      <c r="AI113" s="4736" t="s">
        <v>1257</v>
      </c>
      <c r="AJ113" s="4736" t="s">
        <v>1854</v>
      </c>
      <c r="AK113" s="4736" t="s">
        <v>11</v>
      </c>
      <c r="AL113" s="4736" t="s">
        <v>23</v>
      </c>
      <c r="AM113" s="4361" t="str">
        <f t="shared" si="30"/>
        <v>NO</v>
      </c>
      <c r="AN113" s="4736" t="s">
        <v>437</v>
      </c>
      <c r="AO113" s="4807">
        <v>1</v>
      </c>
      <c r="AP113" s="4811">
        <v>2022</v>
      </c>
      <c r="AQ113" s="4806">
        <v>45245</v>
      </c>
      <c r="AR113" s="4806">
        <v>50769</v>
      </c>
      <c r="AS113" s="4807">
        <v>1</v>
      </c>
      <c r="AT113" s="4807">
        <v>1</v>
      </c>
      <c r="AU113" s="4807">
        <v>1</v>
      </c>
      <c r="AV113" s="4807">
        <v>1</v>
      </c>
      <c r="AW113" s="4807">
        <v>1</v>
      </c>
      <c r="AX113" s="4807">
        <v>1</v>
      </c>
      <c r="AY113" s="4807">
        <v>1</v>
      </c>
      <c r="AZ113" s="4807">
        <v>1</v>
      </c>
      <c r="BA113" s="4807">
        <v>1</v>
      </c>
      <c r="BB113" s="4807">
        <v>1</v>
      </c>
      <c r="BC113" s="4807">
        <v>1</v>
      </c>
      <c r="BD113" s="4807">
        <v>1</v>
      </c>
      <c r="BE113" s="4807">
        <v>1</v>
      </c>
      <c r="BF113" s="4807">
        <v>1</v>
      </c>
      <c r="BG113" s="4807">
        <v>1</v>
      </c>
      <c r="BH113" s="4807">
        <v>1</v>
      </c>
      <c r="BI113" s="4807">
        <v>1</v>
      </c>
      <c r="BJ113" s="4810">
        <v>250</v>
      </c>
      <c r="BK113" s="4810">
        <v>250</v>
      </c>
      <c r="BL113" s="4810" t="s">
        <v>574</v>
      </c>
      <c r="BM113" s="4811">
        <v>7658</v>
      </c>
      <c r="BN113" s="4810">
        <v>250</v>
      </c>
      <c r="BO113" s="4810">
        <v>250</v>
      </c>
      <c r="BP113" s="4812" t="s">
        <v>574</v>
      </c>
      <c r="BQ113" s="4811">
        <v>7658</v>
      </c>
      <c r="BR113" s="4810">
        <v>250</v>
      </c>
      <c r="BS113" s="4736"/>
      <c r="BT113" s="4812" t="s">
        <v>574</v>
      </c>
      <c r="BU113" s="4736"/>
      <c r="BV113" s="4810">
        <v>250</v>
      </c>
      <c r="BW113" s="4736"/>
      <c r="BX113" s="4812" t="s">
        <v>574</v>
      </c>
      <c r="BY113" s="4736"/>
      <c r="BZ113" s="4810">
        <v>250</v>
      </c>
      <c r="CA113" s="4736"/>
      <c r="CB113" s="4812" t="s">
        <v>574</v>
      </c>
      <c r="CC113" s="4736"/>
      <c r="CD113" s="4810">
        <v>250</v>
      </c>
      <c r="CE113" s="4736"/>
      <c r="CF113" s="4812" t="s">
        <v>574</v>
      </c>
      <c r="CG113" s="4736"/>
      <c r="CH113" s="4810">
        <v>250</v>
      </c>
      <c r="CI113" s="4736"/>
      <c r="CJ113" s="4812" t="s">
        <v>574</v>
      </c>
      <c r="CK113" s="4736"/>
      <c r="CL113" s="4810">
        <v>250</v>
      </c>
      <c r="CM113" s="4736"/>
      <c r="CN113" s="4812" t="s">
        <v>574</v>
      </c>
      <c r="CO113" s="4736"/>
      <c r="CP113" s="4810">
        <v>250</v>
      </c>
      <c r="CQ113" s="4736"/>
      <c r="CR113" s="4812" t="s">
        <v>574</v>
      </c>
      <c r="CS113" s="4736"/>
      <c r="CT113" s="4810">
        <v>250</v>
      </c>
      <c r="CU113" s="4736"/>
      <c r="CV113" s="4812" t="s">
        <v>574</v>
      </c>
      <c r="CW113" s="4736"/>
      <c r="CX113" s="4810">
        <v>250</v>
      </c>
      <c r="CY113" s="4736"/>
      <c r="CZ113" s="4812" t="s">
        <v>574</v>
      </c>
      <c r="DA113" s="4736"/>
      <c r="DB113" s="4810">
        <v>250</v>
      </c>
      <c r="DC113" s="4736"/>
      <c r="DD113" s="4812" t="s">
        <v>574</v>
      </c>
      <c r="DE113" s="4736"/>
      <c r="DF113" s="4810">
        <v>250</v>
      </c>
      <c r="DG113" s="4736"/>
      <c r="DH113" s="4812" t="s">
        <v>574</v>
      </c>
      <c r="DI113" s="4736"/>
      <c r="DJ113" s="4810">
        <v>250</v>
      </c>
      <c r="DK113" s="4736"/>
      <c r="DL113" s="4812" t="s">
        <v>574</v>
      </c>
      <c r="DM113" s="4736"/>
      <c r="DN113" s="4810">
        <v>250</v>
      </c>
      <c r="DO113" s="4736"/>
      <c r="DP113" s="4812" t="s">
        <v>574</v>
      </c>
      <c r="DQ113" s="4736"/>
      <c r="DR113" s="4810">
        <v>250</v>
      </c>
      <c r="DS113" s="4736"/>
      <c r="DT113" s="4812" t="s">
        <v>574</v>
      </c>
      <c r="DU113" s="4736"/>
      <c r="DV113" s="4734">
        <f t="shared" si="28"/>
        <v>4000</v>
      </c>
      <c r="DW113" s="4736" t="s">
        <v>644</v>
      </c>
      <c r="DX113" s="4736" t="s">
        <v>24</v>
      </c>
      <c r="DY113" s="4736" t="s">
        <v>1266</v>
      </c>
      <c r="DZ113" s="4736" t="s">
        <v>1845</v>
      </c>
      <c r="EA113" s="4736">
        <v>3822500</v>
      </c>
      <c r="EB113" s="4611" t="s">
        <v>1846</v>
      </c>
      <c r="EC113" s="4736"/>
      <c r="ED113" s="4736"/>
      <c r="EE113" s="4736"/>
      <c r="EF113" s="4736"/>
      <c r="EG113" s="4736"/>
      <c r="EH113" s="4626"/>
    </row>
    <row r="114" spans="1:138" ht="168.75" customHeight="1">
      <c r="A114" s="4938" t="s">
        <v>1838</v>
      </c>
      <c r="B114" s="4807">
        <v>0.08</v>
      </c>
      <c r="C114" s="4521" t="s">
        <v>2182</v>
      </c>
      <c r="D114" s="4805">
        <f t="shared" si="31"/>
        <v>0.08</v>
      </c>
      <c r="E114" s="4736" t="s">
        <v>2298</v>
      </c>
      <c r="F114" s="4654" t="s">
        <v>2273</v>
      </c>
      <c r="G114" s="4736" t="s">
        <v>1253</v>
      </c>
      <c r="H114" s="4939" t="s">
        <v>26</v>
      </c>
      <c r="I114" s="4719" t="s">
        <v>437</v>
      </c>
      <c r="J114" s="4719" t="s">
        <v>437</v>
      </c>
      <c r="K114" s="4927">
        <v>45245</v>
      </c>
      <c r="L114" s="4806">
        <v>50770</v>
      </c>
      <c r="M114" s="4649">
        <v>0.05</v>
      </c>
      <c r="N114" s="4649">
        <v>0.1</v>
      </c>
      <c r="O114" s="4649">
        <v>0.5</v>
      </c>
      <c r="P114" s="4649">
        <v>0.54</v>
      </c>
      <c r="Q114" s="4649">
        <v>0.57999999999999996</v>
      </c>
      <c r="R114" s="4649">
        <v>0.62</v>
      </c>
      <c r="S114" s="4649">
        <v>0.64</v>
      </c>
      <c r="T114" s="4649">
        <v>0.68</v>
      </c>
      <c r="U114" s="4649">
        <v>0.72</v>
      </c>
      <c r="V114" s="4649">
        <v>0.76</v>
      </c>
      <c r="W114" s="4649">
        <v>0.8</v>
      </c>
      <c r="X114" s="4649">
        <v>0.84</v>
      </c>
      <c r="Y114" s="4649">
        <v>0.88</v>
      </c>
      <c r="Z114" s="4649">
        <v>0.92</v>
      </c>
      <c r="AA114" s="4649">
        <v>0.96</v>
      </c>
      <c r="AB114" s="4649">
        <v>1</v>
      </c>
      <c r="AC114" s="4807">
        <v>1</v>
      </c>
      <c r="AD114" s="4811"/>
      <c r="AE114" s="4736" t="s">
        <v>2189</v>
      </c>
      <c r="AF114" s="4805">
        <f t="shared" si="32"/>
        <v>8.8888888888888889E-3</v>
      </c>
      <c r="AG114" s="4736" t="s">
        <v>2190</v>
      </c>
      <c r="AH114" s="4736" t="s">
        <v>1858</v>
      </c>
      <c r="AI114" s="4736" t="s">
        <v>1257</v>
      </c>
      <c r="AJ114" s="4736" t="s">
        <v>1859</v>
      </c>
      <c r="AK114" s="4736" t="s">
        <v>1860</v>
      </c>
      <c r="AL114" s="4736" t="s">
        <v>26</v>
      </c>
      <c r="AM114" s="4361" t="str">
        <f t="shared" si="30"/>
        <v>NO</v>
      </c>
      <c r="AN114" s="4736" t="s">
        <v>437</v>
      </c>
      <c r="AO114" s="4736" t="s">
        <v>437</v>
      </c>
      <c r="AP114" s="4736" t="s">
        <v>437</v>
      </c>
      <c r="AQ114" s="4806">
        <v>45292</v>
      </c>
      <c r="AR114" s="4806">
        <v>50769</v>
      </c>
      <c r="AS114" s="4807"/>
      <c r="AT114" s="4807">
        <v>7.0000000000000007E-2</v>
      </c>
      <c r="AU114" s="4807">
        <v>0.13</v>
      </c>
      <c r="AV114" s="4807">
        <v>0.2</v>
      </c>
      <c r="AW114" s="4807">
        <v>0.26</v>
      </c>
      <c r="AX114" s="4807">
        <v>0.33</v>
      </c>
      <c r="AY114" s="4807">
        <v>0.4</v>
      </c>
      <c r="AZ114" s="4807">
        <v>0.46</v>
      </c>
      <c r="BA114" s="4807">
        <v>0.53</v>
      </c>
      <c r="BB114" s="4807">
        <v>0.6</v>
      </c>
      <c r="BC114" s="4807">
        <v>0.67</v>
      </c>
      <c r="BD114" s="4807">
        <v>0.73</v>
      </c>
      <c r="BE114" s="4807">
        <v>0.8</v>
      </c>
      <c r="BF114" s="4807">
        <v>0.87</v>
      </c>
      <c r="BG114" s="4807">
        <v>0.93</v>
      </c>
      <c r="BH114" s="4807">
        <v>1</v>
      </c>
      <c r="BI114" s="4807">
        <v>1</v>
      </c>
      <c r="BJ114" s="4810">
        <v>6087</v>
      </c>
      <c r="BK114" s="4810">
        <v>6087</v>
      </c>
      <c r="BL114" s="4810" t="s">
        <v>574</v>
      </c>
      <c r="BM114" s="4811" t="s">
        <v>1861</v>
      </c>
      <c r="BN114" s="4810">
        <v>6391</v>
      </c>
      <c r="BO114" s="4810">
        <v>6391</v>
      </c>
      <c r="BP114" s="4812" t="s">
        <v>574</v>
      </c>
      <c r="BQ114" s="4811" t="s">
        <v>1861</v>
      </c>
      <c r="BR114" s="4810">
        <v>6711</v>
      </c>
      <c r="BS114" s="4736"/>
      <c r="BT114" s="4812" t="s">
        <v>574</v>
      </c>
      <c r="BU114" s="4736"/>
      <c r="BV114" s="4810">
        <v>7046</v>
      </c>
      <c r="BW114" s="4736"/>
      <c r="BX114" s="4812" t="s">
        <v>574</v>
      </c>
      <c r="BY114" s="4736"/>
      <c r="BZ114" s="4810">
        <v>7399</v>
      </c>
      <c r="CA114" s="4736"/>
      <c r="CB114" s="4812" t="s">
        <v>574</v>
      </c>
      <c r="CC114" s="4736"/>
      <c r="CD114" s="4810">
        <v>7769</v>
      </c>
      <c r="CE114" s="4736"/>
      <c r="CF114" s="4812" t="s">
        <v>574</v>
      </c>
      <c r="CG114" s="4736"/>
      <c r="CH114" s="4810">
        <v>8157</v>
      </c>
      <c r="CI114" s="4736"/>
      <c r="CJ114" s="4812" t="s">
        <v>574</v>
      </c>
      <c r="CK114" s="4736"/>
      <c r="CL114" s="4810">
        <v>8565</v>
      </c>
      <c r="CM114" s="4736"/>
      <c r="CN114" s="4812" t="s">
        <v>574</v>
      </c>
      <c r="CO114" s="4736"/>
      <c r="CP114" s="4810">
        <v>8993</v>
      </c>
      <c r="CQ114" s="4736"/>
      <c r="CR114" s="4812" t="s">
        <v>574</v>
      </c>
      <c r="CS114" s="4736"/>
      <c r="CT114" s="4810">
        <v>9443</v>
      </c>
      <c r="CU114" s="4736"/>
      <c r="CV114" s="4812" t="s">
        <v>574</v>
      </c>
      <c r="CW114" s="4736"/>
      <c r="CX114" s="4810">
        <v>9915</v>
      </c>
      <c r="CY114" s="4736"/>
      <c r="CZ114" s="4812" t="s">
        <v>574</v>
      </c>
      <c r="DA114" s="4736"/>
      <c r="DB114" s="4810">
        <v>10411</v>
      </c>
      <c r="DC114" s="4736"/>
      <c r="DD114" s="4812" t="s">
        <v>574</v>
      </c>
      <c r="DE114" s="4736"/>
      <c r="DF114" s="4810">
        <v>10932</v>
      </c>
      <c r="DG114" s="4736"/>
      <c r="DH114" s="4812" t="s">
        <v>574</v>
      </c>
      <c r="DI114" s="4736"/>
      <c r="DJ114" s="4810">
        <v>11478</v>
      </c>
      <c r="DK114" s="4736"/>
      <c r="DL114" s="4812" t="s">
        <v>574</v>
      </c>
      <c r="DM114" s="4736"/>
      <c r="DN114" s="4810">
        <v>12052</v>
      </c>
      <c r="DO114" s="4736"/>
      <c r="DP114" s="4812" t="s">
        <v>574</v>
      </c>
      <c r="DQ114" s="4736"/>
      <c r="DR114" s="4810">
        <v>12655</v>
      </c>
      <c r="DS114" s="4736"/>
      <c r="DT114" s="4812" t="s">
        <v>574</v>
      </c>
      <c r="DU114" s="4736"/>
      <c r="DV114" s="4734">
        <f t="shared" si="28"/>
        <v>144004</v>
      </c>
      <c r="DW114" s="4736" t="s">
        <v>644</v>
      </c>
      <c r="DX114" s="4736" t="s">
        <v>24</v>
      </c>
      <c r="DY114" s="4736" t="s">
        <v>1266</v>
      </c>
      <c r="DZ114" s="4736" t="s">
        <v>1845</v>
      </c>
      <c r="EA114" s="4736">
        <v>3822500</v>
      </c>
      <c r="EB114" s="4611" t="s">
        <v>1846</v>
      </c>
      <c r="EC114" s="4736"/>
      <c r="ED114" s="4736"/>
      <c r="EE114" s="4736"/>
      <c r="EF114" s="4736"/>
      <c r="EG114" s="4736"/>
      <c r="EH114" s="4625"/>
    </row>
    <row r="115" spans="1:138" ht="168.75" customHeight="1">
      <c r="A115" s="4938" t="s">
        <v>1838</v>
      </c>
      <c r="B115" s="4807">
        <v>0.08</v>
      </c>
      <c r="C115" s="4521" t="s">
        <v>2182</v>
      </c>
      <c r="D115" s="4805">
        <f t="shared" si="31"/>
        <v>0.08</v>
      </c>
      <c r="E115" s="4736" t="s">
        <v>2298</v>
      </c>
      <c r="F115" s="4654" t="s">
        <v>2273</v>
      </c>
      <c r="G115" s="4736" t="s">
        <v>1253</v>
      </c>
      <c r="H115" s="4939" t="s">
        <v>26</v>
      </c>
      <c r="I115" s="4719" t="s">
        <v>437</v>
      </c>
      <c r="J115" s="4719" t="s">
        <v>437</v>
      </c>
      <c r="K115" s="4927">
        <v>45245</v>
      </c>
      <c r="L115" s="4806">
        <v>50770</v>
      </c>
      <c r="M115" s="4649">
        <v>0.05</v>
      </c>
      <c r="N115" s="4649">
        <v>0.1</v>
      </c>
      <c r="O115" s="4649">
        <v>0.5</v>
      </c>
      <c r="P115" s="4649">
        <v>0.54</v>
      </c>
      <c r="Q115" s="4649">
        <v>0.57999999999999996</v>
      </c>
      <c r="R115" s="4649">
        <v>0.62</v>
      </c>
      <c r="S115" s="4649">
        <v>0.64</v>
      </c>
      <c r="T115" s="4649">
        <v>0.68</v>
      </c>
      <c r="U115" s="4649">
        <v>0.72</v>
      </c>
      <c r="V115" s="4649">
        <v>0.76</v>
      </c>
      <c r="W115" s="4649">
        <v>0.8</v>
      </c>
      <c r="X115" s="4649">
        <v>0.84</v>
      </c>
      <c r="Y115" s="4649">
        <v>0.88</v>
      </c>
      <c r="Z115" s="4649">
        <v>0.92</v>
      </c>
      <c r="AA115" s="4649">
        <v>0.96</v>
      </c>
      <c r="AB115" s="4649">
        <v>1</v>
      </c>
      <c r="AC115" s="4807">
        <v>1</v>
      </c>
      <c r="AD115" s="4811"/>
      <c r="AE115" s="4736" t="s">
        <v>2191</v>
      </c>
      <c r="AF115" s="4805">
        <f t="shared" si="32"/>
        <v>8.8888888888888889E-3</v>
      </c>
      <c r="AG115" s="4736" t="s">
        <v>1863</v>
      </c>
      <c r="AH115" s="4736" t="s">
        <v>1864</v>
      </c>
      <c r="AI115" s="4736" t="s">
        <v>1257</v>
      </c>
      <c r="AJ115" s="4736" t="s">
        <v>1865</v>
      </c>
      <c r="AK115" s="4736" t="s">
        <v>1253</v>
      </c>
      <c r="AL115" s="4736" t="s">
        <v>23</v>
      </c>
      <c r="AM115" s="4361" t="str">
        <f t="shared" si="30"/>
        <v>NO</v>
      </c>
      <c r="AN115" s="4736" t="s">
        <v>437</v>
      </c>
      <c r="AO115" s="4807">
        <v>0.36</v>
      </c>
      <c r="AP115" s="4811">
        <v>2022</v>
      </c>
      <c r="AQ115" s="4806">
        <v>45245</v>
      </c>
      <c r="AR115" s="4806">
        <v>50769</v>
      </c>
      <c r="AS115" s="4807">
        <v>1</v>
      </c>
      <c r="AT115" s="4807">
        <v>1</v>
      </c>
      <c r="AU115" s="4807">
        <v>1</v>
      </c>
      <c r="AV115" s="4807">
        <v>1</v>
      </c>
      <c r="AW115" s="4807">
        <v>1</v>
      </c>
      <c r="AX115" s="4807">
        <v>1</v>
      </c>
      <c r="AY115" s="4807">
        <v>1</v>
      </c>
      <c r="AZ115" s="4807">
        <v>1</v>
      </c>
      <c r="BA115" s="4807">
        <v>1</v>
      </c>
      <c r="BB115" s="4807">
        <v>1</v>
      </c>
      <c r="BC115" s="4807">
        <v>1</v>
      </c>
      <c r="BD115" s="4807">
        <v>1</v>
      </c>
      <c r="BE115" s="4807">
        <v>1</v>
      </c>
      <c r="BF115" s="4807">
        <v>1</v>
      </c>
      <c r="BG115" s="4807">
        <v>1</v>
      </c>
      <c r="BH115" s="4807">
        <v>1</v>
      </c>
      <c r="BI115" s="4807">
        <v>1</v>
      </c>
      <c r="BJ115" s="4810">
        <v>300</v>
      </c>
      <c r="BK115" s="4810">
        <v>300</v>
      </c>
      <c r="BL115" s="4810" t="s">
        <v>574</v>
      </c>
      <c r="BM115" s="4811">
        <v>7658</v>
      </c>
      <c r="BN115" s="4810">
        <v>300</v>
      </c>
      <c r="BO115" s="4810">
        <v>300</v>
      </c>
      <c r="BP115" s="4812" t="s">
        <v>574</v>
      </c>
      <c r="BQ115" s="4811">
        <v>7658</v>
      </c>
      <c r="BR115" s="4810">
        <v>300</v>
      </c>
      <c r="BS115" s="4736"/>
      <c r="BT115" s="4812" t="s">
        <v>574</v>
      </c>
      <c r="BU115" s="4736"/>
      <c r="BV115" s="4810">
        <v>300</v>
      </c>
      <c r="BW115" s="4736"/>
      <c r="BX115" s="4812" t="s">
        <v>574</v>
      </c>
      <c r="BY115" s="4736"/>
      <c r="BZ115" s="4810">
        <v>300</v>
      </c>
      <c r="CA115" s="4736"/>
      <c r="CB115" s="4812" t="s">
        <v>574</v>
      </c>
      <c r="CC115" s="4736"/>
      <c r="CD115" s="4810">
        <v>300</v>
      </c>
      <c r="CE115" s="4736"/>
      <c r="CF115" s="4812" t="s">
        <v>574</v>
      </c>
      <c r="CG115" s="4736"/>
      <c r="CH115" s="4810">
        <v>300</v>
      </c>
      <c r="CI115" s="4736"/>
      <c r="CJ115" s="4812" t="s">
        <v>574</v>
      </c>
      <c r="CK115" s="4736"/>
      <c r="CL115" s="4810">
        <v>300</v>
      </c>
      <c r="CM115" s="4736"/>
      <c r="CN115" s="4812" t="s">
        <v>574</v>
      </c>
      <c r="CO115" s="4736"/>
      <c r="CP115" s="4810">
        <v>300</v>
      </c>
      <c r="CQ115" s="4736"/>
      <c r="CR115" s="4812" t="s">
        <v>574</v>
      </c>
      <c r="CS115" s="4736"/>
      <c r="CT115" s="4810">
        <v>300</v>
      </c>
      <c r="CU115" s="4736"/>
      <c r="CV115" s="4812" t="s">
        <v>574</v>
      </c>
      <c r="CW115" s="4736"/>
      <c r="CX115" s="4810">
        <v>300</v>
      </c>
      <c r="CY115" s="4736"/>
      <c r="CZ115" s="4812" t="s">
        <v>574</v>
      </c>
      <c r="DA115" s="4736"/>
      <c r="DB115" s="4810">
        <v>300</v>
      </c>
      <c r="DC115" s="4736"/>
      <c r="DD115" s="4812" t="s">
        <v>574</v>
      </c>
      <c r="DE115" s="4736"/>
      <c r="DF115" s="4810">
        <v>300</v>
      </c>
      <c r="DG115" s="4736"/>
      <c r="DH115" s="4812" t="s">
        <v>574</v>
      </c>
      <c r="DI115" s="4736"/>
      <c r="DJ115" s="4810">
        <v>300</v>
      </c>
      <c r="DK115" s="4736"/>
      <c r="DL115" s="4812" t="s">
        <v>574</v>
      </c>
      <c r="DM115" s="4736"/>
      <c r="DN115" s="4810">
        <v>300</v>
      </c>
      <c r="DO115" s="4736"/>
      <c r="DP115" s="4812" t="s">
        <v>574</v>
      </c>
      <c r="DQ115" s="4736"/>
      <c r="DR115" s="4810">
        <v>300</v>
      </c>
      <c r="DS115" s="4736"/>
      <c r="DT115" s="4812" t="s">
        <v>574</v>
      </c>
      <c r="DU115" s="4736"/>
      <c r="DV115" s="4734">
        <f t="shared" si="28"/>
        <v>4800</v>
      </c>
      <c r="DW115" s="4736" t="s">
        <v>644</v>
      </c>
      <c r="DX115" s="4736" t="s">
        <v>24</v>
      </c>
      <c r="DY115" s="4736" t="s">
        <v>1266</v>
      </c>
      <c r="DZ115" s="4736" t="s">
        <v>1845</v>
      </c>
      <c r="EA115" s="4736">
        <v>3822500</v>
      </c>
      <c r="EB115" s="4611" t="s">
        <v>1846</v>
      </c>
      <c r="EC115" s="4736"/>
      <c r="ED115" s="4736"/>
      <c r="EE115" s="4736"/>
      <c r="EF115" s="4736"/>
      <c r="EG115" s="4736"/>
      <c r="EH115" s="4626"/>
    </row>
    <row r="116" spans="1:138" ht="168.75" customHeight="1">
      <c r="A116" s="4938" t="s">
        <v>1838</v>
      </c>
      <c r="B116" s="4807">
        <v>0.08</v>
      </c>
      <c r="C116" s="4521" t="s">
        <v>2182</v>
      </c>
      <c r="D116" s="4805">
        <f t="shared" si="31"/>
        <v>0.08</v>
      </c>
      <c r="E116" s="4736" t="s">
        <v>2298</v>
      </c>
      <c r="F116" s="4654" t="s">
        <v>2273</v>
      </c>
      <c r="G116" s="4736" t="s">
        <v>1253</v>
      </c>
      <c r="H116" s="4939" t="s">
        <v>26</v>
      </c>
      <c r="I116" s="4719" t="s">
        <v>437</v>
      </c>
      <c r="J116" s="4719" t="s">
        <v>437</v>
      </c>
      <c r="K116" s="4927">
        <v>45245</v>
      </c>
      <c r="L116" s="4806">
        <v>50770</v>
      </c>
      <c r="M116" s="4649">
        <v>0.05</v>
      </c>
      <c r="N116" s="4649">
        <v>0.1</v>
      </c>
      <c r="O116" s="4649">
        <v>0.5</v>
      </c>
      <c r="P116" s="4649">
        <v>0.54</v>
      </c>
      <c r="Q116" s="4649">
        <v>0.57999999999999996</v>
      </c>
      <c r="R116" s="4649">
        <v>0.62</v>
      </c>
      <c r="S116" s="4649">
        <v>0.64</v>
      </c>
      <c r="T116" s="4649">
        <v>0.68</v>
      </c>
      <c r="U116" s="4649">
        <v>0.72</v>
      </c>
      <c r="V116" s="4649">
        <v>0.76</v>
      </c>
      <c r="W116" s="4649">
        <v>0.8</v>
      </c>
      <c r="X116" s="4649">
        <v>0.84</v>
      </c>
      <c r="Y116" s="4649">
        <v>0.88</v>
      </c>
      <c r="Z116" s="4649">
        <v>0.92</v>
      </c>
      <c r="AA116" s="4649">
        <v>0.96</v>
      </c>
      <c r="AB116" s="4649">
        <v>1</v>
      </c>
      <c r="AC116" s="4807">
        <v>1</v>
      </c>
      <c r="AD116" s="4811"/>
      <c r="AE116" s="4736" t="s">
        <v>2192</v>
      </c>
      <c r="AF116" s="4805">
        <f t="shared" si="32"/>
        <v>8.8888888888888889E-3</v>
      </c>
      <c r="AG116" s="4736" t="s">
        <v>1867</v>
      </c>
      <c r="AH116" s="4736" t="s">
        <v>1868</v>
      </c>
      <c r="AI116" s="4736" t="s">
        <v>1257</v>
      </c>
      <c r="AJ116" s="4736" t="s">
        <v>1869</v>
      </c>
      <c r="AK116" s="4736" t="s">
        <v>1253</v>
      </c>
      <c r="AL116" s="4736" t="s">
        <v>23</v>
      </c>
      <c r="AM116" s="4361" t="str">
        <f t="shared" si="30"/>
        <v>NO</v>
      </c>
      <c r="AN116" s="4736" t="s">
        <v>437</v>
      </c>
      <c r="AO116" s="4807">
        <v>0.89</v>
      </c>
      <c r="AP116" s="4811">
        <v>2022</v>
      </c>
      <c r="AQ116" s="4806">
        <v>45245</v>
      </c>
      <c r="AR116" s="4806">
        <v>50769</v>
      </c>
      <c r="AS116" s="4807">
        <v>0.9</v>
      </c>
      <c r="AT116" s="4807">
        <v>0.9</v>
      </c>
      <c r="AU116" s="4807">
        <v>0.9</v>
      </c>
      <c r="AV116" s="4807">
        <v>0.9</v>
      </c>
      <c r="AW116" s="4807">
        <v>0.9</v>
      </c>
      <c r="AX116" s="4807">
        <v>0.9</v>
      </c>
      <c r="AY116" s="4807">
        <v>0.9</v>
      </c>
      <c r="AZ116" s="4807">
        <v>0.9</v>
      </c>
      <c r="BA116" s="4807">
        <v>0.9</v>
      </c>
      <c r="BB116" s="4807">
        <v>0.9</v>
      </c>
      <c r="BC116" s="4807">
        <v>0.9</v>
      </c>
      <c r="BD116" s="4807">
        <v>0.9</v>
      </c>
      <c r="BE116" s="4807">
        <v>0.9</v>
      </c>
      <c r="BF116" s="4807">
        <v>0.9</v>
      </c>
      <c r="BG116" s="4807">
        <v>0.9</v>
      </c>
      <c r="BH116" s="4807">
        <v>0.9</v>
      </c>
      <c r="BI116" s="4807">
        <v>0.9</v>
      </c>
      <c r="BJ116" s="4810">
        <v>500</v>
      </c>
      <c r="BK116" s="4810">
        <v>500</v>
      </c>
      <c r="BL116" s="4810" t="s">
        <v>574</v>
      </c>
      <c r="BM116" s="4811">
        <v>7658</v>
      </c>
      <c r="BN116" s="4810">
        <v>500</v>
      </c>
      <c r="BO116" s="4810">
        <v>500</v>
      </c>
      <c r="BP116" s="4812" t="s">
        <v>574</v>
      </c>
      <c r="BQ116" s="4811">
        <v>7658</v>
      </c>
      <c r="BR116" s="4810">
        <v>500</v>
      </c>
      <c r="BS116" s="4736"/>
      <c r="BT116" s="4812" t="s">
        <v>574</v>
      </c>
      <c r="BU116" s="4736"/>
      <c r="BV116" s="4810">
        <v>500</v>
      </c>
      <c r="BW116" s="4736"/>
      <c r="BX116" s="4812" t="s">
        <v>574</v>
      </c>
      <c r="BY116" s="4736"/>
      <c r="BZ116" s="4810">
        <v>500</v>
      </c>
      <c r="CA116" s="4736"/>
      <c r="CB116" s="4812" t="s">
        <v>574</v>
      </c>
      <c r="CC116" s="4736"/>
      <c r="CD116" s="4810">
        <v>500</v>
      </c>
      <c r="CE116" s="4736"/>
      <c r="CF116" s="4812" t="s">
        <v>574</v>
      </c>
      <c r="CG116" s="4736"/>
      <c r="CH116" s="4810">
        <v>500</v>
      </c>
      <c r="CI116" s="4736"/>
      <c r="CJ116" s="4812" t="s">
        <v>574</v>
      </c>
      <c r="CK116" s="4736"/>
      <c r="CL116" s="4810">
        <v>500</v>
      </c>
      <c r="CM116" s="4736"/>
      <c r="CN116" s="4812" t="s">
        <v>574</v>
      </c>
      <c r="CO116" s="4736"/>
      <c r="CP116" s="4810">
        <v>500</v>
      </c>
      <c r="CQ116" s="4736"/>
      <c r="CR116" s="4812" t="s">
        <v>574</v>
      </c>
      <c r="CS116" s="4736"/>
      <c r="CT116" s="4810">
        <v>500</v>
      </c>
      <c r="CU116" s="4736"/>
      <c r="CV116" s="4812" t="s">
        <v>574</v>
      </c>
      <c r="CW116" s="4736"/>
      <c r="CX116" s="4810">
        <v>500</v>
      </c>
      <c r="CY116" s="4736"/>
      <c r="CZ116" s="4812" t="s">
        <v>574</v>
      </c>
      <c r="DA116" s="4736"/>
      <c r="DB116" s="4810">
        <v>500</v>
      </c>
      <c r="DC116" s="4736"/>
      <c r="DD116" s="4812" t="s">
        <v>574</v>
      </c>
      <c r="DE116" s="4736"/>
      <c r="DF116" s="4810">
        <v>500</v>
      </c>
      <c r="DG116" s="4736"/>
      <c r="DH116" s="4812" t="s">
        <v>574</v>
      </c>
      <c r="DI116" s="4736"/>
      <c r="DJ116" s="4810">
        <v>500</v>
      </c>
      <c r="DK116" s="4736"/>
      <c r="DL116" s="4812" t="s">
        <v>574</v>
      </c>
      <c r="DM116" s="4736"/>
      <c r="DN116" s="4810">
        <v>500</v>
      </c>
      <c r="DO116" s="4736"/>
      <c r="DP116" s="4812" t="s">
        <v>574</v>
      </c>
      <c r="DQ116" s="4736"/>
      <c r="DR116" s="4810">
        <v>500</v>
      </c>
      <c r="DS116" s="4736"/>
      <c r="DT116" s="4812" t="s">
        <v>574</v>
      </c>
      <c r="DU116" s="4736"/>
      <c r="DV116" s="4734">
        <f t="shared" si="28"/>
        <v>8000</v>
      </c>
      <c r="DW116" s="4736" t="s">
        <v>644</v>
      </c>
      <c r="DX116" s="4736" t="s">
        <v>24</v>
      </c>
      <c r="DY116" s="4736" t="s">
        <v>1266</v>
      </c>
      <c r="DZ116" s="4736" t="s">
        <v>1845</v>
      </c>
      <c r="EA116" s="4736">
        <v>3822500</v>
      </c>
      <c r="EB116" s="4611" t="s">
        <v>1846</v>
      </c>
      <c r="EC116" s="4736"/>
      <c r="ED116" s="4736"/>
      <c r="EE116" s="4736"/>
      <c r="EF116" s="4736"/>
      <c r="EG116" s="4736"/>
      <c r="EH116" s="4626"/>
    </row>
    <row r="117" spans="1:138" ht="168.75" customHeight="1">
      <c r="A117" s="4938" t="s">
        <v>1838</v>
      </c>
      <c r="B117" s="4807">
        <v>0.08</v>
      </c>
      <c r="C117" s="4521" t="s">
        <v>2182</v>
      </c>
      <c r="D117" s="4805">
        <f t="shared" si="31"/>
        <v>0.08</v>
      </c>
      <c r="E117" s="4736" t="s">
        <v>2298</v>
      </c>
      <c r="F117" s="4654" t="s">
        <v>2273</v>
      </c>
      <c r="G117" s="4736" t="s">
        <v>1253</v>
      </c>
      <c r="H117" s="4939" t="s">
        <v>26</v>
      </c>
      <c r="I117" s="4719" t="s">
        <v>437</v>
      </c>
      <c r="J117" s="4719" t="s">
        <v>437</v>
      </c>
      <c r="K117" s="4927">
        <v>45245</v>
      </c>
      <c r="L117" s="4806">
        <v>50770</v>
      </c>
      <c r="M117" s="4649">
        <v>0.05</v>
      </c>
      <c r="N117" s="4649">
        <v>0.1</v>
      </c>
      <c r="O117" s="4649">
        <v>0.5</v>
      </c>
      <c r="P117" s="4649">
        <v>0.54</v>
      </c>
      <c r="Q117" s="4649">
        <v>0.57999999999999996</v>
      </c>
      <c r="R117" s="4649">
        <v>0.62</v>
      </c>
      <c r="S117" s="4649">
        <v>0.64</v>
      </c>
      <c r="T117" s="4649">
        <v>0.68</v>
      </c>
      <c r="U117" s="4649">
        <v>0.72</v>
      </c>
      <c r="V117" s="4649">
        <v>0.76</v>
      </c>
      <c r="W117" s="4649">
        <v>0.8</v>
      </c>
      <c r="X117" s="4649">
        <v>0.84</v>
      </c>
      <c r="Y117" s="4649">
        <v>0.88</v>
      </c>
      <c r="Z117" s="4649">
        <v>0.92</v>
      </c>
      <c r="AA117" s="4649">
        <v>0.96</v>
      </c>
      <c r="AB117" s="4649">
        <v>1</v>
      </c>
      <c r="AC117" s="4807">
        <v>1</v>
      </c>
      <c r="AD117" s="4811"/>
      <c r="AE117" s="4736" t="s">
        <v>1870</v>
      </c>
      <c r="AF117" s="4805">
        <f t="shared" si="32"/>
        <v>8.8888888888888889E-3</v>
      </c>
      <c r="AG117" s="4736" t="s">
        <v>1871</v>
      </c>
      <c r="AH117" s="4736" t="s">
        <v>1872</v>
      </c>
      <c r="AI117" s="4736" t="s">
        <v>1257</v>
      </c>
      <c r="AJ117" s="4736" t="s">
        <v>1859</v>
      </c>
      <c r="AK117" s="4736" t="s">
        <v>1253</v>
      </c>
      <c r="AL117" s="4736" t="s">
        <v>23</v>
      </c>
      <c r="AM117" s="4361" t="str">
        <f t="shared" si="30"/>
        <v>NO</v>
      </c>
      <c r="AN117" s="4736" t="s">
        <v>437</v>
      </c>
      <c r="AO117" s="4807">
        <v>0.68</v>
      </c>
      <c r="AP117" s="4811">
        <v>2020</v>
      </c>
      <c r="AQ117" s="4806">
        <v>45245</v>
      </c>
      <c r="AR117" s="4806">
        <v>50769</v>
      </c>
      <c r="AS117" s="4807">
        <v>0.95</v>
      </c>
      <c r="AT117" s="4807">
        <v>0.95</v>
      </c>
      <c r="AU117" s="4807">
        <v>0.95</v>
      </c>
      <c r="AV117" s="4807">
        <v>0.95</v>
      </c>
      <c r="AW117" s="4807">
        <v>0.95</v>
      </c>
      <c r="AX117" s="4807">
        <v>0.95</v>
      </c>
      <c r="AY117" s="4807">
        <v>0.95</v>
      </c>
      <c r="AZ117" s="4807">
        <v>0.95</v>
      </c>
      <c r="BA117" s="4807">
        <v>0.95</v>
      </c>
      <c r="BB117" s="4807">
        <v>0.95</v>
      </c>
      <c r="BC117" s="4807">
        <v>0.95</v>
      </c>
      <c r="BD117" s="4807">
        <v>0.95</v>
      </c>
      <c r="BE117" s="4807">
        <v>0.95</v>
      </c>
      <c r="BF117" s="4807">
        <v>0.95</v>
      </c>
      <c r="BG117" s="4807">
        <v>0.95</v>
      </c>
      <c r="BH117" s="4807">
        <v>0.95</v>
      </c>
      <c r="BI117" s="4807">
        <v>0.95</v>
      </c>
      <c r="BJ117" s="4810">
        <v>450</v>
      </c>
      <c r="BK117" s="4810">
        <v>450</v>
      </c>
      <c r="BL117" s="4810" t="s">
        <v>574</v>
      </c>
      <c r="BM117" s="4810">
        <v>450</v>
      </c>
      <c r="BN117" s="4810">
        <v>450</v>
      </c>
      <c r="BO117" s="4810">
        <v>472</v>
      </c>
      <c r="BP117" s="4812" t="s">
        <v>574</v>
      </c>
      <c r="BQ117" s="4811">
        <v>7658</v>
      </c>
      <c r="BR117" s="4810">
        <v>450</v>
      </c>
      <c r="BS117" s="4736"/>
      <c r="BT117" s="4812" t="s">
        <v>574</v>
      </c>
      <c r="BU117" s="4736"/>
      <c r="BV117" s="4810">
        <v>450</v>
      </c>
      <c r="BW117" s="4736"/>
      <c r="BX117" s="4812" t="s">
        <v>574</v>
      </c>
      <c r="BY117" s="4736"/>
      <c r="BZ117" s="4810">
        <v>450</v>
      </c>
      <c r="CA117" s="4736"/>
      <c r="CB117" s="4812" t="s">
        <v>574</v>
      </c>
      <c r="CC117" s="4736"/>
      <c r="CD117" s="4810">
        <v>450</v>
      </c>
      <c r="CE117" s="4736"/>
      <c r="CF117" s="4812" t="s">
        <v>574</v>
      </c>
      <c r="CG117" s="4736"/>
      <c r="CH117" s="4810">
        <v>450</v>
      </c>
      <c r="CI117" s="4736"/>
      <c r="CJ117" s="4812" t="s">
        <v>574</v>
      </c>
      <c r="CK117" s="4736"/>
      <c r="CL117" s="4810">
        <v>450</v>
      </c>
      <c r="CM117" s="4736"/>
      <c r="CN117" s="4812" t="s">
        <v>574</v>
      </c>
      <c r="CO117" s="4736"/>
      <c r="CP117" s="4810">
        <v>450</v>
      </c>
      <c r="CQ117" s="4736"/>
      <c r="CR117" s="4812" t="s">
        <v>574</v>
      </c>
      <c r="CS117" s="4736"/>
      <c r="CT117" s="4810">
        <v>450</v>
      </c>
      <c r="CU117" s="4736"/>
      <c r="CV117" s="4812" t="s">
        <v>574</v>
      </c>
      <c r="CW117" s="4736"/>
      <c r="CX117" s="4810">
        <v>450</v>
      </c>
      <c r="CY117" s="4736"/>
      <c r="CZ117" s="4812" t="s">
        <v>574</v>
      </c>
      <c r="DA117" s="4736"/>
      <c r="DB117" s="4810">
        <v>450</v>
      </c>
      <c r="DC117" s="4736"/>
      <c r="DD117" s="4812" t="s">
        <v>574</v>
      </c>
      <c r="DE117" s="4736"/>
      <c r="DF117" s="4810">
        <v>450</v>
      </c>
      <c r="DG117" s="4736"/>
      <c r="DH117" s="4812" t="s">
        <v>574</v>
      </c>
      <c r="DI117" s="4736"/>
      <c r="DJ117" s="4810">
        <v>450</v>
      </c>
      <c r="DK117" s="4736"/>
      <c r="DL117" s="4812" t="s">
        <v>574</v>
      </c>
      <c r="DM117" s="4736"/>
      <c r="DN117" s="4810">
        <v>450</v>
      </c>
      <c r="DO117" s="4736"/>
      <c r="DP117" s="4812" t="s">
        <v>574</v>
      </c>
      <c r="DQ117" s="4736"/>
      <c r="DR117" s="4810">
        <v>450</v>
      </c>
      <c r="DS117" s="4736"/>
      <c r="DT117" s="4812" t="s">
        <v>574</v>
      </c>
      <c r="DU117" s="4736"/>
      <c r="DV117" s="4734">
        <f t="shared" si="28"/>
        <v>7200</v>
      </c>
      <c r="DW117" s="4736" t="s">
        <v>644</v>
      </c>
      <c r="DX117" s="4736" t="s">
        <v>24</v>
      </c>
      <c r="DY117" s="4736" t="s">
        <v>1266</v>
      </c>
      <c r="DZ117" s="4736" t="s">
        <v>1845</v>
      </c>
      <c r="EA117" s="4736">
        <v>3822500</v>
      </c>
      <c r="EB117" s="4611" t="s">
        <v>1846</v>
      </c>
      <c r="EC117" s="4736"/>
      <c r="ED117" s="4736"/>
      <c r="EE117" s="4736"/>
      <c r="EF117" s="4736"/>
      <c r="EG117" s="4736"/>
      <c r="EH117" s="4626"/>
    </row>
    <row r="118" spans="1:138" ht="168.75" customHeight="1">
      <c r="A118" s="4938" t="s">
        <v>1838</v>
      </c>
      <c r="B118" s="4807">
        <v>0.08</v>
      </c>
      <c r="C118" s="4521" t="s">
        <v>2182</v>
      </c>
      <c r="D118" s="4805">
        <f t="shared" si="31"/>
        <v>0.08</v>
      </c>
      <c r="E118" s="4736" t="s">
        <v>2298</v>
      </c>
      <c r="F118" s="4654" t="s">
        <v>2273</v>
      </c>
      <c r="G118" s="4736" t="s">
        <v>1253</v>
      </c>
      <c r="H118" s="4939" t="s">
        <v>26</v>
      </c>
      <c r="I118" s="4719" t="s">
        <v>437</v>
      </c>
      <c r="J118" s="4719" t="s">
        <v>437</v>
      </c>
      <c r="K118" s="4927">
        <v>45245</v>
      </c>
      <c r="L118" s="4806">
        <v>50770</v>
      </c>
      <c r="M118" s="4649">
        <v>0.05</v>
      </c>
      <c r="N118" s="4649">
        <v>0.1</v>
      </c>
      <c r="O118" s="4649">
        <v>0.5</v>
      </c>
      <c r="P118" s="4649">
        <v>0.54</v>
      </c>
      <c r="Q118" s="4649">
        <v>0.57999999999999996</v>
      </c>
      <c r="R118" s="4649">
        <v>0.62</v>
      </c>
      <c r="S118" s="4649">
        <v>0.64</v>
      </c>
      <c r="T118" s="4649">
        <v>0.68</v>
      </c>
      <c r="U118" s="4649">
        <v>0.72</v>
      </c>
      <c r="V118" s="4649">
        <v>0.76</v>
      </c>
      <c r="W118" s="4649">
        <v>0.8</v>
      </c>
      <c r="X118" s="4649">
        <v>0.84</v>
      </c>
      <c r="Y118" s="4649">
        <v>0.88</v>
      </c>
      <c r="Z118" s="4649">
        <v>0.92</v>
      </c>
      <c r="AA118" s="4649">
        <v>0.96</v>
      </c>
      <c r="AB118" s="4649">
        <v>1</v>
      </c>
      <c r="AC118" s="4807">
        <v>1</v>
      </c>
      <c r="AD118" s="4811"/>
      <c r="AE118" s="4736" t="s">
        <v>2193</v>
      </c>
      <c r="AF118" s="4805">
        <f t="shared" si="32"/>
        <v>8.8888888888888889E-3</v>
      </c>
      <c r="AG118" s="4736" t="s">
        <v>1875</v>
      </c>
      <c r="AH118" s="4736" t="s">
        <v>1876</v>
      </c>
      <c r="AI118" s="4736" t="s">
        <v>1257</v>
      </c>
      <c r="AJ118" s="4736" t="s">
        <v>1258</v>
      </c>
      <c r="AK118" s="4736" t="s">
        <v>1253</v>
      </c>
      <c r="AL118" s="4736" t="s">
        <v>26</v>
      </c>
      <c r="AM118" s="4361" t="str">
        <f t="shared" si="30"/>
        <v>NO</v>
      </c>
      <c r="AN118" s="4736" t="s">
        <v>437</v>
      </c>
      <c r="AO118" s="4736" t="s">
        <v>437</v>
      </c>
      <c r="AP118" s="4736" t="s">
        <v>437</v>
      </c>
      <c r="AQ118" s="4806">
        <v>45292</v>
      </c>
      <c r="AR118" s="4806">
        <v>50769</v>
      </c>
      <c r="AS118" s="4807"/>
      <c r="AT118" s="4807">
        <v>7.0000000000000007E-2</v>
      </c>
      <c r="AU118" s="4807">
        <v>0.13</v>
      </c>
      <c r="AV118" s="4807">
        <v>0.2</v>
      </c>
      <c r="AW118" s="4807">
        <v>0.26</v>
      </c>
      <c r="AX118" s="4807">
        <v>0.33</v>
      </c>
      <c r="AY118" s="4807">
        <v>0.4</v>
      </c>
      <c r="AZ118" s="4807">
        <v>0.46</v>
      </c>
      <c r="BA118" s="4807">
        <v>0.53</v>
      </c>
      <c r="BB118" s="4807">
        <v>0.6</v>
      </c>
      <c r="BC118" s="4807">
        <v>0.67</v>
      </c>
      <c r="BD118" s="4807">
        <v>0.73</v>
      </c>
      <c r="BE118" s="4807">
        <v>0.8</v>
      </c>
      <c r="BF118" s="4807">
        <v>0.87</v>
      </c>
      <c r="BG118" s="4807">
        <v>0.93</v>
      </c>
      <c r="BH118" s="4807">
        <v>1</v>
      </c>
      <c r="BI118" s="4807">
        <v>1</v>
      </c>
      <c r="BJ118" s="4810"/>
      <c r="BK118" s="4810"/>
      <c r="BL118" s="4810"/>
      <c r="BM118" s="4811"/>
      <c r="BN118" s="4810">
        <v>216</v>
      </c>
      <c r="BO118" s="4810">
        <v>216</v>
      </c>
      <c r="BP118" s="4812" t="s">
        <v>574</v>
      </c>
      <c r="BQ118" s="4811">
        <v>7658</v>
      </c>
      <c r="BR118" s="4810">
        <v>227</v>
      </c>
      <c r="BS118" s="4736"/>
      <c r="BT118" s="4812" t="s">
        <v>574</v>
      </c>
      <c r="BU118" s="4736"/>
      <c r="BV118" s="4810">
        <v>238</v>
      </c>
      <c r="BW118" s="4736"/>
      <c r="BX118" s="4812" t="s">
        <v>574</v>
      </c>
      <c r="BY118" s="4736"/>
      <c r="BZ118" s="4810">
        <v>250</v>
      </c>
      <c r="CA118" s="4736"/>
      <c r="CB118" s="4812" t="s">
        <v>574</v>
      </c>
      <c r="CC118" s="4736"/>
      <c r="CD118" s="4810">
        <v>262</v>
      </c>
      <c r="CE118" s="4736"/>
      <c r="CF118" s="4812" t="s">
        <v>574</v>
      </c>
      <c r="CG118" s="4736"/>
      <c r="CH118" s="4810">
        <v>275</v>
      </c>
      <c r="CI118" s="4736"/>
      <c r="CJ118" s="4812" t="s">
        <v>574</v>
      </c>
      <c r="CK118" s="4736"/>
      <c r="CL118" s="4810">
        <v>289</v>
      </c>
      <c r="CM118" s="4736"/>
      <c r="CN118" s="4812" t="s">
        <v>574</v>
      </c>
      <c r="CO118" s="4736"/>
      <c r="CP118" s="4810">
        <v>304</v>
      </c>
      <c r="CQ118" s="4736"/>
      <c r="CR118" s="4812" t="s">
        <v>574</v>
      </c>
      <c r="CS118" s="4736"/>
      <c r="CT118" s="4810">
        <v>319</v>
      </c>
      <c r="CU118" s="4736"/>
      <c r="CV118" s="4812" t="s">
        <v>574</v>
      </c>
      <c r="CW118" s="4736"/>
      <c r="CX118" s="4810">
        <v>335</v>
      </c>
      <c r="CY118" s="4736"/>
      <c r="CZ118" s="4812" t="s">
        <v>574</v>
      </c>
      <c r="DA118" s="4736"/>
      <c r="DB118" s="4810">
        <v>352</v>
      </c>
      <c r="DC118" s="4736"/>
      <c r="DD118" s="4812" t="s">
        <v>574</v>
      </c>
      <c r="DE118" s="4736"/>
      <c r="DF118" s="4810">
        <v>369</v>
      </c>
      <c r="DG118" s="4736"/>
      <c r="DH118" s="4812" t="s">
        <v>574</v>
      </c>
      <c r="DI118" s="4736"/>
      <c r="DJ118" s="4810">
        <v>388</v>
      </c>
      <c r="DK118" s="4736"/>
      <c r="DL118" s="4812" t="s">
        <v>574</v>
      </c>
      <c r="DM118" s="4736"/>
      <c r="DN118" s="4810">
        <v>407</v>
      </c>
      <c r="DO118" s="4736"/>
      <c r="DP118" s="4812" t="s">
        <v>574</v>
      </c>
      <c r="DQ118" s="4736"/>
      <c r="DR118" s="4810">
        <v>427</v>
      </c>
      <c r="DS118" s="4736"/>
      <c r="DT118" s="4812" t="s">
        <v>574</v>
      </c>
      <c r="DU118" s="4736"/>
      <c r="DV118" s="4734">
        <f t="shared" si="28"/>
        <v>4658</v>
      </c>
      <c r="DW118" s="4736" t="s">
        <v>644</v>
      </c>
      <c r="DX118" s="4736" t="s">
        <v>24</v>
      </c>
      <c r="DY118" s="4736" t="s">
        <v>1266</v>
      </c>
      <c r="DZ118" s="4736" t="s">
        <v>1845</v>
      </c>
      <c r="EA118" s="4736">
        <v>3822500</v>
      </c>
      <c r="EB118" s="4611" t="s">
        <v>1846</v>
      </c>
      <c r="EC118" s="4736"/>
      <c r="ED118" s="4736"/>
      <c r="EE118" s="4736"/>
      <c r="EF118" s="4736"/>
      <c r="EG118" s="4736"/>
      <c r="EH118" s="4626"/>
    </row>
    <row r="119" spans="1:138" s="4634" customFormat="1" ht="126.75" thickBot="1">
      <c r="A119" s="4981" t="s">
        <v>1838</v>
      </c>
      <c r="B119" s="4982">
        <v>0.08</v>
      </c>
      <c r="C119" s="4665" t="s">
        <v>2182</v>
      </c>
      <c r="D119" s="4805">
        <f>B119/1</f>
        <v>0.08</v>
      </c>
      <c r="E119" s="4983" t="s">
        <v>2298</v>
      </c>
      <c r="F119" s="4666" t="s">
        <v>2273</v>
      </c>
      <c r="G119" s="4983" t="s">
        <v>1253</v>
      </c>
      <c r="H119" s="4983" t="s">
        <v>26</v>
      </c>
      <c r="I119" s="4984" t="s">
        <v>437</v>
      </c>
      <c r="J119" s="4984" t="s">
        <v>437</v>
      </c>
      <c r="K119" s="4927">
        <v>45245</v>
      </c>
      <c r="L119" s="4985">
        <v>50770</v>
      </c>
      <c r="M119" s="4649">
        <v>0.05</v>
      </c>
      <c r="N119" s="4649">
        <v>0.1</v>
      </c>
      <c r="O119" s="4649">
        <v>0.5</v>
      </c>
      <c r="P119" s="4649">
        <v>0.54</v>
      </c>
      <c r="Q119" s="4649">
        <v>0.57999999999999996</v>
      </c>
      <c r="R119" s="4649">
        <v>0.62</v>
      </c>
      <c r="S119" s="4649">
        <v>0.64</v>
      </c>
      <c r="T119" s="4649">
        <v>0.68</v>
      </c>
      <c r="U119" s="4649">
        <v>0.72</v>
      </c>
      <c r="V119" s="4649">
        <v>0.76</v>
      </c>
      <c r="W119" s="4649">
        <v>0.8</v>
      </c>
      <c r="X119" s="4649">
        <v>0.84</v>
      </c>
      <c r="Y119" s="4649">
        <v>0.88</v>
      </c>
      <c r="Z119" s="4649">
        <v>0.92</v>
      </c>
      <c r="AA119" s="4649">
        <v>0.96</v>
      </c>
      <c r="AB119" s="4649">
        <v>1</v>
      </c>
      <c r="AC119" s="4807">
        <v>1</v>
      </c>
      <c r="AD119" s="4630"/>
      <c r="AE119" s="4983" t="s">
        <v>2194</v>
      </c>
      <c r="AF119" s="4805">
        <f t="shared" si="32"/>
        <v>8.8888888888888889E-3</v>
      </c>
      <c r="AG119" s="4983" t="s">
        <v>2195</v>
      </c>
      <c r="AH119" s="4983" t="s">
        <v>479</v>
      </c>
      <c r="AI119" s="4986" t="s">
        <v>1829</v>
      </c>
      <c r="AJ119" s="4983" t="s">
        <v>1879</v>
      </c>
      <c r="AK119" s="4983" t="s">
        <v>1</v>
      </c>
      <c r="AL119" s="4983" t="s">
        <v>20</v>
      </c>
      <c r="AM119" s="4986" t="str">
        <f t="shared" si="30"/>
        <v>NO</v>
      </c>
      <c r="AN119" s="4983" t="s">
        <v>437</v>
      </c>
      <c r="AO119" s="4983" t="s">
        <v>437</v>
      </c>
      <c r="AP119" s="4983" t="s">
        <v>437</v>
      </c>
      <c r="AQ119" s="4987">
        <v>45245</v>
      </c>
      <c r="AR119" s="4988">
        <v>50769</v>
      </c>
      <c r="AS119" s="4983">
        <v>400</v>
      </c>
      <c r="AT119" s="4983">
        <v>400</v>
      </c>
      <c r="AU119" s="4983">
        <v>400</v>
      </c>
      <c r="AV119" s="4983">
        <v>400</v>
      </c>
      <c r="AW119" s="4983">
        <v>400</v>
      </c>
      <c r="AX119" s="4983">
        <v>400</v>
      </c>
      <c r="AY119" s="4983">
        <v>400</v>
      </c>
      <c r="AZ119" s="4983">
        <v>400</v>
      </c>
      <c r="BA119" s="4983">
        <v>400</v>
      </c>
      <c r="BB119" s="4983">
        <v>400</v>
      </c>
      <c r="BC119" s="4983">
        <v>400</v>
      </c>
      <c r="BD119" s="4983">
        <v>400</v>
      </c>
      <c r="BE119" s="4983">
        <v>400</v>
      </c>
      <c r="BF119" s="4983">
        <v>400</v>
      </c>
      <c r="BG119" s="4983">
        <v>400</v>
      </c>
      <c r="BH119" s="4983">
        <v>400</v>
      </c>
      <c r="BI119" s="4983">
        <f>SUM(AS119:BH119)</f>
        <v>6400</v>
      </c>
      <c r="BJ119" s="4989">
        <v>15</v>
      </c>
      <c r="BK119" s="4989">
        <v>15</v>
      </c>
      <c r="BL119" s="4989" t="s">
        <v>1880</v>
      </c>
      <c r="BM119" s="4990">
        <v>7835</v>
      </c>
      <c r="BN119" s="4989">
        <v>15</v>
      </c>
      <c r="BO119" s="4989">
        <v>15</v>
      </c>
      <c r="BP119" s="4991" t="s">
        <v>1880</v>
      </c>
      <c r="BQ119" s="4990">
        <v>7835</v>
      </c>
      <c r="BR119" s="4989">
        <v>15</v>
      </c>
      <c r="BS119" s="4983"/>
      <c r="BT119" s="4991" t="s">
        <v>1880</v>
      </c>
      <c r="BU119" s="4983"/>
      <c r="BV119" s="4989">
        <v>15</v>
      </c>
      <c r="BW119" s="4983"/>
      <c r="BX119" s="4991" t="s">
        <v>1880</v>
      </c>
      <c r="BY119" s="4983"/>
      <c r="BZ119" s="4989">
        <v>15</v>
      </c>
      <c r="CA119" s="4983"/>
      <c r="CB119" s="4991" t="s">
        <v>1880</v>
      </c>
      <c r="CC119" s="4983"/>
      <c r="CD119" s="4989">
        <v>15</v>
      </c>
      <c r="CE119" s="4983"/>
      <c r="CF119" s="4991" t="s">
        <v>1880</v>
      </c>
      <c r="CG119" s="4983"/>
      <c r="CH119" s="4989">
        <v>15</v>
      </c>
      <c r="CI119" s="4983"/>
      <c r="CJ119" s="4991" t="s">
        <v>1880</v>
      </c>
      <c r="CK119" s="4983"/>
      <c r="CL119" s="4989">
        <v>15</v>
      </c>
      <c r="CM119" s="4983"/>
      <c r="CN119" s="4991" t="s">
        <v>1880</v>
      </c>
      <c r="CO119" s="4983"/>
      <c r="CP119" s="4989">
        <v>15</v>
      </c>
      <c r="CQ119" s="4983"/>
      <c r="CR119" s="4991" t="s">
        <v>1880</v>
      </c>
      <c r="CS119" s="4983"/>
      <c r="CT119" s="4989">
        <v>15</v>
      </c>
      <c r="CU119" s="4983"/>
      <c r="CV119" s="4991" t="s">
        <v>1880</v>
      </c>
      <c r="CW119" s="4983"/>
      <c r="CX119" s="4989">
        <v>15</v>
      </c>
      <c r="CY119" s="4983"/>
      <c r="CZ119" s="4991" t="s">
        <v>1880</v>
      </c>
      <c r="DA119" s="4983"/>
      <c r="DB119" s="4989">
        <v>15</v>
      </c>
      <c r="DC119" s="4983"/>
      <c r="DD119" s="4991" t="s">
        <v>1880</v>
      </c>
      <c r="DE119" s="4983"/>
      <c r="DF119" s="4989">
        <v>15</v>
      </c>
      <c r="DG119" s="4983"/>
      <c r="DH119" s="4991" t="s">
        <v>1880</v>
      </c>
      <c r="DI119" s="4983"/>
      <c r="DJ119" s="4989">
        <v>15</v>
      </c>
      <c r="DK119" s="4983"/>
      <c r="DL119" s="4991" t="s">
        <v>1880</v>
      </c>
      <c r="DM119" s="4983"/>
      <c r="DN119" s="4989">
        <v>15</v>
      </c>
      <c r="DO119" s="4983"/>
      <c r="DP119" s="4991" t="s">
        <v>1880</v>
      </c>
      <c r="DQ119" s="4983"/>
      <c r="DR119" s="4989">
        <v>15</v>
      </c>
      <c r="DS119" s="4983"/>
      <c r="DT119" s="4991" t="s">
        <v>1880</v>
      </c>
      <c r="DU119" s="4983"/>
      <c r="DV119" s="4992">
        <f t="shared" si="28"/>
        <v>240</v>
      </c>
      <c r="DW119" s="4993" t="s">
        <v>31</v>
      </c>
      <c r="DX119" s="4993" t="s">
        <v>1881</v>
      </c>
      <c r="DY119" s="4993" t="s">
        <v>485</v>
      </c>
      <c r="DZ119" s="4993" t="s">
        <v>2300</v>
      </c>
      <c r="EA119" s="4993">
        <v>3103214992</v>
      </c>
      <c r="EB119" s="4631" t="s">
        <v>2301</v>
      </c>
      <c r="EC119" s="4983"/>
      <c r="ED119" s="4983"/>
      <c r="EE119" s="4993"/>
      <c r="EF119" s="4993"/>
      <c r="EG119" s="4994"/>
      <c r="EH119" s="4632"/>
    </row>
    <row r="120" spans="1:138" ht="36.75" hidden="1" customHeight="1">
      <c r="A120" s="4724"/>
      <c r="B120" s="4995">
        <f>SUM(B119,B110,B83,B55,B44)</f>
        <v>1</v>
      </c>
      <c r="C120" s="4724"/>
      <c r="D120" s="4996">
        <f>SUM(D111,D110,D106,D92,D88,D83,D81,D78,D76,D73,D72,D60,D56,D53,D51,D43,D46,D42,D38,D35,D33,D30,D21,D19)</f>
        <v>0.99999999999999944</v>
      </c>
      <c r="E120" s="4724"/>
      <c r="F120" s="4724"/>
      <c r="G120" s="4724"/>
      <c r="H120" s="4724"/>
      <c r="I120" s="4724"/>
      <c r="J120" s="4724"/>
      <c r="K120" s="4724"/>
      <c r="L120" s="4724"/>
      <c r="M120" s="4724"/>
      <c r="N120" s="4724"/>
      <c r="O120" s="4724"/>
      <c r="P120" s="4724"/>
      <c r="Q120" s="4724"/>
      <c r="R120" s="4724"/>
      <c r="S120" s="4724"/>
      <c r="T120" s="4724"/>
      <c r="U120" s="4724"/>
      <c r="V120" s="4724"/>
      <c r="W120" s="4724"/>
      <c r="X120" s="4724"/>
      <c r="Y120" s="4724"/>
      <c r="Z120" s="4724"/>
      <c r="AA120" s="4724"/>
      <c r="AB120" s="4724"/>
      <c r="AC120" s="4724"/>
      <c r="AD120" s="4724"/>
      <c r="AE120" s="4724"/>
      <c r="AF120" s="4888">
        <f>SUM(AF12:AF119)</f>
        <v>0.99998571428571292</v>
      </c>
      <c r="AG120" s="4724"/>
      <c r="AH120" s="4724"/>
      <c r="AI120" s="4724"/>
      <c r="AJ120" s="4724"/>
      <c r="AK120" s="4724"/>
      <c r="AL120" s="4724"/>
      <c r="AM120" s="4724"/>
      <c r="AN120" s="4724"/>
      <c r="AO120" s="4724"/>
      <c r="AP120" s="4724"/>
      <c r="AQ120" s="4724"/>
      <c r="AR120" s="4724"/>
      <c r="AS120" s="4724"/>
      <c r="AT120" s="4724"/>
      <c r="AU120" s="4724"/>
      <c r="AV120" s="4724"/>
      <c r="AW120" s="4724"/>
      <c r="AX120" s="4724"/>
      <c r="AY120" s="4724"/>
      <c r="AZ120" s="4724"/>
      <c r="BA120" s="4724"/>
      <c r="BB120" s="4724"/>
      <c r="BC120" s="4724"/>
      <c r="BD120" s="4724"/>
      <c r="BE120" s="4724"/>
      <c r="BF120" s="4724"/>
      <c r="BG120" s="4724"/>
      <c r="BH120" s="4724"/>
      <c r="BI120" s="4724"/>
      <c r="BJ120" s="4892"/>
      <c r="BK120" s="4895"/>
      <c r="BL120" s="4724"/>
      <c r="BM120" s="4724"/>
      <c r="BN120" s="4724"/>
      <c r="BO120" s="4724"/>
      <c r="BP120" s="4891"/>
      <c r="BQ120" s="4724"/>
      <c r="BR120" s="4724"/>
      <c r="BS120" s="4724"/>
      <c r="BT120" s="4891"/>
      <c r="BU120" s="4724"/>
      <c r="BV120" s="4724"/>
      <c r="BW120" s="4724"/>
      <c r="BX120" s="4891"/>
      <c r="BY120" s="4724"/>
      <c r="BZ120" s="4724"/>
      <c r="CA120" s="4724"/>
      <c r="CB120" s="4891"/>
      <c r="CC120" s="4724"/>
      <c r="CD120" s="4724"/>
      <c r="CE120" s="4724"/>
      <c r="CF120" s="4891"/>
      <c r="CG120" s="4724"/>
      <c r="CH120" s="4892"/>
      <c r="CI120" s="4724"/>
      <c r="CJ120" s="4891"/>
      <c r="CK120" s="4724"/>
      <c r="CL120" s="4892"/>
      <c r="CM120" s="4724"/>
      <c r="CN120" s="4891"/>
      <c r="CO120" s="4724"/>
      <c r="CP120" s="4892"/>
      <c r="CQ120" s="4724"/>
      <c r="CR120" s="4891"/>
      <c r="CS120" s="4724"/>
      <c r="CT120" s="4892"/>
      <c r="CU120" s="4724"/>
      <c r="CV120" s="4891"/>
      <c r="CW120" s="4724"/>
      <c r="CX120" s="4724"/>
      <c r="CY120" s="4724"/>
      <c r="CZ120" s="4891"/>
      <c r="DA120" s="4724"/>
      <c r="DB120" s="4724"/>
      <c r="DC120" s="4724"/>
      <c r="DD120" s="4891"/>
      <c r="DE120" s="4724"/>
      <c r="DF120" s="4724"/>
      <c r="DG120" s="4724"/>
      <c r="DH120" s="4891"/>
      <c r="DI120" s="4724"/>
      <c r="DJ120" s="4724"/>
      <c r="DK120" s="4724"/>
      <c r="DL120" s="4891"/>
      <c r="DM120" s="4724"/>
      <c r="DN120" s="4724"/>
      <c r="DO120" s="4724"/>
      <c r="DP120" s="4891"/>
      <c r="DQ120" s="4724"/>
      <c r="DR120" s="4724"/>
      <c r="DS120" s="4724"/>
      <c r="DT120" s="4891"/>
      <c r="DU120" s="4724"/>
      <c r="DV120" s="4997"/>
      <c r="DW120" s="4724"/>
      <c r="DX120" s="4724"/>
      <c r="DY120" s="4724"/>
      <c r="DZ120" s="4724"/>
      <c r="EA120" s="4724"/>
      <c r="EB120" s="4724"/>
      <c r="EC120" s="4724"/>
      <c r="ED120" s="4724"/>
      <c r="EE120" s="4724"/>
      <c r="EF120" s="4724"/>
      <c r="EG120" s="4724"/>
      <c r="EH120" s="4724"/>
    </row>
    <row r="121" spans="1:138" s="4636" customFormat="1" ht="15.75">
      <c r="A121" s="4724"/>
      <c r="B121" s="4724"/>
      <c r="C121" s="4724"/>
      <c r="D121" s="4996"/>
      <c r="E121" s="4724"/>
      <c r="F121" s="4724"/>
      <c r="G121" s="4724"/>
      <c r="H121" s="4724"/>
      <c r="I121" s="4724"/>
      <c r="J121" s="4724"/>
      <c r="K121" s="4724"/>
      <c r="L121" s="4724"/>
      <c r="M121" s="4724"/>
      <c r="N121" s="4724"/>
      <c r="O121" s="4724"/>
      <c r="P121" s="4724"/>
      <c r="Q121" s="4724"/>
      <c r="R121" s="4724"/>
      <c r="S121" s="4724"/>
      <c r="T121" s="4724"/>
      <c r="U121" s="4724"/>
      <c r="V121" s="4724"/>
      <c r="W121" s="4724"/>
      <c r="X121" s="4724"/>
      <c r="Y121" s="4724"/>
      <c r="Z121" s="4724"/>
      <c r="AA121" s="4724"/>
      <c r="AB121" s="4724"/>
      <c r="AC121" s="4724"/>
      <c r="AD121" s="4724"/>
      <c r="AE121" s="4724"/>
      <c r="AF121" s="4888"/>
      <c r="AG121" s="4724"/>
      <c r="AH121" s="4724"/>
      <c r="AI121" s="4724"/>
      <c r="AJ121" s="4724"/>
      <c r="AK121" s="4724"/>
      <c r="AL121" s="4724"/>
      <c r="AM121" s="4724"/>
      <c r="AN121" s="4724"/>
      <c r="AO121" s="4724"/>
      <c r="AP121" s="4724"/>
      <c r="AQ121" s="4724"/>
      <c r="AR121" s="4724"/>
      <c r="AS121" s="4724"/>
      <c r="AT121" s="4724"/>
      <c r="AU121" s="4724"/>
      <c r="AV121" s="4724"/>
      <c r="AW121" s="4724"/>
      <c r="AX121" s="4724"/>
      <c r="AY121" s="4724"/>
      <c r="AZ121" s="4724"/>
      <c r="BA121" s="4724"/>
      <c r="BB121" s="4724"/>
      <c r="BC121" s="4724"/>
      <c r="BD121" s="4724"/>
      <c r="BE121" s="4724"/>
      <c r="BF121" s="4724"/>
      <c r="BG121" s="4724"/>
      <c r="BH121" s="4724"/>
      <c r="BI121" s="4724"/>
      <c r="BJ121" s="4894"/>
      <c r="BK121" s="4894"/>
      <c r="BL121" s="4894"/>
      <c r="BM121" s="4894"/>
      <c r="BN121" s="4894"/>
      <c r="BO121" s="4894"/>
      <c r="BP121" s="4895"/>
      <c r="BQ121" s="4894"/>
      <c r="BR121" s="4894"/>
      <c r="BS121" s="4894"/>
      <c r="BT121" s="4895"/>
      <c r="BU121" s="4894"/>
      <c r="BV121" s="4894"/>
      <c r="BW121" s="4894"/>
      <c r="BX121" s="4895"/>
      <c r="BY121" s="4894"/>
      <c r="BZ121" s="4894"/>
      <c r="CA121" s="4894"/>
      <c r="CB121" s="4895"/>
      <c r="CC121" s="4894"/>
      <c r="CD121" s="4894"/>
      <c r="CE121" s="4894"/>
      <c r="CF121" s="4895"/>
      <c r="CG121" s="4894"/>
      <c r="CH121" s="4894"/>
      <c r="CI121" s="4894"/>
      <c r="CJ121" s="4895"/>
      <c r="CK121" s="4894"/>
      <c r="CL121" s="4894"/>
      <c r="CM121" s="4894"/>
      <c r="CN121" s="4895"/>
      <c r="CO121" s="4894"/>
      <c r="CP121" s="4894"/>
      <c r="CQ121" s="4894"/>
      <c r="CR121" s="4895"/>
      <c r="CS121" s="4894"/>
      <c r="CT121" s="4894"/>
      <c r="CU121" s="4894"/>
      <c r="CV121" s="4895"/>
      <c r="CW121" s="4894"/>
      <c r="CX121" s="4894"/>
      <c r="CY121" s="4894"/>
      <c r="CZ121" s="4895"/>
      <c r="DA121" s="4894"/>
      <c r="DB121" s="4894"/>
      <c r="DC121" s="4894"/>
      <c r="DD121" s="4895"/>
      <c r="DE121" s="4894"/>
      <c r="DF121" s="4894"/>
      <c r="DG121" s="4894"/>
      <c r="DH121" s="4895"/>
      <c r="DI121" s="4894"/>
      <c r="DJ121" s="4894"/>
      <c r="DK121" s="4894"/>
      <c r="DL121" s="4895"/>
      <c r="DM121" s="4894"/>
      <c r="DN121" s="4894"/>
      <c r="DO121" s="4894"/>
      <c r="DP121" s="4895"/>
      <c r="DQ121" s="4894"/>
      <c r="DR121" s="4894"/>
      <c r="DS121" s="4894"/>
      <c r="DT121" s="4895"/>
      <c r="DU121" s="4894"/>
      <c r="DV121" s="4997"/>
      <c r="DW121" s="4894"/>
      <c r="DX121" s="4894"/>
      <c r="DY121" s="4894"/>
      <c r="DZ121" s="4894"/>
      <c r="EA121" s="4894"/>
      <c r="EB121" s="4897"/>
      <c r="EC121" s="4897"/>
      <c r="ED121" s="4897"/>
      <c r="EE121" s="4897"/>
      <c r="EF121" s="4897"/>
      <c r="EG121" s="4897"/>
      <c r="EH121" s="4897"/>
    </row>
    <row r="122" spans="1:138" s="4636" customFormat="1" ht="15.75">
      <c r="A122" s="4724"/>
      <c r="B122" s="4724"/>
      <c r="C122" s="4724"/>
      <c r="D122" s="4724"/>
      <c r="E122" s="4724"/>
      <c r="F122" s="4724"/>
      <c r="G122" s="4724"/>
      <c r="H122" s="4724"/>
      <c r="I122" s="4724"/>
      <c r="J122" s="4724"/>
      <c r="K122" s="4724"/>
      <c r="L122" s="4724"/>
      <c r="M122" s="4724"/>
      <c r="N122" s="4724"/>
      <c r="O122" s="4724"/>
      <c r="P122" s="4724"/>
      <c r="Q122" s="4724"/>
      <c r="R122" s="4724"/>
      <c r="S122" s="4724"/>
      <c r="T122" s="4724"/>
      <c r="U122" s="4724"/>
      <c r="V122" s="4724"/>
      <c r="W122" s="4724"/>
      <c r="X122" s="4724"/>
      <c r="Y122" s="4724"/>
      <c r="Z122" s="4724"/>
      <c r="AA122" s="4724"/>
      <c r="AB122" s="4724"/>
      <c r="AC122" s="4724"/>
      <c r="AD122" s="4724"/>
      <c r="AE122" s="4724"/>
      <c r="AF122" s="4888"/>
      <c r="AG122" s="4724"/>
      <c r="AH122" s="4724"/>
      <c r="AI122" s="4724"/>
      <c r="AJ122" s="4724"/>
      <c r="AK122" s="4724"/>
      <c r="AL122" s="4724"/>
      <c r="AM122" s="4724"/>
      <c r="AN122" s="4724"/>
      <c r="AO122" s="4724"/>
      <c r="AP122" s="4724"/>
      <c r="AQ122" s="4724"/>
      <c r="AR122" s="4724"/>
      <c r="AS122" s="4724"/>
      <c r="AT122" s="4724"/>
      <c r="AU122" s="4724"/>
      <c r="AV122" s="4724"/>
      <c r="AW122" s="4724"/>
      <c r="AX122" s="4724"/>
      <c r="AY122" s="4724"/>
      <c r="AZ122" s="4724"/>
      <c r="BA122" s="4724"/>
      <c r="BB122" s="4724"/>
      <c r="BC122" s="4724"/>
      <c r="BD122" s="4724"/>
      <c r="BE122" s="4724"/>
      <c r="BF122" s="4724"/>
      <c r="BG122" s="4724"/>
      <c r="BH122" s="4724"/>
      <c r="BI122" s="4724"/>
      <c r="BJ122" s="4894"/>
      <c r="BK122" s="4894"/>
      <c r="BL122" s="4894"/>
      <c r="BM122" s="4894"/>
      <c r="BN122" s="4894"/>
      <c r="BO122" s="4894"/>
      <c r="BP122" s="4895"/>
      <c r="BQ122" s="4894"/>
      <c r="BR122" s="4894"/>
      <c r="BS122" s="4894"/>
      <c r="BT122" s="4895"/>
      <c r="BU122" s="4894"/>
      <c r="BV122" s="4894"/>
      <c r="BW122" s="4894"/>
      <c r="BX122" s="4895"/>
      <c r="BY122" s="4894"/>
      <c r="BZ122" s="4894"/>
      <c r="CA122" s="4894"/>
      <c r="CB122" s="4895"/>
      <c r="CC122" s="4894"/>
      <c r="CD122" s="4894"/>
      <c r="CE122" s="4894"/>
      <c r="CF122" s="4895"/>
      <c r="CG122" s="4894"/>
      <c r="CH122" s="4894"/>
      <c r="CI122" s="4894"/>
      <c r="CJ122" s="4895"/>
      <c r="CK122" s="4894"/>
      <c r="CL122" s="4894"/>
      <c r="CM122" s="4894"/>
      <c r="CN122" s="4895"/>
      <c r="CO122" s="4894"/>
      <c r="CP122" s="4894"/>
      <c r="CQ122" s="4894"/>
      <c r="CR122" s="4895"/>
      <c r="CS122" s="4894"/>
      <c r="CT122" s="4894"/>
      <c r="CU122" s="4894"/>
      <c r="CV122" s="4895"/>
      <c r="CW122" s="4894"/>
      <c r="CX122" s="4894"/>
      <c r="CY122" s="4894"/>
      <c r="CZ122" s="4895"/>
      <c r="DA122" s="4894"/>
      <c r="DB122" s="4894"/>
      <c r="DC122" s="4894"/>
      <c r="DD122" s="4895"/>
      <c r="DE122" s="4894"/>
      <c r="DF122" s="4894"/>
      <c r="DG122" s="4894"/>
      <c r="DH122" s="4895"/>
      <c r="DI122" s="4894"/>
      <c r="DJ122" s="4894"/>
      <c r="DK122" s="4894"/>
      <c r="DL122" s="4895"/>
      <c r="DM122" s="4894"/>
      <c r="DN122" s="4894"/>
      <c r="DO122" s="4894"/>
      <c r="DP122" s="4895"/>
      <c r="DQ122" s="4894"/>
      <c r="DR122" s="4894"/>
      <c r="DS122" s="4894"/>
      <c r="DT122" s="4895"/>
      <c r="DU122" s="4894"/>
      <c r="DV122" s="4997"/>
      <c r="DW122" s="4894"/>
      <c r="DX122" s="4894"/>
      <c r="DY122" s="4894"/>
      <c r="DZ122" s="4894"/>
      <c r="EA122" s="4894"/>
      <c r="EB122" s="4897"/>
      <c r="EC122" s="4897"/>
      <c r="ED122" s="4897"/>
      <c r="EE122" s="4897"/>
      <c r="EF122" s="4897"/>
      <c r="EG122" s="4897"/>
      <c r="EH122" s="4897"/>
    </row>
    <row r="123" spans="1:138" s="4636" customFormat="1" ht="15.75">
      <c r="A123" s="4724"/>
      <c r="B123" s="4724"/>
      <c r="C123" s="4724"/>
      <c r="D123" s="4724"/>
      <c r="E123" s="4724"/>
      <c r="F123" s="4724"/>
      <c r="G123" s="4724"/>
      <c r="H123" s="4724"/>
      <c r="I123" s="4724"/>
      <c r="J123" s="4724"/>
      <c r="K123" s="4724"/>
      <c r="L123" s="4724"/>
      <c r="M123" s="4724"/>
      <c r="N123" s="4724"/>
      <c r="O123" s="4724"/>
      <c r="P123" s="4724"/>
      <c r="Q123" s="4724"/>
      <c r="R123" s="4724"/>
      <c r="S123" s="4724"/>
      <c r="T123" s="4724"/>
      <c r="U123" s="4724"/>
      <c r="V123" s="4724"/>
      <c r="W123" s="4724"/>
      <c r="X123" s="4724"/>
      <c r="Y123" s="4724"/>
      <c r="Z123" s="4724"/>
      <c r="AA123" s="4724"/>
      <c r="AB123" s="4724"/>
      <c r="AC123" s="4724"/>
      <c r="AD123" s="4724"/>
      <c r="AE123" s="4724"/>
      <c r="AF123" s="4888"/>
      <c r="AG123" s="4724"/>
      <c r="AH123" s="4724"/>
      <c r="AI123" s="4724"/>
      <c r="AJ123" s="4724"/>
      <c r="AK123" s="4724"/>
      <c r="AL123" s="4724"/>
      <c r="AM123" s="4724"/>
      <c r="AN123" s="4724"/>
      <c r="AO123" s="4724"/>
      <c r="AP123" s="4724"/>
      <c r="AQ123" s="4724"/>
      <c r="AR123" s="4724"/>
      <c r="AS123" s="4724"/>
      <c r="AT123" s="4724"/>
      <c r="AU123" s="4724"/>
      <c r="AV123" s="4724"/>
      <c r="AW123" s="4724"/>
      <c r="AX123" s="4724"/>
      <c r="AY123" s="4724"/>
      <c r="AZ123" s="4724"/>
      <c r="BA123" s="4724"/>
      <c r="BB123" s="4724"/>
      <c r="BC123" s="4724"/>
      <c r="BD123" s="4724"/>
      <c r="BE123" s="4724"/>
      <c r="BF123" s="4724"/>
      <c r="BG123" s="4724"/>
      <c r="BH123" s="4724"/>
      <c r="BI123" s="4724"/>
      <c r="BJ123" s="4894"/>
      <c r="BK123" s="4894"/>
      <c r="BL123" s="4894"/>
      <c r="BM123" s="4894"/>
      <c r="BN123" s="4894"/>
      <c r="BO123" s="4894"/>
      <c r="BP123" s="4895"/>
      <c r="BQ123" s="4894"/>
      <c r="BR123" s="4894"/>
      <c r="BS123" s="4894"/>
      <c r="BT123" s="4895"/>
      <c r="BU123" s="4894"/>
      <c r="BV123" s="4894"/>
      <c r="BW123" s="4894"/>
      <c r="BX123" s="4895"/>
      <c r="BY123" s="4894"/>
      <c r="BZ123" s="4894"/>
      <c r="CA123" s="4894"/>
      <c r="CB123" s="4895"/>
      <c r="CC123" s="4894"/>
      <c r="CD123" s="4894"/>
      <c r="CE123" s="4894"/>
      <c r="CF123" s="4895"/>
      <c r="CG123" s="4894"/>
      <c r="CH123" s="4894"/>
      <c r="CI123" s="4894"/>
      <c r="CJ123" s="4895"/>
      <c r="CK123" s="4894"/>
      <c r="CL123" s="4894"/>
      <c r="CM123" s="4894"/>
      <c r="CN123" s="4895"/>
      <c r="CO123" s="4894"/>
      <c r="CP123" s="4894"/>
      <c r="CQ123" s="4894"/>
      <c r="CR123" s="4895"/>
      <c r="CS123" s="4894"/>
      <c r="CT123" s="4894"/>
      <c r="CU123" s="4894"/>
      <c r="CV123" s="4895"/>
      <c r="CW123" s="4894"/>
      <c r="CX123" s="4894"/>
      <c r="CY123" s="4894"/>
      <c r="CZ123" s="4895"/>
      <c r="DA123" s="4894"/>
      <c r="DB123" s="4894"/>
      <c r="DC123" s="4894"/>
      <c r="DD123" s="4895"/>
      <c r="DE123" s="4894"/>
      <c r="DF123" s="4894"/>
      <c r="DG123" s="4894"/>
      <c r="DH123" s="4895"/>
      <c r="DI123" s="4894"/>
      <c r="DJ123" s="4894"/>
      <c r="DK123" s="4894"/>
      <c r="DL123" s="4895"/>
      <c r="DM123" s="4894"/>
      <c r="DN123" s="4894"/>
      <c r="DO123" s="4894"/>
      <c r="DP123" s="4895"/>
      <c r="DQ123" s="4894"/>
      <c r="DR123" s="4894"/>
      <c r="DS123" s="4894"/>
      <c r="DT123" s="4895"/>
      <c r="DU123" s="4894"/>
      <c r="DV123" s="4997"/>
      <c r="DW123" s="4894"/>
      <c r="DX123" s="4894"/>
      <c r="DY123" s="4894"/>
      <c r="DZ123" s="4894"/>
      <c r="EA123" s="4894"/>
      <c r="EB123" s="4897"/>
      <c r="EC123" s="4897"/>
      <c r="ED123" s="4897"/>
      <c r="EE123" s="4897"/>
      <c r="EF123" s="4897"/>
      <c r="EG123" s="4897"/>
      <c r="EH123" s="4897"/>
    </row>
    <row r="124" spans="1:138" s="4636" customFormat="1" ht="15.75">
      <c r="A124" s="4724"/>
      <c r="B124" s="4724"/>
      <c r="C124" s="4724"/>
      <c r="D124" s="4724"/>
      <c r="E124" s="4724"/>
      <c r="F124" s="4724"/>
      <c r="G124" s="4724"/>
      <c r="H124" s="4724"/>
      <c r="I124" s="4724"/>
      <c r="J124" s="4724"/>
      <c r="K124" s="4724"/>
      <c r="L124" s="4724"/>
      <c r="M124" s="4724"/>
      <c r="N124" s="4724"/>
      <c r="O124" s="4724"/>
      <c r="P124" s="4724"/>
      <c r="Q124" s="4724"/>
      <c r="R124" s="4724"/>
      <c r="S124" s="4724"/>
      <c r="T124" s="4724"/>
      <c r="U124" s="4724"/>
      <c r="V124" s="4724"/>
      <c r="W124" s="4724"/>
      <c r="X124" s="4724"/>
      <c r="Y124" s="4724"/>
      <c r="Z124" s="4724"/>
      <c r="AA124" s="4724"/>
      <c r="AB124" s="4724"/>
      <c r="AC124" s="4724"/>
      <c r="AD124" s="4724"/>
      <c r="AE124" s="4724"/>
      <c r="AF124" s="4888"/>
      <c r="AG124" s="4724"/>
      <c r="AH124" s="4724"/>
      <c r="AI124" s="4724"/>
      <c r="AJ124" s="4724"/>
      <c r="AK124" s="4724"/>
      <c r="AL124" s="4724"/>
      <c r="AM124" s="4724"/>
      <c r="AN124" s="4724"/>
      <c r="AO124" s="4724"/>
      <c r="AP124" s="4724"/>
      <c r="AQ124" s="4724"/>
      <c r="AR124" s="4724"/>
      <c r="AS124" s="4724"/>
      <c r="AT124" s="4724"/>
      <c r="AU124" s="4724"/>
      <c r="AV124" s="4724"/>
      <c r="AW124" s="4724"/>
      <c r="AX124" s="4724"/>
      <c r="AY124" s="4724"/>
      <c r="AZ124" s="4724"/>
      <c r="BA124" s="4724"/>
      <c r="BB124" s="4724"/>
      <c r="BC124" s="4724"/>
      <c r="BD124" s="4724"/>
      <c r="BE124" s="4724"/>
      <c r="BF124" s="4724"/>
      <c r="BG124" s="4724"/>
      <c r="BH124" s="4724"/>
      <c r="BI124" s="4724"/>
      <c r="BJ124" s="4894"/>
      <c r="BK124" s="4894"/>
      <c r="BL124" s="4894"/>
      <c r="BM124" s="4895"/>
      <c r="BN124" s="4894"/>
      <c r="BO124" s="4894"/>
      <c r="BP124" s="4895"/>
      <c r="BQ124" s="4895"/>
      <c r="BR124" s="4894"/>
      <c r="BS124" s="4894"/>
      <c r="BT124" s="4895"/>
      <c r="BU124" s="4895"/>
      <c r="BV124" s="4894"/>
      <c r="BW124" s="4894"/>
      <c r="BX124" s="4895"/>
      <c r="BY124" s="4895"/>
      <c r="BZ124" s="4894"/>
      <c r="CA124" s="4894"/>
      <c r="CB124" s="4895"/>
      <c r="CC124" s="4895"/>
      <c r="CD124" s="4894"/>
      <c r="CE124" s="4894"/>
      <c r="CF124" s="4895"/>
      <c r="CG124" s="4895"/>
      <c r="CH124" s="4894"/>
      <c r="CI124" s="4894"/>
      <c r="CJ124" s="4895"/>
      <c r="CK124" s="4895"/>
      <c r="CL124" s="4894"/>
      <c r="CM124" s="4894"/>
      <c r="CN124" s="4895"/>
      <c r="CO124" s="4895"/>
      <c r="CP124" s="4894"/>
      <c r="CQ124" s="4894"/>
      <c r="CR124" s="4895"/>
      <c r="CS124" s="4895"/>
      <c r="CT124" s="4894"/>
      <c r="CU124" s="4894"/>
      <c r="CV124" s="4895"/>
      <c r="CW124" s="4895"/>
      <c r="CX124" s="4894"/>
      <c r="CY124" s="4894"/>
      <c r="CZ124" s="4895"/>
      <c r="DA124" s="4895"/>
      <c r="DB124" s="4894"/>
      <c r="DC124" s="4894"/>
      <c r="DD124" s="4895"/>
      <c r="DE124" s="4895"/>
      <c r="DF124" s="4894"/>
      <c r="DG124" s="4894"/>
      <c r="DH124" s="4895"/>
      <c r="DI124" s="4895"/>
      <c r="DJ124" s="4894"/>
      <c r="DK124" s="4894"/>
      <c r="DL124" s="4895"/>
      <c r="DM124" s="4895"/>
      <c r="DN124" s="4894"/>
      <c r="DO124" s="4894"/>
      <c r="DP124" s="4895"/>
      <c r="DQ124" s="4895"/>
      <c r="DR124" s="4894"/>
      <c r="DS124" s="4894"/>
      <c r="DT124" s="4895"/>
      <c r="DU124" s="4895"/>
      <c r="DV124" s="4997"/>
      <c r="DW124" s="4894"/>
      <c r="DX124" s="4894"/>
      <c r="DY124" s="4894"/>
      <c r="DZ124" s="4894"/>
      <c r="EA124" s="4894"/>
      <c r="EB124" s="4897"/>
      <c r="EC124" s="4897"/>
      <c r="ED124" s="4897"/>
      <c r="EE124" s="4897"/>
      <c r="EF124" s="4897"/>
      <c r="EG124" s="4897"/>
      <c r="EH124" s="4897"/>
    </row>
    <row r="125" spans="1:138" s="4636" customFormat="1" ht="15.75">
      <c r="A125" s="4724"/>
      <c r="B125" s="4724"/>
      <c r="C125" s="4724"/>
      <c r="D125" s="4724"/>
      <c r="E125" s="4724"/>
      <c r="F125" s="4724"/>
      <c r="G125" s="4724"/>
      <c r="H125" s="4724"/>
      <c r="I125" s="4724"/>
      <c r="J125" s="4724"/>
      <c r="K125" s="4724"/>
      <c r="L125" s="4724"/>
      <c r="M125" s="4724"/>
      <c r="N125" s="4724"/>
      <c r="O125" s="4724"/>
      <c r="P125" s="4724"/>
      <c r="Q125" s="4724"/>
      <c r="R125" s="4724"/>
      <c r="S125" s="4724"/>
      <c r="T125" s="4724"/>
      <c r="U125" s="4724"/>
      <c r="V125" s="4724"/>
      <c r="W125" s="4724"/>
      <c r="X125" s="4724"/>
      <c r="Y125" s="4724"/>
      <c r="Z125" s="4724"/>
      <c r="AA125" s="4724"/>
      <c r="AB125" s="4724"/>
      <c r="AC125" s="4724"/>
      <c r="AD125" s="4724"/>
      <c r="AE125" s="4724"/>
      <c r="AF125" s="4888"/>
      <c r="AG125" s="4724"/>
      <c r="AH125" s="4724"/>
      <c r="AI125" s="4724"/>
      <c r="AJ125" s="4724"/>
      <c r="AK125" s="4724"/>
      <c r="AL125" s="4724"/>
      <c r="AM125" s="4724"/>
      <c r="AN125" s="4724"/>
      <c r="AO125" s="4724"/>
      <c r="AP125" s="4724"/>
      <c r="AQ125" s="4724"/>
      <c r="AR125" s="4724"/>
      <c r="AS125" s="4724"/>
      <c r="AT125" s="4724"/>
      <c r="AU125" s="4724"/>
      <c r="AV125" s="4724"/>
      <c r="AW125" s="4724"/>
      <c r="AX125" s="4724"/>
      <c r="AY125" s="4724"/>
      <c r="AZ125" s="4724"/>
      <c r="BA125" s="4724"/>
      <c r="BB125" s="4724"/>
      <c r="BC125" s="4724"/>
      <c r="BD125" s="4724"/>
      <c r="BE125" s="4724"/>
      <c r="BF125" s="4724"/>
      <c r="BG125" s="4724"/>
      <c r="BH125" s="4724"/>
      <c r="BI125" s="4724"/>
      <c r="BJ125" s="4894"/>
      <c r="BK125" s="4894"/>
      <c r="BL125" s="4894"/>
      <c r="BM125" s="4894"/>
      <c r="BN125" s="4894"/>
      <c r="BO125" s="4894"/>
      <c r="BP125" s="4895"/>
      <c r="BQ125" s="4894"/>
      <c r="BR125" s="4894"/>
      <c r="BS125" s="4894"/>
      <c r="BT125" s="4895"/>
      <c r="BU125" s="4894"/>
      <c r="BV125" s="4894"/>
      <c r="BW125" s="4894"/>
      <c r="BX125" s="4895"/>
      <c r="BY125" s="4894"/>
      <c r="BZ125" s="4894"/>
      <c r="CA125" s="4894"/>
      <c r="CB125" s="4895"/>
      <c r="CC125" s="4894"/>
      <c r="CD125" s="4894"/>
      <c r="CE125" s="4894"/>
      <c r="CF125" s="4895"/>
      <c r="CG125" s="4894"/>
      <c r="CH125" s="4894"/>
      <c r="CI125" s="4894"/>
      <c r="CJ125" s="4895"/>
      <c r="CK125" s="4894"/>
      <c r="CL125" s="4894"/>
      <c r="CM125" s="4894"/>
      <c r="CN125" s="4895"/>
      <c r="CO125" s="4894"/>
      <c r="CP125" s="4894"/>
      <c r="CQ125" s="4894"/>
      <c r="CR125" s="4895"/>
      <c r="CS125" s="4894"/>
      <c r="CT125" s="4894"/>
      <c r="CU125" s="4894"/>
      <c r="CV125" s="4895"/>
      <c r="CW125" s="4894"/>
      <c r="CX125" s="4894"/>
      <c r="CY125" s="4894"/>
      <c r="CZ125" s="4895"/>
      <c r="DA125" s="4894"/>
      <c r="DB125" s="4894"/>
      <c r="DC125" s="4894"/>
      <c r="DD125" s="4895"/>
      <c r="DE125" s="4894"/>
      <c r="DF125" s="4894"/>
      <c r="DG125" s="4894"/>
      <c r="DH125" s="4895"/>
      <c r="DI125" s="4894"/>
      <c r="DJ125" s="4894"/>
      <c r="DK125" s="4894"/>
      <c r="DL125" s="4895"/>
      <c r="DM125" s="4894"/>
      <c r="DN125" s="4894"/>
      <c r="DO125" s="4894"/>
      <c r="DP125" s="4895"/>
      <c r="DQ125" s="4894"/>
      <c r="DR125" s="4894"/>
      <c r="DS125" s="4894"/>
      <c r="DT125" s="4895"/>
      <c r="DU125" s="4894"/>
      <c r="DV125" s="4894"/>
      <c r="DW125" s="4894"/>
      <c r="DX125" s="4894"/>
      <c r="DY125" s="4894"/>
      <c r="DZ125" s="4894"/>
      <c r="EA125" s="4894"/>
      <c r="EB125" s="4897"/>
      <c r="EC125" s="4897"/>
      <c r="ED125" s="4897"/>
      <c r="EE125" s="4897"/>
      <c r="EF125" s="4897"/>
      <c r="EG125" s="4897"/>
      <c r="EH125" s="4897"/>
    </row>
    <row r="126" spans="1:138" s="4636" customFormat="1" ht="15.75">
      <c r="A126" s="4724"/>
      <c r="B126" s="4724"/>
      <c r="C126" s="4724"/>
      <c r="D126" s="4724"/>
      <c r="E126" s="4724"/>
      <c r="F126" s="4724"/>
      <c r="G126" s="4724"/>
      <c r="H126" s="4724"/>
      <c r="I126" s="4724"/>
      <c r="J126" s="4724"/>
      <c r="K126" s="4724"/>
      <c r="L126" s="4724"/>
      <c r="M126" s="4724"/>
      <c r="N126" s="4724"/>
      <c r="O126" s="4724"/>
      <c r="P126" s="4724"/>
      <c r="Q126" s="4724"/>
      <c r="R126" s="4724"/>
      <c r="S126" s="4724"/>
      <c r="T126" s="4724"/>
      <c r="U126" s="4724"/>
      <c r="V126" s="4724"/>
      <c r="W126" s="4724"/>
      <c r="X126" s="4724"/>
      <c r="Y126" s="4724"/>
      <c r="Z126" s="4724"/>
      <c r="AA126" s="4724"/>
      <c r="AB126" s="4724"/>
      <c r="AC126" s="4724"/>
      <c r="AD126" s="4724"/>
      <c r="AE126" s="4724"/>
      <c r="AF126" s="4888"/>
      <c r="AG126" s="4724"/>
      <c r="AH126" s="4724"/>
      <c r="AI126" s="4724"/>
      <c r="AJ126" s="4724"/>
      <c r="AK126" s="4724"/>
      <c r="AL126" s="4724"/>
      <c r="AM126" s="4724"/>
      <c r="AN126" s="4724"/>
      <c r="AO126" s="4724"/>
      <c r="AP126" s="4724"/>
      <c r="AQ126" s="4724"/>
      <c r="AR126" s="4724"/>
      <c r="AS126" s="4724"/>
      <c r="AT126" s="4724"/>
      <c r="AU126" s="4724"/>
      <c r="AV126" s="4724"/>
      <c r="AW126" s="4724"/>
      <c r="AX126" s="4724"/>
      <c r="AY126" s="4724"/>
      <c r="AZ126" s="4724"/>
      <c r="BA126" s="4724"/>
      <c r="BB126" s="4724"/>
      <c r="BC126" s="4724"/>
      <c r="BD126" s="4724"/>
      <c r="BE126" s="4724"/>
      <c r="BF126" s="4724"/>
      <c r="BG126" s="4724"/>
      <c r="BH126" s="4724"/>
      <c r="BI126" s="4724"/>
      <c r="BJ126" s="4894"/>
      <c r="BK126" s="4894"/>
      <c r="BL126" s="4894"/>
      <c r="BM126" s="4894"/>
      <c r="BN126" s="4894"/>
      <c r="BO126" s="4894"/>
      <c r="BP126" s="4895"/>
      <c r="BQ126" s="4894"/>
      <c r="BR126" s="4894"/>
      <c r="BS126" s="4894"/>
      <c r="BT126" s="4895"/>
      <c r="BU126" s="4894"/>
      <c r="BV126" s="4894"/>
      <c r="BW126" s="4894"/>
      <c r="BX126" s="4895"/>
      <c r="BY126" s="4894"/>
      <c r="BZ126" s="4894"/>
      <c r="CA126" s="4894"/>
      <c r="CB126" s="4895"/>
      <c r="CC126" s="4894"/>
      <c r="CD126" s="4894"/>
      <c r="CE126" s="4894"/>
      <c r="CF126" s="4895"/>
      <c r="CG126" s="4894"/>
      <c r="CH126" s="4894"/>
      <c r="CI126" s="4894"/>
      <c r="CJ126" s="4895"/>
      <c r="CK126" s="4894"/>
      <c r="CL126" s="4894"/>
      <c r="CM126" s="4894"/>
      <c r="CN126" s="4895"/>
      <c r="CO126" s="4894"/>
      <c r="CP126" s="4894"/>
      <c r="CQ126" s="4894"/>
      <c r="CR126" s="4895"/>
      <c r="CS126" s="4894"/>
      <c r="CT126" s="4894"/>
      <c r="CU126" s="4894"/>
      <c r="CV126" s="4895"/>
      <c r="CW126" s="4894"/>
      <c r="CX126" s="4894"/>
      <c r="CY126" s="4894"/>
      <c r="CZ126" s="4895"/>
      <c r="DA126" s="4894"/>
      <c r="DB126" s="4894"/>
      <c r="DC126" s="4894"/>
      <c r="DD126" s="4895"/>
      <c r="DE126" s="4894"/>
      <c r="DF126" s="4894"/>
      <c r="DG126" s="4894"/>
      <c r="DH126" s="4895"/>
      <c r="DI126" s="4894"/>
      <c r="DJ126" s="4894"/>
      <c r="DK126" s="4894"/>
      <c r="DL126" s="4895"/>
      <c r="DM126" s="4894"/>
      <c r="DN126" s="4894"/>
      <c r="DO126" s="4894"/>
      <c r="DP126" s="4895"/>
      <c r="DQ126" s="4894"/>
      <c r="DR126" s="4894"/>
      <c r="DS126" s="4894"/>
      <c r="DT126" s="4895"/>
      <c r="DU126" s="4894"/>
      <c r="DV126" s="4894"/>
      <c r="DW126" s="4894"/>
      <c r="DX126" s="4894"/>
      <c r="DY126" s="4894"/>
      <c r="DZ126" s="4894"/>
      <c r="EA126" s="4894"/>
      <c r="EB126" s="4897"/>
      <c r="EC126" s="4897"/>
      <c r="ED126" s="4897"/>
      <c r="EE126" s="4897"/>
      <c r="EF126" s="4897"/>
      <c r="EG126" s="4897"/>
      <c r="EH126" s="4897"/>
    </row>
    <row r="127" spans="1:138" s="4636" customFormat="1" ht="15.75">
      <c r="A127" s="4724"/>
      <c r="B127" s="4724"/>
      <c r="C127" s="4724"/>
      <c r="D127" s="4724"/>
      <c r="E127" s="4724"/>
      <c r="F127" s="4724"/>
      <c r="G127" s="4724"/>
      <c r="H127" s="4724"/>
      <c r="I127" s="4724"/>
      <c r="J127" s="4724"/>
      <c r="K127" s="4724"/>
      <c r="L127" s="4724"/>
      <c r="M127" s="4724"/>
      <c r="N127" s="4724"/>
      <c r="O127" s="4724"/>
      <c r="P127" s="4724"/>
      <c r="Q127" s="4724"/>
      <c r="R127" s="4724"/>
      <c r="S127" s="4724"/>
      <c r="T127" s="4724"/>
      <c r="U127" s="4724"/>
      <c r="V127" s="4724"/>
      <c r="W127" s="4724"/>
      <c r="X127" s="4724"/>
      <c r="Y127" s="4724"/>
      <c r="Z127" s="4724"/>
      <c r="AA127" s="4724"/>
      <c r="AB127" s="4724"/>
      <c r="AC127" s="4724"/>
      <c r="AD127" s="4724"/>
      <c r="AE127" s="4724"/>
      <c r="AF127" s="4888"/>
      <c r="AG127" s="4724"/>
      <c r="AH127" s="4724"/>
      <c r="AI127" s="4724"/>
      <c r="AJ127" s="4724"/>
      <c r="AK127" s="4724"/>
      <c r="AL127" s="4724"/>
      <c r="AM127" s="4724"/>
      <c r="AN127" s="4724"/>
      <c r="AO127" s="4724"/>
      <c r="AP127" s="4724"/>
      <c r="AQ127" s="4724"/>
      <c r="AR127" s="4724"/>
      <c r="AS127" s="4724"/>
      <c r="AT127" s="4724"/>
      <c r="AU127" s="4724"/>
      <c r="AV127" s="4724"/>
      <c r="AW127" s="4724"/>
      <c r="AX127" s="4724"/>
      <c r="AY127" s="4724"/>
      <c r="AZ127" s="4724"/>
      <c r="BA127" s="4724"/>
      <c r="BB127" s="4724"/>
      <c r="BC127" s="4724"/>
      <c r="BD127" s="4724"/>
      <c r="BE127" s="4724"/>
      <c r="BF127" s="4724"/>
      <c r="BG127" s="4724"/>
      <c r="BH127" s="4724"/>
      <c r="BI127" s="4724"/>
      <c r="BJ127" s="4894"/>
      <c r="BK127" s="4894"/>
      <c r="BL127" s="4894"/>
      <c r="BM127" s="4894"/>
      <c r="BN127" s="4894"/>
      <c r="BO127" s="4894"/>
      <c r="BP127" s="4895"/>
      <c r="BQ127" s="4894"/>
      <c r="BR127" s="4894"/>
      <c r="BS127" s="4894"/>
      <c r="BT127" s="4895"/>
      <c r="BU127" s="4894"/>
      <c r="BV127" s="4894"/>
      <c r="BW127" s="4894"/>
      <c r="BX127" s="4895"/>
      <c r="BY127" s="4894"/>
      <c r="BZ127" s="4894"/>
      <c r="CA127" s="4894"/>
      <c r="CB127" s="4895"/>
      <c r="CC127" s="4894"/>
      <c r="CD127" s="4894"/>
      <c r="CE127" s="4894"/>
      <c r="CF127" s="4895"/>
      <c r="CG127" s="4894"/>
      <c r="CH127" s="4894"/>
      <c r="CI127" s="4894"/>
      <c r="CJ127" s="4895"/>
      <c r="CK127" s="4894"/>
      <c r="CL127" s="4894"/>
      <c r="CM127" s="4894"/>
      <c r="CN127" s="4895"/>
      <c r="CO127" s="4894"/>
      <c r="CP127" s="4894"/>
      <c r="CQ127" s="4894"/>
      <c r="CR127" s="4895"/>
      <c r="CS127" s="4894"/>
      <c r="CT127" s="4894"/>
      <c r="CU127" s="4894"/>
      <c r="CV127" s="4895"/>
      <c r="CW127" s="4894"/>
      <c r="CX127" s="4894"/>
      <c r="CY127" s="4894"/>
      <c r="CZ127" s="4895"/>
      <c r="DA127" s="4894"/>
      <c r="DB127" s="4894"/>
      <c r="DC127" s="4894"/>
      <c r="DD127" s="4895"/>
      <c r="DE127" s="4894"/>
      <c r="DF127" s="4894"/>
      <c r="DG127" s="4894"/>
      <c r="DH127" s="4895"/>
      <c r="DI127" s="4894"/>
      <c r="DJ127" s="4894"/>
      <c r="DK127" s="4894"/>
      <c r="DL127" s="4895"/>
      <c r="DM127" s="4894"/>
      <c r="DN127" s="4894"/>
      <c r="DO127" s="4894"/>
      <c r="DP127" s="4895"/>
      <c r="DQ127" s="4894"/>
      <c r="DR127" s="4894"/>
      <c r="DS127" s="4894"/>
      <c r="DT127" s="4895"/>
      <c r="DU127" s="4894"/>
      <c r="DV127" s="4894"/>
      <c r="DW127" s="4894"/>
      <c r="DX127" s="4894"/>
      <c r="DY127" s="4894"/>
      <c r="DZ127" s="4894"/>
      <c r="EA127" s="4894"/>
      <c r="EB127" s="4897"/>
      <c r="EC127" s="4897"/>
      <c r="ED127" s="4897"/>
      <c r="EE127" s="4897"/>
      <c r="EF127" s="4897"/>
      <c r="EG127" s="4897"/>
      <c r="EH127" s="4897"/>
    </row>
    <row r="128" spans="1:138" s="4636" customFormat="1" ht="15.75">
      <c r="A128" s="4724"/>
      <c r="B128" s="4724"/>
      <c r="C128" s="4724"/>
      <c r="D128" s="4724"/>
      <c r="E128" s="4724"/>
      <c r="F128" s="4724"/>
      <c r="G128" s="4724"/>
      <c r="H128" s="4724"/>
      <c r="I128" s="4724"/>
      <c r="J128" s="4724"/>
      <c r="K128" s="4724"/>
      <c r="L128" s="4724"/>
      <c r="M128" s="4724"/>
      <c r="N128" s="4724"/>
      <c r="O128" s="4724"/>
      <c r="P128" s="4724"/>
      <c r="Q128" s="4724"/>
      <c r="R128" s="4724"/>
      <c r="S128" s="4724"/>
      <c r="T128" s="4724"/>
      <c r="U128" s="4724"/>
      <c r="V128" s="4724"/>
      <c r="W128" s="4724"/>
      <c r="X128" s="4724"/>
      <c r="Y128" s="4724"/>
      <c r="Z128" s="4724"/>
      <c r="AA128" s="4724"/>
      <c r="AB128" s="4724"/>
      <c r="AC128" s="4724"/>
      <c r="AD128" s="4724"/>
      <c r="AE128" s="4724"/>
      <c r="AF128" s="4888"/>
      <c r="AG128" s="4724"/>
      <c r="AH128" s="4724"/>
      <c r="AI128" s="4724"/>
      <c r="AJ128" s="4724"/>
      <c r="AK128" s="4724"/>
      <c r="AL128" s="4724"/>
      <c r="AM128" s="4724"/>
      <c r="AN128" s="4724"/>
      <c r="AO128" s="4724"/>
      <c r="AP128" s="4724"/>
      <c r="AQ128" s="4724"/>
      <c r="AR128" s="4724"/>
      <c r="AS128" s="4724"/>
      <c r="AT128" s="4724"/>
      <c r="AU128" s="4724"/>
      <c r="AV128" s="4724"/>
      <c r="AW128" s="4724"/>
      <c r="AX128" s="4724"/>
      <c r="AY128" s="4724"/>
      <c r="AZ128" s="4724"/>
      <c r="BA128" s="4724"/>
      <c r="BB128" s="4724"/>
      <c r="BC128" s="4724"/>
      <c r="BD128" s="4724"/>
      <c r="BE128" s="4724"/>
      <c r="BF128" s="4724"/>
      <c r="BG128" s="4724"/>
      <c r="BH128" s="4724"/>
      <c r="BI128" s="4724"/>
      <c r="BJ128" s="4894"/>
      <c r="BK128" s="4894"/>
      <c r="BL128" s="4894"/>
      <c r="BM128" s="4894"/>
      <c r="BN128" s="4894"/>
      <c r="BO128" s="4894"/>
      <c r="BP128" s="4895"/>
      <c r="BQ128" s="4894"/>
      <c r="BR128" s="4894"/>
      <c r="BS128" s="4894"/>
      <c r="BT128" s="4895"/>
      <c r="BU128" s="4894"/>
      <c r="BV128" s="4894"/>
      <c r="BW128" s="4894"/>
      <c r="BX128" s="4895"/>
      <c r="BY128" s="4894"/>
      <c r="BZ128" s="4894"/>
      <c r="CA128" s="4894"/>
      <c r="CB128" s="4895"/>
      <c r="CC128" s="4894"/>
      <c r="CD128" s="4894"/>
      <c r="CE128" s="4894"/>
      <c r="CF128" s="4895"/>
      <c r="CG128" s="4894"/>
      <c r="CH128" s="4894"/>
      <c r="CI128" s="4894"/>
      <c r="CJ128" s="4895"/>
      <c r="CK128" s="4894"/>
      <c r="CL128" s="4894"/>
      <c r="CM128" s="4894"/>
      <c r="CN128" s="4895"/>
      <c r="CO128" s="4894"/>
      <c r="CP128" s="4894"/>
      <c r="CQ128" s="4894"/>
      <c r="CR128" s="4895"/>
      <c r="CS128" s="4894"/>
      <c r="CT128" s="4894"/>
      <c r="CU128" s="4894"/>
      <c r="CV128" s="4895"/>
      <c r="CW128" s="4894"/>
      <c r="CX128" s="4894"/>
      <c r="CY128" s="4894"/>
      <c r="CZ128" s="4895"/>
      <c r="DA128" s="4894"/>
      <c r="DB128" s="4894"/>
      <c r="DC128" s="4894"/>
      <c r="DD128" s="4895"/>
      <c r="DE128" s="4894"/>
      <c r="DF128" s="4894"/>
      <c r="DG128" s="4894"/>
      <c r="DH128" s="4895"/>
      <c r="DI128" s="4894"/>
      <c r="DJ128" s="4894"/>
      <c r="DK128" s="4894"/>
      <c r="DL128" s="4895"/>
      <c r="DM128" s="4894"/>
      <c r="DN128" s="4894"/>
      <c r="DO128" s="4894"/>
      <c r="DP128" s="4895"/>
      <c r="DQ128" s="4894"/>
      <c r="DR128" s="4894"/>
      <c r="DS128" s="4894"/>
      <c r="DT128" s="4895"/>
      <c r="DU128" s="4894"/>
      <c r="DV128" s="4894"/>
      <c r="DW128" s="4894"/>
      <c r="DX128" s="4894"/>
      <c r="DY128" s="4894"/>
      <c r="DZ128" s="4894"/>
      <c r="EA128" s="4894"/>
      <c r="EB128" s="4897"/>
      <c r="EC128" s="4897"/>
      <c r="ED128" s="4897"/>
      <c r="EE128" s="4897"/>
      <c r="EF128" s="4897"/>
      <c r="EG128" s="4897"/>
      <c r="EH128" s="4897"/>
    </row>
    <row r="129" spans="32:32" ht="15.75">
      <c r="AF129" s="4888"/>
    </row>
    <row r="130" spans="32:32" ht="15.75">
      <c r="AF130" s="4888"/>
    </row>
    <row r="131" spans="32:32" ht="15.75">
      <c r="AF131" s="4888"/>
    </row>
    <row r="132" spans="32:32" ht="15.75">
      <c r="AF132" s="4888"/>
    </row>
    <row r="133" spans="32:32" ht="15.75">
      <c r="AF133" s="4888"/>
    </row>
    <row r="134" spans="32:32" ht="15.75">
      <c r="AF134" s="4888"/>
    </row>
    <row r="135" spans="32:32" ht="15.75">
      <c r="AF135" s="4888"/>
    </row>
    <row r="136" spans="32:32" ht="15.75">
      <c r="AF136" s="4888"/>
    </row>
    <row r="137" spans="32:32" ht="15.75">
      <c r="AF137" s="4888"/>
    </row>
    <row r="138" spans="32:32" ht="15.75">
      <c r="AF138" s="4888"/>
    </row>
    <row r="139" spans="32:32" ht="15.75">
      <c r="AF139" s="4888"/>
    </row>
    <row r="140" spans="32:32" ht="168.75" customHeight="1">
      <c r="AF140" s="4888"/>
    </row>
    <row r="141" spans="32:32" ht="168.75" customHeight="1">
      <c r="AF141" s="4888"/>
    </row>
    <row r="142" spans="32:32" ht="168.75" customHeight="1">
      <c r="AF142" s="4888"/>
    </row>
    <row r="143" spans="32:32" ht="168.75" customHeight="1">
      <c r="AF143" s="4888"/>
    </row>
    <row r="144" spans="32:32" ht="168.75" customHeight="1">
      <c r="AF144" s="4888"/>
    </row>
    <row r="145" spans="32:32" ht="168.75" customHeight="1">
      <c r="AF145" s="4888"/>
    </row>
    <row r="146" spans="32:32" ht="168.75" customHeight="1">
      <c r="AF146" s="4888"/>
    </row>
    <row r="147" spans="32:32" ht="168.75" customHeight="1">
      <c r="AF147" s="4888"/>
    </row>
    <row r="148" spans="32:32" ht="168.75" customHeight="1">
      <c r="AF148" s="4888"/>
    </row>
    <row r="149" spans="32:32" ht="168.75" customHeight="1">
      <c r="AF149" s="4888"/>
    </row>
    <row r="150" spans="32:32" ht="168.75" customHeight="1">
      <c r="AF150" s="4888"/>
    </row>
    <row r="151" spans="32:32" ht="168.75" customHeight="1">
      <c r="AF151" s="4888"/>
    </row>
    <row r="152" spans="32:32" ht="168.75" customHeight="1">
      <c r="AF152" s="4888"/>
    </row>
    <row r="153" spans="32:32" ht="168.75" customHeight="1">
      <c r="AF153" s="4888"/>
    </row>
    <row r="154" spans="32:32" ht="168.75" customHeight="1">
      <c r="AF154" s="4888"/>
    </row>
    <row r="155" spans="32:32" ht="168.75" customHeight="1">
      <c r="AF155" s="4888"/>
    </row>
    <row r="156" spans="32:32" ht="168.75" customHeight="1">
      <c r="AF156" s="4888"/>
    </row>
    <row r="157" spans="32:32" ht="168.75" customHeight="1">
      <c r="AF157" s="4888"/>
    </row>
    <row r="158" spans="32:32" ht="168.75" customHeight="1">
      <c r="AF158" s="4888"/>
    </row>
    <row r="159" spans="32:32" ht="168.75" customHeight="1">
      <c r="AF159" s="4888"/>
    </row>
    <row r="160" spans="32:32" ht="168.75" customHeight="1">
      <c r="AF160" s="4888"/>
    </row>
    <row r="161" spans="32:32" ht="168.75" customHeight="1">
      <c r="AF161" s="4888"/>
    </row>
    <row r="162" spans="32:32" ht="168.75" customHeight="1">
      <c r="AF162" s="4888"/>
    </row>
    <row r="163" spans="32:32" ht="168.75" customHeight="1">
      <c r="AF163" s="4888"/>
    </row>
    <row r="164" spans="32:32" ht="168.75" customHeight="1">
      <c r="AF164" s="4888"/>
    </row>
    <row r="165" spans="32:32" ht="168.75" customHeight="1">
      <c r="AF165" s="4888"/>
    </row>
    <row r="166" spans="32:32" ht="168.75" customHeight="1">
      <c r="AF166" s="4888"/>
    </row>
    <row r="167" spans="32:32" ht="168.75" customHeight="1">
      <c r="AF167" s="4888"/>
    </row>
    <row r="168" spans="32:32" ht="168.75" customHeight="1">
      <c r="AF168" s="4888"/>
    </row>
    <row r="169" spans="32:32" ht="168.75" customHeight="1">
      <c r="AF169" s="4888"/>
    </row>
    <row r="170" spans="32:32" ht="168.75" customHeight="1">
      <c r="AF170" s="4888"/>
    </row>
    <row r="171" spans="32:32" ht="168.75" customHeight="1">
      <c r="AF171" s="4888"/>
    </row>
    <row r="172" spans="32:32" ht="168.75" customHeight="1">
      <c r="AF172" s="4888"/>
    </row>
    <row r="173" spans="32:32" ht="168.75" customHeight="1">
      <c r="AF173" s="4888"/>
    </row>
    <row r="174" spans="32:32" ht="168.75" customHeight="1">
      <c r="AF174" s="4888"/>
    </row>
    <row r="175" spans="32:32" ht="168.75" customHeight="1">
      <c r="AF175" s="4888"/>
    </row>
    <row r="176" spans="32:32" ht="168.75" customHeight="1">
      <c r="AF176" s="4888"/>
    </row>
    <row r="177" spans="32:32" ht="168.75" customHeight="1">
      <c r="AF177" s="4888"/>
    </row>
    <row r="178" spans="32:32" ht="168.75" customHeight="1">
      <c r="AF178" s="4888"/>
    </row>
    <row r="179" spans="32:32" ht="168.75" customHeight="1">
      <c r="AF179" s="4888"/>
    </row>
    <row r="180" spans="32:32" ht="168.75" customHeight="1">
      <c r="AF180" s="4888"/>
    </row>
    <row r="181" spans="32:32" ht="168.75" customHeight="1">
      <c r="AF181" s="4888"/>
    </row>
    <row r="182" spans="32:32" ht="168.75" customHeight="1">
      <c r="AF182" s="4888"/>
    </row>
    <row r="183" spans="32:32" ht="168.75" customHeight="1">
      <c r="AF183" s="4888"/>
    </row>
    <row r="184" spans="32:32" ht="168.75" customHeight="1">
      <c r="AF184" s="4888"/>
    </row>
    <row r="185" spans="32:32" ht="168.75" customHeight="1">
      <c r="AF185" s="4888"/>
    </row>
    <row r="186" spans="32:32" ht="168.75" customHeight="1">
      <c r="AF186" s="4888"/>
    </row>
    <row r="187" spans="32:32" ht="168.75" customHeight="1">
      <c r="AF187" s="4888"/>
    </row>
    <row r="188" spans="32:32" ht="168.75" customHeight="1">
      <c r="AF188" s="4888"/>
    </row>
    <row r="189" spans="32:32" ht="168.75" customHeight="1">
      <c r="AF189" s="4888"/>
    </row>
    <row r="190" spans="32:32" ht="168.75" customHeight="1">
      <c r="AF190" s="4888"/>
    </row>
    <row r="191" spans="32:32" ht="168.75" customHeight="1">
      <c r="AF191" s="4888"/>
    </row>
    <row r="192" spans="32:32" ht="168.75" customHeight="1">
      <c r="AF192" s="4888"/>
    </row>
    <row r="193" spans="32:32" ht="168.75" customHeight="1">
      <c r="AF193" s="4888"/>
    </row>
    <row r="194" spans="32:32" ht="168.75" customHeight="1">
      <c r="AF194" s="4888"/>
    </row>
    <row r="195" spans="32:32" ht="168.75" customHeight="1">
      <c r="AF195" s="4888"/>
    </row>
    <row r="196" spans="32:32" ht="168.75" customHeight="1">
      <c r="AF196" s="4888"/>
    </row>
    <row r="197" spans="32:32" ht="168.75" customHeight="1">
      <c r="AF197" s="4888"/>
    </row>
    <row r="198" spans="32:32" ht="168.75" customHeight="1">
      <c r="AF198" s="4888"/>
    </row>
    <row r="199" spans="32:32" ht="168.75" customHeight="1">
      <c r="AF199" s="4888"/>
    </row>
    <row r="200" spans="32:32" ht="168.75" customHeight="1">
      <c r="AF200" s="4888"/>
    </row>
    <row r="201" spans="32:32" ht="168.75" customHeight="1">
      <c r="AF201" s="4888"/>
    </row>
    <row r="202" spans="32:32" ht="168.75" customHeight="1">
      <c r="AF202" s="4888"/>
    </row>
    <row r="203" spans="32:32" ht="168.75" customHeight="1">
      <c r="AF203" s="4888"/>
    </row>
  </sheetData>
  <autoFilter ref="A11:XEZ120">
    <filterColumn colId="10">
      <customFilters>
        <customFilter operator="notEqual" val=" "/>
      </customFilters>
    </filterColumn>
  </autoFilter>
  <mergeCells count="90">
    <mergeCell ref="AW7:AX7"/>
    <mergeCell ref="AY7:AZ7"/>
    <mergeCell ref="X7:Y7"/>
    <mergeCell ref="AC7:AE7"/>
    <mergeCell ref="AF7:AG7"/>
    <mergeCell ref="AO7:AP7"/>
    <mergeCell ref="AQ7:AR7"/>
    <mergeCell ref="C5:EH5"/>
    <mergeCell ref="A1:EH1"/>
    <mergeCell ref="A2:B2"/>
    <mergeCell ref="C2:EH2"/>
    <mergeCell ref="C3:EH3"/>
    <mergeCell ref="C4:EH4"/>
    <mergeCell ref="G6:P6"/>
    <mergeCell ref="O7:P7"/>
    <mergeCell ref="AU7:AV7"/>
    <mergeCell ref="D7:E7"/>
    <mergeCell ref="G7:H7"/>
    <mergeCell ref="I7:J7"/>
    <mergeCell ref="K7:L7"/>
    <mergeCell ref="Q7:R7"/>
    <mergeCell ref="V7:W7"/>
    <mergeCell ref="AS7:AT7"/>
    <mergeCell ref="AI10:AI11"/>
    <mergeCell ref="AJ10:AJ11"/>
    <mergeCell ref="AK7:AL7"/>
    <mergeCell ref="AM7:AN7"/>
    <mergeCell ref="CQ7:EH7"/>
    <mergeCell ref="A8:EH8"/>
    <mergeCell ref="A9:A11"/>
    <mergeCell ref="B9:B11"/>
    <mergeCell ref="C9:AC9"/>
    <mergeCell ref="AE9:AP9"/>
    <mergeCell ref="AQ9:AR10"/>
    <mergeCell ref="AS9:BH10"/>
    <mergeCell ref="S7:T7"/>
    <mergeCell ref="Z7:AA7"/>
    <mergeCell ref="DV10:DV11"/>
    <mergeCell ref="DW10:DW11"/>
    <mergeCell ref="DX10:DX11"/>
    <mergeCell ref="CL10:CO10"/>
    <mergeCell ref="G10:G11"/>
    <mergeCell ref="H10:H11"/>
    <mergeCell ref="AK10:AK11"/>
    <mergeCell ref="I10:J10"/>
    <mergeCell ref="K10:L10"/>
    <mergeCell ref="M10:AB10"/>
    <mergeCell ref="AC10:AC11"/>
    <mergeCell ref="AD10:AD11"/>
    <mergeCell ref="AE10:AE11"/>
    <mergeCell ref="AF10:AF11"/>
    <mergeCell ref="AG10:AG11"/>
    <mergeCell ref="AH10:AH11"/>
    <mergeCell ref="AL10:AL11"/>
    <mergeCell ref="AM10:AM11"/>
    <mergeCell ref="AN10:AN11"/>
    <mergeCell ref="AO10:AP10"/>
    <mergeCell ref="BJ10:BM10"/>
    <mergeCell ref="BN10:BQ10"/>
    <mergeCell ref="BI9:BI11"/>
    <mergeCell ref="BJ9:DV9"/>
    <mergeCell ref="BR10:BU10"/>
    <mergeCell ref="BV10:BY10"/>
    <mergeCell ref="BZ10:CC10"/>
    <mergeCell ref="DN10:DQ10"/>
    <mergeCell ref="DR10:DU10"/>
    <mergeCell ref="EG10:EG11"/>
    <mergeCell ref="EH10:EH11"/>
    <mergeCell ref="DZ10:DZ11"/>
    <mergeCell ref="EA10:EA11"/>
    <mergeCell ref="EB10:EB11"/>
    <mergeCell ref="EC10:EC11"/>
    <mergeCell ref="ED10:ED11"/>
    <mergeCell ref="EE10:EE11"/>
    <mergeCell ref="DW9:EB9"/>
    <mergeCell ref="EC9:EH9"/>
    <mergeCell ref="E10:E11"/>
    <mergeCell ref="F10:F11"/>
    <mergeCell ref="C10:C11"/>
    <mergeCell ref="D10:D11"/>
    <mergeCell ref="EF10:EF11"/>
    <mergeCell ref="CD10:CG10"/>
    <mergeCell ref="CH10:CK10"/>
    <mergeCell ref="DY10:DY11"/>
    <mergeCell ref="CP10:CS10"/>
    <mergeCell ref="CT10:CW10"/>
    <mergeCell ref="CX10:DA10"/>
    <mergeCell ref="DB10:DE10"/>
    <mergeCell ref="DF10:DI10"/>
    <mergeCell ref="DJ10:DM10"/>
  </mergeCells>
  <phoneticPr fontId="79" type="noConversion"/>
  <dataValidations count="56">
    <dataValidation type="custom" allowBlank="1" showInputMessage="1" showErrorMessage="1" error="La celda es de solo texto" sqref="A57:A83">
      <formula1>ISTEXT(A84)</formula1>
      <formula2>0</formula2>
    </dataValidation>
    <dataValidation type="custom" allowBlank="1" showInputMessage="1" showErrorMessage="1" error="La celda es de solo texto" sqref="A49:A56">
      <formula1>ISTEXT(A62)</formula1>
      <formula2>0</formula2>
    </dataValidation>
    <dataValidation type="whole" allowBlank="1" showInputMessage="1" showErrorMessage="1" sqref="Q73:AC73">
      <formula1>1</formula1>
      <formula2>500000000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AN10:AN11">
      <formula1>0</formula1>
      <formula2>0</formula2>
    </dataValidation>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9:A11">
      <formula1>0</formula1>
      <formula2>0</formula2>
    </dataValidation>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9:B11">
      <formula1>0</formula1>
      <formula2>0</formula2>
    </dataValidation>
    <dataValidation allowBlank="1" showInputMessage="1" showErrorMessage="1" prompt="Escriba la fórmula de cálculo del indicador. _x000a_Variables usadas para la medición del indicador, debe ser explicita la unidad de medida." sqref="AH10:AH11 F10:F11">
      <formula1>0</formula1>
      <formula2>0</formula2>
    </dataValidation>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0:D11">
      <formula1>0</formula1>
      <formula2>0</formula2>
    </dataValidation>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I10:J10 AO10:AP10">
      <formula1>0</formula1>
      <formula2>0</formula2>
    </dataValidation>
    <dataValidation allowBlank="1" showInputMessage="1" showErrorMessage="1" prompt="Totalice la meta de resultado a alcanzar al final de la vigencia de la política pública. Tenga en cuenta el Tipo de Anualización determinado." sqref="AC10:AD10 AC11">
      <formula1>0</formula1>
      <formula2>0</formula2>
    </dataValidation>
    <dataValidation allowBlank="1" showInputMessage="1" showErrorMessage="1" prompt="Escriba el nombre del indicador. _x000a_Debe evidenciar con precisión la propiedad a medir, y debe guardar coherencia con la fórmula._x000a_Solo se puede tener un indicador por producto o acción." sqref="AG10:AG11">
      <formula1>0</formula1>
      <formula2>0</formula2>
    </dataValidation>
    <dataValidation allowBlank="1" showInputMessage="1" showErrorMessage="1" prompt="Formato DD/MM/AAAA_x000a_Escriba la fecha de inicio de ejecución del producto._x000a_" sqref="AQ11">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W11 CA11 CE11 CI11 CM11 CQ11 CU11 CY11 DC11 DG11 DK11 DO11 DS11">
      <formula1>0</formula1>
      <formula2>0</formula2>
    </dataValidation>
    <dataValidation allowBlank="1" showInputMessage="1" showErrorMessage="1" prompt="Suma de los costos de cada vigencia durante la ejecución de la política pública." sqref="DV10">
      <formula1>0</formula1>
      <formula2>0</formula2>
    </dataValidation>
    <dataValidation allowBlank="1" showInputMessage="1" showErrorMessage="1" prompt="Seleccione de la lista desplegable, la entidad responsable de la ejecución del producto o acción." sqref="DW10:DX11">
      <formula1>0</formula1>
      <formula2>0</formula2>
    </dataValidation>
    <dataValidation allowBlank="1" showInputMessage="1" showErrorMessage="1" prompt="Escriba la Dirección, Subdirección, Grupo o Unidad responsable de la ejecución del producto o acción._x000a_Utilice nombres completos." sqref="DY10:DY11">
      <formula1>0</formula1>
      <formula2>0</formula2>
    </dataValidation>
    <dataValidation allowBlank="1" showInputMessage="1" showErrorMessage="1" prompt="Escriba el nombre completo de la persona responsable de la ejecución del producto." sqref="DZ10:EA11">
      <formula1>0</formula1>
      <formula2>0</formula2>
    </dataValidation>
    <dataValidation allowBlank="1" showInputMessage="1" showErrorMessage="1" prompt="Escriba el numero telefónico, número de extensión, correo electrónico de la persona de contacto relacionada en la columna anterior." sqref="EB10:EB11">
      <formula1>0</formula1>
      <formula2>0</formula2>
    </dataValidation>
    <dataValidation allowBlank="1" showInputMessage="1" showErrorMessage="1" prompt="Escriba el nombre de la Política Pública._x000a_Use mayúscula sostenida." sqref="A1">
      <formula1>0</formula1>
      <formula2>0</formula2>
    </dataValidation>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3">
      <formula1>0</formula1>
      <formula2>0</formula2>
    </dataValidation>
    <dataValidation allowBlank="1" showInputMessage="1" showErrorMessage="1" prompt="Formato DD/MM/AAAA._x000a_Esta casilla se utiliza en caso de modificación del plan de acción. Difiere de la casilla Fecha de corte de seguimiento." sqref="A4">
      <formula1>0</formula1>
      <formula2>0</formula2>
    </dataValidation>
    <dataValidation allowBlank="1" showInputMessage="1" showErrorMessage="1" prompt="Formato DD/MM/AAAA_x000a_Reportar los avances de las acciones de la política y el cumplimiento de sus objetivos, de acuerdo a los cortes establecidos por el CONPES, diciembre y junio de cada año." sqref="A5">
      <formula1>0</formula1>
      <formula2>0</formula2>
    </dataValidation>
    <dataValidation allowBlank="1" showInputMessage="1" showErrorMessage="1" prompt="Seleccione de la lista. Identifique los sectores corresponsables, utilice una columna para cada sector con su respectiva entidad." sqref="A7">
      <formula1>0</formula1>
      <formula2>0</formula2>
    </dataValidation>
    <dataValidation allowBlank="1" showInputMessage="1" showErrorMessage="1" prompt="Seleccione de la lista desplegable la entidad al que corresponde el documento CONPES D.C." sqref="AB7 BV7 G7 N7 U7 AW7 AO7">
      <formula1>0</formula1>
      <formula2>0</formula2>
    </dataValidation>
    <dataValidation allowBlank="1" showInputMessage="1" showErrorMessage="1" prompt="Seleccione de la lista desplegable el sector líder de la política pública._x000a_" sqref="A6">
      <formula1>0</formula1>
      <formula2>0</formula2>
    </dataValidation>
    <dataValidation allowBlank="1" showInputMessage="1" showErrorMessage="1" prompt="Seleccione de la lista desplegable la entidad líder de la política pública." sqref="C6 F6">
      <formula1>0</formula1>
      <formula2>0</formula2>
    </dataValidation>
    <dataValidation allowBlank="1" showInputMessage="1" showErrorMessage="1" prompt="Defina el Producto que quiere alcanzar a través de la medición." sqref="AE10:AE11">
      <formula1>0</formula1>
      <formula2>0</formula2>
    </dataValidation>
    <dataValidation allowBlank="1" showInputMessage="1" showErrorMessage="1" prompt="Seleccione de la lista desplegable._x000a_Fórmula a través de la cual se acumulan los avances, de tal forma que sea posible determinar el avance del indicador. _x000a__x000a_" sqref="H10:H11 AL10:AL11">
      <formula1>0</formula1>
      <formula2>0</formula2>
    </dataValidation>
    <dataValidation allowBlank="1" showInputMessage="1" showErrorMessage="1" prompt="Cifras en millones de pesos. Corresponde al valor con el que se cuenta y se asigna a la implementación de la acción. _x000a_No necesariamente corresponderá al costo." sqref="BS11 BO11">
      <formula1>0</formula1>
      <formula2>0</formula2>
    </dataValidation>
    <dataValidation allowBlank="1" showInputMessage="1" showErrorMessage="1" prompt="Totalice la meta de producto a alcanzar al final de la vigencia de la política pública. Tenga en cuenta el Tipo de Anualización determinado." sqref="BI9:BI11">
      <formula1>0</formula1>
      <formula2>0</formula2>
    </dataValidation>
    <dataValidation allowBlank="1" showInputMessage="1" showErrorMessage="1" prompt="Indique los sectores separados por ; que son corresponsables en el cumplimiento del producto (indicador)" sqref="EC10:EC11">
      <formula1>0</formula1>
      <formula2>0</formula2>
    </dataValidation>
    <dataValidation allowBlank="1" showInputMessage="1" showErrorMessage="1" prompt="Indique las entidades que son corresponsables con el cumplimiento del producto (indicador), separándolas con un ;" sqref="ED10:ED11">
      <formula1>0</formula1>
      <formula2>0</formula2>
    </dataValidation>
    <dataValidation allowBlank="1" showInputMessage="1" showErrorMessage="1" prompt="Escriba la Dirección, Subdirección, Grupo o Unidad corresponsables de la ejecución del producto._x000a_Utilice nombres completos no abreviaciones." sqref="EE10:EE11">
      <formula1>0</formula1>
      <formula2>0</formula2>
    </dataValidation>
    <dataValidation allowBlank="1" showInputMessage="1" showErrorMessage="1" prompt="Escriba el nombre completo de la persona corresponsable de la ejecución del producto, separados por ;." sqref="EF10:EF11">
      <formula1>0</formula1>
      <formula2>0</formula2>
    </dataValidation>
    <dataValidation allowBlank="1" showInputMessage="1" showErrorMessage="1" prompt="Escriba el teléfono de contacto de las personas responsables de la ejecución del producto, separados por ;." sqref="EG10:EG11">
      <formula1>0</formula1>
      <formula2>0</formula2>
    </dataValidation>
    <dataValidation allowBlank="1" showInputMessage="1" showErrorMessage="1" prompt="Escriba los correos electrónicos de las personas corresponsables de contacto relacionadas en la columna anterior." sqref="EH10:EH11">
      <formula1>0</formula1>
      <formula2>0</formula2>
    </dataValidation>
    <dataValidation type="custom" allowBlank="1" showInputMessage="1" showErrorMessage="1" prompt="Escriba el Objetivo general de la política pública." sqref="A8">
      <formula1>ISTEXT(A8)</formula1>
      <formula2>0</formula2>
    </dataValidation>
    <dataValidation allowBlank="1" showInputMessage="1" showErrorMessage="1" prompt="Identifique el ODS a que le apunta el indicador de producto. Seleccione de la lista desplegable." sqref="AI10:AI11">
      <formula1>0</formula1>
      <formula2>0</formula2>
    </dataValidation>
    <dataValidation allowBlank="1" showInputMessage="1" showErrorMessage="1" prompt="Identifique la meta ODS a que le apunta el indicador de producto. " sqref="AJ10:AJ11">
      <formula1>0</formula1>
      <formula2>0</formula2>
    </dataValidation>
    <dataValidation allowBlank="1" showInputMessage="1" showErrorMessage="1" prompt="Determine si el indicador responde a un enfoque (Derechos Humanos, Género, Poblacional - Diferencial, Ambiental y Territorial). Si responde a más de enfoque separelos por ;" sqref="G10:G11 AK10:AK11">
      <formula1>0</formula1>
      <formula2>0</formula2>
    </dataValidation>
    <dataValidation type="list" allowBlank="1" showInputMessage="1" showErrorMessage="1" sqref="G6">
      <formula1>INDIRECT($B$7)</formula1>
      <formula2>0</formula2>
    </dataValidation>
    <dataValidation type="list" allowBlank="1" showInputMessage="1" showErrorMessage="1" sqref="C7">
      <formula1>INDIRECT($B$8)</formula1>
      <formula2>0</formula2>
    </dataValidation>
    <dataValidation allowBlank="1" showInputMessage="1" showErrorMessage="1" prompt="Identifique la fuente de financiación (Funcionamiento, Inversión, Cooperaciòn, Crédito, etc. )" sqref="BL11 DP11 BP11 BT11 BX11 CB11 CF11 CJ11 CN11 CR11 CV11 CZ11 DD11 DH11 DL11 DT11">
      <formula1>0</formula1>
      <formula2>0</formula2>
    </dataValidation>
    <dataValidation allowBlank="1" showInputMessage="1" showErrorMessage="1" prompt="Si la fuente de financiación es inversión, identifique el código del proyecto." sqref="BM11 BQ11 BU11 BY11 CC11 CG11 CK11 CO11 CS11 CW11 DA11 DE11 DI11 DM11 DQ11 DU11">
      <formula1>0</formula1>
      <formula2>0</formula2>
    </dataValidation>
    <dataValidation allowBlank="1" showInputMessage="1" showErrorMessage="1" prompt="Período que tomará lograr el resultado o producto." sqref="AQ9 K10:L10">
      <formula1>0</formula1>
      <formula2>0</formula2>
    </dataValidation>
    <dataValidation allowBlank="1" showInputMessage="1" showErrorMessage="1" prompt="Cifras en millones de pesos" sqref="BJ9">
      <formula1>0</formula1>
      <formula2>0</formula2>
    </dataValidation>
    <dataValidation allowBlank="1" showInputMessage="1" showErrorMessage="1" prompt="Revisar si este indicador corresponde a un indicador del PDD Vigente. Tomarlo del listado de indicadores del plan que se encuentra en la caja de herramientas._x000a__x000a_" sqref="AM10:AM11">
      <formula1>0</formula1>
      <formula2>0</formula2>
    </dataValidation>
    <dataValidation allowBlank="1" showInputMessage="1" showErrorMessage="1" prompt="Cifras en millones de pesos. Corresponde al valor de implementar la acción._x000a_" sqref="BJ11:BK11 BN11 BR11 BV11 BZ11 CD11 CH11 CL11 CP11 CT11 CX11 DB11 DF11 DJ11 DN11 DR11">
      <formula1>0</formula1>
      <formula2>0</formula2>
    </dataValidation>
    <dataValidation type="list" allowBlank="1" showInputMessage="1" showErrorMessage="1" sqref="BW7">
      <formula1>INDIRECT(#REF!)</formula1>
      <formula2>0</formula2>
    </dataValidation>
    <dataValidation allowBlank="1" showInputMessage="1" showErrorMessage="1" prompt="Formato DD/MM/AAAA_x000a_Escriba la fecha de finalización de ejecución del producto._x000a__x000a_" sqref="AR11">
      <formula1>0</formula1>
      <formula2>0</formula2>
    </dataValidation>
    <dataValidation type="custom" allowBlank="1" showInputMessage="1" showErrorMessage="1" error="La celda debe contener solo texto" sqref="EE26:EE27 ED27">
      <formula1>ISTEXT(ED26)</formula1>
    </dataValidation>
    <dataValidation type="list" allowBlank="1" showInputMessage="1" showErrorMessage="1" sqref="EC27">
      <formula1>INDIRECT($CG$13)</formula1>
    </dataValidation>
    <dataValidation type="date" allowBlank="1" showInputMessage="1" showErrorMessage="1" sqref="B3:B5">
      <formula1>36526</formula1>
      <formula2>55153</formula2>
    </dataValidation>
    <dataValidation allowBlank="1" showInputMessage="1" showErrorMessage="1" prompt="Aplica para documentos de política aprobados por el CONPES D.C." sqref="A2:B2">
      <formula1>0</formula1>
      <formula2>0</formula2>
    </dataValidation>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0:E11">
      <formula1>0</formula1>
      <formula2>0</formula2>
    </dataValidation>
    <dataValidation type="list" allowBlank="1" showInputMessage="1" showErrorMessage="1" sqref="AL36 AL13:AL14 AL75:AL76 AL18">
      <formula1>ANUALIZACIÓN</formula1>
      <formula2>0</formula2>
    </dataValidation>
  </dataValidations>
  <hyperlinks>
    <hyperlink ref="EB14" r:id="rId1"/>
    <hyperlink ref="EB41" r:id="rId2"/>
    <hyperlink ref="EB42" r:id="rId3"/>
    <hyperlink ref="EB27" r:id="rId4"/>
    <hyperlink ref="EB73" r:id="rId5"/>
    <hyperlink ref="EB74" r:id="rId6"/>
    <hyperlink ref="EB62" r:id="rId7"/>
    <hyperlink ref="EB63" r:id="rId8"/>
    <hyperlink ref="EB64" r:id="rId9"/>
    <hyperlink ref="EB65" r:id="rId10"/>
    <hyperlink ref="EB71" r:id="rId11"/>
    <hyperlink ref="EB57" r:id="rId12"/>
    <hyperlink ref="EB58" r:id="rId13"/>
    <hyperlink ref="EB44" r:id="rId14"/>
    <hyperlink ref="EB77" r:id="rId15"/>
    <hyperlink ref="EB78" r:id="rId16"/>
    <hyperlink ref="EB49" r:id="rId17"/>
    <hyperlink ref="EB50" r:id="rId18"/>
    <hyperlink ref="EB51" r:id="rId19"/>
    <hyperlink ref="EB39" r:id="rId20"/>
    <hyperlink ref="EB38" r:id="rId21"/>
    <hyperlink ref="EB37" r:id="rId22"/>
    <hyperlink ref="EB31" r:id="rId23"/>
    <hyperlink ref="EB32" r:id="rId24"/>
    <hyperlink ref="EB33" r:id="rId25"/>
    <hyperlink ref="EB34" r:id="rId26"/>
    <hyperlink ref="EB35" r:id="rId27"/>
    <hyperlink ref="EB56" r:id="rId28"/>
    <hyperlink ref="EB55" r:id="rId29"/>
    <hyperlink ref="EB52" r:id="rId30"/>
    <hyperlink ref="EB53" r:id="rId31"/>
    <hyperlink ref="EB114" r:id="rId32"/>
    <hyperlink ref="EB115" r:id="rId33"/>
    <hyperlink ref="EB116" r:id="rId34"/>
    <hyperlink ref="EB117" r:id="rId35"/>
    <hyperlink ref="EB118" r:id="rId36"/>
    <hyperlink ref="EB111" r:id="rId37"/>
    <hyperlink ref="EB112" r:id="rId38"/>
    <hyperlink ref="EB113" r:id="rId39"/>
    <hyperlink ref="EB82" r:id="rId40"/>
    <hyperlink ref="EB79" r:id="rId41"/>
    <hyperlink ref="EB80" r:id="rId42"/>
    <hyperlink ref="EB81" r:id="rId43"/>
    <hyperlink ref="EB26" r:id="rId44"/>
    <hyperlink ref="EB30" r:id="rId45" display="mailto:alejandro.londono@scj.gov.co"/>
    <hyperlink ref="EB28" r:id="rId46"/>
    <hyperlink ref="EB29" r:id="rId47"/>
    <hyperlink ref="EB46" r:id="rId48"/>
    <hyperlink ref="EB45" r:id="rId49"/>
    <hyperlink ref="EB43" r:id="rId50"/>
    <hyperlink ref="EB36" r:id="rId51"/>
    <hyperlink ref="EB25" r:id="rId52"/>
    <hyperlink ref="EB23" r:id="rId53"/>
    <hyperlink ref="EB21" r:id="rId54"/>
    <hyperlink ref="EB47" r:id="rId55" display="mailto:alejandro.londono@scj.gov.co"/>
    <hyperlink ref="EB48" r:id="rId56" display="mailto:alejandro.londono@scj.gov.co"/>
    <hyperlink ref="EB83" r:id="rId57" display="mailto:julina.cortes@scj.gov.co"/>
    <hyperlink ref="EB54" r:id="rId58"/>
    <hyperlink ref="EB22" r:id="rId59"/>
    <hyperlink ref="EH76" r:id="rId60"/>
    <hyperlink ref="EB24" r:id="rId61"/>
    <hyperlink ref="EH75" r:id="rId62" display="mailto:lcgomez@sdmujer.gov.co; rorduz@sdis.gov.co"/>
    <hyperlink ref="EH17" r:id="rId63"/>
    <hyperlink ref="EH33" r:id="rId64" display="luis.calero@scrd.gov.vo"/>
    <hyperlink ref="EH34" r:id="rId65"/>
    <hyperlink ref="EH42" r:id="rId66"/>
    <hyperlink ref="EH20" r:id="rId67" display="andres.nieto@scj.gov.co"/>
    <hyperlink ref="EH39" r:id="rId68"/>
    <hyperlink ref="EH41" r:id="rId69" display="andres.nieto@scj.gov.co"/>
    <hyperlink ref="EH29" r:id="rId70"/>
    <hyperlink ref="EH12" r:id="rId71" display="rorduz@sdis.gov.co"/>
    <hyperlink ref="EH15" r:id="rId72" display="ccardozoa@sdis.gov.co;"/>
    <hyperlink ref="EH16" r:id="rId73"/>
    <hyperlink ref="EH22" r:id="rId74" display="ricardo.ruge@gobiernobogota.gov.co"/>
    <hyperlink ref="EB84" r:id="rId75"/>
    <hyperlink ref="EB86" r:id="rId76"/>
    <hyperlink ref="EB87" r:id="rId77"/>
    <hyperlink ref="EB88" r:id="rId78"/>
    <hyperlink ref="EB90" r:id="rId79"/>
    <hyperlink ref="EB91" r:id="rId80"/>
    <hyperlink ref="EB93" r:id="rId81"/>
    <hyperlink ref="EB94" r:id="rId82"/>
    <hyperlink ref="EB95" r:id="rId83"/>
    <hyperlink ref="EB101" r:id="rId84"/>
    <hyperlink ref="EB102" r:id="rId85"/>
    <hyperlink ref="EB103" r:id="rId86"/>
    <hyperlink ref="EH103" r:id="rId87"/>
    <hyperlink ref="EB104" r:id="rId88"/>
    <hyperlink ref="EB105" r:id="rId89"/>
    <hyperlink ref="EB106" r:id="rId90"/>
    <hyperlink ref="EB107" r:id="rId91"/>
    <hyperlink ref="EB108" r:id="rId92"/>
    <hyperlink ref="EB109" r:id="rId93"/>
    <hyperlink ref="EB110" r:id="rId94"/>
    <hyperlink ref="EH36" r:id="rId95"/>
    <hyperlink ref="EH38" r:id="rId96"/>
    <hyperlink ref="EH28" r:id="rId97"/>
    <hyperlink ref="EH58" r:id="rId98"/>
    <hyperlink ref="EH64" r:id="rId99"/>
    <hyperlink ref="EH21" r:id="rId100"/>
    <hyperlink ref="EB18" r:id="rId101"/>
    <hyperlink ref="EB85" r:id="rId102"/>
    <hyperlink ref="EB98" r:id="rId103"/>
    <hyperlink ref="EB40" r:id="rId104"/>
  </hyperlinks>
  <pageMargins left="0.7" right="0.7" top="0.75" bottom="0.75" header="0.3" footer="0.3"/>
  <pageSetup orientation="landscape" horizontalDpi="0" verticalDpi="0"/>
  <legacyDrawing r:id="rId105"/>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Desplegables!$I$4:$I$18</xm:f>
          </x14:formula1>
          <x14:formula2>
            <xm:f>0</xm:f>
          </x14:formula2>
          <xm:sqref>B6:B7</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P62"/>
  <sheetViews>
    <sheetView topLeftCell="B1" workbookViewId="0">
      <selection activeCell="G30" sqref="G30"/>
    </sheetView>
  </sheetViews>
  <sheetFormatPr baseColWidth="10" defaultColWidth="9.140625" defaultRowHeight="15.75"/>
  <cols>
    <col min="1" max="1" width="29" style="172" customWidth="1"/>
    <col min="2" max="2" width="29.7109375" style="190" customWidth="1"/>
    <col min="3" max="13" width="11.42578125" customWidth="1"/>
    <col min="16" max="16" width="66.85546875" customWidth="1"/>
  </cols>
  <sheetData>
    <row r="1" spans="1:16" ht="20.25" customHeight="1">
      <c r="A1" s="2182" t="s">
        <v>359</v>
      </c>
      <c r="B1" s="6358" t="s">
        <v>2911</v>
      </c>
      <c r="C1" s="6358"/>
      <c r="D1" s="6358"/>
      <c r="E1" s="6358"/>
      <c r="F1" s="6358"/>
      <c r="G1" s="6358"/>
      <c r="H1" s="6358"/>
      <c r="I1" s="6358"/>
      <c r="J1" s="6358"/>
      <c r="K1" s="6358"/>
      <c r="L1" s="6358"/>
      <c r="M1" s="6358"/>
    </row>
    <row r="2" spans="1:16" ht="54" customHeight="1">
      <c r="A2" s="7521" t="s">
        <v>2329</v>
      </c>
      <c r="B2" s="2501" t="s">
        <v>2330</v>
      </c>
      <c r="C2" s="7545" t="s">
        <v>1491</v>
      </c>
      <c r="D2" s="7546"/>
      <c r="E2" s="7546"/>
      <c r="F2" s="7546"/>
      <c r="G2" s="7546"/>
      <c r="H2" s="7546"/>
      <c r="I2" s="7546"/>
      <c r="J2" s="7546"/>
      <c r="K2" s="7546"/>
      <c r="L2" s="7546"/>
      <c r="M2" s="7547"/>
    </row>
    <row r="3" spans="1:16" ht="70.5" customHeight="1">
      <c r="A3" s="7521"/>
      <c r="B3" s="2275" t="s">
        <v>2643</v>
      </c>
      <c r="C3" s="7532" t="s">
        <v>2912</v>
      </c>
      <c r="D3" s="7533"/>
      <c r="E3" s="7533"/>
      <c r="F3" s="7533"/>
      <c r="G3" s="7533"/>
      <c r="H3" s="7533"/>
      <c r="I3" s="7533"/>
      <c r="J3" s="7533"/>
      <c r="K3" s="7533"/>
      <c r="L3" s="7533"/>
      <c r="M3" s="7534"/>
    </row>
    <row r="4" spans="1:16" ht="38.25" customHeight="1">
      <c r="A4" s="7521"/>
      <c r="B4" s="2276" t="s">
        <v>240</v>
      </c>
      <c r="C4" s="2183" t="s">
        <v>95</v>
      </c>
      <c r="D4" s="7548"/>
      <c r="E4" s="7549"/>
      <c r="F4" s="7550" t="s">
        <v>241</v>
      </c>
      <c r="G4" s="7551"/>
      <c r="H4" s="1592" t="s">
        <v>437</v>
      </c>
      <c r="I4" s="7548"/>
      <c r="J4" s="6387"/>
      <c r="K4" s="6387"/>
      <c r="L4" s="6387"/>
      <c r="M4" s="7526"/>
      <c r="P4" s="319"/>
    </row>
    <row r="5" spans="1:16" ht="15.75" customHeight="1">
      <c r="A5" s="7521"/>
      <c r="B5" s="2276" t="s">
        <v>2333</v>
      </c>
      <c r="C5" s="7525"/>
      <c r="D5" s="6387"/>
      <c r="E5" s="6387"/>
      <c r="F5" s="6387"/>
      <c r="G5" s="6387"/>
      <c r="H5" s="6387"/>
      <c r="I5" s="6387"/>
      <c r="J5" s="6387"/>
      <c r="K5" s="1469"/>
      <c r="L5" s="1469"/>
      <c r="M5" s="3106"/>
    </row>
    <row r="6" spans="1:16" ht="15.75" customHeight="1">
      <c r="A6" s="7521"/>
      <c r="B6" s="2276" t="s">
        <v>2334</v>
      </c>
      <c r="C6" s="3111"/>
      <c r="D6" s="3101"/>
      <c r="E6" s="3101"/>
      <c r="F6" s="3101"/>
      <c r="G6" s="3101"/>
      <c r="H6" s="1595"/>
      <c r="I6" s="1595"/>
      <c r="J6" s="1590"/>
      <c r="K6" s="1590"/>
      <c r="L6" s="1590"/>
      <c r="M6" s="1708"/>
    </row>
    <row r="7" spans="1:16" ht="15.75" customHeight="1">
      <c r="A7" s="7521"/>
      <c r="B7" s="2276" t="s">
        <v>2335</v>
      </c>
      <c r="C7" s="7535" t="s">
        <v>39</v>
      </c>
      <c r="D7" s="7528"/>
      <c r="E7" s="2272" t="s">
        <v>359</v>
      </c>
      <c r="F7" s="2272" t="s">
        <v>359</v>
      </c>
      <c r="G7" s="1593" t="s">
        <v>359</v>
      </c>
      <c r="H7" s="2404" t="s">
        <v>244</v>
      </c>
      <c r="I7" s="7536" t="s">
        <v>87</v>
      </c>
      <c r="J7" s="7528"/>
      <c r="K7" s="7528"/>
      <c r="L7" s="7528"/>
      <c r="M7" s="7537"/>
    </row>
    <row r="8" spans="1:16" ht="15.75" customHeight="1">
      <c r="A8" s="7521"/>
      <c r="B8" s="7538" t="s">
        <v>2336</v>
      </c>
      <c r="C8" s="2184" t="s">
        <v>359</v>
      </c>
      <c r="D8" s="2272" t="s">
        <v>359</v>
      </c>
      <c r="E8" s="1594" t="s">
        <v>359</v>
      </c>
      <c r="F8" s="1594" t="s">
        <v>359</v>
      </c>
      <c r="G8" s="1594" t="s">
        <v>359</v>
      </c>
      <c r="H8" s="1594" t="s">
        <v>359</v>
      </c>
      <c r="I8" s="2272" t="s">
        <v>359</v>
      </c>
      <c r="J8" s="2272" t="s">
        <v>359</v>
      </c>
      <c r="K8" s="2272" t="s">
        <v>359</v>
      </c>
      <c r="L8" s="2272" t="s">
        <v>359</v>
      </c>
      <c r="M8" s="1749" t="s">
        <v>359</v>
      </c>
    </row>
    <row r="9" spans="1:16">
      <c r="A9" s="7521"/>
      <c r="B9" s="7538"/>
      <c r="C9" s="7540" t="s">
        <v>359</v>
      </c>
      <c r="D9" s="7541"/>
      <c r="E9" s="2272" t="s">
        <v>359</v>
      </c>
      <c r="F9" s="7541" t="s">
        <v>359</v>
      </c>
      <c r="G9" s="7541"/>
      <c r="H9" s="2272" t="s">
        <v>359</v>
      </c>
      <c r="I9" s="7541" t="s">
        <v>359</v>
      </c>
      <c r="J9" s="7541"/>
      <c r="K9" s="2272" t="s">
        <v>359</v>
      </c>
      <c r="L9" s="2272" t="s">
        <v>359</v>
      </c>
      <c r="M9" s="1749" t="s">
        <v>359</v>
      </c>
    </row>
    <row r="10" spans="1:16" ht="15.75" customHeight="1">
      <c r="A10" s="7521"/>
      <c r="B10" s="7539"/>
      <c r="C10" s="7535" t="s">
        <v>2337</v>
      </c>
      <c r="D10" s="7528"/>
      <c r="E10" s="1595" t="s">
        <v>359</v>
      </c>
      <c r="F10" s="7528" t="s">
        <v>2337</v>
      </c>
      <c r="G10" s="7528"/>
      <c r="H10" s="1595" t="s">
        <v>359</v>
      </c>
      <c r="I10" s="7528" t="s">
        <v>2337</v>
      </c>
      <c r="J10" s="7528"/>
      <c r="K10" s="1595" t="s">
        <v>359</v>
      </c>
      <c r="L10" s="1595" t="s">
        <v>359</v>
      </c>
      <c r="M10" s="1750" t="s">
        <v>359</v>
      </c>
    </row>
    <row r="11" spans="1:16" ht="54.75" customHeight="1">
      <c r="A11" s="7521"/>
      <c r="B11" s="2276" t="s">
        <v>2338</v>
      </c>
      <c r="C11" s="7529" t="s">
        <v>2913</v>
      </c>
      <c r="D11" s="7530"/>
      <c r="E11" s="7530"/>
      <c r="F11" s="7530"/>
      <c r="G11" s="7530"/>
      <c r="H11" s="7530"/>
      <c r="I11" s="7530"/>
      <c r="J11" s="7530"/>
      <c r="K11" s="7530"/>
      <c r="L11" s="7530"/>
      <c r="M11" s="7531"/>
    </row>
    <row r="12" spans="1:16" ht="142.5" customHeight="1">
      <c r="A12" s="7521"/>
      <c r="B12" s="2276" t="s">
        <v>2689</v>
      </c>
      <c r="C12" s="7525" t="s">
        <v>2914</v>
      </c>
      <c r="D12" s="6387"/>
      <c r="E12" s="6387"/>
      <c r="F12" s="6387"/>
      <c r="G12" s="6387"/>
      <c r="H12" s="6387"/>
      <c r="I12" s="6387"/>
      <c r="J12" s="6387"/>
      <c r="K12" s="6387"/>
      <c r="L12" s="6387"/>
      <c r="M12" s="7526"/>
    </row>
    <row r="13" spans="1:16" ht="15.75" customHeight="1">
      <c r="A13" s="7521"/>
      <c r="B13" s="2276" t="s">
        <v>2649</v>
      </c>
      <c r="C13" s="7527" t="s">
        <v>2915</v>
      </c>
      <c r="D13" s="6333"/>
      <c r="E13" s="6333"/>
      <c r="F13" s="6333"/>
      <c r="G13" s="6333"/>
      <c r="H13" s="6333"/>
      <c r="I13" s="6333"/>
      <c r="J13" s="6333"/>
      <c r="K13" s="6333"/>
      <c r="L13" s="6333"/>
      <c r="M13" s="6154"/>
    </row>
    <row r="14" spans="1:16" ht="15.75" customHeight="1">
      <c r="A14" s="7521"/>
      <c r="B14" s="7538" t="s">
        <v>2651</v>
      </c>
      <c r="C14" s="7555" t="s">
        <v>495</v>
      </c>
      <c r="D14" s="7556"/>
      <c r="E14" s="7559" t="s">
        <v>108</v>
      </c>
      <c r="F14" s="7561" t="s">
        <v>2916</v>
      </c>
      <c r="G14" s="7562"/>
      <c r="H14" s="7562"/>
      <c r="I14" s="7562"/>
      <c r="J14" s="7562"/>
      <c r="K14" s="7562"/>
      <c r="L14" s="7562"/>
      <c r="M14" s="7563"/>
    </row>
    <row r="15" spans="1:16" ht="15">
      <c r="A15" s="7522" t="s">
        <v>2340</v>
      </c>
      <c r="B15" s="7538"/>
      <c r="C15" s="7557"/>
      <c r="D15" s="7558"/>
      <c r="E15" s="7560"/>
      <c r="F15" s="7564"/>
      <c r="G15" s="7565"/>
      <c r="H15" s="7565"/>
      <c r="I15" s="7565"/>
      <c r="J15" s="7565"/>
      <c r="K15" s="7565"/>
      <c r="L15" s="7565"/>
      <c r="M15" s="7566"/>
    </row>
    <row r="16" spans="1:16" ht="15.75" customHeight="1">
      <c r="A16" s="7522"/>
      <c r="B16" s="2502" t="s">
        <v>230</v>
      </c>
      <c r="C16" s="7525" t="s">
        <v>11</v>
      </c>
      <c r="D16" s="6387"/>
      <c r="E16" s="6387"/>
      <c r="F16" s="6387"/>
      <c r="G16" s="6387"/>
      <c r="H16" s="6387"/>
      <c r="I16" s="6387"/>
      <c r="J16" s="6387"/>
      <c r="K16" s="6387"/>
      <c r="L16" s="6387"/>
      <c r="M16" s="7526"/>
    </row>
    <row r="17" spans="1:13" ht="15.75" customHeight="1">
      <c r="A17" s="7522"/>
      <c r="B17" s="2188" t="s">
        <v>2652</v>
      </c>
      <c r="C17" s="7532" t="s">
        <v>2917</v>
      </c>
      <c r="D17" s="7533"/>
      <c r="E17" s="7533"/>
      <c r="F17" s="7533"/>
      <c r="G17" s="7533"/>
      <c r="H17" s="7533"/>
      <c r="I17" s="7533"/>
      <c r="J17" s="7533"/>
      <c r="K17" s="7533"/>
      <c r="L17" s="7533"/>
      <c r="M17" s="7534"/>
    </row>
    <row r="18" spans="1:13" ht="15.75" customHeight="1">
      <c r="A18" s="7522"/>
      <c r="B18" s="7542" t="s">
        <v>2341</v>
      </c>
      <c r="C18" s="2184" t="s">
        <v>359</v>
      </c>
      <c r="D18" s="2273" t="s">
        <v>359</v>
      </c>
      <c r="E18" s="2273" t="s">
        <v>359</v>
      </c>
      <c r="F18" s="2273" t="s">
        <v>359</v>
      </c>
      <c r="G18" s="2273" t="s">
        <v>359</v>
      </c>
      <c r="H18" s="2273" t="s">
        <v>359</v>
      </c>
      <c r="I18" s="2273" t="s">
        <v>359</v>
      </c>
      <c r="J18" s="2273" t="s">
        <v>359</v>
      </c>
      <c r="K18" s="2273" t="s">
        <v>359</v>
      </c>
      <c r="L18" s="2273" t="s">
        <v>359</v>
      </c>
      <c r="M18" s="1672" t="s">
        <v>359</v>
      </c>
    </row>
    <row r="19" spans="1:13">
      <c r="A19" s="7522"/>
      <c r="B19" s="7542"/>
      <c r="C19" s="2184" t="s">
        <v>359</v>
      </c>
      <c r="D19" s="1590" t="s">
        <v>359</v>
      </c>
      <c r="E19" s="2273" t="s">
        <v>359</v>
      </c>
      <c r="F19" s="1590" t="s">
        <v>359</v>
      </c>
      <c r="G19" s="2273" t="s">
        <v>359</v>
      </c>
      <c r="H19" s="1590" t="s">
        <v>359</v>
      </c>
      <c r="I19" s="2273" t="s">
        <v>359</v>
      </c>
      <c r="J19" s="1590" t="s">
        <v>359</v>
      </c>
      <c r="K19" s="2273" t="s">
        <v>359</v>
      </c>
      <c r="L19" s="2273" t="s">
        <v>359</v>
      </c>
      <c r="M19" s="1672" t="s">
        <v>359</v>
      </c>
    </row>
    <row r="20" spans="1:13">
      <c r="A20" s="7522"/>
      <c r="B20" s="7542"/>
      <c r="C20" s="1831" t="s">
        <v>2342</v>
      </c>
      <c r="D20" s="1596" t="s">
        <v>359</v>
      </c>
      <c r="E20" s="2273" t="s">
        <v>2343</v>
      </c>
      <c r="F20" s="1596" t="s">
        <v>359</v>
      </c>
      <c r="G20" s="2273" t="s">
        <v>2344</v>
      </c>
      <c r="H20" s="1596" t="s">
        <v>359</v>
      </c>
      <c r="I20" s="2273" t="s">
        <v>2345</v>
      </c>
      <c r="J20" s="1596" t="s">
        <v>359</v>
      </c>
      <c r="K20" s="2273" t="s">
        <v>359</v>
      </c>
      <c r="L20" s="2273" t="s">
        <v>359</v>
      </c>
      <c r="M20" s="1672" t="s">
        <v>359</v>
      </c>
    </row>
    <row r="21" spans="1:13">
      <c r="A21" s="7522"/>
      <c r="B21" s="7542"/>
      <c r="C21" s="1831" t="s">
        <v>2346</v>
      </c>
      <c r="D21" s="1596" t="s">
        <v>359</v>
      </c>
      <c r="E21" s="2273" t="s">
        <v>2347</v>
      </c>
      <c r="F21" s="1596" t="s">
        <v>359</v>
      </c>
      <c r="G21" s="2273" t="s">
        <v>2348</v>
      </c>
      <c r="H21" s="1596" t="s">
        <v>359</v>
      </c>
      <c r="I21" s="2273" t="s">
        <v>359</v>
      </c>
      <c r="J21" s="2273" t="s">
        <v>359</v>
      </c>
      <c r="K21" s="2273" t="s">
        <v>359</v>
      </c>
      <c r="L21" s="2273" t="s">
        <v>359</v>
      </c>
      <c r="M21" s="1672" t="s">
        <v>359</v>
      </c>
    </row>
    <row r="22" spans="1:13">
      <c r="A22" s="7522"/>
      <c r="B22" s="7542"/>
      <c r="C22" s="1831" t="s">
        <v>2349</v>
      </c>
      <c r="D22" s="1596" t="s">
        <v>359</v>
      </c>
      <c r="E22" s="2273" t="s">
        <v>2350</v>
      </c>
      <c r="F22" s="1596" t="s">
        <v>359</v>
      </c>
      <c r="G22" s="2273" t="s">
        <v>359</v>
      </c>
      <c r="H22" s="2273" t="s">
        <v>359</v>
      </c>
      <c r="I22" s="2273" t="s">
        <v>359</v>
      </c>
      <c r="J22" s="2273" t="s">
        <v>359</v>
      </c>
      <c r="K22" s="2273" t="s">
        <v>359</v>
      </c>
      <c r="L22" s="2273" t="s">
        <v>359</v>
      </c>
      <c r="M22" s="1672" t="s">
        <v>359</v>
      </c>
    </row>
    <row r="23" spans="1:13">
      <c r="A23" s="7522"/>
      <c r="B23" s="7542"/>
      <c r="C23" s="1831" t="s">
        <v>105</v>
      </c>
      <c r="D23" s="1596" t="s">
        <v>2351</v>
      </c>
      <c r="E23" s="2273" t="s">
        <v>2352</v>
      </c>
      <c r="F23" s="1595" t="s">
        <v>2353</v>
      </c>
      <c r="G23" s="1595" t="s">
        <v>359</v>
      </c>
      <c r="H23" s="1595" t="s">
        <v>359</v>
      </c>
      <c r="I23" s="1595" t="s">
        <v>359</v>
      </c>
      <c r="J23" s="1595" t="s">
        <v>359</v>
      </c>
      <c r="K23" s="1595" t="s">
        <v>359</v>
      </c>
      <c r="L23" s="1595" t="s">
        <v>359</v>
      </c>
      <c r="M23" s="1750" t="s">
        <v>359</v>
      </c>
    </row>
    <row r="24" spans="1:13">
      <c r="A24" s="7522"/>
      <c r="B24" s="7543"/>
      <c r="C24" s="2183" t="s">
        <v>359</v>
      </c>
      <c r="D24" s="1590" t="s">
        <v>359</v>
      </c>
      <c r="E24" s="1590" t="s">
        <v>359</v>
      </c>
      <c r="F24" s="1590" t="s">
        <v>359</v>
      </c>
      <c r="G24" s="1590" t="s">
        <v>359</v>
      </c>
      <c r="H24" s="1590" t="s">
        <v>359</v>
      </c>
      <c r="I24" s="1590" t="s">
        <v>359</v>
      </c>
      <c r="J24" s="1590" t="s">
        <v>359</v>
      </c>
      <c r="K24" s="1590" t="s">
        <v>359</v>
      </c>
      <c r="L24" s="1590" t="s">
        <v>359</v>
      </c>
      <c r="M24" s="1708" t="s">
        <v>359</v>
      </c>
    </row>
    <row r="25" spans="1:13" ht="15.75" customHeight="1">
      <c r="A25" s="7522"/>
      <c r="B25" s="7542" t="s">
        <v>2354</v>
      </c>
      <c r="C25" s="1831" t="s">
        <v>359</v>
      </c>
      <c r="D25" s="2273" t="s">
        <v>359</v>
      </c>
      <c r="E25" s="2273" t="s">
        <v>359</v>
      </c>
      <c r="F25" s="2273" t="s">
        <v>359</v>
      </c>
      <c r="G25" s="2273" t="s">
        <v>359</v>
      </c>
      <c r="H25" s="2273" t="s">
        <v>359</v>
      </c>
      <c r="I25" s="2273" t="s">
        <v>359</v>
      </c>
      <c r="J25" s="2273" t="s">
        <v>359</v>
      </c>
      <c r="K25" s="2273" t="s">
        <v>359</v>
      </c>
      <c r="L25" s="2272" t="s">
        <v>359</v>
      </c>
      <c r="M25" s="1749" t="s">
        <v>359</v>
      </c>
    </row>
    <row r="26" spans="1:13">
      <c r="A26" s="7522"/>
      <c r="B26" s="7542"/>
      <c r="C26" s="1831" t="s">
        <v>2355</v>
      </c>
      <c r="D26" s="1597" t="s">
        <v>359</v>
      </c>
      <c r="E26" s="2273" t="s">
        <v>359</v>
      </c>
      <c r="F26" s="2273" t="s">
        <v>2356</v>
      </c>
      <c r="G26" s="1597" t="s">
        <v>359</v>
      </c>
      <c r="H26" s="2273" t="s">
        <v>359</v>
      </c>
      <c r="I26" s="2273" t="s">
        <v>2357</v>
      </c>
      <c r="J26" s="1597" t="s">
        <v>2441</v>
      </c>
      <c r="K26" s="2273" t="s">
        <v>359</v>
      </c>
      <c r="L26" s="2272" t="s">
        <v>359</v>
      </c>
      <c r="M26" s="1749" t="s">
        <v>359</v>
      </c>
    </row>
    <row r="27" spans="1:13">
      <c r="A27" s="7522"/>
      <c r="B27" s="7542"/>
      <c r="C27" s="1831" t="s">
        <v>2358</v>
      </c>
      <c r="D27" s="1598" t="s">
        <v>359</v>
      </c>
      <c r="E27" s="2272" t="s">
        <v>359</v>
      </c>
      <c r="F27" s="2273" t="s">
        <v>2359</v>
      </c>
      <c r="G27" s="1596" t="s">
        <v>359</v>
      </c>
      <c r="H27" s="2272" t="s">
        <v>359</v>
      </c>
      <c r="I27" s="2272" t="s">
        <v>359</v>
      </c>
      <c r="J27" s="2272" t="s">
        <v>359</v>
      </c>
      <c r="K27" s="2272" t="s">
        <v>359</v>
      </c>
      <c r="L27" s="2272" t="s">
        <v>359</v>
      </c>
      <c r="M27" s="1749" t="s">
        <v>359</v>
      </c>
    </row>
    <row r="28" spans="1:13">
      <c r="A28" s="7522"/>
      <c r="B28" s="7543"/>
      <c r="C28" s="2183" t="s">
        <v>359</v>
      </c>
      <c r="D28" s="1590" t="s">
        <v>359</v>
      </c>
      <c r="E28" s="1590" t="s">
        <v>359</v>
      </c>
      <c r="F28" s="1590" t="s">
        <v>359</v>
      </c>
      <c r="G28" s="1590" t="s">
        <v>359</v>
      </c>
      <c r="H28" s="1590" t="s">
        <v>359</v>
      </c>
      <c r="I28" s="1590" t="s">
        <v>359</v>
      </c>
      <c r="J28" s="1590" t="s">
        <v>359</v>
      </c>
      <c r="K28" s="1590" t="s">
        <v>359</v>
      </c>
      <c r="L28" s="1595" t="s">
        <v>359</v>
      </c>
      <c r="M28" s="1750" t="s">
        <v>359</v>
      </c>
    </row>
    <row r="29" spans="1:13">
      <c r="A29" s="7522"/>
      <c r="B29" s="7552" t="s">
        <v>2360</v>
      </c>
      <c r="C29" s="1831" t="s">
        <v>359</v>
      </c>
      <c r="D29" s="2273" t="s">
        <v>359</v>
      </c>
      <c r="E29" s="2273" t="s">
        <v>359</v>
      </c>
      <c r="F29" s="2273" t="s">
        <v>359</v>
      </c>
      <c r="G29" s="2273" t="s">
        <v>359</v>
      </c>
      <c r="H29" s="2273" t="s">
        <v>359</v>
      </c>
      <c r="I29" s="2273" t="s">
        <v>359</v>
      </c>
      <c r="J29" s="2273" t="s">
        <v>359</v>
      </c>
      <c r="K29" s="2273" t="s">
        <v>359</v>
      </c>
      <c r="L29" s="2273" t="s">
        <v>359</v>
      </c>
      <c r="M29" s="1672" t="s">
        <v>359</v>
      </c>
    </row>
    <row r="30" spans="1:13">
      <c r="A30" s="7522"/>
      <c r="B30" s="7553"/>
      <c r="C30" s="2186" t="s">
        <v>2361</v>
      </c>
      <c r="D30" s="1599" t="s">
        <v>437</v>
      </c>
      <c r="E30" s="2273" t="s">
        <v>359</v>
      </c>
      <c r="F30" s="2272" t="s">
        <v>2362</v>
      </c>
      <c r="G30" s="1597" t="s">
        <v>437</v>
      </c>
      <c r="H30" s="2273" t="s">
        <v>359</v>
      </c>
      <c r="I30" s="2272" t="s">
        <v>2363</v>
      </c>
      <c r="J30" s="1591"/>
      <c r="K30" s="1469" t="s">
        <v>359</v>
      </c>
      <c r="L30" s="1600" t="s">
        <v>359</v>
      </c>
      <c r="M30" s="1672" t="s">
        <v>359</v>
      </c>
    </row>
    <row r="31" spans="1:13">
      <c r="A31" s="7522"/>
      <c r="B31" s="7554"/>
      <c r="C31" s="2183" t="s">
        <v>359</v>
      </c>
      <c r="D31" s="1590" t="s">
        <v>359</v>
      </c>
      <c r="E31" s="1590" t="s">
        <v>359</v>
      </c>
      <c r="F31" s="1590" t="s">
        <v>359</v>
      </c>
      <c r="G31" s="1590" t="s">
        <v>359</v>
      </c>
      <c r="H31" s="1590" t="s">
        <v>359</v>
      </c>
      <c r="I31" s="1590" t="s">
        <v>359</v>
      </c>
      <c r="J31" s="1590" t="s">
        <v>359</v>
      </c>
      <c r="K31" s="1590" t="s">
        <v>359</v>
      </c>
      <c r="L31" s="1590" t="s">
        <v>359</v>
      </c>
      <c r="M31" s="1708" t="s">
        <v>359</v>
      </c>
    </row>
    <row r="32" spans="1:13" ht="15.75" customHeight="1">
      <c r="A32" s="7522"/>
      <c r="B32" s="7542" t="s">
        <v>2364</v>
      </c>
      <c r="C32" s="2187" t="s">
        <v>359</v>
      </c>
      <c r="D32" s="2274" t="s">
        <v>359</v>
      </c>
      <c r="E32" s="2274" t="s">
        <v>359</v>
      </c>
      <c r="F32" s="2274" t="s">
        <v>359</v>
      </c>
      <c r="G32" s="2274" t="s">
        <v>359</v>
      </c>
      <c r="H32" s="2274" t="s">
        <v>359</v>
      </c>
      <c r="I32" s="2274" t="s">
        <v>359</v>
      </c>
      <c r="J32" s="2274" t="s">
        <v>359</v>
      </c>
      <c r="K32" s="2274" t="s">
        <v>359</v>
      </c>
      <c r="L32" s="2272" t="s">
        <v>359</v>
      </c>
      <c r="M32" s="1749" t="s">
        <v>359</v>
      </c>
    </row>
    <row r="33" spans="1:13">
      <c r="A33" s="7522"/>
      <c r="B33" s="7542"/>
      <c r="C33" s="1831" t="s">
        <v>2365</v>
      </c>
      <c r="D33" s="4255">
        <v>2023</v>
      </c>
      <c r="E33" s="2274" t="s">
        <v>359</v>
      </c>
      <c r="F33" s="2273" t="s">
        <v>2366</v>
      </c>
      <c r="G33" s="3593">
        <v>2038</v>
      </c>
      <c r="H33" s="2274" t="s">
        <v>359</v>
      </c>
      <c r="I33" s="2272" t="s">
        <v>359</v>
      </c>
      <c r="J33" s="2274" t="s">
        <v>359</v>
      </c>
      <c r="K33" s="2274" t="s">
        <v>359</v>
      </c>
      <c r="L33" s="2272" t="s">
        <v>359</v>
      </c>
      <c r="M33" s="1749" t="s">
        <v>359</v>
      </c>
    </row>
    <row r="34" spans="1:13">
      <c r="A34" s="7522"/>
      <c r="B34" s="7543"/>
      <c r="C34" s="1831" t="s">
        <v>359</v>
      </c>
      <c r="D34" s="2273" t="s">
        <v>359</v>
      </c>
      <c r="E34" s="2274" t="s">
        <v>359</v>
      </c>
      <c r="F34" s="2273" t="s">
        <v>359</v>
      </c>
      <c r="G34" s="2274" t="s">
        <v>359</v>
      </c>
      <c r="H34" s="2274" t="s">
        <v>359</v>
      </c>
      <c r="I34" s="2272" t="s">
        <v>359</v>
      </c>
      <c r="J34" s="2274" t="s">
        <v>359</v>
      </c>
      <c r="K34" s="2274" t="s">
        <v>359</v>
      </c>
      <c r="L34" s="2272" t="s">
        <v>359</v>
      </c>
      <c r="M34" s="1749" t="s">
        <v>359</v>
      </c>
    </row>
    <row r="35" spans="1:13" ht="15.75" customHeight="1">
      <c r="A35" s="7522"/>
      <c r="B35" s="7542" t="s">
        <v>2367</v>
      </c>
      <c r="C35" s="2503" t="s">
        <v>359</v>
      </c>
      <c r="D35" s="2504" t="s">
        <v>359</v>
      </c>
      <c r="E35" s="2504" t="s">
        <v>359</v>
      </c>
      <c r="F35" s="2504" t="s">
        <v>359</v>
      </c>
      <c r="G35" s="2504" t="s">
        <v>359</v>
      </c>
      <c r="H35" s="2504" t="s">
        <v>359</v>
      </c>
      <c r="I35" s="2504" t="s">
        <v>359</v>
      </c>
      <c r="J35" s="2504" t="s">
        <v>359</v>
      </c>
      <c r="K35" s="2504" t="s">
        <v>359</v>
      </c>
      <c r="L35" s="2504" t="s">
        <v>359</v>
      </c>
      <c r="M35" s="2505" t="s">
        <v>359</v>
      </c>
    </row>
    <row r="36" spans="1:13">
      <c r="A36" s="7522"/>
      <c r="B36" s="7542"/>
      <c r="C36" s="1831" t="s">
        <v>359</v>
      </c>
      <c r="D36" s="2497" t="s">
        <v>2368</v>
      </c>
      <c r="E36" s="2497">
        <v>2023</v>
      </c>
      <c r="F36" s="2497" t="s">
        <v>2369</v>
      </c>
      <c r="G36" s="2497">
        <v>2024</v>
      </c>
      <c r="H36" s="2498" t="s">
        <v>2370</v>
      </c>
      <c r="I36" s="2498">
        <v>2025</v>
      </c>
      <c r="J36" s="2498" t="s">
        <v>2371</v>
      </c>
      <c r="K36" s="2497">
        <v>2026</v>
      </c>
      <c r="L36" s="2497" t="s">
        <v>2372</v>
      </c>
      <c r="M36" s="1829">
        <v>2027</v>
      </c>
    </row>
    <row r="37" spans="1:13" ht="15.75" customHeight="1">
      <c r="A37" s="7522"/>
      <c r="B37" s="7542"/>
      <c r="C37" s="1831" t="s">
        <v>359</v>
      </c>
      <c r="D37" s="1587"/>
      <c r="E37" s="1588">
        <v>1</v>
      </c>
      <c r="F37" s="1589"/>
      <c r="G37" s="1588">
        <v>1</v>
      </c>
      <c r="H37" s="1589"/>
      <c r="I37" s="1588">
        <v>1</v>
      </c>
      <c r="J37" s="1589"/>
      <c r="K37" s="1588">
        <v>1</v>
      </c>
      <c r="L37" s="1589"/>
      <c r="M37" s="1795">
        <v>1</v>
      </c>
    </row>
    <row r="38" spans="1:13">
      <c r="A38" s="7522"/>
      <c r="B38" s="7542"/>
      <c r="C38" s="1831" t="s">
        <v>359</v>
      </c>
      <c r="D38" s="2497" t="s">
        <v>2373</v>
      </c>
      <c r="E38" s="2497">
        <v>2028</v>
      </c>
      <c r="F38" s="2497" t="s">
        <v>2374</v>
      </c>
      <c r="G38" s="2497">
        <v>2029</v>
      </c>
      <c r="H38" s="2498" t="s">
        <v>2375</v>
      </c>
      <c r="I38" s="2497">
        <v>2030</v>
      </c>
      <c r="J38" s="2498" t="s">
        <v>2376</v>
      </c>
      <c r="K38" s="2497">
        <v>2031</v>
      </c>
      <c r="L38" s="2497" t="s">
        <v>2377</v>
      </c>
      <c r="M38" s="1829">
        <v>2032</v>
      </c>
    </row>
    <row r="39" spans="1:13" ht="15.75" customHeight="1">
      <c r="A39" s="7522"/>
      <c r="B39" s="7542"/>
      <c r="C39" s="1831" t="s">
        <v>359</v>
      </c>
      <c r="D39" s="1587"/>
      <c r="E39" s="1588">
        <v>1</v>
      </c>
      <c r="F39" s="1589"/>
      <c r="G39" s="1588">
        <v>1</v>
      </c>
      <c r="H39" s="1589"/>
      <c r="I39" s="1588">
        <v>1</v>
      </c>
      <c r="J39" s="1589"/>
      <c r="K39" s="1588">
        <v>1</v>
      </c>
      <c r="L39" s="1589"/>
      <c r="M39" s="1795">
        <v>1</v>
      </c>
    </row>
    <row r="40" spans="1:13">
      <c r="A40" s="7522"/>
      <c r="B40" s="7542"/>
      <c r="C40" s="1831" t="s">
        <v>359</v>
      </c>
      <c r="D40" s="2497" t="s">
        <v>2378</v>
      </c>
      <c r="E40" s="2497">
        <v>2033</v>
      </c>
      <c r="F40" s="2497" t="s">
        <v>2379</v>
      </c>
      <c r="G40" s="2497">
        <v>2034</v>
      </c>
      <c r="H40" s="2498" t="s">
        <v>2380</v>
      </c>
      <c r="I40" s="2497">
        <v>2035</v>
      </c>
      <c r="J40" s="2498" t="s">
        <v>2381</v>
      </c>
      <c r="K40" s="2497">
        <v>2036</v>
      </c>
      <c r="L40" s="2497" t="s">
        <v>2382</v>
      </c>
      <c r="M40" s="1829">
        <v>2037</v>
      </c>
    </row>
    <row r="41" spans="1:13" ht="15.75" customHeight="1">
      <c r="A41" s="7522"/>
      <c r="B41" s="7542"/>
      <c r="C41" s="1831" t="s">
        <v>359</v>
      </c>
      <c r="D41" s="1587"/>
      <c r="E41" s="1588">
        <v>1</v>
      </c>
      <c r="F41" s="1589"/>
      <c r="G41" s="1588">
        <v>1</v>
      </c>
      <c r="H41" s="1589"/>
      <c r="I41" s="1588">
        <v>1</v>
      </c>
      <c r="J41" s="1589"/>
      <c r="K41" s="1588">
        <v>1</v>
      </c>
      <c r="L41" s="1589"/>
      <c r="M41" s="1795">
        <v>1</v>
      </c>
    </row>
    <row r="42" spans="1:13">
      <c r="A42" s="7522"/>
      <c r="B42" s="7542"/>
      <c r="C42" s="1831" t="s">
        <v>359</v>
      </c>
      <c r="D42" s="2497" t="s">
        <v>2383</v>
      </c>
      <c r="E42" s="2497">
        <v>2038</v>
      </c>
      <c r="F42" s="2497" t="s">
        <v>2384</v>
      </c>
      <c r="G42" s="2497" t="s">
        <v>359</v>
      </c>
      <c r="H42" s="2499"/>
      <c r="I42" s="2499"/>
      <c r="J42" s="2499" t="s">
        <v>359</v>
      </c>
      <c r="K42" s="2499" t="s">
        <v>359</v>
      </c>
      <c r="L42" s="2499" t="s">
        <v>359</v>
      </c>
      <c r="M42" s="1794" t="s">
        <v>359</v>
      </c>
    </row>
    <row r="43" spans="1:13" ht="15.75" customHeight="1">
      <c r="A43" s="7522"/>
      <c r="B43" s="7542"/>
      <c r="C43" s="1831" t="s">
        <v>359</v>
      </c>
      <c r="D43" s="1587"/>
      <c r="E43" s="1589">
        <v>1</v>
      </c>
      <c r="F43" s="7567">
        <v>1</v>
      </c>
      <c r="G43" s="7568"/>
      <c r="H43" s="7569"/>
      <c r="I43" s="7569"/>
      <c r="J43" s="2499" t="s">
        <v>359</v>
      </c>
      <c r="K43" s="2499" t="s">
        <v>359</v>
      </c>
      <c r="L43" s="2499" t="s">
        <v>359</v>
      </c>
      <c r="M43" s="1794" t="s">
        <v>359</v>
      </c>
    </row>
    <row r="44" spans="1:13">
      <c r="A44" s="7522"/>
      <c r="B44" s="7542"/>
      <c r="C44" s="2506" t="s">
        <v>359</v>
      </c>
      <c r="D44" s="2507" t="s">
        <v>359</v>
      </c>
      <c r="E44" s="2507" t="s">
        <v>359</v>
      </c>
      <c r="F44" s="2507" t="s">
        <v>359</v>
      </c>
      <c r="G44" s="2507" t="s">
        <v>359</v>
      </c>
      <c r="H44" s="2507" t="s">
        <v>359</v>
      </c>
      <c r="I44" s="2507" t="s">
        <v>359</v>
      </c>
      <c r="J44" s="2507" t="s">
        <v>359</v>
      </c>
      <c r="K44" s="2507" t="s">
        <v>359</v>
      </c>
      <c r="L44" s="2507" t="s">
        <v>359</v>
      </c>
      <c r="M44" s="2508" t="s">
        <v>359</v>
      </c>
    </row>
    <row r="45" spans="1:13" ht="15.75" customHeight="1">
      <c r="A45" s="7522"/>
      <c r="B45" s="7544" t="s">
        <v>2385</v>
      </c>
      <c r="C45" s="1831" t="s">
        <v>359</v>
      </c>
      <c r="D45" s="2273" t="s">
        <v>359</v>
      </c>
      <c r="E45" s="2273" t="s">
        <v>359</v>
      </c>
      <c r="F45" s="2273" t="s">
        <v>359</v>
      </c>
      <c r="G45" s="2273" t="s">
        <v>359</v>
      </c>
      <c r="H45" s="2273" t="s">
        <v>359</v>
      </c>
      <c r="I45" s="2273" t="s">
        <v>359</v>
      </c>
      <c r="J45" s="2273" t="s">
        <v>359</v>
      </c>
      <c r="K45" s="2273" t="s">
        <v>359</v>
      </c>
      <c r="L45" s="2272" t="s">
        <v>359</v>
      </c>
      <c r="M45" s="1749" t="s">
        <v>359</v>
      </c>
    </row>
    <row r="46" spans="1:13" ht="15.75" customHeight="1">
      <c r="A46" s="7522"/>
      <c r="B46" s="7542"/>
      <c r="C46" s="2184" t="s">
        <v>359</v>
      </c>
      <c r="D46" s="2273" t="s">
        <v>93</v>
      </c>
      <c r="E46" s="1590" t="s">
        <v>95</v>
      </c>
      <c r="F46" s="7570" t="s">
        <v>2386</v>
      </c>
      <c r="G46" s="7561" t="s">
        <v>359</v>
      </c>
      <c r="H46" s="7562"/>
      <c r="I46" s="7562"/>
      <c r="J46" s="7556"/>
      <c r="K46" s="2273" t="s">
        <v>2387</v>
      </c>
      <c r="L46" s="7571" t="s">
        <v>359</v>
      </c>
      <c r="M46" s="7572"/>
    </row>
    <row r="47" spans="1:13">
      <c r="A47" s="7522"/>
      <c r="B47" s="7542"/>
      <c r="C47" s="2184" t="s">
        <v>359</v>
      </c>
      <c r="D47" s="1601" t="s">
        <v>359</v>
      </c>
      <c r="E47" s="1592" t="s">
        <v>2441</v>
      </c>
      <c r="F47" s="7570"/>
      <c r="G47" s="7564"/>
      <c r="H47" s="7565"/>
      <c r="I47" s="7565"/>
      <c r="J47" s="7558"/>
      <c r="K47" s="2272" t="s">
        <v>359</v>
      </c>
      <c r="L47" s="7573"/>
      <c r="M47" s="7574"/>
    </row>
    <row r="48" spans="1:13">
      <c r="A48" s="7522"/>
      <c r="B48" s="7543"/>
      <c r="C48" s="2185" t="s">
        <v>359</v>
      </c>
      <c r="D48" s="1595" t="s">
        <v>359</v>
      </c>
      <c r="E48" s="1595" t="s">
        <v>359</v>
      </c>
      <c r="F48" s="1595" t="s">
        <v>359</v>
      </c>
      <c r="G48" s="1595" t="s">
        <v>359</v>
      </c>
      <c r="H48" s="1595" t="s">
        <v>359</v>
      </c>
      <c r="I48" s="1595" t="s">
        <v>359</v>
      </c>
      <c r="J48" s="1595" t="s">
        <v>359</v>
      </c>
      <c r="K48" s="1595" t="s">
        <v>359</v>
      </c>
      <c r="L48" s="2272" t="s">
        <v>359</v>
      </c>
      <c r="M48" s="1749" t="s">
        <v>359</v>
      </c>
    </row>
    <row r="49" spans="1:13" ht="15.75" customHeight="1">
      <c r="A49" s="7522"/>
      <c r="B49" s="2276" t="s">
        <v>2388</v>
      </c>
      <c r="C49" s="7383" t="s">
        <v>2918</v>
      </c>
      <c r="D49" s="6380"/>
      <c r="E49" s="6380"/>
      <c r="F49" s="6380"/>
      <c r="G49" s="6380"/>
      <c r="H49" s="6380"/>
      <c r="I49" s="6380"/>
      <c r="J49" s="6380"/>
      <c r="K49" s="6380"/>
      <c r="L49" s="6380"/>
      <c r="M49" s="7384"/>
    </row>
    <row r="50" spans="1:13" ht="15.75" customHeight="1">
      <c r="A50" s="7522"/>
      <c r="B50" s="2188" t="s">
        <v>2390</v>
      </c>
      <c r="C50" s="7525" t="s">
        <v>2919</v>
      </c>
      <c r="D50" s="6387"/>
      <c r="E50" s="6387"/>
      <c r="F50" s="6387"/>
      <c r="G50" s="6387"/>
      <c r="H50" s="6387"/>
      <c r="I50" s="1469"/>
      <c r="J50" s="1469"/>
      <c r="K50" s="1469"/>
      <c r="L50" s="1469"/>
      <c r="M50" s="3106"/>
    </row>
    <row r="51" spans="1:13">
      <c r="A51" s="7522"/>
      <c r="B51" s="2188" t="s">
        <v>2392</v>
      </c>
      <c r="C51" s="2183">
        <v>15</v>
      </c>
      <c r="D51" s="1590"/>
      <c r="E51" s="1590"/>
      <c r="F51" s="1590"/>
      <c r="G51" s="1590"/>
      <c r="H51" s="1590"/>
      <c r="I51" s="1590"/>
      <c r="J51" s="1590"/>
      <c r="K51" s="1590"/>
      <c r="L51" s="1590"/>
      <c r="M51" s="1708"/>
    </row>
    <row r="52" spans="1:13" ht="16.5" thickBot="1">
      <c r="A52" s="7523" t="s">
        <v>2394</v>
      </c>
      <c r="B52" s="2188" t="s">
        <v>2393</v>
      </c>
      <c r="C52" s="2183" t="s">
        <v>437</v>
      </c>
      <c r="D52" s="1590"/>
      <c r="E52" s="1590"/>
      <c r="F52" s="1590"/>
      <c r="G52" s="1590"/>
      <c r="H52" s="1590"/>
      <c r="I52" s="1590"/>
      <c r="J52" s="1590"/>
      <c r="K52" s="1590"/>
      <c r="L52" s="1590"/>
      <c r="M52" s="1708"/>
    </row>
    <row r="53" spans="1:13" ht="15.75" customHeight="1" thickBot="1">
      <c r="A53" s="7523"/>
      <c r="B53" s="2188" t="s">
        <v>2395</v>
      </c>
      <c r="C53" s="3111" t="s">
        <v>529</v>
      </c>
      <c r="D53" s="3101"/>
      <c r="E53" s="3101"/>
      <c r="F53" s="3101"/>
      <c r="G53" s="3101"/>
      <c r="H53" s="3101"/>
      <c r="I53" s="1469"/>
      <c r="J53" s="1469"/>
      <c r="K53" s="1469"/>
      <c r="L53" s="1469"/>
      <c r="M53" s="3106"/>
    </row>
    <row r="54" spans="1:13" ht="15.75" customHeight="1" thickBot="1">
      <c r="A54" s="7523"/>
      <c r="B54" s="2188" t="s">
        <v>2396</v>
      </c>
      <c r="C54" s="3111" t="s">
        <v>2920</v>
      </c>
      <c r="D54" s="3101"/>
      <c r="E54" s="3101"/>
      <c r="F54" s="3101"/>
      <c r="G54" s="1469"/>
      <c r="H54" s="1469"/>
      <c r="I54" s="1469"/>
      <c r="J54" s="1469"/>
      <c r="K54" s="1469"/>
      <c r="L54" s="1469"/>
      <c r="M54" s="3106"/>
    </row>
    <row r="55" spans="1:13" ht="15.75" customHeight="1" thickBot="1">
      <c r="A55" s="7523"/>
      <c r="B55" s="2188" t="s">
        <v>2398</v>
      </c>
      <c r="C55" s="3111" t="s">
        <v>87</v>
      </c>
      <c r="D55" s="3101"/>
      <c r="E55" s="3101"/>
      <c r="F55" s="3101"/>
      <c r="G55" s="1469"/>
      <c r="H55" s="1469"/>
      <c r="I55" s="1469"/>
      <c r="J55" s="1469"/>
      <c r="K55" s="1469"/>
      <c r="L55" s="1469"/>
      <c r="M55" s="3106"/>
    </row>
    <row r="56" spans="1:13" ht="15.75" customHeight="1" thickBot="1">
      <c r="A56" s="7523"/>
      <c r="B56" s="2188" t="s">
        <v>2399</v>
      </c>
      <c r="C56" s="3111" t="s">
        <v>528</v>
      </c>
      <c r="D56" s="3101"/>
      <c r="E56" s="3101"/>
      <c r="F56" s="3101"/>
      <c r="G56" s="1469"/>
      <c r="H56" s="1469"/>
      <c r="I56" s="1469"/>
      <c r="J56" s="1469"/>
      <c r="K56" s="1469"/>
      <c r="L56" s="1469"/>
      <c r="M56" s="3106"/>
    </row>
    <row r="57" spans="1:13" ht="15" customHeight="1" thickBot="1">
      <c r="A57" s="7523"/>
      <c r="B57" s="2188" t="s">
        <v>2400</v>
      </c>
      <c r="C57" s="3110" t="s">
        <v>531</v>
      </c>
      <c r="D57" s="3112"/>
      <c r="E57" s="3112"/>
      <c r="F57" s="3112"/>
      <c r="G57" s="3112"/>
      <c r="H57" s="3112"/>
      <c r="I57" s="3112"/>
      <c r="J57" s="3112"/>
      <c r="K57" s="3112"/>
      <c r="L57" s="3112"/>
      <c r="M57" s="3113"/>
    </row>
    <row r="58" spans="1:13" ht="15.75" customHeight="1">
      <c r="A58" s="7524" t="s">
        <v>2402</v>
      </c>
      <c r="B58" s="2188" t="s">
        <v>2401</v>
      </c>
      <c r="C58" s="3105">
        <v>3649400</v>
      </c>
      <c r="D58" s="1469"/>
      <c r="E58" s="1469"/>
      <c r="F58" s="1469"/>
      <c r="G58" s="1469"/>
      <c r="H58" s="1469"/>
      <c r="I58" s="1469"/>
      <c r="J58" s="1469"/>
      <c r="K58" s="1469"/>
      <c r="L58" s="1469"/>
      <c r="M58" s="3106"/>
    </row>
    <row r="59" spans="1:13" ht="15.75" customHeight="1">
      <c r="A59" s="5946"/>
      <c r="B59" s="2189" t="s">
        <v>2403</v>
      </c>
      <c r="C59" s="3111" t="s">
        <v>2921</v>
      </c>
      <c r="D59" s="3101"/>
      <c r="E59" s="3101"/>
      <c r="F59" s="1469"/>
      <c r="G59" s="1469"/>
      <c r="H59" s="1469"/>
      <c r="I59" s="1469"/>
      <c r="J59" s="1469"/>
      <c r="K59" s="1469"/>
      <c r="L59" s="1469"/>
      <c r="M59" s="3106"/>
    </row>
    <row r="60" spans="1:13" ht="15.75" customHeight="1">
      <c r="A60" s="5946"/>
      <c r="B60" s="2189" t="s">
        <v>2404</v>
      </c>
      <c r="C60" s="3111" t="s">
        <v>2922</v>
      </c>
      <c r="D60" s="3101"/>
      <c r="E60" s="3101"/>
      <c r="F60" s="3101"/>
      <c r="G60" s="1469"/>
      <c r="H60" s="1469"/>
      <c r="I60" s="1469"/>
      <c r="J60" s="1469"/>
      <c r="K60" s="1469"/>
      <c r="L60" s="1469"/>
      <c r="M60" s="3106"/>
    </row>
    <row r="61" spans="1:13" ht="15.75" customHeight="1">
      <c r="A61" s="5946"/>
      <c r="B61" s="2189" t="s">
        <v>244</v>
      </c>
      <c r="C61" s="3111" t="s">
        <v>87</v>
      </c>
      <c r="D61" s="3101"/>
      <c r="E61" s="3101"/>
      <c r="F61" s="1469"/>
      <c r="G61" s="1469"/>
      <c r="H61" s="1469"/>
      <c r="I61" s="1469"/>
      <c r="J61" s="1469"/>
      <c r="K61" s="1469"/>
      <c r="L61" s="1469"/>
      <c r="M61" s="3106"/>
    </row>
    <row r="62" spans="1:13" ht="16.5" thickBot="1">
      <c r="A62" s="1733" t="s">
        <v>2406</v>
      </c>
      <c r="B62" s="2500" t="s">
        <v>359</v>
      </c>
      <c r="C62" s="3107"/>
      <c r="D62" s="3108"/>
      <c r="E62" s="3108"/>
      <c r="F62" s="3108"/>
      <c r="G62" s="3108"/>
      <c r="H62" s="3108"/>
      <c r="I62" s="3108"/>
      <c r="J62" s="3108"/>
      <c r="K62" s="3108"/>
      <c r="L62" s="3108"/>
      <c r="M62" s="3109"/>
    </row>
  </sheetData>
  <mergeCells count="42">
    <mergeCell ref="C5:J5"/>
    <mergeCell ref="C50:H50"/>
    <mergeCell ref="F43:G43"/>
    <mergeCell ref="H43:I43"/>
    <mergeCell ref="F46:F47"/>
    <mergeCell ref="G46:J47"/>
    <mergeCell ref="C10:D10"/>
    <mergeCell ref="F10:G10"/>
    <mergeCell ref="C49:M49"/>
    <mergeCell ref="L46:M47"/>
    <mergeCell ref="B32:B34"/>
    <mergeCell ref="B35:B44"/>
    <mergeCell ref="B45:B48"/>
    <mergeCell ref="B1:M1"/>
    <mergeCell ref="C2:M2"/>
    <mergeCell ref="C3:M3"/>
    <mergeCell ref="D4:E4"/>
    <mergeCell ref="F4:G4"/>
    <mergeCell ref="I4:M4"/>
    <mergeCell ref="B29:B31"/>
    <mergeCell ref="B14:B15"/>
    <mergeCell ref="C14:D15"/>
    <mergeCell ref="E14:E15"/>
    <mergeCell ref="F14:M15"/>
    <mergeCell ref="B18:B24"/>
    <mergeCell ref="B25:B28"/>
    <mergeCell ref="A2:A14"/>
    <mergeCell ref="A15:A51"/>
    <mergeCell ref="A52:A57"/>
    <mergeCell ref="A58:A61"/>
    <mergeCell ref="C12:M12"/>
    <mergeCell ref="C13:M13"/>
    <mergeCell ref="I10:J10"/>
    <mergeCell ref="C11:M11"/>
    <mergeCell ref="C17:M17"/>
    <mergeCell ref="C16:M16"/>
    <mergeCell ref="C7:D7"/>
    <mergeCell ref="I7:M7"/>
    <mergeCell ref="B8:B10"/>
    <mergeCell ref="C9:D9"/>
    <mergeCell ref="F9:G9"/>
    <mergeCell ref="I9:J9"/>
  </mergeCells>
  <pageMargins left="0.7" right="0.7" top="0.75" bottom="0.75" header="0.3" footer="0.3"/>
  <pageSetup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P61"/>
  <sheetViews>
    <sheetView workbookViewId="0">
      <selection activeCell="F4" sqref="F4:G4"/>
    </sheetView>
  </sheetViews>
  <sheetFormatPr baseColWidth="10" defaultColWidth="9.140625" defaultRowHeight="15.75"/>
  <cols>
    <col min="1" max="1" width="29" style="190" customWidth="1"/>
    <col min="2" max="2" width="29.7109375" style="1652" customWidth="1"/>
    <col min="3" max="13" width="11.42578125" style="1652" customWidth="1"/>
    <col min="14" max="15" width="9.140625" style="1652"/>
    <col min="16" max="16" width="66.85546875" style="1652" customWidth="1"/>
    <col min="17" max="16384" width="9.140625" style="1652"/>
  </cols>
  <sheetData>
    <row r="1" spans="1:16" ht="20.25" customHeight="1" thickBot="1">
      <c r="A1" s="2989" t="s">
        <v>359</v>
      </c>
      <c r="B1" s="7575" t="s">
        <v>2923</v>
      </c>
      <c r="C1" s="7575"/>
      <c r="D1" s="7575"/>
      <c r="E1" s="7575"/>
      <c r="F1" s="7575"/>
      <c r="G1" s="7575"/>
      <c r="H1" s="7575"/>
      <c r="I1" s="7575"/>
      <c r="J1" s="7575"/>
      <c r="K1" s="7575"/>
      <c r="L1" s="7575"/>
      <c r="M1" s="7576"/>
    </row>
    <row r="2" spans="1:16" ht="54" customHeight="1">
      <c r="A2" s="7589" t="s">
        <v>2329</v>
      </c>
      <c r="B2" s="2283" t="s">
        <v>2330</v>
      </c>
      <c r="C2" s="7590" t="s">
        <v>1994</v>
      </c>
      <c r="D2" s="7591"/>
      <c r="E2" s="7591"/>
      <c r="F2" s="7591"/>
      <c r="G2" s="7591"/>
      <c r="H2" s="7591"/>
      <c r="I2" s="7591"/>
      <c r="J2" s="7591"/>
      <c r="K2" s="7591"/>
      <c r="L2" s="7591"/>
      <c r="M2" s="7592"/>
    </row>
    <row r="3" spans="1:16" ht="57.75" customHeight="1">
      <c r="A3" s="6571"/>
      <c r="B3" s="2331" t="s">
        <v>2643</v>
      </c>
      <c r="C3" s="7399" t="s">
        <v>2924</v>
      </c>
      <c r="D3" s="7305"/>
      <c r="E3" s="7305"/>
      <c r="F3" s="7305"/>
      <c r="G3" s="7305"/>
      <c r="H3" s="7305"/>
      <c r="I3" s="7305"/>
      <c r="J3" s="7305"/>
      <c r="K3" s="7305"/>
      <c r="L3" s="7305"/>
      <c r="M3" s="7400"/>
    </row>
    <row r="4" spans="1:16" ht="74.25" customHeight="1">
      <c r="A4" s="6571"/>
      <c r="B4" s="2332" t="s">
        <v>240</v>
      </c>
      <c r="C4" s="3561" t="s">
        <v>95</v>
      </c>
      <c r="D4" s="3562"/>
      <c r="E4" s="3563"/>
      <c r="F4" s="7593" t="s">
        <v>241</v>
      </c>
      <c r="G4" s="7594"/>
      <c r="H4" s="3563" t="s">
        <v>437</v>
      </c>
      <c r="I4" s="7607"/>
      <c r="J4" s="7607"/>
      <c r="K4" s="7607"/>
      <c r="L4" s="7607"/>
      <c r="M4" s="7608"/>
      <c r="P4" s="3564"/>
    </row>
    <row r="5" spans="1:16" ht="21" customHeight="1">
      <c r="A5" s="6571"/>
      <c r="B5" s="2510" t="s">
        <v>2333</v>
      </c>
      <c r="C5" s="7586"/>
      <c r="D5" s="7587"/>
      <c r="E5" s="7587"/>
      <c r="F5" s="7587"/>
      <c r="G5" s="7587"/>
      <c r="H5" s="7587"/>
      <c r="I5" s="7587"/>
      <c r="J5" s="7587"/>
      <c r="K5" s="7587"/>
      <c r="L5" s="7587"/>
      <c r="M5" s="7588"/>
    </row>
    <row r="6" spans="1:16" ht="15" customHeight="1">
      <c r="A6" s="6571"/>
      <c r="B6" s="2511" t="s">
        <v>2334</v>
      </c>
      <c r="C6" s="3565"/>
      <c r="D6" s="3468"/>
      <c r="E6" s="3469"/>
      <c r="F6" s="3469"/>
      <c r="G6" s="3469"/>
      <c r="H6" s="3469"/>
      <c r="I6" s="3469"/>
      <c r="J6" s="3469"/>
      <c r="K6" s="3469"/>
      <c r="L6" s="3469"/>
      <c r="M6" s="3566"/>
    </row>
    <row r="7" spans="1:16" ht="15.75" customHeight="1">
      <c r="A7" s="6571"/>
      <c r="B7" s="2511" t="s">
        <v>2335</v>
      </c>
      <c r="C7" s="7595" t="s">
        <v>39</v>
      </c>
      <c r="D7" s="7596"/>
      <c r="E7" s="3468" t="s">
        <v>359</v>
      </c>
      <c r="F7" s="3468" t="s">
        <v>359</v>
      </c>
      <c r="G7" s="3567" t="s">
        <v>359</v>
      </c>
      <c r="H7" s="3568" t="s">
        <v>244</v>
      </c>
      <c r="I7" s="7596" t="s">
        <v>2925</v>
      </c>
      <c r="J7" s="7596"/>
      <c r="K7" s="7596"/>
      <c r="L7" s="7596"/>
      <c r="M7" s="7597"/>
    </row>
    <row r="8" spans="1:16" ht="15.75" customHeight="1">
      <c r="A8" s="6571"/>
      <c r="B8" s="7598" t="s">
        <v>2336</v>
      </c>
      <c r="C8" s="7581" t="s">
        <v>2905</v>
      </c>
      <c r="D8" s="7582"/>
      <c r="E8" s="3467" t="s">
        <v>359</v>
      </c>
      <c r="F8" s="7585"/>
      <c r="G8" s="7585"/>
      <c r="H8" s="3467" t="s">
        <v>359</v>
      </c>
      <c r="I8" s="7577"/>
      <c r="J8" s="7577"/>
      <c r="K8" s="3467" t="s">
        <v>359</v>
      </c>
      <c r="L8" s="7577"/>
      <c r="M8" s="7578"/>
    </row>
    <row r="9" spans="1:16" ht="29.25" customHeight="1">
      <c r="A9" s="6571"/>
      <c r="B9" s="7598"/>
      <c r="C9" s="7583"/>
      <c r="D9" s="7584"/>
      <c r="E9" s="3472" t="s">
        <v>359</v>
      </c>
      <c r="F9" s="7585"/>
      <c r="G9" s="7585"/>
      <c r="H9" s="3472" t="s">
        <v>359</v>
      </c>
      <c r="I9" s="7577"/>
      <c r="J9" s="7577"/>
      <c r="K9" s="3472" t="s">
        <v>359</v>
      </c>
      <c r="L9" s="7579"/>
      <c r="M9" s="7580"/>
    </row>
    <row r="10" spans="1:16" ht="15.75" customHeight="1">
      <c r="A10" s="6571"/>
      <c r="B10" s="7599"/>
      <c r="C10" s="7600" t="s">
        <v>2337</v>
      </c>
      <c r="D10" s="7577"/>
      <c r="E10" s="3467" t="s">
        <v>359</v>
      </c>
      <c r="F10" s="7577" t="s">
        <v>2337</v>
      </c>
      <c r="G10" s="7577"/>
      <c r="H10" s="3467" t="s">
        <v>359</v>
      </c>
      <c r="I10" s="7577" t="s">
        <v>2337</v>
      </c>
      <c r="J10" s="7577"/>
      <c r="K10" s="3467" t="s">
        <v>359</v>
      </c>
      <c r="L10" s="7609" t="s">
        <v>2337</v>
      </c>
      <c r="M10" s="7610"/>
    </row>
    <row r="11" spans="1:16" ht="48" customHeight="1">
      <c r="A11" s="6571"/>
      <c r="B11" s="2512" t="s">
        <v>2338</v>
      </c>
      <c r="C11" s="7622" t="s">
        <v>2926</v>
      </c>
      <c r="D11" s="7623"/>
      <c r="E11" s="7623"/>
      <c r="F11" s="7623"/>
      <c r="G11" s="7623"/>
      <c r="H11" s="7623"/>
      <c r="I11" s="7623"/>
      <c r="J11" s="7623"/>
      <c r="K11" s="7623"/>
      <c r="L11" s="7623"/>
      <c r="M11" s="7624"/>
    </row>
    <row r="12" spans="1:16" ht="69" customHeight="1">
      <c r="A12" s="6571"/>
      <c r="B12" s="2331" t="s">
        <v>2689</v>
      </c>
      <c r="C12" s="7601" t="s">
        <v>2927</v>
      </c>
      <c r="D12" s="7602"/>
      <c r="E12" s="7602"/>
      <c r="F12" s="7602"/>
      <c r="G12" s="7602"/>
      <c r="H12" s="7602"/>
      <c r="I12" s="7602"/>
      <c r="J12" s="7602"/>
      <c r="K12" s="7602"/>
      <c r="L12" s="7602"/>
      <c r="M12" s="7603"/>
    </row>
    <row r="13" spans="1:16" ht="50.25" customHeight="1">
      <c r="A13" s="6571"/>
      <c r="B13" s="2332" t="s">
        <v>2649</v>
      </c>
      <c r="C13" s="7604" t="s">
        <v>2928</v>
      </c>
      <c r="D13" s="7605"/>
      <c r="E13" s="7605"/>
      <c r="F13" s="7605"/>
      <c r="G13" s="7605"/>
      <c r="H13" s="7605"/>
      <c r="I13" s="7605"/>
      <c r="J13" s="7605"/>
      <c r="K13" s="7605"/>
      <c r="L13" s="7605"/>
      <c r="M13" s="6173"/>
    </row>
    <row r="14" spans="1:16" ht="76.5" customHeight="1">
      <c r="A14" s="6571"/>
      <c r="B14" s="2333" t="s">
        <v>2651</v>
      </c>
      <c r="C14" s="6465" t="s">
        <v>495</v>
      </c>
      <c r="D14" s="7606"/>
      <c r="E14" s="3571" t="s">
        <v>108</v>
      </c>
      <c r="F14" s="6143" t="s">
        <v>2916</v>
      </c>
      <c r="G14" s="6143"/>
      <c r="H14" s="6143"/>
      <c r="I14" s="6143"/>
      <c r="J14" s="6143"/>
      <c r="K14" s="6143"/>
      <c r="L14" s="6143"/>
      <c r="M14" s="6144"/>
    </row>
    <row r="15" spans="1:16" ht="21" customHeight="1">
      <c r="A15" s="7625" t="s">
        <v>2340</v>
      </c>
      <c r="B15" s="2513" t="s">
        <v>230</v>
      </c>
      <c r="C15" s="7390" t="s">
        <v>2254</v>
      </c>
      <c r="D15" s="7391"/>
      <c r="E15" s="7391"/>
      <c r="F15" s="7391"/>
      <c r="G15" s="7391"/>
      <c r="H15" s="7391"/>
      <c r="I15" s="7391"/>
      <c r="J15" s="7391"/>
      <c r="K15" s="7391"/>
      <c r="L15" s="7391"/>
      <c r="M15" s="7392"/>
    </row>
    <row r="16" spans="1:16" ht="15" customHeight="1">
      <c r="A16" s="7626"/>
      <c r="B16" s="2098" t="s">
        <v>2652</v>
      </c>
      <c r="C16" s="7627" t="s">
        <v>1497</v>
      </c>
      <c r="D16" s="7628"/>
      <c r="E16" s="7628"/>
      <c r="F16" s="7628"/>
      <c r="G16" s="7628"/>
      <c r="H16" s="7628"/>
      <c r="I16" s="7628"/>
      <c r="J16" s="7628"/>
      <c r="K16" s="7628"/>
      <c r="L16" s="7628"/>
      <c r="M16" s="7629"/>
    </row>
    <row r="17" spans="1:13" ht="15.75" customHeight="1">
      <c r="A17" s="7626"/>
      <c r="B17" s="7598" t="s">
        <v>2341</v>
      </c>
      <c r="C17" s="3570" t="s">
        <v>359</v>
      </c>
      <c r="D17" s="3472" t="s">
        <v>359</v>
      </c>
      <c r="E17" s="3472" t="s">
        <v>359</v>
      </c>
      <c r="F17" s="3472" t="s">
        <v>359</v>
      </c>
      <c r="G17" s="3472" t="s">
        <v>359</v>
      </c>
      <c r="H17" s="3472" t="s">
        <v>359</v>
      </c>
      <c r="I17" s="3472" t="s">
        <v>359</v>
      </c>
      <c r="J17" s="3472" t="s">
        <v>359</v>
      </c>
      <c r="K17" s="3472" t="s">
        <v>359</v>
      </c>
      <c r="L17" s="3472" t="s">
        <v>359</v>
      </c>
      <c r="M17" s="3573" t="s">
        <v>359</v>
      </c>
    </row>
    <row r="18" spans="1:13">
      <c r="A18" s="7626"/>
      <c r="B18" s="7598"/>
      <c r="C18" s="3570" t="s">
        <v>359</v>
      </c>
      <c r="D18" s="3470" t="s">
        <v>359</v>
      </c>
      <c r="E18" s="3472" t="s">
        <v>359</v>
      </c>
      <c r="F18" s="3470" t="s">
        <v>359</v>
      </c>
      <c r="G18" s="3472" t="s">
        <v>359</v>
      </c>
      <c r="H18" s="3470" t="s">
        <v>359</v>
      </c>
      <c r="I18" s="3472" t="s">
        <v>359</v>
      </c>
      <c r="J18" s="3470" t="s">
        <v>359</v>
      </c>
      <c r="K18" s="3472" t="s">
        <v>359</v>
      </c>
      <c r="L18" s="3472" t="s">
        <v>359</v>
      </c>
      <c r="M18" s="3573" t="s">
        <v>359</v>
      </c>
    </row>
    <row r="19" spans="1:13">
      <c r="A19" s="7626"/>
      <c r="B19" s="7598"/>
      <c r="C19" s="3572" t="s">
        <v>2342</v>
      </c>
      <c r="D19" s="3574" t="s">
        <v>359</v>
      </c>
      <c r="E19" s="3472" t="s">
        <v>2343</v>
      </c>
      <c r="F19" s="3574" t="s">
        <v>359</v>
      </c>
      <c r="G19" s="3472" t="s">
        <v>2344</v>
      </c>
      <c r="H19" s="3574" t="s">
        <v>359</v>
      </c>
      <c r="I19" s="3472" t="s">
        <v>2345</v>
      </c>
      <c r="J19" s="3574" t="s">
        <v>359</v>
      </c>
      <c r="K19" s="3472" t="s">
        <v>359</v>
      </c>
      <c r="L19" s="3472" t="s">
        <v>359</v>
      </c>
      <c r="M19" s="3573" t="s">
        <v>359</v>
      </c>
    </row>
    <row r="20" spans="1:13">
      <c r="A20" s="7626"/>
      <c r="B20" s="7598"/>
      <c r="C20" s="3572" t="s">
        <v>2346</v>
      </c>
      <c r="D20" s="3574" t="s">
        <v>359</v>
      </c>
      <c r="E20" s="3472" t="s">
        <v>2347</v>
      </c>
      <c r="F20" s="3574" t="s">
        <v>359</v>
      </c>
      <c r="G20" s="3472" t="s">
        <v>2348</v>
      </c>
      <c r="H20" s="3574" t="s">
        <v>359</v>
      </c>
      <c r="I20" s="3472" t="s">
        <v>359</v>
      </c>
      <c r="J20" s="3472" t="s">
        <v>359</v>
      </c>
      <c r="K20" s="3472" t="s">
        <v>359</v>
      </c>
      <c r="L20" s="3472" t="s">
        <v>359</v>
      </c>
      <c r="M20" s="3573" t="s">
        <v>359</v>
      </c>
    </row>
    <row r="21" spans="1:13">
      <c r="A21" s="7626"/>
      <c r="B21" s="7598"/>
      <c r="C21" s="3572" t="s">
        <v>2349</v>
      </c>
      <c r="D21" s="3574" t="s">
        <v>359</v>
      </c>
      <c r="E21" s="3472" t="s">
        <v>2350</v>
      </c>
      <c r="F21" s="3574" t="s">
        <v>359</v>
      </c>
      <c r="G21" s="3472" t="s">
        <v>359</v>
      </c>
      <c r="H21" s="3472" t="s">
        <v>359</v>
      </c>
      <c r="I21" s="3472" t="s">
        <v>359</v>
      </c>
      <c r="J21" s="3472" t="s">
        <v>359</v>
      </c>
      <c r="K21" s="3472" t="s">
        <v>359</v>
      </c>
      <c r="L21" s="3472" t="s">
        <v>359</v>
      </c>
      <c r="M21" s="3573" t="s">
        <v>359</v>
      </c>
    </row>
    <row r="22" spans="1:13" ht="15" customHeight="1">
      <c r="A22" s="7626"/>
      <c r="B22" s="7598"/>
      <c r="C22" s="3572" t="s">
        <v>105</v>
      </c>
      <c r="D22" s="3574" t="s">
        <v>2441</v>
      </c>
      <c r="E22" s="3472" t="s">
        <v>2352</v>
      </c>
      <c r="F22" s="7579" t="s">
        <v>2353</v>
      </c>
      <c r="G22" s="7579"/>
      <c r="H22" s="7579"/>
      <c r="I22" s="7579"/>
      <c r="J22" s="7579"/>
      <c r="K22" s="7579"/>
      <c r="L22" s="7579"/>
      <c r="M22" s="7580"/>
    </row>
    <row r="23" spans="1:13">
      <c r="A23" s="7626"/>
      <c r="B23" s="7599"/>
      <c r="C23" s="3575" t="s">
        <v>359</v>
      </c>
      <c r="D23" s="3470" t="s">
        <v>359</v>
      </c>
      <c r="E23" s="3470" t="s">
        <v>359</v>
      </c>
      <c r="F23" s="3470" t="s">
        <v>359</v>
      </c>
      <c r="G23" s="3470" t="s">
        <v>359</v>
      </c>
      <c r="H23" s="3470" t="s">
        <v>359</v>
      </c>
      <c r="I23" s="3470" t="s">
        <v>359</v>
      </c>
      <c r="J23" s="3470" t="s">
        <v>359</v>
      </c>
      <c r="K23" s="3470" t="s">
        <v>359</v>
      </c>
      <c r="L23" s="3470" t="s">
        <v>359</v>
      </c>
      <c r="M23" s="3576" t="s">
        <v>359</v>
      </c>
    </row>
    <row r="24" spans="1:13" ht="15.75" customHeight="1">
      <c r="A24" s="7626"/>
      <c r="B24" s="7598" t="s">
        <v>2354</v>
      </c>
      <c r="C24" s="3577" t="s">
        <v>359</v>
      </c>
      <c r="D24" s="3578" t="s">
        <v>359</v>
      </c>
      <c r="E24" s="3578" t="s">
        <v>359</v>
      </c>
      <c r="F24" s="3578" t="s">
        <v>359</v>
      </c>
      <c r="G24" s="3578" t="s">
        <v>359</v>
      </c>
      <c r="H24" s="3578" t="s">
        <v>359</v>
      </c>
      <c r="I24" s="3578" t="s">
        <v>359</v>
      </c>
      <c r="J24" s="3578" t="s">
        <v>359</v>
      </c>
      <c r="K24" s="3578" t="s">
        <v>359</v>
      </c>
      <c r="L24" s="3579" t="s">
        <v>359</v>
      </c>
      <c r="M24" s="3580" t="s">
        <v>359</v>
      </c>
    </row>
    <row r="25" spans="1:13">
      <c r="A25" s="7626"/>
      <c r="B25" s="7598"/>
      <c r="C25" s="3577" t="s">
        <v>2355</v>
      </c>
      <c r="D25" s="3581" t="s">
        <v>359</v>
      </c>
      <c r="E25" s="3578" t="s">
        <v>359</v>
      </c>
      <c r="F25" s="3578" t="s">
        <v>2356</v>
      </c>
      <c r="G25" s="3581" t="s">
        <v>359</v>
      </c>
      <c r="H25" s="3578" t="s">
        <v>359</v>
      </c>
      <c r="I25" s="3578" t="s">
        <v>2357</v>
      </c>
      <c r="J25" s="3581" t="s">
        <v>2441</v>
      </c>
      <c r="K25" s="3578" t="s">
        <v>359</v>
      </c>
      <c r="L25" s="3579" t="s">
        <v>359</v>
      </c>
      <c r="M25" s="3580" t="s">
        <v>359</v>
      </c>
    </row>
    <row r="26" spans="1:13">
      <c r="A26" s="7626"/>
      <c r="B26" s="7598"/>
      <c r="C26" s="3577" t="s">
        <v>2358</v>
      </c>
      <c r="D26" s="3582" t="s">
        <v>359</v>
      </c>
      <c r="E26" s="3579" t="s">
        <v>359</v>
      </c>
      <c r="F26" s="3578" t="s">
        <v>2359</v>
      </c>
      <c r="G26" s="3583" t="s">
        <v>359</v>
      </c>
      <c r="H26" s="3579" t="s">
        <v>359</v>
      </c>
      <c r="I26" s="3579" t="s">
        <v>359</v>
      </c>
      <c r="J26" s="3579" t="s">
        <v>359</v>
      </c>
      <c r="K26" s="3579" t="s">
        <v>359</v>
      </c>
      <c r="L26" s="3579" t="s">
        <v>359</v>
      </c>
      <c r="M26" s="3580" t="s">
        <v>359</v>
      </c>
    </row>
    <row r="27" spans="1:13">
      <c r="A27" s="7626"/>
      <c r="B27" s="7598"/>
      <c r="C27" s="3584" t="s">
        <v>359</v>
      </c>
      <c r="D27" s="3585" t="s">
        <v>359</v>
      </c>
      <c r="E27" s="3585" t="s">
        <v>359</v>
      </c>
      <c r="F27" s="3585" t="s">
        <v>359</v>
      </c>
      <c r="G27" s="3585" t="s">
        <v>359</v>
      </c>
      <c r="H27" s="3585" t="s">
        <v>359</v>
      </c>
      <c r="I27" s="3585" t="s">
        <v>359</v>
      </c>
      <c r="J27" s="3585" t="s">
        <v>359</v>
      </c>
      <c r="K27" s="3585" t="s">
        <v>359</v>
      </c>
      <c r="L27" s="3586" t="s">
        <v>359</v>
      </c>
      <c r="M27" s="3587" t="s">
        <v>359</v>
      </c>
    </row>
    <row r="28" spans="1:13" ht="17.100000000000001" customHeight="1">
      <c r="A28" s="7626"/>
      <c r="B28" s="7552" t="s">
        <v>2360</v>
      </c>
      <c r="C28" s="3572" t="s">
        <v>359</v>
      </c>
      <c r="D28" s="3472" t="s">
        <v>359</v>
      </c>
      <c r="E28" s="3472" t="s">
        <v>359</v>
      </c>
      <c r="F28" s="3472" t="s">
        <v>359</v>
      </c>
      <c r="G28" s="3472" t="s">
        <v>359</v>
      </c>
      <c r="H28" s="3472" t="s">
        <v>359</v>
      </c>
      <c r="I28" s="3472" t="s">
        <v>359</v>
      </c>
      <c r="J28" s="3472" t="s">
        <v>359</v>
      </c>
      <c r="K28" s="3472" t="s">
        <v>359</v>
      </c>
      <c r="L28" s="3472" t="s">
        <v>359</v>
      </c>
      <c r="M28" s="3573" t="s">
        <v>359</v>
      </c>
    </row>
    <row r="29" spans="1:13" ht="15" customHeight="1">
      <c r="A29" s="7626"/>
      <c r="B29" s="7553"/>
      <c r="C29" s="3588" t="s">
        <v>2361</v>
      </c>
      <c r="D29" s="3589">
        <v>1</v>
      </c>
      <c r="E29" s="3472" t="s">
        <v>359</v>
      </c>
      <c r="F29" s="3467" t="s">
        <v>2362</v>
      </c>
      <c r="G29" s="3590">
        <v>2022</v>
      </c>
      <c r="H29" s="3472" t="s">
        <v>359</v>
      </c>
      <c r="I29" s="3467" t="s">
        <v>2363</v>
      </c>
      <c r="J29" s="7611" t="s">
        <v>2929</v>
      </c>
      <c r="K29" s="7612"/>
      <c r="L29" s="7613"/>
      <c r="M29" s="3573" t="s">
        <v>359</v>
      </c>
    </row>
    <row r="30" spans="1:13" ht="17.100000000000001" customHeight="1">
      <c r="A30" s="7626"/>
      <c r="B30" s="7554"/>
      <c r="C30" s="3575" t="s">
        <v>359</v>
      </c>
      <c r="D30" s="3470" t="s">
        <v>359</v>
      </c>
      <c r="E30" s="3470" t="s">
        <v>359</v>
      </c>
      <c r="F30" s="3470" t="s">
        <v>359</v>
      </c>
      <c r="G30" s="3470" t="s">
        <v>359</v>
      </c>
      <c r="H30" s="3470" t="s">
        <v>359</v>
      </c>
      <c r="I30" s="3470" t="s">
        <v>359</v>
      </c>
      <c r="J30" s="3470" t="s">
        <v>359</v>
      </c>
      <c r="K30" s="3470" t="s">
        <v>359</v>
      </c>
      <c r="L30" s="3470" t="s">
        <v>359</v>
      </c>
      <c r="M30" s="3576" t="s">
        <v>359</v>
      </c>
    </row>
    <row r="31" spans="1:13" ht="15.75" customHeight="1">
      <c r="A31" s="7626"/>
      <c r="B31" s="7598" t="s">
        <v>2364</v>
      </c>
      <c r="C31" s="3591" t="s">
        <v>359</v>
      </c>
      <c r="D31" s="3592" t="s">
        <v>359</v>
      </c>
      <c r="E31" s="3592" t="s">
        <v>359</v>
      </c>
      <c r="F31" s="3592" t="s">
        <v>359</v>
      </c>
      <c r="G31" s="3592" t="s">
        <v>359</v>
      </c>
      <c r="H31" s="3592" t="s">
        <v>359</v>
      </c>
      <c r="I31" s="3592" t="s">
        <v>359</v>
      </c>
      <c r="J31" s="3592" t="s">
        <v>359</v>
      </c>
      <c r="K31" s="3592" t="s">
        <v>359</v>
      </c>
      <c r="L31" s="3467" t="s">
        <v>359</v>
      </c>
      <c r="M31" s="3569" t="s">
        <v>359</v>
      </c>
    </row>
    <row r="32" spans="1:13">
      <c r="A32" s="7626"/>
      <c r="B32" s="7598"/>
      <c r="C32" s="3572" t="s">
        <v>2365</v>
      </c>
      <c r="D32" s="4256">
        <v>2023</v>
      </c>
      <c r="E32" s="3592" t="s">
        <v>359</v>
      </c>
      <c r="F32" s="3472" t="s">
        <v>2366</v>
      </c>
      <c r="G32" s="3593">
        <v>2038</v>
      </c>
      <c r="H32" s="3592" t="s">
        <v>359</v>
      </c>
      <c r="I32" s="3467" t="s">
        <v>359</v>
      </c>
      <c r="J32" s="3592" t="s">
        <v>359</v>
      </c>
      <c r="K32" s="3592" t="s">
        <v>359</v>
      </c>
      <c r="L32" s="3467" t="s">
        <v>359</v>
      </c>
      <c r="M32" s="3569" t="s">
        <v>359</v>
      </c>
    </row>
    <row r="33" spans="1:14">
      <c r="A33" s="7626"/>
      <c r="B33" s="7598"/>
      <c r="C33" s="3572" t="s">
        <v>359</v>
      </c>
      <c r="D33" s="3472" t="s">
        <v>359</v>
      </c>
      <c r="E33" s="3592" t="s">
        <v>359</v>
      </c>
      <c r="F33" s="3472" t="s">
        <v>359</v>
      </c>
      <c r="G33" s="3592" t="s">
        <v>359</v>
      </c>
      <c r="H33" s="3592" t="s">
        <v>359</v>
      </c>
      <c r="I33" s="3467" t="s">
        <v>359</v>
      </c>
      <c r="J33" s="3592" t="s">
        <v>359</v>
      </c>
      <c r="K33" s="3592" t="s">
        <v>359</v>
      </c>
      <c r="L33" s="3467" t="s">
        <v>359</v>
      </c>
      <c r="M33" s="3569" t="s">
        <v>359</v>
      </c>
    </row>
    <row r="34" spans="1:14" ht="15.75" customHeight="1">
      <c r="A34" s="7626"/>
      <c r="B34" s="2514" t="s">
        <v>2367</v>
      </c>
      <c r="C34" s="3594" t="s">
        <v>359</v>
      </c>
      <c r="D34" s="3595" t="s">
        <v>359</v>
      </c>
      <c r="E34" s="3595" t="s">
        <v>359</v>
      </c>
      <c r="F34" s="3595" t="s">
        <v>359</v>
      </c>
      <c r="G34" s="3595" t="s">
        <v>359</v>
      </c>
      <c r="H34" s="3595" t="s">
        <v>359</v>
      </c>
      <c r="I34" s="3595" t="s">
        <v>359</v>
      </c>
      <c r="J34" s="3595" t="s">
        <v>359</v>
      </c>
      <c r="K34" s="3595" t="s">
        <v>359</v>
      </c>
      <c r="L34" s="3595" t="s">
        <v>359</v>
      </c>
      <c r="M34" s="3596" t="s">
        <v>359</v>
      </c>
    </row>
    <row r="35" spans="1:14">
      <c r="A35" s="7626"/>
      <c r="B35" s="2515" t="s">
        <v>359</v>
      </c>
      <c r="C35" s="3572" t="s">
        <v>359</v>
      </c>
      <c r="D35" s="2497" t="s">
        <v>2368</v>
      </c>
      <c r="E35" s="2497">
        <v>2023</v>
      </c>
      <c r="F35" s="2497" t="s">
        <v>2369</v>
      </c>
      <c r="G35" s="2497">
        <v>2024</v>
      </c>
      <c r="H35" s="2498" t="s">
        <v>2370</v>
      </c>
      <c r="I35" s="2498">
        <v>2025</v>
      </c>
      <c r="J35" s="2498" t="s">
        <v>2371</v>
      </c>
      <c r="K35" s="2497">
        <v>2026</v>
      </c>
      <c r="L35" s="2497" t="s">
        <v>2372</v>
      </c>
      <c r="M35" s="1829">
        <v>2027</v>
      </c>
      <c r="N35" s="1388"/>
    </row>
    <row r="36" spans="1:14">
      <c r="A36" s="7626"/>
      <c r="B36" s="2515" t="s">
        <v>359</v>
      </c>
      <c r="C36" s="3572" t="s">
        <v>359</v>
      </c>
      <c r="D36" s="1587"/>
      <c r="E36" s="1588">
        <v>1</v>
      </c>
      <c r="F36" s="1589"/>
      <c r="G36" s="1588">
        <v>1</v>
      </c>
      <c r="H36" s="1589"/>
      <c r="I36" s="1588">
        <v>1</v>
      </c>
      <c r="J36" s="1589"/>
      <c r="K36" s="1588">
        <v>1</v>
      </c>
      <c r="L36" s="1589"/>
      <c r="M36" s="1795">
        <v>1</v>
      </c>
      <c r="N36" s="1389"/>
    </row>
    <row r="37" spans="1:14">
      <c r="A37" s="7626"/>
      <c r="B37" s="2515" t="s">
        <v>359</v>
      </c>
      <c r="C37" s="3572" t="s">
        <v>359</v>
      </c>
      <c r="D37" s="2497" t="s">
        <v>2373</v>
      </c>
      <c r="E37" s="2497">
        <v>2028</v>
      </c>
      <c r="F37" s="2497" t="s">
        <v>2374</v>
      </c>
      <c r="G37" s="2497">
        <v>2029</v>
      </c>
      <c r="H37" s="2498" t="s">
        <v>2375</v>
      </c>
      <c r="I37" s="2497">
        <v>2030</v>
      </c>
      <c r="J37" s="2498" t="s">
        <v>2376</v>
      </c>
      <c r="K37" s="2497">
        <v>2031</v>
      </c>
      <c r="L37" s="2497" t="s">
        <v>2377</v>
      </c>
      <c r="M37" s="1829">
        <v>2032</v>
      </c>
      <c r="N37" s="1390"/>
    </row>
    <row r="38" spans="1:14">
      <c r="A38" s="7626"/>
      <c r="B38" s="2515" t="s">
        <v>359</v>
      </c>
      <c r="C38" s="3572" t="s">
        <v>359</v>
      </c>
      <c r="D38" s="1587"/>
      <c r="E38" s="1588">
        <v>1</v>
      </c>
      <c r="F38" s="1589"/>
      <c r="G38" s="1588">
        <v>1</v>
      </c>
      <c r="H38" s="1589"/>
      <c r="I38" s="1588">
        <v>1</v>
      </c>
      <c r="J38" s="1589"/>
      <c r="K38" s="1588">
        <v>1</v>
      </c>
      <c r="L38" s="1589"/>
      <c r="M38" s="1795">
        <v>1</v>
      </c>
      <c r="N38" s="1389"/>
    </row>
    <row r="39" spans="1:14">
      <c r="A39" s="7626"/>
      <c r="B39" s="2515" t="s">
        <v>359</v>
      </c>
      <c r="C39" s="3572" t="s">
        <v>359</v>
      </c>
      <c r="D39" s="2497" t="s">
        <v>2378</v>
      </c>
      <c r="E39" s="2497">
        <v>2033</v>
      </c>
      <c r="F39" s="2497" t="s">
        <v>2379</v>
      </c>
      <c r="G39" s="2497">
        <v>2034</v>
      </c>
      <c r="H39" s="2498" t="s">
        <v>2380</v>
      </c>
      <c r="I39" s="2497">
        <v>2035</v>
      </c>
      <c r="J39" s="2498" t="s">
        <v>2381</v>
      </c>
      <c r="K39" s="2497">
        <v>2036</v>
      </c>
      <c r="L39" s="2497" t="s">
        <v>2382</v>
      </c>
      <c r="M39" s="1829">
        <v>2037</v>
      </c>
      <c r="N39" s="1390"/>
    </row>
    <row r="40" spans="1:14">
      <c r="A40" s="7626"/>
      <c r="B40" s="2515" t="s">
        <v>359</v>
      </c>
      <c r="C40" s="3572" t="s">
        <v>359</v>
      </c>
      <c r="D40" s="1587"/>
      <c r="E40" s="1588">
        <v>1</v>
      </c>
      <c r="F40" s="1589"/>
      <c r="G40" s="1588">
        <v>1</v>
      </c>
      <c r="H40" s="1589"/>
      <c r="I40" s="1588">
        <v>1</v>
      </c>
      <c r="J40" s="1589"/>
      <c r="K40" s="1588">
        <v>1</v>
      </c>
      <c r="L40" s="1589"/>
      <c r="M40" s="1795">
        <v>1</v>
      </c>
      <c r="N40" s="1389"/>
    </row>
    <row r="41" spans="1:14">
      <c r="A41" s="7626"/>
      <c r="B41" s="2515" t="s">
        <v>359</v>
      </c>
      <c r="C41" s="3572" t="s">
        <v>359</v>
      </c>
      <c r="D41" s="2497" t="s">
        <v>2383</v>
      </c>
      <c r="E41" s="2497">
        <v>2038</v>
      </c>
      <c r="F41" s="2497" t="s">
        <v>2384</v>
      </c>
      <c r="G41" s="2497" t="s">
        <v>359</v>
      </c>
      <c r="H41" s="2499"/>
      <c r="I41" s="2499"/>
      <c r="J41" s="2499" t="s">
        <v>359</v>
      </c>
      <c r="K41" s="2499" t="s">
        <v>359</v>
      </c>
      <c r="L41" s="2499" t="s">
        <v>359</v>
      </c>
      <c r="M41" s="1794" t="s">
        <v>359</v>
      </c>
      <c r="N41" s="1391"/>
    </row>
    <row r="42" spans="1:14" ht="17.100000000000001" customHeight="1">
      <c r="A42" s="7626"/>
      <c r="B42" s="2515" t="s">
        <v>359</v>
      </c>
      <c r="C42" s="3572" t="s">
        <v>359</v>
      </c>
      <c r="D42" s="1587"/>
      <c r="E42" s="1588">
        <v>1</v>
      </c>
      <c r="F42" s="1587"/>
      <c r="G42" s="1588">
        <v>1</v>
      </c>
      <c r="H42" s="1445"/>
      <c r="I42" s="3597"/>
      <c r="J42" s="3472" t="s">
        <v>359</v>
      </c>
      <c r="K42" s="3472" t="s">
        <v>359</v>
      </c>
      <c r="L42" s="3472" t="s">
        <v>359</v>
      </c>
      <c r="M42" s="3573" t="s">
        <v>359</v>
      </c>
    </row>
    <row r="43" spans="1:14" ht="15" customHeight="1">
      <c r="A43" s="7626"/>
      <c r="B43" s="2510" t="s">
        <v>359</v>
      </c>
      <c r="C43" s="3575" t="s">
        <v>359</v>
      </c>
      <c r="D43" s="3471" t="s">
        <v>359</v>
      </c>
      <c r="E43" s="3471" t="s">
        <v>359</v>
      </c>
      <c r="F43" s="3471" t="s">
        <v>359</v>
      </c>
      <c r="G43" s="3471" t="s">
        <v>359</v>
      </c>
      <c r="H43" s="7620" t="s">
        <v>359</v>
      </c>
      <c r="I43" s="7620"/>
      <c r="J43" s="3470" t="s">
        <v>359</v>
      </c>
      <c r="K43" s="3470" t="s">
        <v>359</v>
      </c>
      <c r="L43" s="3470" t="s">
        <v>359</v>
      </c>
      <c r="M43" s="3576" t="s">
        <v>359</v>
      </c>
    </row>
    <row r="44" spans="1:14" ht="15.75" customHeight="1">
      <c r="A44" s="7626"/>
      <c r="B44" s="7598" t="s">
        <v>2385</v>
      </c>
      <c r="C44" s="3572" t="s">
        <v>359</v>
      </c>
      <c r="D44" s="3472" t="s">
        <v>359</v>
      </c>
      <c r="E44" s="3472" t="s">
        <v>359</v>
      </c>
      <c r="F44" s="3472" t="s">
        <v>359</v>
      </c>
      <c r="G44" s="3472" t="s">
        <v>359</v>
      </c>
      <c r="H44" s="3472" t="s">
        <v>359</v>
      </c>
      <c r="I44" s="3472" t="s">
        <v>359</v>
      </c>
      <c r="J44" s="3472" t="s">
        <v>359</v>
      </c>
      <c r="K44" s="3472" t="s">
        <v>359</v>
      </c>
      <c r="L44" s="3467" t="s">
        <v>359</v>
      </c>
      <c r="M44" s="3569" t="s">
        <v>359</v>
      </c>
    </row>
    <row r="45" spans="1:14" ht="15.75" customHeight="1">
      <c r="A45" s="7626"/>
      <c r="B45" s="7598"/>
      <c r="C45" s="3570" t="s">
        <v>359</v>
      </c>
      <c r="D45" s="3472" t="s">
        <v>93</v>
      </c>
      <c r="E45" s="3470" t="s">
        <v>95</v>
      </c>
      <c r="F45" s="7330" t="s">
        <v>2386</v>
      </c>
      <c r="G45" s="7617" t="s">
        <v>359</v>
      </c>
      <c r="H45" s="7388"/>
      <c r="I45" s="7388"/>
      <c r="J45" s="7618"/>
      <c r="K45" s="7631" t="s">
        <v>2387</v>
      </c>
      <c r="L45" s="7617" t="s">
        <v>2930</v>
      </c>
      <c r="M45" s="7389"/>
    </row>
    <row r="46" spans="1:14" ht="30" customHeight="1">
      <c r="A46" s="7626"/>
      <c r="B46" s="7598"/>
      <c r="C46" s="3570" t="s">
        <v>359</v>
      </c>
      <c r="D46" s="3598" t="s">
        <v>359</v>
      </c>
      <c r="E46" s="3473" t="s">
        <v>2441</v>
      </c>
      <c r="F46" s="7330"/>
      <c r="G46" s="7619"/>
      <c r="H46" s="7620"/>
      <c r="I46" s="7620"/>
      <c r="J46" s="7621"/>
      <c r="K46" s="7631"/>
      <c r="L46" s="7619"/>
      <c r="M46" s="7630"/>
    </row>
    <row r="47" spans="1:14">
      <c r="A47" s="7626"/>
      <c r="B47" s="7599"/>
      <c r="C47" s="3599" t="s">
        <v>359</v>
      </c>
      <c r="D47" s="3471" t="s">
        <v>359</v>
      </c>
      <c r="E47" s="3471" t="s">
        <v>359</v>
      </c>
      <c r="F47" s="3471" t="s">
        <v>359</v>
      </c>
      <c r="G47" s="3471" t="s">
        <v>359</v>
      </c>
      <c r="H47" s="3471" t="s">
        <v>359</v>
      </c>
      <c r="I47" s="3471" t="s">
        <v>359</v>
      </c>
      <c r="J47" s="3471" t="s">
        <v>359</v>
      </c>
      <c r="K47" s="3471" t="s">
        <v>359</v>
      </c>
      <c r="L47" s="3467" t="s">
        <v>359</v>
      </c>
      <c r="M47" s="3569" t="s">
        <v>359</v>
      </c>
    </row>
    <row r="48" spans="1:14" ht="45" customHeight="1">
      <c r="A48" s="7626"/>
      <c r="B48" s="2511" t="s">
        <v>2388</v>
      </c>
      <c r="C48" s="7383" t="s">
        <v>2931</v>
      </c>
      <c r="D48" s="6380"/>
      <c r="E48" s="6380"/>
      <c r="F48" s="6380"/>
      <c r="G48" s="6380"/>
      <c r="H48" s="6380"/>
      <c r="I48" s="6380"/>
      <c r="J48" s="6380"/>
      <c r="K48" s="6380"/>
      <c r="L48" s="6380"/>
      <c r="M48" s="7384"/>
    </row>
    <row r="49" spans="1:13" ht="36.75" customHeight="1">
      <c r="A49" s="7626"/>
      <c r="B49" s="2511" t="s">
        <v>2390</v>
      </c>
      <c r="C49" s="7383" t="s">
        <v>2932</v>
      </c>
      <c r="D49" s="6380"/>
      <c r="E49" s="6380"/>
      <c r="F49" s="6380"/>
      <c r="G49" s="6380"/>
      <c r="H49" s="6380"/>
      <c r="I49" s="6380"/>
      <c r="J49" s="3470" t="s">
        <v>359</v>
      </c>
      <c r="K49" s="3470" t="s">
        <v>359</v>
      </c>
      <c r="L49" s="3470" t="s">
        <v>359</v>
      </c>
      <c r="M49" s="3576" t="s">
        <v>359</v>
      </c>
    </row>
    <row r="50" spans="1:13" ht="15" customHeight="1">
      <c r="A50" s="7626"/>
      <c r="B50" s="2511" t="s">
        <v>2392</v>
      </c>
      <c r="C50" s="6142">
        <v>10</v>
      </c>
      <c r="D50" s="6143"/>
      <c r="E50" s="6143"/>
      <c r="F50" s="6143"/>
      <c r="G50" s="6143"/>
      <c r="H50" s="6143"/>
      <c r="I50" s="6143"/>
      <c r="J50" s="6143"/>
      <c r="K50" s="6143"/>
      <c r="L50" s="6143"/>
      <c r="M50" s="6144"/>
    </row>
    <row r="51" spans="1:13">
      <c r="A51" s="7626"/>
      <c r="B51" s="2511" t="s">
        <v>2393</v>
      </c>
      <c r="C51" s="2088">
        <v>2022</v>
      </c>
      <c r="D51" s="3470" t="s">
        <v>359</v>
      </c>
      <c r="E51" s="3470" t="s">
        <v>359</v>
      </c>
      <c r="F51" s="3470" t="s">
        <v>359</v>
      </c>
      <c r="G51" s="3470" t="s">
        <v>359</v>
      </c>
      <c r="H51" s="3470" t="s">
        <v>359</v>
      </c>
      <c r="I51" s="3470" t="s">
        <v>359</v>
      </c>
      <c r="J51" s="3470" t="s">
        <v>359</v>
      </c>
      <c r="K51" s="3470" t="s">
        <v>359</v>
      </c>
      <c r="L51" s="3470" t="s">
        <v>359</v>
      </c>
      <c r="M51" s="3576" t="s">
        <v>359</v>
      </c>
    </row>
    <row r="52" spans="1:13" ht="15.75" customHeight="1">
      <c r="A52" s="7632" t="s">
        <v>2394</v>
      </c>
      <c r="B52" s="2098" t="s">
        <v>2395</v>
      </c>
      <c r="C52" s="6160" t="s">
        <v>1995</v>
      </c>
      <c r="D52" s="5682"/>
      <c r="E52" s="5682"/>
      <c r="F52" s="5682"/>
      <c r="G52" s="5682"/>
      <c r="H52" s="5682"/>
      <c r="I52" s="5682"/>
      <c r="J52" s="5682"/>
      <c r="K52" s="5682"/>
      <c r="L52" s="5682"/>
      <c r="M52" s="5683"/>
    </row>
    <row r="53" spans="1:13" ht="15" customHeight="1">
      <c r="A53" s="7633"/>
      <c r="B53" s="2098" t="s">
        <v>2396</v>
      </c>
      <c r="C53" s="6160" t="s">
        <v>2933</v>
      </c>
      <c r="D53" s="5682"/>
      <c r="E53" s="5682"/>
      <c r="F53" s="5682"/>
      <c r="G53" s="5682"/>
      <c r="H53" s="5682"/>
      <c r="I53" s="5682"/>
      <c r="J53" s="5682"/>
      <c r="K53" s="5682"/>
      <c r="L53" s="5682"/>
      <c r="M53" s="5683"/>
    </row>
    <row r="54" spans="1:13" ht="15" customHeight="1">
      <c r="A54" s="7633"/>
      <c r="B54" s="2098" t="s">
        <v>2398</v>
      </c>
      <c r="C54" s="6160" t="s">
        <v>2929</v>
      </c>
      <c r="D54" s="5682"/>
      <c r="E54" s="5682"/>
      <c r="F54" s="5682"/>
      <c r="G54" s="5682"/>
      <c r="H54" s="5682"/>
      <c r="I54" s="5682"/>
      <c r="J54" s="5682"/>
      <c r="K54" s="5682"/>
      <c r="L54" s="5682"/>
      <c r="M54" s="5683"/>
    </row>
    <row r="55" spans="1:13" ht="15" customHeight="1">
      <c r="A55" s="7633"/>
      <c r="B55" s="2098" t="s">
        <v>2399</v>
      </c>
      <c r="C55" s="6764" t="s">
        <v>536</v>
      </c>
      <c r="D55" s="5682"/>
      <c r="E55" s="5682"/>
      <c r="F55" s="5682"/>
      <c r="G55" s="5682"/>
      <c r="H55" s="5682"/>
      <c r="I55" s="5682"/>
      <c r="J55" s="5682"/>
      <c r="K55" s="5682"/>
      <c r="L55" s="5682"/>
      <c r="M55" s="5683"/>
    </row>
    <row r="56" spans="1:13" ht="15" customHeight="1">
      <c r="A56" s="7633"/>
      <c r="B56" s="2098" t="s">
        <v>2400</v>
      </c>
      <c r="C56" s="7614" t="s">
        <v>1996</v>
      </c>
      <c r="D56" s="7615"/>
      <c r="E56" s="7615"/>
      <c r="F56" s="7615"/>
      <c r="G56" s="7615"/>
      <c r="H56" s="7615"/>
      <c r="I56" s="7615"/>
      <c r="J56" s="7615"/>
      <c r="K56" s="7615"/>
      <c r="L56" s="7615"/>
      <c r="M56" s="7616"/>
    </row>
    <row r="57" spans="1:13" ht="15" customHeight="1" thickBot="1">
      <c r="A57" s="7634"/>
      <c r="B57" s="2098" t="s">
        <v>2401</v>
      </c>
      <c r="C57" s="6160" t="s">
        <v>2934</v>
      </c>
      <c r="D57" s="5682"/>
      <c r="E57" s="5682"/>
      <c r="F57" s="5682"/>
      <c r="G57" s="5682"/>
      <c r="H57" s="5682"/>
      <c r="I57" s="5682"/>
      <c r="J57" s="5682"/>
      <c r="K57" s="5682"/>
      <c r="L57" s="5682"/>
      <c r="M57" s="5683"/>
    </row>
    <row r="58" spans="1:13" ht="15.75" customHeight="1">
      <c r="A58" s="7632" t="s">
        <v>2402</v>
      </c>
      <c r="B58" s="2098" t="s">
        <v>2403</v>
      </c>
      <c r="C58" s="6142" t="s">
        <v>2935</v>
      </c>
      <c r="D58" s="6143"/>
      <c r="E58" s="6143"/>
      <c r="F58" s="6143"/>
      <c r="G58" s="6143"/>
      <c r="H58" s="6143"/>
      <c r="I58" s="6143"/>
      <c r="J58" s="6143"/>
      <c r="K58" s="6143"/>
      <c r="L58" s="6143"/>
      <c r="M58" s="6144"/>
    </row>
    <row r="59" spans="1:13" ht="15.75" customHeight="1">
      <c r="A59" s="7633"/>
      <c r="B59" s="2098" t="s">
        <v>2404</v>
      </c>
      <c r="C59" s="6142" t="s">
        <v>2936</v>
      </c>
      <c r="D59" s="6143"/>
      <c r="E59" s="6143"/>
      <c r="F59" s="6143"/>
      <c r="G59" s="6143"/>
      <c r="H59" s="6143"/>
      <c r="I59" s="6143"/>
      <c r="J59" s="6143"/>
      <c r="K59" s="6143"/>
      <c r="L59" s="6143"/>
      <c r="M59" s="6144"/>
    </row>
    <row r="60" spans="1:13" ht="30.75" customHeight="1" thickBot="1">
      <c r="A60" s="7633"/>
      <c r="B60" s="2098" t="s">
        <v>244</v>
      </c>
      <c r="C60" s="6160" t="s">
        <v>2929</v>
      </c>
      <c r="D60" s="5682"/>
      <c r="E60" s="5682"/>
      <c r="F60" s="5682"/>
      <c r="G60" s="5682"/>
      <c r="H60" s="5682"/>
      <c r="I60" s="5682"/>
      <c r="J60" s="5682"/>
      <c r="K60" s="5682"/>
      <c r="L60" s="5682"/>
      <c r="M60" s="5683"/>
    </row>
    <row r="61" spans="1:13" ht="35.25" customHeight="1" thickBot="1">
      <c r="A61" s="2990" t="s">
        <v>2406</v>
      </c>
      <c r="B61" s="2516" t="s">
        <v>359</v>
      </c>
      <c r="C61" s="6145" t="s">
        <v>359</v>
      </c>
      <c r="D61" s="6146"/>
      <c r="E61" s="6146"/>
      <c r="F61" s="6146"/>
      <c r="G61" s="6146"/>
      <c r="H61" s="6146"/>
      <c r="I61" s="6146"/>
      <c r="J61" s="6146"/>
      <c r="K61" s="6146"/>
      <c r="L61" s="6146"/>
      <c r="M61" s="6147"/>
    </row>
  </sheetData>
  <mergeCells count="53">
    <mergeCell ref="A58:A60"/>
    <mergeCell ref="C58:M58"/>
    <mergeCell ref="C59:M59"/>
    <mergeCell ref="C60:M60"/>
    <mergeCell ref="A52:A57"/>
    <mergeCell ref="A15:A51"/>
    <mergeCell ref="C15:M15"/>
    <mergeCell ref="C16:M16"/>
    <mergeCell ref="B17:B23"/>
    <mergeCell ref="B24:B27"/>
    <mergeCell ref="B31:B33"/>
    <mergeCell ref="B44:B47"/>
    <mergeCell ref="L45:M46"/>
    <mergeCell ref="C48:M48"/>
    <mergeCell ref="H43:I43"/>
    <mergeCell ref="C49:I49"/>
    <mergeCell ref="K45:K46"/>
    <mergeCell ref="B28:B30"/>
    <mergeCell ref="C61:M61"/>
    <mergeCell ref="I4:M4"/>
    <mergeCell ref="L10:M10"/>
    <mergeCell ref="F22:M22"/>
    <mergeCell ref="J29:L29"/>
    <mergeCell ref="C52:M52"/>
    <mergeCell ref="C53:M53"/>
    <mergeCell ref="C54:M54"/>
    <mergeCell ref="C55:M55"/>
    <mergeCell ref="C56:M56"/>
    <mergeCell ref="C57:M57"/>
    <mergeCell ref="F45:F46"/>
    <mergeCell ref="G45:J46"/>
    <mergeCell ref="C11:M11"/>
    <mergeCell ref="C50:M50"/>
    <mergeCell ref="A2:A14"/>
    <mergeCell ref="C2:M2"/>
    <mergeCell ref="C3:M3"/>
    <mergeCell ref="F4:G4"/>
    <mergeCell ref="C7:D7"/>
    <mergeCell ref="I7:M7"/>
    <mergeCell ref="B8:B10"/>
    <mergeCell ref="C10:D10"/>
    <mergeCell ref="F10:G10"/>
    <mergeCell ref="I10:J10"/>
    <mergeCell ref="C12:M12"/>
    <mergeCell ref="C13:M13"/>
    <mergeCell ref="C14:D14"/>
    <mergeCell ref="F14:M14"/>
    <mergeCell ref="B1:M1"/>
    <mergeCell ref="L8:M9"/>
    <mergeCell ref="I8:J9"/>
    <mergeCell ref="C8:D9"/>
    <mergeCell ref="F8:G9"/>
    <mergeCell ref="C5:M5"/>
  </mergeCells>
  <hyperlinks>
    <hyperlink ref="C56" r:id="rId1"/>
  </hyperlinks>
  <pageMargins left="0.7" right="0.7" top="0.75" bottom="0.75" header="0.3" footer="0.3"/>
  <pageSetup orientation="portrait" horizontalDpi="0" verticalDpi="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M61"/>
  <sheetViews>
    <sheetView zoomScale="97" zoomScaleNormal="97" workbookViewId="0">
      <selection activeCell="G29" sqref="G29"/>
    </sheetView>
  </sheetViews>
  <sheetFormatPr baseColWidth="10" defaultColWidth="9.140625" defaultRowHeight="15.75"/>
  <cols>
    <col min="1" max="1" width="29" style="190" customWidth="1"/>
    <col min="2" max="2" width="29.7109375" customWidth="1"/>
    <col min="3" max="13" width="11.42578125" customWidth="1"/>
  </cols>
  <sheetData>
    <row r="1" spans="1:13" ht="20.25" customHeight="1" thickBot="1">
      <c r="A1" s="4701" t="s">
        <v>2937</v>
      </c>
      <c r="B1" s="6596" t="s">
        <v>2938</v>
      </c>
      <c r="C1" s="6596"/>
      <c r="D1" s="6596"/>
      <c r="E1" s="6596"/>
      <c r="F1" s="6596"/>
      <c r="G1" s="6596"/>
      <c r="H1" s="6596"/>
      <c r="I1" s="6596"/>
      <c r="J1" s="6596"/>
      <c r="K1" s="6596"/>
      <c r="L1" s="6596"/>
      <c r="M1" s="6597"/>
    </row>
    <row r="2" spans="1:13" ht="54" customHeight="1">
      <c r="A2" s="5967" t="s">
        <v>2329</v>
      </c>
      <c r="B2" s="2283" t="s">
        <v>2330</v>
      </c>
      <c r="C2" s="6454" t="s">
        <v>2939</v>
      </c>
      <c r="D2" s="6455"/>
      <c r="E2" s="6455"/>
      <c r="F2" s="6455"/>
      <c r="G2" s="6455"/>
      <c r="H2" s="6455"/>
      <c r="I2" s="6455"/>
      <c r="J2" s="6455"/>
      <c r="K2" s="6455"/>
      <c r="L2" s="6455"/>
      <c r="M2" s="6456"/>
    </row>
    <row r="3" spans="1:13" ht="102.95" customHeight="1">
      <c r="A3" s="5967"/>
      <c r="B3" s="2331" t="s">
        <v>2643</v>
      </c>
      <c r="C3" s="7639" t="s">
        <v>2940</v>
      </c>
      <c r="D3" s="7640"/>
      <c r="E3" s="7640"/>
      <c r="F3" s="7640"/>
      <c r="G3" s="7640"/>
      <c r="H3" s="7640"/>
      <c r="I3" s="7640"/>
      <c r="J3" s="7640"/>
      <c r="K3" s="7640"/>
      <c r="L3" s="7640"/>
      <c r="M3" s="7641"/>
    </row>
    <row r="4" spans="1:13" ht="30" customHeight="1">
      <c r="A4" s="5967"/>
      <c r="B4" s="2332" t="s">
        <v>240</v>
      </c>
      <c r="C4" s="4696" t="s">
        <v>95</v>
      </c>
      <c r="D4" s="7635"/>
      <c r="E4" s="7638"/>
      <c r="F4" s="4699" t="s">
        <v>241</v>
      </c>
      <c r="G4" s="4693"/>
      <c r="H4" s="4697" t="s">
        <v>437</v>
      </c>
      <c r="I4" s="7635"/>
      <c r="J4" s="7636"/>
      <c r="K4" s="7636"/>
      <c r="L4" s="7636"/>
      <c r="M4" s="7637"/>
    </row>
    <row r="5" spans="1:13" ht="31.35" customHeight="1">
      <c r="A5" s="5967"/>
      <c r="B5" s="2332" t="s">
        <v>2333</v>
      </c>
      <c r="C5" s="6462"/>
      <c r="D5" s="6463"/>
      <c r="E5" s="6463"/>
      <c r="F5" s="6463"/>
      <c r="G5" s="6463"/>
      <c r="H5" s="6463"/>
      <c r="I5" s="6463"/>
      <c r="J5" s="4694"/>
      <c r="K5" s="4694"/>
      <c r="L5" s="4694"/>
      <c r="M5" s="4695"/>
    </row>
    <row r="6" spans="1:13" ht="15.6" customHeight="1">
      <c r="A6" s="5967"/>
      <c r="B6" s="2332" t="s">
        <v>2334</v>
      </c>
      <c r="C6" s="6465"/>
      <c r="D6" s="6394"/>
      <c r="E6" s="6394"/>
      <c r="F6" s="6394"/>
      <c r="G6" s="6394"/>
      <c r="H6" s="6394"/>
      <c r="I6" s="6394"/>
      <c r="J6" s="4691"/>
      <c r="K6" s="4691"/>
      <c r="L6" s="4691"/>
      <c r="M6" s="4692"/>
    </row>
    <row r="7" spans="1:13" ht="15.6" customHeight="1">
      <c r="A7" s="5967"/>
      <c r="B7" s="2332" t="s">
        <v>2335</v>
      </c>
      <c r="C7" s="6483" t="s">
        <v>39</v>
      </c>
      <c r="D7" s="6444"/>
      <c r="E7" s="1445" t="s">
        <v>359</v>
      </c>
      <c r="F7" s="1445" t="s">
        <v>359</v>
      </c>
      <c r="G7" s="3376" t="s">
        <v>359</v>
      </c>
      <c r="H7" s="2433" t="s">
        <v>244</v>
      </c>
      <c r="I7" s="6444" t="s">
        <v>89</v>
      </c>
      <c r="J7" s="6444"/>
      <c r="K7" s="6444"/>
      <c r="L7" s="6444"/>
      <c r="M7" s="6484"/>
    </row>
    <row r="8" spans="1:13" ht="15.6" customHeight="1">
      <c r="A8" s="5967"/>
      <c r="B8" s="6136" t="s">
        <v>2336</v>
      </c>
      <c r="C8" s="7639" t="s">
        <v>60</v>
      </c>
      <c r="D8" s="7640"/>
      <c r="E8" s="4698" t="s">
        <v>359</v>
      </c>
      <c r="F8" s="7640"/>
      <c r="G8" s="7640"/>
      <c r="H8" s="4698" t="s">
        <v>359</v>
      </c>
      <c r="I8" s="7640"/>
      <c r="J8" s="7640"/>
      <c r="K8" s="4698" t="s">
        <v>359</v>
      </c>
      <c r="L8" s="7640"/>
      <c r="M8" s="7641"/>
    </row>
    <row r="9" spans="1:13" ht="15.6" customHeight="1">
      <c r="A9" s="5967"/>
      <c r="B9" s="6136"/>
      <c r="C9" s="6467"/>
      <c r="D9" s="6442"/>
      <c r="E9" s="2335" t="s">
        <v>359</v>
      </c>
      <c r="F9" s="6442"/>
      <c r="G9" s="6442"/>
      <c r="H9" s="2335" t="s">
        <v>359</v>
      </c>
      <c r="I9" s="7309"/>
      <c r="J9" s="7309"/>
      <c r="K9" s="2335" t="s">
        <v>359</v>
      </c>
      <c r="L9" s="7309"/>
      <c r="M9" s="7325"/>
    </row>
    <row r="10" spans="1:13" ht="15.6" customHeight="1">
      <c r="A10" s="5967"/>
      <c r="B10" s="6137"/>
      <c r="C10" s="7651" t="s">
        <v>2337</v>
      </c>
      <c r="D10" s="7650"/>
      <c r="E10" s="3148" t="s">
        <v>359</v>
      </c>
      <c r="F10" s="7650" t="s">
        <v>2337</v>
      </c>
      <c r="G10" s="7650"/>
      <c r="H10" s="3148" t="s">
        <v>359</v>
      </c>
      <c r="I10" s="7650" t="s">
        <v>2337</v>
      </c>
      <c r="J10" s="7650"/>
      <c r="K10" s="3148" t="s">
        <v>359</v>
      </c>
      <c r="L10" s="7650" t="s">
        <v>2337</v>
      </c>
      <c r="M10" s="7653"/>
    </row>
    <row r="11" spans="1:13" ht="56.25" customHeight="1">
      <c r="A11" s="5967"/>
      <c r="B11" s="2332" t="s">
        <v>2338</v>
      </c>
      <c r="C11" s="7353" t="s">
        <v>2941</v>
      </c>
      <c r="D11" s="5744"/>
      <c r="E11" s="5744"/>
      <c r="F11" s="5744"/>
      <c r="G11" s="5744"/>
      <c r="H11" s="5744"/>
      <c r="I11" s="5744"/>
      <c r="J11" s="5744"/>
      <c r="K11" s="5744"/>
      <c r="L11" s="5744"/>
      <c r="M11" s="7652"/>
    </row>
    <row r="12" spans="1:13" ht="37.5" customHeight="1">
      <c r="A12" s="5967"/>
      <c r="B12" s="2332" t="s">
        <v>2689</v>
      </c>
      <c r="C12" s="6957" t="s">
        <v>2942</v>
      </c>
      <c r="D12" s="6955"/>
      <c r="E12" s="6955"/>
      <c r="F12" s="6955"/>
      <c r="G12" s="6955"/>
      <c r="H12" s="6955"/>
      <c r="I12" s="6955"/>
      <c r="J12" s="6955"/>
      <c r="K12" s="6955"/>
      <c r="L12" s="6955"/>
      <c r="M12" s="6956"/>
    </row>
    <row r="13" spans="1:13" ht="62.45" customHeight="1">
      <c r="A13" s="5967"/>
      <c r="B13" s="2332" t="s">
        <v>2649</v>
      </c>
      <c r="C13" s="7654" t="s">
        <v>2928</v>
      </c>
      <c r="D13" s="6340"/>
      <c r="E13" s="6340"/>
      <c r="F13" s="6340"/>
      <c r="G13" s="6340"/>
      <c r="H13" s="6340"/>
      <c r="I13" s="6340"/>
      <c r="J13" s="6340"/>
      <c r="K13" s="6340"/>
      <c r="L13" s="6340"/>
      <c r="M13" s="6144"/>
    </row>
    <row r="14" spans="1:13" ht="46.5" customHeight="1">
      <c r="A14" s="5967"/>
      <c r="B14" s="2333" t="s">
        <v>2651</v>
      </c>
      <c r="C14" s="7647" t="s">
        <v>1310</v>
      </c>
      <c r="D14" s="7648"/>
      <c r="E14" s="2775" t="s">
        <v>108</v>
      </c>
      <c r="F14" s="7648" t="s">
        <v>375</v>
      </c>
      <c r="G14" s="7648"/>
      <c r="H14" s="7648"/>
      <c r="I14" s="7648"/>
      <c r="J14" s="7648"/>
      <c r="K14" s="7648"/>
      <c r="L14" s="7648"/>
      <c r="M14" s="7649"/>
    </row>
    <row r="15" spans="1:13" ht="15.6" customHeight="1">
      <c r="A15" s="6900" t="s">
        <v>2340</v>
      </c>
      <c r="B15" s="2392" t="s">
        <v>230</v>
      </c>
      <c r="C15" s="6483" t="s">
        <v>1505</v>
      </c>
      <c r="D15" s="6444"/>
      <c r="E15" s="6444"/>
      <c r="F15" s="6444"/>
      <c r="G15" s="6444"/>
      <c r="H15" s="6444"/>
      <c r="I15" s="6444"/>
      <c r="J15" s="6444"/>
      <c r="K15" s="6444"/>
      <c r="L15" s="6444"/>
      <c r="M15" s="6484"/>
    </row>
    <row r="16" spans="1:13" ht="36.950000000000003" customHeight="1">
      <c r="A16" s="5953"/>
      <c r="B16" s="2098" t="s">
        <v>2652</v>
      </c>
      <c r="C16" s="7372" t="s">
        <v>2943</v>
      </c>
      <c r="D16" s="6073"/>
      <c r="E16" s="6073"/>
      <c r="F16" s="6073"/>
      <c r="G16" s="6073"/>
      <c r="H16" s="6073"/>
      <c r="I16" s="6073"/>
      <c r="J16" s="6073"/>
      <c r="K16" s="6073"/>
      <c r="L16" s="6073"/>
      <c r="M16" s="6074"/>
    </row>
    <row r="17" spans="1:13" ht="15.6" customHeight="1">
      <c r="A17" s="5953"/>
      <c r="B17" s="5719" t="s">
        <v>2341</v>
      </c>
      <c r="C17" s="2094" t="s">
        <v>359</v>
      </c>
      <c r="D17" s="1445" t="s">
        <v>359</v>
      </c>
      <c r="E17" s="1445" t="s">
        <v>359</v>
      </c>
      <c r="F17" s="1445" t="s">
        <v>359</v>
      </c>
      <c r="G17" s="1445" t="s">
        <v>359</v>
      </c>
      <c r="H17" s="1445" t="s">
        <v>359</v>
      </c>
      <c r="I17" s="1445" t="s">
        <v>359</v>
      </c>
      <c r="J17" s="1445" t="s">
        <v>359</v>
      </c>
      <c r="K17" s="1445" t="s">
        <v>359</v>
      </c>
      <c r="L17" s="1445" t="s">
        <v>359</v>
      </c>
      <c r="M17" s="1739" t="s">
        <v>359</v>
      </c>
    </row>
    <row r="18" spans="1:13" ht="15.6" customHeight="1">
      <c r="A18" s="5953"/>
      <c r="B18" s="5719"/>
      <c r="C18" s="2094" t="s">
        <v>359</v>
      </c>
      <c r="D18" s="1444" t="s">
        <v>359</v>
      </c>
      <c r="E18" s="1445" t="s">
        <v>359</v>
      </c>
      <c r="F18" s="1444" t="s">
        <v>359</v>
      </c>
      <c r="G18" s="1445" t="s">
        <v>359</v>
      </c>
      <c r="H18" s="1444" t="s">
        <v>359</v>
      </c>
      <c r="I18" s="1445" t="s">
        <v>359</v>
      </c>
      <c r="J18" s="1444" t="s">
        <v>359</v>
      </c>
      <c r="K18" s="1445" t="s">
        <v>359</v>
      </c>
      <c r="L18" s="1445" t="s">
        <v>359</v>
      </c>
      <c r="M18" s="1739" t="s">
        <v>359</v>
      </c>
    </row>
    <row r="19" spans="1:13" ht="15.6" customHeight="1">
      <c r="A19" s="5953"/>
      <c r="B19" s="5719"/>
      <c r="C19" s="2094" t="s">
        <v>2342</v>
      </c>
      <c r="D19" s="1476" t="s">
        <v>359</v>
      </c>
      <c r="E19" s="1445" t="s">
        <v>2343</v>
      </c>
      <c r="F19" s="1476" t="s">
        <v>359</v>
      </c>
      <c r="G19" s="1445" t="s">
        <v>2344</v>
      </c>
      <c r="H19" s="1476" t="s">
        <v>359</v>
      </c>
      <c r="I19" s="1445" t="s">
        <v>2345</v>
      </c>
      <c r="J19" s="3574" t="s">
        <v>2441</v>
      </c>
      <c r="K19" s="1445" t="s">
        <v>359</v>
      </c>
      <c r="L19" s="1445" t="s">
        <v>359</v>
      </c>
      <c r="M19" s="1739" t="s">
        <v>359</v>
      </c>
    </row>
    <row r="20" spans="1:13" ht="15.6" customHeight="1">
      <c r="A20" s="5953"/>
      <c r="B20" s="5719"/>
      <c r="C20" s="2094" t="s">
        <v>2346</v>
      </c>
      <c r="D20" s="1476" t="s">
        <v>359</v>
      </c>
      <c r="E20" s="1445" t="s">
        <v>2347</v>
      </c>
      <c r="F20" s="1476" t="s">
        <v>359</v>
      </c>
      <c r="G20" s="1445" t="s">
        <v>2348</v>
      </c>
      <c r="H20" s="1476" t="s">
        <v>359</v>
      </c>
      <c r="I20" s="1445" t="s">
        <v>359</v>
      </c>
      <c r="J20" s="1445" t="s">
        <v>359</v>
      </c>
      <c r="K20" s="1445" t="s">
        <v>359</v>
      </c>
      <c r="L20" s="1445" t="s">
        <v>359</v>
      </c>
      <c r="M20" s="1739" t="s">
        <v>359</v>
      </c>
    </row>
    <row r="21" spans="1:13" ht="15.6" customHeight="1">
      <c r="A21" s="5953"/>
      <c r="B21" s="5719"/>
      <c r="C21" s="2094" t="s">
        <v>2349</v>
      </c>
      <c r="D21" s="1476" t="s">
        <v>359</v>
      </c>
      <c r="E21" s="1445" t="s">
        <v>2350</v>
      </c>
      <c r="F21" s="1476" t="s">
        <v>359</v>
      </c>
      <c r="G21" s="1445" t="s">
        <v>359</v>
      </c>
      <c r="H21" s="1445" t="s">
        <v>359</v>
      </c>
      <c r="I21" s="1445" t="s">
        <v>359</v>
      </c>
      <c r="J21" s="1445" t="s">
        <v>359</v>
      </c>
      <c r="K21" s="1445" t="s">
        <v>359</v>
      </c>
      <c r="L21" s="1445" t="s">
        <v>359</v>
      </c>
      <c r="M21" s="1739" t="s">
        <v>359</v>
      </c>
    </row>
    <row r="22" spans="1:13" ht="15.6" customHeight="1">
      <c r="A22" s="5953"/>
      <c r="B22" s="5719"/>
      <c r="C22" s="2094" t="s">
        <v>105</v>
      </c>
      <c r="D22" s="1476" t="s">
        <v>359</v>
      </c>
      <c r="E22" s="1445" t="s">
        <v>2352</v>
      </c>
      <c r="F22" s="6442"/>
      <c r="G22" s="6442"/>
      <c r="H22" s="1444" t="s">
        <v>359</v>
      </c>
      <c r="I22" s="1444" t="s">
        <v>359</v>
      </c>
      <c r="J22" s="1444" t="s">
        <v>359</v>
      </c>
      <c r="K22" s="1444" t="s">
        <v>359</v>
      </c>
      <c r="L22" s="1444" t="s">
        <v>359</v>
      </c>
      <c r="M22" s="1741" t="s">
        <v>359</v>
      </c>
    </row>
    <row r="23" spans="1:13" ht="15.6" customHeight="1">
      <c r="A23" s="5953"/>
      <c r="B23" s="6438"/>
      <c r="C23" s="2088" t="s">
        <v>359</v>
      </c>
      <c r="D23" s="1444" t="s">
        <v>359</v>
      </c>
      <c r="E23" s="1444" t="s">
        <v>359</v>
      </c>
      <c r="F23" s="1444" t="s">
        <v>359</v>
      </c>
      <c r="G23" s="1444" t="s">
        <v>359</v>
      </c>
      <c r="H23" s="1444" t="s">
        <v>359</v>
      </c>
      <c r="I23" s="1444" t="s">
        <v>359</v>
      </c>
      <c r="J23" s="1444" t="s">
        <v>359</v>
      </c>
      <c r="K23" s="1444" t="s">
        <v>359</v>
      </c>
      <c r="L23" s="1444" t="s">
        <v>359</v>
      </c>
      <c r="M23" s="1741" t="s">
        <v>359</v>
      </c>
    </row>
    <row r="24" spans="1:13" ht="15.6" customHeight="1">
      <c r="A24" s="5953"/>
      <c r="B24" s="5719" t="s">
        <v>2354</v>
      </c>
      <c r="C24" s="2094" t="s">
        <v>359</v>
      </c>
      <c r="D24" s="1445" t="s">
        <v>359</v>
      </c>
      <c r="E24" s="1445" t="s">
        <v>359</v>
      </c>
      <c r="F24" s="1445" t="s">
        <v>359</v>
      </c>
      <c r="G24" s="1445" t="s">
        <v>359</v>
      </c>
      <c r="H24" s="1445" t="s">
        <v>359</v>
      </c>
      <c r="I24" s="1445" t="s">
        <v>359</v>
      </c>
      <c r="J24" s="1445" t="s">
        <v>359</v>
      </c>
      <c r="K24" s="1445" t="s">
        <v>359</v>
      </c>
      <c r="L24" s="1445" t="s">
        <v>359</v>
      </c>
      <c r="M24" s="1739" t="s">
        <v>359</v>
      </c>
    </row>
    <row r="25" spans="1:13" ht="15.6" customHeight="1">
      <c r="A25" s="5953"/>
      <c r="B25" s="5719"/>
      <c r="C25" s="2094" t="s">
        <v>2355</v>
      </c>
      <c r="D25" s="1477" t="s">
        <v>359</v>
      </c>
      <c r="E25" s="1445" t="s">
        <v>359</v>
      </c>
      <c r="F25" s="1445" t="s">
        <v>2356</v>
      </c>
      <c r="G25" s="1477" t="s">
        <v>359</v>
      </c>
      <c r="H25" s="1445" t="s">
        <v>359</v>
      </c>
      <c r="I25" s="1445" t="s">
        <v>2357</v>
      </c>
      <c r="J25" s="1477" t="s">
        <v>2441</v>
      </c>
      <c r="K25" s="1445" t="s">
        <v>359</v>
      </c>
      <c r="L25" s="1445" t="s">
        <v>359</v>
      </c>
      <c r="M25" s="1739" t="s">
        <v>359</v>
      </c>
    </row>
    <row r="26" spans="1:13" ht="15.6" customHeight="1">
      <c r="A26" s="5953"/>
      <c r="B26" s="5719"/>
      <c r="C26" s="2094" t="s">
        <v>2358</v>
      </c>
      <c r="D26" s="1476" t="s">
        <v>359</v>
      </c>
      <c r="E26" s="1445" t="s">
        <v>359</v>
      </c>
      <c r="F26" s="1445" t="s">
        <v>2359</v>
      </c>
      <c r="G26" s="1476" t="s">
        <v>359</v>
      </c>
      <c r="H26" s="1445" t="s">
        <v>359</v>
      </c>
      <c r="I26" s="1445" t="s">
        <v>359</v>
      </c>
      <c r="J26" s="1445" t="s">
        <v>359</v>
      </c>
      <c r="K26" s="1445" t="s">
        <v>359</v>
      </c>
      <c r="L26" s="1445" t="s">
        <v>359</v>
      </c>
      <c r="M26" s="1739" t="s">
        <v>359</v>
      </c>
    </row>
    <row r="27" spans="1:13" ht="15.6" customHeight="1">
      <c r="A27" s="5953"/>
      <c r="B27" s="6438"/>
      <c r="C27" s="2088" t="s">
        <v>359</v>
      </c>
      <c r="D27" s="1444" t="s">
        <v>359</v>
      </c>
      <c r="E27" s="1444" t="s">
        <v>359</v>
      </c>
      <c r="F27" s="1444" t="s">
        <v>359</v>
      </c>
      <c r="G27" s="1444" t="s">
        <v>359</v>
      </c>
      <c r="H27" s="1444" t="s">
        <v>359</v>
      </c>
      <c r="I27" s="1444" t="s">
        <v>359</v>
      </c>
      <c r="J27" s="1444" t="s">
        <v>359</v>
      </c>
      <c r="K27" s="1444" t="s">
        <v>359</v>
      </c>
      <c r="L27" s="1444" t="s">
        <v>359</v>
      </c>
      <c r="M27" s="1741" t="s">
        <v>359</v>
      </c>
    </row>
    <row r="28" spans="1:13" ht="15.6" customHeight="1">
      <c r="A28" s="5953"/>
      <c r="B28" s="6082" t="s">
        <v>2360</v>
      </c>
      <c r="C28" s="2094" t="s">
        <v>359</v>
      </c>
      <c r="D28" s="1445" t="s">
        <v>359</v>
      </c>
      <c r="E28" s="1445" t="s">
        <v>359</v>
      </c>
      <c r="F28" s="1445" t="s">
        <v>359</v>
      </c>
      <c r="G28" s="1445" t="s">
        <v>359</v>
      </c>
      <c r="H28" s="1445" t="s">
        <v>359</v>
      </c>
      <c r="I28" s="1445" t="s">
        <v>359</v>
      </c>
      <c r="J28" s="1445" t="s">
        <v>359</v>
      </c>
      <c r="K28" s="1445" t="s">
        <v>359</v>
      </c>
      <c r="L28" s="1445" t="s">
        <v>359</v>
      </c>
      <c r="M28" s="1739" t="s">
        <v>359</v>
      </c>
    </row>
    <row r="29" spans="1:13" ht="31.35" customHeight="1">
      <c r="A29" s="5953"/>
      <c r="B29" s="6083"/>
      <c r="C29" s="2095" t="s">
        <v>2361</v>
      </c>
      <c r="D29" s="1617" t="s">
        <v>437</v>
      </c>
      <c r="E29" s="1445" t="s">
        <v>359</v>
      </c>
      <c r="F29" s="1445" t="s">
        <v>2362</v>
      </c>
      <c r="G29" s="1477" t="s">
        <v>437</v>
      </c>
      <c r="H29" s="1445" t="s">
        <v>359</v>
      </c>
      <c r="I29" s="1445" t="s">
        <v>2363</v>
      </c>
      <c r="J29" s="3389"/>
      <c r="K29" s="4690" t="s">
        <v>359</v>
      </c>
      <c r="L29" s="3375" t="s">
        <v>359</v>
      </c>
      <c r="M29" s="1739" t="s">
        <v>359</v>
      </c>
    </row>
    <row r="30" spans="1:13" ht="15.6" customHeight="1">
      <c r="A30" s="5953"/>
      <c r="B30" s="6084"/>
      <c r="C30" s="2088" t="s">
        <v>359</v>
      </c>
      <c r="D30" s="1444" t="s">
        <v>359</v>
      </c>
      <c r="E30" s="1444" t="s">
        <v>359</v>
      </c>
      <c r="F30" s="1444" t="s">
        <v>359</v>
      </c>
      <c r="G30" s="1444" t="s">
        <v>359</v>
      </c>
      <c r="H30" s="1444" t="s">
        <v>359</v>
      </c>
      <c r="I30" s="1444" t="s">
        <v>359</v>
      </c>
      <c r="J30" s="1444" t="s">
        <v>359</v>
      </c>
      <c r="K30" s="1444" t="s">
        <v>359</v>
      </c>
      <c r="L30" s="1444" t="s">
        <v>359</v>
      </c>
      <c r="M30" s="1741" t="s">
        <v>359</v>
      </c>
    </row>
    <row r="31" spans="1:13" ht="15.6" customHeight="1">
      <c r="A31" s="5953"/>
      <c r="B31" s="5719" t="s">
        <v>2364</v>
      </c>
      <c r="C31" s="2333" t="s">
        <v>359</v>
      </c>
      <c r="D31" s="3554" t="s">
        <v>359</v>
      </c>
      <c r="E31" s="3554" t="s">
        <v>359</v>
      </c>
      <c r="F31" s="3554" t="s">
        <v>359</v>
      </c>
      <c r="G31" s="3554" t="s">
        <v>359</v>
      </c>
      <c r="H31" s="3554" t="s">
        <v>359</v>
      </c>
      <c r="I31" s="3554" t="s">
        <v>359</v>
      </c>
      <c r="J31" s="3554" t="s">
        <v>359</v>
      </c>
      <c r="K31" s="3554" t="s">
        <v>359</v>
      </c>
      <c r="L31" s="1445" t="s">
        <v>359</v>
      </c>
      <c r="M31" s="1739" t="s">
        <v>359</v>
      </c>
    </row>
    <row r="32" spans="1:13" ht="15.6" customHeight="1">
      <c r="A32" s="5953"/>
      <c r="B32" s="5719"/>
      <c r="C32" s="2094" t="s">
        <v>2365</v>
      </c>
      <c r="D32" s="3669">
        <v>2023</v>
      </c>
      <c r="E32" s="3554" t="s">
        <v>359</v>
      </c>
      <c r="F32" s="1445" t="s">
        <v>2366</v>
      </c>
      <c r="G32" s="1477">
        <v>2038</v>
      </c>
      <c r="H32" s="3554" t="s">
        <v>359</v>
      </c>
      <c r="I32" s="1445" t="s">
        <v>359</v>
      </c>
      <c r="J32" s="3554" t="s">
        <v>359</v>
      </c>
      <c r="K32" s="3554" t="s">
        <v>359</v>
      </c>
      <c r="L32" s="1445" t="s">
        <v>359</v>
      </c>
      <c r="M32" s="1739" t="s">
        <v>359</v>
      </c>
    </row>
    <row r="33" spans="1:13" ht="15.6" customHeight="1">
      <c r="A33" s="5953"/>
      <c r="B33" s="6438"/>
      <c r="C33" s="2088" t="s">
        <v>359</v>
      </c>
      <c r="D33" s="1444" t="s">
        <v>359</v>
      </c>
      <c r="E33" s="3558" t="s">
        <v>359</v>
      </c>
      <c r="F33" s="1444" t="s">
        <v>359</v>
      </c>
      <c r="G33" s="3558" t="s">
        <v>359</v>
      </c>
      <c r="H33" s="3558" t="s">
        <v>359</v>
      </c>
      <c r="I33" s="1444" t="s">
        <v>359</v>
      </c>
      <c r="J33" s="3558" t="s">
        <v>359</v>
      </c>
      <c r="K33" s="3558" t="s">
        <v>359</v>
      </c>
      <c r="L33" s="1444" t="s">
        <v>359</v>
      </c>
      <c r="M33" s="1741" t="s">
        <v>359</v>
      </c>
    </row>
    <row r="34" spans="1:13" ht="15.6" customHeight="1">
      <c r="A34" s="5953"/>
      <c r="B34" s="5719" t="s">
        <v>2367</v>
      </c>
      <c r="C34" s="2094" t="s">
        <v>359</v>
      </c>
      <c r="D34" s="1445" t="s">
        <v>359</v>
      </c>
      <c r="E34" s="1445" t="s">
        <v>359</v>
      </c>
      <c r="F34" s="1445" t="s">
        <v>359</v>
      </c>
      <c r="G34" s="1445" t="s">
        <v>359</v>
      </c>
      <c r="H34" s="1445" t="s">
        <v>359</v>
      </c>
      <c r="I34" s="1445" t="s">
        <v>359</v>
      </c>
      <c r="J34" s="1445" t="s">
        <v>359</v>
      </c>
      <c r="K34" s="1445" t="s">
        <v>359</v>
      </c>
      <c r="L34" s="1445" t="s">
        <v>359</v>
      </c>
      <c r="M34" s="1739" t="s">
        <v>359</v>
      </c>
    </row>
    <row r="35" spans="1:13" ht="15.6" customHeight="1">
      <c r="A35" s="5953"/>
      <c r="B35" s="5719"/>
      <c r="C35" s="2094" t="s">
        <v>359</v>
      </c>
      <c r="D35" s="1445" t="s">
        <v>359</v>
      </c>
      <c r="E35" s="1445" t="s">
        <v>359</v>
      </c>
      <c r="F35" s="3553" t="s">
        <v>2368</v>
      </c>
      <c r="G35" s="3554">
        <v>2023</v>
      </c>
      <c r="H35" s="3553" t="s">
        <v>2369</v>
      </c>
      <c r="I35" s="3554">
        <v>2024</v>
      </c>
      <c r="J35" s="3554" t="s">
        <v>2370</v>
      </c>
      <c r="K35" s="3554">
        <v>2025</v>
      </c>
      <c r="L35" s="3554" t="s">
        <v>2371</v>
      </c>
      <c r="M35" s="3555">
        <v>2026</v>
      </c>
    </row>
    <row r="36" spans="1:13" ht="15.6" customHeight="1">
      <c r="A36" s="5953"/>
      <c r="B36" s="5719"/>
      <c r="C36" s="2094" t="s">
        <v>359</v>
      </c>
      <c r="D36" s="3389" t="s">
        <v>359</v>
      </c>
      <c r="E36" s="3375" t="s">
        <v>359</v>
      </c>
      <c r="F36" s="3560">
        <v>20000</v>
      </c>
      <c r="G36" s="3375" t="s">
        <v>359</v>
      </c>
      <c r="H36" s="3556">
        <v>20400</v>
      </c>
      <c r="I36" s="3375" t="s">
        <v>359</v>
      </c>
      <c r="J36" s="3556">
        <v>20808</v>
      </c>
      <c r="K36" s="3375" t="s">
        <v>359</v>
      </c>
      <c r="L36" s="3556">
        <v>21224</v>
      </c>
      <c r="M36" s="3373" t="s">
        <v>359</v>
      </c>
    </row>
    <row r="37" spans="1:13" ht="15.6" customHeight="1">
      <c r="A37" s="5953"/>
      <c r="B37" s="5719"/>
      <c r="C37" s="2094" t="s">
        <v>359</v>
      </c>
      <c r="D37" s="3554" t="s">
        <v>2372</v>
      </c>
      <c r="E37" s="3554">
        <v>2027</v>
      </c>
      <c r="F37" s="3554" t="s">
        <v>2373</v>
      </c>
      <c r="G37" s="3554">
        <v>2028</v>
      </c>
      <c r="H37" s="3554" t="s">
        <v>2374</v>
      </c>
      <c r="I37" s="3554">
        <v>2029</v>
      </c>
      <c r="J37" s="3554" t="s">
        <v>2375</v>
      </c>
      <c r="K37" s="3554">
        <v>2030</v>
      </c>
      <c r="L37" s="3554" t="s">
        <v>2376</v>
      </c>
      <c r="M37" s="3555">
        <v>2031</v>
      </c>
    </row>
    <row r="38" spans="1:13" ht="15.6" customHeight="1">
      <c r="A38" s="5953"/>
      <c r="B38" s="5719"/>
      <c r="C38" s="2094" t="s">
        <v>359</v>
      </c>
      <c r="D38" s="3557">
        <v>21649</v>
      </c>
      <c r="E38" s="3375" t="s">
        <v>359</v>
      </c>
      <c r="F38" s="3556">
        <v>22082</v>
      </c>
      <c r="G38" s="3375" t="s">
        <v>359</v>
      </c>
      <c r="H38" s="3556">
        <v>22523</v>
      </c>
      <c r="I38" s="3375" t="s">
        <v>359</v>
      </c>
      <c r="J38" s="3556">
        <v>22974</v>
      </c>
      <c r="K38" s="3375" t="s">
        <v>359</v>
      </c>
      <c r="L38" s="3556">
        <v>23433</v>
      </c>
      <c r="M38" s="3373" t="s">
        <v>359</v>
      </c>
    </row>
    <row r="39" spans="1:13" ht="15.6" customHeight="1">
      <c r="A39" s="5953"/>
      <c r="B39" s="5719"/>
      <c r="C39" s="2094" t="s">
        <v>359</v>
      </c>
      <c r="D39" s="3554" t="s">
        <v>2377</v>
      </c>
      <c r="E39" s="3554">
        <v>2032</v>
      </c>
      <c r="F39" s="3554" t="s">
        <v>2378</v>
      </c>
      <c r="G39" s="3554">
        <v>2033</v>
      </c>
      <c r="H39" s="3554" t="s">
        <v>2379</v>
      </c>
      <c r="I39" s="3554">
        <v>2034</v>
      </c>
      <c r="J39" s="3554" t="s">
        <v>2380</v>
      </c>
      <c r="K39" s="3554">
        <v>2035</v>
      </c>
      <c r="L39" s="3554" t="s">
        <v>2381</v>
      </c>
      <c r="M39" s="3555">
        <v>2036</v>
      </c>
    </row>
    <row r="40" spans="1:13" ht="15.6" customHeight="1">
      <c r="A40" s="5953"/>
      <c r="B40" s="5719"/>
      <c r="C40" s="2094" t="s">
        <v>359</v>
      </c>
      <c r="D40" s="3557">
        <v>23902</v>
      </c>
      <c r="E40" s="3375" t="s">
        <v>359</v>
      </c>
      <c r="F40" s="3556">
        <v>24380</v>
      </c>
      <c r="G40" s="3375" t="s">
        <v>359</v>
      </c>
      <c r="H40" s="3556">
        <v>24867</v>
      </c>
      <c r="I40" s="3375" t="s">
        <v>359</v>
      </c>
      <c r="J40" s="3556">
        <v>25365</v>
      </c>
      <c r="K40" s="3375" t="s">
        <v>359</v>
      </c>
      <c r="L40" s="3556">
        <v>25872</v>
      </c>
      <c r="M40" s="3373" t="s">
        <v>359</v>
      </c>
    </row>
    <row r="41" spans="1:13" ht="15.6" customHeight="1">
      <c r="A41" s="5953"/>
      <c r="B41" s="5719"/>
      <c r="C41" s="2094" t="s">
        <v>359</v>
      </c>
      <c r="D41" s="3558" t="s">
        <v>2382</v>
      </c>
      <c r="E41" s="3558">
        <v>2037</v>
      </c>
      <c r="F41" s="3558" t="s">
        <v>2383</v>
      </c>
      <c r="G41" s="3558">
        <v>2038</v>
      </c>
      <c r="H41" s="3558" t="s">
        <v>2384</v>
      </c>
      <c r="I41" s="1444" t="s">
        <v>359</v>
      </c>
      <c r="J41" s="1445" t="s">
        <v>359</v>
      </c>
      <c r="K41" s="1445" t="s">
        <v>359</v>
      </c>
      <c r="L41" s="1445" t="s">
        <v>359</v>
      </c>
      <c r="M41" s="1739" t="s">
        <v>359</v>
      </c>
    </row>
    <row r="42" spans="1:13" ht="15.6" customHeight="1">
      <c r="A42" s="5953"/>
      <c r="B42" s="5719"/>
      <c r="C42" s="2094" t="s">
        <v>359</v>
      </c>
      <c r="D42" s="3559">
        <v>26390</v>
      </c>
      <c r="E42" s="1472" t="s">
        <v>359</v>
      </c>
      <c r="F42" s="7646">
        <v>26917</v>
      </c>
      <c r="G42" s="6441"/>
      <c r="H42" s="7646">
        <v>372786</v>
      </c>
      <c r="I42" s="6441"/>
      <c r="J42" s="1445" t="s">
        <v>359</v>
      </c>
      <c r="K42" s="1445" t="s">
        <v>359</v>
      </c>
      <c r="L42" s="1445" t="s">
        <v>359</v>
      </c>
      <c r="M42" s="1739" t="s">
        <v>359</v>
      </c>
    </row>
    <row r="43" spans="1:13" ht="15.6" customHeight="1">
      <c r="A43" s="5953"/>
      <c r="B43" s="5719"/>
      <c r="C43" s="2088" t="s">
        <v>359</v>
      </c>
      <c r="D43" s="1444" t="s">
        <v>359</v>
      </c>
      <c r="E43" s="1444" t="s">
        <v>359</v>
      </c>
      <c r="F43" s="1444" t="s">
        <v>359</v>
      </c>
      <c r="G43" s="1444" t="s">
        <v>359</v>
      </c>
      <c r="H43" s="1444" t="s">
        <v>359</v>
      </c>
      <c r="I43" s="1444" t="s">
        <v>359</v>
      </c>
      <c r="J43" s="1444" t="s">
        <v>359</v>
      </c>
      <c r="K43" s="1444" t="s">
        <v>359</v>
      </c>
      <c r="L43" s="1444" t="s">
        <v>359</v>
      </c>
      <c r="M43" s="1741" t="s">
        <v>359</v>
      </c>
    </row>
    <row r="44" spans="1:13" ht="15.6" customHeight="1">
      <c r="A44" s="5953"/>
      <c r="B44" s="5724" t="s">
        <v>2385</v>
      </c>
      <c r="C44" s="2094" t="s">
        <v>359</v>
      </c>
      <c r="D44" s="1445" t="s">
        <v>359</v>
      </c>
      <c r="E44" s="1445" t="s">
        <v>359</v>
      </c>
      <c r="F44" s="1445" t="s">
        <v>359</v>
      </c>
      <c r="G44" s="1445" t="s">
        <v>359</v>
      </c>
      <c r="H44" s="1445" t="s">
        <v>359</v>
      </c>
      <c r="I44" s="1445" t="s">
        <v>359</v>
      </c>
      <c r="J44" s="1445" t="s">
        <v>359</v>
      </c>
      <c r="K44" s="1445" t="s">
        <v>359</v>
      </c>
      <c r="L44" s="1445" t="s">
        <v>359</v>
      </c>
      <c r="M44" s="1739" t="s">
        <v>359</v>
      </c>
    </row>
    <row r="45" spans="1:13" ht="15.6" customHeight="1">
      <c r="A45" s="5953"/>
      <c r="B45" s="5719"/>
      <c r="C45" s="2094" t="s">
        <v>359</v>
      </c>
      <c r="D45" s="1445" t="s">
        <v>93</v>
      </c>
      <c r="E45" s="1444" t="s">
        <v>95</v>
      </c>
      <c r="F45" s="6443" t="s">
        <v>2386</v>
      </c>
      <c r="G45" s="6341"/>
      <c r="H45" s="6444"/>
      <c r="I45" s="6444"/>
      <c r="J45" s="6445"/>
      <c r="K45" s="1445" t="s">
        <v>2387</v>
      </c>
      <c r="L45" s="6341" t="s">
        <v>359</v>
      </c>
      <c r="M45" s="6484"/>
    </row>
    <row r="46" spans="1:13" ht="15.6" customHeight="1">
      <c r="A46" s="5953"/>
      <c r="B46" s="5719"/>
      <c r="C46" s="2094" t="s">
        <v>359</v>
      </c>
      <c r="D46" s="1477"/>
      <c r="E46" s="1472" t="s">
        <v>2351</v>
      </c>
      <c r="F46" s="6443"/>
      <c r="G46" s="6343"/>
      <c r="H46" s="6442"/>
      <c r="I46" s="6442"/>
      <c r="J46" s="6446"/>
      <c r="K46" s="1445" t="s">
        <v>359</v>
      </c>
      <c r="L46" s="6343"/>
      <c r="M46" s="6489"/>
    </row>
    <row r="47" spans="1:13" ht="15.6" customHeight="1">
      <c r="A47" s="5953"/>
      <c r="B47" s="6438"/>
      <c r="C47" s="2094" t="s">
        <v>359</v>
      </c>
      <c r="D47" s="1445" t="s">
        <v>359</v>
      </c>
      <c r="E47" s="1445" t="s">
        <v>359</v>
      </c>
      <c r="F47" s="1445" t="s">
        <v>359</v>
      </c>
      <c r="G47" s="1445" t="s">
        <v>359</v>
      </c>
      <c r="H47" s="1445" t="s">
        <v>359</v>
      </c>
      <c r="I47" s="1445" t="s">
        <v>359</v>
      </c>
      <c r="J47" s="1445" t="s">
        <v>359</v>
      </c>
      <c r="K47" s="1445" t="s">
        <v>359</v>
      </c>
      <c r="L47" s="1445" t="s">
        <v>359</v>
      </c>
      <c r="M47" s="1739" t="s">
        <v>359</v>
      </c>
    </row>
    <row r="48" spans="1:13" ht="31.35" customHeight="1">
      <c r="A48" s="5953"/>
      <c r="B48" s="2332" t="s">
        <v>2388</v>
      </c>
      <c r="C48" s="7372" t="s">
        <v>2944</v>
      </c>
      <c r="D48" s="6073"/>
      <c r="E48" s="6073"/>
      <c r="F48" s="6073"/>
      <c r="G48" s="6073"/>
      <c r="H48" s="6073"/>
      <c r="I48" s="6073"/>
      <c r="J48" s="6073"/>
      <c r="K48" s="6073"/>
      <c r="L48" s="6073"/>
      <c r="M48" s="6074"/>
    </row>
    <row r="49" spans="1:13" ht="15.6" customHeight="1">
      <c r="A49" s="5953"/>
      <c r="B49" s="2098" t="s">
        <v>2390</v>
      </c>
      <c r="C49" s="6467" t="s">
        <v>2945</v>
      </c>
      <c r="D49" s="6442"/>
      <c r="E49" s="6442"/>
      <c r="F49" s="6442"/>
      <c r="G49" s="6442"/>
      <c r="H49" s="6442"/>
      <c r="I49" s="6442"/>
      <c r="J49" s="6442"/>
      <c r="K49" s="6442"/>
      <c r="L49" s="6442"/>
      <c r="M49" s="6489"/>
    </row>
    <row r="50" spans="1:13" ht="15.6" customHeight="1">
      <c r="A50" s="5953"/>
      <c r="B50" s="2098" t="s">
        <v>2392</v>
      </c>
      <c r="C50" s="2088">
        <v>30</v>
      </c>
      <c r="D50" s="1444" t="s">
        <v>359</v>
      </c>
      <c r="E50" s="1444" t="s">
        <v>359</v>
      </c>
      <c r="F50" s="1444" t="s">
        <v>359</v>
      </c>
      <c r="G50" s="1444" t="s">
        <v>359</v>
      </c>
      <c r="H50" s="1444" t="s">
        <v>359</v>
      </c>
      <c r="I50" s="1444" t="s">
        <v>359</v>
      </c>
      <c r="J50" s="1444" t="s">
        <v>359</v>
      </c>
      <c r="K50" s="1444" t="s">
        <v>359</v>
      </c>
      <c r="L50" s="1444" t="s">
        <v>359</v>
      </c>
      <c r="M50" s="1741" t="s">
        <v>359</v>
      </c>
    </row>
    <row r="51" spans="1:13" ht="15.6" customHeight="1">
      <c r="A51" s="5953"/>
      <c r="B51" s="2098" t="s">
        <v>2393</v>
      </c>
      <c r="C51" s="4700" t="s">
        <v>437</v>
      </c>
      <c r="D51" s="1444" t="s">
        <v>359</v>
      </c>
      <c r="E51" s="1444" t="s">
        <v>359</v>
      </c>
      <c r="F51" s="1444" t="s">
        <v>359</v>
      </c>
      <c r="G51" s="1444" t="s">
        <v>359</v>
      </c>
      <c r="H51" s="1444" t="s">
        <v>359</v>
      </c>
      <c r="I51" s="1444" t="s">
        <v>359</v>
      </c>
      <c r="J51" s="1444" t="s">
        <v>359</v>
      </c>
      <c r="K51" s="1444" t="s">
        <v>359</v>
      </c>
      <c r="L51" s="1444" t="s">
        <v>359</v>
      </c>
      <c r="M51" s="1741" t="s">
        <v>359</v>
      </c>
    </row>
    <row r="52" spans="1:13" ht="15.6" customHeight="1">
      <c r="A52" s="5945" t="s">
        <v>2394</v>
      </c>
      <c r="B52" s="2098" t="s">
        <v>2395</v>
      </c>
      <c r="C52" s="7383" t="s">
        <v>2316</v>
      </c>
      <c r="D52" s="6380"/>
      <c r="E52" s="6380"/>
      <c r="F52" s="6380"/>
      <c r="G52" s="6380"/>
      <c r="H52" s="6380"/>
      <c r="I52" s="6380"/>
      <c r="J52" s="6380"/>
      <c r="K52" s="6380"/>
      <c r="L52" s="6380"/>
      <c r="M52" s="7384"/>
    </row>
    <row r="53" spans="1:13" ht="15.6" customHeight="1">
      <c r="A53" s="5946"/>
      <c r="B53" s="2098" t="s">
        <v>2396</v>
      </c>
      <c r="C53" s="7383" t="s">
        <v>2946</v>
      </c>
      <c r="D53" s="6380"/>
      <c r="E53" s="6380"/>
      <c r="F53" s="6380"/>
      <c r="G53" s="6380"/>
      <c r="H53" s="6380"/>
      <c r="I53" s="6380"/>
      <c r="J53" s="6380"/>
      <c r="K53" s="6380"/>
      <c r="L53" s="6380"/>
      <c r="M53" s="7384"/>
    </row>
    <row r="54" spans="1:13" ht="15.6" customHeight="1">
      <c r="A54" s="5946"/>
      <c r="B54" s="2098" t="s">
        <v>2398</v>
      </c>
      <c r="C54" s="7383" t="s">
        <v>89</v>
      </c>
      <c r="D54" s="6380"/>
      <c r="E54" s="6380"/>
      <c r="F54" s="6380"/>
      <c r="G54" s="6380"/>
      <c r="H54" s="6380"/>
      <c r="I54" s="6380"/>
      <c r="J54" s="6380"/>
      <c r="K54" s="6380"/>
      <c r="L54" s="6380"/>
      <c r="M54" s="7384"/>
    </row>
    <row r="55" spans="1:13" ht="15.6" customHeight="1">
      <c r="A55" s="5946"/>
      <c r="B55" s="2098" t="s">
        <v>2399</v>
      </c>
      <c r="C55" s="7383" t="s">
        <v>548</v>
      </c>
      <c r="D55" s="6380"/>
      <c r="E55" s="6380"/>
      <c r="F55" s="6380"/>
      <c r="G55" s="6380"/>
      <c r="H55" s="6380"/>
      <c r="I55" s="6380"/>
      <c r="J55" s="6380"/>
      <c r="K55" s="6380"/>
      <c r="L55" s="6380"/>
      <c r="M55" s="7384"/>
    </row>
    <row r="56" spans="1:13" ht="15.6" customHeight="1">
      <c r="A56" s="5946"/>
      <c r="B56" s="2098" t="s">
        <v>2400</v>
      </c>
      <c r="C56" s="7642" t="s">
        <v>2937</v>
      </c>
      <c r="D56" s="7643"/>
      <c r="E56" s="7643"/>
      <c r="F56" s="7643"/>
      <c r="G56" s="7643"/>
      <c r="H56" s="7643"/>
      <c r="I56" s="7643"/>
      <c r="J56" s="7643"/>
      <c r="K56" s="7643"/>
      <c r="L56" s="7643"/>
      <c r="M56" s="7644"/>
    </row>
    <row r="57" spans="1:13" ht="15.6" customHeight="1" thickBot="1">
      <c r="A57" s="7645"/>
      <c r="B57" s="2098" t="s">
        <v>2401</v>
      </c>
      <c r="C57" s="7383">
        <v>3165342276</v>
      </c>
      <c r="D57" s="6380"/>
      <c r="E57" s="6380"/>
      <c r="F57" s="6380"/>
      <c r="G57" s="6380"/>
      <c r="H57" s="6380"/>
      <c r="I57" s="6380"/>
      <c r="J57" s="6380"/>
      <c r="K57" s="6380"/>
      <c r="L57" s="6380"/>
      <c r="M57" s="7384"/>
    </row>
    <row r="58" spans="1:13" ht="15.6" customHeight="1">
      <c r="A58" s="5945" t="s">
        <v>2402</v>
      </c>
      <c r="B58" s="2098" t="s">
        <v>2403</v>
      </c>
      <c r="C58" s="6142" t="s">
        <v>2947</v>
      </c>
      <c r="D58" s="6143"/>
      <c r="E58" s="6143"/>
      <c r="F58" s="6143"/>
      <c r="G58" s="6143"/>
      <c r="H58" s="6143"/>
      <c r="I58" s="6143"/>
      <c r="J58" s="6143"/>
      <c r="K58" s="6143"/>
      <c r="L58" s="6143"/>
      <c r="M58" s="6144"/>
    </row>
    <row r="59" spans="1:13" ht="15.6" customHeight="1">
      <c r="A59" s="5946"/>
      <c r="B59" s="2098" t="s">
        <v>2404</v>
      </c>
      <c r="C59" s="7383" t="s">
        <v>2405</v>
      </c>
      <c r="D59" s="6380"/>
      <c r="E59" s="6380"/>
      <c r="F59" s="6380"/>
      <c r="G59" s="6380"/>
      <c r="H59" s="6380"/>
      <c r="I59" s="6380"/>
      <c r="J59" s="6380"/>
      <c r="K59" s="6380"/>
      <c r="L59" s="6380"/>
      <c r="M59" s="7384"/>
    </row>
    <row r="60" spans="1:13" ht="36" customHeight="1" thickBot="1">
      <c r="A60" s="5946"/>
      <c r="B60" s="2098" t="s">
        <v>244</v>
      </c>
      <c r="C60" s="6771" t="s">
        <v>89</v>
      </c>
      <c r="D60" s="6772"/>
      <c r="E60" s="6772"/>
      <c r="F60" s="6772"/>
      <c r="G60" s="6772"/>
      <c r="H60" s="6772"/>
      <c r="I60" s="6772"/>
      <c r="J60" s="6772"/>
      <c r="K60" s="6772"/>
      <c r="L60" s="6772"/>
      <c r="M60" s="6773"/>
    </row>
    <row r="61" spans="1:13" ht="15.6" customHeight="1" thickBot="1">
      <c r="A61" s="1734" t="s">
        <v>2406</v>
      </c>
      <c r="B61" s="2516" t="s">
        <v>359</v>
      </c>
      <c r="C61" s="6145" t="s">
        <v>359</v>
      </c>
      <c r="D61" s="6146"/>
      <c r="E61" s="6146"/>
      <c r="F61" s="6146"/>
      <c r="G61" s="6146"/>
      <c r="H61" s="6146"/>
      <c r="I61" s="6146"/>
      <c r="J61" s="6146"/>
      <c r="K61" s="6146"/>
      <c r="L61" s="6146"/>
      <c r="M61" s="6147"/>
    </row>
  </sheetData>
  <mergeCells count="53">
    <mergeCell ref="I7:M7"/>
    <mergeCell ref="C14:D14"/>
    <mergeCell ref="C61:M61"/>
    <mergeCell ref="F14:M14"/>
    <mergeCell ref="I10:J10"/>
    <mergeCell ref="F8:G9"/>
    <mergeCell ref="I8:J9"/>
    <mergeCell ref="C60:M60"/>
    <mergeCell ref="L8:M9"/>
    <mergeCell ref="C8:D9"/>
    <mergeCell ref="C10:D10"/>
    <mergeCell ref="F10:G10"/>
    <mergeCell ref="C11:M11"/>
    <mergeCell ref="L10:M10"/>
    <mergeCell ref="C12:M12"/>
    <mergeCell ref="C13:M13"/>
    <mergeCell ref="A15:A51"/>
    <mergeCell ref="C15:M15"/>
    <mergeCell ref="C16:M16"/>
    <mergeCell ref="B17:B23"/>
    <mergeCell ref="B24:B27"/>
    <mergeCell ref="B31:B33"/>
    <mergeCell ref="B34:B43"/>
    <mergeCell ref="F42:G42"/>
    <mergeCell ref="H42:I42"/>
    <mergeCell ref="B44:B47"/>
    <mergeCell ref="L45:M46"/>
    <mergeCell ref="C48:M48"/>
    <mergeCell ref="B28:B30"/>
    <mergeCell ref="C49:M49"/>
    <mergeCell ref="F45:F46"/>
    <mergeCell ref="G45:J46"/>
    <mergeCell ref="B1:M1"/>
    <mergeCell ref="C3:M3"/>
    <mergeCell ref="A58:A60"/>
    <mergeCell ref="C58:M58"/>
    <mergeCell ref="C59:M59"/>
    <mergeCell ref="C52:M52"/>
    <mergeCell ref="C53:M53"/>
    <mergeCell ref="C54:M54"/>
    <mergeCell ref="C55:M55"/>
    <mergeCell ref="C56:M56"/>
    <mergeCell ref="C57:M57"/>
    <mergeCell ref="A2:A14"/>
    <mergeCell ref="C7:D7"/>
    <mergeCell ref="F22:G22"/>
    <mergeCell ref="A52:A57"/>
    <mergeCell ref="B8:B10"/>
    <mergeCell ref="C5:I5"/>
    <mergeCell ref="C6:I6"/>
    <mergeCell ref="C2:M2"/>
    <mergeCell ref="I4:M4"/>
    <mergeCell ref="D4:E4"/>
  </mergeCells>
  <hyperlinks>
    <hyperlink ref="C56" r:id="rId1"/>
    <hyperlink ref="A1" r:id="rId2"/>
  </hyperlinks>
  <pageMargins left="0.7" right="0.7" top="0.75" bottom="0.75" header="0.51180555555555496" footer="0.51180555555555496"/>
  <pageSetup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DEA0A0"/>
  </sheetPr>
  <dimension ref="A1:M62"/>
  <sheetViews>
    <sheetView zoomScale="65" zoomScaleNormal="65" workbookViewId="0">
      <selection activeCell="B1" sqref="B1"/>
    </sheetView>
  </sheetViews>
  <sheetFormatPr baseColWidth="10" defaultColWidth="9.140625" defaultRowHeight="15.75"/>
  <cols>
    <col min="1" max="1" width="25.140625" style="190" customWidth="1"/>
    <col min="2" max="2" width="22.42578125" customWidth="1"/>
    <col min="3" max="3" width="10.7109375" customWidth="1"/>
    <col min="5" max="5" width="14.140625" customWidth="1"/>
    <col min="6" max="6" width="10.42578125" customWidth="1"/>
    <col min="7" max="7" width="11" customWidth="1"/>
  </cols>
  <sheetData>
    <row r="1" spans="1:13" ht="47.25">
      <c r="A1" s="39"/>
      <c r="B1" s="197" t="s">
        <v>2948</v>
      </c>
      <c r="C1" s="7668"/>
      <c r="D1" s="7668"/>
      <c r="E1" s="7668"/>
      <c r="F1" s="7668"/>
      <c r="G1" s="7668"/>
      <c r="H1" s="7668"/>
      <c r="I1" s="7668"/>
      <c r="J1" s="7668"/>
      <c r="K1" s="7668"/>
      <c r="L1" s="7668"/>
      <c r="M1" s="7668"/>
    </row>
    <row r="2" spans="1:13" ht="15.75" customHeight="1">
      <c r="A2" s="7669" t="s">
        <v>2329</v>
      </c>
      <c r="B2" s="198" t="s">
        <v>2330</v>
      </c>
      <c r="C2" s="7659"/>
      <c r="D2" s="7659"/>
      <c r="E2" s="7659"/>
      <c r="F2" s="7659"/>
      <c r="G2" s="7659"/>
      <c r="H2" s="7659"/>
      <c r="I2" s="7659"/>
      <c r="J2" s="7659"/>
      <c r="K2" s="7659"/>
      <c r="L2" s="7659"/>
      <c r="M2" s="7659"/>
    </row>
    <row r="3" spans="1:13" ht="63">
      <c r="A3" s="7669"/>
      <c r="B3" s="199" t="s">
        <v>2643</v>
      </c>
      <c r="C3" s="7659"/>
      <c r="D3" s="7659"/>
      <c r="E3" s="7659"/>
      <c r="F3" s="7659"/>
      <c r="G3" s="7659"/>
      <c r="H3" s="7659"/>
      <c r="I3" s="7659"/>
      <c r="J3" s="7659"/>
      <c r="K3" s="7659"/>
      <c r="L3" s="7659"/>
      <c r="M3" s="7659"/>
    </row>
    <row r="4" spans="1:13" ht="69" customHeight="1">
      <c r="A4" s="7669"/>
      <c r="B4" s="200" t="s">
        <v>240</v>
      </c>
      <c r="C4" s="141" t="s">
        <v>95</v>
      </c>
      <c r="D4" s="316"/>
      <c r="E4" s="45"/>
      <c r="F4" s="7670" t="s">
        <v>241</v>
      </c>
      <c r="G4" s="7670"/>
      <c r="H4" s="142"/>
      <c r="I4" s="317"/>
      <c r="J4" s="317"/>
      <c r="K4" s="317"/>
      <c r="L4" s="317"/>
      <c r="M4" s="318"/>
    </row>
    <row r="5" spans="1:13" ht="31.5">
      <c r="A5" s="7669"/>
      <c r="B5" s="200" t="s">
        <v>2333</v>
      </c>
      <c r="C5" s="7659"/>
      <c r="D5" s="7659"/>
      <c r="E5" s="7659"/>
      <c r="F5" s="7659"/>
      <c r="G5" s="7659"/>
      <c r="H5" s="7659"/>
      <c r="I5" s="7659"/>
      <c r="J5" s="7659"/>
      <c r="K5" s="7659"/>
      <c r="L5" s="7659"/>
      <c r="M5" s="7659"/>
    </row>
    <row r="6" spans="1:13">
      <c r="A6" s="7669"/>
      <c r="B6" s="200" t="s">
        <v>2334</v>
      </c>
      <c r="C6" s="320"/>
      <c r="D6" s="317"/>
      <c r="E6" s="317"/>
      <c r="F6" s="317"/>
      <c r="G6" s="317"/>
      <c r="H6" s="317"/>
      <c r="I6" s="317"/>
      <c r="J6" s="317"/>
      <c r="K6" s="317"/>
      <c r="L6" s="317"/>
      <c r="M6" s="318"/>
    </row>
    <row r="7" spans="1:13" ht="15.75" customHeight="1">
      <c r="A7" s="7669"/>
      <c r="B7" s="199" t="s">
        <v>2335</v>
      </c>
      <c r="C7" s="7671" t="s">
        <v>13</v>
      </c>
      <c r="D7" s="7671"/>
      <c r="E7" s="158"/>
      <c r="F7" s="158"/>
      <c r="G7" s="159"/>
      <c r="H7" s="160" t="s">
        <v>244</v>
      </c>
      <c r="I7" s="7672" t="s">
        <v>21</v>
      </c>
      <c r="J7" s="7672"/>
      <c r="K7" s="7672"/>
      <c r="L7" s="7672"/>
      <c r="M7" s="7672"/>
    </row>
    <row r="8" spans="1:13" ht="15.75" customHeight="1">
      <c r="A8" s="7669"/>
      <c r="B8" s="7673" t="s">
        <v>2336</v>
      </c>
      <c r="C8" s="150"/>
      <c r="D8" s="151"/>
      <c r="E8" s="151"/>
      <c r="F8" s="151"/>
      <c r="G8" s="151"/>
      <c r="H8" s="151"/>
      <c r="I8" s="151"/>
      <c r="J8" s="151"/>
      <c r="K8" s="151"/>
      <c r="L8" s="152"/>
      <c r="M8" s="153"/>
    </row>
    <row r="9" spans="1:13">
      <c r="A9" s="7669"/>
      <c r="B9" s="7673"/>
      <c r="C9" s="7674"/>
      <c r="D9" s="7674"/>
      <c r="E9" s="144"/>
      <c r="F9" s="7675"/>
      <c r="G9" s="7675"/>
      <c r="H9" s="144"/>
      <c r="I9" s="7675"/>
      <c r="J9" s="7675"/>
      <c r="K9" s="144"/>
      <c r="L9" s="145"/>
      <c r="M9" s="223"/>
    </row>
    <row r="10" spans="1:13" ht="15.75" customHeight="1">
      <c r="A10" s="7669"/>
      <c r="B10" s="7673"/>
      <c r="C10" s="7674" t="s">
        <v>2337</v>
      </c>
      <c r="D10" s="7674"/>
      <c r="E10" s="143"/>
      <c r="F10" s="7675" t="s">
        <v>2337</v>
      </c>
      <c r="G10" s="7675"/>
      <c r="H10" s="143"/>
      <c r="I10" s="7675" t="s">
        <v>2337</v>
      </c>
      <c r="J10" s="7675"/>
      <c r="K10" s="143"/>
      <c r="L10" s="228"/>
      <c r="M10" s="229"/>
    </row>
    <row r="11" spans="1:13" ht="31.5">
      <c r="A11" s="7669"/>
      <c r="B11" s="199" t="s">
        <v>2338</v>
      </c>
      <c r="C11" s="7659"/>
      <c r="D11" s="7659"/>
      <c r="E11" s="7659"/>
      <c r="F11" s="7659"/>
      <c r="G11" s="7659"/>
      <c r="H11" s="7659"/>
      <c r="I11" s="7659"/>
      <c r="J11" s="7659"/>
      <c r="K11" s="7659"/>
      <c r="L11" s="7659"/>
      <c r="M11" s="7659"/>
    </row>
    <row r="12" spans="1:13" ht="15.75" customHeight="1">
      <c r="A12" s="7669"/>
      <c r="B12" s="199" t="s">
        <v>2689</v>
      </c>
      <c r="C12" s="7659"/>
      <c r="D12" s="7659"/>
      <c r="E12" s="7659"/>
      <c r="F12" s="7659"/>
      <c r="G12" s="7659"/>
      <c r="H12" s="7659"/>
      <c r="I12" s="7659"/>
      <c r="J12" s="7659"/>
      <c r="K12" s="7659"/>
      <c r="L12" s="7659"/>
      <c r="M12" s="7659"/>
    </row>
    <row r="13" spans="1:13" ht="63">
      <c r="A13" s="7669"/>
      <c r="B13" s="199" t="s">
        <v>2649</v>
      </c>
      <c r="C13" s="7659"/>
      <c r="D13" s="7659"/>
      <c r="E13" s="7659"/>
      <c r="F13" s="7659"/>
      <c r="G13" s="7659"/>
      <c r="H13" s="7659"/>
      <c r="I13" s="7659"/>
      <c r="J13" s="7659"/>
      <c r="K13" s="7659"/>
      <c r="L13" s="7659"/>
      <c r="M13" s="7659"/>
    </row>
    <row r="14" spans="1:13" ht="15.75" customHeight="1">
      <c r="A14" s="7669"/>
      <c r="B14" s="7665" t="s">
        <v>2651</v>
      </c>
      <c r="C14" s="7666"/>
      <c r="D14" s="7666"/>
      <c r="E14" s="201" t="s">
        <v>108</v>
      </c>
      <c r="F14" s="7667"/>
      <c r="G14" s="7667"/>
      <c r="H14" s="7667"/>
      <c r="I14" s="7667"/>
      <c r="J14" s="7667"/>
      <c r="K14" s="7667"/>
      <c r="L14" s="7667"/>
      <c r="M14" s="7667"/>
    </row>
    <row r="15" spans="1:13">
      <c r="A15" s="7669"/>
      <c r="B15" s="7665"/>
      <c r="C15" s="7660"/>
      <c r="D15" s="7660"/>
      <c r="E15" s="7660"/>
      <c r="F15" s="7660"/>
      <c r="G15" s="7660"/>
      <c r="H15" s="7660"/>
      <c r="I15" s="7660"/>
      <c r="J15" s="7660"/>
      <c r="K15" s="7660"/>
      <c r="L15" s="7660"/>
      <c r="M15" s="7660"/>
    </row>
    <row r="16" spans="1:13">
      <c r="A16" s="7658" t="s">
        <v>2340</v>
      </c>
      <c r="B16" s="52" t="s">
        <v>230</v>
      </c>
      <c r="C16" s="7659"/>
      <c r="D16" s="7659"/>
      <c r="E16" s="7659"/>
      <c r="F16" s="7659"/>
      <c r="G16" s="7659"/>
      <c r="H16" s="7659"/>
      <c r="I16" s="7659"/>
      <c r="J16" s="7659"/>
      <c r="K16" s="7659"/>
      <c r="L16" s="7659"/>
      <c r="M16" s="7659"/>
    </row>
    <row r="17" spans="1:13">
      <c r="A17" s="7658"/>
      <c r="B17" s="52" t="s">
        <v>2652</v>
      </c>
      <c r="C17" s="7660"/>
      <c r="D17" s="7660"/>
      <c r="E17" s="7660"/>
      <c r="F17" s="7660"/>
      <c r="G17" s="7660"/>
      <c r="H17" s="7660"/>
      <c r="I17" s="7660"/>
      <c r="J17" s="7660"/>
      <c r="K17" s="7660"/>
      <c r="L17" s="7660"/>
      <c r="M17" s="7660"/>
    </row>
    <row r="18" spans="1:13" ht="15.75" customHeight="1">
      <c r="A18" s="7658"/>
      <c r="B18" s="7661" t="s">
        <v>2341</v>
      </c>
      <c r="C18" s="202"/>
      <c r="D18" s="203"/>
      <c r="E18" s="203"/>
      <c r="F18" s="203"/>
      <c r="G18" s="203"/>
      <c r="H18" s="203"/>
      <c r="I18" s="203"/>
      <c r="J18" s="203"/>
      <c r="K18" s="203"/>
      <c r="L18" s="203"/>
      <c r="M18" s="204"/>
    </row>
    <row r="19" spans="1:13">
      <c r="A19" s="7658"/>
      <c r="B19" s="7661"/>
      <c r="C19" s="205"/>
      <c r="D19" s="206"/>
      <c r="E19" s="207"/>
      <c r="F19" s="206"/>
      <c r="G19" s="207"/>
      <c r="H19" s="206"/>
      <c r="I19" s="207"/>
      <c r="J19" s="206"/>
      <c r="K19" s="207"/>
      <c r="L19" s="207"/>
      <c r="M19" s="115"/>
    </row>
    <row r="20" spans="1:13">
      <c r="A20" s="7658"/>
      <c r="B20" s="7661"/>
      <c r="C20" s="208" t="s">
        <v>2342</v>
      </c>
      <c r="D20" s="209"/>
      <c r="E20" s="210" t="s">
        <v>2343</v>
      </c>
      <c r="F20" s="209"/>
      <c r="G20" s="210" t="s">
        <v>2344</v>
      </c>
      <c r="H20" s="209"/>
      <c r="I20" s="210" t="s">
        <v>2345</v>
      </c>
      <c r="J20" s="269"/>
      <c r="K20" s="210"/>
      <c r="L20" s="210"/>
      <c r="M20" s="211"/>
    </row>
    <row r="21" spans="1:13">
      <c r="A21" s="7658"/>
      <c r="B21" s="7661"/>
      <c r="C21" s="208" t="s">
        <v>2346</v>
      </c>
      <c r="D21" s="212"/>
      <c r="E21" s="210" t="s">
        <v>2347</v>
      </c>
      <c r="F21" s="213"/>
      <c r="G21" s="210" t="s">
        <v>2348</v>
      </c>
      <c r="H21" s="213"/>
      <c r="I21" s="210"/>
      <c r="J21" s="214"/>
      <c r="K21" s="210"/>
      <c r="L21" s="210"/>
      <c r="M21" s="211"/>
    </row>
    <row r="22" spans="1:13">
      <c r="A22" s="7658"/>
      <c r="B22" s="7661"/>
      <c r="C22" s="208" t="s">
        <v>2349</v>
      </c>
      <c r="D22" s="212"/>
      <c r="E22" s="210" t="s">
        <v>2350</v>
      </c>
      <c r="F22" s="212"/>
      <c r="G22" s="210"/>
      <c r="H22" s="214"/>
      <c r="I22" s="210"/>
      <c r="J22" s="214"/>
      <c r="K22" s="210"/>
      <c r="L22" s="210"/>
      <c r="M22" s="211"/>
    </row>
    <row r="23" spans="1:13">
      <c r="A23" s="7658"/>
      <c r="B23" s="7661"/>
      <c r="C23" s="208" t="s">
        <v>105</v>
      </c>
      <c r="D23" s="213"/>
      <c r="E23" s="210" t="s">
        <v>2352</v>
      </c>
      <c r="F23" s="215"/>
      <c r="G23" s="215"/>
      <c r="H23" s="215"/>
      <c r="I23" s="215"/>
      <c r="J23" s="215"/>
      <c r="K23" s="215"/>
      <c r="L23" s="215"/>
      <c r="M23" s="216"/>
    </row>
    <row r="24" spans="1:13">
      <c r="A24" s="7658"/>
      <c r="B24" s="7661"/>
      <c r="C24" s="217"/>
      <c r="D24" s="218"/>
      <c r="E24" s="218"/>
      <c r="F24" s="218"/>
      <c r="G24" s="218"/>
      <c r="H24" s="218"/>
      <c r="I24" s="218"/>
      <c r="J24" s="218"/>
      <c r="K24" s="218"/>
      <c r="L24" s="218"/>
      <c r="M24" s="219"/>
    </row>
    <row r="25" spans="1:13" ht="15.75" customHeight="1">
      <c r="A25" s="7658"/>
      <c r="B25" s="7661" t="s">
        <v>2354</v>
      </c>
      <c r="C25" s="220"/>
      <c r="D25" s="221"/>
      <c r="E25" s="221"/>
      <c r="F25" s="221"/>
      <c r="G25" s="221"/>
      <c r="H25" s="221"/>
      <c r="I25" s="221"/>
      <c r="J25" s="221"/>
      <c r="K25" s="221"/>
      <c r="L25" s="152"/>
      <c r="M25" s="153"/>
    </row>
    <row r="26" spans="1:13">
      <c r="A26" s="7658"/>
      <c r="B26" s="7661"/>
      <c r="C26" s="208" t="s">
        <v>2355</v>
      </c>
      <c r="D26" s="213"/>
      <c r="E26" s="222"/>
      <c r="F26" s="210" t="s">
        <v>2356</v>
      </c>
      <c r="G26" s="212"/>
      <c r="H26" s="222"/>
      <c r="I26" s="210" t="s">
        <v>2357</v>
      </c>
      <c r="J26" s="212"/>
      <c r="K26" s="222"/>
      <c r="L26" s="145"/>
      <c r="M26" s="223"/>
    </row>
    <row r="27" spans="1:13">
      <c r="A27" s="7658"/>
      <c r="B27" s="7661"/>
      <c r="C27" s="208" t="s">
        <v>2358</v>
      </c>
      <c r="D27" s="224"/>
      <c r="E27" s="145"/>
      <c r="F27" s="210" t="s">
        <v>2359</v>
      </c>
      <c r="G27" s="213"/>
      <c r="H27" s="145"/>
      <c r="I27" s="225"/>
      <c r="J27" s="145"/>
      <c r="K27" s="144"/>
      <c r="L27" s="145"/>
      <c r="M27" s="223"/>
    </row>
    <row r="28" spans="1:13">
      <c r="A28" s="7658"/>
      <c r="B28" s="7661"/>
      <c r="C28" s="226"/>
      <c r="D28" s="227"/>
      <c r="E28" s="227"/>
      <c r="F28" s="227"/>
      <c r="G28" s="227"/>
      <c r="H28" s="227"/>
      <c r="I28" s="227"/>
      <c r="J28" s="227"/>
      <c r="K28" s="227"/>
      <c r="L28" s="228"/>
      <c r="M28" s="229"/>
    </row>
    <row r="29" spans="1:13">
      <c r="A29" s="7658"/>
      <c r="B29" s="230" t="s">
        <v>2360</v>
      </c>
      <c r="C29" s="231"/>
      <c r="D29" s="232"/>
      <c r="E29" s="232"/>
      <c r="F29" s="232"/>
      <c r="G29" s="232"/>
      <c r="H29" s="232"/>
      <c r="I29" s="232"/>
      <c r="J29" s="232"/>
      <c r="K29" s="232"/>
      <c r="L29" s="232"/>
      <c r="M29" s="233"/>
    </row>
    <row r="30" spans="1:13" ht="31.5">
      <c r="A30" s="7658"/>
      <c r="B30" s="230"/>
      <c r="C30" s="234" t="s">
        <v>2361</v>
      </c>
      <c r="D30" s="235"/>
      <c r="E30" s="222"/>
      <c r="F30" s="210" t="s">
        <v>2362</v>
      </c>
      <c r="G30" s="213"/>
      <c r="H30" s="222"/>
      <c r="I30" s="210" t="s">
        <v>2363</v>
      </c>
      <c r="J30" s="236"/>
      <c r="K30" s="237"/>
      <c r="L30" s="238"/>
      <c r="M30" s="239"/>
    </row>
    <row r="31" spans="1:13">
      <c r="A31" s="7658"/>
      <c r="B31" s="200"/>
      <c r="C31" s="217"/>
      <c r="D31" s="218"/>
      <c r="E31" s="218"/>
      <c r="F31" s="218"/>
      <c r="G31" s="218"/>
      <c r="H31" s="218"/>
      <c r="I31" s="218"/>
      <c r="J31" s="218"/>
      <c r="K31" s="218"/>
      <c r="L31" s="218"/>
      <c r="M31" s="219"/>
    </row>
    <row r="32" spans="1:13" ht="15.75" customHeight="1">
      <c r="A32" s="7658"/>
      <c r="B32" s="7661" t="s">
        <v>2364</v>
      </c>
      <c r="C32" s="240"/>
      <c r="D32" s="241"/>
      <c r="E32" s="241"/>
      <c r="F32" s="241"/>
      <c r="G32" s="241"/>
      <c r="H32" s="241"/>
      <c r="I32" s="241"/>
      <c r="J32" s="241"/>
      <c r="K32" s="241"/>
      <c r="L32" s="152"/>
      <c r="M32" s="153"/>
    </row>
    <row r="33" spans="1:13">
      <c r="A33" s="7658"/>
      <c r="B33" s="7661"/>
      <c r="C33" s="242" t="s">
        <v>2365</v>
      </c>
      <c r="D33" s="243"/>
      <c r="E33" s="244"/>
      <c r="F33" s="222" t="s">
        <v>2366</v>
      </c>
      <c r="G33" s="245"/>
      <c r="H33" s="244"/>
      <c r="I33" s="210"/>
      <c r="J33" s="244"/>
      <c r="K33" s="244"/>
      <c r="L33" s="145"/>
      <c r="M33" s="223"/>
    </row>
    <row r="34" spans="1:13">
      <c r="A34" s="7658"/>
      <c r="B34" s="7661"/>
      <c r="C34" s="217"/>
      <c r="D34" s="246"/>
      <c r="E34" s="247"/>
      <c r="F34" s="218"/>
      <c r="G34" s="247"/>
      <c r="H34" s="247"/>
      <c r="I34" s="248"/>
      <c r="J34" s="247"/>
      <c r="K34" s="247"/>
      <c r="L34" s="228"/>
      <c r="M34" s="229"/>
    </row>
    <row r="35" spans="1:13" ht="15.75" customHeight="1">
      <c r="A35" s="7658"/>
      <c r="B35" s="5899" t="s">
        <v>2367</v>
      </c>
      <c r="C35" s="249"/>
      <c r="D35" s="158"/>
      <c r="E35" s="158"/>
      <c r="F35" s="158"/>
      <c r="G35" s="158"/>
      <c r="H35" s="158"/>
      <c r="I35" s="158"/>
      <c r="J35" s="158"/>
      <c r="K35" s="158"/>
      <c r="L35" s="158"/>
      <c r="M35" s="250"/>
    </row>
    <row r="36" spans="1:13">
      <c r="A36" s="7658"/>
      <c r="B36" s="5899"/>
      <c r="C36" s="251"/>
      <c r="D36" s="321" t="s">
        <v>2368</v>
      </c>
      <c r="E36" s="321">
        <v>2022</v>
      </c>
      <c r="F36" s="321" t="s">
        <v>2369</v>
      </c>
      <c r="G36" s="321">
        <v>2023</v>
      </c>
      <c r="H36" s="322" t="s">
        <v>2370</v>
      </c>
      <c r="I36" s="322">
        <v>2024</v>
      </c>
      <c r="J36" s="322" t="s">
        <v>2371</v>
      </c>
      <c r="K36" s="321">
        <v>2025</v>
      </c>
      <c r="L36" s="321" t="s">
        <v>2372</v>
      </c>
      <c r="M36" s="323">
        <v>2026</v>
      </c>
    </row>
    <row r="37" spans="1:13">
      <c r="A37" s="7658"/>
      <c r="B37" s="5899"/>
      <c r="C37" s="251"/>
      <c r="D37" s="252"/>
      <c r="E37" s="122"/>
      <c r="F37" s="252"/>
      <c r="G37" s="122"/>
      <c r="H37" s="252"/>
      <c r="I37" s="122"/>
      <c r="J37" s="252"/>
      <c r="K37" s="122"/>
      <c r="L37" s="252"/>
      <c r="M37" s="271"/>
    </row>
    <row r="38" spans="1:13">
      <c r="A38" s="7658"/>
      <c r="B38" s="5899"/>
      <c r="C38" s="251"/>
      <c r="D38" s="321" t="s">
        <v>2373</v>
      </c>
      <c r="E38" s="321">
        <v>2027</v>
      </c>
      <c r="F38" s="321" t="s">
        <v>2374</v>
      </c>
      <c r="G38" s="321">
        <v>2028</v>
      </c>
      <c r="H38" s="322" t="s">
        <v>2375</v>
      </c>
      <c r="I38" s="322">
        <v>2029</v>
      </c>
      <c r="J38" s="322" t="s">
        <v>2376</v>
      </c>
      <c r="K38" s="321">
        <v>2030</v>
      </c>
      <c r="L38" s="321" t="s">
        <v>2377</v>
      </c>
      <c r="M38" s="324">
        <v>2031</v>
      </c>
    </row>
    <row r="39" spans="1:13">
      <c r="A39" s="7658"/>
      <c r="B39" s="5899"/>
      <c r="C39" s="251"/>
      <c r="D39" s="252"/>
      <c r="E39" s="122"/>
      <c r="F39" s="252"/>
      <c r="G39" s="122"/>
      <c r="H39" s="252"/>
      <c r="I39" s="122"/>
      <c r="J39" s="252"/>
      <c r="K39" s="122"/>
      <c r="L39" s="252"/>
      <c r="M39" s="271"/>
    </row>
    <row r="40" spans="1:13">
      <c r="A40" s="7658"/>
      <c r="B40" s="5899"/>
      <c r="C40" s="251"/>
      <c r="D40" s="321" t="s">
        <v>2378</v>
      </c>
      <c r="E40" s="321">
        <v>2032</v>
      </c>
      <c r="F40" s="321" t="s">
        <v>2379</v>
      </c>
      <c r="G40" s="321">
        <v>2033</v>
      </c>
      <c r="H40" s="322" t="s">
        <v>2380</v>
      </c>
      <c r="I40" s="322">
        <v>2034</v>
      </c>
      <c r="J40" s="322" t="s">
        <v>2381</v>
      </c>
      <c r="K40" s="321">
        <v>2035</v>
      </c>
      <c r="L40" s="321" t="s">
        <v>2382</v>
      </c>
      <c r="M40" s="324">
        <v>2036</v>
      </c>
    </row>
    <row r="41" spans="1:13">
      <c r="A41" s="7658"/>
      <c r="B41" s="5899"/>
      <c r="C41" s="251"/>
      <c r="D41" s="252"/>
      <c r="E41" s="122"/>
      <c r="F41" s="252"/>
      <c r="G41" s="122"/>
      <c r="H41" s="252"/>
      <c r="I41" s="122"/>
      <c r="J41" s="252"/>
      <c r="K41" s="122"/>
      <c r="L41" s="252"/>
      <c r="M41" s="271"/>
    </row>
    <row r="42" spans="1:13">
      <c r="A42" s="7658"/>
      <c r="B42" s="5899"/>
      <c r="C42" s="251"/>
      <c r="D42" s="325" t="s">
        <v>2383</v>
      </c>
      <c r="E42" s="326">
        <v>2037</v>
      </c>
      <c r="F42" s="325" t="s">
        <v>2458</v>
      </c>
      <c r="G42" s="326">
        <v>2038</v>
      </c>
      <c r="H42" s="325" t="s">
        <v>2384</v>
      </c>
      <c r="I42" s="326"/>
      <c r="J42" s="253"/>
      <c r="K42" s="254"/>
      <c r="L42" s="253"/>
      <c r="M42" s="255"/>
    </row>
    <row r="43" spans="1:13">
      <c r="A43" s="7658"/>
      <c r="B43" s="5899"/>
      <c r="C43" s="251"/>
      <c r="D43" s="252"/>
      <c r="E43" s="122"/>
      <c r="F43" s="7662"/>
      <c r="G43" s="7662"/>
      <c r="H43" s="7662"/>
      <c r="I43" s="7662"/>
      <c r="J43" s="256"/>
      <c r="K43" s="109"/>
      <c r="L43" s="256"/>
      <c r="M43" s="257"/>
    </row>
    <row r="44" spans="1:13">
      <c r="A44" s="7658"/>
      <c r="B44" s="5899"/>
      <c r="C44" s="258"/>
      <c r="D44" s="116"/>
      <c r="E44" s="117"/>
      <c r="F44" s="116"/>
      <c r="G44" s="117"/>
      <c r="H44" s="259"/>
      <c r="I44" s="132"/>
      <c r="J44" s="259"/>
      <c r="K44" s="132"/>
      <c r="L44" s="259"/>
      <c r="M44" s="260"/>
    </row>
    <row r="45" spans="1:13" ht="15.75" customHeight="1">
      <c r="A45" s="7658"/>
      <c r="B45" s="7661" t="s">
        <v>2385</v>
      </c>
      <c r="C45" s="220"/>
      <c r="D45" s="221"/>
      <c r="E45" s="221"/>
      <c r="F45" s="221"/>
      <c r="G45" s="221"/>
      <c r="H45" s="221"/>
      <c r="I45" s="221"/>
      <c r="J45" s="221"/>
      <c r="K45" s="221"/>
      <c r="L45" s="145"/>
      <c r="M45" s="223"/>
    </row>
    <row r="46" spans="1:13" ht="15.75" customHeight="1">
      <c r="A46" s="7658"/>
      <c r="B46" s="7661"/>
      <c r="C46" s="261"/>
      <c r="D46" s="109" t="s">
        <v>93</v>
      </c>
      <c r="E46" s="132" t="s">
        <v>95</v>
      </c>
      <c r="F46" s="5908" t="s">
        <v>2386</v>
      </c>
      <c r="G46" s="7663"/>
      <c r="H46" s="7663"/>
      <c r="I46" s="7663"/>
      <c r="J46" s="7663"/>
      <c r="K46" s="262" t="s">
        <v>2387</v>
      </c>
      <c r="L46" s="7664"/>
      <c r="M46" s="7664"/>
    </row>
    <row r="47" spans="1:13">
      <c r="A47" s="7658"/>
      <c r="B47" s="7661"/>
      <c r="C47" s="261"/>
      <c r="D47" s="263"/>
      <c r="E47" s="212"/>
      <c r="F47" s="5908"/>
      <c r="G47" s="7663"/>
      <c r="H47" s="7663"/>
      <c r="I47" s="7663"/>
      <c r="J47" s="7663"/>
      <c r="K47" s="145"/>
      <c r="L47" s="7664"/>
      <c r="M47" s="7664"/>
    </row>
    <row r="48" spans="1:13">
      <c r="A48" s="7658"/>
      <c r="B48" s="7661"/>
      <c r="C48" s="264"/>
      <c r="D48" s="228"/>
      <c r="E48" s="228"/>
      <c r="F48" s="228"/>
      <c r="G48" s="228"/>
      <c r="H48" s="228"/>
      <c r="I48" s="228"/>
      <c r="J48" s="228"/>
      <c r="K48" s="228"/>
      <c r="L48" s="145"/>
      <c r="M48" s="223"/>
    </row>
    <row r="49" spans="1:13" ht="31.5">
      <c r="A49" s="7658"/>
      <c r="B49" s="199" t="s">
        <v>2388</v>
      </c>
      <c r="C49" s="7659"/>
      <c r="D49" s="7659"/>
      <c r="E49" s="7659"/>
      <c r="F49" s="7659"/>
      <c r="G49" s="7659"/>
      <c r="H49" s="7659"/>
      <c r="I49" s="7659"/>
      <c r="J49" s="7659"/>
      <c r="K49" s="7659"/>
      <c r="L49" s="7659"/>
      <c r="M49" s="7659"/>
    </row>
    <row r="50" spans="1:13" ht="31.5">
      <c r="A50" s="7658"/>
      <c r="B50" s="52" t="s">
        <v>2390</v>
      </c>
      <c r="C50" s="7659"/>
      <c r="D50" s="7659"/>
      <c r="E50" s="7659"/>
      <c r="F50" s="7659"/>
      <c r="G50" s="7659"/>
      <c r="H50" s="7659"/>
      <c r="I50" s="7659"/>
      <c r="J50" s="7659"/>
      <c r="K50" s="7659"/>
      <c r="L50" s="7659"/>
      <c r="M50" s="7659"/>
    </row>
    <row r="51" spans="1:13">
      <c r="A51" s="7658"/>
      <c r="B51" s="52" t="s">
        <v>2392</v>
      </c>
      <c r="C51" s="169"/>
      <c r="D51" s="170"/>
      <c r="E51" s="170"/>
      <c r="F51" s="170"/>
      <c r="G51" s="170"/>
      <c r="H51" s="170"/>
      <c r="I51" s="170"/>
      <c r="J51" s="170"/>
      <c r="K51" s="170"/>
      <c r="L51" s="170"/>
      <c r="M51" s="171"/>
    </row>
    <row r="52" spans="1:13">
      <c r="A52" s="7658"/>
      <c r="B52" s="52" t="s">
        <v>2393</v>
      </c>
      <c r="C52" s="169"/>
      <c r="D52" s="170"/>
      <c r="E52" s="170"/>
      <c r="F52" s="170"/>
      <c r="G52" s="170"/>
      <c r="H52" s="170"/>
      <c r="I52" s="170"/>
      <c r="J52" s="170"/>
      <c r="K52" s="170"/>
      <c r="L52" s="170"/>
      <c r="M52" s="171"/>
    </row>
    <row r="53" spans="1:13" ht="15.75" customHeight="1">
      <c r="A53" s="5895" t="s">
        <v>2394</v>
      </c>
      <c r="B53" s="265" t="s">
        <v>2395</v>
      </c>
      <c r="C53" s="7655"/>
      <c r="D53" s="7655"/>
      <c r="E53" s="7655"/>
      <c r="F53" s="7655"/>
      <c r="G53" s="7655"/>
      <c r="H53" s="7655"/>
      <c r="I53" s="7655"/>
      <c r="J53" s="7655"/>
      <c r="K53" s="7655"/>
      <c r="L53" s="7655"/>
      <c r="M53" s="7655"/>
    </row>
    <row r="54" spans="1:13">
      <c r="A54" s="5895"/>
      <c r="B54" s="265" t="s">
        <v>2396</v>
      </c>
      <c r="C54" s="7655"/>
      <c r="D54" s="7655"/>
      <c r="E54" s="7655"/>
      <c r="F54" s="7655"/>
      <c r="G54" s="7655"/>
      <c r="H54" s="7655"/>
      <c r="I54" s="7655"/>
      <c r="J54" s="7655"/>
      <c r="K54" s="7655"/>
      <c r="L54" s="7655"/>
      <c r="M54" s="7655"/>
    </row>
    <row r="55" spans="1:13">
      <c r="A55" s="5895"/>
      <c r="B55" s="265" t="s">
        <v>2398</v>
      </c>
      <c r="C55" s="7655"/>
      <c r="D55" s="7655"/>
      <c r="E55" s="7655"/>
      <c r="F55" s="7655"/>
      <c r="G55" s="7655"/>
      <c r="H55" s="7655"/>
      <c r="I55" s="7655"/>
      <c r="J55" s="7655"/>
      <c r="K55" s="7655"/>
      <c r="L55" s="7655"/>
      <c r="M55" s="7655"/>
    </row>
    <row r="56" spans="1:13">
      <c r="A56" s="5895"/>
      <c r="B56" s="266" t="s">
        <v>2399</v>
      </c>
      <c r="C56" s="7655"/>
      <c r="D56" s="7655"/>
      <c r="E56" s="7655"/>
      <c r="F56" s="7655"/>
      <c r="G56" s="7655"/>
      <c r="H56" s="7655"/>
      <c r="I56" s="7655"/>
      <c r="J56" s="7655"/>
      <c r="K56" s="7655"/>
      <c r="L56" s="7655"/>
      <c r="M56" s="7655"/>
    </row>
    <row r="57" spans="1:13">
      <c r="A57" s="5895"/>
      <c r="B57" s="265" t="s">
        <v>2400</v>
      </c>
      <c r="C57" s="7657"/>
      <c r="D57" s="7657"/>
      <c r="E57" s="7657"/>
      <c r="F57" s="7657"/>
      <c r="G57" s="7657"/>
      <c r="H57" s="7657"/>
      <c r="I57" s="7657"/>
      <c r="J57" s="7657"/>
      <c r="K57" s="7657"/>
      <c r="L57" s="7657"/>
      <c r="M57" s="7657"/>
    </row>
    <row r="58" spans="1:13">
      <c r="A58" s="5895"/>
      <c r="B58" s="265" t="s">
        <v>2401</v>
      </c>
      <c r="C58" s="7655"/>
      <c r="D58" s="7655"/>
      <c r="E58" s="7655"/>
      <c r="F58" s="7655"/>
      <c r="G58" s="7655"/>
      <c r="H58" s="7655"/>
      <c r="I58" s="7655"/>
      <c r="J58" s="7655"/>
      <c r="K58" s="7655"/>
      <c r="L58" s="7655"/>
      <c r="M58" s="7655"/>
    </row>
    <row r="59" spans="1:13" ht="15.75" customHeight="1">
      <c r="A59" s="5888" t="s">
        <v>2402</v>
      </c>
      <c r="B59" s="265" t="s">
        <v>2403</v>
      </c>
      <c r="C59" s="7655" t="s">
        <v>2949</v>
      </c>
      <c r="D59" s="7655"/>
      <c r="E59" s="7655"/>
      <c r="F59" s="7655"/>
      <c r="G59" s="7655"/>
      <c r="H59" s="7655"/>
      <c r="I59" s="7655"/>
      <c r="J59" s="7655"/>
      <c r="K59" s="7655"/>
      <c r="L59" s="7655"/>
      <c r="M59" s="7655"/>
    </row>
    <row r="60" spans="1:13" ht="15.75" customHeight="1">
      <c r="A60" s="5888"/>
      <c r="B60" s="265" t="s">
        <v>2404</v>
      </c>
      <c r="C60" s="7655" t="s">
        <v>2684</v>
      </c>
      <c r="D60" s="7655"/>
      <c r="E60" s="7655"/>
      <c r="F60" s="7655"/>
      <c r="G60" s="7655"/>
      <c r="H60" s="7655"/>
      <c r="I60" s="7655"/>
      <c r="J60" s="7655"/>
      <c r="K60" s="7655"/>
      <c r="L60" s="7655"/>
      <c r="M60" s="7655"/>
    </row>
    <row r="61" spans="1:13" ht="15.75" customHeight="1">
      <c r="A61" s="5888"/>
      <c r="B61" s="267" t="s">
        <v>244</v>
      </c>
      <c r="C61" s="7655" t="s">
        <v>2950</v>
      </c>
      <c r="D61" s="7655"/>
      <c r="E61" s="7655"/>
      <c r="F61" s="7655"/>
      <c r="G61" s="7655"/>
      <c r="H61" s="7655"/>
      <c r="I61" s="7655"/>
      <c r="J61" s="7655"/>
      <c r="K61" s="7655"/>
      <c r="L61" s="7655"/>
      <c r="M61" s="7655"/>
    </row>
    <row r="62" spans="1:13">
      <c r="A62" s="139" t="s">
        <v>2406</v>
      </c>
      <c r="B62" s="268"/>
      <c r="C62" s="7656"/>
      <c r="D62" s="7656"/>
      <c r="E62" s="7656"/>
      <c r="F62" s="7656"/>
      <c r="G62" s="7656"/>
      <c r="H62" s="7656"/>
      <c r="I62" s="7656"/>
      <c r="J62" s="7656"/>
      <c r="K62" s="7656"/>
      <c r="L62" s="7656"/>
      <c r="M62" s="7656"/>
    </row>
  </sheetData>
  <mergeCells count="49">
    <mergeCell ref="C1:M1"/>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6">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Identifique la meta ODS a que le apunta el indicador de producto. Seleccione de la lista desplegable." sqref="E14">
      <formula1>0</formula1>
      <formula2>0</formula2>
    </dataValidation>
    <dataValidation allowBlank="1" showInputMessage="1" showErrorMessage="1" prompt="Identifique el ODS a que le apunta el indicador de producto. Seleccione de la lista desplegable._x000a_" sqref="B14:B15">
      <formula1>0</formula1>
      <formula2>0</formula2>
    </dataValidation>
    <dataValidation type="list" allowBlank="1" showInputMessage="1" showErrorMessage="1" sqref="I7:M7">
      <formula1>INDIRECT($D$7)</formula1>
      <formula2>0</formula2>
    </dataValidation>
  </dataValidations>
  <pageMargins left="0.7" right="0.7" top="0.75" bottom="0.75" header="0.51180555555555496" footer="0.51180555555555496"/>
  <pageSetup orientation="portrait" horizontalDpi="300" verticalDpi="300"/>
  <extLst>
    <ext xmlns:x14="http://schemas.microsoft.com/office/spreadsheetml/2009/9/main" uri="{CCE6A557-97BC-4b89-ADB6-D9C93CAAB3DF}">
      <x14:dataValidations xmlns:xm="http://schemas.microsoft.com/office/excel/2006/main" count="4">
        <x14:dataValidation type="list" allowBlank="1" showInputMessage="1" showErrorMessage="1">
          <x14:formula1>
            <xm:f>Desplegables!$L$24:$L$39</xm:f>
          </x14:formula1>
          <x14:formula2>
            <xm:f>0</xm:f>
          </x14:formula2>
          <xm:sqref>C14:D14</xm:sqref>
        </x14:dataValidation>
        <x14:dataValidation type="list" allowBlank="1" showInputMessage="1" showErrorMessage="1">
          <x14:formula1>
            <xm:f>Desplegables!$I$4:$I$18</xm:f>
          </x14:formula1>
          <x14:formula2>
            <xm:f>0</xm:f>
          </x14:formula2>
          <xm:sqref>C7</xm:sqref>
        </x14:dataValidation>
        <x14:dataValidation type="list" allowBlank="1" showInputMessage="1" showErrorMessage="1">
          <x14:formula1>
            <xm:f>Desplegables!$B$50:$B$52</xm:f>
          </x14:formula1>
          <x14:formula2>
            <xm:f>0</xm:f>
          </x14:formula2>
          <xm:sqref>G46:J47</xm:sqref>
        </x14:dataValidation>
        <x14:dataValidation type="list" allowBlank="1" showInputMessage="1" showErrorMessage="1">
          <x14:formula1>
            <xm:f>Desplegables!$B$45:$B$46</xm:f>
          </x14:formula1>
          <x14:formula2>
            <xm:f>0</xm:f>
          </x14:formula2>
          <xm:sqref>C4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93AFEF"/>
  </sheetPr>
  <dimension ref="A1:AMJ63"/>
  <sheetViews>
    <sheetView zoomScale="65" zoomScaleNormal="65" workbookViewId="0">
      <selection activeCell="B1" sqref="B1"/>
    </sheetView>
  </sheetViews>
  <sheetFormatPr baseColWidth="10" defaultColWidth="9.140625" defaultRowHeight="15"/>
  <cols>
    <col min="1" max="1" width="27" style="172" customWidth="1"/>
    <col min="2" max="2" width="51.42578125" style="172" customWidth="1"/>
    <col min="3" max="12" width="9.140625" style="172"/>
    <col min="13" max="13" width="21" style="172" customWidth="1"/>
    <col min="14" max="1024" width="9.140625" style="172"/>
  </cols>
  <sheetData>
    <row r="1" spans="1:13" ht="15.75">
      <c r="A1" s="272" t="s">
        <v>359</v>
      </c>
      <c r="B1" s="273" t="s">
        <v>2948</v>
      </c>
      <c r="C1" s="274"/>
      <c r="D1" s="275" t="s">
        <v>359</v>
      </c>
      <c r="E1" s="275" t="s">
        <v>359</v>
      </c>
      <c r="F1" s="275" t="s">
        <v>359</v>
      </c>
      <c r="G1" s="275" t="s">
        <v>359</v>
      </c>
      <c r="H1" s="275" t="s">
        <v>359</v>
      </c>
      <c r="I1" s="275" t="s">
        <v>359</v>
      </c>
      <c r="J1" s="275" t="s">
        <v>359</v>
      </c>
      <c r="K1" s="275" t="s">
        <v>359</v>
      </c>
      <c r="L1" s="275" t="s">
        <v>359</v>
      </c>
      <c r="M1" s="276" t="s">
        <v>359</v>
      </c>
    </row>
    <row r="2" spans="1:13" ht="31.5" customHeight="1">
      <c r="A2" s="7693" t="s">
        <v>2329</v>
      </c>
      <c r="B2" s="302" t="s">
        <v>2330</v>
      </c>
      <c r="C2" s="7694" t="s">
        <v>553</v>
      </c>
      <c r="D2" s="7694"/>
      <c r="E2" s="7694"/>
      <c r="F2" s="7694"/>
      <c r="G2" s="7694"/>
      <c r="H2" s="7694"/>
      <c r="I2" s="7694"/>
      <c r="J2" s="7694"/>
      <c r="K2" s="7694"/>
      <c r="L2" s="7694"/>
      <c r="M2" s="7694"/>
    </row>
    <row r="3" spans="1:13" ht="69.75" customHeight="1">
      <c r="A3" s="7693"/>
      <c r="B3" s="303" t="s">
        <v>2643</v>
      </c>
      <c r="C3" s="7690" t="s">
        <v>359</v>
      </c>
      <c r="D3" s="7690"/>
      <c r="E3" s="7690"/>
      <c r="F3" s="7690"/>
      <c r="G3" s="7690"/>
      <c r="H3" s="7690"/>
      <c r="I3" s="7690"/>
      <c r="J3" s="7690"/>
      <c r="K3" s="7690"/>
      <c r="L3" s="7690"/>
      <c r="M3" s="7690"/>
    </row>
    <row r="4" spans="1:13" ht="16.5" customHeight="1">
      <c r="A4" s="7693"/>
      <c r="B4" s="282" t="s">
        <v>240</v>
      </c>
      <c r="C4" s="278" t="s">
        <v>95</v>
      </c>
      <c r="D4" s="277" t="s">
        <v>359</v>
      </c>
      <c r="E4" s="304" t="s">
        <v>359</v>
      </c>
      <c r="F4" s="7695" t="s">
        <v>241</v>
      </c>
      <c r="G4" s="7695"/>
      <c r="H4" s="305" t="s">
        <v>359</v>
      </c>
      <c r="I4" s="278" t="s">
        <v>359</v>
      </c>
      <c r="J4" s="278" t="s">
        <v>359</v>
      </c>
      <c r="K4" s="228" t="s">
        <v>359</v>
      </c>
      <c r="L4" s="228" t="s">
        <v>359</v>
      </c>
      <c r="M4" s="229" t="s">
        <v>359</v>
      </c>
    </row>
    <row r="5" spans="1:13" ht="15.75">
      <c r="A5" s="7693"/>
      <c r="B5" s="282" t="s">
        <v>2333</v>
      </c>
      <c r="C5" s="228" t="s">
        <v>359</v>
      </c>
      <c r="D5" s="228" t="s">
        <v>359</v>
      </c>
      <c r="E5" s="228" t="s">
        <v>359</v>
      </c>
      <c r="F5" s="228" t="s">
        <v>359</v>
      </c>
      <c r="G5" s="228" t="s">
        <v>359</v>
      </c>
      <c r="H5" s="228" t="s">
        <v>359</v>
      </c>
      <c r="I5" s="228" t="s">
        <v>359</v>
      </c>
      <c r="J5" s="228" t="s">
        <v>359</v>
      </c>
      <c r="K5" s="228" t="s">
        <v>359</v>
      </c>
      <c r="L5" s="228" t="s">
        <v>359</v>
      </c>
      <c r="M5" s="229" t="s">
        <v>359</v>
      </c>
    </row>
    <row r="6" spans="1:13" ht="15.75">
      <c r="A6" s="7693"/>
      <c r="B6" s="282" t="s">
        <v>2334</v>
      </c>
      <c r="C6" s="228" t="s">
        <v>359</v>
      </c>
      <c r="D6" s="228" t="s">
        <v>359</v>
      </c>
      <c r="E6" s="228" t="s">
        <v>359</v>
      </c>
      <c r="F6" s="228" t="s">
        <v>359</v>
      </c>
      <c r="G6" s="228" t="s">
        <v>359</v>
      </c>
      <c r="H6" s="228" t="s">
        <v>359</v>
      </c>
      <c r="I6" s="228" t="s">
        <v>359</v>
      </c>
      <c r="J6" s="228" t="s">
        <v>359</v>
      </c>
      <c r="K6" s="228" t="s">
        <v>359</v>
      </c>
      <c r="L6" s="228" t="s">
        <v>359</v>
      </c>
      <c r="M6" s="229" t="s">
        <v>359</v>
      </c>
    </row>
    <row r="7" spans="1:13" ht="15" customHeight="1">
      <c r="A7" s="7693"/>
      <c r="B7" s="282" t="s">
        <v>2335</v>
      </c>
      <c r="C7" s="7696" t="s">
        <v>41</v>
      </c>
      <c r="D7" s="7696"/>
      <c r="E7" s="279" t="s">
        <v>359</v>
      </c>
      <c r="F7" s="279" t="s">
        <v>359</v>
      </c>
      <c r="G7" s="280" t="s">
        <v>359</v>
      </c>
      <c r="H7" s="281" t="s">
        <v>244</v>
      </c>
      <c r="I7" s="7697" t="s">
        <v>96</v>
      </c>
      <c r="J7" s="7697"/>
      <c r="K7" s="7697"/>
      <c r="L7" s="7697"/>
      <c r="M7" s="7697"/>
    </row>
    <row r="8" spans="1:13" ht="15.75" customHeight="1">
      <c r="A8" s="7693"/>
      <c r="B8" s="306" t="s">
        <v>359</v>
      </c>
      <c r="C8" s="327" t="s">
        <v>13</v>
      </c>
      <c r="D8" s="279"/>
      <c r="E8" s="279"/>
      <c r="F8" s="283" t="s">
        <v>359</v>
      </c>
      <c r="G8" s="283" t="s">
        <v>359</v>
      </c>
      <c r="H8" s="328" t="s">
        <v>359</v>
      </c>
      <c r="I8" s="7689" t="s">
        <v>21</v>
      </c>
      <c r="J8" s="7689"/>
      <c r="K8" s="7689"/>
      <c r="L8" s="7689"/>
      <c r="M8" s="7689"/>
    </row>
    <row r="9" spans="1:13" ht="15.75" customHeight="1">
      <c r="A9" s="7693"/>
      <c r="B9" s="7698" t="s">
        <v>2336</v>
      </c>
      <c r="C9" s="283" t="s">
        <v>359</v>
      </c>
      <c r="D9" s="283" t="s">
        <v>359</v>
      </c>
      <c r="E9" s="283" t="s">
        <v>359</v>
      </c>
      <c r="F9" s="283" t="s">
        <v>359</v>
      </c>
      <c r="G9" s="283" t="s">
        <v>359</v>
      </c>
      <c r="H9" s="283" t="s">
        <v>359</v>
      </c>
      <c r="I9" s="279" t="s">
        <v>359</v>
      </c>
      <c r="J9" s="279" t="s">
        <v>359</v>
      </c>
      <c r="K9" s="279" t="s">
        <v>359</v>
      </c>
      <c r="L9" s="279" t="s">
        <v>359</v>
      </c>
      <c r="M9" s="284" t="s">
        <v>359</v>
      </c>
    </row>
    <row r="10" spans="1:13" ht="15" customHeight="1">
      <c r="A10" s="7693"/>
      <c r="B10" s="7698"/>
      <c r="C10" s="7699" t="s">
        <v>2951</v>
      </c>
      <c r="D10" s="7699"/>
      <c r="E10" s="7699" t="s">
        <v>2952</v>
      </c>
      <c r="F10" s="7699"/>
      <c r="G10" s="7699"/>
      <c r="H10" s="7699"/>
      <c r="I10" s="7699" t="s">
        <v>359</v>
      </c>
      <c r="J10" s="7699"/>
      <c r="K10" s="279" t="s">
        <v>359</v>
      </c>
      <c r="L10" s="279" t="s">
        <v>359</v>
      </c>
      <c r="M10" s="284" t="s">
        <v>359</v>
      </c>
    </row>
    <row r="11" spans="1:13" ht="23.25" customHeight="1">
      <c r="A11" s="7693"/>
      <c r="B11" s="7698"/>
      <c r="C11" s="7699" t="s">
        <v>2337</v>
      </c>
      <c r="D11" s="7699"/>
      <c r="E11" s="285" t="s">
        <v>359</v>
      </c>
      <c r="F11" s="7699" t="s">
        <v>2337</v>
      </c>
      <c r="G11" s="7699"/>
      <c r="H11" s="285" t="s">
        <v>359</v>
      </c>
      <c r="I11" s="7699" t="s">
        <v>2337</v>
      </c>
      <c r="J11" s="7699"/>
      <c r="K11" s="285" t="s">
        <v>359</v>
      </c>
      <c r="L11" s="285" t="s">
        <v>359</v>
      </c>
      <c r="M11" s="286" t="s">
        <v>359</v>
      </c>
    </row>
    <row r="12" spans="1:13" ht="57.75" customHeight="1">
      <c r="A12" s="7693"/>
      <c r="B12" s="282" t="s">
        <v>2338</v>
      </c>
      <c r="C12" s="7677" t="s">
        <v>2953</v>
      </c>
      <c r="D12" s="7677"/>
      <c r="E12" s="7677"/>
      <c r="F12" s="7677"/>
      <c r="G12" s="7677"/>
      <c r="H12" s="7677"/>
      <c r="I12" s="7677"/>
      <c r="J12" s="7677"/>
      <c r="K12" s="7677"/>
      <c r="L12" s="7677"/>
      <c r="M12" s="7677"/>
    </row>
    <row r="13" spans="1:13" ht="143.25" customHeight="1">
      <c r="A13" s="7693"/>
      <c r="B13" s="282" t="s">
        <v>2689</v>
      </c>
      <c r="C13" s="7677" t="s">
        <v>2954</v>
      </c>
      <c r="D13" s="7677"/>
      <c r="E13" s="7677"/>
      <c r="F13" s="7677"/>
      <c r="G13" s="7677"/>
      <c r="H13" s="7677"/>
      <c r="I13" s="7677"/>
      <c r="J13" s="7677"/>
      <c r="K13" s="7677"/>
      <c r="L13" s="7677"/>
      <c r="M13" s="7677"/>
    </row>
    <row r="14" spans="1:13" ht="74.25" customHeight="1">
      <c r="A14" s="7693"/>
      <c r="B14" s="282" t="s">
        <v>2649</v>
      </c>
      <c r="C14" s="7690" t="s">
        <v>359</v>
      </c>
      <c r="D14" s="7690"/>
      <c r="E14" s="7690"/>
      <c r="F14" s="7690"/>
      <c r="G14" s="7690"/>
      <c r="H14" s="7690"/>
      <c r="I14" s="7690"/>
      <c r="J14" s="7690"/>
      <c r="K14" s="7690"/>
      <c r="L14" s="7690"/>
      <c r="M14" s="7690"/>
    </row>
    <row r="15" spans="1:13" ht="54.75" customHeight="1">
      <c r="A15" s="7693"/>
      <c r="B15" s="7691" t="s">
        <v>2651</v>
      </c>
      <c r="C15" s="7692" t="s">
        <v>72</v>
      </c>
      <c r="D15" s="7692"/>
      <c r="E15" s="307" t="s">
        <v>108</v>
      </c>
      <c r="F15" s="7677" t="s">
        <v>2955</v>
      </c>
      <c r="G15" s="7677"/>
      <c r="H15" s="7677"/>
      <c r="I15" s="7677"/>
      <c r="J15" s="7677"/>
      <c r="K15" s="7677"/>
      <c r="L15" s="7677"/>
      <c r="M15" s="7677"/>
    </row>
    <row r="16" spans="1:13" ht="67.5" customHeight="1">
      <c r="A16" s="7693"/>
      <c r="B16" s="7691"/>
      <c r="C16" s="7677" t="s">
        <v>2956</v>
      </c>
      <c r="D16" s="7677"/>
      <c r="E16" s="7677"/>
      <c r="F16" s="7677"/>
      <c r="G16" s="7677"/>
      <c r="H16" s="7677"/>
      <c r="I16" s="7677"/>
      <c r="J16" s="7677"/>
      <c r="K16" s="7677"/>
      <c r="L16" s="7677"/>
      <c r="M16" s="7677"/>
    </row>
    <row r="17" spans="1:13" ht="48" customHeight="1">
      <c r="A17" s="7681" t="s">
        <v>2340</v>
      </c>
      <c r="B17" s="308" t="s">
        <v>230</v>
      </c>
      <c r="C17" s="7677" t="s">
        <v>11</v>
      </c>
      <c r="D17" s="7677"/>
      <c r="E17" s="7677"/>
      <c r="F17" s="7677"/>
      <c r="G17" s="7677"/>
      <c r="H17" s="7677"/>
      <c r="I17" s="7677"/>
      <c r="J17" s="7677"/>
      <c r="K17" s="7677"/>
      <c r="L17" s="7677"/>
      <c r="M17" s="7677"/>
    </row>
    <row r="18" spans="1:13" ht="51.75" customHeight="1">
      <c r="A18" s="7681"/>
      <c r="B18" s="288" t="s">
        <v>2652</v>
      </c>
      <c r="C18" s="7677" t="s">
        <v>2957</v>
      </c>
      <c r="D18" s="7677"/>
      <c r="E18" s="7677"/>
      <c r="F18" s="7677"/>
      <c r="G18" s="7677"/>
      <c r="H18" s="7677"/>
      <c r="I18" s="7677"/>
      <c r="J18" s="7677"/>
      <c r="K18" s="7677"/>
      <c r="L18" s="7677"/>
      <c r="M18" s="7677"/>
    </row>
    <row r="19" spans="1:13" ht="15.75" customHeight="1">
      <c r="A19" s="7681"/>
      <c r="B19" s="7682" t="s">
        <v>2341</v>
      </c>
      <c r="C19" s="279" t="s">
        <v>359</v>
      </c>
      <c r="D19" s="145" t="s">
        <v>359</v>
      </c>
      <c r="E19" s="145" t="s">
        <v>359</v>
      </c>
      <c r="F19" s="145" t="s">
        <v>359</v>
      </c>
      <c r="G19" s="145" t="s">
        <v>359</v>
      </c>
      <c r="H19" s="145" t="s">
        <v>359</v>
      </c>
      <c r="I19" s="145" t="s">
        <v>359</v>
      </c>
      <c r="J19" s="145" t="s">
        <v>359</v>
      </c>
      <c r="K19" s="145" t="s">
        <v>359</v>
      </c>
      <c r="L19" s="145" t="s">
        <v>359</v>
      </c>
      <c r="M19" s="223" t="s">
        <v>359</v>
      </c>
    </row>
    <row r="20" spans="1:13" ht="15.75">
      <c r="A20" s="7681"/>
      <c r="B20" s="7682"/>
      <c r="C20" s="279" t="s">
        <v>359</v>
      </c>
      <c r="D20" s="228" t="s">
        <v>359</v>
      </c>
      <c r="E20" s="145" t="s">
        <v>359</v>
      </c>
      <c r="F20" s="228" t="s">
        <v>359</v>
      </c>
      <c r="G20" s="145" t="s">
        <v>359</v>
      </c>
      <c r="H20" s="228" t="s">
        <v>359</v>
      </c>
      <c r="I20" s="145" t="s">
        <v>359</v>
      </c>
      <c r="J20" s="228" t="s">
        <v>359</v>
      </c>
      <c r="K20" s="145" t="s">
        <v>359</v>
      </c>
      <c r="L20" s="145" t="s">
        <v>359</v>
      </c>
      <c r="M20" s="223" t="s">
        <v>359</v>
      </c>
    </row>
    <row r="21" spans="1:13" ht="31.5">
      <c r="A21" s="7681"/>
      <c r="B21" s="7682"/>
      <c r="C21" s="145" t="s">
        <v>2342</v>
      </c>
      <c r="D21" s="289" t="s">
        <v>359</v>
      </c>
      <c r="E21" s="145" t="s">
        <v>2343</v>
      </c>
      <c r="F21" s="289" t="s">
        <v>359</v>
      </c>
      <c r="G21" s="145" t="s">
        <v>2344</v>
      </c>
      <c r="H21" s="289" t="s">
        <v>359</v>
      </c>
      <c r="I21" s="145" t="s">
        <v>2345</v>
      </c>
      <c r="J21" s="289" t="s">
        <v>359</v>
      </c>
      <c r="K21" s="145" t="s">
        <v>359</v>
      </c>
      <c r="L21" s="145" t="s">
        <v>359</v>
      </c>
      <c r="M21" s="223" t="s">
        <v>359</v>
      </c>
    </row>
    <row r="22" spans="1:13" ht="31.5">
      <c r="A22" s="7681"/>
      <c r="B22" s="7682"/>
      <c r="C22" s="145" t="s">
        <v>2346</v>
      </c>
      <c r="D22" s="289" t="s">
        <v>359</v>
      </c>
      <c r="E22" s="145" t="s">
        <v>2347</v>
      </c>
      <c r="F22" s="289" t="s">
        <v>359</v>
      </c>
      <c r="G22" s="145" t="s">
        <v>2348</v>
      </c>
      <c r="H22" s="289" t="s">
        <v>359</v>
      </c>
      <c r="I22" s="145" t="s">
        <v>359</v>
      </c>
      <c r="J22" s="145" t="s">
        <v>359</v>
      </c>
      <c r="K22" s="145" t="s">
        <v>359</v>
      </c>
      <c r="L22" s="145" t="s">
        <v>359</v>
      </c>
      <c r="M22" s="223" t="s">
        <v>359</v>
      </c>
    </row>
    <row r="23" spans="1:13" ht="31.5">
      <c r="A23" s="7681"/>
      <c r="B23" s="7682"/>
      <c r="C23" s="145" t="s">
        <v>2349</v>
      </c>
      <c r="D23" s="289" t="s">
        <v>359</v>
      </c>
      <c r="E23" s="145" t="s">
        <v>2350</v>
      </c>
      <c r="F23" s="289" t="s">
        <v>2441</v>
      </c>
      <c r="G23" s="145" t="s">
        <v>359</v>
      </c>
      <c r="H23" s="145" t="s">
        <v>359</v>
      </c>
      <c r="I23" s="145" t="s">
        <v>359</v>
      </c>
      <c r="J23" s="145" t="s">
        <v>359</v>
      </c>
      <c r="K23" s="145" t="s">
        <v>359</v>
      </c>
      <c r="L23" s="145" t="s">
        <v>359</v>
      </c>
      <c r="M23" s="223" t="s">
        <v>359</v>
      </c>
    </row>
    <row r="24" spans="1:13" ht="15.75">
      <c r="A24" s="7681"/>
      <c r="B24" s="7682"/>
      <c r="C24" s="145" t="s">
        <v>105</v>
      </c>
      <c r="D24" s="289" t="s">
        <v>359</v>
      </c>
      <c r="E24" s="145" t="s">
        <v>2352</v>
      </c>
      <c r="F24" s="285" t="s">
        <v>359</v>
      </c>
      <c r="G24" s="285" t="s">
        <v>359</v>
      </c>
      <c r="H24" s="285" t="s">
        <v>359</v>
      </c>
      <c r="I24" s="285" t="s">
        <v>359</v>
      </c>
      <c r="J24" s="285" t="s">
        <v>359</v>
      </c>
      <c r="K24" s="285" t="s">
        <v>359</v>
      </c>
      <c r="L24" s="285" t="s">
        <v>359</v>
      </c>
      <c r="M24" s="286" t="s">
        <v>359</v>
      </c>
    </row>
    <row r="25" spans="1:13" ht="15.75">
      <c r="A25" s="7681"/>
      <c r="B25" s="7682"/>
      <c r="C25" s="228" t="s">
        <v>359</v>
      </c>
      <c r="D25" s="228" t="s">
        <v>359</v>
      </c>
      <c r="E25" s="228" t="s">
        <v>359</v>
      </c>
      <c r="F25" s="228" t="s">
        <v>359</v>
      </c>
      <c r="G25" s="228" t="s">
        <v>359</v>
      </c>
      <c r="H25" s="228" t="s">
        <v>359</v>
      </c>
      <c r="I25" s="228" t="s">
        <v>359</v>
      </c>
      <c r="J25" s="228" t="s">
        <v>359</v>
      </c>
      <c r="K25" s="228" t="s">
        <v>359</v>
      </c>
      <c r="L25" s="228" t="s">
        <v>359</v>
      </c>
      <c r="M25" s="229" t="s">
        <v>359</v>
      </c>
    </row>
    <row r="26" spans="1:13" ht="15.75" customHeight="1">
      <c r="A26" s="7681"/>
      <c r="B26" s="7682" t="s">
        <v>2354</v>
      </c>
      <c r="C26" s="145" t="s">
        <v>359</v>
      </c>
      <c r="D26" s="145" t="s">
        <v>359</v>
      </c>
      <c r="E26" s="145" t="s">
        <v>359</v>
      </c>
      <c r="F26" s="145" t="s">
        <v>359</v>
      </c>
      <c r="G26" s="145" t="s">
        <v>359</v>
      </c>
      <c r="H26" s="145" t="s">
        <v>359</v>
      </c>
      <c r="I26" s="145" t="s">
        <v>359</v>
      </c>
      <c r="J26" s="145" t="s">
        <v>359</v>
      </c>
      <c r="K26" s="145" t="s">
        <v>359</v>
      </c>
      <c r="L26" s="279" t="s">
        <v>359</v>
      </c>
      <c r="M26" s="284" t="s">
        <v>359</v>
      </c>
    </row>
    <row r="27" spans="1:13" ht="15.75">
      <c r="A27" s="7681"/>
      <c r="B27" s="7682"/>
      <c r="C27" s="145" t="s">
        <v>2355</v>
      </c>
      <c r="D27" s="224" t="s">
        <v>359</v>
      </c>
      <c r="E27" s="145" t="s">
        <v>359</v>
      </c>
      <c r="F27" s="145" t="s">
        <v>2356</v>
      </c>
      <c r="G27" s="224" t="s">
        <v>359</v>
      </c>
      <c r="H27" s="145" t="s">
        <v>359</v>
      </c>
      <c r="I27" s="145" t="s">
        <v>2357</v>
      </c>
      <c r="J27" s="224" t="s">
        <v>2441</v>
      </c>
      <c r="K27" s="145" t="s">
        <v>359</v>
      </c>
      <c r="L27" s="279" t="s">
        <v>359</v>
      </c>
      <c r="M27" s="284" t="s">
        <v>359</v>
      </c>
    </row>
    <row r="28" spans="1:13" ht="31.5">
      <c r="A28" s="7681"/>
      <c r="B28" s="7682"/>
      <c r="C28" s="145" t="s">
        <v>2358</v>
      </c>
      <c r="D28" s="290" t="s">
        <v>359</v>
      </c>
      <c r="E28" s="279" t="s">
        <v>359</v>
      </c>
      <c r="F28" s="145" t="s">
        <v>2359</v>
      </c>
      <c r="G28" s="289" t="s">
        <v>359</v>
      </c>
      <c r="H28" s="279" t="s">
        <v>359</v>
      </c>
      <c r="I28" s="279" t="s">
        <v>359</v>
      </c>
      <c r="J28" s="279" t="s">
        <v>359</v>
      </c>
      <c r="K28" s="279" t="s">
        <v>359</v>
      </c>
      <c r="L28" s="279" t="s">
        <v>359</v>
      </c>
      <c r="M28" s="284" t="s">
        <v>359</v>
      </c>
    </row>
    <row r="29" spans="1:13" ht="15.75">
      <c r="A29" s="7681"/>
      <c r="B29" s="7682"/>
      <c r="C29" s="228" t="s">
        <v>359</v>
      </c>
      <c r="D29" s="228" t="s">
        <v>359</v>
      </c>
      <c r="E29" s="228" t="s">
        <v>359</v>
      </c>
      <c r="F29" s="228" t="s">
        <v>359</v>
      </c>
      <c r="G29" s="228" t="s">
        <v>359</v>
      </c>
      <c r="H29" s="228" t="s">
        <v>359</v>
      </c>
      <c r="I29" s="228" t="s">
        <v>359</v>
      </c>
      <c r="J29" s="228" t="s">
        <v>359</v>
      </c>
      <c r="K29" s="228" t="s">
        <v>359</v>
      </c>
      <c r="L29" s="285" t="s">
        <v>359</v>
      </c>
      <c r="M29" s="286" t="s">
        <v>359</v>
      </c>
    </row>
    <row r="30" spans="1:13" ht="15.75">
      <c r="A30" s="7681"/>
      <c r="B30" s="306" t="s">
        <v>2360</v>
      </c>
      <c r="C30" s="145" t="s">
        <v>359</v>
      </c>
      <c r="D30" s="145" t="s">
        <v>359</v>
      </c>
      <c r="E30" s="145" t="s">
        <v>359</v>
      </c>
      <c r="F30" s="145" t="s">
        <v>359</v>
      </c>
      <c r="G30" s="145" t="s">
        <v>359</v>
      </c>
      <c r="H30" s="145" t="s">
        <v>359</v>
      </c>
      <c r="I30" s="145" t="s">
        <v>359</v>
      </c>
      <c r="J30" s="145" t="s">
        <v>359</v>
      </c>
      <c r="K30" s="145" t="s">
        <v>359</v>
      </c>
      <c r="L30" s="145" t="s">
        <v>359</v>
      </c>
      <c r="M30" s="223" t="s">
        <v>359</v>
      </c>
    </row>
    <row r="31" spans="1:13" ht="15.75">
      <c r="A31" s="7681"/>
      <c r="B31" s="306" t="s">
        <v>359</v>
      </c>
      <c r="C31" s="291" t="s">
        <v>2361</v>
      </c>
      <c r="D31" s="309">
        <v>0</v>
      </c>
      <c r="E31" s="145" t="s">
        <v>359</v>
      </c>
      <c r="F31" s="279" t="s">
        <v>2362</v>
      </c>
      <c r="G31" s="224" t="s">
        <v>555</v>
      </c>
      <c r="H31" s="145" t="s">
        <v>359</v>
      </c>
      <c r="I31" s="279" t="s">
        <v>2363</v>
      </c>
      <c r="J31" s="296" t="s">
        <v>555</v>
      </c>
      <c r="K31" s="298" t="s">
        <v>359</v>
      </c>
      <c r="L31" s="297" t="s">
        <v>359</v>
      </c>
      <c r="M31" s="223" t="s">
        <v>359</v>
      </c>
    </row>
    <row r="32" spans="1:13" ht="15.75" customHeight="1">
      <c r="A32" s="7681"/>
      <c r="B32" s="282" t="s">
        <v>359</v>
      </c>
      <c r="C32" s="228" t="s">
        <v>359</v>
      </c>
      <c r="D32" s="228" t="s">
        <v>359</v>
      </c>
      <c r="E32" s="228" t="s">
        <v>359</v>
      </c>
      <c r="F32" s="228" t="s">
        <v>359</v>
      </c>
      <c r="G32" s="228" t="s">
        <v>359</v>
      </c>
      <c r="H32" s="228" t="s">
        <v>359</v>
      </c>
      <c r="I32" s="228" t="s">
        <v>359</v>
      </c>
      <c r="J32" s="228" t="s">
        <v>359</v>
      </c>
      <c r="K32" s="228" t="s">
        <v>359</v>
      </c>
      <c r="L32" s="228" t="s">
        <v>359</v>
      </c>
      <c r="M32" s="229" t="s">
        <v>359</v>
      </c>
    </row>
    <row r="33" spans="1:13" ht="15.75" customHeight="1">
      <c r="A33" s="7681"/>
      <c r="B33" s="7682" t="s">
        <v>2364</v>
      </c>
      <c r="C33" s="292" t="s">
        <v>359</v>
      </c>
      <c r="D33" s="292" t="s">
        <v>359</v>
      </c>
      <c r="E33" s="292" t="s">
        <v>359</v>
      </c>
      <c r="F33" s="292" t="s">
        <v>359</v>
      </c>
      <c r="G33" s="292" t="s">
        <v>359</v>
      </c>
      <c r="H33" s="292" t="s">
        <v>359</v>
      </c>
      <c r="I33" s="292" t="s">
        <v>359</v>
      </c>
      <c r="J33" s="292" t="s">
        <v>359</v>
      </c>
      <c r="K33" s="292" t="s">
        <v>359</v>
      </c>
      <c r="L33" s="279" t="s">
        <v>359</v>
      </c>
      <c r="M33" s="284" t="s">
        <v>359</v>
      </c>
    </row>
    <row r="34" spans="1:13" ht="31.5">
      <c r="A34" s="7681"/>
      <c r="B34" s="7682"/>
      <c r="C34" s="145" t="s">
        <v>2365</v>
      </c>
      <c r="D34" s="293">
        <v>2023</v>
      </c>
      <c r="E34" s="292" t="s">
        <v>359</v>
      </c>
      <c r="F34" s="145" t="s">
        <v>2366</v>
      </c>
      <c r="G34" s="294">
        <v>2038</v>
      </c>
      <c r="H34" s="292" t="s">
        <v>359</v>
      </c>
      <c r="I34" s="279" t="s">
        <v>359</v>
      </c>
      <c r="J34" s="292" t="s">
        <v>359</v>
      </c>
      <c r="K34" s="292" t="s">
        <v>359</v>
      </c>
      <c r="L34" s="279" t="s">
        <v>359</v>
      </c>
      <c r="M34" s="284" t="s">
        <v>359</v>
      </c>
    </row>
    <row r="35" spans="1:13" ht="15.75">
      <c r="A35" s="7681"/>
      <c r="B35" s="7682"/>
      <c r="C35" s="228" t="s">
        <v>359</v>
      </c>
      <c r="D35" s="228" t="s">
        <v>359</v>
      </c>
      <c r="E35" s="295" t="s">
        <v>359</v>
      </c>
      <c r="F35" s="228" t="s">
        <v>359</v>
      </c>
      <c r="G35" s="295" t="s">
        <v>359</v>
      </c>
      <c r="H35" s="295" t="s">
        <v>359</v>
      </c>
      <c r="I35" s="285" t="s">
        <v>359</v>
      </c>
      <c r="J35" s="295" t="s">
        <v>359</v>
      </c>
      <c r="K35" s="295" t="s">
        <v>359</v>
      </c>
      <c r="L35" s="285" t="s">
        <v>359</v>
      </c>
      <c r="M35" s="286" t="s">
        <v>359</v>
      </c>
    </row>
    <row r="36" spans="1:13" ht="15.75" customHeight="1">
      <c r="A36" s="7681"/>
      <c r="B36" s="7683" t="s">
        <v>2367</v>
      </c>
      <c r="C36" s="145" t="s">
        <v>359</v>
      </c>
      <c r="D36" s="145" t="s">
        <v>359</v>
      </c>
      <c r="E36" s="145" t="s">
        <v>359</v>
      </c>
      <c r="F36" s="145" t="s">
        <v>359</v>
      </c>
      <c r="G36" s="145" t="s">
        <v>359</v>
      </c>
      <c r="H36" s="145" t="s">
        <v>359</v>
      </c>
      <c r="I36" s="145" t="s">
        <v>359</v>
      </c>
      <c r="J36" s="145" t="s">
        <v>359</v>
      </c>
      <c r="K36" s="145" t="s">
        <v>359</v>
      </c>
      <c r="L36" s="145" t="s">
        <v>359</v>
      </c>
      <c r="M36" s="223" t="s">
        <v>359</v>
      </c>
    </row>
    <row r="37" spans="1:13" ht="15.75">
      <c r="A37" s="7681"/>
      <c r="B37" s="7683"/>
      <c r="C37" s="145" t="s">
        <v>359</v>
      </c>
      <c r="D37" s="145" t="s">
        <v>2368</v>
      </c>
      <c r="E37" s="145" t="s">
        <v>359</v>
      </c>
      <c r="F37" s="145" t="s">
        <v>2369</v>
      </c>
      <c r="G37" s="145" t="s">
        <v>359</v>
      </c>
      <c r="H37" s="279" t="s">
        <v>2370</v>
      </c>
      <c r="I37" s="279" t="s">
        <v>359</v>
      </c>
      <c r="J37" s="279" t="s">
        <v>2371</v>
      </c>
      <c r="K37" s="145" t="s">
        <v>359</v>
      </c>
      <c r="L37" s="145" t="s">
        <v>2372</v>
      </c>
      <c r="M37" s="223" t="s">
        <v>359</v>
      </c>
    </row>
    <row r="38" spans="1:13" ht="15.75">
      <c r="A38" s="7681"/>
      <c r="B38" s="7683"/>
      <c r="C38" s="145" t="s">
        <v>359</v>
      </c>
      <c r="D38" s="310">
        <v>1</v>
      </c>
      <c r="E38" s="297" t="s">
        <v>359</v>
      </c>
      <c r="F38" s="311">
        <v>1</v>
      </c>
      <c r="G38" s="297" t="s">
        <v>359</v>
      </c>
      <c r="H38" s="311">
        <v>1</v>
      </c>
      <c r="I38" s="297" t="s">
        <v>359</v>
      </c>
      <c r="J38" s="311">
        <v>1</v>
      </c>
      <c r="K38" s="297" t="s">
        <v>359</v>
      </c>
      <c r="L38" s="311">
        <v>1</v>
      </c>
      <c r="M38" s="287" t="s">
        <v>359</v>
      </c>
    </row>
    <row r="39" spans="1:13" ht="15.75">
      <c r="A39" s="7681"/>
      <c r="B39" s="7683"/>
      <c r="C39" s="145" t="s">
        <v>359</v>
      </c>
      <c r="D39" s="145" t="s">
        <v>2373</v>
      </c>
      <c r="E39" s="145" t="s">
        <v>359</v>
      </c>
      <c r="F39" s="145" t="s">
        <v>2374</v>
      </c>
      <c r="G39" s="145" t="s">
        <v>359</v>
      </c>
      <c r="H39" s="279" t="s">
        <v>2375</v>
      </c>
      <c r="I39" s="279" t="s">
        <v>359</v>
      </c>
      <c r="J39" s="279" t="s">
        <v>2376</v>
      </c>
      <c r="K39" s="145" t="s">
        <v>359</v>
      </c>
      <c r="L39" s="145" t="s">
        <v>2377</v>
      </c>
      <c r="M39" s="223" t="s">
        <v>359</v>
      </c>
    </row>
    <row r="40" spans="1:13" ht="15.75">
      <c r="A40" s="7681"/>
      <c r="B40" s="7683"/>
      <c r="C40" s="145" t="s">
        <v>359</v>
      </c>
      <c r="D40" s="310">
        <v>1</v>
      </c>
      <c r="E40" s="297" t="s">
        <v>359</v>
      </c>
      <c r="F40" s="311">
        <v>1</v>
      </c>
      <c r="G40" s="297" t="s">
        <v>359</v>
      </c>
      <c r="H40" s="311">
        <v>1</v>
      </c>
      <c r="I40" s="297" t="s">
        <v>359</v>
      </c>
      <c r="J40" s="311">
        <v>1</v>
      </c>
      <c r="K40" s="297" t="s">
        <v>359</v>
      </c>
      <c r="L40" s="311">
        <v>1</v>
      </c>
      <c r="M40" s="287" t="s">
        <v>359</v>
      </c>
    </row>
    <row r="41" spans="1:13" ht="15.75">
      <c r="A41" s="7681"/>
      <c r="B41" s="7683"/>
      <c r="C41" s="145" t="s">
        <v>359</v>
      </c>
      <c r="D41" s="145" t="s">
        <v>2378</v>
      </c>
      <c r="E41" s="145" t="s">
        <v>359</v>
      </c>
      <c r="F41" s="145" t="s">
        <v>2379</v>
      </c>
      <c r="G41" s="145" t="s">
        <v>359</v>
      </c>
      <c r="H41" s="279" t="s">
        <v>2380</v>
      </c>
      <c r="I41" s="279" t="s">
        <v>359</v>
      </c>
      <c r="J41" s="279" t="s">
        <v>2381</v>
      </c>
      <c r="K41" s="145" t="s">
        <v>359</v>
      </c>
      <c r="L41" s="145" t="s">
        <v>2958</v>
      </c>
      <c r="M41" s="223" t="s">
        <v>359</v>
      </c>
    </row>
    <row r="42" spans="1:13" ht="15.75">
      <c r="A42" s="7681"/>
      <c r="B42" s="7683"/>
      <c r="C42" s="145" t="s">
        <v>359</v>
      </c>
      <c r="D42" s="310">
        <v>1</v>
      </c>
      <c r="E42" s="297" t="s">
        <v>359</v>
      </c>
      <c r="F42" s="311">
        <v>1</v>
      </c>
      <c r="G42" s="297" t="s">
        <v>359</v>
      </c>
      <c r="H42" s="311">
        <v>1</v>
      </c>
      <c r="I42" s="297" t="s">
        <v>359</v>
      </c>
      <c r="J42" s="311">
        <v>1</v>
      </c>
      <c r="K42" s="297" t="s">
        <v>359</v>
      </c>
      <c r="L42" s="311">
        <v>1</v>
      </c>
      <c r="M42" s="287" t="s">
        <v>359</v>
      </c>
    </row>
    <row r="43" spans="1:13" ht="15.75">
      <c r="A43" s="7681"/>
      <c r="B43" s="7683"/>
      <c r="C43" s="145" t="s">
        <v>359</v>
      </c>
      <c r="D43" s="228" t="s">
        <v>2958</v>
      </c>
      <c r="E43" s="228" t="s">
        <v>359</v>
      </c>
      <c r="F43" s="228" t="s">
        <v>2384</v>
      </c>
      <c r="G43" s="228" t="s">
        <v>359</v>
      </c>
      <c r="H43" s="145" t="s">
        <v>359</v>
      </c>
      <c r="I43" s="145" t="s">
        <v>359</v>
      </c>
      <c r="J43" s="145" t="s">
        <v>359</v>
      </c>
      <c r="K43" s="145" t="s">
        <v>359</v>
      </c>
      <c r="L43" s="145" t="s">
        <v>359</v>
      </c>
      <c r="M43" s="223" t="s">
        <v>359</v>
      </c>
    </row>
    <row r="44" spans="1:13" ht="15" customHeight="1">
      <c r="A44" s="7681"/>
      <c r="B44" s="7683"/>
      <c r="C44" s="145" t="s">
        <v>359</v>
      </c>
      <c r="D44" s="329">
        <v>1</v>
      </c>
      <c r="E44" s="299" t="s">
        <v>359</v>
      </c>
      <c r="F44" s="7684">
        <v>1</v>
      </c>
      <c r="G44" s="7684"/>
      <c r="H44" s="7685" t="s">
        <v>359</v>
      </c>
      <c r="I44" s="7685"/>
      <c r="J44" s="145" t="s">
        <v>359</v>
      </c>
      <c r="K44" s="145" t="s">
        <v>359</v>
      </c>
      <c r="L44" s="145" t="s">
        <v>359</v>
      </c>
      <c r="M44" s="223" t="s">
        <v>359</v>
      </c>
    </row>
    <row r="45" spans="1:13" ht="15.75">
      <c r="A45" s="7681"/>
      <c r="B45" s="7683"/>
      <c r="C45" s="228" t="s">
        <v>359</v>
      </c>
      <c r="D45" s="228" t="s">
        <v>359</v>
      </c>
      <c r="E45" s="228" t="s">
        <v>359</v>
      </c>
      <c r="F45" s="228" t="s">
        <v>359</v>
      </c>
      <c r="G45" s="228" t="s">
        <v>359</v>
      </c>
      <c r="H45" s="228" t="s">
        <v>359</v>
      </c>
      <c r="I45" s="228" t="s">
        <v>359</v>
      </c>
      <c r="J45" s="228" t="s">
        <v>359</v>
      </c>
      <c r="K45" s="228" t="s">
        <v>359</v>
      </c>
      <c r="L45" s="228" t="s">
        <v>359</v>
      </c>
      <c r="M45" s="229" t="s">
        <v>359</v>
      </c>
    </row>
    <row r="46" spans="1:13" ht="15.75" customHeight="1">
      <c r="A46" s="7681"/>
      <c r="B46" s="7686" t="s">
        <v>2385</v>
      </c>
      <c r="C46" s="145" t="s">
        <v>359</v>
      </c>
      <c r="D46" s="145" t="s">
        <v>359</v>
      </c>
      <c r="E46" s="145" t="s">
        <v>359</v>
      </c>
      <c r="F46" s="145" t="s">
        <v>359</v>
      </c>
      <c r="G46" s="145" t="s">
        <v>359</v>
      </c>
      <c r="H46" s="145" t="s">
        <v>359</v>
      </c>
      <c r="I46" s="145" t="s">
        <v>359</v>
      </c>
      <c r="J46" s="145" t="s">
        <v>359</v>
      </c>
      <c r="K46" s="145" t="s">
        <v>359</v>
      </c>
      <c r="L46" s="279" t="s">
        <v>359</v>
      </c>
      <c r="M46" s="284" t="s">
        <v>359</v>
      </c>
    </row>
    <row r="47" spans="1:13" ht="15" customHeight="1">
      <c r="A47" s="7681"/>
      <c r="B47" s="7686"/>
      <c r="C47" s="279" t="s">
        <v>359</v>
      </c>
      <c r="D47" s="145" t="s">
        <v>93</v>
      </c>
      <c r="E47" s="228" t="s">
        <v>95</v>
      </c>
      <c r="F47" s="7687" t="s">
        <v>2386</v>
      </c>
      <c r="G47" s="7688" t="s">
        <v>103</v>
      </c>
      <c r="H47" s="7688"/>
      <c r="I47" s="7688"/>
      <c r="J47" s="7688"/>
      <c r="K47" s="145" t="s">
        <v>2387</v>
      </c>
      <c r="L47" s="7689" t="s">
        <v>2959</v>
      </c>
      <c r="M47" s="7689"/>
    </row>
    <row r="48" spans="1:13" ht="15.75">
      <c r="A48" s="7681"/>
      <c r="B48" s="7686"/>
      <c r="C48" s="279" t="s">
        <v>359</v>
      </c>
      <c r="D48" s="300" t="s">
        <v>2441</v>
      </c>
      <c r="E48" s="299" t="s">
        <v>359</v>
      </c>
      <c r="F48" s="7687"/>
      <c r="G48" s="7688"/>
      <c r="H48" s="7688"/>
      <c r="I48" s="7688"/>
      <c r="J48" s="7688"/>
      <c r="K48" s="279" t="s">
        <v>359</v>
      </c>
      <c r="L48" s="7689"/>
      <c r="M48" s="7689"/>
    </row>
    <row r="49" spans="1:13" ht="16.5" customHeight="1">
      <c r="A49" s="7681"/>
      <c r="B49" s="7686"/>
      <c r="C49" s="285" t="s">
        <v>359</v>
      </c>
      <c r="D49" s="285" t="s">
        <v>359</v>
      </c>
      <c r="E49" s="285" t="s">
        <v>359</v>
      </c>
      <c r="F49" s="285" t="s">
        <v>359</v>
      </c>
      <c r="G49" s="285" t="s">
        <v>359</v>
      </c>
      <c r="H49" s="285" t="s">
        <v>359</v>
      </c>
      <c r="I49" s="285" t="s">
        <v>359</v>
      </c>
      <c r="J49" s="285" t="s">
        <v>359</v>
      </c>
      <c r="K49" s="285" t="s">
        <v>359</v>
      </c>
      <c r="L49" s="279" t="s">
        <v>359</v>
      </c>
      <c r="M49" s="284" t="s">
        <v>359</v>
      </c>
    </row>
    <row r="50" spans="1:13" ht="39.75" customHeight="1">
      <c r="A50" s="7681"/>
      <c r="B50" s="282" t="s">
        <v>2388</v>
      </c>
      <c r="C50" s="7677" t="s">
        <v>2960</v>
      </c>
      <c r="D50" s="7677"/>
      <c r="E50" s="7677"/>
      <c r="F50" s="7677"/>
      <c r="G50" s="7677"/>
      <c r="H50" s="7677"/>
      <c r="I50" s="7677"/>
      <c r="J50" s="7677"/>
      <c r="K50" s="7677"/>
      <c r="L50" s="7677"/>
      <c r="M50" s="7677"/>
    </row>
    <row r="51" spans="1:13" ht="43.5" customHeight="1">
      <c r="A51" s="7681"/>
      <c r="B51" s="288" t="s">
        <v>2390</v>
      </c>
      <c r="C51" s="7677" t="s">
        <v>2961</v>
      </c>
      <c r="D51" s="7677"/>
      <c r="E51" s="7677"/>
      <c r="F51" s="7677"/>
      <c r="G51" s="7677"/>
      <c r="H51" s="7677"/>
      <c r="I51" s="7677"/>
      <c r="J51" s="7677"/>
      <c r="K51" s="7677"/>
      <c r="L51" s="7677"/>
      <c r="M51" s="7677"/>
    </row>
    <row r="52" spans="1:13" ht="15.75">
      <c r="A52" s="7681"/>
      <c r="B52" s="288" t="s">
        <v>2392</v>
      </c>
      <c r="C52" s="228" t="s">
        <v>2962</v>
      </c>
      <c r="D52" s="228" t="s">
        <v>359</v>
      </c>
      <c r="E52" s="228" t="s">
        <v>359</v>
      </c>
      <c r="F52" s="228" t="s">
        <v>359</v>
      </c>
      <c r="G52" s="228" t="s">
        <v>359</v>
      </c>
      <c r="H52" s="228" t="s">
        <v>359</v>
      </c>
      <c r="I52" s="228" t="s">
        <v>359</v>
      </c>
      <c r="J52" s="228" t="s">
        <v>359</v>
      </c>
      <c r="K52" s="228" t="s">
        <v>359</v>
      </c>
      <c r="L52" s="228" t="s">
        <v>359</v>
      </c>
      <c r="M52" s="229" t="s">
        <v>359</v>
      </c>
    </row>
    <row r="53" spans="1:13" ht="15.75">
      <c r="A53" s="7681"/>
      <c r="B53" s="288" t="s">
        <v>2393</v>
      </c>
      <c r="C53" s="228" t="s">
        <v>555</v>
      </c>
      <c r="D53" s="228" t="s">
        <v>359</v>
      </c>
      <c r="E53" s="228" t="s">
        <v>359</v>
      </c>
      <c r="F53" s="228" t="s">
        <v>359</v>
      </c>
      <c r="G53" s="228" t="s">
        <v>359</v>
      </c>
      <c r="H53" s="228" t="s">
        <v>359</v>
      </c>
      <c r="I53" s="228" t="s">
        <v>359</v>
      </c>
      <c r="J53" s="228" t="s">
        <v>359</v>
      </c>
      <c r="K53" s="228" t="s">
        <v>359</v>
      </c>
      <c r="L53" s="228" t="s">
        <v>359</v>
      </c>
      <c r="M53" s="229" t="s">
        <v>359</v>
      </c>
    </row>
    <row r="54" spans="1:13" ht="15" customHeight="1">
      <c r="A54" s="7679" t="s">
        <v>2394</v>
      </c>
      <c r="B54" s="312" t="s">
        <v>2395</v>
      </c>
      <c r="C54" s="7677" t="s">
        <v>560</v>
      </c>
      <c r="D54" s="7677"/>
      <c r="E54" s="7677"/>
      <c r="F54" s="7677"/>
      <c r="G54" s="7677"/>
      <c r="H54" s="7677"/>
      <c r="I54" s="7677"/>
      <c r="J54" s="7677"/>
      <c r="K54" s="7677"/>
      <c r="L54" s="7677"/>
      <c r="M54" s="7677"/>
    </row>
    <row r="55" spans="1:13" ht="16.5" customHeight="1">
      <c r="A55" s="7679"/>
      <c r="B55" s="312" t="s">
        <v>2396</v>
      </c>
      <c r="C55" s="7680" t="s">
        <v>2963</v>
      </c>
      <c r="D55" s="7680"/>
      <c r="E55" s="7680"/>
      <c r="F55" s="7680"/>
      <c r="G55" s="7680"/>
      <c r="H55" s="7680"/>
      <c r="I55" s="7680"/>
      <c r="J55" s="7680"/>
      <c r="K55" s="7680"/>
      <c r="L55" s="7680"/>
      <c r="M55" s="7680"/>
    </row>
    <row r="56" spans="1:13" ht="16.5" customHeight="1">
      <c r="A56" s="7679"/>
      <c r="B56" s="312" t="s">
        <v>2398</v>
      </c>
      <c r="C56" s="7677" t="s">
        <v>2951</v>
      </c>
      <c r="D56" s="7677"/>
      <c r="E56" s="7677"/>
      <c r="F56" s="7677"/>
      <c r="G56" s="7677"/>
      <c r="H56" s="7677"/>
      <c r="I56" s="7677"/>
      <c r="J56" s="7677"/>
      <c r="K56" s="7677"/>
      <c r="L56" s="7677"/>
      <c r="M56" s="7677"/>
    </row>
    <row r="57" spans="1:13" ht="15" customHeight="1">
      <c r="A57" s="7679"/>
      <c r="B57" s="312" t="s">
        <v>2399</v>
      </c>
      <c r="C57" s="7677" t="s">
        <v>2964</v>
      </c>
      <c r="D57" s="7677"/>
      <c r="E57" s="7677"/>
      <c r="F57" s="7677"/>
      <c r="G57" s="7677"/>
      <c r="H57" s="7677"/>
      <c r="I57" s="7677"/>
      <c r="J57" s="7677"/>
      <c r="K57" s="7677"/>
      <c r="L57" s="7677"/>
      <c r="M57" s="7677"/>
    </row>
    <row r="58" spans="1:13" ht="15" customHeight="1">
      <c r="A58" s="7679"/>
      <c r="B58" s="312" t="s">
        <v>2400</v>
      </c>
      <c r="C58" s="7677" t="s">
        <v>561</v>
      </c>
      <c r="D58" s="7677"/>
      <c r="E58" s="7677"/>
      <c r="F58" s="7677"/>
      <c r="G58" s="7677"/>
      <c r="H58" s="7677"/>
      <c r="I58" s="7677"/>
      <c r="J58" s="7677"/>
      <c r="K58" s="7677"/>
      <c r="L58" s="7677"/>
      <c r="M58" s="7677"/>
    </row>
    <row r="59" spans="1:13" ht="15.75" customHeight="1">
      <c r="A59" s="7679"/>
      <c r="B59" s="312" t="s">
        <v>2401</v>
      </c>
      <c r="C59" s="7677">
        <v>3581600</v>
      </c>
      <c r="D59" s="7677"/>
      <c r="E59" s="7677"/>
      <c r="F59" s="7677"/>
      <c r="G59" s="7677"/>
      <c r="H59" s="7677"/>
      <c r="I59" s="7677"/>
      <c r="J59" s="7677"/>
      <c r="K59" s="7677"/>
      <c r="L59" s="7677"/>
      <c r="M59" s="7677"/>
    </row>
    <row r="60" spans="1:13" ht="15.75" customHeight="1">
      <c r="A60" s="7676" t="s">
        <v>2402</v>
      </c>
      <c r="B60" s="313" t="s">
        <v>2403</v>
      </c>
      <c r="C60" s="7677" t="s">
        <v>359</v>
      </c>
      <c r="D60" s="7677"/>
      <c r="E60" s="7677"/>
      <c r="F60" s="7677"/>
      <c r="G60" s="7677"/>
      <c r="H60" s="7677"/>
      <c r="I60" s="7677"/>
      <c r="J60" s="7677"/>
      <c r="K60" s="7677"/>
      <c r="L60" s="7677"/>
      <c r="M60" s="7677"/>
    </row>
    <row r="61" spans="1:13" ht="15.75" customHeight="1">
      <c r="A61" s="7676"/>
      <c r="B61" s="313" t="s">
        <v>2404</v>
      </c>
      <c r="C61" s="7677" t="s">
        <v>359</v>
      </c>
      <c r="D61" s="7677"/>
      <c r="E61" s="7677"/>
      <c r="F61" s="7677"/>
      <c r="G61" s="7677"/>
      <c r="H61" s="7677"/>
      <c r="I61" s="7677"/>
      <c r="J61" s="7677"/>
      <c r="K61" s="7677"/>
      <c r="L61" s="7677"/>
      <c r="M61" s="7677"/>
    </row>
    <row r="62" spans="1:13" ht="15.75" customHeight="1">
      <c r="A62" s="7676"/>
      <c r="B62" s="314" t="s">
        <v>244</v>
      </c>
      <c r="C62" s="7677" t="s">
        <v>359</v>
      </c>
      <c r="D62" s="7677"/>
      <c r="E62" s="7677"/>
      <c r="F62" s="7677"/>
      <c r="G62" s="7677"/>
      <c r="H62" s="7677"/>
      <c r="I62" s="7677"/>
      <c r="J62" s="7677"/>
      <c r="K62" s="7677"/>
      <c r="L62" s="7677"/>
      <c r="M62" s="7677"/>
    </row>
    <row r="63" spans="1:13" ht="15" customHeight="1">
      <c r="A63" s="315" t="s">
        <v>2406</v>
      </c>
      <c r="B63" s="301" t="s">
        <v>359</v>
      </c>
      <c r="C63" s="7678" t="s">
        <v>2965</v>
      </c>
      <c r="D63" s="7678"/>
      <c r="E63" s="7678"/>
      <c r="F63" s="7678"/>
      <c r="G63" s="7678"/>
      <c r="H63" s="7678"/>
      <c r="I63" s="7678"/>
      <c r="J63" s="7678"/>
      <c r="K63" s="7678"/>
      <c r="L63" s="7678"/>
      <c r="M63" s="7678"/>
    </row>
  </sheetData>
  <mergeCells count="48">
    <mergeCell ref="A2:A16"/>
    <mergeCell ref="C2:M2"/>
    <mergeCell ref="C3:M3"/>
    <mergeCell ref="F4:G4"/>
    <mergeCell ref="C7:D7"/>
    <mergeCell ref="I7:M7"/>
    <mergeCell ref="I8:M8"/>
    <mergeCell ref="B9:B11"/>
    <mergeCell ref="C10:D10"/>
    <mergeCell ref="E10:H10"/>
    <mergeCell ref="I10:J10"/>
    <mergeCell ref="C11:D11"/>
    <mergeCell ref="F11:G11"/>
    <mergeCell ref="I11:J11"/>
    <mergeCell ref="C12:M12"/>
    <mergeCell ref="C13:M13"/>
    <mergeCell ref="C14:M14"/>
    <mergeCell ref="B15:B16"/>
    <mergeCell ref="C15:D15"/>
    <mergeCell ref="F15:M15"/>
    <mergeCell ref="C16:M16"/>
    <mergeCell ref="A17:A53"/>
    <mergeCell ref="C17:M17"/>
    <mergeCell ref="C18:M18"/>
    <mergeCell ref="B19:B25"/>
    <mergeCell ref="B26:B29"/>
    <mergeCell ref="B33:B35"/>
    <mergeCell ref="B36:B45"/>
    <mergeCell ref="F44:G44"/>
    <mergeCell ref="H44:I44"/>
    <mergeCell ref="B46:B49"/>
    <mergeCell ref="F47:F48"/>
    <mergeCell ref="G47:J48"/>
    <mergeCell ref="L47:M48"/>
    <mergeCell ref="C50:M50"/>
    <mergeCell ref="C51:M51"/>
    <mergeCell ref="A54:A59"/>
    <mergeCell ref="C54:M54"/>
    <mergeCell ref="C55:M55"/>
    <mergeCell ref="C56:M56"/>
    <mergeCell ref="C57:M57"/>
    <mergeCell ref="C58:M58"/>
    <mergeCell ref="C59:M59"/>
    <mergeCell ref="A60:A62"/>
    <mergeCell ref="C60:M60"/>
    <mergeCell ref="C61:M61"/>
    <mergeCell ref="C62:M62"/>
    <mergeCell ref="C63:M63"/>
  </mergeCells>
  <pageMargins left="0.7" right="0.7" top="0.75" bottom="0.75" header="0.51180555555555496" footer="0.51180555555555496"/>
  <pageSetup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DEA0A0"/>
  </sheetPr>
  <dimension ref="A1:M62"/>
  <sheetViews>
    <sheetView zoomScale="65" zoomScaleNormal="65" workbookViewId="0">
      <selection activeCell="B1" sqref="B1"/>
    </sheetView>
  </sheetViews>
  <sheetFormatPr baseColWidth="10" defaultColWidth="9.140625" defaultRowHeight="15.75"/>
  <cols>
    <col min="1" max="1" width="25.140625" style="190" customWidth="1"/>
    <col min="2" max="2" width="38.42578125" customWidth="1"/>
    <col min="3" max="3" width="10.7109375" customWidth="1"/>
    <col min="5" max="5" width="14.140625" customWidth="1"/>
    <col min="6" max="6" width="10.42578125" customWidth="1"/>
    <col min="7" max="7" width="11" customWidth="1"/>
  </cols>
  <sheetData>
    <row r="1" spans="1:13" ht="31.5">
      <c r="A1" s="39"/>
      <c r="B1" s="197" t="s">
        <v>2948</v>
      </c>
      <c r="C1" s="7668"/>
      <c r="D1" s="7668"/>
      <c r="E1" s="7668"/>
      <c r="F1" s="7668"/>
      <c r="G1" s="7668"/>
      <c r="H1" s="7668"/>
      <c r="I1" s="7668"/>
      <c r="J1" s="7668"/>
      <c r="K1" s="7668"/>
      <c r="L1" s="7668"/>
      <c r="M1" s="7668"/>
    </row>
    <row r="2" spans="1:13" ht="15.75" customHeight="1">
      <c r="A2" s="7669" t="s">
        <v>2329</v>
      </c>
      <c r="B2" s="198" t="s">
        <v>2330</v>
      </c>
      <c r="C2" s="7659"/>
      <c r="D2" s="7659"/>
      <c r="E2" s="7659"/>
      <c r="F2" s="7659"/>
      <c r="G2" s="7659"/>
      <c r="H2" s="7659"/>
      <c r="I2" s="7659"/>
      <c r="J2" s="7659"/>
      <c r="K2" s="7659"/>
      <c r="L2" s="7659"/>
      <c r="M2" s="7659"/>
    </row>
    <row r="3" spans="1:13" ht="31.5">
      <c r="A3" s="7669"/>
      <c r="B3" s="199" t="s">
        <v>2643</v>
      </c>
      <c r="C3" s="7659"/>
      <c r="D3" s="7659"/>
      <c r="E3" s="7659"/>
      <c r="F3" s="7659"/>
      <c r="G3" s="7659"/>
      <c r="H3" s="7659"/>
      <c r="I3" s="7659"/>
      <c r="J3" s="7659"/>
      <c r="K3" s="7659"/>
      <c r="L3" s="7659"/>
      <c r="M3" s="7659"/>
    </row>
    <row r="4" spans="1:13" ht="69" customHeight="1">
      <c r="A4" s="7669"/>
      <c r="B4" s="200" t="s">
        <v>240</v>
      </c>
      <c r="C4" s="141" t="s">
        <v>95</v>
      </c>
      <c r="D4" s="316"/>
      <c r="E4" s="45"/>
      <c r="F4" s="7670" t="s">
        <v>241</v>
      </c>
      <c r="G4" s="7670"/>
      <c r="H4" s="142"/>
      <c r="I4" s="317"/>
      <c r="J4" s="317"/>
      <c r="K4" s="317"/>
      <c r="L4" s="317"/>
      <c r="M4" s="318"/>
    </row>
    <row r="5" spans="1:13">
      <c r="A5" s="7669"/>
      <c r="B5" s="200" t="s">
        <v>2333</v>
      </c>
      <c r="C5" s="7659"/>
      <c r="D5" s="7659"/>
      <c r="E5" s="7659"/>
      <c r="F5" s="7659"/>
      <c r="G5" s="7659"/>
      <c r="H5" s="7659"/>
      <c r="I5" s="7659"/>
      <c r="J5" s="7659"/>
      <c r="K5" s="7659"/>
      <c r="L5" s="7659"/>
      <c r="M5" s="7659"/>
    </row>
    <row r="6" spans="1:13">
      <c r="A6" s="7669"/>
      <c r="B6" s="200" t="s">
        <v>2334</v>
      </c>
      <c r="C6" s="320"/>
      <c r="D6" s="317"/>
      <c r="E6" s="317"/>
      <c r="F6" s="317"/>
      <c r="G6" s="317"/>
      <c r="H6" s="317"/>
      <c r="I6" s="317"/>
      <c r="J6" s="317"/>
      <c r="K6" s="317"/>
      <c r="L6" s="317"/>
      <c r="M6" s="318"/>
    </row>
    <row r="7" spans="1:13" ht="15.75" customHeight="1">
      <c r="A7" s="7669"/>
      <c r="B7" s="199" t="s">
        <v>2335</v>
      </c>
      <c r="C7" s="7671" t="s">
        <v>13</v>
      </c>
      <c r="D7" s="7671"/>
      <c r="E7" s="158"/>
      <c r="F7" s="158"/>
      <c r="G7" s="159"/>
      <c r="H7" s="160" t="s">
        <v>244</v>
      </c>
      <c r="I7" s="7672" t="s">
        <v>21</v>
      </c>
      <c r="J7" s="7672"/>
      <c r="K7" s="7672"/>
      <c r="L7" s="7672"/>
      <c r="M7" s="7672"/>
    </row>
    <row r="8" spans="1:13" ht="15.75" customHeight="1">
      <c r="A8" s="7669"/>
      <c r="B8" s="7673" t="s">
        <v>2336</v>
      </c>
      <c r="C8" s="150"/>
      <c r="D8" s="151"/>
      <c r="E8" s="151"/>
      <c r="F8" s="151"/>
      <c r="G8" s="151"/>
      <c r="H8" s="151"/>
      <c r="I8" s="151"/>
      <c r="J8" s="151"/>
      <c r="K8" s="151"/>
      <c r="L8" s="152"/>
      <c r="M8" s="153"/>
    </row>
    <row r="9" spans="1:13">
      <c r="A9" s="7669"/>
      <c r="B9" s="7673"/>
      <c r="C9" s="7674"/>
      <c r="D9" s="7674"/>
      <c r="E9" s="144"/>
      <c r="F9" s="7675"/>
      <c r="G9" s="7675"/>
      <c r="H9" s="144"/>
      <c r="I9" s="7675"/>
      <c r="J9" s="7675"/>
      <c r="K9" s="144"/>
      <c r="L9" s="145"/>
      <c r="M9" s="223"/>
    </row>
    <row r="10" spans="1:13" ht="15.75" customHeight="1">
      <c r="A10" s="7669"/>
      <c r="B10" s="7673"/>
      <c r="C10" s="7674" t="s">
        <v>2337</v>
      </c>
      <c r="D10" s="7674"/>
      <c r="E10" s="143"/>
      <c r="F10" s="7675" t="s">
        <v>2337</v>
      </c>
      <c r="G10" s="7675"/>
      <c r="H10" s="143"/>
      <c r="I10" s="7675" t="s">
        <v>2337</v>
      </c>
      <c r="J10" s="7675"/>
      <c r="K10" s="143"/>
      <c r="L10" s="228"/>
      <c r="M10" s="229"/>
    </row>
    <row r="11" spans="1:13">
      <c r="A11" s="7669"/>
      <c r="B11" s="199" t="s">
        <v>2338</v>
      </c>
      <c r="C11" s="7659"/>
      <c r="D11" s="7659"/>
      <c r="E11" s="7659"/>
      <c r="F11" s="7659"/>
      <c r="G11" s="7659"/>
      <c r="H11" s="7659"/>
      <c r="I11" s="7659"/>
      <c r="J11" s="7659"/>
      <c r="K11" s="7659"/>
      <c r="L11" s="7659"/>
      <c r="M11" s="7659"/>
    </row>
    <row r="12" spans="1:13" ht="15.75" customHeight="1">
      <c r="A12" s="7669"/>
      <c r="B12" s="199" t="s">
        <v>2689</v>
      </c>
      <c r="C12" s="7659"/>
      <c r="D12" s="7659"/>
      <c r="E12" s="7659"/>
      <c r="F12" s="7659"/>
      <c r="G12" s="7659"/>
      <c r="H12" s="7659"/>
      <c r="I12" s="7659"/>
      <c r="J12" s="7659"/>
      <c r="K12" s="7659"/>
      <c r="L12" s="7659"/>
      <c r="M12" s="7659"/>
    </row>
    <row r="13" spans="1:13" ht="47.25">
      <c r="A13" s="7669"/>
      <c r="B13" s="199" t="s">
        <v>2649</v>
      </c>
      <c r="C13" s="7659"/>
      <c r="D13" s="7659"/>
      <c r="E13" s="7659"/>
      <c r="F13" s="7659"/>
      <c r="G13" s="7659"/>
      <c r="H13" s="7659"/>
      <c r="I13" s="7659"/>
      <c r="J13" s="7659"/>
      <c r="K13" s="7659"/>
      <c r="L13" s="7659"/>
      <c r="M13" s="7659"/>
    </row>
    <row r="14" spans="1:13" ht="15.75" customHeight="1">
      <c r="A14" s="7669"/>
      <c r="B14" s="7665" t="s">
        <v>2651</v>
      </c>
      <c r="C14" s="7666"/>
      <c r="D14" s="7666"/>
      <c r="E14" s="201" t="s">
        <v>108</v>
      </c>
      <c r="F14" s="7667"/>
      <c r="G14" s="7667"/>
      <c r="H14" s="7667"/>
      <c r="I14" s="7667"/>
      <c r="J14" s="7667"/>
      <c r="K14" s="7667"/>
      <c r="L14" s="7667"/>
      <c r="M14" s="7667"/>
    </row>
    <row r="15" spans="1:13">
      <c r="A15" s="7669"/>
      <c r="B15" s="7665"/>
      <c r="C15" s="7660"/>
      <c r="D15" s="7660"/>
      <c r="E15" s="7660"/>
      <c r="F15" s="7660"/>
      <c r="G15" s="7660"/>
      <c r="H15" s="7660"/>
      <c r="I15" s="7660"/>
      <c r="J15" s="7660"/>
      <c r="K15" s="7660"/>
      <c r="L15" s="7660"/>
      <c r="M15" s="7660"/>
    </row>
    <row r="16" spans="1:13">
      <c r="A16" s="7658" t="s">
        <v>2340</v>
      </c>
      <c r="B16" s="52" t="s">
        <v>230</v>
      </c>
      <c r="C16" s="7659"/>
      <c r="D16" s="7659"/>
      <c r="E16" s="7659"/>
      <c r="F16" s="7659"/>
      <c r="G16" s="7659"/>
      <c r="H16" s="7659"/>
      <c r="I16" s="7659"/>
      <c r="J16" s="7659"/>
      <c r="K16" s="7659"/>
      <c r="L16" s="7659"/>
      <c r="M16" s="7659"/>
    </row>
    <row r="17" spans="1:13">
      <c r="A17" s="7658"/>
      <c r="B17" s="52" t="s">
        <v>2652</v>
      </c>
      <c r="C17" s="7660"/>
      <c r="D17" s="7660"/>
      <c r="E17" s="7660"/>
      <c r="F17" s="7660"/>
      <c r="G17" s="7660"/>
      <c r="H17" s="7660"/>
      <c r="I17" s="7660"/>
      <c r="J17" s="7660"/>
      <c r="K17" s="7660"/>
      <c r="L17" s="7660"/>
      <c r="M17" s="7660"/>
    </row>
    <row r="18" spans="1:13" ht="15.75" customHeight="1">
      <c r="A18" s="7658"/>
      <c r="B18" s="7661" t="s">
        <v>2341</v>
      </c>
      <c r="C18" s="202"/>
      <c r="D18" s="203"/>
      <c r="E18" s="203"/>
      <c r="F18" s="203"/>
      <c r="G18" s="203"/>
      <c r="H18" s="203"/>
      <c r="I18" s="203"/>
      <c r="J18" s="203"/>
      <c r="K18" s="203"/>
      <c r="L18" s="203"/>
      <c r="M18" s="204"/>
    </row>
    <row r="19" spans="1:13">
      <c r="A19" s="7658"/>
      <c r="B19" s="7661"/>
      <c r="C19" s="205"/>
      <c r="D19" s="206"/>
      <c r="E19" s="207"/>
      <c r="F19" s="206"/>
      <c r="G19" s="207"/>
      <c r="H19" s="206"/>
      <c r="I19" s="207"/>
      <c r="J19" s="206"/>
      <c r="K19" s="207"/>
      <c r="L19" s="207"/>
      <c r="M19" s="115"/>
    </row>
    <row r="20" spans="1:13">
      <c r="A20" s="7658"/>
      <c r="B20" s="7661"/>
      <c r="C20" s="208" t="s">
        <v>2342</v>
      </c>
      <c r="D20" s="209"/>
      <c r="E20" s="210" t="s">
        <v>2343</v>
      </c>
      <c r="F20" s="209"/>
      <c r="G20" s="210" t="s">
        <v>2344</v>
      </c>
      <c r="H20" s="209"/>
      <c r="I20" s="210" t="s">
        <v>2345</v>
      </c>
      <c r="J20" s="269"/>
      <c r="K20" s="210"/>
      <c r="L20" s="210"/>
      <c r="M20" s="211"/>
    </row>
    <row r="21" spans="1:13">
      <c r="A21" s="7658"/>
      <c r="B21" s="7661"/>
      <c r="C21" s="208" t="s">
        <v>2346</v>
      </c>
      <c r="D21" s="212"/>
      <c r="E21" s="210" t="s">
        <v>2347</v>
      </c>
      <c r="F21" s="213"/>
      <c r="G21" s="210" t="s">
        <v>2348</v>
      </c>
      <c r="H21" s="213"/>
      <c r="I21" s="210"/>
      <c r="J21" s="214"/>
      <c r="K21" s="210"/>
      <c r="L21" s="210"/>
      <c r="M21" s="211"/>
    </row>
    <row r="22" spans="1:13">
      <c r="A22" s="7658"/>
      <c r="B22" s="7661"/>
      <c r="C22" s="208" t="s">
        <v>2349</v>
      </c>
      <c r="D22" s="212"/>
      <c r="E22" s="210" t="s">
        <v>2350</v>
      </c>
      <c r="F22" s="212"/>
      <c r="G22" s="210"/>
      <c r="H22" s="214"/>
      <c r="I22" s="210"/>
      <c r="J22" s="214"/>
      <c r="K22" s="210"/>
      <c r="L22" s="210"/>
      <c r="M22" s="211"/>
    </row>
    <row r="23" spans="1:13">
      <c r="A23" s="7658"/>
      <c r="B23" s="7661"/>
      <c r="C23" s="208" t="s">
        <v>105</v>
      </c>
      <c r="D23" s="213"/>
      <c r="E23" s="210" t="s">
        <v>2352</v>
      </c>
      <c r="F23" s="215"/>
      <c r="G23" s="215"/>
      <c r="H23" s="215"/>
      <c r="I23" s="215"/>
      <c r="J23" s="215"/>
      <c r="K23" s="215"/>
      <c r="L23" s="215"/>
      <c r="M23" s="216"/>
    </row>
    <row r="24" spans="1:13">
      <c r="A24" s="7658"/>
      <c r="B24" s="7661"/>
      <c r="C24" s="217"/>
      <c r="D24" s="218"/>
      <c r="E24" s="218"/>
      <c r="F24" s="218"/>
      <c r="G24" s="218"/>
      <c r="H24" s="218"/>
      <c r="I24" s="218"/>
      <c r="J24" s="218"/>
      <c r="K24" s="218"/>
      <c r="L24" s="218"/>
      <c r="M24" s="219"/>
    </row>
    <row r="25" spans="1:13" ht="15.75" customHeight="1">
      <c r="A25" s="7658"/>
      <c r="B25" s="7661" t="s">
        <v>2354</v>
      </c>
      <c r="C25" s="220"/>
      <c r="D25" s="221"/>
      <c r="E25" s="221"/>
      <c r="F25" s="221"/>
      <c r="G25" s="221"/>
      <c r="H25" s="221"/>
      <c r="I25" s="221"/>
      <c r="J25" s="221"/>
      <c r="K25" s="221"/>
      <c r="L25" s="152"/>
      <c r="M25" s="153"/>
    </row>
    <row r="26" spans="1:13">
      <c r="A26" s="7658"/>
      <c r="B26" s="7661"/>
      <c r="C26" s="208" t="s">
        <v>2355</v>
      </c>
      <c r="D26" s="213"/>
      <c r="E26" s="222"/>
      <c r="F26" s="210" t="s">
        <v>2356</v>
      </c>
      <c r="G26" s="212"/>
      <c r="H26" s="222"/>
      <c r="I26" s="210" t="s">
        <v>2357</v>
      </c>
      <c r="J26" s="212"/>
      <c r="K26" s="222"/>
      <c r="L26" s="145"/>
      <c r="M26" s="223"/>
    </row>
    <row r="27" spans="1:13">
      <c r="A27" s="7658"/>
      <c r="B27" s="7661"/>
      <c r="C27" s="208" t="s">
        <v>2358</v>
      </c>
      <c r="D27" s="224"/>
      <c r="E27" s="145"/>
      <c r="F27" s="210" t="s">
        <v>2359</v>
      </c>
      <c r="G27" s="213"/>
      <c r="H27" s="145"/>
      <c r="I27" s="225"/>
      <c r="J27" s="145"/>
      <c r="K27" s="144"/>
      <c r="L27" s="145"/>
      <c r="M27" s="223"/>
    </row>
    <row r="28" spans="1:13">
      <c r="A28" s="7658"/>
      <c r="B28" s="7661"/>
      <c r="C28" s="226"/>
      <c r="D28" s="227"/>
      <c r="E28" s="227"/>
      <c r="F28" s="227"/>
      <c r="G28" s="227"/>
      <c r="H28" s="227"/>
      <c r="I28" s="227"/>
      <c r="J28" s="227"/>
      <c r="K28" s="227"/>
      <c r="L28" s="228"/>
      <c r="M28" s="229"/>
    </row>
    <row r="29" spans="1:13">
      <c r="A29" s="7658"/>
      <c r="B29" s="230" t="s">
        <v>2360</v>
      </c>
      <c r="C29" s="231"/>
      <c r="D29" s="232"/>
      <c r="E29" s="232"/>
      <c r="F29" s="232"/>
      <c r="G29" s="232"/>
      <c r="H29" s="232"/>
      <c r="I29" s="232"/>
      <c r="J29" s="232"/>
      <c r="K29" s="232"/>
      <c r="L29" s="232"/>
      <c r="M29" s="233"/>
    </row>
    <row r="30" spans="1:13" ht="31.5">
      <c r="A30" s="7658"/>
      <c r="B30" s="230"/>
      <c r="C30" s="234" t="s">
        <v>2361</v>
      </c>
      <c r="D30" s="235"/>
      <c r="E30" s="222"/>
      <c r="F30" s="210" t="s">
        <v>2362</v>
      </c>
      <c r="G30" s="213"/>
      <c r="H30" s="222"/>
      <c r="I30" s="210" t="s">
        <v>2363</v>
      </c>
      <c r="J30" s="236"/>
      <c r="K30" s="237"/>
      <c r="L30" s="238"/>
      <c r="M30" s="239"/>
    </row>
    <row r="31" spans="1:13">
      <c r="A31" s="7658"/>
      <c r="B31" s="200"/>
      <c r="C31" s="217"/>
      <c r="D31" s="218"/>
      <c r="E31" s="218"/>
      <c r="F31" s="218"/>
      <c r="G31" s="218"/>
      <c r="H31" s="218"/>
      <c r="I31" s="218"/>
      <c r="J31" s="218"/>
      <c r="K31" s="218"/>
      <c r="L31" s="218"/>
      <c r="M31" s="219"/>
    </row>
    <row r="32" spans="1:13" ht="15.75" customHeight="1">
      <c r="A32" s="7658"/>
      <c r="B32" s="7661" t="s">
        <v>2364</v>
      </c>
      <c r="C32" s="240"/>
      <c r="D32" s="241"/>
      <c r="E32" s="241"/>
      <c r="F32" s="241"/>
      <c r="G32" s="241"/>
      <c r="H32" s="241"/>
      <c r="I32" s="241"/>
      <c r="J32" s="241"/>
      <c r="K32" s="241"/>
      <c r="L32" s="152"/>
      <c r="M32" s="153"/>
    </row>
    <row r="33" spans="1:13">
      <c r="A33" s="7658"/>
      <c r="B33" s="7661"/>
      <c r="C33" s="242" t="s">
        <v>2365</v>
      </c>
      <c r="D33" s="243"/>
      <c r="E33" s="244"/>
      <c r="F33" s="222" t="s">
        <v>2366</v>
      </c>
      <c r="G33" s="245"/>
      <c r="H33" s="244"/>
      <c r="I33" s="210"/>
      <c r="J33" s="244"/>
      <c r="K33" s="244"/>
      <c r="L33" s="145"/>
      <c r="M33" s="223"/>
    </row>
    <row r="34" spans="1:13">
      <c r="A34" s="7658"/>
      <c r="B34" s="7661"/>
      <c r="C34" s="217"/>
      <c r="D34" s="246"/>
      <c r="E34" s="247"/>
      <c r="F34" s="218"/>
      <c r="G34" s="247"/>
      <c r="H34" s="247"/>
      <c r="I34" s="248"/>
      <c r="J34" s="247"/>
      <c r="K34" s="247"/>
      <c r="L34" s="228"/>
      <c r="M34" s="229"/>
    </row>
    <row r="35" spans="1:13" ht="15.75" customHeight="1">
      <c r="A35" s="7658"/>
      <c r="B35" s="5899" t="s">
        <v>2367</v>
      </c>
      <c r="C35" s="249"/>
      <c r="D35" s="158"/>
      <c r="E35" s="158"/>
      <c r="F35" s="158"/>
      <c r="G35" s="158"/>
      <c r="H35" s="158"/>
      <c r="I35" s="158"/>
      <c r="J35" s="158"/>
      <c r="K35" s="158"/>
      <c r="L35" s="158"/>
      <c r="M35" s="250"/>
    </row>
    <row r="36" spans="1:13">
      <c r="A36" s="7658"/>
      <c r="B36" s="5899"/>
      <c r="C36" s="251"/>
      <c r="D36" s="321" t="s">
        <v>2368</v>
      </c>
      <c r="E36" s="321">
        <v>2022</v>
      </c>
      <c r="F36" s="321" t="s">
        <v>2369</v>
      </c>
      <c r="G36" s="321">
        <v>2023</v>
      </c>
      <c r="H36" s="322" t="s">
        <v>2370</v>
      </c>
      <c r="I36" s="322">
        <v>2024</v>
      </c>
      <c r="J36" s="322" t="s">
        <v>2371</v>
      </c>
      <c r="K36" s="321">
        <v>2025</v>
      </c>
      <c r="L36" s="321" t="s">
        <v>2372</v>
      </c>
      <c r="M36" s="323">
        <v>2026</v>
      </c>
    </row>
    <row r="37" spans="1:13">
      <c r="A37" s="7658"/>
      <c r="B37" s="5899"/>
      <c r="C37" s="251"/>
      <c r="D37" s="252"/>
      <c r="E37" s="122"/>
      <c r="F37" s="252"/>
      <c r="G37" s="122"/>
      <c r="H37" s="252"/>
      <c r="I37" s="122"/>
      <c r="J37" s="252"/>
      <c r="K37" s="122"/>
      <c r="L37" s="252"/>
      <c r="M37" s="271"/>
    </row>
    <row r="38" spans="1:13">
      <c r="A38" s="7658"/>
      <c r="B38" s="5899"/>
      <c r="C38" s="251"/>
      <c r="D38" s="321" t="s">
        <v>2373</v>
      </c>
      <c r="E38" s="321">
        <v>2027</v>
      </c>
      <c r="F38" s="321" t="s">
        <v>2374</v>
      </c>
      <c r="G38" s="321">
        <v>2028</v>
      </c>
      <c r="H38" s="322" t="s">
        <v>2375</v>
      </c>
      <c r="I38" s="322">
        <v>2029</v>
      </c>
      <c r="J38" s="322" t="s">
        <v>2376</v>
      </c>
      <c r="K38" s="321">
        <v>2030</v>
      </c>
      <c r="L38" s="321" t="s">
        <v>2377</v>
      </c>
      <c r="M38" s="324">
        <v>2031</v>
      </c>
    </row>
    <row r="39" spans="1:13">
      <c r="A39" s="7658"/>
      <c r="B39" s="5899"/>
      <c r="C39" s="251"/>
      <c r="D39" s="252"/>
      <c r="E39" s="122"/>
      <c r="F39" s="252"/>
      <c r="G39" s="122"/>
      <c r="H39" s="252"/>
      <c r="I39" s="122"/>
      <c r="J39" s="252"/>
      <c r="K39" s="122"/>
      <c r="L39" s="252"/>
      <c r="M39" s="271"/>
    </row>
    <row r="40" spans="1:13">
      <c r="A40" s="7658"/>
      <c r="B40" s="5899"/>
      <c r="C40" s="251"/>
      <c r="D40" s="321" t="s">
        <v>2378</v>
      </c>
      <c r="E40" s="321">
        <v>2032</v>
      </c>
      <c r="F40" s="321" t="s">
        <v>2379</v>
      </c>
      <c r="G40" s="321">
        <v>2033</v>
      </c>
      <c r="H40" s="322" t="s">
        <v>2380</v>
      </c>
      <c r="I40" s="322">
        <v>2034</v>
      </c>
      <c r="J40" s="322" t="s">
        <v>2381</v>
      </c>
      <c r="K40" s="321">
        <v>2035</v>
      </c>
      <c r="L40" s="321" t="s">
        <v>2382</v>
      </c>
      <c r="M40" s="324">
        <v>2036</v>
      </c>
    </row>
    <row r="41" spans="1:13">
      <c r="A41" s="7658"/>
      <c r="B41" s="5899"/>
      <c r="C41" s="251"/>
      <c r="D41" s="252"/>
      <c r="E41" s="122"/>
      <c r="F41" s="252"/>
      <c r="G41" s="122"/>
      <c r="H41" s="252"/>
      <c r="I41" s="122"/>
      <c r="J41" s="252"/>
      <c r="K41" s="122"/>
      <c r="L41" s="252"/>
      <c r="M41" s="271"/>
    </row>
    <row r="42" spans="1:13">
      <c r="A42" s="7658"/>
      <c r="B42" s="5899"/>
      <c r="C42" s="251"/>
      <c r="D42" s="325" t="s">
        <v>2383</v>
      </c>
      <c r="E42" s="326">
        <v>2037</v>
      </c>
      <c r="F42" s="325" t="s">
        <v>2458</v>
      </c>
      <c r="G42" s="326">
        <v>2038</v>
      </c>
      <c r="H42" s="325" t="s">
        <v>2384</v>
      </c>
      <c r="I42" s="326"/>
      <c r="J42" s="253"/>
      <c r="K42" s="254"/>
      <c r="L42" s="253"/>
      <c r="M42" s="255"/>
    </row>
    <row r="43" spans="1:13">
      <c r="A43" s="7658"/>
      <c r="B43" s="5899"/>
      <c r="C43" s="251"/>
      <c r="D43" s="252"/>
      <c r="E43" s="122"/>
      <c r="F43" s="7662"/>
      <c r="G43" s="7662"/>
      <c r="H43" s="7662"/>
      <c r="I43" s="7662"/>
      <c r="J43" s="256"/>
      <c r="K43" s="109"/>
      <c r="L43" s="256"/>
      <c r="M43" s="257"/>
    </row>
    <row r="44" spans="1:13">
      <c r="A44" s="7658"/>
      <c r="B44" s="5899"/>
      <c r="C44" s="258"/>
      <c r="D44" s="116"/>
      <c r="E44" s="117"/>
      <c r="F44" s="116"/>
      <c r="G44" s="117"/>
      <c r="H44" s="259"/>
      <c r="I44" s="132"/>
      <c r="J44" s="259"/>
      <c r="K44" s="132"/>
      <c r="L44" s="259"/>
      <c r="M44" s="260"/>
    </row>
    <row r="45" spans="1:13" ht="15.75" customHeight="1">
      <c r="A45" s="7658"/>
      <c r="B45" s="7661" t="s">
        <v>2385</v>
      </c>
      <c r="C45" s="220"/>
      <c r="D45" s="221"/>
      <c r="E45" s="221"/>
      <c r="F45" s="221"/>
      <c r="G45" s="221"/>
      <c r="H45" s="221"/>
      <c r="I45" s="221"/>
      <c r="J45" s="221"/>
      <c r="K45" s="221"/>
      <c r="L45" s="145"/>
      <c r="M45" s="223"/>
    </row>
    <row r="46" spans="1:13" ht="15.75" customHeight="1">
      <c r="A46" s="7658"/>
      <c r="B46" s="7661"/>
      <c r="C46" s="261"/>
      <c r="D46" s="109" t="s">
        <v>93</v>
      </c>
      <c r="E46" s="132" t="s">
        <v>95</v>
      </c>
      <c r="F46" s="5908" t="s">
        <v>2386</v>
      </c>
      <c r="G46" s="7663"/>
      <c r="H46" s="7663"/>
      <c r="I46" s="7663"/>
      <c r="J46" s="7663"/>
      <c r="K46" s="262" t="s">
        <v>2387</v>
      </c>
      <c r="L46" s="7664"/>
      <c r="M46" s="7664"/>
    </row>
    <row r="47" spans="1:13">
      <c r="A47" s="7658"/>
      <c r="B47" s="7661"/>
      <c r="C47" s="261"/>
      <c r="D47" s="263"/>
      <c r="E47" s="212"/>
      <c r="F47" s="5908"/>
      <c r="G47" s="7663"/>
      <c r="H47" s="7663"/>
      <c r="I47" s="7663"/>
      <c r="J47" s="7663"/>
      <c r="K47" s="145"/>
      <c r="L47" s="7664"/>
      <c r="M47" s="7664"/>
    </row>
    <row r="48" spans="1:13">
      <c r="A48" s="7658"/>
      <c r="B48" s="7661"/>
      <c r="C48" s="264"/>
      <c r="D48" s="228"/>
      <c r="E48" s="228"/>
      <c r="F48" s="228"/>
      <c r="G48" s="228"/>
      <c r="H48" s="228"/>
      <c r="I48" s="228"/>
      <c r="J48" s="228"/>
      <c r="K48" s="228"/>
      <c r="L48" s="145"/>
      <c r="M48" s="223"/>
    </row>
    <row r="49" spans="1:13">
      <c r="A49" s="7658"/>
      <c r="B49" s="199" t="s">
        <v>2388</v>
      </c>
      <c r="C49" s="7659"/>
      <c r="D49" s="7659"/>
      <c r="E49" s="7659"/>
      <c r="F49" s="7659"/>
      <c r="G49" s="7659"/>
      <c r="H49" s="7659"/>
      <c r="I49" s="7659"/>
      <c r="J49" s="7659"/>
      <c r="K49" s="7659"/>
      <c r="L49" s="7659"/>
      <c r="M49" s="7659"/>
    </row>
    <row r="50" spans="1:13">
      <c r="A50" s="7658"/>
      <c r="B50" s="52" t="s">
        <v>2390</v>
      </c>
      <c r="C50" s="7659"/>
      <c r="D50" s="7659"/>
      <c r="E50" s="7659"/>
      <c r="F50" s="7659"/>
      <c r="G50" s="7659"/>
      <c r="H50" s="7659"/>
      <c r="I50" s="7659"/>
      <c r="J50" s="7659"/>
      <c r="K50" s="7659"/>
      <c r="L50" s="7659"/>
      <c r="M50" s="7659"/>
    </row>
    <row r="51" spans="1:13">
      <c r="A51" s="7658"/>
      <c r="B51" s="52" t="s">
        <v>2392</v>
      </c>
      <c r="C51" s="169"/>
      <c r="D51" s="170"/>
      <c r="E51" s="170"/>
      <c r="F51" s="170"/>
      <c r="G51" s="170"/>
      <c r="H51" s="170"/>
      <c r="I51" s="170"/>
      <c r="J51" s="170"/>
      <c r="K51" s="170"/>
      <c r="L51" s="170"/>
      <c r="M51" s="171"/>
    </row>
    <row r="52" spans="1:13">
      <c r="A52" s="7658"/>
      <c r="B52" s="52" t="s">
        <v>2393</v>
      </c>
      <c r="C52" s="169"/>
      <c r="D52" s="170"/>
      <c r="E52" s="170"/>
      <c r="F52" s="170"/>
      <c r="G52" s="170"/>
      <c r="H52" s="170"/>
      <c r="I52" s="170"/>
      <c r="J52" s="170"/>
      <c r="K52" s="170"/>
      <c r="L52" s="170"/>
      <c r="M52" s="171"/>
    </row>
    <row r="53" spans="1:13" ht="15.75" customHeight="1">
      <c r="A53" s="5895" t="s">
        <v>2394</v>
      </c>
      <c r="B53" s="265" t="s">
        <v>2395</v>
      </c>
      <c r="C53" s="7655"/>
      <c r="D53" s="7655"/>
      <c r="E53" s="7655"/>
      <c r="F53" s="7655"/>
      <c r="G53" s="7655"/>
      <c r="H53" s="7655"/>
      <c r="I53" s="7655"/>
      <c r="J53" s="7655"/>
      <c r="K53" s="7655"/>
      <c r="L53" s="7655"/>
      <c r="M53" s="7655"/>
    </row>
    <row r="54" spans="1:13">
      <c r="A54" s="5895"/>
      <c r="B54" s="265" t="s">
        <v>2396</v>
      </c>
      <c r="C54" s="7655"/>
      <c r="D54" s="7655"/>
      <c r="E54" s="7655"/>
      <c r="F54" s="7655"/>
      <c r="G54" s="7655"/>
      <c r="H54" s="7655"/>
      <c r="I54" s="7655"/>
      <c r="J54" s="7655"/>
      <c r="K54" s="7655"/>
      <c r="L54" s="7655"/>
      <c r="M54" s="7655"/>
    </row>
    <row r="55" spans="1:13">
      <c r="A55" s="5895"/>
      <c r="B55" s="265" t="s">
        <v>2398</v>
      </c>
      <c r="C55" s="7655"/>
      <c r="D55" s="7655"/>
      <c r="E55" s="7655"/>
      <c r="F55" s="7655"/>
      <c r="G55" s="7655"/>
      <c r="H55" s="7655"/>
      <c r="I55" s="7655"/>
      <c r="J55" s="7655"/>
      <c r="K55" s="7655"/>
      <c r="L55" s="7655"/>
      <c r="M55" s="7655"/>
    </row>
    <row r="56" spans="1:13">
      <c r="A56" s="5895"/>
      <c r="B56" s="266" t="s">
        <v>2399</v>
      </c>
      <c r="C56" s="7655"/>
      <c r="D56" s="7655"/>
      <c r="E56" s="7655"/>
      <c r="F56" s="7655"/>
      <c r="G56" s="7655"/>
      <c r="H56" s="7655"/>
      <c r="I56" s="7655"/>
      <c r="J56" s="7655"/>
      <c r="K56" s="7655"/>
      <c r="L56" s="7655"/>
      <c r="M56" s="7655"/>
    </row>
    <row r="57" spans="1:13">
      <c r="A57" s="5895"/>
      <c r="B57" s="265" t="s">
        <v>2400</v>
      </c>
      <c r="C57" s="7657"/>
      <c r="D57" s="7657"/>
      <c r="E57" s="7657"/>
      <c r="F57" s="7657"/>
      <c r="G57" s="7657"/>
      <c r="H57" s="7657"/>
      <c r="I57" s="7657"/>
      <c r="J57" s="7657"/>
      <c r="K57" s="7657"/>
      <c r="L57" s="7657"/>
      <c r="M57" s="7657"/>
    </row>
    <row r="58" spans="1:13">
      <c r="A58" s="5895"/>
      <c r="B58" s="265" t="s">
        <v>2401</v>
      </c>
      <c r="C58" s="7655"/>
      <c r="D58" s="7655"/>
      <c r="E58" s="7655"/>
      <c r="F58" s="7655"/>
      <c r="G58" s="7655"/>
      <c r="H58" s="7655"/>
      <c r="I58" s="7655"/>
      <c r="J58" s="7655"/>
      <c r="K58" s="7655"/>
      <c r="L58" s="7655"/>
      <c r="M58" s="7655"/>
    </row>
    <row r="59" spans="1:13" ht="15.75" customHeight="1">
      <c r="A59" s="5888" t="s">
        <v>2402</v>
      </c>
      <c r="B59" s="265" t="s">
        <v>2403</v>
      </c>
      <c r="C59" s="7655" t="s">
        <v>2966</v>
      </c>
      <c r="D59" s="7655"/>
      <c r="E59" s="7655"/>
      <c r="F59" s="7655"/>
      <c r="G59" s="7655"/>
      <c r="H59" s="7655"/>
      <c r="I59" s="7655"/>
      <c r="J59" s="7655"/>
      <c r="K59" s="7655"/>
      <c r="L59" s="7655"/>
      <c r="M59" s="7655"/>
    </row>
    <row r="60" spans="1:13" ht="15.75" customHeight="1">
      <c r="A60" s="5888"/>
      <c r="B60" s="265" t="s">
        <v>2404</v>
      </c>
      <c r="C60" s="7655" t="s">
        <v>2684</v>
      </c>
      <c r="D60" s="7655"/>
      <c r="E60" s="7655"/>
      <c r="F60" s="7655"/>
      <c r="G60" s="7655"/>
      <c r="H60" s="7655"/>
      <c r="I60" s="7655"/>
      <c r="J60" s="7655"/>
      <c r="K60" s="7655"/>
      <c r="L60" s="7655"/>
      <c r="M60" s="7655"/>
    </row>
    <row r="61" spans="1:13" ht="15.75" customHeight="1">
      <c r="A61" s="5888"/>
      <c r="B61" s="267" t="s">
        <v>244</v>
      </c>
      <c r="C61" s="7655" t="s">
        <v>289</v>
      </c>
      <c r="D61" s="7655"/>
      <c r="E61" s="7655"/>
      <c r="F61" s="7655"/>
      <c r="G61" s="7655"/>
      <c r="H61" s="7655"/>
      <c r="I61" s="7655"/>
      <c r="J61" s="7655"/>
      <c r="K61" s="7655"/>
      <c r="L61" s="7655"/>
      <c r="M61" s="7655"/>
    </row>
    <row r="62" spans="1:13">
      <c r="A62" s="139" t="s">
        <v>2406</v>
      </c>
      <c r="B62" s="268"/>
      <c r="C62" s="7656"/>
      <c r="D62" s="7656"/>
      <c r="E62" s="7656"/>
      <c r="F62" s="7656"/>
      <c r="G62" s="7656"/>
      <c r="H62" s="7656"/>
      <c r="I62" s="7656"/>
      <c r="J62" s="7656"/>
      <c r="K62" s="7656"/>
      <c r="L62" s="7656"/>
      <c r="M62" s="7656"/>
    </row>
  </sheetData>
  <mergeCells count="49">
    <mergeCell ref="C1:M1"/>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6">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Identifique la meta ODS a que le apunta el indicador de producto. Seleccione de la lista desplegable." sqref="E14">
      <formula1>0</formula1>
      <formula2>0</formula2>
    </dataValidation>
    <dataValidation allowBlank="1" showInputMessage="1" showErrorMessage="1" prompt="Identifique el ODS a que le apunta el indicador de producto. Seleccione de la lista desplegable._x000a_" sqref="B14:B15">
      <formula1>0</formula1>
      <formula2>0</formula2>
    </dataValidation>
    <dataValidation type="list" allowBlank="1" showInputMessage="1" showErrorMessage="1" sqref="I7:M7">
      <formula1>INDIRECT($D$7)</formula1>
      <formula2>0</formula2>
    </dataValidation>
  </dataValidations>
  <pageMargins left="0.7" right="0.7" top="0.75" bottom="0.75" header="0.51180555555555496" footer="0.51180555555555496"/>
  <pageSetup orientation="portrait" horizontalDpi="300" verticalDpi="300"/>
  <extLst>
    <ext xmlns:x14="http://schemas.microsoft.com/office/spreadsheetml/2009/9/main" uri="{CCE6A557-97BC-4b89-ADB6-D9C93CAAB3DF}">
      <x14:dataValidations xmlns:xm="http://schemas.microsoft.com/office/excel/2006/main" count="4">
        <x14:dataValidation type="list" allowBlank="1" showInputMessage="1" showErrorMessage="1">
          <x14:formula1>
            <xm:f>Desplegables!$B$45:$B$46</xm:f>
          </x14:formula1>
          <x14:formula2>
            <xm:f>0</xm:f>
          </x14:formula2>
          <xm:sqref>C4</xm:sqref>
        </x14:dataValidation>
        <x14:dataValidation type="list" allowBlank="1" showInputMessage="1" showErrorMessage="1">
          <x14:formula1>
            <xm:f>Desplegables!$B$50:$B$52</xm:f>
          </x14:formula1>
          <x14:formula2>
            <xm:f>0</xm:f>
          </x14:formula2>
          <xm:sqref>G46:J47</xm:sqref>
        </x14:dataValidation>
        <x14:dataValidation type="list" allowBlank="1" showInputMessage="1" showErrorMessage="1">
          <x14:formula1>
            <xm:f>Desplegables!$I$4:$I$18</xm:f>
          </x14:formula1>
          <x14:formula2>
            <xm:f>0</xm:f>
          </x14:formula2>
          <xm:sqref>C7</xm:sqref>
        </x14:dataValidation>
        <x14:dataValidation type="list" allowBlank="1" showInputMessage="1" showErrorMessage="1">
          <x14:formula1>
            <xm:f>Desplegables!$L$24:$L$39</xm:f>
          </x14:formula1>
          <x14:formula2>
            <xm:f>0</xm:f>
          </x14:formula2>
          <xm:sqref>C14:D14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workbookViewId="0">
      <selection activeCell="C7" sqref="C7:M7"/>
    </sheetView>
  </sheetViews>
  <sheetFormatPr baseColWidth="10" defaultColWidth="8.85546875" defaultRowHeight="15"/>
  <cols>
    <col min="1" max="1" width="29" customWidth="1"/>
    <col min="2" max="2" width="29.7109375" customWidth="1"/>
    <col min="3" max="13" width="11.42578125" customWidth="1"/>
  </cols>
  <sheetData>
    <row r="1" spans="1:13" ht="20.25" customHeight="1">
      <c r="A1" s="2827" t="s">
        <v>359</v>
      </c>
      <c r="B1" s="7731" t="s">
        <v>2967</v>
      </c>
      <c r="C1" s="6578"/>
      <c r="D1" s="6578"/>
      <c r="E1" s="6578"/>
      <c r="F1" s="6578"/>
      <c r="G1" s="6578"/>
      <c r="H1" s="6578"/>
      <c r="I1" s="6578"/>
      <c r="J1" s="6578"/>
      <c r="K1" s="6578"/>
      <c r="L1" s="6578"/>
      <c r="M1" s="7732"/>
    </row>
    <row r="2" spans="1:13" ht="42.95" customHeight="1">
      <c r="A2" s="6186" t="s">
        <v>2329</v>
      </c>
      <c r="B2" s="2450" t="s">
        <v>2330</v>
      </c>
      <c r="C2" s="7379" t="s">
        <v>2006</v>
      </c>
      <c r="D2" s="7379"/>
      <c r="E2" s="7379"/>
      <c r="F2" s="7379"/>
      <c r="G2" s="7379"/>
      <c r="H2" s="7379"/>
      <c r="I2" s="7379"/>
      <c r="J2" s="7379"/>
      <c r="K2" s="7379"/>
      <c r="L2" s="7379"/>
      <c r="M2" s="7700"/>
    </row>
    <row r="3" spans="1:13" ht="51.95" customHeight="1">
      <c r="A3" s="5581"/>
      <c r="B3" s="2336" t="s">
        <v>2643</v>
      </c>
      <c r="C3" s="7379" t="s">
        <v>2968</v>
      </c>
      <c r="D3" s="7379"/>
      <c r="E3" s="7379"/>
      <c r="F3" s="7716"/>
      <c r="G3" s="7716"/>
      <c r="H3" s="7716"/>
      <c r="I3" s="7379"/>
      <c r="J3" s="7379"/>
      <c r="K3" s="7379"/>
      <c r="L3" s="7379"/>
      <c r="M3" s="7700"/>
    </row>
    <row r="4" spans="1:13" ht="15" customHeight="1">
      <c r="A4" s="5581"/>
      <c r="B4" s="7709" t="s">
        <v>240</v>
      </c>
      <c r="C4" s="7734" t="s">
        <v>95</v>
      </c>
      <c r="D4" s="7715" t="s">
        <v>359</v>
      </c>
      <c r="E4" s="7716"/>
      <c r="F4" s="7738" t="s">
        <v>2439</v>
      </c>
      <c r="G4" s="7739"/>
      <c r="H4" s="7725" t="s">
        <v>437</v>
      </c>
      <c r="I4" s="7727"/>
      <c r="J4" s="7727"/>
      <c r="K4" s="7727"/>
      <c r="L4" s="7727"/>
      <c r="M4" s="7728"/>
    </row>
    <row r="5" spans="1:13" ht="15.75">
      <c r="A5" s="5581"/>
      <c r="B5" s="7733"/>
      <c r="C5" s="7735"/>
      <c r="D5" s="7736"/>
      <c r="E5" s="7737"/>
      <c r="F5" s="7740" t="s">
        <v>2969</v>
      </c>
      <c r="G5" s="7741"/>
      <c r="H5" s="7726"/>
      <c r="I5" s="7729"/>
      <c r="J5" s="7729"/>
      <c r="K5" s="7729"/>
      <c r="L5" s="7729"/>
      <c r="M5" s="7730"/>
    </row>
    <row r="6" spans="1:13" ht="15" customHeight="1">
      <c r="A6" s="5581"/>
      <c r="B6" s="2337" t="s">
        <v>2333</v>
      </c>
      <c r="C6" s="7742"/>
      <c r="D6" s="7379"/>
      <c r="E6" s="7379"/>
      <c r="F6" s="7743"/>
      <c r="G6" s="7743"/>
      <c r="H6" s="7743"/>
      <c r="I6" s="7379"/>
      <c r="J6" s="7379"/>
      <c r="K6" s="7379"/>
      <c r="L6" s="7379"/>
      <c r="M6" s="7700"/>
    </row>
    <row r="7" spans="1:13" ht="15" customHeight="1">
      <c r="A7" s="5581"/>
      <c r="B7" s="2337" t="s">
        <v>2334</v>
      </c>
      <c r="C7" s="7742" t="s">
        <v>359</v>
      </c>
      <c r="D7" s="7379"/>
      <c r="E7" s="7379"/>
      <c r="F7" s="7379"/>
      <c r="G7" s="7379"/>
      <c r="H7" s="7379"/>
      <c r="I7" s="7379"/>
      <c r="J7" s="7379"/>
      <c r="K7" s="7379"/>
      <c r="L7" s="7379"/>
      <c r="M7" s="7700"/>
    </row>
    <row r="8" spans="1:13" ht="15" customHeight="1">
      <c r="A8" s="5581"/>
      <c r="B8" s="2337" t="s">
        <v>2335</v>
      </c>
      <c r="C8" s="3018" t="s">
        <v>288</v>
      </c>
      <c r="D8" s="7724" t="s">
        <v>359</v>
      </c>
      <c r="E8" s="7724"/>
      <c r="F8" s="2993" t="s">
        <v>359</v>
      </c>
      <c r="G8" s="2993" t="s">
        <v>359</v>
      </c>
      <c r="H8" s="3019" t="s">
        <v>244</v>
      </c>
      <c r="I8" s="7724" t="s">
        <v>289</v>
      </c>
      <c r="J8" s="7724"/>
      <c r="K8" s="7724"/>
      <c r="L8" s="7724"/>
      <c r="M8" s="7744"/>
    </row>
    <row r="9" spans="1:13" ht="15.75">
      <c r="A9" s="5581"/>
      <c r="B9" s="7709" t="s">
        <v>2336</v>
      </c>
      <c r="C9" s="2994" t="s">
        <v>359</v>
      </c>
      <c r="D9" s="2994" t="s">
        <v>359</v>
      </c>
      <c r="E9" s="2994" t="s">
        <v>359</v>
      </c>
      <c r="F9" s="2994" t="s">
        <v>359</v>
      </c>
      <c r="G9" s="2994" t="s">
        <v>359</v>
      </c>
      <c r="H9" s="2994" t="s">
        <v>359</v>
      </c>
      <c r="I9" s="2994" t="s">
        <v>359</v>
      </c>
      <c r="J9" s="2994" t="s">
        <v>359</v>
      </c>
      <c r="K9" s="2994" t="s">
        <v>359</v>
      </c>
      <c r="L9" s="2994" t="s">
        <v>359</v>
      </c>
      <c r="M9" s="2995" t="s">
        <v>359</v>
      </c>
    </row>
    <row r="10" spans="1:13" ht="15.75">
      <c r="A10" s="5581"/>
      <c r="B10" s="7709"/>
      <c r="C10" s="2996" t="s">
        <v>359</v>
      </c>
      <c r="D10" s="2996" t="s">
        <v>359</v>
      </c>
      <c r="E10" s="2994" t="s">
        <v>359</v>
      </c>
      <c r="F10" s="7723" t="s">
        <v>359</v>
      </c>
      <c r="G10" s="7723"/>
      <c r="H10" s="2994" t="s">
        <v>359</v>
      </c>
      <c r="I10" s="7707" t="s">
        <v>359</v>
      </c>
      <c r="J10" s="7707"/>
      <c r="K10" s="2997" t="s">
        <v>359</v>
      </c>
      <c r="L10" s="2994" t="s">
        <v>359</v>
      </c>
      <c r="M10" s="2995" t="s">
        <v>359</v>
      </c>
    </row>
    <row r="11" spans="1:13" ht="15" customHeight="1">
      <c r="A11" s="5581"/>
      <c r="B11" s="7709"/>
      <c r="C11" s="7707" t="s">
        <v>2337</v>
      </c>
      <c r="D11" s="7707"/>
      <c r="E11" s="7707"/>
      <c r="F11" s="7146" t="s">
        <v>2337</v>
      </c>
      <c r="G11" s="7146"/>
      <c r="H11" s="2997" t="s">
        <v>359</v>
      </c>
      <c r="I11" s="7724" t="s">
        <v>2337</v>
      </c>
      <c r="J11" s="7724"/>
      <c r="K11" s="7707" t="s">
        <v>2337</v>
      </c>
      <c r="L11" s="7707"/>
      <c r="M11" s="2998" t="s">
        <v>359</v>
      </c>
    </row>
    <row r="12" spans="1:13" ht="63.95" customHeight="1">
      <c r="A12" s="5581"/>
      <c r="B12" s="2338" t="s">
        <v>2338</v>
      </c>
      <c r="C12" s="7379" t="s">
        <v>2970</v>
      </c>
      <c r="D12" s="7379"/>
      <c r="E12" s="7379"/>
      <c r="F12" s="7379"/>
      <c r="G12" s="7379"/>
      <c r="H12" s="7379"/>
      <c r="I12" s="7379"/>
      <c r="J12" s="7379"/>
      <c r="K12" s="7379"/>
      <c r="L12" s="7379"/>
      <c r="M12" s="7700"/>
    </row>
    <row r="13" spans="1:13" ht="99" customHeight="1">
      <c r="A13" s="5581"/>
      <c r="B13" s="2338" t="s">
        <v>2689</v>
      </c>
      <c r="C13" s="7379" t="s">
        <v>2971</v>
      </c>
      <c r="D13" s="7379"/>
      <c r="E13" s="7379"/>
      <c r="F13" s="7379"/>
      <c r="G13" s="7379"/>
      <c r="H13" s="7379"/>
      <c r="I13" s="7379"/>
      <c r="J13" s="7379"/>
      <c r="K13" s="7379"/>
      <c r="L13" s="7379"/>
      <c r="M13" s="7700"/>
    </row>
    <row r="14" spans="1:13" ht="15" customHeight="1">
      <c r="A14" s="5581"/>
      <c r="B14" s="2338" t="s">
        <v>2649</v>
      </c>
      <c r="C14" s="6160" t="s">
        <v>2972</v>
      </c>
      <c r="D14" s="5682"/>
      <c r="E14" s="5682"/>
      <c r="F14" s="5682"/>
      <c r="G14" s="5682"/>
      <c r="H14" s="5682"/>
      <c r="I14" s="5682"/>
      <c r="J14" s="5682"/>
      <c r="K14" s="5682"/>
      <c r="L14" s="5682"/>
      <c r="M14" s="5683"/>
    </row>
    <row r="15" spans="1:13" ht="84" customHeight="1">
      <c r="A15" s="5582"/>
      <c r="B15" s="2339" t="s">
        <v>2651</v>
      </c>
      <c r="C15" s="6160" t="s">
        <v>1411</v>
      </c>
      <c r="D15" s="5682"/>
      <c r="E15" s="1536" t="s">
        <v>108</v>
      </c>
      <c r="F15" s="5682" t="s">
        <v>1527</v>
      </c>
      <c r="G15" s="5682"/>
      <c r="H15" s="5682"/>
      <c r="I15" s="5682"/>
      <c r="J15" s="5682"/>
      <c r="K15" s="5682"/>
      <c r="L15" s="5682"/>
      <c r="M15" s="5683"/>
    </row>
    <row r="16" spans="1:13" ht="15" customHeight="1">
      <c r="A16" s="5687" t="s">
        <v>2748</v>
      </c>
      <c r="B16" s="2396" t="s">
        <v>230</v>
      </c>
      <c r="C16" s="7379" t="s">
        <v>11</v>
      </c>
      <c r="D16" s="7379"/>
      <c r="E16" s="7379"/>
      <c r="F16" s="7379"/>
      <c r="G16" s="7379"/>
      <c r="H16" s="7379"/>
      <c r="I16" s="7379"/>
      <c r="J16" s="7379"/>
      <c r="K16" s="7379"/>
      <c r="L16" s="7379"/>
      <c r="M16" s="7700"/>
    </row>
    <row r="17" spans="1:13" ht="15" customHeight="1">
      <c r="A17" s="5687"/>
      <c r="B17" s="1631" t="s">
        <v>2652</v>
      </c>
      <c r="C17" s="7379" t="s">
        <v>2973</v>
      </c>
      <c r="D17" s="7379"/>
      <c r="E17" s="7379"/>
      <c r="F17" s="7379"/>
      <c r="G17" s="7379"/>
      <c r="H17" s="7379"/>
      <c r="I17" s="7379"/>
      <c r="J17" s="7379"/>
      <c r="K17" s="7379"/>
      <c r="L17" s="7379"/>
      <c r="M17" s="7700"/>
    </row>
    <row r="18" spans="1:13" ht="15.75">
      <c r="A18" s="5687"/>
      <c r="B18" s="7706" t="s">
        <v>2341</v>
      </c>
      <c r="C18" s="2994" t="s">
        <v>359</v>
      </c>
      <c r="D18" s="2999" t="s">
        <v>359</v>
      </c>
      <c r="E18" s="2999" t="s">
        <v>359</v>
      </c>
      <c r="F18" s="2999" t="s">
        <v>359</v>
      </c>
      <c r="G18" s="2999" t="s">
        <v>359</v>
      </c>
      <c r="H18" s="2999" t="s">
        <v>359</v>
      </c>
      <c r="I18" s="2999" t="s">
        <v>359</v>
      </c>
      <c r="J18" s="2999" t="s">
        <v>359</v>
      </c>
      <c r="K18" s="2999" t="s">
        <v>359</v>
      </c>
      <c r="L18" s="2999" t="s">
        <v>359</v>
      </c>
      <c r="M18" s="3000" t="s">
        <v>359</v>
      </c>
    </row>
    <row r="19" spans="1:13" ht="15.75">
      <c r="A19" s="5687"/>
      <c r="B19" s="7706"/>
      <c r="C19" s="2994" t="s">
        <v>359</v>
      </c>
      <c r="D19" s="3001" t="s">
        <v>359</v>
      </c>
      <c r="E19" s="2999" t="s">
        <v>359</v>
      </c>
      <c r="F19" s="3001" t="s">
        <v>359</v>
      </c>
      <c r="G19" s="2999" t="s">
        <v>359</v>
      </c>
      <c r="H19" s="3001" t="s">
        <v>359</v>
      </c>
      <c r="I19" s="2999" t="s">
        <v>359</v>
      </c>
      <c r="J19" s="3001" t="s">
        <v>359</v>
      </c>
      <c r="K19" s="2999" t="s">
        <v>359</v>
      </c>
      <c r="L19" s="2999" t="s">
        <v>359</v>
      </c>
      <c r="M19" s="3000" t="s">
        <v>359</v>
      </c>
    </row>
    <row r="20" spans="1:13" ht="15.75">
      <c r="A20" s="5687"/>
      <c r="B20" s="7706"/>
      <c r="C20" s="2999" t="s">
        <v>2342</v>
      </c>
      <c r="D20" s="3002" t="s">
        <v>359</v>
      </c>
      <c r="E20" s="2999" t="s">
        <v>2343</v>
      </c>
      <c r="F20" s="3002" t="s">
        <v>359</v>
      </c>
      <c r="G20" s="2999" t="s">
        <v>2344</v>
      </c>
      <c r="H20" s="3002" t="s">
        <v>359</v>
      </c>
      <c r="I20" s="2999" t="s">
        <v>2345</v>
      </c>
      <c r="J20" s="3002" t="s">
        <v>359</v>
      </c>
      <c r="K20" s="2999" t="s">
        <v>359</v>
      </c>
      <c r="L20" s="2999" t="s">
        <v>359</v>
      </c>
      <c r="M20" s="3000" t="s">
        <v>359</v>
      </c>
    </row>
    <row r="21" spans="1:13" ht="15.75">
      <c r="A21" s="5687"/>
      <c r="B21" s="7706"/>
      <c r="C21" s="2999" t="s">
        <v>2346</v>
      </c>
      <c r="D21" s="3002" t="s">
        <v>359</v>
      </c>
      <c r="E21" s="2999" t="s">
        <v>2347</v>
      </c>
      <c r="F21" s="3002" t="s">
        <v>359</v>
      </c>
      <c r="G21" s="2999" t="s">
        <v>2348</v>
      </c>
      <c r="H21" s="3002" t="s">
        <v>359</v>
      </c>
      <c r="I21" s="2999" t="s">
        <v>359</v>
      </c>
      <c r="J21" s="2999" t="s">
        <v>359</v>
      </c>
      <c r="K21" s="2999" t="s">
        <v>359</v>
      </c>
      <c r="L21" s="2999" t="s">
        <v>359</v>
      </c>
      <c r="M21" s="3000" t="s">
        <v>359</v>
      </c>
    </row>
    <row r="22" spans="1:13" ht="15.75">
      <c r="A22" s="5687"/>
      <c r="B22" s="7706"/>
      <c r="C22" s="2999" t="s">
        <v>2349</v>
      </c>
      <c r="D22" s="3002"/>
      <c r="E22" s="2999" t="s">
        <v>2350</v>
      </c>
      <c r="F22" s="3002" t="s">
        <v>359</v>
      </c>
      <c r="G22" s="2999" t="s">
        <v>359</v>
      </c>
      <c r="H22" s="2999" t="s">
        <v>359</v>
      </c>
      <c r="I22" s="2999" t="s">
        <v>359</v>
      </c>
      <c r="J22" s="2999" t="s">
        <v>359</v>
      </c>
      <c r="K22" s="2999" t="s">
        <v>359</v>
      </c>
      <c r="L22" s="2999" t="s">
        <v>359</v>
      </c>
      <c r="M22" s="3000" t="s">
        <v>359</v>
      </c>
    </row>
    <row r="23" spans="1:13" ht="15" customHeight="1">
      <c r="A23" s="5687"/>
      <c r="B23" s="7706"/>
      <c r="C23" s="2999" t="s">
        <v>105</v>
      </c>
      <c r="D23" s="3002" t="s">
        <v>2351</v>
      </c>
      <c r="E23" s="2999" t="s">
        <v>2352</v>
      </c>
      <c r="F23" s="7707" t="s">
        <v>2353</v>
      </c>
      <c r="G23" s="7707"/>
      <c r="H23" s="7707"/>
      <c r="I23" s="2997" t="s">
        <v>359</v>
      </c>
      <c r="J23" s="2997" t="s">
        <v>359</v>
      </c>
      <c r="K23" s="2997" t="s">
        <v>359</v>
      </c>
      <c r="L23" s="2997" t="s">
        <v>359</v>
      </c>
      <c r="M23" s="2998" t="s">
        <v>359</v>
      </c>
    </row>
    <row r="24" spans="1:13" ht="15.75">
      <c r="A24" s="5687"/>
      <c r="B24" s="7706"/>
      <c r="C24" s="3001" t="s">
        <v>359</v>
      </c>
      <c r="D24" s="3001" t="s">
        <v>359</v>
      </c>
      <c r="E24" s="3001" t="s">
        <v>359</v>
      </c>
      <c r="F24" s="3001" t="s">
        <v>359</v>
      </c>
      <c r="G24" s="3001" t="s">
        <v>359</v>
      </c>
      <c r="H24" s="3001" t="s">
        <v>359</v>
      </c>
      <c r="I24" s="3001" t="s">
        <v>359</v>
      </c>
      <c r="J24" s="3001" t="s">
        <v>359</v>
      </c>
      <c r="K24" s="3001" t="s">
        <v>359</v>
      </c>
      <c r="L24" s="3001" t="s">
        <v>359</v>
      </c>
      <c r="M24" s="3003" t="s">
        <v>359</v>
      </c>
    </row>
    <row r="25" spans="1:13" ht="15.75">
      <c r="A25" s="5687"/>
      <c r="B25" s="7706" t="s">
        <v>2354</v>
      </c>
      <c r="C25" s="2999" t="s">
        <v>359</v>
      </c>
      <c r="D25" s="2999" t="s">
        <v>359</v>
      </c>
      <c r="E25" s="2999" t="s">
        <v>359</v>
      </c>
      <c r="F25" s="2999" t="s">
        <v>359</v>
      </c>
      <c r="G25" s="2999" t="s">
        <v>359</v>
      </c>
      <c r="H25" s="2999" t="s">
        <v>359</v>
      </c>
      <c r="I25" s="2999" t="s">
        <v>359</v>
      </c>
      <c r="J25" s="2999" t="s">
        <v>359</v>
      </c>
      <c r="K25" s="2999" t="s">
        <v>359</v>
      </c>
      <c r="L25" s="2994" t="s">
        <v>359</v>
      </c>
      <c r="M25" s="2995" t="s">
        <v>359</v>
      </c>
    </row>
    <row r="26" spans="1:13" ht="15.75">
      <c r="A26" s="5687"/>
      <c r="B26" s="7706"/>
      <c r="C26" s="2999" t="s">
        <v>2355</v>
      </c>
      <c r="D26" s="3004" t="s">
        <v>359</v>
      </c>
      <c r="E26" s="2999" t="s">
        <v>359</v>
      </c>
      <c r="F26" s="2999" t="s">
        <v>2356</v>
      </c>
      <c r="G26" s="3004" t="s">
        <v>2441</v>
      </c>
      <c r="H26" s="2999" t="s">
        <v>359</v>
      </c>
      <c r="I26" s="2999" t="s">
        <v>2357</v>
      </c>
      <c r="J26" s="3004" t="s">
        <v>359</v>
      </c>
      <c r="K26" s="2999" t="s">
        <v>359</v>
      </c>
      <c r="L26" s="2994" t="s">
        <v>359</v>
      </c>
      <c r="M26" s="2995" t="s">
        <v>359</v>
      </c>
    </row>
    <row r="27" spans="1:13" ht="15.75">
      <c r="A27" s="5687"/>
      <c r="B27" s="7706"/>
      <c r="C27" s="2999" t="s">
        <v>2358</v>
      </c>
      <c r="D27" s="3005" t="s">
        <v>359</v>
      </c>
      <c r="E27" s="2994" t="s">
        <v>359</v>
      </c>
      <c r="F27" s="2999" t="s">
        <v>2359</v>
      </c>
      <c r="G27" s="3002" t="s">
        <v>359</v>
      </c>
      <c r="H27" s="2994" t="s">
        <v>359</v>
      </c>
      <c r="I27" s="2994" t="s">
        <v>359</v>
      </c>
      <c r="J27" s="2994" t="s">
        <v>359</v>
      </c>
      <c r="K27" s="2994" t="s">
        <v>359</v>
      </c>
      <c r="L27" s="2994" t="s">
        <v>359</v>
      </c>
      <c r="M27" s="2995" t="s">
        <v>359</v>
      </c>
    </row>
    <row r="28" spans="1:13" ht="15.75">
      <c r="A28" s="5687"/>
      <c r="B28" s="7708"/>
      <c r="C28" s="3001" t="s">
        <v>359</v>
      </c>
      <c r="D28" s="3001" t="s">
        <v>359</v>
      </c>
      <c r="E28" s="3001" t="s">
        <v>359</v>
      </c>
      <c r="F28" s="3001" t="s">
        <v>359</v>
      </c>
      <c r="G28" s="3001" t="s">
        <v>359</v>
      </c>
      <c r="H28" s="3001" t="s">
        <v>359</v>
      </c>
      <c r="I28" s="3001" t="s">
        <v>359</v>
      </c>
      <c r="J28" s="3001" t="s">
        <v>359</v>
      </c>
      <c r="K28" s="3001" t="s">
        <v>359</v>
      </c>
      <c r="L28" s="2997" t="s">
        <v>359</v>
      </c>
      <c r="M28" s="2998" t="s">
        <v>359</v>
      </c>
    </row>
    <row r="29" spans="1:13" ht="15.75">
      <c r="A29" s="5687"/>
      <c r="B29" s="7709" t="s">
        <v>2360</v>
      </c>
      <c r="C29" s="2999" t="s">
        <v>359</v>
      </c>
      <c r="D29" s="2999" t="s">
        <v>359</v>
      </c>
      <c r="E29" s="2999" t="s">
        <v>359</v>
      </c>
      <c r="F29" s="2999" t="s">
        <v>359</v>
      </c>
      <c r="G29" s="2999" t="s">
        <v>359</v>
      </c>
      <c r="H29" s="2999" t="s">
        <v>359</v>
      </c>
      <c r="I29" s="2999" t="s">
        <v>359</v>
      </c>
      <c r="J29" s="2999" t="s">
        <v>359</v>
      </c>
      <c r="K29" s="2999" t="s">
        <v>359</v>
      </c>
      <c r="L29" s="2999" t="s">
        <v>359</v>
      </c>
      <c r="M29" s="3000" t="s">
        <v>359</v>
      </c>
    </row>
    <row r="30" spans="1:13" ht="15" customHeight="1">
      <c r="A30" s="5687"/>
      <c r="B30" s="7709"/>
      <c r="C30" s="3016" t="s">
        <v>2361</v>
      </c>
      <c r="D30" s="3020">
        <v>0.1875</v>
      </c>
      <c r="E30" s="2999" t="s">
        <v>359</v>
      </c>
      <c r="F30" s="2994" t="s">
        <v>2362</v>
      </c>
      <c r="G30" s="3004">
        <v>2023</v>
      </c>
      <c r="H30" s="2999" t="s">
        <v>359</v>
      </c>
      <c r="I30" s="2994" t="s">
        <v>2363</v>
      </c>
      <c r="J30" s="7710" t="s">
        <v>656</v>
      </c>
      <c r="K30" s="7379"/>
      <c r="L30" s="7711"/>
      <c r="M30" s="3000" t="s">
        <v>359</v>
      </c>
    </row>
    <row r="31" spans="1:13" ht="15.75">
      <c r="A31" s="5687"/>
      <c r="B31" s="7709"/>
      <c r="C31" s="3001" t="s">
        <v>359</v>
      </c>
      <c r="D31" s="3001" t="s">
        <v>359</v>
      </c>
      <c r="E31" s="3001" t="s">
        <v>359</v>
      </c>
      <c r="F31" s="3001" t="s">
        <v>359</v>
      </c>
      <c r="G31" s="3001" t="s">
        <v>359</v>
      </c>
      <c r="H31" s="3001" t="s">
        <v>359</v>
      </c>
      <c r="I31" s="3001" t="s">
        <v>359</v>
      </c>
      <c r="J31" s="3001" t="s">
        <v>359</v>
      </c>
      <c r="K31" s="3001" t="s">
        <v>359</v>
      </c>
      <c r="L31" s="3001" t="s">
        <v>359</v>
      </c>
      <c r="M31" s="3003" t="s">
        <v>359</v>
      </c>
    </row>
    <row r="32" spans="1:13" ht="15.75">
      <c r="A32" s="5687"/>
      <c r="B32" s="7706" t="s">
        <v>2364</v>
      </c>
      <c r="C32" s="3007" t="s">
        <v>359</v>
      </c>
      <c r="D32" s="3007" t="s">
        <v>359</v>
      </c>
      <c r="E32" s="3007" t="s">
        <v>359</v>
      </c>
      <c r="F32" s="3007" t="s">
        <v>359</v>
      </c>
      <c r="G32" s="3007" t="s">
        <v>359</v>
      </c>
      <c r="H32" s="3007" t="s">
        <v>359</v>
      </c>
      <c r="I32" s="3007" t="s">
        <v>359</v>
      </c>
      <c r="J32" s="3007" t="s">
        <v>359</v>
      </c>
      <c r="K32" s="3007" t="s">
        <v>359</v>
      </c>
      <c r="L32" s="2994" t="s">
        <v>359</v>
      </c>
      <c r="M32" s="2995" t="s">
        <v>359</v>
      </c>
    </row>
    <row r="33" spans="1:13" ht="15.75">
      <c r="A33" s="5687"/>
      <c r="B33" s="7706"/>
      <c r="C33" s="2999" t="s">
        <v>2365</v>
      </c>
      <c r="D33" s="3008">
        <v>2023</v>
      </c>
      <c r="E33" s="3007" t="s">
        <v>359</v>
      </c>
      <c r="F33" s="2999" t="s">
        <v>2366</v>
      </c>
      <c r="G33" s="3008">
        <v>2036</v>
      </c>
      <c r="H33" s="3007" t="s">
        <v>359</v>
      </c>
      <c r="I33" s="2994" t="s">
        <v>359</v>
      </c>
      <c r="J33" s="3007" t="s">
        <v>359</v>
      </c>
      <c r="K33" s="3007" t="s">
        <v>359</v>
      </c>
      <c r="L33" s="2994" t="s">
        <v>359</v>
      </c>
      <c r="M33" s="2995" t="s">
        <v>359</v>
      </c>
    </row>
    <row r="34" spans="1:13" ht="15.75">
      <c r="A34" s="5687"/>
      <c r="B34" s="7706"/>
      <c r="C34" s="3001" t="s">
        <v>359</v>
      </c>
      <c r="D34" s="3001" t="s">
        <v>359</v>
      </c>
      <c r="E34" s="3009" t="s">
        <v>359</v>
      </c>
      <c r="F34" s="3001" t="s">
        <v>359</v>
      </c>
      <c r="G34" s="3009" t="s">
        <v>359</v>
      </c>
      <c r="H34" s="3009" t="s">
        <v>359</v>
      </c>
      <c r="I34" s="2997" t="s">
        <v>359</v>
      </c>
      <c r="J34" s="3009" t="s">
        <v>359</v>
      </c>
      <c r="K34" s="3009" t="s">
        <v>359</v>
      </c>
      <c r="L34" s="2997" t="s">
        <v>359</v>
      </c>
      <c r="M34" s="2998" t="s">
        <v>359</v>
      </c>
    </row>
    <row r="35" spans="1:13" ht="15.75">
      <c r="A35" s="5687"/>
      <c r="B35" s="7706" t="s">
        <v>2367</v>
      </c>
      <c r="C35" s="2999" t="s">
        <v>359</v>
      </c>
      <c r="D35" s="2999" t="s">
        <v>359</v>
      </c>
      <c r="E35" s="2999" t="s">
        <v>359</v>
      </c>
      <c r="F35" s="2999" t="s">
        <v>359</v>
      </c>
      <c r="G35" s="2999" t="s">
        <v>359</v>
      </c>
      <c r="H35" s="2999" t="s">
        <v>359</v>
      </c>
      <c r="I35" s="2999" t="s">
        <v>359</v>
      </c>
      <c r="J35" s="2999" t="s">
        <v>359</v>
      </c>
      <c r="K35" s="2999" t="s">
        <v>359</v>
      </c>
      <c r="L35" s="2999" t="s">
        <v>359</v>
      </c>
      <c r="M35" s="3000" t="s">
        <v>359</v>
      </c>
    </row>
    <row r="36" spans="1:13" ht="15.75">
      <c r="A36" s="5687"/>
      <c r="B36" s="7706"/>
      <c r="C36" s="2999" t="s">
        <v>359</v>
      </c>
      <c r="D36" s="3010" t="s">
        <v>2368</v>
      </c>
      <c r="E36" s="3010">
        <v>2023</v>
      </c>
      <c r="F36" s="3010" t="s">
        <v>2369</v>
      </c>
      <c r="G36" s="3010">
        <v>2024</v>
      </c>
      <c r="H36" s="3007" t="s">
        <v>2370</v>
      </c>
      <c r="I36" s="3007">
        <v>2025</v>
      </c>
      <c r="J36" s="3007" t="s">
        <v>2371</v>
      </c>
      <c r="K36" s="3010">
        <v>2026</v>
      </c>
      <c r="L36" s="3010" t="s">
        <v>2372</v>
      </c>
      <c r="M36" s="3011">
        <v>2027</v>
      </c>
    </row>
    <row r="37" spans="1:13" ht="15.75">
      <c r="A37" s="5687"/>
      <c r="B37" s="7706"/>
      <c r="C37" s="2999" t="s">
        <v>359</v>
      </c>
      <c r="D37" s="3012" t="s">
        <v>359</v>
      </c>
      <c r="E37" s="3020">
        <v>0.1875</v>
      </c>
      <c r="F37" s="2991" t="s">
        <v>359</v>
      </c>
      <c r="G37" s="3021">
        <v>0.25</v>
      </c>
      <c r="H37" s="2991" t="s">
        <v>359</v>
      </c>
      <c r="I37" s="3020">
        <v>0.3125</v>
      </c>
      <c r="J37" s="2991" t="s">
        <v>359</v>
      </c>
      <c r="K37" s="3020">
        <v>0.375</v>
      </c>
      <c r="L37" s="2991" t="s">
        <v>359</v>
      </c>
      <c r="M37" s="3022">
        <v>0.4375</v>
      </c>
    </row>
    <row r="38" spans="1:13" ht="15.75">
      <c r="A38" s="5687"/>
      <c r="B38" s="7706"/>
      <c r="C38" s="2999" t="s">
        <v>359</v>
      </c>
      <c r="D38" s="3010" t="s">
        <v>2373</v>
      </c>
      <c r="E38" s="3010">
        <v>2028</v>
      </c>
      <c r="F38" s="3010" t="s">
        <v>2374</v>
      </c>
      <c r="G38" s="3010">
        <v>2029</v>
      </c>
      <c r="H38" s="3007" t="s">
        <v>2375</v>
      </c>
      <c r="I38" s="3007">
        <v>2030</v>
      </c>
      <c r="J38" s="3007" t="s">
        <v>2376</v>
      </c>
      <c r="K38" s="3010">
        <v>2031</v>
      </c>
      <c r="L38" s="3010" t="s">
        <v>2377</v>
      </c>
      <c r="M38" s="3011">
        <v>2032</v>
      </c>
    </row>
    <row r="39" spans="1:13" ht="15.75">
      <c r="A39" s="5687"/>
      <c r="B39" s="7706"/>
      <c r="C39" s="2999" t="s">
        <v>359</v>
      </c>
      <c r="D39" s="3012" t="s">
        <v>359</v>
      </c>
      <c r="E39" s="3021">
        <v>0.5</v>
      </c>
      <c r="F39" s="2991" t="s">
        <v>359</v>
      </c>
      <c r="G39" s="3020">
        <v>0.5625</v>
      </c>
      <c r="H39" s="2991" t="s">
        <v>359</v>
      </c>
      <c r="I39" s="3020">
        <v>0.625</v>
      </c>
      <c r="J39" s="2991" t="s">
        <v>359</v>
      </c>
      <c r="K39" s="3020">
        <v>0.6875</v>
      </c>
      <c r="L39" s="2991" t="s">
        <v>359</v>
      </c>
      <c r="M39" s="3023">
        <v>0.75</v>
      </c>
    </row>
    <row r="40" spans="1:13" ht="15.75">
      <c r="A40" s="5687"/>
      <c r="B40" s="7706"/>
      <c r="C40" s="2999" t="s">
        <v>359</v>
      </c>
      <c r="D40" s="3010" t="s">
        <v>2378</v>
      </c>
      <c r="E40" s="3010">
        <v>2033</v>
      </c>
      <c r="F40" s="3010" t="s">
        <v>2379</v>
      </c>
      <c r="G40" s="3010">
        <v>2034</v>
      </c>
      <c r="H40" s="3007" t="s">
        <v>2380</v>
      </c>
      <c r="I40" s="3007">
        <v>2035</v>
      </c>
      <c r="J40" s="3007" t="s">
        <v>2381</v>
      </c>
      <c r="K40" s="3010">
        <v>2036</v>
      </c>
      <c r="L40" s="3010" t="s">
        <v>2382</v>
      </c>
      <c r="M40" s="3011">
        <v>2037</v>
      </c>
    </row>
    <row r="41" spans="1:13" ht="15.75">
      <c r="A41" s="5687"/>
      <c r="B41" s="7706"/>
      <c r="C41" s="2999" t="s">
        <v>359</v>
      </c>
      <c r="D41" s="3012" t="s">
        <v>359</v>
      </c>
      <c r="E41" s="3020">
        <v>0.8125</v>
      </c>
      <c r="F41" s="2991" t="s">
        <v>359</v>
      </c>
      <c r="G41" s="3020">
        <v>0.875</v>
      </c>
      <c r="H41" s="2991" t="s">
        <v>359</v>
      </c>
      <c r="I41" s="3020">
        <v>0.9375</v>
      </c>
      <c r="J41" s="2991" t="s">
        <v>359</v>
      </c>
      <c r="K41" s="3021">
        <v>1</v>
      </c>
      <c r="L41" s="2991" t="s">
        <v>359</v>
      </c>
      <c r="M41" s="3013" t="s">
        <v>359</v>
      </c>
    </row>
    <row r="42" spans="1:13" ht="15.75">
      <c r="A42" s="5687"/>
      <c r="B42" s="7706"/>
      <c r="C42" s="2999" t="s">
        <v>359</v>
      </c>
      <c r="D42" s="2992" t="s">
        <v>2383</v>
      </c>
      <c r="E42" s="2992">
        <v>2038</v>
      </c>
      <c r="F42" s="2992" t="s">
        <v>2384</v>
      </c>
      <c r="G42" s="3001" t="s">
        <v>359</v>
      </c>
      <c r="H42" s="2999" t="s">
        <v>359</v>
      </c>
      <c r="I42" s="2999" t="s">
        <v>359</v>
      </c>
      <c r="J42" s="2999" t="s">
        <v>359</v>
      </c>
      <c r="K42" s="2999" t="s">
        <v>359</v>
      </c>
      <c r="L42" s="2999" t="s">
        <v>359</v>
      </c>
      <c r="M42" s="3000" t="s">
        <v>359</v>
      </c>
    </row>
    <row r="43" spans="1:13" ht="15.75">
      <c r="A43" s="5687"/>
      <c r="B43" s="7706"/>
      <c r="C43" s="2999" t="s">
        <v>359</v>
      </c>
      <c r="D43" s="3014" t="s">
        <v>359</v>
      </c>
      <c r="E43" s="3015" t="s">
        <v>359</v>
      </c>
      <c r="F43" s="3001" t="s">
        <v>359</v>
      </c>
      <c r="G43" s="3024">
        <v>1</v>
      </c>
      <c r="H43" s="2999" t="s">
        <v>359</v>
      </c>
      <c r="I43" s="2999" t="s">
        <v>359</v>
      </c>
      <c r="J43" s="2999" t="s">
        <v>359</v>
      </c>
      <c r="K43" s="2999" t="s">
        <v>359</v>
      </c>
      <c r="L43" s="2999" t="s">
        <v>359</v>
      </c>
      <c r="M43" s="3000" t="s">
        <v>359</v>
      </c>
    </row>
    <row r="44" spans="1:13" ht="15.75">
      <c r="A44" s="5687"/>
      <c r="B44" s="7706"/>
      <c r="C44" s="3001" t="s">
        <v>359</v>
      </c>
      <c r="D44" s="3001" t="s">
        <v>359</v>
      </c>
      <c r="E44" s="3001" t="s">
        <v>359</v>
      </c>
      <c r="F44" s="3001" t="s">
        <v>359</v>
      </c>
      <c r="G44" s="3001" t="s">
        <v>359</v>
      </c>
      <c r="H44" s="3001" t="s">
        <v>359</v>
      </c>
      <c r="I44" s="3001" t="s">
        <v>359</v>
      </c>
      <c r="J44" s="3001" t="s">
        <v>359</v>
      </c>
      <c r="K44" s="3001" t="s">
        <v>359</v>
      </c>
      <c r="L44" s="3001" t="s">
        <v>359</v>
      </c>
      <c r="M44" s="3003" t="s">
        <v>359</v>
      </c>
    </row>
    <row r="45" spans="1:13" ht="15.75">
      <c r="A45" s="5687"/>
      <c r="B45" s="7712" t="s">
        <v>2385</v>
      </c>
      <c r="C45" s="2999" t="s">
        <v>359</v>
      </c>
      <c r="D45" s="2999" t="s">
        <v>359</v>
      </c>
      <c r="E45" s="2999" t="s">
        <v>359</v>
      </c>
      <c r="F45" s="2999" t="s">
        <v>359</v>
      </c>
      <c r="G45" s="2999" t="s">
        <v>359</v>
      </c>
      <c r="H45" s="2999" t="s">
        <v>359</v>
      </c>
      <c r="I45" s="2999" t="s">
        <v>359</v>
      </c>
      <c r="J45" s="2999" t="s">
        <v>359</v>
      </c>
      <c r="K45" s="2999" t="s">
        <v>359</v>
      </c>
      <c r="L45" s="2994" t="s">
        <v>359</v>
      </c>
      <c r="M45" s="2995" t="s">
        <v>359</v>
      </c>
    </row>
    <row r="46" spans="1:13" ht="15" customHeight="1">
      <c r="A46" s="5687"/>
      <c r="B46" s="7706"/>
      <c r="C46" s="2994" t="s">
        <v>359</v>
      </c>
      <c r="D46" s="2999" t="s">
        <v>93</v>
      </c>
      <c r="E46" s="3001" t="s">
        <v>95</v>
      </c>
      <c r="F46" s="7714" t="s">
        <v>2386</v>
      </c>
      <c r="G46" s="7715" t="s">
        <v>359</v>
      </c>
      <c r="H46" s="7716"/>
      <c r="I46" s="7716"/>
      <c r="J46" s="7716"/>
      <c r="K46" s="2999" t="s">
        <v>2387</v>
      </c>
      <c r="L46" s="7719" t="s">
        <v>359</v>
      </c>
      <c r="M46" s="7720"/>
    </row>
    <row r="47" spans="1:13" ht="15.75">
      <c r="A47" s="5687"/>
      <c r="B47" s="7706"/>
      <c r="C47" s="2994" t="s">
        <v>359</v>
      </c>
      <c r="D47" s="3017" t="s">
        <v>359</v>
      </c>
      <c r="E47" s="3015" t="s">
        <v>2351</v>
      </c>
      <c r="F47" s="7714"/>
      <c r="G47" s="7717"/>
      <c r="H47" s="7718"/>
      <c r="I47" s="7718"/>
      <c r="J47" s="7718"/>
      <c r="K47" s="2994" t="s">
        <v>359</v>
      </c>
      <c r="L47" s="7721"/>
      <c r="M47" s="7722"/>
    </row>
    <row r="48" spans="1:13" ht="15.75">
      <c r="A48" s="5687"/>
      <c r="B48" s="7713"/>
      <c r="C48" s="2997" t="s">
        <v>359</v>
      </c>
      <c r="D48" s="2997" t="s">
        <v>359</v>
      </c>
      <c r="E48" s="2997" t="s">
        <v>359</v>
      </c>
      <c r="F48" s="2997" t="s">
        <v>359</v>
      </c>
      <c r="G48" s="2997" t="s">
        <v>359</v>
      </c>
      <c r="H48" s="2997" t="s">
        <v>359</v>
      </c>
      <c r="I48" s="2997" t="s">
        <v>359</v>
      </c>
      <c r="J48" s="2997" t="s">
        <v>359</v>
      </c>
      <c r="K48" s="2997" t="s">
        <v>359</v>
      </c>
      <c r="L48" s="2994" t="s">
        <v>359</v>
      </c>
      <c r="M48" s="2995" t="s">
        <v>359</v>
      </c>
    </row>
    <row r="49" spans="1:13" ht="75" customHeight="1">
      <c r="A49" s="5687"/>
      <c r="B49" s="2338" t="s">
        <v>2388</v>
      </c>
      <c r="C49" s="7379" t="s">
        <v>2974</v>
      </c>
      <c r="D49" s="7379"/>
      <c r="E49" s="7379"/>
      <c r="F49" s="7379"/>
      <c r="G49" s="7379"/>
      <c r="H49" s="7379"/>
      <c r="I49" s="7379"/>
      <c r="J49" s="7379"/>
      <c r="K49" s="7379"/>
      <c r="L49" s="7379"/>
      <c r="M49" s="7700"/>
    </row>
    <row r="50" spans="1:13" ht="15" customHeight="1">
      <c r="A50" s="5687"/>
      <c r="B50" s="1631" t="s">
        <v>2390</v>
      </c>
      <c r="C50" s="7379" t="s">
        <v>656</v>
      </c>
      <c r="D50" s="7379"/>
      <c r="E50" s="7379"/>
      <c r="F50" s="7379"/>
      <c r="G50" s="7379"/>
      <c r="H50" s="7379"/>
      <c r="I50" s="7379"/>
      <c r="J50" s="7379"/>
      <c r="K50" s="7379"/>
      <c r="L50" s="7379"/>
      <c r="M50" s="7700"/>
    </row>
    <row r="51" spans="1:13" ht="15" customHeight="1">
      <c r="A51" s="5687"/>
      <c r="B51" s="1631" t="s">
        <v>2392</v>
      </c>
      <c r="C51" s="7379">
        <v>90</v>
      </c>
      <c r="D51" s="7379"/>
      <c r="E51" s="7379"/>
      <c r="F51" s="7379"/>
      <c r="G51" s="7379"/>
      <c r="H51" s="7379"/>
      <c r="I51" s="7379"/>
      <c r="J51" s="7379"/>
      <c r="K51" s="7379"/>
      <c r="L51" s="7379"/>
      <c r="M51" s="7700"/>
    </row>
    <row r="52" spans="1:13" ht="15" customHeight="1">
      <c r="A52" s="5688"/>
      <c r="B52" s="1631" t="s">
        <v>2393</v>
      </c>
      <c r="C52" s="7379" t="s">
        <v>437</v>
      </c>
      <c r="D52" s="7379"/>
      <c r="E52" s="7379"/>
      <c r="F52" s="7379"/>
      <c r="G52" s="7379"/>
      <c r="H52" s="7379"/>
      <c r="I52" s="7379"/>
      <c r="J52" s="7379"/>
      <c r="K52" s="7379"/>
      <c r="L52" s="7379"/>
      <c r="M52" s="7700"/>
    </row>
    <row r="53" spans="1:13" ht="15" customHeight="1">
      <c r="A53" s="5570" t="s">
        <v>2394</v>
      </c>
      <c r="B53" s="1631" t="s">
        <v>2395</v>
      </c>
      <c r="C53" s="7379" t="s">
        <v>2975</v>
      </c>
      <c r="D53" s="7379"/>
      <c r="E53" s="7379"/>
      <c r="F53" s="7379"/>
      <c r="G53" s="7379"/>
      <c r="H53" s="7379"/>
      <c r="I53" s="7379"/>
      <c r="J53" s="7379"/>
      <c r="K53" s="7379"/>
      <c r="L53" s="7379"/>
      <c r="M53" s="7700"/>
    </row>
    <row r="54" spans="1:13" ht="15" customHeight="1">
      <c r="A54" s="5570"/>
      <c r="B54" s="1631" t="s">
        <v>2396</v>
      </c>
      <c r="C54" s="7379" t="s">
        <v>2413</v>
      </c>
      <c r="D54" s="7379"/>
      <c r="E54" s="7379"/>
      <c r="F54" s="7379"/>
      <c r="G54" s="7379"/>
      <c r="H54" s="7379"/>
      <c r="I54" s="7379"/>
      <c r="J54" s="7379"/>
      <c r="K54" s="7379"/>
      <c r="L54" s="7379"/>
      <c r="M54" s="7700"/>
    </row>
    <row r="55" spans="1:13" ht="15" customHeight="1">
      <c r="A55" s="5570"/>
      <c r="B55" s="1631" t="s">
        <v>2398</v>
      </c>
      <c r="C55" s="7379" t="s">
        <v>289</v>
      </c>
      <c r="D55" s="7379"/>
      <c r="E55" s="7379"/>
      <c r="F55" s="7379"/>
      <c r="G55" s="7379"/>
      <c r="H55" s="7379"/>
      <c r="I55" s="7379"/>
      <c r="J55" s="7379"/>
      <c r="K55" s="7379"/>
      <c r="L55" s="7379"/>
      <c r="M55" s="7700"/>
    </row>
    <row r="56" spans="1:13" ht="15" customHeight="1">
      <c r="A56" s="5570"/>
      <c r="B56" s="1631" t="s">
        <v>2399</v>
      </c>
      <c r="C56" s="7379" t="s">
        <v>656</v>
      </c>
      <c r="D56" s="7379"/>
      <c r="E56" s="7379"/>
      <c r="F56" s="7379"/>
      <c r="G56" s="7379"/>
      <c r="H56" s="7379"/>
      <c r="I56" s="7379"/>
      <c r="J56" s="7379"/>
      <c r="K56" s="7379"/>
      <c r="L56" s="7379"/>
      <c r="M56" s="7700"/>
    </row>
    <row r="57" spans="1:13" ht="15" customHeight="1">
      <c r="A57" s="5570"/>
      <c r="B57" s="1631" t="s">
        <v>2400</v>
      </c>
      <c r="C57" s="5684" t="s">
        <v>1377</v>
      </c>
      <c r="D57" s="5684"/>
      <c r="E57" s="5684"/>
      <c r="F57" s="5684"/>
      <c r="G57" s="5684"/>
      <c r="H57" s="5684"/>
      <c r="I57" s="5684"/>
      <c r="J57" s="5684"/>
      <c r="K57" s="5684"/>
      <c r="L57" s="5684"/>
      <c r="M57" s="5685"/>
    </row>
    <row r="58" spans="1:13" ht="15" customHeight="1">
      <c r="A58" s="7703"/>
      <c r="B58" s="1631" t="s">
        <v>2401</v>
      </c>
      <c r="C58" s="7704">
        <v>3779595</v>
      </c>
      <c r="D58" s="7704"/>
      <c r="E58" s="7704"/>
      <c r="F58" s="7704"/>
      <c r="G58" s="7704"/>
      <c r="H58" s="7704"/>
      <c r="I58" s="7704"/>
      <c r="J58" s="7704"/>
      <c r="K58" s="7704"/>
      <c r="L58" s="7704"/>
      <c r="M58" s="7705"/>
    </row>
    <row r="59" spans="1:13" ht="15" customHeight="1">
      <c r="A59" s="5570" t="s">
        <v>2402</v>
      </c>
      <c r="B59" s="1632" t="s">
        <v>2403</v>
      </c>
      <c r="C59" s="7379" t="s">
        <v>1132</v>
      </c>
      <c r="D59" s="7379"/>
      <c r="E59" s="7379"/>
      <c r="F59" s="7379"/>
      <c r="G59" s="7379"/>
      <c r="H59" s="7379"/>
      <c r="I59" s="7379"/>
      <c r="J59" s="7379"/>
      <c r="K59" s="7379"/>
      <c r="L59" s="7379"/>
      <c r="M59" s="7700"/>
    </row>
    <row r="60" spans="1:13" ht="15" customHeight="1">
      <c r="A60" s="5570"/>
      <c r="B60" s="1632" t="s">
        <v>2404</v>
      </c>
      <c r="C60" s="7379" t="s">
        <v>2405</v>
      </c>
      <c r="D60" s="7379"/>
      <c r="E60" s="7379"/>
      <c r="F60" s="7379"/>
      <c r="G60" s="7379"/>
      <c r="H60" s="7379"/>
      <c r="I60" s="7379"/>
      <c r="J60" s="7379"/>
      <c r="K60" s="7379"/>
      <c r="L60" s="7379"/>
      <c r="M60" s="7700"/>
    </row>
    <row r="61" spans="1:13" ht="15" customHeight="1">
      <c r="A61" s="5617"/>
      <c r="B61" s="1632" t="s">
        <v>244</v>
      </c>
      <c r="C61" s="7379" t="s">
        <v>289</v>
      </c>
      <c r="D61" s="7379"/>
      <c r="E61" s="7379"/>
      <c r="F61" s="7379"/>
      <c r="G61" s="7379"/>
      <c r="H61" s="7379"/>
      <c r="I61" s="7379"/>
      <c r="J61" s="7379"/>
      <c r="K61" s="7379"/>
      <c r="L61" s="7379"/>
      <c r="M61" s="7700"/>
    </row>
    <row r="62" spans="1:13" ht="15.75">
      <c r="A62" s="2887" t="s">
        <v>2406</v>
      </c>
      <c r="B62" s="2951" t="s">
        <v>359</v>
      </c>
      <c r="C62" s="7701" t="s">
        <v>359</v>
      </c>
      <c r="D62" s="7701"/>
      <c r="E62" s="7701"/>
      <c r="F62" s="7701"/>
      <c r="G62" s="7701"/>
      <c r="H62" s="7701"/>
      <c r="I62" s="7701"/>
      <c r="J62" s="7701"/>
      <c r="K62" s="7701"/>
      <c r="L62" s="7701"/>
      <c r="M62" s="7702"/>
    </row>
  </sheetData>
  <mergeCells count="57">
    <mergeCell ref="H4:H5"/>
    <mergeCell ref="I4:M5"/>
    <mergeCell ref="B1:M1"/>
    <mergeCell ref="A2:A15"/>
    <mergeCell ref="C2:M2"/>
    <mergeCell ref="C3:M3"/>
    <mergeCell ref="B4:B5"/>
    <mergeCell ref="C4:C5"/>
    <mergeCell ref="D4:E5"/>
    <mergeCell ref="F4:G4"/>
    <mergeCell ref="F5:G5"/>
    <mergeCell ref="C6:M6"/>
    <mergeCell ref="C7:M7"/>
    <mergeCell ref="D8:E8"/>
    <mergeCell ref="I8:M8"/>
    <mergeCell ref="B9:B11"/>
    <mergeCell ref="F10:G10"/>
    <mergeCell ref="I10:J10"/>
    <mergeCell ref="C11:E11"/>
    <mergeCell ref="F11:G11"/>
    <mergeCell ref="I11:J11"/>
    <mergeCell ref="K11:L11"/>
    <mergeCell ref="C12:M12"/>
    <mergeCell ref="C13:M13"/>
    <mergeCell ref="C14:M14"/>
    <mergeCell ref="C15:D15"/>
    <mergeCell ref="F15:M15"/>
    <mergeCell ref="C50:M50"/>
    <mergeCell ref="A16:A52"/>
    <mergeCell ref="C16:M16"/>
    <mergeCell ref="C17:M17"/>
    <mergeCell ref="B18:B24"/>
    <mergeCell ref="F23:H23"/>
    <mergeCell ref="B25:B28"/>
    <mergeCell ref="B29:B31"/>
    <mergeCell ref="J30:L30"/>
    <mergeCell ref="B32:B34"/>
    <mergeCell ref="B35:B44"/>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workbookViewId="0">
      <selection activeCell="C8" sqref="C8"/>
    </sheetView>
  </sheetViews>
  <sheetFormatPr baseColWidth="10" defaultColWidth="8.85546875" defaultRowHeight="15"/>
  <cols>
    <col min="1" max="1" width="29" customWidth="1"/>
    <col min="2" max="2" width="29.7109375" customWidth="1"/>
    <col min="3" max="13" width="11.42578125" customWidth="1"/>
  </cols>
  <sheetData>
    <row r="1" spans="1:13" ht="20.25" customHeight="1" thickBot="1">
      <c r="A1" s="2049" t="s">
        <v>359</v>
      </c>
      <c r="B1" s="7745" t="s">
        <v>2976</v>
      </c>
      <c r="C1" s="7746"/>
      <c r="D1" s="7746"/>
      <c r="E1" s="7746"/>
      <c r="F1" s="7746"/>
      <c r="G1" s="7746"/>
      <c r="H1" s="7746"/>
      <c r="I1" s="7746"/>
      <c r="J1" s="7746"/>
      <c r="K1" s="7746"/>
      <c r="L1" s="7746"/>
      <c r="M1" s="7747"/>
    </row>
    <row r="2" spans="1:13" ht="54" customHeight="1">
      <c r="A2" s="6451" t="s">
        <v>2329</v>
      </c>
      <c r="B2" s="2523" t="s">
        <v>2330</v>
      </c>
      <c r="C2" s="7748" t="s">
        <v>2008</v>
      </c>
      <c r="D2" s="7749"/>
      <c r="E2" s="7749"/>
      <c r="F2" s="7749"/>
      <c r="G2" s="7749"/>
      <c r="H2" s="7749"/>
      <c r="I2" s="7749"/>
      <c r="J2" s="7749"/>
      <c r="K2" s="7749"/>
      <c r="L2" s="7749"/>
      <c r="M2" s="7750"/>
    </row>
    <row r="3" spans="1:13" ht="77.099999999999994" customHeight="1">
      <c r="A3" s="6452"/>
      <c r="B3" s="2524" t="s">
        <v>2643</v>
      </c>
      <c r="C3" s="6160" t="s">
        <v>2977</v>
      </c>
      <c r="D3" s="5682"/>
      <c r="E3" s="5682"/>
      <c r="F3" s="5682"/>
      <c r="G3" s="5682"/>
      <c r="H3" s="5682"/>
      <c r="I3" s="5682"/>
      <c r="J3" s="5682"/>
      <c r="K3" s="5682"/>
      <c r="L3" s="5682"/>
      <c r="M3" s="5683"/>
    </row>
    <row r="4" spans="1:13" ht="32.25" customHeight="1">
      <c r="A4" s="6452"/>
      <c r="B4" s="2525" t="s">
        <v>240</v>
      </c>
      <c r="C4" s="2140" t="s">
        <v>95</v>
      </c>
      <c r="D4" s="5680" t="s">
        <v>359</v>
      </c>
      <c r="E4" s="7060"/>
      <c r="F4" s="5699" t="s">
        <v>241</v>
      </c>
      <c r="G4" s="5993"/>
      <c r="H4" s="7148" t="s">
        <v>437</v>
      </c>
      <c r="I4" s="7149"/>
      <c r="J4" s="7149"/>
      <c r="K4" s="7149"/>
      <c r="L4" s="7149"/>
      <c r="M4" s="7150"/>
    </row>
    <row r="5" spans="1:13" ht="15" customHeight="1">
      <c r="A5" s="6452"/>
      <c r="B5" s="2525" t="s">
        <v>2333</v>
      </c>
      <c r="C5" s="5939" t="s">
        <v>359</v>
      </c>
      <c r="D5" s="5680"/>
      <c r="E5" s="5680"/>
      <c r="F5" s="5680"/>
      <c r="G5" s="5680"/>
      <c r="H5" s="5680"/>
      <c r="I5" s="5680"/>
      <c r="J5" s="5680"/>
      <c r="K5" s="5680"/>
      <c r="L5" s="5680"/>
      <c r="M5" s="5681"/>
    </row>
    <row r="6" spans="1:13" ht="15" customHeight="1">
      <c r="A6" s="6452"/>
      <c r="B6" s="2525" t="s">
        <v>2334</v>
      </c>
      <c r="C6" s="7762" t="s">
        <v>359</v>
      </c>
      <c r="D6" s="7149"/>
      <c r="E6" s="7149"/>
      <c r="F6" s="7149"/>
      <c r="G6" s="7149"/>
      <c r="H6" s="7149"/>
      <c r="I6" s="7149"/>
      <c r="J6" s="7149"/>
      <c r="K6" s="7149"/>
      <c r="L6" s="7149"/>
      <c r="M6" s="7150"/>
    </row>
    <row r="7" spans="1:13" ht="15" customHeight="1">
      <c r="A7" s="6452"/>
      <c r="B7" s="2525" t="s">
        <v>2335</v>
      </c>
      <c r="C7" s="2400" t="s">
        <v>288</v>
      </c>
      <c r="D7" s="6010" t="s">
        <v>359</v>
      </c>
      <c r="E7" s="6011"/>
      <c r="F7" s="1539" t="s">
        <v>359</v>
      </c>
      <c r="G7" s="1539" t="s">
        <v>359</v>
      </c>
      <c r="H7" s="2449" t="s">
        <v>244</v>
      </c>
      <c r="I7" s="5702" t="s">
        <v>289</v>
      </c>
      <c r="J7" s="5702"/>
      <c r="K7" s="5702"/>
      <c r="L7" s="5702"/>
      <c r="M7" s="5703"/>
    </row>
    <row r="8" spans="1:13" ht="15.75">
      <c r="A8" s="6452"/>
      <c r="B8" s="7751" t="s">
        <v>2336</v>
      </c>
      <c r="C8" s="2101" t="s">
        <v>359</v>
      </c>
      <c r="D8" s="1409" t="s">
        <v>359</v>
      </c>
      <c r="E8" s="1409" t="s">
        <v>359</v>
      </c>
      <c r="F8" s="1409" t="s">
        <v>359</v>
      </c>
      <c r="G8" s="1409" t="s">
        <v>359</v>
      </c>
      <c r="H8" s="1409" t="s">
        <v>359</v>
      </c>
      <c r="I8" s="1409" t="s">
        <v>359</v>
      </c>
      <c r="J8" s="1409" t="s">
        <v>359</v>
      </c>
      <c r="K8" s="1409" t="s">
        <v>359</v>
      </c>
      <c r="L8" s="1409" t="s">
        <v>359</v>
      </c>
      <c r="M8" s="1657" t="s">
        <v>359</v>
      </c>
    </row>
    <row r="9" spans="1:13" ht="15" customHeight="1">
      <c r="A9" s="6452"/>
      <c r="B9" s="7751"/>
      <c r="C9" s="2219"/>
      <c r="D9" s="1533" t="s">
        <v>359</v>
      </c>
      <c r="E9" s="1409" t="s">
        <v>359</v>
      </c>
      <c r="F9" s="7753" t="s">
        <v>359</v>
      </c>
      <c r="G9" s="7753"/>
      <c r="H9" s="1409" t="s">
        <v>359</v>
      </c>
      <c r="I9" s="5708" t="s">
        <v>359</v>
      </c>
      <c r="J9" s="5708"/>
      <c r="K9" s="1412" t="s">
        <v>359</v>
      </c>
      <c r="L9" s="1409" t="s">
        <v>359</v>
      </c>
      <c r="M9" s="1657" t="s">
        <v>359</v>
      </c>
    </row>
    <row r="10" spans="1:13" ht="15" customHeight="1">
      <c r="A10" s="6452"/>
      <c r="B10" s="7752"/>
      <c r="C10" s="5977" t="s">
        <v>2337</v>
      </c>
      <c r="D10" s="5708"/>
      <c r="E10" s="5708"/>
      <c r="F10" s="5708" t="s">
        <v>2337</v>
      </c>
      <c r="G10" s="5708"/>
      <c r="H10" s="1412" t="s">
        <v>359</v>
      </c>
      <c r="I10" s="5708" t="s">
        <v>2337</v>
      </c>
      <c r="J10" s="5708"/>
      <c r="K10" s="5708" t="s">
        <v>2337</v>
      </c>
      <c r="L10" s="5708"/>
      <c r="M10" s="1494" t="s">
        <v>359</v>
      </c>
    </row>
    <row r="11" spans="1:13" ht="112.5" customHeight="1">
      <c r="A11" s="6452"/>
      <c r="B11" s="2342" t="s">
        <v>2338</v>
      </c>
      <c r="C11" s="7754" t="s">
        <v>2978</v>
      </c>
      <c r="D11" s="6985"/>
      <c r="E11" s="6985"/>
      <c r="F11" s="6985"/>
      <c r="G11" s="6985"/>
      <c r="H11" s="6985"/>
      <c r="I11" s="6985"/>
      <c r="J11" s="6985"/>
      <c r="K11" s="6985"/>
      <c r="L11" s="6985"/>
      <c r="M11" s="7755"/>
    </row>
    <row r="12" spans="1:13" ht="141.75" customHeight="1">
      <c r="A12" s="6452"/>
      <c r="B12" s="2342" t="s">
        <v>2689</v>
      </c>
      <c r="C12" s="5970" t="s">
        <v>2979</v>
      </c>
      <c r="D12" s="5837"/>
      <c r="E12" s="5837"/>
      <c r="F12" s="5837"/>
      <c r="G12" s="5837"/>
      <c r="H12" s="5837"/>
      <c r="I12" s="5837"/>
      <c r="J12" s="5837"/>
      <c r="K12" s="5837"/>
      <c r="L12" s="5837"/>
      <c r="M12" s="5838"/>
    </row>
    <row r="13" spans="1:13" ht="39.75" customHeight="1">
      <c r="A13" s="6452"/>
      <c r="B13" s="2342" t="s">
        <v>2649</v>
      </c>
      <c r="C13" s="7754" t="s">
        <v>2972</v>
      </c>
      <c r="D13" s="5682"/>
      <c r="E13" s="5682"/>
      <c r="F13" s="5682"/>
      <c r="G13" s="5682"/>
      <c r="H13" s="5682"/>
      <c r="I13" s="5682"/>
      <c r="J13" s="5682"/>
      <c r="K13" s="5682"/>
      <c r="L13" s="5682"/>
      <c r="M13" s="5683"/>
    </row>
    <row r="14" spans="1:13" ht="81.75" customHeight="1">
      <c r="A14" s="6452"/>
      <c r="B14" s="2343" t="s">
        <v>2651</v>
      </c>
      <c r="C14" s="6160" t="s">
        <v>1411</v>
      </c>
      <c r="D14" s="5682"/>
      <c r="E14" s="1536" t="s">
        <v>108</v>
      </c>
      <c r="F14" s="5682" t="s">
        <v>1527</v>
      </c>
      <c r="G14" s="5682"/>
      <c r="H14" s="5682"/>
      <c r="I14" s="5682"/>
      <c r="J14" s="5682"/>
      <c r="K14" s="5682"/>
      <c r="L14" s="5682"/>
      <c r="M14" s="5683"/>
    </row>
    <row r="15" spans="1:13" ht="15" customHeight="1">
      <c r="A15" s="7094" t="s">
        <v>2748</v>
      </c>
      <c r="B15" s="2526" t="s">
        <v>230</v>
      </c>
      <c r="C15" s="5939" t="s">
        <v>11</v>
      </c>
      <c r="D15" s="5680"/>
      <c r="E15" s="5680"/>
      <c r="F15" s="5680"/>
      <c r="G15" s="5680"/>
      <c r="H15" s="5680"/>
      <c r="I15" s="5680"/>
      <c r="J15" s="5680"/>
      <c r="K15" s="5680"/>
      <c r="L15" s="5680"/>
      <c r="M15" s="5681"/>
    </row>
    <row r="16" spans="1:13" ht="38.25" customHeight="1">
      <c r="A16" s="6436"/>
      <c r="B16" s="1629" t="s">
        <v>2652</v>
      </c>
      <c r="C16" s="6160" t="s">
        <v>2009</v>
      </c>
      <c r="D16" s="5682"/>
      <c r="E16" s="5682"/>
      <c r="F16" s="5682"/>
      <c r="G16" s="5682"/>
      <c r="H16" s="5682"/>
      <c r="I16" s="5682"/>
      <c r="J16" s="5682"/>
      <c r="K16" s="5682"/>
      <c r="L16" s="5682"/>
      <c r="M16" s="5683"/>
    </row>
    <row r="17" spans="1:13" ht="15.75">
      <c r="A17" s="6436"/>
      <c r="B17" s="7760" t="s">
        <v>2341</v>
      </c>
      <c r="C17" s="2101" t="s">
        <v>359</v>
      </c>
      <c r="D17" s="1408" t="s">
        <v>359</v>
      </c>
      <c r="E17" s="1408" t="s">
        <v>359</v>
      </c>
      <c r="F17" s="1408" t="s">
        <v>359</v>
      </c>
      <c r="G17" s="1408" t="s">
        <v>359</v>
      </c>
      <c r="H17" s="1408" t="s">
        <v>359</v>
      </c>
      <c r="I17" s="1408" t="s">
        <v>359</v>
      </c>
      <c r="J17" s="1408" t="s">
        <v>359</v>
      </c>
      <c r="K17" s="1408" t="s">
        <v>359</v>
      </c>
      <c r="L17" s="1408" t="s">
        <v>359</v>
      </c>
      <c r="M17" s="1492" t="s">
        <v>359</v>
      </c>
    </row>
    <row r="18" spans="1:13" ht="15.75">
      <c r="A18" s="6436"/>
      <c r="B18" s="7760"/>
      <c r="C18" s="2101" t="s">
        <v>359</v>
      </c>
      <c r="D18" s="1415" t="s">
        <v>359</v>
      </c>
      <c r="E18" s="1408" t="s">
        <v>359</v>
      </c>
      <c r="F18" s="1415" t="s">
        <v>359</v>
      </c>
      <c r="G18" s="1408" t="s">
        <v>359</v>
      </c>
      <c r="H18" s="1415" t="s">
        <v>359</v>
      </c>
      <c r="I18" s="1408" t="s">
        <v>359</v>
      </c>
      <c r="J18" s="1415" t="s">
        <v>359</v>
      </c>
      <c r="K18" s="1408" t="s">
        <v>359</v>
      </c>
      <c r="L18" s="1408" t="s">
        <v>359</v>
      </c>
      <c r="M18" s="1492" t="s">
        <v>359</v>
      </c>
    </row>
    <row r="19" spans="1:13" ht="15.75">
      <c r="A19" s="6436"/>
      <c r="B19" s="7760"/>
      <c r="C19" s="2103" t="s">
        <v>2342</v>
      </c>
      <c r="D19" s="1406" t="s">
        <v>359</v>
      </c>
      <c r="E19" s="1408" t="s">
        <v>2343</v>
      </c>
      <c r="F19" s="1406" t="s">
        <v>359</v>
      </c>
      <c r="G19" s="1408" t="s">
        <v>2344</v>
      </c>
      <c r="H19" s="1406" t="s">
        <v>359</v>
      </c>
      <c r="I19" s="1408" t="s">
        <v>2345</v>
      </c>
      <c r="J19" s="1406" t="s">
        <v>359</v>
      </c>
      <c r="K19" s="1408" t="s">
        <v>359</v>
      </c>
      <c r="L19" s="1408" t="s">
        <v>359</v>
      </c>
      <c r="M19" s="1492" t="s">
        <v>359</v>
      </c>
    </row>
    <row r="20" spans="1:13" ht="15.75">
      <c r="A20" s="6436"/>
      <c r="B20" s="7760"/>
      <c r="C20" s="2103" t="s">
        <v>2346</v>
      </c>
      <c r="D20" s="1406" t="s">
        <v>359</v>
      </c>
      <c r="E20" s="1408" t="s">
        <v>2347</v>
      </c>
      <c r="F20" s="1406" t="s">
        <v>359</v>
      </c>
      <c r="G20" s="1408" t="s">
        <v>2348</v>
      </c>
      <c r="H20" s="1406" t="s">
        <v>359</v>
      </c>
      <c r="I20" s="1408" t="s">
        <v>359</v>
      </c>
      <c r="J20" s="1408" t="s">
        <v>359</v>
      </c>
      <c r="K20" s="1408" t="s">
        <v>359</v>
      </c>
      <c r="L20" s="1408" t="s">
        <v>359</v>
      </c>
      <c r="M20" s="1492" t="s">
        <v>359</v>
      </c>
    </row>
    <row r="21" spans="1:13" ht="15.75">
      <c r="A21" s="6436"/>
      <c r="B21" s="7760"/>
      <c r="C21" s="2103" t="s">
        <v>2349</v>
      </c>
      <c r="D21" s="1406" t="s">
        <v>359</v>
      </c>
      <c r="E21" s="1408" t="s">
        <v>2350</v>
      </c>
      <c r="F21" s="1406" t="s">
        <v>359</v>
      </c>
      <c r="G21" s="1408" t="s">
        <v>359</v>
      </c>
      <c r="H21" s="1408" t="s">
        <v>359</v>
      </c>
      <c r="I21" s="1408" t="s">
        <v>359</v>
      </c>
      <c r="J21" s="1408" t="s">
        <v>359</v>
      </c>
      <c r="K21" s="1408" t="s">
        <v>359</v>
      </c>
      <c r="L21" s="1408" t="s">
        <v>359</v>
      </c>
      <c r="M21" s="1492" t="s">
        <v>359</v>
      </c>
    </row>
    <row r="22" spans="1:13" ht="15" customHeight="1">
      <c r="A22" s="6436"/>
      <c r="B22" s="7760"/>
      <c r="C22" s="2103" t="s">
        <v>105</v>
      </c>
      <c r="D22" s="1406" t="s">
        <v>2441</v>
      </c>
      <c r="E22" s="1408" t="s">
        <v>2352</v>
      </c>
      <c r="F22" s="5708" t="s">
        <v>2783</v>
      </c>
      <c r="G22" s="5708"/>
      <c r="H22" s="5708"/>
      <c r="I22" s="1412" t="s">
        <v>359</v>
      </c>
      <c r="J22" s="1412" t="s">
        <v>359</v>
      </c>
      <c r="K22" s="1412" t="s">
        <v>359</v>
      </c>
      <c r="L22" s="1412" t="s">
        <v>359</v>
      </c>
      <c r="M22" s="1494" t="s">
        <v>359</v>
      </c>
    </row>
    <row r="23" spans="1:13" ht="15.75">
      <c r="A23" s="6436"/>
      <c r="B23" s="7761"/>
      <c r="C23" s="2100" t="s">
        <v>359</v>
      </c>
      <c r="D23" s="1415" t="s">
        <v>359</v>
      </c>
      <c r="E23" s="1415" t="s">
        <v>359</v>
      </c>
      <c r="F23" s="1415" t="s">
        <v>359</v>
      </c>
      <c r="G23" s="1415" t="s">
        <v>359</v>
      </c>
      <c r="H23" s="1415" t="s">
        <v>359</v>
      </c>
      <c r="I23" s="1415" t="s">
        <v>359</v>
      </c>
      <c r="J23" s="1415" t="s">
        <v>359</v>
      </c>
      <c r="K23" s="1415" t="s">
        <v>359</v>
      </c>
      <c r="L23" s="1415" t="s">
        <v>359</v>
      </c>
      <c r="M23" s="1656" t="s">
        <v>359</v>
      </c>
    </row>
    <row r="24" spans="1:13" ht="15.75">
      <c r="A24" s="6436"/>
      <c r="B24" s="7760" t="s">
        <v>2354</v>
      </c>
      <c r="C24" s="2103" t="s">
        <v>359</v>
      </c>
      <c r="D24" s="1408" t="s">
        <v>359</v>
      </c>
      <c r="E24" s="1408" t="s">
        <v>359</v>
      </c>
      <c r="F24" s="1408" t="s">
        <v>359</v>
      </c>
      <c r="G24" s="1408" t="s">
        <v>359</v>
      </c>
      <c r="H24" s="1408" t="s">
        <v>359</v>
      </c>
      <c r="I24" s="1408" t="s">
        <v>359</v>
      </c>
      <c r="J24" s="1408" t="s">
        <v>359</v>
      </c>
      <c r="K24" s="1408" t="s">
        <v>359</v>
      </c>
      <c r="L24" s="1409" t="s">
        <v>359</v>
      </c>
      <c r="M24" s="1657" t="s">
        <v>359</v>
      </c>
    </row>
    <row r="25" spans="1:13" ht="15.75">
      <c r="A25" s="6436"/>
      <c r="B25" s="7760"/>
      <c r="C25" s="2103" t="s">
        <v>2355</v>
      </c>
      <c r="D25" s="1417" t="s">
        <v>359</v>
      </c>
      <c r="E25" s="1408" t="s">
        <v>359</v>
      </c>
      <c r="F25" s="1408" t="s">
        <v>2356</v>
      </c>
      <c r="G25" s="1417" t="s">
        <v>2441</v>
      </c>
      <c r="H25" s="1408" t="s">
        <v>359</v>
      </c>
      <c r="I25" s="1408" t="s">
        <v>2357</v>
      </c>
      <c r="J25" s="1417" t="s">
        <v>359</v>
      </c>
      <c r="K25" s="1408" t="s">
        <v>359</v>
      </c>
      <c r="L25" s="1409" t="s">
        <v>359</v>
      </c>
      <c r="M25" s="1657" t="s">
        <v>359</v>
      </c>
    </row>
    <row r="26" spans="1:13" ht="15.75">
      <c r="A26" s="6436"/>
      <c r="B26" s="7760"/>
      <c r="C26" s="2103" t="s">
        <v>2358</v>
      </c>
      <c r="D26" s="1419" t="s">
        <v>359</v>
      </c>
      <c r="E26" s="1409" t="s">
        <v>359</v>
      </c>
      <c r="F26" s="1408" t="s">
        <v>2359</v>
      </c>
      <c r="G26" s="1406" t="s">
        <v>359</v>
      </c>
      <c r="H26" s="1409" t="s">
        <v>359</v>
      </c>
      <c r="I26" s="1409" t="s">
        <v>359</v>
      </c>
      <c r="J26" s="1409" t="s">
        <v>359</v>
      </c>
      <c r="K26" s="1409" t="s">
        <v>359</v>
      </c>
      <c r="L26" s="1409" t="s">
        <v>359</v>
      </c>
      <c r="M26" s="1657" t="s">
        <v>359</v>
      </c>
    </row>
    <row r="27" spans="1:13" ht="15.75">
      <c r="A27" s="6436"/>
      <c r="B27" s="7761"/>
      <c r="C27" s="2100" t="s">
        <v>359</v>
      </c>
      <c r="D27" s="1415" t="s">
        <v>359</v>
      </c>
      <c r="E27" s="1415" t="s">
        <v>359</v>
      </c>
      <c r="F27" s="1415" t="s">
        <v>359</v>
      </c>
      <c r="G27" s="1415" t="s">
        <v>359</v>
      </c>
      <c r="H27" s="1415" t="s">
        <v>359</v>
      </c>
      <c r="I27" s="1415" t="s">
        <v>359</v>
      </c>
      <c r="J27" s="1415" t="s">
        <v>359</v>
      </c>
      <c r="K27" s="1415" t="s">
        <v>359</v>
      </c>
      <c r="L27" s="1412" t="s">
        <v>359</v>
      </c>
      <c r="M27" s="1494" t="s">
        <v>359</v>
      </c>
    </row>
    <row r="28" spans="1:13" ht="15.75">
      <c r="A28" s="6436"/>
      <c r="B28" s="6588" t="s">
        <v>2360</v>
      </c>
      <c r="C28" s="2103" t="s">
        <v>359</v>
      </c>
      <c r="D28" s="1408" t="s">
        <v>359</v>
      </c>
      <c r="E28" s="1408" t="s">
        <v>359</v>
      </c>
      <c r="F28" s="1408" t="s">
        <v>359</v>
      </c>
      <c r="G28" s="1408" t="s">
        <v>359</v>
      </c>
      <c r="H28" s="1408" t="s">
        <v>359</v>
      </c>
      <c r="I28" s="1408" t="s">
        <v>359</v>
      </c>
      <c r="J28" s="1408" t="s">
        <v>359</v>
      </c>
      <c r="K28" s="1408" t="s">
        <v>359</v>
      </c>
      <c r="L28" s="1408" t="s">
        <v>359</v>
      </c>
      <c r="M28" s="1492" t="s">
        <v>359</v>
      </c>
    </row>
    <row r="29" spans="1:13" ht="15" customHeight="1">
      <c r="A29" s="6436"/>
      <c r="B29" s="6492"/>
      <c r="C29" s="2104" t="s">
        <v>2361</v>
      </c>
      <c r="D29" s="1488" t="s">
        <v>437</v>
      </c>
      <c r="E29" s="1408" t="s">
        <v>359</v>
      </c>
      <c r="F29" s="1409" t="s">
        <v>2362</v>
      </c>
      <c r="G29" s="1417" t="s">
        <v>437</v>
      </c>
      <c r="H29" s="1408" t="s">
        <v>359</v>
      </c>
      <c r="I29" s="1409" t="s">
        <v>2363</v>
      </c>
      <c r="J29" s="6616" t="s">
        <v>359</v>
      </c>
      <c r="K29" s="5682"/>
      <c r="L29" s="6617"/>
      <c r="M29" s="1492" t="s">
        <v>359</v>
      </c>
    </row>
    <row r="30" spans="1:13" ht="15.75">
      <c r="A30" s="6436"/>
      <c r="B30" s="6497"/>
      <c r="C30" s="2100" t="s">
        <v>359</v>
      </c>
      <c r="D30" s="1415" t="s">
        <v>359</v>
      </c>
      <c r="E30" s="1415" t="s">
        <v>359</v>
      </c>
      <c r="F30" s="1415" t="s">
        <v>359</v>
      </c>
      <c r="G30" s="1415" t="s">
        <v>359</v>
      </c>
      <c r="H30" s="1415" t="s">
        <v>359</v>
      </c>
      <c r="I30" s="1415" t="s">
        <v>359</v>
      </c>
      <c r="J30" s="1415" t="s">
        <v>359</v>
      </c>
      <c r="K30" s="1415" t="s">
        <v>359</v>
      </c>
      <c r="L30" s="1415" t="s">
        <v>359</v>
      </c>
      <c r="M30" s="1656" t="s">
        <v>359</v>
      </c>
    </row>
    <row r="31" spans="1:13" ht="15.75">
      <c r="A31" s="6436"/>
      <c r="B31" s="7760" t="s">
        <v>2364</v>
      </c>
      <c r="C31" s="2105" t="s">
        <v>359</v>
      </c>
      <c r="D31" s="1422" t="s">
        <v>359</v>
      </c>
      <c r="E31" s="1422" t="s">
        <v>359</v>
      </c>
      <c r="F31" s="1422" t="s">
        <v>359</v>
      </c>
      <c r="G31" s="1422" t="s">
        <v>359</v>
      </c>
      <c r="H31" s="1422" t="s">
        <v>359</v>
      </c>
      <c r="I31" s="1422" t="s">
        <v>359</v>
      </c>
      <c r="J31" s="1422" t="s">
        <v>359</v>
      </c>
      <c r="K31" s="1422" t="s">
        <v>359</v>
      </c>
      <c r="L31" s="1409" t="s">
        <v>359</v>
      </c>
      <c r="M31" s="1657" t="s">
        <v>359</v>
      </c>
    </row>
    <row r="32" spans="1:13" ht="15.75">
      <c r="A32" s="6436"/>
      <c r="B32" s="7760"/>
      <c r="C32" s="2103" t="s">
        <v>2365</v>
      </c>
      <c r="D32" s="1537">
        <v>2024</v>
      </c>
      <c r="E32" s="1422" t="s">
        <v>359</v>
      </c>
      <c r="F32" s="1408" t="s">
        <v>2366</v>
      </c>
      <c r="G32" s="1537">
        <v>2038</v>
      </c>
      <c r="H32" s="1422" t="s">
        <v>359</v>
      </c>
      <c r="I32" s="1409" t="s">
        <v>359</v>
      </c>
      <c r="J32" s="1422" t="s">
        <v>359</v>
      </c>
      <c r="K32" s="1422" t="s">
        <v>359</v>
      </c>
      <c r="L32" s="1409" t="s">
        <v>359</v>
      </c>
      <c r="M32" s="1657" t="s">
        <v>359</v>
      </c>
    </row>
    <row r="33" spans="1:13" ht="15.75">
      <c r="A33" s="6436"/>
      <c r="B33" s="7761"/>
      <c r="C33" s="2100" t="s">
        <v>359</v>
      </c>
      <c r="D33" s="1415" t="s">
        <v>359</v>
      </c>
      <c r="E33" s="1538" t="s">
        <v>359</v>
      </c>
      <c r="F33" s="1415" t="s">
        <v>359</v>
      </c>
      <c r="G33" s="1538" t="s">
        <v>359</v>
      </c>
      <c r="H33" s="1538" t="s">
        <v>359</v>
      </c>
      <c r="I33" s="1412" t="s">
        <v>359</v>
      </c>
      <c r="J33" s="1538" t="s">
        <v>359</v>
      </c>
      <c r="K33" s="1538" t="s">
        <v>359</v>
      </c>
      <c r="L33" s="1412" t="s">
        <v>359</v>
      </c>
      <c r="M33" s="1494" t="s">
        <v>359</v>
      </c>
    </row>
    <row r="34" spans="1:13" ht="15.75">
      <c r="A34" s="6436"/>
      <c r="B34" s="7760" t="s">
        <v>2367</v>
      </c>
      <c r="C34" s="2103" t="s">
        <v>359</v>
      </c>
      <c r="D34" s="1408" t="s">
        <v>359</v>
      </c>
      <c r="E34" s="1408" t="s">
        <v>359</v>
      </c>
      <c r="F34" s="1408" t="s">
        <v>359</v>
      </c>
      <c r="G34" s="1408" t="s">
        <v>359</v>
      </c>
      <c r="H34" s="1408" t="s">
        <v>359</v>
      </c>
      <c r="I34" s="1408" t="s">
        <v>359</v>
      </c>
      <c r="J34" s="1408" t="s">
        <v>359</v>
      </c>
      <c r="K34" s="1408" t="s">
        <v>359</v>
      </c>
      <c r="L34" s="1408" t="s">
        <v>359</v>
      </c>
      <c r="M34" s="1492" t="s">
        <v>359</v>
      </c>
    </row>
    <row r="35" spans="1:13" ht="15.75">
      <c r="A35" s="6436"/>
      <c r="B35" s="7760"/>
      <c r="C35" s="2103" t="s">
        <v>359</v>
      </c>
      <c r="D35" s="2528" t="s">
        <v>2368</v>
      </c>
      <c r="E35" s="2528">
        <v>2023</v>
      </c>
      <c r="F35" s="2528" t="s">
        <v>2369</v>
      </c>
      <c r="G35" s="2528">
        <v>2024</v>
      </c>
      <c r="H35" s="2358" t="s">
        <v>2370</v>
      </c>
      <c r="I35" s="2358">
        <v>2025</v>
      </c>
      <c r="J35" s="2358" t="s">
        <v>2371</v>
      </c>
      <c r="K35" s="2528">
        <v>2026</v>
      </c>
      <c r="L35" s="2528" t="s">
        <v>2372</v>
      </c>
      <c r="M35" s="2529">
        <v>2027</v>
      </c>
    </row>
    <row r="36" spans="1:13" ht="15.75">
      <c r="A36" s="6436"/>
      <c r="B36" s="7760"/>
      <c r="C36" s="2103" t="s">
        <v>359</v>
      </c>
      <c r="D36" s="1542" t="s">
        <v>359</v>
      </c>
      <c r="E36" s="1608"/>
      <c r="F36" s="1542" t="s">
        <v>359</v>
      </c>
      <c r="G36" s="1608">
        <v>100</v>
      </c>
      <c r="H36" s="1542" t="s">
        <v>359</v>
      </c>
      <c r="I36" s="1608">
        <v>100</v>
      </c>
      <c r="J36" s="1542" t="s">
        <v>359</v>
      </c>
      <c r="K36" s="1608">
        <v>100</v>
      </c>
      <c r="L36" s="1542" t="s">
        <v>359</v>
      </c>
      <c r="M36" s="1608">
        <v>100</v>
      </c>
    </row>
    <row r="37" spans="1:13" ht="15.75">
      <c r="A37" s="6436"/>
      <c r="B37" s="7760"/>
      <c r="C37" s="2103" t="s">
        <v>359</v>
      </c>
      <c r="D37" s="2528" t="s">
        <v>2373</v>
      </c>
      <c r="E37" s="2528">
        <v>2028</v>
      </c>
      <c r="F37" s="2528" t="s">
        <v>2374</v>
      </c>
      <c r="G37" s="2528">
        <v>2029</v>
      </c>
      <c r="H37" s="2358" t="s">
        <v>2375</v>
      </c>
      <c r="I37" s="2358">
        <v>2030</v>
      </c>
      <c r="J37" s="2358" t="s">
        <v>2376</v>
      </c>
      <c r="K37" s="2528">
        <v>2031</v>
      </c>
      <c r="L37" s="2528" t="s">
        <v>2377</v>
      </c>
      <c r="M37" s="2529">
        <v>2032</v>
      </c>
    </row>
    <row r="38" spans="1:13" ht="15.75">
      <c r="A38" s="6436"/>
      <c r="B38" s="7760"/>
      <c r="C38" s="2103" t="s">
        <v>359</v>
      </c>
      <c r="D38" s="1542" t="s">
        <v>359</v>
      </c>
      <c r="E38" s="1608">
        <v>100</v>
      </c>
      <c r="F38" s="1542" t="s">
        <v>359</v>
      </c>
      <c r="G38" s="1608">
        <v>100</v>
      </c>
      <c r="H38" s="1542" t="s">
        <v>359</v>
      </c>
      <c r="I38" s="1608">
        <v>100</v>
      </c>
      <c r="J38" s="1542" t="s">
        <v>359</v>
      </c>
      <c r="K38" s="1608">
        <v>100</v>
      </c>
      <c r="L38" s="1542" t="s">
        <v>359</v>
      </c>
      <c r="M38" s="1608">
        <v>100</v>
      </c>
    </row>
    <row r="39" spans="1:13" ht="15.75">
      <c r="A39" s="6436"/>
      <c r="B39" s="7760"/>
      <c r="C39" s="2103" t="s">
        <v>359</v>
      </c>
      <c r="D39" s="2528" t="s">
        <v>2378</v>
      </c>
      <c r="E39" s="2528">
        <v>2033</v>
      </c>
      <c r="F39" s="2528" t="s">
        <v>2379</v>
      </c>
      <c r="G39" s="2528">
        <v>2034</v>
      </c>
      <c r="H39" s="2358" t="s">
        <v>2380</v>
      </c>
      <c r="I39" s="2358">
        <v>2035</v>
      </c>
      <c r="J39" s="2358" t="s">
        <v>2381</v>
      </c>
      <c r="K39" s="2528">
        <v>2036</v>
      </c>
      <c r="L39" s="2528" t="s">
        <v>2382</v>
      </c>
      <c r="M39" s="2529">
        <v>2037</v>
      </c>
    </row>
    <row r="40" spans="1:13" ht="15.75">
      <c r="A40" s="6436"/>
      <c r="B40" s="7760"/>
      <c r="C40" s="2103" t="s">
        <v>359</v>
      </c>
      <c r="D40" s="1542" t="s">
        <v>359</v>
      </c>
      <c r="E40" s="1608">
        <v>100</v>
      </c>
      <c r="F40" s="1542" t="s">
        <v>359</v>
      </c>
      <c r="G40" s="1608">
        <v>100</v>
      </c>
      <c r="H40" s="1542" t="s">
        <v>359</v>
      </c>
      <c r="I40" s="1608">
        <v>100</v>
      </c>
      <c r="J40" s="1542" t="s">
        <v>359</v>
      </c>
      <c r="K40" s="1608">
        <v>100</v>
      </c>
      <c r="L40" s="1542" t="s">
        <v>359</v>
      </c>
      <c r="M40" s="1608">
        <v>100</v>
      </c>
    </row>
    <row r="41" spans="1:13" ht="15.75">
      <c r="A41" s="6436"/>
      <c r="B41" s="7760"/>
      <c r="C41" s="2103" t="s">
        <v>359</v>
      </c>
      <c r="D41" s="1828" t="s">
        <v>2383</v>
      </c>
      <c r="E41" s="1828">
        <v>2038</v>
      </c>
      <c r="F41" s="1828" t="s">
        <v>2384</v>
      </c>
      <c r="G41" s="1448" t="s">
        <v>359</v>
      </c>
      <c r="H41" s="2356" t="s">
        <v>359</v>
      </c>
      <c r="I41" s="2356" t="s">
        <v>359</v>
      </c>
      <c r="J41" s="2356" t="s">
        <v>359</v>
      </c>
      <c r="K41" s="2356" t="s">
        <v>359</v>
      </c>
      <c r="L41" s="2356" t="s">
        <v>359</v>
      </c>
      <c r="M41" s="1664" t="s">
        <v>359</v>
      </c>
    </row>
    <row r="42" spans="1:13" ht="15" customHeight="1">
      <c r="A42" s="6436"/>
      <c r="B42" s="7760"/>
      <c r="C42" s="2103" t="s">
        <v>359</v>
      </c>
      <c r="D42" s="1542" t="s">
        <v>359</v>
      </c>
      <c r="E42" s="1608">
        <v>100</v>
      </c>
      <c r="F42" s="1521" t="s">
        <v>359</v>
      </c>
      <c r="G42" s="1608">
        <v>1500</v>
      </c>
      <c r="H42" s="2356" t="s">
        <v>359</v>
      </c>
      <c r="I42" s="2356" t="s">
        <v>359</v>
      </c>
      <c r="J42" s="2356" t="s">
        <v>359</v>
      </c>
      <c r="K42" s="2356" t="s">
        <v>359</v>
      </c>
      <c r="L42" s="2356" t="s">
        <v>359</v>
      </c>
      <c r="M42" s="1664" t="s">
        <v>359</v>
      </c>
    </row>
    <row r="43" spans="1:13" ht="15.75">
      <c r="A43" s="6436"/>
      <c r="B43" s="7760"/>
      <c r="C43" s="2100" t="s">
        <v>359</v>
      </c>
      <c r="D43" s="1415" t="s">
        <v>359</v>
      </c>
      <c r="E43" s="1415" t="s">
        <v>359</v>
      </c>
      <c r="F43" s="1415" t="s">
        <v>359</v>
      </c>
      <c r="G43" s="1415" t="s">
        <v>359</v>
      </c>
      <c r="H43" s="1415" t="s">
        <v>359</v>
      </c>
      <c r="I43" s="1415" t="s">
        <v>359</v>
      </c>
      <c r="J43" s="1415" t="s">
        <v>359</v>
      </c>
      <c r="K43" s="1415" t="s">
        <v>359</v>
      </c>
      <c r="L43" s="1415" t="s">
        <v>359</v>
      </c>
      <c r="M43" s="1656" t="s">
        <v>359</v>
      </c>
    </row>
    <row r="44" spans="1:13" ht="15.75">
      <c r="A44" s="6436"/>
      <c r="B44" s="7763" t="s">
        <v>2385</v>
      </c>
      <c r="C44" s="2103" t="s">
        <v>359</v>
      </c>
      <c r="D44" s="1408" t="s">
        <v>359</v>
      </c>
      <c r="E44" s="1408" t="s">
        <v>359</v>
      </c>
      <c r="F44" s="1408" t="s">
        <v>359</v>
      </c>
      <c r="G44" s="1408" t="s">
        <v>359</v>
      </c>
      <c r="H44" s="1408" t="s">
        <v>359</v>
      </c>
      <c r="I44" s="1408" t="s">
        <v>359</v>
      </c>
      <c r="J44" s="1408" t="s">
        <v>359</v>
      </c>
      <c r="K44" s="1408" t="s">
        <v>359</v>
      </c>
      <c r="L44" s="1409" t="s">
        <v>359</v>
      </c>
      <c r="M44" s="1657" t="s">
        <v>359</v>
      </c>
    </row>
    <row r="45" spans="1:13" ht="15" customHeight="1">
      <c r="A45" s="6436"/>
      <c r="B45" s="7760"/>
      <c r="C45" s="2101" t="s">
        <v>359</v>
      </c>
      <c r="D45" s="1408" t="s">
        <v>93</v>
      </c>
      <c r="E45" s="1415" t="s">
        <v>95</v>
      </c>
      <c r="F45" s="6539" t="s">
        <v>2386</v>
      </c>
      <c r="G45" s="6540" t="s">
        <v>359</v>
      </c>
      <c r="H45" s="5979"/>
      <c r="I45" s="5979"/>
      <c r="J45" s="6541"/>
      <c r="K45" s="1408" t="s">
        <v>2387</v>
      </c>
      <c r="L45" s="6545" t="s">
        <v>359</v>
      </c>
      <c r="M45" s="6546"/>
    </row>
    <row r="46" spans="1:13" ht="15.75">
      <c r="A46" s="6436"/>
      <c r="B46" s="7760"/>
      <c r="C46" s="2101" t="s">
        <v>359</v>
      </c>
      <c r="D46" s="1423"/>
      <c r="E46" s="1483" t="s">
        <v>2351</v>
      </c>
      <c r="F46" s="6539"/>
      <c r="G46" s="6542"/>
      <c r="H46" s="6543"/>
      <c r="I46" s="6543"/>
      <c r="J46" s="6544"/>
      <c r="K46" s="1409" t="s">
        <v>359</v>
      </c>
      <c r="L46" s="6547"/>
      <c r="M46" s="6548"/>
    </row>
    <row r="47" spans="1:13" ht="15.75">
      <c r="A47" s="6436"/>
      <c r="B47" s="7761"/>
      <c r="C47" s="2102" t="s">
        <v>359</v>
      </c>
      <c r="D47" s="1412" t="s">
        <v>359</v>
      </c>
      <c r="E47" s="1412" t="s">
        <v>359</v>
      </c>
      <c r="F47" s="1412" t="s">
        <v>359</v>
      </c>
      <c r="G47" s="1412" t="s">
        <v>359</v>
      </c>
      <c r="H47" s="1412" t="s">
        <v>359</v>
      </c>
      <c r="I47" s="1412" t="s">
        <v>359</v>
      </c>
      <c r="J47" s="1412" t="s">
        <v>359</v>
      </c>
      <c r="K47" s="1412" t="s">
        <v>359</v>
      </c>
      <c r="L47" s="1409" t="s">
        <v>359</v>
      </c>
      <c r="M47" s="1657" t="s">
        <v>359</v>
      </c>
    </row>
    <row r="48" spans="1:13" ht="89.25" customHeight="1">
      <c r="A48" s="6436"/>
      <c r="B48" s="2342" t="s">
        <v>2388</v>
      </c>
      <c r="C48" s="6723" t="s">
        <v>2980</v>
      </c>
      <c r="D48" s="6724"/>
      <c r="E48" s="6724"/>
      <c r="F48" s="6724"/>
      <c r="G48" s="6724"/>
      <c r="H48" s="6724"/>
      <c r="I48" s="6724"/>
      <c r="J48" s="6724"/>
      <c r="K48" s="6724"/>
      <c r="L48" s="6724"/>
      <c r="M48" s="6725"/>
    </row>
    <row r="49" spans="1:13" ht="15" customHeight="1">
      <c r="A49" s="6436"/>
      <c r="B49" s="1629" t="s">
        <v>2390</v>
      </c>
      <c r="C49" s="6723" t="s">
        <v>2414</v>
      </c>
      <c r="D49" s="6724"/>
      <c r="E49" s="6724"/>
      <c r="F49" s="6724"/>
      <c r="G49" s="6724"/>
      <c r="H49" s="6724"/>
      <c r="I49" s="6724"/>
      <c r="J49" s="6724"/>
      <c r="K49" s="6724"/>
      <c r="L49" s="6724"/>
      <c r="M49" s="6725"/>
    </row>
    <row r="50" spans="1:13" ht="15" customHeight="1">
      <c r="A50" s="6436"/>
      <c r="B50" s="1629" t="s">
        <v>2392</v>
      </c>
      <c r="C50" s="6723">
        <v>15</v>
      </c>
      <c r="D50" s="6724"/>
      <c r="E50" s="6724"/>
      <c r="F50" s="6724"/>
      <c r="G50" s="6724"/>
      <c r="H50" s="6724"/>
      <c r="I50" s="6724"/>
      <c r="J50" s="6724"/>
      <c r="K50" s="6724"/>
      <c r="L50" s="6724"/>
      <c r="M50" s="6725"/>
    </row>
    <row r="51" spans="1:13" ht="15" customHeight="1">
      <c r="A51" s="6436"/>
      <c r="B51" s="1629" t="s">
        <v>2393</v>
      </c>
      <c r="C51" s="6723" t="s">
        <v>437</v>
      </c>
      <c r="D51" s="6724"/>
      <c r="E51" s="6724"/>
      <c r="F51" s="6724"/>
      <c r="G51" s="6724"/>
      <c r="H51" s="6724"/>
      <c r="I51" s="6724"/>
      <c r="J51" s="6724"/>
      <c r="K51" s="6724"/>
      <c r="L51" s="6724"/>
      <c r="M51" s="6725"/>
    </row>
    <row r="52" spans="1:13" ht="15" customHeight="1">
      <c r="A52" s="6428" t="s">
        <v>2394</v>
      </c>
      <c r="B52" s="1629" t="s">
        <v>2395</v>
      </c>
      <c r="C52" s="5939" t="s">
        <v>1376</v>
      </c>
      <c r="D52" s="5680"/>
      <c r="E52" s="5680"/>
      <c r="F52" s="5680"/>
      <c r="G52" s="5680"/>
      <c r="H52" s="5680"/>
      <c r="I52" s="5680"/>
      <c r="J52" s="5680"/>
      <c r="K52" s="5680"/>
      <c r="L52" s="5680"/>
      <c r="M52" s="5681"/>
    </row>
    <row r="53" spans="1:13" ht="15" customHeight="1">
      <c r="A53" s="6429"/>
      <c r="B53" s="1629" t="s">
        <v>2396</v>
      </c>
      <c r="C53" s="5939" t="s">
        <v>2413</v>
      </c>
      <c r="D53" s="5680"/>
      <c r="E53" s="5680"/>
      <c r="F53" s="5680"/>
      <c r="G53" s="5680"/>
      <c r="H53" s="5680"/>
      <c r="I53" s="5680"/>
      <c r="J53" s="5680"/>
      <c r="K53" s="5680"/>
      <c r="L53" s="5680"/>
      <c r="M53" s="5681"/>
    </row>
    <row r="54" spans="1:13" ht="15" customHeight="1">
      <c r="A54" s="6429"/>
      <c r="B54" s="1629" t="s">
        <v>2398</v>
      </c>
      <c r="C54" s="6160" t="s">
        <v>289</v>
      </c>
      <c r="D54" s="5682"/>
      <c r="E54" s="5682"/>
      <c r="F54" s="5682"/>
      <c r="G54" s="5682"/>
      <c r="H54" s="5682"/>
      <c r="I54" s="5682"/>
      <c r="J54" s="5682"/>
      <c r="K54" s="5682"/>
      <c r="L54" s="5682"/>
      <c r="M54" s="5683"/>
    </row>
    <row r="55" spans="1:13" ht="15" customHeight="1">
      <c r="A55" s="6429"/>
      <c r="B55" s="1629" t="s">
        <v>2399</v>
      </c>
      <c r="C55" s="5939" t="s">
        <v>656</v>
      </c>
      <c r="D55" s="5680"/>
      <c r="E55" s="5680"/>
      <c r="F55" s="5680"/>
      <c r="G55" s="5680"/>
      <c r="H55" s="5680"/>
      <c r="I55" s="5680"/>
      <c r="J55" s="5680"/>
      <c r="K55" s="5680"/>
      <c r="L55" s="5680"/>
      <c r="M55" s="5681"/>
    </row>
    <row r="56" spans="1:13" ht="15" customHeight="1">
      <c r="A56" s="6429"/>
      <c r="B56" s="1629" t="s">
        <v>2400</v>
      </c>
      <c r="C56" s="7757" t="s">
        <v>1377</v>
      </c>
      <c r="D56" s="6559"/>
      <c r="E56" s="6559"/>
      <c r="F56" s="6559"/>
      <c r="G56" s="6559"/>
      <c r="H56" s="6559"/>
      <c r="I56" s="6559"/>
      <c r="J56" s="6559"/>
      <c r="K56" s="6559"/>
      <c r="L56" s="6559"/>
      <c r="M56" s="6560"/>
    </row>
    <row r="57" spans="1:13" ht="15" customHeight="1">
      <c r="A57" s="7090"/>
      <c r="B57" s="1629" t="s">
        <v>2401</v>
      </c>
      <c r="C57" s="7758">
        <v>3779595</v>
      </c>
      <c r="D57" s="5699"/>
      <c r="E57" s="5699"/>
      <c r="F57" s="5699"/>
      <c r="G57" s="5699"/>
      <c r="H57" s="5699"/>
      <c r="I57" s="5699"/>
      <c r="J57" s="5699"/>
      <c r="K57" s="5699"/>
      <c r="L57" s="5699"/>
      <c r="M57" s="7759"/>
    </row>
    <row r="58" spans="1:13" ht="15" customHeight="1">
      <c r="A58" s="6428" t="s">
        <v>2402</v>
      </c>
      <c r="B58" s="1630" t="s">
        <v>2403</v>
      </c>
      <c r="C58" s="5939" t="s">
        <v>1132</v>
      </c>
      <c r="D58" s="5680"/>
      <c r="E58" s="5680"/>
      <c r="F58" s="5680"/>
      <c r="G58" s="5680"/>
      <c r="H58" s="5680"/>
      <c r="I58" s="5680"/>
      <c r="J58" s="5680"/>
      <c r="K58" s="5680"/>
      <c r="L58" s="5680"/>
      <c r="M58" s="5681"/>
    </row>
    <row r="59" spans="1:13" ht="15" customHeight="1">
      <c r="A59" s="6429"/>
      <c r="B59" s="1630" t="s">
        <v>2404</v>
      </c>
      <c r="C59" s="5939" t="s">
        <v>2405</v>
      </c>
      <c r="D59" s="5680"/>
      <c r="E59" s="5680"/>
      <c r="F59" s="5680"/>
      <c r="G59" s="5680"/>
      <c r="H59" s="5680"/>
      <c r="I59" s="5680"/>
      <c r="J59" s="5680"/>
      <c r="K59" s="5680"/>
      <c r="L59" s="5680"/>
      <c r="M59" s="5681"/>
    </row>
    <row r="60" spans="1:13" ht="15" customHeight="1">
      <c r="A60" s="6429"/>
      <c r="B60" s="1630" t="s">
        <v>244</v>
      </c>
      <c r="C60" s="6160" t="s">
        <v>289</v>
      </c>
      <c r="D60" s="5682"/>
      <c r="E60" s="5682"/>
      <c r="F60" s="5682"/>
      <c r="G60" s="5682"/>
      <c r="H60" s="5682"/>
      <c r="I60" s="5682"/>
      <c r="J60" s="5682"/>
      <c r="K60" s="5682"/>
      <c r="L60" s="5682"/>
      <c r="M60" s="5683"/>
    </row>
    <row r="61" spans="1:13" ht="15" customHeight="1">
      <c r="A61" s="2277" t="s">
        <v>2406</v>
      </c>
      <c r="B61" s="2527" t="s">
        <v>359</v>
      </c>
      <c r="C61" s="7756" t="s">
        <v>359</v>
      </c>
      <c r="D61" s="7136"/>
      <c r="E61" s="7136"/>
      <c r="F61" s="7136"/>
      <c r="G61" s="7136"/>
      <c r="H61" s="7136"/>
      <c r="I61" s="7136"/>
      <c r="J61" s="7136"/>
      <c r="K61" s="7136"/>
      <c r="L61" s="7136"/>
      <c r="M61" s="7137"/>
    </row>
  </sheetData>
  <mergeCells count="53">
    <mergeCell ref="C6:M6"/>
    <mergeCell ref="D7:E7"/>
    <mergeCell ref="B28:B30"/>
    <mergeCell ref="A58:A60"/>
    <mergeCell ref="C58:M58"/>
    <mergeCell ref="C59:M59"/>
    <mergeCell ref="C60:M60"/>
    <mergeCell ref="C49:M49"/>
    <mergeCell ref="B31:B33"/>
    <mergeCell ref="B34:B43"/>
    <mergeCell ref="B44:B47"/>
    <mergeCell ref="F45:F46"/>
    <mergeCell ref="G45:J46"/>
    <mergeCell ref="L45:M46"/>
    <mergeCell ref="C48:M48"/>
    <mergeCell ref="C50:M50"/>
    <mergeCell ref="C61:M61"/>
    <mergeCell ref="C51:M51"/>
    <mergeCell ref="A52:A57"/>
    <mergeCell ref="C52:M52"/>
    <mergeCell ref="C53:M53"/>
    <mergeCell ref="C54:M54"/>
    <mergeCell ref="C55:M55"/>
    <mergeCell ref="C56:M56"/>
    <mergeCell ref="C57:M57"/>
    <mergeCell ref="A15:A51"/>
    <mergeCell ref="C15:M15"/>
    <mergeCell ref="C16:M16"/>
    <mergeCell ref="B17:B23"/>
    <mergeCell ref="F22:H22"/>
    <mergeCell ref="B24:B27"/>
    <mergeCell ref="J29:L29"/>
    <mergeCell ref="C11:M11"/>
    <mergeCell ref="C12:M12"/>
    <mergeCell ref="C13:M13"/>
    <mergeCell ref="C14:D14"/>
    <mergeCell ref="F14:M14"/>
    <mergeCell ref="K10:L10"/>
    <mergeCell ref="B1:M1"/>
    <mergeCell ref="A2:A14"/>
    <mergeCell ref="C2:M2"/>
    <mergeCell ref="C3:M3"/>
    <mergeCell ref="D4:E4"/>
    <mergeCell ref="F4:G4"/>
    <mergeCell ref="C5:M5"/>
    <mergeCell ref="I7:M7"/>
    <mergeCell ref="B8:B10"/>
    <mergeCell ref="F9:G9"/>
    <mergeCell ref="I9:J9"/>
    <mergeCell ref="C10:E10"/>
    <mergeCell ref="F10:G10"/>
    <mergeCell ref="I10:J10"/>
    <mergeCell ref="H4:M4"/>
  </mergeCells>
  <hyperlinks>
    <hyperlink ref="C56" r:id="rId1" display="mailto:alejandro.londono@scj.gov.co"/>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8537"/>
  <sheetViews>
    <sheetView workbookViewId="0">
      <selection activeCell="F4" sqref="F4:G4"/>
    </sheetView>
  </sheetViews>
  <sheetFormatPr baseColWidth="10" defaultColWidth="9.140625" defaultRowHeight="15"/>
  <cols>
    <col min="1" max="1" width="29" customWidth="1"/>
    <col min="2" max="2" width="29.7109375" customWidth="1"/>
    <col min="3" max="13" width="11.42578125" customWidth="1"/>
  </cols>
  <sheetData>
    <row r="1" spans="1:26" ht="20.25" customHeight="1" thickBot="1">
      <c r="A1" s="3081" t="s">
        <v>359</v>
      </c>
      <c r="B1" s="7764" t="s">
        <v>2981</v>
      </c>
      <c r="C1" s="7764"/>
      <c r="D1" s="7764"/>
      <c r="E1" s="7764"/>
      <c r="F1" s="7764"/>
      <c r="G1" s="7764"/>
      <c r="H1" s="7764"/>
      <c r="I1" s="7764"/>
      <c r="J1" s="7764"/>
      <c r="K1" s="7764"/>
      <c r="L1" s="7764"/>
      <c r="M1" s="7765"/>
      <c r="N1" s="3082"/>
      <c r="O1" s="3083"/>
      <c r="P1" s="3083"/>
      <c r="Q1" s="3083"/>
      <c r="R1" s="3083"/>
      <c r="S1" s="3083"/>
      <c r="T1" s="3083"/>
      <c r="U1" s="3083"/>
      <c r="V1" s="3083"/>
      <c r="W1" s="3083"/>
      <c r="X1" s="3083"/>
      <c r="Y1" s="3083"/>
      <c r="Z1" s="3084"/>
    </row>
    <row r="2" spans="1:26" ht="54" customHeight="1">
      <c r="A2" s="7766" t="s">
        <v>2329</v>
      </c>
      <c r="B2" s="3085" t="s">
        <v>2330</v>
      </c>
      <c r="C2" s="5657" t="s">
        <v>2011</v>
      </c>
      <c r="D2" s="5658"/>
      <c r="E2" s="5658"/>
      <c r="F2" s="5658"/>
      <c r="G2" s="5658"/>
      <c r="H2" s="5658"/>
      <c r="I2" s="5658"/>
      <c r="J2" s="5658"/>
      <c r="K2" s="5658"/>
      <c r="L2" s="5658"/>
      <c r="M2" s="5659"/>
      <c r="N2" s="3086"/>
      <c r="O2" s="3087"/>
      <c r="P2" s="3087"/>
      <c r="Q2" s="3087"/>
      <c r="R2" s="3087"/>
      <c r="S2" s="3087"/>
      <c r="T2" s="3087"/>
      <c r="U2" s="3087"/>
      <c r="V2" s="3087"/>
      <c r="W2" s="3087"/>
      <c r="X2" s="3087"/>
      <c r="Y2" s="3087"/>
      <c r="Z2" s="3088"/>
    </row>
    <row r="3" spans="1:26" ht="101.1" customHeight="1">
      <c r="A3" s="7766"/>
      <c r="B3" s="3089" t="s">
        <v>2643</v>
      </c>
      <c r="C3" s="7767" t="s">
        <v>2982</v>
      </c>
      <c r="D3" s="7768"/>
      <c r="E3" s="7768"/>
      <c r="F3" s="7768"/>
      <c r="G3" s="7768"/>
      <c r="H3" s="7768"/>
      <c r="I3" s="5558"/>
      <c r="J3" s="5558"/>
      <c r="K3" s="5558"/>
      <c r="L3" s="5558"/>
      <c r="M3" s="7769"/>
      <c r="N3" s="3086"/>
      <c r="O3" s="3087"/>
      <c r="P3" s="3087"/>
      <c r="Q3" s="3087"/>
      <c r="R3" s="3087"/>
      <c r="S3" s="3087"/>
      <c r="T3" s="3087"/>
      <c r="U3" s="3087"/>
      <c r="V3" s="3087"/>
      <c r="W3" s="3087"/>
      <c r="X3" s="3087"/>
      <c r="Y3" s="3087"/>
      <c r="Z3" s="3088"/>
    </row>
    <row r="4" spans="1:26" ht="63.95" customHeight="1">
      <c r="A4" s="7766"/>
      <c r="B4" s="3089" t="s">
        <v>240</v>
      </c>
      <c r="C4" s="3090" t="s">
        <v>95</v>
      </c>
      <c r="D4" s="7770"/>
      <c r="E4" s="7770"/>
      <c r="F4" s="7771" t="s">
        <v>241</v>
      </c>
      <c r="G4" s="7771"/>
      <c r="H4" s="3550" t="s">
        <v>437</v>
      </c>
      <c r="I4" s="7772"/>
      <c r="J4" s="7772"/>
      <c r="K4" s="7772"/>
      <c r="L4" s="7772"/>
      <c r="M4" s="7772"/>
      <c r="N4" s="3086"/>
      <c r="O4" s="3087"/>
      <c r="P4" s="3087"/>
      <c r="Q4" s="3087"/>
      <c r="R4" s="3087"/>
      <c r="S4" s="3087"/>
      <c r="T4" s="3087"/>
      <c r="U4" s="3087"/>
      <c r="V4" s="3087"/>
      <c r="W4" s="3087"/>
      <c r="X4" s="3087"/>
      <c r="Y4" s="3087"/>
      <c r="Z4" s="3088"/>
    </row>
    <row r="5" spans="1:26" ht="15" customHeight="1">
      <c r="A5" s="7766"/>
      <c r="B5" s="3089" t="s">
        <v>2333</v>
      </c>
      <c r="C5" s="7773"/>
      <c r="D5" s="7774"/>
      <c r="E5" s="7774"/>
      <c r="F5" s="7774"/>
      <c r="G5" s="7774"/>
      <c r="H5" s="7774"/>
      <c r="I5" s="7775"/>
      <c r="J5" s="7775"/>
      <c r="K5" s="7775"/>
      <c r="L5" s="7775"/>
      <c r="M5" s="7776"/>
      <c r="N5" s="3086"/>
      <c r="O5" s="3087"/>
      <c r="P5" s="3087"/>
      <c r="Q5" s="3087"/>
      <c r="R5" s="3087"/>
      <c r="S5" s="3087"/>
      <c r="T5" s="3087"/>
      <c r="U5" s="3087"/>
      <c r="V5" s="3087"/>
      <c r="W5" s="3087"/>
      <c r="X5" s="3087"/>
      <c r="Y5" s="3087"/>
      <c r="Z5" s="3088"/>
    </row>
    <row r="6" spans="1:26" ht="15" customHeight="1">
      <c r="A6" s="7766"/>
      <c r="B6" s="3089" t="s">
        <v>2334</v>
      </c>
      <c r="C6" s="7777"/>
      <c r="D6" s="7778"/>
      <c r="E6" s="7778"/>
      <c r="F6" s="7778"/>
      <c r="G6" s="7778"/>
      <c r="H6" s="7778"/>
      <c r="I6" s="7778"/>
      <c r="J6" s="7778"/>
      <c r="K6" s="7778"/>
      <c r="L6" s="7778"/>
      <c r="M6" s="7779"/>
      <c r="N6" s="3086"/>
      <c r="O6" s="3087"/>
      <c r="P6" s="3087"/>
      <c r="Q6" s="3087"/>
      <c r="R6" s="3087"/>
      <c r="S6" s="3087"/>
      <c r="T6" s="3087"/>
      <c r="U6" s="3087"/>
      <c r="V6" s="3087"/>
      <c r="W6" s="3087"/>
      <c r="X6" s="3087"/>
      <c r="Y6" s="3087"/>
      <c r="Z6" s="3088"/>
    </row>
    <row r="7" spans="1:26" ht="15.75" customHeight="1">
      <c r="A7" s="7766"/>
      <c r="B7" s="3089" t="s">
        <v>2335</v>
      </c>
      <c r="C7" s="7780" t="s">
        <v>13</v>
      </c>
      <c r="D7" s="7780"/>
      <c r="E7" s="7780"/>
      <c r="F7" s="7780"/>
      <c r="G7" s="1626" t="s">
        <v>359</v>
      </c>
      <c r="H7" s="3070" t="s">
        <v>244</v>
      </c>
      <c r="I7" s="7781" t="s">
        <v>289</v>
      </c>
      <c r="J7" s="7781"/>
      <c r="K7" s="7781"/>
      <c r="L7" s="7781"/>
      <c r="M7" s="7781"/>
      <c r="N7" s="3086"/>
      <c r="O7" s="3087"/>
      <c r="P7" s="3087"/>
      <c r="Q7" s="3087"/>
      <c r="R7" s="3087"/>
      <c r="S7" s="3087"/>
      <c r="T7" s="3087"/>
      <c r="U7" s="3087"/>
      <c r="V7" s="3087"/>
      <c r="W7" s="3087"/>
      <c r="X7" s="3087"/>
      <c r="Y7" s="3087"/>
      <c r="Z7" s="3088"/>
    </row>
    <row r="8" spans="1:26" ht="15.75">
      <c r="A8" s="7766"/>
      <c r="B8" s="7782" t="s">
        <v>2336</v>
      </c>
      <c r="C8" s="3363" t="s">
        <v>359</v>
      </c>
      <c r="D8" s="1409" t="s">
        <v>359</v>
      </c>
      <c r="E8" s="1409" t="s">
        <v>359</v>
      </c>
      <c r="F8" s="1409" t="s">
        <v>359</v>
      </c>
      <c r="G8" s="1409" t="s">
        <v>359</v>
      </c>
      <c r="H8" s="1409" t="s">
        <v>359</v>
      </c>
      <c r="I8" s="1409" t="s">
        <v>359</v>
      </c>
      <c r="J8" s="1409" t="s">
        <v>359</v>
      </c>
      <c r="K8" s="1409" t="s">
        <v>359</v>
      </c>
      <c r="L8" s="1409" t="s">
        <v>359</v>
      </c>
      <c r="M8" s="3362" t="s">
        <v>359</v>
      </c>
      <c r="N8" s="3086"/>
      <c r="O8" s="3087"/>
      <c r="P8" s="3087"/>
      <c r="Q8" s="3087"/>
      <c r="R8" s="3087"/>
      <c r="S8" s="3087"/>
      <c r="T8" s="3087"/>
      <c r="U8" s="3087"/>
      <c r="V8" s="3087"/>
      <c r="W8" s="3087"/>
      <c r="X8" s="3087"/>
      <c r="Y8" s="3087"/>
      <c r="Z8" s="3088"/>
    </row>
    <row r="9" spans="1:26" ht="15" customHeight="1">
      <c r="A9" s="7766"/>
      <c r="B9" s="7782"/>
      <c r="C9" s="3363"/>
      <c r="D9" s="1409" t="s">
        <v>359</v>
      </c>
      <c r="E9" s="1409" t="s">
        <v>359</v>
      </c>
      <c r="F9" s="7055" t="s">
        <v>359</v>
      </c>
      <c r="G9" s="7055"/>
      <c r="H9" s="1409" t="s">
        <v>359</v>
      </c>
      <c r="I9" s="7055" t="s">
        <v>359</v>
      </c>
      <c r="J9" s="7055"/>
      <c r="K9" s="1409" t="s">
        <v>359</v>
      </c>
      <c r="L9" s="1409" t="s">
        <v>359</v>
      </c>
      <c r="M9" s="3362" t="s">
        <v>359</v>
      </c>
      <c r="N9" s="3086"/>
      <c r="O9" s="3087"/>
      <c r="P9" s="3087"/>
      <c r="Q9" s="3087"/>
      <c r="R9" s="3087"/>
      <c r="S9" s="3087"/>
      <c r="T9" s="3087"/>
      <c r="U9" s="3087"/>
      <c r="V9" s="3087"/>
      <c r="W9" s="3087"/>
      <c r="X9" s="3087"/>
      <c r="Y9" s="3087"/>
      <c r="Z9" s="3088"/>
    </row>
    <row r="10" spans="1:26" ht="15" customHeight="1">
      <c r="A10" s="7766"/>
      <c r="B10" s="7782"/>
      <c r="C10" s="7783" t="s">
        <v>2337</v>
      </c>
      <c r="D10" s="7783"/>
      <c r="E10" s="7783"/>
      <c r="F10" s="7783" t="s">
        <v>2337</v>
      </c>
      <c r="G10" s="7783"/>
      <c r="H10" s="3071" t="s">
        <v>359</v>
      </c>
      <c r="I10" s="7783" t="s">
        <v>2337</v>
      </c>
      <c r="J10" s="7783"/>
      <c r="K10" s="7783" t="s">
        <v>2337</v>
      </c>
      <c r="L10" s="7783"/>
      <c r="M10" s="3071" t="s">
        <v>359</v>
      </c>
      <c r="N10" s="3086"/>
      <c r="O10" s="3087"/>
      <c r="P10" s="3087"/>
      <c r="Q10" s="3087"/>
      <c r="R10" s="3087"/>
      <c r="S10" s="3087"/>
      <c r="T10" s="3087"/>
      <c r="U10" s="3087"/>
      <c r="V10" s="3087"/>
      <c r="W10" s="3087"/>
      <c r="X10" s="3087"/>
      <c r="Y10" s="3087"/>
      <c r="Z10" s="3088"/>
    </row>
    <row r="11" spans="1:26" ht="68.099999999999994" customHeight="1">
      <c r="A11" s="7766"/>
      <c r="B11" s="3089" t="s">
        <v>2338</v>
      </c>
      <c r="C11" s="5947" t="s">
        <v>2983</v>
      </c>
      <c r="D11" s="5948"/>
      <c r="E11" s="5948"/>
      <c r="F11" s="5948"/>
      <c r="G11" s="5948"/>
      <c r="H11" s="5948"/>
      <c r="I11" s="5948"/>
      <c r="J11" s="5948"/>
      <c r="K11" s="5948"/>
      <c r="L11" s="5948"/>
      <c r="M11" s="5949"/>
      <c r="N11" s="3086"/>
      <c r="O11" s="3087"/>
      <c r="P11" s="3087"/>
      <c r="Q11" s="3087"/>
      <c r="R11" s="3087"/>
      <c r="S11" s="3087"/>
      <c r="T11" s="3087"/>
      <c r="U11" s="3087"/>
      <c r="V11" s="3087"/>
      <c r="W11" s="3087"/>
      <c r="X11" s="3087"/>
      <c r="Y11" s="3087"/>
      <c r="Z11" s="3088"/>
    </row>
    <row r="12" spans="1:26" ht="81" customHeight="1">
      <c r="A12" s="7766"/>
      <c r="B12" s="3089" t="s">
        <v>2689</v>
      </c>
      <c r="C12" s="7787" t="s">
        <v>2984</v>
      </c>
      <c r="D12" s="7780"/>
      <c r="E12" s="7780"/>
      <c r="F12" s="7780"/>
      <c r="G12" s="7780"/>
      <c r="H12" s="7780"/>
      <c r="I12" s="7780"/>
      <c r="J12" s="7780"/>
      <c r="K12" s="7780"/>
      <c r="L12" s="7780"/>
      <c r="M12" s="7788"/>
      <c r="N12" s="3086"/>
      <c r="O12" s="3087"/>
      <c r="P12" s="3087"/>
      <c r="Q12" s="3087"/>
      <c r="R12" s="3087"/>
      <c r="S12" s="3087"/>
      <c r="T12" s="3087"/>
      <c r="U12" s="3087"/>
      <c r="V12" s="3087"/>
      <c r="W12" s="3087"/>
      <c r="X12" s="3087"/>
      <c r="Y12" s="3087"/>
      <c r="Z12" s="3088"/>
    </row>
    <row r="13" spans="1:26" ht="64.5" customHeight="1">
      <c r="A13" s="7766"/>
      <c r="B13" s="3089" t="s">
        <v>2649</v>
      </c>
      <c r="C13" s="7789" t="s">
        <v>2972</v>
      </c>
      <c r="D13" s="7790"/>
      <c r="E13" s="7790"/>
      <c r="F13" s="7790"/>
      <c r="G13" s="7790"/>
      <c r="H13" s="7790"/>
      <c r="I13" s="7790"/>
      <c r="J13" s="7790"/>
      <c r="K13" s="7790"/>
      <c r="L13" s="7790"/>
      <c r="M13" s="7791"/>
      <c r="N13" s="3086"/>
      <c r="O13" s="3087"/>
      <c r="P13" s="3087"/>
      <c r="Q13" s="3087"/>
      <c r="R13" s="3087"/>
      <c r="S13" s="3087"/>
      <c r="T13" s="3087"/>
      <c r="U13" s="3087"/>
      <c r="V13" s="3087"/>
      <c r="W13" s="3087"/>
      <c r="X13" s="3087"/>
      <c r="Y13" s="3087"/>
      <c r="Z13" s="3088"/>
    </row>
    <row r="14" spans="1:26" ht="15" customHeight="1">
      <c r="A14" s="7766"/>
      <c r="B14" s="7782" t="s">
        <v>2651</v>
      </c>
      <c r="C14" s="5947" t="s">
        <v>1310</v>
      </c>
      <c r="D14" s="5948"/>
      <c r="E14" s="7792" t="s">
        <v>108</v>
      </c>
      <c r="F14" s="6947" t="s">
        <v>2013</v>
      </c>
      <c r="G14" s="6948"/>
      <c r="H14" s="6948"/>
      <c r="I14" s="6948"/>
      <c r="J14" s="6948"/>
      <c r="K14" s="6948"/>
      <c r="L14" s="6948"/>
      <c r="M14" s="7793"/>
      <c r="N14" s="3086"/>
      <c r="O14" s="3087"/>
      <c r="P14" s="3087"/>
      <c r="Q14" s="3087"/>
      <c r="R14" s="3087"/>
      <c r="S14" s="3087"/>
      <c r="T14" s="3087"/>
      <c r="U14" s="3087"/>
      <c r="V14" s="3087"/>
      <c r="W14" s="3087"/>
      <c r="X14" s="3087"/>
      <c r="Y14" s="3087"/>
      <c r="Z14" s="3088"/>
    </row>
    <row r="15" spans="1:26" ht="43.5" customHeight="1">
      <c r="A15" s="7766"/>
      <c r="B15" s="7782"/>
      <c r="C15" s="5947"/>
      <c r="D15" s="5948"/>
      <c r="E15" s="7792"/>
      <c r="F15" s="6730"/>
      <c r="G15" s="6731"/>
      <c r="H15" s="6731"/>
      <c r="I15" s="6731"/>
      <c r="J15" s="6731"/>
      <c r="K15" s="6731"/>
      <c r="L15" s="6731"/>
      <c r="M15" s="7794"/>
      <c r="N15" s="3086"/>
      <c r="O15" s="3087"/>
      <c r="P15" s="3087"/>
      <c r="Q15" s="3087"/>
      <c r="R15" s="3087"/>
      <c r="S15" s="3087"/>
      <c r="T15" s="3087"/>
      <c r="U15" s="3087"/>
      <c r="V15" s="3087"/>
      <c r="W15" s="3087"/>
      <c r="X15" s="3087"/>
      <c r="Y15" s="3087"/>
      <c r="Z15" s="3088"/>
    </row>
    <row r="16" spans="1:26" ht="15" customHeight="1">
      <c r="A16" s="7810" t="s">
        <v>2748</v>
      </c>
      <c r="B16" s="3089" t="s">
        <v>230</v>
      </c>
      <c r="C16" s="7787" t="s">
        <v>14</v>
      </c>
      <c r="D16" s="7780"/>
      <c r="E16" s="7780"/>
      <c r="F16" s="7780"/>
      <c r="G16" s="7780"/>
      <c r="H16" s="7780"/>
      <c r="I16" s="7780"/>
      <c r="J16" s="7780"/>
      <c r="K16" s="7780"/>
      <c r="L16" s="7780"/>
      <c r="M16" s="7788"/>
      <c r="N16" s="3086"/>
      <c r="O16" s="3087"/>
      <c r="P16" s="3087"/>
      <c r="Q16" s="3087"/>
      <c r="R16" s="3087"/>
      <c r="S16" s="3087"/>
      <c r="T16" s="3087"/>
      <c r="U16" s="3087"/>
      <c r="V16" s="3087"/>
      <c r="W16" s="3087"/>
      <c r="X16" s="3087"/>
      <c r="Y16" s="3087"/>
      <c r="Z16" s="3088"/>
    </row>
    <row r="17" spans="1:26" ht="15.75" customHeight="1">
      <c r="A17" s="7810"/>
      <c r="B17" s="3091" t="s">
        <v>2652</v>
      </c>
      <c r="C17" s="7811" t="s">
        <v>2264</v>
      </c>
      <c r="D17" s="7812"/>
      <c r="E17" s="7812"/>
      <c r="F17" s="7812"/>
      <c r="G17" s="7812"/>
      <c r="H17" s="7812"/>
      <c r="I17" s="7812"/>
      <c r="J17" s="7812"/>
      <c r="K17" s="7812"/>
      <c r="L17" s="7812"/>
      <c r="M17" s="7813"/>
      <c r="N17" s="3086"/>
      <c r="O17" s="3087"/>
      <c r="P17" s="3087"/>
      <c r="Q17" s="3087"/>
      <c r="R17" s="3087"/>
      <c r="S17" s="3087"/>
      <c r="T17" s="3087"/>
      <c r="U17" s="3087"/>
      <c r="V17" s="3087"/>
      <c r="W17" s="3087"/>
      <c r="X17" s="3087"/>
      <c r="Y17" s="3087"/>
      <c r="Z17" s="3088"/>
    </row>
    <row r="18" spans="1:26" ht="15.75">
      <c r="A18" s="7810"/>
      <c r="B18" s="7782" t="s">
        <v>2341</v>
      </c>
      <c r="C18" s="2394" t="s">
        <v>359</v>
      </c>
      <c r="D18" s="1816" t="s">
        <v>359</v>
      </c>
      <c r="E18" s="1816" t="s">
        <v>359</v>
      </c>
      <c r="F18" s="1816" t="s">
        <v>359</v>
      </c>
      <c r="G18" s="1816" t="s">
        <v>359</v>
      </c>
      <c r="H18" s="1816" t="s">
        <v>359</v>
      </c>
      <c r="I18" s="1816" t="s">
        <v>359</v>
      </c>
      <c r="J18" s="1816" t="s">
        <v>359</v>
      </c>
      <c r="K18" s="1816" t="s">
        <v>359</v>
      </c>
      <c r="L18" s="1816" t="s">
        <v>359</v>
      </c>
      <c r="M18" s="1817" t="s">
        <v>359</v>
      </c>
      <c r="N18" s="3086"/>
      <c r="O18" s="3087"/>
      <c r="P18" s="3087"/>
      <c r="Q18" s="3087"/>
      <c r="R18" s="3087"/>
      <c r="S18" s="3087"/>
      <c r="T18" s="3087"/>
      <c r="U18" s="3087"/>
      <c r="V18" s="3087"/>
      <c r="W18" s="3087"/>
      <c r="X18" s="3087"/>
      <c r="Y18" s="3087"/>
      <c r="Z18" s="3088"/>
    </row>
    <row r="19" spans="1:26" ht="15.75">
      <c r="A19" s="7810"/>
      <c r="B19" s="7782"/>
      <c r="C19" s="2101" t="s">
        <v>359</v>
      </c>
      <c r="D19" s="1408" t="s">
        <v>359</v>
      </c>
      <c r="E19" s="1408" t="s">
        <v>359</v>
      </c>
      <c r="F19" s="1408" t="s">
        <v>359</v>
      </c>
      <c r="G19" s="1408" t="s">
        <v>359</v>
      </c>
      <c r="H19" s="1408" t="s">
        <v>359</v>
      </c>
      <c r="I19" s="1408" t="s">
        <v>359</v>
      </c>
      <c r="J19" s="1408" t="s">
        <v>359</v>
      </c>
      <c r="K19" s="1408" t="s">
        <v>359</v>
      </c>
      <c r="L19" s="1408" t="s">
        <v>359</v>
      </c>
      <c r="M19" s="1492" t="s">
        <v>359</v>
      </c>
      <c r="N19" s="3086"/>
      <c r="O19" s="3087"/>
      <c r="P19" s="3087"/>
      <c r="Q19" s="3087"/>
      <c r="R19" s="3087"/>
      <c r="S19" s="3087"/>
      <c r="T19" s="3087"/>
      <c r="U19" s="3087"/>
      <c r="V19" s="3087"/>
      <c r="W19" s="3087"/>
      <c r="X19" s="3087"/>
      <c r="Y19" s="3087"/>
      <c r="Z19" s="3088"/>
    </row>
    <row r="20" spans="1:26" ht="15.75">
      <c r="A20" s="7810"/>
      <c r="B20" s="7782"/>
      <c r="C20" s="2103" t="s">
        <v>2342</v>
      </c>
      <c r="D20" s="1614" t="s">
        <v>359</v>
      </c>
      <c r="E20" s="1408" t="s">
        <v>2343</v>
      </c>
      <c r="F20" s="1614" t="s">
        <v>359</v>
      </c>
      <c r="G20" s="1408" t="s">
        <v>2344</v>
      </c>
      <c r="H20" s="1614" t="s">
        <v>359</v>
      </c>
      <c r="I20" s="1408" t="s">
        <v>2345</v>
      </c>
      <c r="J20" s="1614" t="s">
        <v>359</v>
      </c>
      <c r="K20" s="1408" t="s">
        <v>359</v>
      </c>
      <c r="L20" s="1408" t="s">
        <v>359</v>
      </c>
      <c r="M20" s="1492" t="s">
        <v>359</v>
      </c>
      <c r="N20" s="3086"/>
      <c r="O20" s="3087"/>
      <c r="P20" s="3087"/>
      <c r="Q20" s="3087"/>
      <c r="R20" s="3087"/>
      <c r="S20" s="3087"/>
      <c r="T20" s="3087"/>
      <c r="U20" s="3087"/>
      <c r="V20" s="3087"/>
      <c r="W20" s="3087"/>
      <c r="X20" s="3087"/>
      <c r="Y20" s="3087"/>
      <c r="Z20" s="3088"/>
    </row>
    <row r="21" spans="1:26" ht="15.75">
      <c r="A21" s="7810"/>
      <c r="B21" s="7782"/>
      <c r="C21" s="2103" t="s">
        <v>2346</v>
      </c>
      <c r="D21" s="1614" t="s">
        <v>359</v>
      </c>
      <c r="E21" s="1408" t="s">
        <v>2347</v>
      </c>
      <c r="F21" s="1614" t="s">
        <v>359</v>
      </c>
      <c r="G21" s="1408" t="s">
        <v>2348</v>
      </c>
      <c r="H21" s="1614" t="s">
        <v>359</v>
      </c>
      <c r="I21" s="1408" t="s">
        <v>359</v>
      </c>
      <c r="J21" s="1408" t="s">
        <v>359</v>
      </c>
      <c r="K21" s="1408" t="s">
        <v>359</v>
      </c>
      <c r="L21" s="1408" t="s">
        <v>359</v>
      </c>
      <c r="M21" s="1492" t="s">
        <v>359</v>
      </c>
      <c r="N21" s="3086"/>
      <c r="O21" s="3087"/>
      <c r="P21" s="3087"/>
      <c r="Q21" s="3087"/>
      <c r="R21" s="3087"/>
      <c r="S21" s="3087"/>
      <c r="T21" s="3087"/>
      <c r="U21" s="3087"/>
      <c r="V21" s="3087"/>
      <c r="W21" s="3087"/>
      <c r="X21" s="3087"/>
      <c r="Y21" s="3087"/>
      <c r="Z21" s="3088"/>
    </row>
    <row r="22" spans="1:26" ht="15.75">
      <c r="A22" s="7810"/>
      <c r="B22" s="7782"/>
      <c r="C22" s="2103" t="s">
        <v>2349</v>
      </c>
      <c r="D22" s="1653" t="s">
        <v>359</v>
      </c>
      <c r="E22" s="1408" t="s">
        <v>2350</v>
      </c>
      <c r="F22" s="1614"/>
      <c r="G22" s="1408" t="s">
        <v>359</v>
      </c>
      <c r="H22" s="1408" t="s">
        <v>359</v>
      </c>
      <c r="I22" s="1408" t="s">
        <v>359</v>
      </c>
      <c r="J22" s="1408" t="s">
        <v>359</v>
      </c>
      <c r="K22" s="1408" t="s">
        <v>359</v>
      </c>
      <c r="L22" s="1408" t="s">
        <v>359</v>
      </c>
      <c r="M22" s="1492" t="s">
        <v>359</v>
      </c>
      <c r="N22" s="3086"/>
      <c r="O22" s="3087"/>
      <c r="P22" s="3087"/>
      <c r="Q22" s="3087"/>
      <c r="R22" s="3087"/>
      <c r="S22" s="3087"/>
      <c r="T22" s="3087"/>
      <c r="U22" s="3087"/>
      <c r="V22" s="3087"/>
      <c r="W22" s="3087"/>
      <c r="X22" s="3087"/>
      <c r="Y22" s="3087"/>
      <c r="Z22" s="3088"/>
    </row>
    <row r="23" spans="1:26" ht="15" customHeight="1">
      <c r="A23" s="7810"/>
      <c r="B23" s="7782"/>
      <c r="C23" s="2103" t="s">
        <v>105</v>
      </c>
      <c r="D23" s="1614" t="s">
        <v>2441</v>
      </c>
      <c r="E23" s="1408" t="s">
        <v>2352</v>
      </c>
      <c r="F23" s="5708" t="s">
        <v>2353</v>
      </c>
      <c r="G23" s="5708"/>
      <c r="H23" s="5708"/>
      <c r="I23" s="1409" t="s">
        <v>359</v>
      </c>
      <c r="J23" s="1409" t="s">
        <v>359</v>
      </c>
      <c r="K23" s="1409" t="s">
        <v>359</v>
      </c>
      <c r="L23" s="1409" t="s">
        <v>359</v>
      </c>
      <c r="M23" s="1657" t="s">
        <v>359</v>
      </c>
      <c r="N23" s="3086"/>
      <c r="O23" s="3087"/>
      <c r="P23" s="3087"/>
      <c r="Q23" s="3087"/>
      <c r="R23" s="3087"/>
      <c r="S23" s="3087"/>
      <c r="T23" s="3087"/>
      <c r="U23" s="3087"/>
      <c r="V23" s="3087"/>
      <c r="W23" s="3087"/>
      <c r="X23" s="3087"/>
      <c r="Y23" s="3087"/>
      <c r="Z23" s="3088"/>
    </row>
    <row r="24" spans="1:26" ht="15.75">
      <c r="A24" s="7810"/>
      <c r="B24" s="7814"/>
      <c r="C24" s="2103" t="s">
        <v>359</v>
      </c>
      <c r="D24" s="1408" t="s">
        <v>359</v>
      </c>
      <c r="E24" s="1408" t="s">
        <v>359</v>
      </c>
      <c r="F24" s="1408" t="s">
        <v>359</v>
      </c>
      <c r="G24" s="1408" t="s">
        <v>359</v>
      </c>
      <c r="H24" s="1408" t="s">
        <v>359</v>
      </c>
      <c r="I24" s="1408" t="s">
        <v>359</v>
      </c>
      <c r="J24" s="1408" t="s">
        <v>359</v>
      </c>
      <c r="K24" s="1408" t="s">
        <v>359</v>
      </c>
      <c r="L24" s="1408" t="s">
        <v>359</v>
      </c>
      <c r="M24" s="1492" t="s">
        <v>359</v>
      </c>
      <c r="N24" s="3086"/>
      <c r="O24" s="3087"/>
      <c r="P24" s="3087"/>
      <c r="Q24" s="3087"/>
      <c r="R24" s="3087"/>
      <c r="S24" s="3087"/>
      <c r="T24" s="3087"/>
      <c r="U24" s="3087"/>
      <c r="V24" s="3087"/>
      <c r="W24" s="3087"/>
      <c r="X24" s="3087"/>
      <c r="Y24" s="3087"/>
      <c r="Z24" s="3088"/>
    </row>
    <row r="25" spans="1:26" ht="15.75">
      <c r="A25" s="7810"/>
      <c r="B25" s="7815" t="s">
        <v>2354</v>
      </c>
      <c r="C25" s="3962" t="s">
        <v>359</v>
      </c>
      <c r="D25" s="2892" t="s">
        <v>359</v>
      </c>
      <c r="E25" s="2892" t="s">
        <v>359</v>
      </c>
      <c r="F25" s="2892" t="s">
        <v>359</v>
      </c>
      <c r="G25" s="2892" t="s">
        <v>359</v>
      </c>
      <c r="H25" s="2892" t="s">
        <v>359</v>
      </c>
      <c r="I25" s="2892" t="s">
        <v>359</v>
      </c>
      <c r="J25" s="2892" t="s">
        <v>359</v>
      </c>
      <c r="K25" s="2892" t="s">
        <v>359</v>
      </c>
      <c r="L25" s="3963" t="s">
        <v>359</v>
      </c>
      <c r="M25" s="3822" t="s">
        <v>359</v>
      </c>
      <c r="N25" s="3086"/>
      <c r="O25" s="3087"/>
      <c r="P25" s="3087"/>
      <c r="Q25" s="3087"/>
      <c r="R25" s="3087"/>
      <c r="S25" s="3087"/>
      <c r="T25" s="3087"/>
      <c r="U25" s="3087"/>
      <c r="V25" s="3087"/>
      <c r="W25" s="3087"/>
      <c r="X25" s="3087"/>
      <c r="Y25" s="3087"/>
      <c r="Z25" s="3088"/>
    </row>
    <row r="26" spans="1:26" ht="15.75">
      <c r="A26" s="7810"/>
      <c r="B26" s="7816"/>
      <c r="C26" s="2874" t="s">
        <v>2355</v>
      </c>
      <c r="D26" s="2879"/>
      <c r="E26" s="2898" t="s">
        <v>359</v>
      </c>
      <c r="F26" s="2898" t="s">
        <v>2356</v>
      </c>
      <c r="G26" s="2879" t="s">
        <v>359</v>
      </c>
      <c r="H26" s="2898" t="s">
        <v>359</v>
      </c>
      <c r="I26" s="2898" t="s">
        <v>2357</v>
      </c>
      <c r="J26" s="2879" t="s">
        <v>2351</v>
      </c>
      <c r="K26" s="2898" t="s">
        <v>359</v>
      </c>
      <c r="L26" s="2958" t="s">
        <v>359</v>
      </c>
      <c r="M26" s="2871" t="s">
        <v>359</v>
      </c>
      <c r="N26" s="3086"/>
      <c r="O26" s="3087"/>
      <c r="P26" s="3087"/>
      <c r="Q26" s="3087"/>
      <c r="R26" s="3087"/>
      <c r="S26" s="3087"/>
      <c r="T26" s="3087"/>
      <c r="U26" s="3087"/>
      <c r="V26" s="3087"/>
      <c r="W26" s="3087"/>
      <c r="X26" s="3087"/>
      <c r="Y26" s="3087"/>
      <c r="Z26" s="3088"/>
    </row>
    <row r="27" spans="1:26" ht="15.75">
      <c r="A27" s="7810"/>
      <c r="B27" s="7816"/>
      <c r="C27" s="2874" t="s">
        <v>2358</v>
      </c>
      <c r="D27" s="2880" t="s">
        <v>359</v>
      </c>
      <c r="E27" s="2958" t="s">
        <v>359</v>
      </c>
      <c r="F27" s="2898" t="s">
        <v>2359</v>
      </c>
      <c r="G27" s="2875" t="s">
        <v>359</v>
      </c>
      <c r="H27" s="2958" t="s">
        <v>359</v>
      </c>
      <c r="I27" s="2958" t="s">
        <v>359</v>
      </c>
      <c r="J27" s="2958" t="s">
        <v>359</v>
      </c>
      <c r="K27" s="2958" t="s">
        <v>359</v>
      </c>
      <c r="L27" s="2958" t="s">
        <v>359</v>
      </c>
      <c r="M27" s="2871" t="s">
        <v>359</v>
      </c>
      <c r="N27" s="3086"/>
      <c r="O27" s="3087"/>
      <c r="P27" s="3087"/>
      <c r="Q27" s="3087"/>
      <c r="R27" s="3087"/>
      <c r="S27" s="3087"/>
      <c r="T27" s="3087"/>
      <c r="U27" s="3087"/>
      <c r="V27" s="3087"/>
      <c r="W27" s="3087"/>
      <c r="X27" s="3087"/>
      <c r="Y27" s="3087"/>
      <c r="Z27" s="3088"/>
    </row>
    <row r="28" spans="1:26" ht="15.75">
      <c r="A28" s="7810"/>
      <c r="B28" s="7817"/>
      <c r="C28" s="2878" t="s">
        <v>359</v>
      </c>
      <c r="D28" s="2868" t="s">
        <v>359</v>
      </c>
      <c r="E28" s="2868" t="s">
        <v>359</v>
      </c>
      <c r="F28" s="2868" t="s">
        <v>359</v>
      </c>
      <c r="G28" s="2868" t="s">
        <v>359</v>
      </c>
      <c r="H28" s="2868" t="s">
        <v>359</v>
      </c>
      <c r="I28" s="2868" t="s">
        <v>359</v>
      </c>
      <c r="J28" s="2868" t="s">
        <v>359</v>
      </c>
      <c r="K28" s="2868" t="s">
        <v>359</v>
      </c>
      <c r="L28" s="2876" t="s">
        <v>359</v>
      </c>
      <c r="M28" s="2877" t="s">
        <v>359</v>
      </c>
      <c r="N28" s="3086"/>
      <c r="O28" s="3087"/>
      <c r="P28" s="3087"/>
      <c r="Q28" s="3087"/>
      <c r="R28" s="3087"/>
      <c r="S28" s="3087"/>
      <c r="T28" s="3087"/>
      <c r="U28" s="3087"/>
      <c r="V28" s="3087"/>
      <c r="W28" s="3087"/>
      <c r="X28" s="3087"/>
      <c r="Y28" s="3087"/>
      <c r="Z28" s="3088"/>
    </row>
    <row r="29" spans="1:26" ht="15.75" customHeight="1">
      <c r="A29" s="7810"/>
      <c r="B29" s="7818" t="s">
        <v>2360</v>
      </c>
      <c r="C29" s="2874" t="s">
        <v>359</v>
      </c>
      <c r="D29" s="2898" t="s">
        <v>359</v>
      </c>
      <c r="E29" s="2898" t="s">
        <v>359</v>
      </c>
      <c r="F29" s="2898" t="s">
        <v>359</v>
      </c>
      <c r="G29" s="2898" t="s">
        <v>359</v>
      </c>
      <c r="H29" s="2898" t="s">
        <v>359</v>
      </c>
      <c r="I29" s="2898" t="s">
        <v>359</v>
      </c>
      <c r="J29" s="2898" t="s">
        <v>359</v>
      </c>
      <c r="K29" s="2898" t="s">
        <v>359</v>
      </c>
      <c r="L29" s="2898" t="s">
        <v>359</v>
      </c>
      <c r="M29" s="2873" t="s">
        <v>359</v>
      </c>
      <c r="N29" s="3086"/>
      <c r="O29" s="3087"/>
      <c r="P29" s="3087"/>
      <c r="Q29" s="3087"/>
      <c r="R29" s="3087"/>
      <c r="S29" s="3087"/>
      <c r="T29" s="3087"/>
      <c r="U29" s="3087"/>
      <c r="V29" s="3087"/>
      <c r="W29" s="3087"/>
      <c r="X29" s="3087"/>
      <c r="Y29" s="3087"/>
      <c r="Z29" s="3088"/>
    </row>
    <row r="30" spans="1:26" ht="15" customHeight="1">
      <c r="A30" s="7810"/>
      <c r="B30" s="7819"/>
      <c r="C30" s="2862" t="s">
        <v>2361</v>
      </c>
      <c r="D30" s="3964">
        <v>5.8799999999999998E-2</v>
      </c>
      <c r="E30" s="2898" t="s">
        <v>359</v>
      </c>
      <c r="F30" s="2958" t="s">
        <v>2362</v>
      </c>
      <c r="G30" s="2879">
        <v>2022</v>
      </c>
      <c r="H30" s="2898" t="s">
        <v>359</v>
      </c>
      <c r="I30" s="2958" t="s">
        <v>2363</v>
      </c>
      <c r="J30" s="6059" t="s">
        <v>2985</v>
      </c>
      <c r="K30" s="6022"/>
      <c r="L30" s="6058"/>
      <c r="M30" s="2873" t="s">
        <v>359</v>
      </c>
      <c r="N30" s="3086"/>
      <c r="O30" s="3087"/>
      <c r="P30" s="3087"/>
      <c r="Q30" s="3087"/>
      <c r="R30" s="3087"/>
      <c r="S30" s="3087"/>
      <c r="T30" s="3087"/>
      <c r="U30" s="3087"/>
      <c r="V30" s="3087"/>
      <c r="W30" s="3087"/>
      <c r="X30" s="3087"/>
      <c r="Y30" s="3087"/>
      <c r="Z30" s="3088"/>
    </row>
    <row r="31" spans="1:26" ht="15.75" customHeight="1">
      <c r="A31" s="7810"/>
      <c r="B31" s="7820"/>
      <c r="C31" s="2878" t="s">
        <v>359</v>
      </c>
      <c r="D31" s="2868" t="s">
        <v>359</v>
      </c>
      <c r="E31" s="2868" t="s">
        <v>359</v>
      </c>
      <c r="F31" s="2868" t="s">
        <v>359</v>
      </c>
      <c r="G31" s="2868" t="s">
        <v>359</v>
      </c>
      <c r="H31" s="2868" t="s">
        <v>359</v>
      </c>
      <c r="I31" s="2868" t="s">
        <v>359</v>
      </c>
      <c r="J31" s="2868" t="s">
        <v>359</v>
      </c>
      <c r="K31" s="2868" t="s">
        <v>359</v>
      </c>
      <c r="L31" s="2868" t="s">
        <v>359</v>
      </c>
      <c r="M31" s="2869" t="s">
        <v>359</v>
      </c>
      <c r="N31" s="3086"/>
      <c r="O31" s="3087"/>
      <c r="P31" s="3087"/>
      <c r="Q31" s="3087"/>
      <c r="R31" s="3087"/>
      <c r="S31" s="3087"/>
      <c r="T31" s="3087"/>
      <c r="U31" s="3087"/>
      <c r="V31" s="3087"/>
      <c r="W31" s="3087"/>
      <c r="X31" s="3087"/>
      <c r="Y31" s="3087"/>
      <c r="Z31" s="3088"/>
    </row>
    <row r="32" spans="1:26" ht="15.75" customHeight="1">
      <c r="A32" s="7810"/>
      <c r="B32" s="7784" t="s">
        <v>2364</v>
      </c>
      <c r="C32" s="2881" t="s">
        <v>359</v>
      </c>
      <c r="D32" s="3025" t="s">
        <v>359</v>
      </c>
      <c r="E32" s="3025" t="s">
        <v>359</v>
      </c>
      <c r="F32" s="3025" t="s">
        <v>359</v>
      </c>
      <c r="G32" s="3025" t="s">
        <v>359</v>
      </c>
      <c r="H32" s="3025" t="s">
        <v>359</v>
      </c>
      <c r="I32" s="3025" t="s">
        <v>359</v>
      </c>
      <c r="J32" s="3025" t="s">
        <v>359</v>
      </c>
      <c r="K32" s="3025" t="s">
        <v>359</v>
      </c>
      <c r="L32" s="2958" t="s">
        <v>359</v>
      </c>
      <c r="M32" s="2871" t="s">
        <v>359</v>
      </c>
      <c r="N32" s="3086"/>
      <c r="O32" s="3087"/>
      <c r="P32" s="3087"/>
      <c r="Q32" s="3087"/>
      <c r="R32" s="3087"/>
      <c r="S32" s="3087"/>
      <c r="T32" s="3087"/>
      <c r="U32" s="3087"/>
      <c r="V32" s="3087"/>
      <c r="W32" s="3087"/>
      <c r="X32" s="3087"/>
      <c r="Y32" s="3087"/>
      <c r="Z32" s="3088"/>
    </row>
    <row r="33" spans="1:26" ht="15.75" customHeight="1">
      <c r="A33" s="7810"/>
      <c r="B33" s="7785"/>
      <c r="C33" s="2874" t="s">
        <v>2365</v>
      </c>
      <c r="D33" s="2882">
        <v>2023</v>
      </c>
      <c r="E33" s="3025" t="s">
        <v>359</v>
      </c>
      <c r="F33" s="2898" t="s">
        <v>2366</v>
      </c>
      <c r="G33" s="2882">
        <v>2038</v>
      </c>
      <c r="H33" s="3025" t="s">
        <v>359</v>
      </c>
      <c r="I33" s="2958" t="s">
        <v>359</v>
      </c>
      <c r="J33" s="3025" t="s">
        <v>359</v>
      </c>
      <c r="K33" s="3025" t="s">
        <v>359</v>
      </c>
      <c r="L33" s="2958" t="s">
        <v>359</v>
      </c>
      <c r="M33" s="2871" t="s">
        <v>359</v>
      </c>
      <c r="N33" s="3086"/>
      <c r="O33" s="3087"/>
      <c r="P33" s="3087"/>
      <c r="Q33" s="3087"/>
      <c r="R33" s="3087"/>
      <c r="S33" s="3087"/>
      <c r="T33" s="3087"/>
      <c r="U33" s="3087"/>
      <c r="V33" s="3087"/>
      <c r="W33" s="3087"/>
      <c r="X33" s="3087"/>
      <c r="Y33" s="3087"/>
      <c r="Z33" s="3088"/>
    </row>
    <row r="34" spans="1:26" ht="15.75" customHeight="1">
      <c r="A34" s="7810"/>
      <c r="B34" s="7786"/>
      <c r="C34" s="2878" t="s">
        <v>359</v>
      </c>
      <c r="D34" s="2868" t="s">
        <v>359</v>
      </c>
      <c r="E34" s="2883" t="s">
        <v>359</v>
      </c>
      <c r="F34" s="2868" t="s">
        <v>359</v>
      </c>
      <c r="G34" s="2883" t="s">
        <v>359</v>
      </c>
      <c r="H34" s="2883" t="s">
        <v>359</v>
      </c>
      <c r="I34" s="2876" t="s">
        <v>359</v>
      </c>
      <c r="J34" s="2883" t="s">
        <v>359</v>
      </c>
      <c r="K34" s="2883" t="s">
        <v>359</v>
      </c>
      <c r="L34" s="2876" t="s">
        <v>359</v>
      </c>
      <c r="M34" s="2877" t="s">
        <v>359</v>
      </c>
      <c r="N34" s="3086"/>
      <c r="O34" s="3087"/>
      <c r="P34" s="3087"/>
      <c r="Q34" s="3087"/>
      <c r="R34" s="3087"/>
      <c r="S34" s="3087"/>
      <c r="T34" s="3087"/>
      <c r="U34" s="3087"/>
      <c r="V34" s="3087"/>
      <c r="W34" s="3087"/>
      <c r="X34" s="3087"/>
      <c r="Y34" s="3087"/>
      <c r="Z34" s="3088"/>
    </row>
    <row r="35" spans="1:26" ht="15.75">
      <c r="A35" s="7810"/>
      <c r="B35" s="7782" t="s">
        <v>2367</v>
      </c>
      <c r="C35" s="3551" t="s">
        <v>359</v>
      </c>
      <c r="D35" s="3257" t="s">
        <v>359</v>
      </c>
      <c r="E35" s="3257" t="s">
        <v>359</v>
      </c>
      <c r="F35" s="3257" t="s">
        <v>359</v>
      </c>
      <c r="G35" s="3257" t="s">
        <v>359</v>
      </c>
      <c r="H35" s="3257" t="s">
        <v>359</v>
      </c>
      <c r="I35" s="3257" t="s">
        <v>359</v>
      </c>
      <c r="J35" s="3257" t="s">
        <v>359</v>
      </c>
      <c r="K35" s="3257" t="s">
        <v>359</v>
      </c>
      <c r="L35" s="3257" t="s">
        <v>359</v>
      </c>
      <c r="M35" s="3391" t="s">
        <v>359</v>
      </c>
      <c r="N35" s="3086"/>
      <c r="O35" s="3087"/>
      <c r="P35" s="3087"/>
      <c r="Q35" s="3087"/>
      <c r="R35" s="3087"/>
      <c r="S35" s="3087"/>
      <c r="T35" s="3087"/>
      <c r="U35" s="3087"/>
      <c r="V35" s="3087"/>
      <c r="W35" s="3087"/>
      <c r="X35" s="3087"/>
      <c r="Y35" s="3087"/>
      <c r="Z35" s="3088"/>
    </row>
    <row r="36" spans="1:26" ht="17.100000000000001" customHeight="1">
      <c r="A36" s="7810"/>
      <c r="B36" s="7782"/>
      <c r="C36" s="3253" t="s">
        <v>359</v>
      </c>
      <c r="D36" s="3167" t="s">
        <v>2368</v>
      </c>
      <c r="E36" s="3167">
        <v>2023</v>
      </c>
      <c r="F36" s="3167" t="s">
        <v>2369</v>
      </c>
      <c r="G36" s="3167">
        <v>2024</v>
      </c>
      <c r="H36" s="3167" t="s">
        <v>2370</v>
      </c>
      <c r="I36" s="3167">
        <v>2025</v>
      </c>
      <c r="J36" s="3167" t="s">
        <v>2371</v>
      </c>
      <c r="K36" s="3167">
        <v>2026</v>
      </c>
      <c r="L36" s="3167" t="s">
        <v>2372</v>
      </c>
      <c r="M36" s="3168">
        <v>2027</v>
      </c>
      <c r="N36" s="3086"/>
      <c r="O36" s="3087"/>
      <c r="P36" s="3087"/>
      <c r="Q36" s="3087"/>
      <c r="R36" s="3087"/>
      <c r="S36" s="3087"/>
      <c r="T36" s="3087"/>
      <c r="U36" s="3087"/>
      <c r="V36" s="3087"/>
      <c r="W36" s="3087"/>
      <c r="X36" s="3087"/>
      <c r="Y36" s="3087"/>
      <c r="Z36" s="3088"/>
    </row>
    <row r="37" spans="1:26" ht="17.100000000000001" customHeight="1">
      <c r="A37" s="7810"/>
      <c r="B37" s="7782"/>
      <c r="C37" s="3253" t="s">
        <v>359</v>
      </c>
      <c r="D37" s="7795">
        <v>0.1176</v>
      </c>
      <c r="E37" s="7795"/>
      <c r="F37" s="7795">
        <v>0.1764</v>
      </c>
      <c r="G37" s="7795"/>
      <c r="H37" s="7795">
        <v>0.23519999999999999</v>
      </c>
      <c r="I37" s="7795"/>
      <c r="J37" s="7795">
        <v>0.29399999999999998</v>
      </c>
      <c r="K37" s="7795"/>
      <c r="L37" s="7795">
        <v>0.3528</v>
      </c>
      <c r="M37" s="7796"/>
      <c r="N37" s="3086"/>
      <c r="O37" s="3087"/>
      <c r="P37" s="3087"/>
      <c r="Q37" s="3087"/>
      <c r="R37" s="3087"/>
      <c r="S37" s="3087"/>
      <c r="T37" s="3087"/>
      <c r="U37" s="3087"/>
      <c r="V37" s="3087"/>
      <c r="W37" s="3087"/>
      <c r="X37" s="3087"/>
      <c r="Y37" s="3087"/>
      <c r="Z37" s="3088"/>
    </row>
    <row r="38" spans="1:26" ht="17.100000000000001" customHeight="1">
      <c r="A38" s="7810"/>
      <c r="B38" s="7782"/>
      <c r="C38" s="3253" t="s">
        <v>359</v>
      </c>
      <c r="D38" s="3169" t="s">
        <v>2373</v>
      </c>
      <c r="E38" s="3170">
        <v>2028</v>
      </c>
      <c r="F38" s="3169" t="s">
        <v>2374</v>
      </c>
      <c r="G38" s="3170">
        <v>2029</v>
      </c>
      <c r="H38" s="3169" t="s">
        <v>2375</v>
      </c>
      <c r="I38" s="3170">
        <v>2030</v>
      </c>
      <c r="J38" s="3169" t="s">
        <v>2376</v>
      </c>
      <c r="K38" s="3170">
        <v>2031</v>
      </c>
      <c r="L38" s="3169" t="s">
        <v>2377</v>
      </c>
      <c r="M38" s="3171">
        <v>2032</v>
      </c>
      <c r="N38" s="3086"/>
      <c r="O38" s="3087"/>
      <c r="P38" s="3087"/>
      <c r="Q38" s="3087"/>
      <c r="R38" s="3087"/>
      <c r="S38" s="3087"/>
      <c r="T38" s="3087"/>
      <c r="U38" s="3087"/>
      <c r="V38" s="3087"/>
      <c r="W38" s="3087"/>
      <c r="X38" s="3087"/>
      <c r="Y38" s="3087"/>
      <c r="Z38" s="3088"/>
    </row>
    <row r="39" spans="1:26" ht="17.100000000000001" customHeight="1">
      <c r="A39" s="7810"/>
      <c r="B39" s="7782"/>
      <c r="C39" s="3253" t="s">
        <v>359</v>
      </c>
      <c r="D39" s="7795">
        <v>0.41160000000000002</v>
      </c>
      <c r="E39" s="7795"/>
      <c r="F39" s="7795">
        <v>0.47039999999999998</v>
      </c>
      <c r="G39" s="7795"/>
      <c r="H39" s="7795">
        <v>0.5292</v>
      </c>
      <c r="I39" s="7795"/>
      <c r="J39" s="7795">
        <v>0.58079999999999998</v>
      </c>
      <c r="K39" s="7795"/>
      <c r="L39" s="7795">
        <v>0.64680000000000004</v>
      </c>
      <c r="M39" s="7796"/>
      <c r="N39" s="3086"/>
      <c r="O39" s="3087"/>
      <c r="P39" s="3087"/>
      <c r="Q39" s="3087"/>
      <c r="R39" s="3087"/>
      <c r="S39" s="3087"/>
      <c r="T39" s="3087"/>
      <c r="U39" s="3087"/>
      <c r="V39" s="3087"/>
      <c r="W39" s="3087"/>
      <c r="X39" s="3087"/>
      <c r="Y39" s="3087"/>
      <c r="Z39" s="3088"/>
    </row>
    <row r="40" spans="1:26" ht="17.100000000000001" customHeight="1">
      <c r="A40" s="7810"/>
      <c r="B40" s="7782"/>
      <c r="C40" s="3253" t="s">
        <v>359</v>
      </c>
      <c r="D40" s="3169" t="s">
        <v>2378</v>
      </c>
      <c r="E40" s="3170">
        <v>2033</v>
      </c>
      <c r="F40" s="3169" t="s">
        <v>2379</v>
      </c>
      <c r="G40" s="3170">
        <v>2034</v>
      </c>
      <c r="H40" s="3169" t="s">
        <v>2380</v>
      </c>
      <c r="I40" s="3170">
        <v>2035</v>
      </c>
      <c r="J40" s="3169" t="s">
        <v>2381</v>
      </c>
      <c r="K40" s="3170">
        <v>2036</v>
      </c>
      <c r="L40" s="3169" t="s">
        <v>2382</v>
      </c>
      <c r="M40" s="3171">
        <v>2037</v>
      </c>
      <c r="N40" s="3086"/>
      <c r="O40" s="3087"/>
      <c r="P40" s="3087"/>
      <c r="Q40" s="3087"/>
      <c r="R40" s="3087"/>
      <c r="S40" s="3087"/>
      <c r="T40" s="3087"/>
      <c r="U40" s="3087"/>
      <c r="V40" s="3087"/>
      <c r="W40" s="3087"/>
      <c r="X40" s="3087"/>
      <c r="Y40" s="3087"/>
      <c r="Z40" s="3088"/>
    </row>
    <row r="41" spans="1:26" ht="17.100000000000001" customHeight="1">
      <c r="A41" s="7810"/>
      <c r="B41" s="7782"/>
      <c r="C41" s="3253" t="s">
        <v>359</v>
      </c>
      <c r="D41" s="7795">
        <v>0.7056</v>
      </c>
      <c r="E41" s="7795"/>
      <c r="F41" s="7795">
        <v>0.76439999999999997</v>
      </c>
      <c r="G41" s="7795"/>
      <c r="H41" s="7795">
        <v>0.82320000000000004</v>
      </c>
      <c r="I41" s="7795"/>
      <c r="J41" s="7800">
        <v>0.88200000000000001</v>
      </c>
      <c r="K41" s="7795"/>
      <c r="L41" s="7795" t="s">
        <v>2986</v>
      </c>
      <c r="M41" s="7796"/>
      <c r="N41" s="3086"/>
      <c r="O41" s="3087"/>
      <c r="P41" s="3087"/>
      <c r="Q41" s="3087"/>
      <c r="R41" s="3087"/>
      <c r="S41" s="3087"/>
      <c r="T41" s="3087"/>
      <c r="U41" s="3087"/>
      <c r="V41" s="3087"/>
      <c r="W41" s="3087"/>
      <c r="X41" s="3087"/>
      <c r="Y41" s="3087"/>
      <c r="Z41" s="3088"/>
    </row>
    <row r="42" spans="1:26" ht="17.100000000000001" customHeight="1">
      <c r="A42" s="7810"/>
      <c r="B42" s="7782"/>
      <c r="C42" s="3253" t="s">
        <v>359</v>
      </c>
      <c r="D42" s="3169" t="s">
        <v>2383</v>
      </c>
      <c r="E42" s="3170">
        <v>2038</v>
      </c>
      <c r="F42" s="3169" t="s">
        <v>2384</v>
      </c>
      <c r="G42" s="3172" t="s">
        <v>359</v>
      </c>
      <c r="H42" s="3172" t="s">
        <v>359</v>
      </c>
      <c r="I42" s="3172" t="s">
        <v>359</v>
      </c>
      <c r="J42" s="3172" t="s">
        <v>359</v>
      </c>
      <c r="K42" s="3172" t="s">
        <v>359</v>
      </c>
      <c r="L42" s="3172" t="s">
        <v>359</v>
      </c>
      <c r="M42" s="3173" t="s">
        <v>359</v>
      </c>
      <c r="N42" s="3086"/>
      <c r="O42" s="3087"/>
      <c r="P42" s="3087"/>
      <c r="Q42" s="3087"/>
      <c r="R42" s="3087"/>
      <c r="S42" s="3087"/>
      <c r="T42" s="3087"/>
      <c r="U42" s="3087"/>
      <c r="V42" s="3087"/>
      <c r="W42" s="3087"/>
      <c r="X42" s="3087"/>
      <c r="Y42" s="3087"/>
      <c r="Z42" s="3088"/>
    </row>
    <row r="43" spans="1:26" ht="15" customHeight="1">
      <c r="A43" s="7810"/>
      <c r="B43" s="7782"/>
      <c r="C43" s="3253" t="s">
        <v>359</v>
      </c>
      <c r="D43" s="7801">
        <v>1</v>
      </c>
      <c r="E43" s="7801"/>
      <c r="F43" s="7801">
        <v>1</v>
      </c>
      <c r="G43" s="7801"/>
      <c r="H43" s="3172"/>
      <c r="I43" s="3172"/>
      <c r="J43" s="3172"/>
      <c r="K43" s="3172"/>
      <c r="L43" s="3172"/>
      <c r="M43" s="3173" t="s">
        <v>359</v>
      </c>
      <c r="N43" s="3086"/>
      <c r="O43" s="3087"/>
      <c r="P43" s="3087"/>
      <c r="Q43" s="3087"/>
      <c r="R43" s="3087"/>
      <c r="S43" s="3087"/>
      <c r="T43" s="3087"/>
      <c r="U43" s="3087"/>
      <c r="V43" s="3087"/>
      <c r="W43" s="3087"/>
      <c r="X43" s="3087"/>
      <c r="Y43" s="3087"/>
      <c r="Z43" s="3088"/>
    </row>
    <row r="44" spans="1:26" ht="15.75">
      <c r="A44" s="7810"/>
      <c r="B44" s="7782"/>
      <c r="C44" s="3552" t="s">
        <v>359</v>
      </c>
      <c r="D44" s="3262" t="s">
        <v>359</v>
      </c>
      <c r="E44" s="3262" t="s">
        <v>359</v>
      </c>
      <c r="F44" s="3262" t="s">
        <v>359</v>
      </c>
      <c r="G44" s="3262" t="s">
        <v>359</v>
      </c>
      <c r="H44" s="3262" t="s">
        <v>359</v>
      </c>
      <c r="I44" s="3262" t="s">
        <v>359</v>
      </c>
      <c r="J44" s="3262" t="s">
        <v>359</v>
      </c>
      <c r="K44" s="3262" t="s">
        <v>359</v>
      </c>
      <c r="L44" s="3262" t="s">
        <v>359</v>
      </c>
      <c r="M44" s="3392" t="s">
        <v>359</v>
      </c>
      <c r="N44" s="3086"/>
      <c r="O44" s="3087"/>
      <c r="P44" s="3087"/>
      <c r="Q44" s="3087"/>
      <c r="R44" s="3087"/>
      <c r="S44" s="3087"/>
      <c r="T44" s="3087"/>
      <c r="U44" s="3087"/>
      <c r="V44" s="3087"/>
      <c r="W44" s="3087"/>
      <c r="X44" s="3087"/>
      <c r="Y44" s="3087"/>
      <c r="Z44" s="3088"/>
    </row>
    <row r="45" spans="1:26" ht="15.75">
      <c r="A45" s="7810"/>
      <c r="B45" s="7802" t="s">
        <v>2385</v>
      </c>
      <c r="C45" s="2103" t="s">
        <v>359</v>
      </c>
      <c r="D45" s="1408" t="s">
        <v>359</v>
      </c>
      <c r="E45" s="1408" t="s">
        <v>359</v>
      </c>
      <c r="F45" s="1408" t="s">
        <v>359</v>
      </c>
      <c r="G45" s="1408" t="s">
        <v>359</v>
      </c>
      <c r="H45" s="1408" t="s">
        <v>359</v>
      </c>
      <c r="I45" s="1408" t="s">
        <v>359</v>
      </c>
      <c r="J45" s="1408" t="s">
        <v>359</v>
      </c>
      <c r="K45" s="1408" t="s">
        <v>359</v>
      </c>
      <c r="L45" s="1409" t="s">
        <v>359</v>
      </c>
      <c r="M45" s="1657" t="s">
        <v>359</v>
      </c>
      <c r="N45" s="3086"/>
      <c r="O45" s="3087"/>
      <c r="P45" s="3087"/>
      <c r="Q45" s="3087"/>
      <c r="R45" s="3087"/>
      <c r="S45" s="3087"/>
      <c r="T45" s="3087"/>
      <c r="U45" s="3087"/>
      <c r="V45" s="3087"/>
      <c r="W45" s="3087"/>
      <c r="X45" s="3087"/>
      <c r="Y45" s="3087"/>
      <c r="Z45" s="3088"/>
    </row>
    <row r="46" spans="1:26" ht="15" customHeight="1">
      <c r="A46" s="7810"/>
      <c r="B46" s="7782"/>
      <c r="C46" s="2101" t="s">
        <v>359</v>
      </c>
      <c r="D46" s="1614" t="s">
        <v>93</v>
      </c>
      <c r="E46" s="1677" t="s">
        <v>95</v>
      </c>
      <c r="F46" s="7780" t="s">
        <v>2386</v>
      </c>
      <c r="G46" s="7790" t="s">
        <v>359</v>
      </c>
      <c r="H46" s="7790"/>
      <c r="I46" s="7790"/>
      <c r="J46" s="7803"/>
      <c r="K46" s="1614" t="s">
        <v>2387</v>
      </c>
      <c r="L46" s="7781" t="s">
        <v>359</v>
      </c>
      <c r="M46" s="7804"/>
      <c r="N46" s="3086"/>
      <c r="O46" s="3087"/>
      <c r="P46" s="3087"/>
      <c r="Q46" s="3087"/>
      <c r="R46" s="3087"/>
      <c r="S46" s="3087"/>
      <c r="T46" s="3087"/>
      <c r="U46" s="3087"/>
      <c r="V46" s="3087"/>
      <c r="W46" s="3087"/>
      <c r="X46" s="3087"/>
      <c r="Y46" s="3087"/>
      <c r="Z46" s="3088"/>
    </row>
    <row r="47" spans="1:26" ht="15.75">
      <c r="A47" s="7810"/>
      <c r="B47" s="7782"/>
      <c r="C47" s="2101" t="s">
        <v>359</v>
      </c>
      <c r="D47" s="1626"/>
      <c r="E47" s="1677" t="s">
        <v>2351</v>
      </c>
      <c r="F47" s="7780"/>
      <c r="G47" s="7790"/>
      <c r="H47" s="7790"/>
      <c r="I47" s="7790"/>
      <c r="J47" s="7803"/>
      <c r="K47" s="1626" t="s">
        <v>359</v>
      </c>
      <c r="L47" s="7781"/>
      <c r="M47" s="7804"/>
      <c r="N47" s="3086"/>
      <c r="O47" s="3087"/>
      <c r="P47" s="3087"/>
      <c r="Q47" s="3087"/>
      <c r="R47" s="3087"/>
      <c r="S47" s="3087"/>
      <c r="T47" s="3087"/>
      <c r="U47" s="3087"/>
      <c r="V47" s="3087"/>
      <c r="W47" s="3087"/>
      <c r="X47" s="3087"/>
      <c r="Y47" s="3087"/>
      <c r="Z47" s="3088"/>
    </row>
    <row r="48" spans="1:26" ht="15.75">
      <c r="A48" s="7810"/>
      <c r="B48" s="7782"/>
      <c r="C48" s="2101" t="s">
        <v>359</v>
      </c>
      <c r="D48" s="1409" t="s">
        <v>359</v>
      </c>
      <c r="E48" s="1409" t="s">
        <v>359</v>
      </c>
      <c r="F48" s="1409" t="s">
        <v>359</v>
      </c>
      <c r="G48" s="1409" t="s">
        <v>359</v>
      </c>
      <c r="H48" s="1409" t="s">
        <v>359</v>
      </c>
      <c r="I48" s="1409" t="s">
        <v>359</v>
      </c>
      <c r="J48" s="1409" t="s">
        <v>359</v>
      </c>
      <c r="K48" s="1409" t="s">
        <v>359</v>
      </c>
      <c r="L48" s="1409" t="s">
        <v>359</v>
      </c>
      <c r="M48" s="1657" t="s">
        <v>359</v>
      </c>
      <c r="N48" s="3086"/>
      <c r="O48" s="3087"/>
      <c r="P48" s="3087"/>
      <c r="Q48" s="3087"/>
      <c r="R48" s="3087"/>
      <c r="S48" s="3087"/>
      <c r="T48" s="3087"/>
      <c r="U48" s="3087"/>
      <c r="V48" s="3087"/>
      <c r="W48" s="3087"/>
      <c r="X48" s="3087"/>
      <c r="Y48" s="3087"/>
      <c r="Z48" s="3088"/>
    </row>
    <row r="49" spans="1:26" ht="81.75" customHeight="1">
      <c r="A49" s="7810"/>
      <c r="B49" s="3092" t="s">
        <v>2388</v>
      </c>
      <c r="C49" s="7805" t="s">
        <v>2987</v>
      </c>
      <c r="D49" s="7805"/>
      <c r="E49" s="7805"/>
      <c r="F49" s="7805"/>
      <c r="G49" s="7805"/>
      <c r="H49" s="7805"/>
      <c r="I49" s="7805"/>
      <c r="J49" s="7805"/>
      <c r="K49" s="7805"/>
      <c r="L49" s="7805"/>
      <c r="M49" s="7805"/>
      <c r="N49" s="3086"/>
      <c r="O49" s="3087"/>
      <c r="P49" s="3087"/>
      <c r="Q49" s="3087"/>
      <c r="R49" s="3087"/>
      <c r="S49" s="3087"/>
      <c r="T49" s="3087"/>
      <c r="U49" s="3087"/>
      <c r="V49" s="3087"/>
      <c r="W49" s="3087"/>
      <c r="X49" s="3087"/>
      <c r="Y49" s="3087"/>
      <c r="Z49" s="3088"/>
    </row>
    <row r="50" spans="1:26" ht="15" customHeight="1">
      <c r="A50" s="7810"/>
      <c r="B50" s="3089" t="s">
        <v>2390</v>
      </c>
      <c r="C50" s="7797" t="s">
        <v>2985</v>
      </c>
      <c r="D50" s="7798"/>
      <c r="E50" s="7798"/>
      <c r="F50" s="7798"/>
      <c r="G50" s="7798"/>
      <c r="H50" s="7798"/>
      <c r="I50" s="7798"/>
      <c r="J50" s="7798"/>
      <c r="K50" s="7798"/>
      <c r="L50" s="7798"/>
      <c r="M50" s="7799"/>
      <c r="N50" s="3086"/>
      <c r="O50" s="3087"/>
      <c r="P50" s="3087"/>
      <c r="Q50" s="3087"/>
      <c r="R50" s="3087"/>
      <c r="S50" s="3087"/>
      <c r="T50" s="3087"/>
      <c r="U50" s="3087"/>
      <c r="V50" s="3087"/>
      <c r="W50" s="3087"/>
      <c r="X50" s="3087"/>
      <c r="Y50" s="3087"/>
      <c r="Z50" s="3088"/>
    </row>
    <row r="51" spans="1:26" ht="15" customHeight="1">
      <c r="A51" s="7810"/>
      <c r="B51" s="3811" t="s">
        <v>2392</v>
      </c>
      <c r="C51" s="7787">
        <v>30</v>
      </c>
      <c r="D51" s="7780"/>
      <c r="E51" s="7780"/>
      <c r="F51" s="7780"/>
      <c r="G51" s="7780"/>
      <c r="H51" s="7780"/>
      <c r="I51" s="7780"/>
      <c r="J51" s="7780"/>
      <c r="K51" s="7780"/>
      <c r="L51" s="7780"/>
      <c r="M51" s="7788"/>
      <c r="N51" s="3086"/>
      <c r="O51" s="3087"/>
      <c r="P51" s="3087"/>
      <c r="Q51" s="3087"/>
      <c r="R51" s="3087"/>
      <c r="S51" s="3087"/>
      <c r="T51" s="3087"/>
      <c r="U51" s="3087"/>
      <c r="V51" s="3087"/>
      <c r="W51" s="3087"/>
      <c r="X51" s="3087"/>
      <c r="Y51" s="3087"/>
      <c r="Z51" s="3088"/>
    </row>
    <row r="52" spans="1:26" ht="15" customHeight="1">
      <c r="A52" s="7810"/>
      <c r="B52" s="3089" t="s">
        <v>2393</v>
      </c>
      <c r="C52" s="7787">
        <v>2022</v>
      </c>
      <c r="D52" s="7780"/>
      <c r="E52" s="7780"/>
      <c r="F52" s="7780"/>
      <c r="G52" s="7780"/>
      <c r="H52" s="7780"/>
      <c r="I52" s="7780"/>
      <c r="J52" s="7780"/>
      <c r="K52" s="7780"/>
      <c r="L52" s="7780"/>
      <c r="M52" s="7788"/>
      <c r="N52" s="3086"/>
      <c r="O52" s="3087"/>
      <c r="P52" s="3087"/>
      <c r="Q52" s="3087"/>
      <c r="R52" s="3087"/>
      <c r="S52" s="3087"/>
      <c r="T52" s="3087"/>
      <c r="U52" s="3087"/>
      <c r="V52" s="3087"/>
      <c r="W52" s="3087"/>
      <c r="X52" s="3087"/>
      <c r="Y52" s="3087"/>
      <c r="Z52" s="3088"/>
    </row>
    <row r="53" spans="1:26" ht="15.75" customHeight="1">
      <c r="A53" s="7806" t="s">
        <v>2394</v>
      </c>
      <c r="B53" s="3089" t="s">
        <v>2395</v>
      </c>
      <c r="C53" s="7787" t="s">
        <v>1376</v>
      </c>
      <c r="D53" s="7780"/>
      <c r="E53" s="7780"/>
      <c r="F53" s="7780"/>
      <c r="G53" s="7780"/>
      <c r="H53" s="7780"/>
      <c r="I53" s="7780"/>
      <c r="J53" s="7780"/>
      <c r="K53" s="7780"/>
      <c r="L53" s="7780"/>
      <c r="M53" s="7788"/>
      <c r="N53" s="3086"/>
      <c r="O53" s="3087"/>
      <c r="P53" s="3087"/>
      <c r="Q53" s="3087"/>
      <c r="R53" s="3087"/>
      <c r="S53" s="3087"/>
      <c r="T53" s="3087"/>
      <c r="U53" s="3087"/>
      <c r="V53" s="3087"/>
      <c r="W53" s="3087"/>
      <c r="X53" s="3087"/>
      <c r="Y53" s="3087"/>
      <c r="Z53" s="3088"/>
    </row>
    <row r="54" spans="1:26" ht="15.75" customHeight="1">
      <c r="A54" s="7806"/>
      <c r="B54" s="3089" t="s">
        <v>2396</v>
      </c>
      <c r="C54" s="7787" t="s">
        <v>2413</v>
      </c>
      <c r="D54" s="7780"/>
      <c r="E54" s="7780"/>
      <c r="F54" s="7780"/>
      <c r="G54" s="7780"/>
      <c r="H54" s="7780"/>
      <c r="I54" s="7780"/>
      <c r="J54" s="7780"/>
      <c r="K54" s="7780"/>
      <c r="L54" s="7780"/>
      <c r="M54" s="7788"/>
      <c r="N54" s="3086"/>
      <c r="O54" s="3087"/>
      <c r="P54" s="3087"/>
      <c r="Q54" s="3087"/>
      <c r="R54" s="3087"/>
      <c r="S54" s="3087"/>
      <c r="T54" s="3087"/>
      <c r="U54" s="3087"/>
      <c r="V54" s="3087"/>
      <c r="W54" s="3087"/>
      <c r="X54" s="3087"/>
      <c r="Y54" s="3087"/>
      <c r="Z54" s="3088"/>
    </row>
    <row r="55" spans="1:26" ht="15.75" customHeight="1">
      <c r="A55" s="7806"/>
      <c r="B55" s="3089" t="s">
        <v>2398</v>
      </c>
      <c r="C55" s="5947" t="s">
        <v>289</v>
      </c>
      <c r="D55" s="5948"/>
      <c r="E55" s="5948"/>
      <c r="F55" s="5948"/>
      <c r="G55" s="5948"/>
      <c r="H55" s="5948"/>
      <c r="I55" s="5948"/>
      <c r="J55" s="5948"/>
      <c r="K55" s="5948"/>
      <c r="L55" s="5948"/>
      <c r="M55" s="5949"/>
      <c r="N55" s="3086"/>
      <c r="O55" s="3087"/>
      <c r="P55" s="3087"/>
      <c r="Q55" s="3087"/>
      <c r="R55" s="3087"/>
      <c r="S55" s="3087"/>
      <c r="T55" s="3087"/>
      <c r="U55" s="3087"/>
      <c r="V55" s="3087"/>
      <c r="W55" s="3087"/>
      <c r="X55" s="3087"/>
      <c r="Y55" s="3087"/>
      <c r="Z55" s="3088"/>
    </row>
    <row r="56" spans="1:26" ht="15.75" customHeight="1">
      <c r="A56" s="7806"/>
      <c r="B56" s="3089" t="s">
        <v>2399</v>
      </c>
      <c r="C56" s="7787" t="s">
        <v>2414</v>
      </c>
      <c r="D56" s="7780"/>
      <c r="E56" s="7780"/>
      <c r="F56" s="7780"/>
      <c r="G56" s="7780"/>
      <c r="H56" s="7780"/>
      <c r="I56" s="7780"/>
      <c r="J56" s="7780"/>
      <c r="K56" s="7780"/>
      <c r="L56" s="7780"/>
      <c r="M56" s="7788"/>
      <c r="N56" s="3086"/>
      <c r="O56" s="3087"/>
      <c r="P56" s="3087"/>
      <c r="Q56" s="3087"/>
      <c r="R56" s="3087"/>
      <c r="S56" s="3087"/>
      <c r="T56" s="3087"/>
      <c r="U56" s="3087"/>
      <c r="V56" s="3087"/>
      <c r="W56" s="3087"/>
      <c r="X56" s="3087"/>
      <c r="Y56" s="3087"/>
      <c r="Z56" s="3088"/>
    </row>
    <row r="57" spans="1:26" ht="15.75" customHeight="1">
      <c r="A57" s="7806"/>
      <c r="B57" s="3089" t="s">
        <v>2400</v>
      </c>
      <c r="C57" s="7807" t="s">
        <v>1377</v>
      </c>
      <c r="D57" s="7808"/>
      <c r="E57" s="7808"/>
      <c r="F57" s="7808"/>
      <c r="G57" s="7808"/>
      <c r="H57" s="7808"/>
      <c r="I57" s="7808"/>
      <c r="J57" s="7808"/>
      <c r="K57" s="7808"/>
      <c r="L57" s="7808"/>
      <c r="M57" s="7809"/>
      <c r="N57" s="3086"/>
      <c r="O57" s="3087"/>
      <c r="P57" s="3087"/>
      <c r="Q57" s="3087"/>
      <c r="R57" s="3087"/>
      <c r="S57" s="3087"/>
      <c r="T57" s="3087"/>
      <c r="U57" s="3087"/>
      <c r="V57" s="3087"/>
      <c r="W57" s="3087"/>
      <c r="X57" s="3087"/>
      <c r="Y57" s="3087"/>
      <c r="Z57" s="3088"/>
    </row>
    <row r="58" spans="1:26" ht="15.75" customHeight="1">
      <c r="A58" s="7806"/>
      <c r="B58" s="3089" t="s">
        <v>2401</v>
      </c>
      <c r="C58" s="7787">
        <v>3779595</v>
      </c>
      <c r="D58" s="7780"/>
      <c r="E58" s="7780"/>
      <c r="F58" s="7780"/>
      <c r="G58" s="7780"/>
      <c r="H58" s="7780"/>
      <c r="I58" s="7780"/>
      <c r="J58" s="7780"/>
      <c r="K58" s="7780"/>
      <c r="L58" s="7780"/>
      <c r="M58" s="7788"/>
      <c r="N58" s="3086"/>
      <c r="O58" s="3087"/>
      <c r="P58" s="3087"/>
      <c r="Q58" s="3087"/>
      <c r="R58" s="3087"/>
      <c r="S58" s="3087"/>
      <c r="T58" s="3087"/>
      <c r="U58" s="3087"/>
      <c r="V58" s="3087"/>
      <c r="W58" s="3087"/>
      <c r="X58" s="3087"/>
      <c r="Y58" s="3087"/>
      <c r="Z58" s="3088"/>
    </row>
    <row r="59" spans="1:26" ht="15.75" customHeight="1">
      <c r="A59" s="7806" t="s">
        <v>2402</v>
      </c>
      <c r="B59" s="3093" t="s">
        <v>2403</v>
      </c>
      <c r="C59" s="7787" t="s">
        <v>1132</v>
      </c>
      <c r="D59" s="7780"/>
      <c r="E59" s="7780"/>
      <c r="F59" s="7780"/>
      <c r="G59" s="7780"/>
      <c r="H59" s="7780"/>
      <c r="I59" s="7780"/>
      <c r="J59" s="7780"/>
      <c r="K59" s="7780"/>
      <c r="L59" s="7780"/>
      <c r="M59" s="7788"/>
      <c r="N59" s="3086"/>
      <c r="O59" s="3087"/>
      <c r="P59" s="3087"/>
      <c r="Q59" s="3087"/>
      <c r="R59" s="3087"/>
      <c r="S59" s="3087"/>
      <c r="T59" s="3087"/>
      <c r="U59" s="3087"/>
      <c r="V59" s="3087"/>
      <c r="W59" s="3087"/>
      <c r="X59" s="3087"/>
      <c r="Y59" s="3087"/>
      <c r="Z59" s="3088"/>
    </row>
    <row r="60" spans="1:26" ht="15.75" customHeight="1">
      <c r="A60" s="7806"/>
      <c r="B60" s="3093" t="s">
        <v>2404</v>
      </c>
      <c r="C60" s="7822" t="s">
        <v>2405</v>
      </c>
      <c r="D60" s="5549"/>
      <c r="E60" s="5549"/>
      <c r="F60" s="5549"/>
      <c r="G60" s="5549"/>
      <c r="H60" s="5549"/>
      <c r="I60" s="5549"/>
      <c r="J60" s="5549"/>
      <c r="K60" s="5549"/>
      <c r="L60" s="5549"/>
      <c r="M60" s="7823"/>
      <c r="N60" s="3086"/>
      <c r="O60" s="3087"/>
      <c r="P60" s="3087"/>
      <c r="Q60" s="3087"/>
      <c r="R60" s="3087"/>
      <c r="S60" s="3087"/>
      <c r="T60" s="3087"/>
      <c r="U60" s="3087"/>
      <c r="V60" s="3087"/>
      <c r="W60" s="3087"/>
      <c r="X60" s="3087"/>
      <c r="Y60" s="3087"/>
      <c r="Z60" s="3088"/>
    </row>
    <row r="61" spans="1:26" ht="15.75" customHeight="1" thickBot="1">
      <c r="A61" s="7821"/>
      <c r="B61" s="2550" t="s">
        <v>244</v>
      </c>
      <c r="C61" s="5947" t="s">
        <v>289</v>
      </c>
      <c r="D61" s="5948"/>
      <c r="E61" s="5948"/>
      <c r="F61" s="5948"/>
      <c r="G61" s="5948"/>
      <c r="H61" s="5948"/>
      <c r="I61" s="5948"/>
      <c r="J61" s="5948"/>
      <c r="K61" s="5948"/>
      <c r="L61" s="5948"/>
      <c r="M61" s="5949"/>
      <c r="N61" s="3086"/>
      <c r="O61" s="3087"/>
      <c r="P61" s="3087"/>
      <c r="Q61" s="3087"/>
      <c r="R61" s="3087"/>
      <c r="S61" s="3087"/>
      <c r="T61" s="3087"/>
      <c r="U61" s="3087"/>
      <c r="V61" s="3087"/>
      <c r="W61" s="3087"/>
      <c r="X61" s="3087"/>
      <c r="Y61" s="3087"/>
      <c r="Z61" s="3088"/>
    </row>
    <row r="62" spans="1:26" ht="15" customHeight="1" thickBot="1">
      <c r="A62" s="1733" t="s">
        <v>2406</v>
      </c>
      <c r="B62" s="2458" t="s">
        <v>2406</v>
      </c>
      <c r="C62" s="7824" t="s">
        <v>359</v>
      </c>
      <c r="D62" s="7825"/>
      <c r="E62" s="7825"/>
      <c r="F62" s="7825"/>
      <c r="G62" s="7825"/>
      <c r="H62" s="7825"/>
      <c r="I62" s="7825"/>
      <c r="J62" s="7825"/>
      <c r="K62" s="7825"/>
      <c r="L62" s="7825"/>
      <c r="M62" s="7826"/>
      <c r="N62" s="3086"/>
      <c r="O62" s="3087"/>
      <c r="P62" s="3087"/>
      <c r="Q62" s="3087"/>
      <c r="R62" s="3087"/>
      <c r="S62" s="3087"/>
      <c r="T62" s="3087"/>
      <c r="U62" s="3087"/>
      <c r="V62" s="3087"/>
      <c r="W62" s="3087"/>
      <c r="X62" s="3087"/>
      <c r="Y62" s="3087"/>
      <c r="Z62" s="3088"/>
    </row>
    <row r="63" spans="1:26">
      <c r="A63" s="3094"/>
      <c r="B63" s="3095"/>
      <c r="C63" s="3095"/>
      <c r="D63" s="3095"/>
      <c r="E63" s="3095"/>
      <c r="F63" s="3095"/>
      <c r="G63" s="3095"/>
      <c r="H63" s="3095"/>
      <c r="I63" s="3095"/>
      <c r="J63" s="3095"/>
      <c r="K63" s="3095"/>
      <c r="L63" s="3095"/>
      <c r="M63" s="3095"/>
      <c r="N63" s="3087"/>
      <c r="O63" s="3087"/>
      <c r="P63" s="3087"/>
      <c r="Q63" s="3087"/>
      <c r="R63" s="3087"/>
      <c r="S63" s="3087"/>
      <c r="T63" s="3087"/>
      <c r="U63" s="3087"/>
      <c r="V63" s="3087"/>
      <c r="W63" s="3087"/>
      <c r="X63" s="3087"/>
      <c r="Y63" s="3087"/>
      <c r="Z63" s="3088"/>
    </row>
    <row r="64" spans="1:26">
      <c r="A64" s="3096"/>
      <c r="B64" s="3087"/>
      <c r="C64" s="3087"/>
      <c r="D64" s="3087"/>
      <c r="E64" s="3087"/>
      <c r="F64" s="3087"/>
      <c r="G64" s="3087"/>
      <c r="H64" s="3087"/>
      <c r="I64" s="3087"/>
      <c r="J64" s="3087"/>
      <c r="K64" s="3087"/>
      <c r="L64" s="3087"/>
      <c r="M64" s="3087"/>
      <c r="N64" s="3087"/>
      <c r="O64" s="3087"/>
      <c r="P64" s="3087"/>
      <c r="Q64" s="3087"/>
      <c r="R64" s="3087"/>
      <c r="S64" s="3087"/>
      <c r="T64" s="3087"/>
      <c r="U64" s="3087"/>
      <c r="V64" s="3087"/>
      <c r="W64" s="3087"/>
      <c r="X64" s="3087"/>
      <c r="Y64" s="3087"/>
      <c r="Z64" s="3088"/>
    </row>
    <row r="65" spans="1:26">
      <c r="A65" s="3096"/>
      <c r="B65" s="3087"/>
      <c r="C65" s="3087"/>
      <c r="D65" s="3087"/>
      <c r="E65" s="3087"/>
      <c r="F65" s="3087"/>
      <c r="G65" s="3087"/>
      <c r="H65" s="3087"/>
      <c r="I65" s="3087"/>
      <c r="J65" s="3087"/>
      <c r="K65" s="3087"/>
      <c r="L65" s="3087"/>
      <c r="M65" s="3087"/>
      <c r="N65" s="3087"/>
      <c r="O65" s="3087"/>
      <c r="P65" s="3087"/>
      <c r="Q65" s="3087"/>
      <c r="R65" s="3087"/>
      <c r="S65" s="3087"/>
      <c r="T65" s="3087"/>
      <c r="U65" s="3087"/>
      <c r="V65" s="3087"/>
      <c r="W65" s="3087"/>
      <c r="X65" s="3087"/>
      <c r="Y65" s="3087"/>
      <c r="Z65" s="3088"/>
    </row>
    <row r="66" spans="1:26">
      <c r="A66" s="3096"/>
      <c r="B66" s="3087"/>
      <c r="C66" s="3087"/>
      <c r="D66" s="3087"/>
      <c r="E66" s="3087"/>
      <c r="F66" s="3087"/>
      <c r="G66" s="3087"/>
      <c r="H66" s="3087"/>
      <c r="I66" s="3087"/>
      <c r="J66" s="3087"/>
      <c r="K66" s="3087"/>
      <c r="L66" s="3087"/>
      <c r="M66" s="3087"/>
      <c r="N66" s="3087"/>
      <c r="O66" s="3087"/>
      <c r="P66" s="3087"/>
      <c r="Q66" s="3087"/>
      <c r="R66" s="3087"/>
      <c r="S66" s="3087"/>
      <c r="T66" s="3087"/>
      <c r="U66" s="3087"/>
      <c r="V66" s="3087"/>
      <c r="W66" s="3087"/>
      <c r="X66" s="3087"/>
      <c r="Y66" s="3087"/>
      <c r="Z66" s="3088"/>
    </row>
    <row r="67" spans="1:26">
      <c r="A67" s="3096"/>
      <c r="B67" s="3087"/>
      <c r="C67" s="3087"/>
      <c r="D67" s="3087"/>
      <c r="E67" s="3087"/>
      <c r="F67" s="3087"/>
      <c r="G67" s="3087"/>
      <c r="H67" s="3087"/>
      <c r="I67" s="3087"/>
      <c r="J67" s="3087"/>
      <c r="K67" s="3087"/>
      <c r="L67" s="3087"/>
      <c r="M67" s="3087"/>
      <c r="N67" s="3087"/>
      <c r="O67" s="3087"/>
      <c r="P67" s="3087"/>
      <c r="Q67" s="3087"/>
      <c r="R67" s="3087"/>
      <c r="S67" s="3087"/>
      <c r="T67" s="3087"/>
      <c r="U67" s="3087"/>
      <c r="V67" s="3087"/>
      <c r="W67" s="3087"/>
      <c r="X67" s="3087"/>
      <c r="Y67" s="3087"/>
      <c r="Z67" s="3088"/>
    </row>
    <row r="68" spans="1:26">
      <c r="A68" s="3096"/>
      <c r="B68" s="3087"/>
      <c r="C68" s="3087"/>
      <c r="D68" s="3087"/>
      <c r="E68" s="3087"/>
      <c r="F68" s="3087"/>
      <c r="G68" s="3087"/>
      <c r="H68" s="3087"/>
      <c r="I68" s="3087"/>
      <c r="J68" s="3087"/>
      <c r="K68" s="3087"/>
      <c r="L68" s="3087"/>
      <c r="M68" s="3087"/>
      <c r="N68" s="3087"/>
      <c r="O68" s="3087"/>
      <c r="P68" s="3087"/>
      <c r="Q68" s="3087"/>
      <c r="R68" s="3087"/>
      <c r="S68" s="3087"/>
      <c r="T68" s="3087"/>
      <c r="U68" s="3087"/>
      <c r="V68" s="3087"/>
      <c r="W68" s="3087"/>
      <c r="X68" s="3087"/>
      <c r="Y68" s="3087"/>
      <c r="Z68" s="3088"/>
    </row>
    <row r="69" spans="1:26">
      <c r="A69" s="3096"/>
      <c r="B69" s="3087"/>
      <c r="C69" s="3087"/>
      <c r="D69" s="3087"/>
      <c r="E69" s="3087"/>
      <c r="F69" s="3087"/>
      <c r="G69" s="3087"/>
      <c r="H69" s="3087"/>
      <c r="I69" s="3087"/>
      <c r="J69" s="3087"/>
      <c r="K69" s="3087"/>
      <c r="L69" s="3087"/>
      <c r="M69" s="3087"/>
      <c r="N69" s="3087"/>
      <c r="O69" s="3087"/>
      <c r="P69" s="3087"/>
      <c r="Q69" s="3087"/>
      <c r="R69" s="3087"/>
      <c r="S69" s="3087"/>
      <c r="T69" s="3087"/>
      <c r="U69" s="3087"/>
      <c r="V69" s="3087"/>
      <c r="W69" s="3087"/>
      <c r="X69" s="3087"/>
      <c r="Y69" s="3087"/>
      <c r="Z69" s="3088"/>
    </row>
    <row r="70" spans="1:26">
      <c r="A70" s="3096"/>
      <c r="B70" s="3087"/>
      <c r="C70" s="3087"/>
      <c r="D70" s="3087"/>
      <c r="E70" s="3087"/>
      <c r="F70" s="3087"/>
      <c r="G70" s="3087"/>
      <c r="H70" s="3087"/>
      <c r="I70" s="3087"/>
      <c r="J70" s="3087"/>
      <c r="K70" s="3087"/>
      <c r="L70" s="3087"/>
      <c r="M70" s="3087"/>
      <c r="N70" s="3087"/>
      <c r="O70" s="3087"/>
      <c r="P70" s="3087"/>
      <c r="Q70" s="3087"/>
      <c r="R70" s="3087"/>
      <c r="S70" s="3087"/>
      <c r="T70" s="3087"/>
      <c r="U70" s="3087"/>
      <c r="V70" s="3087"/>
      <c r="W70" s="3087"/>
      <c r="X70" s="3087"/>
      <c r="Y70" s="3087"/>
      <c r="Z70" s="3088"/>
    </row>
    <row r="71" spans="1:26">
      <c r="A71" s="3096"/>
      <c r="B71" s="3087"/>
      <c r="C71" s="3087"/>
      <c r="D71" s="3087"/>
      <c r="E71" s="3087"/>
      <c r="F71" s="3087"/>
      <c r="G71" s="3087"/>
      <c r="H71" s="3087"/>
      <c r="I71" s="3087"/>
      <c r="J71" s="3087"/>
      <c r="K71" s="3087"/>
      <c r="L71" s="3087"/>
      <c r="M71" s="3087"/>
      <c r="N71" s="3087"/>
      <c r="O71" s="3087"/>
      <c r="P71" s="3087"/>
      <c r="Q71" s="3087"/>
      <c r="R71" s="3087"/>
      <c r="S71" s="3087"/>
      <c r="T71" s="3087"/>
      <c r="U71" s="3087"/>
      <c r="V71" s="3087"/>
      <c r="W71" s="3087"/>
      <c r="X71" s="3087"/>
      <c r="Y71" s="3087"/>
      <c r="Z71" s="3088"/>
    </row>
    <row r="72" spans="1:26">
      <c r="A72" s="3096"/>
      <c r="B72" s="3087"/>
      <c r="C72" s="3087"/>
      <c r="D72" s="3087"/>
      <c r="E72" s="3087"/>
      <c r="F72" s="3087"/>
      <c r="G72" s="3087"/>
      <c r="H72" s="3087"/>
      <c r="I72" s="3087"/>
      <c r="J72" s="3087"/>
      <c r="K72" s="3087"/>
      <c r="L72" s="3087"/>
      <c r="M72" s="3087"/>
      <c r="N72" s="3087"/>
      <c r="O72" s="3087"/>
      <c r="P72" s="3087"/>
      <c r="Q72" s="3087"/>
      <c r="R72" s="3087"/>
      <c r="S72" s="3087"/>
      <c r="T72" s="3087"/>
      <c r="U72" s="3087"/>
      <c r="V72" s="3087"/>
      <c r="W72" s="3087"/>
      <c r="X72" s="3087"/>
      <c r="Y72" s="3087"/>
      <c r="Z72" s="3088"/>
    </row>
    <row r="73" spans="1:26">
      <c r="A73" s="3096"/>
      <c r="B73" s="3087"/>
      <c r="C73" s="3087"/>
      <c r="D73" s="3087"/>
      <c r="E73" s="3087"/>
      <c r="F73" s="3087"/>
      <c r="G73" s="3087"/>
      <c r="H73" s="3087"/>
      <c r="I73" s="3087"/>
      <c r="J73" s="3087"/>
      <c r="K73" s="3087"/>
      <c r="L73" s="3087"/>
      <c r="M73" s="3087"/>
      <c r="N73" s="3087"/>
      <c r="O73" s="3087"/>
      <c r="P73" s="3087"/>
      <c r="Q73" s="3087"/>
      <c r="R73" s="3087"/>
      <c r="S73" s="3087"/>
      <c r="T73" s="3087"/>
      <c r="U73" s="3087"/>
      <c r="V73" s="3087"/>
      <c r="W73" s="3087"/>
      <c r="X73" s="3087"/>
      <c r="Y73" s="3087"/>
      <c r="Z73" s="3088"/>
    </row>
    <row r="74" spans="1:26">
      <c r="A74" s="3096"/>
      <c r="B74" s="3087"/>
      <c r="C74" s="3087"/>
      <c r="D74" s="3087"/>
      <c r="E74" s="3087"/>
      <c r="F74" s="3087"/>
      <c r="G74" s="3087"/>
      <c r="H74" s="3087"/>
      <c r="I74" s="3087"/>
      <c r="J74" s="3087"/>
      <c r="K74" s="3087"/>
      <c r="L74" s="3087"/>
      <c r="M74" s="3087"/>
      <c r="N74" s="3087"/>
      <c r="O74" s="3087"/>
      <c r="P74" s="3087"/>
      <c r="Q74" s="3087"/>
      <c r="R74" s="3087"/>
      <c r="S74" s="3087"/>
      <c r="T74" s="3087"/>
      <c r="U74" s="3087"/>
      <c r="V74" s="3087"/>
      <c r="W74" s="3087"/>
      <c r="X74" s="3087"/>
      <c r="Y74" s="3087"/>
      <c r="Z74" s="3088"/>
    </row>
    <row r="75" spans="1:26">
      <c r="A75" s="3096"/>
      <c r="B75" s="3087"/>
      <c r="C75" s="3087"/>
      <c r="D75" s="3087"/>
      <c r="E75" s="3087"/>
      <c r="F75" s="3087"/>
      <c r="G75" s="3087"/>
      <c r="H75" s="3087"/>
      <c r="I75" s="3087"/>
      <c r="J75" s="3087"/>
      <c r="K75" s="3087"/>
      <c r="L75" s="3087"/>
      <c r="M75" s="3087"/>
      <c r="N75" s="3087"/>
      <c r="O75" s="3087"/>
      <c r="P75" s="3087"/>
      <c r="Q75" s="3087"/>
      <c r="R75" s="3087"/>
      <c r="S75" s="3087"/>
      <c r="T75" s="3087"/>
      <c r="U75" s="3087"/>
      <c r="V75" s="3087"/>
      <c r="W75" s="3087"/>
      <c r="X75" s="3087"/>
      <c r="Y75" s="3087"/>
      <c r="Z75" s="3088"/>
    </row>
    <row r="76" spans="1:26">
      <c r="A76" s="3096"/>
      <c r="B76" s="3087"/>
      <c r="C76" s="3087"/>
      <c r="D76" s="3087"/>
      <c r="E76" s="3087"/>
      <c r="F76" s="3087"/>
      <c r="G76" s="3087"/>
      <c r="H76" s="3087"/>
      <c r="I76" s="3087"/>
      <c r="J76" s="3087"/>
      <c r="K76" s="3087"/>
      <c r="L76" s="3087"/>
      <c r="M76" s="3087"/>
      <c r="N76" s="3087"/>
      <c r="O76" s="3087"/>
      <c r="P76" s="3087"/>
      <c r="Q76" s="3087"/>
      <c r="R76" s="3087"/>
      <c r="S76" s="3087"/>
      <c r="T76" s="3087"/>
      <c r="U76" s="3087"/>
      <c r="V76" s="3087"/>
      <c r="W76" s="3087"/>
      <c r="X76" s="3087"/>
      <c r="Y76" s="3087"/>
      <c r="Z76" s="3088"/>
    </row>
    <row r="77" spans="1:26">
      <c r="A77" s="3096"/>
      <c r="B77" s="3087"/>
      <c r="C77" s="3087"/>
      <c r="D77" s="3087"/>
      <c r="E77" s="3087"/>
      <c r="F77" s="3087"/>
      <c r="G77" s="3087"/>
      <c r="H77" s="3087"/>
      <c r="I77" s="3087"/>
      <c r="J77" s="3087"/>
      <c r="K77" s="3087"/>
      <c r="L77" s="3087"/>
      <c r="M77" s="3087"/>
      <c r="N77" s="3087"/>
      <c r="O77" s="3087"/>
      <c r="P77" s="3087"/>
      <c r="Q77" s="3087"/>
      <c r="R77" s="3087"/>
      <c r="S77" s="3087"/>
      <c r="T77" s="3087"/>
      <c r="U77" s="3087"/>
      <c r="V77" s="3087"/>
      <c r="W77" s="3087"/>
      <c r="X77" s="3087"/>
      <c r="Y77" s="3087"/>
      <c r="Z77" s="3088"/>
    </row>
    <row r="78" spans="1:26">
      <c r="A78" s="3096"/>
      <c r="B78" s="3087"/>
      <c r="C78" s="3087"/>
      <c r="D78" s="3087"/>
      <c r="E78" s="3087"/>
      <c r="F78" s="3087"/>
      <c r="G78" s="3087"/>
      <c r="H78" s="3087"/>
      <c r="I78" s="3087"/>
      <c r="J78" s="3087"/>
      <c r="K78" s="3087"/>
      <c r="L78" s="3087"/>
      <c r="M78" s="3087"/>
      <c r="N78" s="3087"/>
      <c r="O78" s="3087"/>
      <c r="P78" s="3087"/>
      <c r="Q78" s="3087"/>
      <c r="R78" s="3087"/>
      <c r="S78" s="3087"/>
      <c r="T78" s="3087"/>
      <c r="U78" s="3087"/>
      <c r="V78" s="3087"/>
      <c r="W78" s="3087"/>
      <c r="X78" s="3087"/>
      <c r="Y78" s="3087"/>
      <c r="Z78" s="3088"/>
    </row>
    <row r="79" spans="1:26">
      <c r="A79" s="3096"/>
      <c r="B79" s="3087"/>
      <c r="C79" s="3087"/>
      <c r="D79" s="3087"/>
      <c r="E79" s="3087"/>
      <c r="F79" s="3087"/>
      <c r="G79" s="3087"/>
      <c r="H79" s="3087"/>
      <c r="I79" s="3087"/>
      <c r="J79" s="3087"/>
      <c r="K79" s="3087"/>
      <c r="L79" s="3087"/>
      <c r="M79" s="3087"/>
      <c r="N79" s="3087"/>
      <c r="O79" s="3087"/>
      <c r="P79" s="3087"/>
      <c r="Q79" s="3087"/>
      <c r="R79" s="3087"/>
      <c r="S79" s="3087"/>
      <c r="T79" s="3087"/>
      <c r="U79" s="3087"/>
      <c r="V79" s="3087"/>
      <c r="W79" s="3087"/>
      <c r="X79" s="3087"/>
      <c r="Y79" s="3087"/>
      <c r="Z79" s="3088"/>
    </row>
    <row r="80" spans="1:26">
      <c r="A80" s="3096"/>
      <c r="B80" s="3087"/>
      <c r="C80" s="3087"/>
      <c r="D80" s="3087"/>
      <c r="E80" s="3087"/>
      <c r="F80" s="3087"/>
      <c r="G80" s="3087"/>
      <c r="H80" s="3087"/>
      <c r="I80" s="3087"/>
      <c r="J80" s="3087"/>
      <c r="K80" s="3087"/>
      <c r="L80" s="3087"/>
      <c r="M80" s="3087"/>
      <c r="N80" s="3087"/>
      <c r="O80" s="3087"/>
      <c r="P80" s="3087"/>
      <c r="Q80" s="3087"/>
      <c r="R80" s="3087"/>
      <c r="S80" s="3087"/>
      <c r="T80" s="3087"/>
      <c r="U80" s="3087"/>
      <c r="V80" s="3087"/>
      <c r="W80" s="3087"/>
      <c r="X80" s="3087"/>
      <c r="Y80" s="3087"/>
      <c r="Z80" s="3088"/>
    </row>
    <row r="81" spans="1:26">
      <c r="A81" s="3096"/>
      <c r="B81" s="3087"/>
      <c r="C81" s="3087"/>
      <c r="D81" s="3087"/>
      <c r="E81" s="3087"/>
      <c r="F81" s="3087"/>
      <c r="G81" s="3087"/>
      <c r="H81" s="3087"/>
      <c r="I81" s="3087"/>
      <c r="J81" s="3087"/>
      <c r="K81" s="3087"/>
      <c r="L81" s="3087"/>
      <c r="M81" s="3087"/>
      <c r="N81" s="3087"/>
      <c r="O81" s="3087"/>
      <c r="P81" s="3087"/>
      <c r="Q81" s="3087"/>
      <c r="R81" s="3087"/>
      <c r="S81" s="3087"/>
      <c r="T81" s="3087"/>
      <c r="U81" s="3087"/>
      <c r="V81" s="3087"/>
      <c r="W81" s="3087"/>
      <c r="X81" s="3087"/>
      <c r="Y81" s="3087"/>
      <c r="Z81" s="3088"/>
    </row>
    <row r="82" spans="1:26">
      <c r="A82" s="3096"/>
      <c r="B82" s="3087"/>
      <c r="C82" s="3087"/>
      <c r="D82" s="3087"/>
      <c r="E82" s="3087"/>
      <c r="F82" s="3087"/>
      <c r="G82" s="3087"/>
      <c r="H82" s="3087"/>
      <c r="I82" s="3087"/>
      <c r="J82" s="3087"/>
      <c r="K82" s="3087"/>
      <c r="L82" s="3087"/>
      <c r="M82" s="3087"/>
      <c r="N82" s="3087"/>
      <c r="O82" s="3087"/>
      <c r="P82" s="3087"/>
      <c r="Q82" s="3087"/>
      <c r="R82" s="3087"/>
      <c r="S82" s="3087"/>
      <c r="T82" s="3087"/>
      <c r="U82" s="3087"/>
      <c r="V82" s="3087"/>
      <c r="W82" s="3087"/>
      <c r="X82" s="3087"/>
      <c r="Y82" s="3087"/>
      <c r="Z82" s="3088"/>
    </row>
    <row r="83" spans="1:26">
      <c r="A83" s="3096"/>
      <c r="B83" s="3087"/>
      <c r="C83" s="3087"/>
      <c r="D83" s="3087"/>
      <c r="E83" s="3087"/>
      <c r="F83" s="3087"/>
      <c r="G83" s="3087"/>
      <c r="H83" s="3087"/>
      <c r="I83" s="3087"/>
      <c r="J83" s="3087"/>
      <c r="K83" s="3087"/>
      <c r="L83" s="3087"/>
      <c r="M83" s="3087"/>
      <c r="N83" s="3087"/>
      <c r="O83" s="3087"/>
      <c r="P83" s="3087"/>
      <c r="Q83" s="3087"/>
      <c r="R83" s="3087"/>
      <c r="S83" s="3087"/>
      <c r="T83" s="3087"/>
      <c r="U83" s="3087"/>
      <c r="V83" s="3087"/>
      <c r="W83" s="3087"/>
      <c r="X83" s="3087"/>
      <c r="Y83" s="3087"/>
      <c r="Z83" s="3088"/>
    </row>
    <row r="84" spans="1:26">
      <c r="A84" s="3096"/>
      <c r="B84" s="3087"/>
      <c r="C84" s="3087"/>
      <c r="D84" s="3087"/>
      <c r="E84" s="3087"/>
      <c r="F84" s="3087"/>
      <c r="G84" s="3087"/>
      <c r="H84" s="3087"/>
      <c r="I84" s="3087"/>
      <c r="J84" s="3087"/>
      <c r="K84" s="3087"/>
      <c r="L84" s="3087"/>
      <c r="M84" s="3087"/>
      <c r="N84" s="3087"/>
      <c r="O84" s="3087"/>
      <c r="P84" s="3087"/>
      <c r="Q84" s="3087"/>
      <c r="R84" s="3087"/>
      <c r="S84" s="3087"/>
      <c r="T84" s="3087"/>
      <c r="U84" s="3087"/>
      <c r="V84" s="3087"/>
      <c r="W84" s="3087"/>
      <c r="X84" s="3087"/>
      <c r="Y84" s="3087"/>
      <c r="Z84" s="3088"/>
    </row>
    <row r="85" spans="1:26">
      <c r="A85" s="3096"/>
      <c r="B85" s="3087"/>
      <c r="C85" s="3087"/>
      <c r="D85" s="3087"/>
      <c r="E85" s="3087"/>
      <c r="F85" s="3087"/>
      <c r="G85" s="3087"/>
      <c r="H85" s="3087"/>
      <c r="I85" s="3087"/>
      <c r="J85" s="3087"/>
      <c r="K85" s="3087"/>
      <c r="L85" s="3087"/>
      <c r="M85" s="3087"/>
      <c r="N85" s="3087"/>
      <c r="O85" s="3087"/>
      <c r="P85" s="3087"/>
      <c r="Q85" s="3087"/>
      <c r="R85" s="3087"/>
      <c r="S85" s="3087"/>
      <c r="T85" s="3087"/>
      <c r="U85" s="3087"/>
      <c r="V85" s="3087"/>
      <c r="W85" s="3087"/>
      <c r="X85" s="3087"/>
      <c r="Y85" s="3087"/>
      <c r="Z85" s="3088"/>
    </row>
    <row r="86" spans="1:26">
      <c r="A86" s="3096"/>
      <c r="B86" s="3087"/>
      <c r="C86" s="3087"/>
      <c r="D86" s="3087"/>
      <c r="E86" s="3087"/>
      <c r="F86" s="3087"/>
      <c r="G86" s="3087"/>
      <c r="H86" s="3087"/>
      <c r="I86" s="3087"/>
      <c r="J86" s="3087"/>
      <c r="K86" s="3087"/>
      <c r="L86" s="3087"/>
      <c r="M86" s="3087"/>
      <c r="N86" s="3087"/>
      <c r="O86" s="3087"/>
      <c r="P86" s="3087"/>
      <c r="Q86" s="3087"/>
      <c r="R86" s="3087"/>
      <c r="S86" s="3087"/>
      <c r="T86" s="3087"/>
      <c r="U86" s="3087"/>
      <c r="V86" s="3087"/>
      <c r="W86" s="3087"/>
      <c r="X86" s="3087"/>
      <c r="Y86" s="3087"/>
      <c r="Z86" s="3088"/>
    </row>
    <row r="87" spans="1:26">
      <c r="A87" s="3096"/>
      <c r="B87" s="3087"/>
      <c r="C87" s="3087"/>
      <c r="D87" s="3087"/>
      <c r="E87" s="3087"/>
      <c r="F87" s="3087"/>
      <c r="G87" s="3087"/>
      <c r="H87" s="3087"/>
      <c r="I87" s="3087"/>
      <c r="J87" s="3087"/>
      <c r="K87" s="3087"/>
      <c r="L87" s="3087"/>
      <c r="M87" s="3087"/>
      <c r="N87" s="3087"/>
      <c r="O87" s="3087"/>
      <c r="P87" s="3087"/>
      <c r="Q87" s="3087"/>
      <c r="R87" s="3087"/>
      <c r="S87" s="3087"/>
      <c r="T87" s="3087"/>
      <c r="U87" s="3087"/>
      <c r="V87" s="3087"/>
      <c r="W87" s="3087"/>
      <c r="X87" s="3087"/>
      <c r="Y87" s="3087"/>
      <c r="Z87" s="3088"/>
    </row>
    <row r="88" spans="1:26">
      <c r="A88" s="3096"/>
      <c r="B88" s="3087"/>
      <c r="C88" s="3087"/>
      <c r="D88" s="3087"/>
      <c r="E88" s="3087"/>
      <c r="F88" s="3087"/>
      <c r="G88" s="3087"/>
      <c r="H88" s="3087"/>
      <c r="I88" s="3087"/>
      <c r="J88" s="3087"/>
      <c r="K88" s="3087"/>
      <c r="L88" s="3087"/>
      <c r="M88" s="3087"/>
      <c r="N88" s="3087"/>
      <c r="O88" s="3087"/>
      <c r="P88" s="3087"/>
      <c r="Q88" s="3087"/>
      <c r="R88" s="3087"/>
      <c r="S88" s="3087"/>
      <c r="T88" s="3087"/>
      <c r="U88" s="3087"/>
      <c r="V88" s="3087"/>
      <c r="W88" s="3087"/>
      <c r="X88" s="3087"/>
      <c r="Y88" s="3087"/>
      <c r="Z88" s="3088"/>
    </row>
    <row r="89" spans="1:26">
      <c r="A89" s="3096"/>
      <c r="B89" s="3087"/>
      <c r="C89" s="3087"/>
      <c r="D89" s="3087"/>
      <c r="E89" s="3087"/>
      <c r="F89" s="3087"/>
      <c r="G89" s="3087"/>
      <c r="H89" s="3087"/>
      <c r="I89" s="3087"/>
      <c r="J89" s="3087"/>
      <c r="K89" s="3087"/>
      <c r="L89" s="3087"/>
      <c r="M89" s="3087"/>
      <c r="N89" s="3087"/>
      <c r="O89" s="3087"/>
      <c r="P89" s="3087"/>
      <c r="Q89" s="3087"/>
      <c r="R89" s="3087"/>
      <c r="S89" s="3087"/>
      <c r="T89" s="3087"/>
      <c r="U89" s="3087"/>
      <c r="V89" s="3087"/>
      <c r="W89" s="3087"/>
      <c r="X89" s="3087"/>
      <c r="Y89" s="3087"/>
      <c r="Z89" s="3088"/>
    </row>
    <row r="90" spans="1:26">
      <c r="A90" s="3096"/>
      <c r="B90" s="3087"/>
      <c r="C90" s="3087"/>
      <c r="D90" s="3087"/>
      <c r="E90" s="3087"/>
      <c r="F90" s="3087"/>
      <c r="G90" s="3087"/>
      <c r="H90" s="3087"/>
      <c r="I90" s="3087"/>
      <c r="J90" s="3087"/>
      <c r="K90" s="3087"/>
      <c r="L90" s="3087"/>
      <c r="M90" s="3087"/>
      <c r="N90" s="3087"/>
      <c r="O90" s="3087"/>
      <c r="P90" s="3087"/>
      <c r="Q90" s="3087"/>
      <c r="R90" s="3087"/>
      <c r="S90" s="3087"/>
      <c r="T90" s="3087"/>
      <c r="U90" s="3087"/>
      <c r="V90" s="3087"/>
      <c r="W90" s="3087"/>
      <c r="X90" s="3087"/>
      <c r="Y90" s="3087"/>
      <c r="Z90" s="3088"/>
    </row>
    <row r="91" spans="1:26">
      <c r="A91" s="3096"/>
      <c r="B91" s="3087"/>
      <c r="C91" s="3087"/>
      <c r="D91" s="3087"/>
      <c r="E91" s="3087"/>
      <c r="F91" s="3087"/>
      <c r="G91" s="3087"/>
      <c r="H91" s="3087"/>
      <c r="I91" s="3087"/>
      <c r="J91" s="3087"/>
      <c r="K91" s="3087"/>
      <c r="L91" s="3087"/>
      <c r="M91" s="3087"/>
      <c r="N91" s="3087"/>
      <c r="O91" s="3087"/>
      <c r="P91" s="3087"/>
      <c r="Q91" s="3087"/>
      <c r="R91" s="3087"/>
      <c r="S91" s="3087"/>
      <c r="T91" s="3087"/>
      <c r="U91" s="3087"/>
      <c r="V91" s="3087"/>
      <c r="W91" s="3087"/>
      <c r="X91" s="3087"/>
      <c r="Y91" s="3087"/>
      <c r="Z91" s="3088"/>
    </row>
    <row r="92" spans="1:26">
      <c r="A92" s="3096"/>
      <c r="B92" s="3087"/>
      <c r="C92" s="3087"/>
      <c r="D92" s="3087"/>
      <c r="E92" s="3087"/>
      <c r="F92" s="3087"/>
      <c r="G92" s="3087"/>
      <c r="H92" s="3087"/>
      <c r="I92" s="3087"/>
      <c r="J92" s="3087"/>
      <c r="K92" s="3087"/>
      <c r="L92" s="3087"/>
      <c r="M92" s="3087"/>
      <c r="N92" s="3087"/>
      <c r="O92" s="3087"/>
      <c r="P92" s="3087"/>
      <c r="Q92" s="3087"/>
      <c r="R92" s="3087"/>
      <c r="S92" s="3087"/>
      <c r="T92" s="3087"/>
      <c r="U92" s="3087"/>
      <c r="V92" s="3087"/>
      <c r="W92" s="3087"/>
      <c r="X92" s="3087"/>
      <c r="Y92" s="3087"/>
      <c r="Z92" s="3088"/>
    </row>
    <row r="93" spans="1:26">
      <c r="A93" s="3096"/>
      <c r="B93" s="3087"/>
      <c r="C93" s="3087"/>
      <c r="D93" s="3087"/>
      <c r="E93" s="3087"/>
      <c r="F93" s="3087"/>
      <c r="G93" s="3087"/>
      <c r="H93" s="3087"/>
      <c r="I93" s="3087"/>
      <c r="J93" s="3087"/>
      <c r="K93" s="3087"/>
      <c r="L93" s="3087"/>
      <c r="M93" s="3087"/>
      <c r="N93" s="3087"/>
      <c r="O93" s="3087"/>
      <c r="P93" s="3087"/>
      <c r="Q93" s="3087"/>
      <c r="R93" s="3087"/>
      <c r="S93" s="3087"/>
      <c r="T93" s="3087"/>
      <c r="U93" s="3087"/>
      <c r="V93" s="3087"/>
      <c r="W93" s="3087"/>
      <c r="X93" s="3087"/>
      <c r="Y93" s="3087"/>
      <c r="Z93" s="3088"/>
    </row>
    <row r="94" spans="1:26">
      <c r="A94" s="3096"/>
      <c r="B94" s="3087"/>
      <c r="C94" s="3087"/>
      <c r="D94" s="3087"/>
      <c r="E94" s="3087"/>
      <c r="F94" s="3087"/>
      <c r="G94" s="3087"/>
      <c r="H94" s="3087"/>
      <c r="I94" s="3087"/>
      <c r="J94" s="3087"/>
      <c r="K94" s="3087"/>
      <c r="L94" s="3087"/>
      <c r="M94" s="3087"/>
      <c r="N94" s="3087"/>
      <c r="O94" s="3087"/>
      <c r="P94" s="3087"/>
      <c r="Q94" s="3087"/>
      <c r="R94" s="3087"/>
      <c r="S94" s="3087"/>
      <c r="T94" s="3087"/>
      <c r="U94" s="3087"/>
      <c r="V94" s="3087"/>
      <c r="W94" s="3087"/>
      <c r="X94" s="3087"/>
      <c r="Y94" s="3087"/>
      <c r="Z94" s="3088"/>
    </row>
    <row r="95" spans="1:26">
      <c r="A95" s="3096"/>
      <c r="B95" s="3087"/>
      <c r="C95" s="3087"/>
      <c r="D95" s="3087"/>
      <c r="E95" s="3087"/>
      <c r="F95" s="3087"/>
      <c r="G95" s="3087"/>
      <c r="H95" s="3087"/>
      <c r="I95" s="3087"/>
      <c r="J95" s="3087"/>
      <c r="K95" s="3087"/>
      <c r="L95" s="3087"/>
      <c r="M95" s="3087"/>
      <c r="N95" s="3087"/>
      <c r="O95" s="3087"/>
      <c r="P95" s="3087"/>
      <c r="Q95" s="3087"/>
      <c r="R95" s="3087"/>
      <c r="S95" s="3087"/>
      <c r="T95" s="3087"/>
      <c r="U95" s="3087"/>
      <c r="V95" s="3087"/>
      <c r="W95" s="3087"/>
      <c r="X95" s="3087"/>
      <c r="Y95" s="3087"/>
      <c r="Z95" s="3088"/>
    </row>
    <row r="96" spans="1:26">
      <c r="A96" s="3096"/>
      <c r="B96" s="3087"/>
      <c r="C96" s="3087"/>
      <c r="D96" s="3087"/>
      <c r="E96" s="3087"/>
      <c r="F96" s="3087"/>
      <c r="G96" s="3087"/>
      <c r="H96" s="3087"/>
      <c r="I96" s="3087"/>
      <c r="J96" s="3087"/>
      <c r="K96" s="3087"/>
      <c r="L96" s="3087"/>
      <c r="M96" s="3087"/>
      <c r="N96" s="3087"/>
      <c r="O96" s="3087"/>
      <c r="P96" s="3087"/>
      <c r="Q96" s="3087"/>
      <c r="R96" s="3087"/>
      <c r="S96" s="3087"/>
      <c r="T96" s="3087"/>
      <c r="U96" s="3087"/>
      <c r="V96" s="3087"/>
      <c r="W96" s="3087"/>
      <c r="X96" s="3087"/>
      <c r="Y96" s="3087"/>
      <c r="Z96" s="3088"/>
    </row>
    <row r="97" spans="1:26">
      <c r="A97" s="3096"/>
      <c r="B97" s="3087"/>
      <c r="C97" s="3087"/>
      <c r="D97" s="3087"/>
      <c r="E97" s="3087"/>
      <c r="F97" s="3087"/>
      <c r="G97" s="3087"/>
      <c r="H97" s="3087"/>
      <c r="I97" s="3087"/>
      <c r="J97" s="3087"/>
      <c r="K97" s="3087"/>
      <c r="L97" s="3087"/>
      <c r="M97" s="3087"/>
      <c r="N97" s="3087"/>
      <c r="O97" s="3087"/>
      <c r="P97" s="3087"/>
      <c r="Q97" s="3087"/>
      <c r="R97" s="3087"/>
      <c r="S97" s="3087"/>
      <c r="T97" s="3087"/>
      <c r="U97" s="3087"/>
      <c r="V97" s="3087"/>
      <c r="W97" s="3087"/>
      <c r="X97" s="3087"/>
      <c r="Y97" s="3087"/>
      <c r="Z97" s="3088"/>
    </row>
    <row r="98" spans="1:26">
      <c r="A98" s="3096"/>
      <c r="B98" s="3087"/>
      <c r="C98" s="3087"/>
      <c r="D98" s="3087"/>
      <c r="E98" s="3087"/>
      <c r="F98" s="3087"/>
      <c r="G98" s="3087"/>
      <c r="H98" s="3087"/>
      <c r="I98" s="3087"/>
      <c r="J98" s="3087"/>
      <c r="K98" s="3087"/>
      <c r="L98" s="3087"/>
      <c r="M98" s="3087"/>
      <c r="N98" s="3087"/>
      <c r="O98" s="3087"/>
      <c r="P98" s="3087"/>
      <c r="Q98" s="3087"/>
      <c r="R98" s="3087"/>
      <c r="S98" s="3087"/>
      <c r="T98" s="3087"/>
      <c r="U98" s="3087"/>
      <c r="V98" s="3087"/>
      <c r="W98" s="3087"/>
      <c r="X98" s="3087"/>
      <c r="Y98" s="3087"/>
      <c r="Z98" s="3088"/>
    </row>
    <row r="99" spans="1:26">
      <c r="A99" s="3096"/>
      <c r="B99" s="3087"/>
      <c r="C99" s="3087"/>
      <c r="D99" s="3087"/>
      <c r="E99" s="3087"/>
      <c r="F99" s="3087"/>
      <c r="G99" s="3087"/>
      <c r="H99" s="3087"/>
      <c r="I99" s="3087"/>
      <c r="J99" s="3087"/>
      <c r="K99" s="3087"/>
      <c r="L99" s="3087"/>
      <c r="M99" s="3087"/>
      <c r="N99" s="3087"/>
      <c r="O99" s="3087"/>
      <c r="P99" s="3087"/>
      <c r="Q99" s="3087"/>
      <c r="R99" s="3087"/>
      <c r="S99" s="3087"/>
      <c r="T99" s="3087"/>
      <c r="U99" s="3087"/>
      <c r="V99" s="3087"/>
      <c r="W99" s="3087"/>
      <c r="X99" s="3087"/>
      <c r="Y99" s="3087"/>
      <c r="Z99" s="3088"/>
    </row>
    <row r="100" spans="1:26">
      <c r="A100" s="3096"/>
      <c r="B100" s="3087"/>
      <c r="C100" s="3087"/>
      <c r="D100" s="3087"/>
      <c r="E100" s="3087"/>
      <c r="F100" s="3087"/>
      <c r="G100" s="3087"/>
      <c r="H100" s="3087"/>
      <c r="I100" s="3087"/>
      <c r="J100" s="3087"/>
      <c r="K100" s="3087"/>
      <c r="L100" s="3087"/>
      <c r="M100" s="3087"/>
      <c r="N100" s="3087"/>
      <c r="O100" s="3087"/>
      <c r="P100" s="3087"/>
      <c r="Q100" s="3087"/>
      <c r="R100" s="3087"/>
      <c r="S100" s="3087"/>
      <c r="T100" s="3087"/>
      <c r="U100" s="3087"/>
      <c r="V100" s="3087"/>
      <c r="W100" s="3087"/>
      <c r="X100" s="3087"/>
      <c r="Y100" s="3087"/>
      <c r="Z100" s="3088"/>
    </row>
    <row r="101" spans="1:26">
      <c r="A101" s="3096"/>
      <c r="B101" s="3087"/>
      <c r="C101" s="3087"/>
      <c r="D101" s="3087"/>
      <c r="E101" s="3087"/>
      <c r="F101" s="3087"/>
      <c r="G101" s="3087"/>
      <c r="H101" s="3087"/>
      <c r="I101" s="3087"/>
      <c r="J101" s="3087"/>
      <c r="K101" s="3087"/>
      <c r="L101" s="3087"/>
      <c r="M101" s="3087"/>
      <c r="N101" s="3087"/>
      <c r="O101" s="3087"/>
      <c r="P101" s="3087"/>
      <c r="Q101" s="3087"/>
      <c r="R101" s="3087"/>
      <c r="S101" s="3087"/>
      <c r="T101" s="3087"/>
      <c r="U101" s="3087"/>
      <c r="V101" s="3087"/>
      <c r="W101" s="3087"/>
      <c r="X101" s="3087"/>
      <c r="Y101" s="3087"/>
      <c r="Z101" s="3088"/>
    </row>
    <row r="102" spans="1:26">
      <c r="A102" s="3096"/>
      <c r="B102" s="3087"/>
      <c r="C102" s="3087"/>
      <c r="D102" s="3087"/>
      <c r="E102" s="3087"/>
      <c r="F102" s="3087"/>
      <c r="G102" s="3087"/>
      <c r="H102" s="3087"/>
      <c r="I102" s="3087"/>
      <c r="J102" s="3087"/>
      <c r="K102" s="3087"/>
      <c r="L102" s="3087"/>
      <c r="M102" s="3087"/>
      <c r="N102" s="3087"/>
      <c r="O102" s="3087"/>
      <c r="P102" s="3087"/>
      <c r="Q102" s="3087"/>
      <c r="R102" s="3087"/>
      <c r="S102" s="3087"/>
      <c r="T102" s="3087"/>
      <c r="U102" s="3087"/>
      <c r="V102" s="3087"/>
      <c r="W102" s="3087"/>
      <c r="X102" s="3087"/>
      <c r="Y102" s="3087"/>
      <c r="Z102" s="3088"/>
    </row>
    <row r="103" spans="1:26">
      <c r="A103" s="3096"/>
      <c r="B103" s="3087"/>
      <c r="C103" s="3087"/>
      <c r="D103" s="3087"/>
      <c r="E103" s="3087"/>
      <c r="F103" s="3087"/>
      <c r="G103" s="3087"/>
      <c r="H103" s="3087"/>
      <c r="I103" s="3087"/>
      <c r="J103" s="3087"/>
      <c r="K103" s="3087"/>
      <c r="L103" s="3087"/>
      <c r="M103" s="3087"/>
      <c r="N103" s="3087"/>
      <c r="O103" s="3087"/>
      <c r="P103" s="3087"/>
      <c r="Q103" s="3087"/>
      <c r="R103" s="3087"/>
      <c r="S103" s="3087"/>
      <c r="T103" s="3087"/>
      <c r="U103" s="3087"/>
      <c r="V103" s="3087"/>
      <c r="W103" s="3087"/>
      <c r="X103" s="3087"/>
      <c r="Y103" s="3087"/>
      <c r="Z103" s="3088"/>
    </row>
    <row r="104" spans="1:26">
      <c r="A104" s="3096"/>
      <c r="B104" s="3087"/>
      <c r="C104" s="3087"/>
      <c r="D104" s="3087"/>
      <c r="E104" s="3087"/>
      <c r="F104" s="3087"/>
      <c r="G104" s="3087"/>
      <c r="H104" s="3087"/>
      <c r="I104" s="3087"/>
      <c r="J104" s="3087"/>
      <c r="K104" s="3087"/>
      <c r="L104" s="3087"/>
      <c r="M104" s="3087"/>
      <c r="N104" s="3087"/>
      <c r="O104" s="3087"/>
      <c r="P104" s="3087"/>
      <c r="Q104" s="3087"/>
      <c r="R104" s="3087"/>
      <c r="S104" s="3087"/>
      <c r="T104" s="3087"/>
      <c r="U104" s="3087"/>
      <c r="V104" s="3087"/>
      <c r="W104" s="3087"/>
      <c r="X104" s="3087"/>
      <c r="Y104" s="3087"/>
      <c r="Z104" s="3088"/>
    </row>
    <row r="105" spans="1:26">
      <c r="A105" s="3096"/>
      <c r="B105" s="3087"/>
      <c r="C105" s="3087"/>
      <c r="D105" s="3087"/>
      <c r="E105" s="3087"/>
      <c r="F105" s="3087"/>
      <c r="G105" s="3087"/>
      <c r="H105" s="3087"/>
      <c r="I105" s="3087"/>
      <c r="J105" s="3087"/>
      <c r="K105" s="3087"/>
      <c r="L105" s="3087"/>
      <c r="M105" s="3087"/>
      <c r="N105" s="3087"/>
      <c r="O105" s="3087"/>
      <c r="P105" s="3087"/>
      <c r="Q105" s="3087"/>
      <c r="R105" s="3087"/>
      <c r="S105" s="3087"/>
      <c r="T105" s="3087"/>
      <c r="U105" s="3087"/>
      <c r="V105" s="3087"/>
      <c r="W105" s="3087"/>
      <c r="X105" s="3087"/>
      <c r="Y105" s="3087"/>
      <c r="Z105" s="3088"/>
    </row>
    <row r="106" spans="1:26">
      <c r="A106" s="3096"/>
      <c r="B106" s="3087"/>
      <c r="C106" s="3087"/>
      <c r="D106" s="3087"/>
      <c r="E106" s="3087"/>
      <c r="F106" s="3087"/>
      <c r="G106" s="3087"/>
      <c r="H106" s="3087"/>
      <c r="I106" s="3087"/>
      <c r="J106" s="3087"/>
      <c r="K106" s="3087"/>
      <c r="L106" s="3087"/>
      <c r="M106" s="3087"/>
      <c r="N106" s="3087"/>
      <c r="O106" s="3087"/>
      <c r="P106" s="3087"/>
      <c r="Q106" s="3087"/>
      <c r="R106" s="3087"/>
      <c r="S106" s="3087"/>
      <c r="T106" s="3087"/>
      <c r="U106" s="3087"/>
      <c r="V106" s="3087"/>
      <c r="W106" s="3087"/>
      <c r="X106" s="3087"/>
      <c r="Y106" s="3087"/>
      <c r="Z106" s="3088"/>
    </row>
    <row r="107" spans="1:26">
      <c r="A107" s="3096"/>
      <c r="B107" s="3087"/>
      <c r="C107" s="3087"/>
      <c r="D107" s="3087"/>
      <c r="E107" s="3087"/>
      <c r="F107" s="3087"/>
      <c r="G107" s="3087"/>
      <c r="H107" s="3087"/>
      <c r="I107" s="3087"/>
      <c r="J107" s="3087"/>
      <c r="K107" s="3087"/>
      <c r="L107" s="3087"/>
      <c r="M107" s="3087"/>
      <c r="N107" s="3087"/>
      <c r="O107" s="3087"/>
      <c r="P107" s="3087"/>
      <c r="Q107" s="3087"/>
      <c r="R107" s="3087"/>
      <c r="S107" s="3087"/>
      <c r="T107" s="3087"/>
      <c r="U107" s="3087"/>
      <c r="V107" s="3087"/>
      <c r="W107" s="3087"/>
      <c r="X107" s="3087"/>
      <c r="Y107" s="3087"/>
      <c r="Z107" s="3088"/>
    </row>
    <row r="108" spans="1:26">
      <c r="A108" s="3096"/>
      <c r="B108" s="3087"/>
      <c r="C108" s="3087"/>
      <c r="D108" s="3087"/>
      <c r="E108" s="3087"/>
      <c r="F108" s="3087"/>
      <c r="G108" s="3087"/>
      <c r="H108" s="3087"/>
      <c r="I108" s="3087"/>
      <c r="J108" s="3087"/>
      <c r="K108" s="3087"/>
      <c r="L108" s="3087"/>
      <c r="M108" s="3087"/>
      <c r="N108" s="3087"/>
      <c r="O108" s="3087"/>
      <c r="P108" s="3087"/>
      <c r="Q108" s="3087"/>
      <c r="R108" s="3087"/>
      <c r="S108" s="3087"/>
      <c r="T108" s="3087"/>
      <c r="U108" s="3087"/>
      <c r="V108" s="3087"/>
      <c r="W108" s="3087"/>
      <c r="X108" s="3087"/>
      <c r="Y108" s="3087"/>
      <c r="Z108" s="3088"/>
    </row>
    <row r="109" spans="1:26">
      <c r="A109" s="3096"/>
      <c r="B109" s="3087"/>
      <c r="C109" s="3087"/>
      <c r="D109" s="3087"/>
      <c r="E109" s="3087"/>
      <c r="F109" s="3087"/>
      <c r="G109" s="3087"/>
      <c r="H109" s="3087"/>
      <c r="I109" s="3087"/>
      <c r="J109" s="3087"/>
      <c r="K109" s="3087"/>
      <c r="L109" s="3087"/>
      <c r="M109" s="3087"/>
      <c r="N109" s="3087"/>
      <c r="O109" s="3087"/>
      <c r="P109" s="3087"/>
      <c r="Q109" s="3087"/>
      <c r="R109" s="3087"/>
      <c r="S109" s="3087"/>
      <c r="T109" s="3087"/>
      <c r="U109" s="3087"/>
      <c r="V109" s="3087"/>
      <c r="W109" s="3087"/>
      <c r="X109" s="3087"/>
      <c r="Y109" s="3087"/>
      <c r="Z109" s="3088"/>
    </row>
    <row r="110" spans="1:26">
      <c r="A110" s="3096"/>
      <c r="B110" s="3087"/>
      <c r="C110" s="3087"/>
      <c r="D110" s="3087"/>
      <c r="E110" s="3087"/>
      <c r="F110" s="3087"/>
      <c r="G110" s="3087"/>
      <c r="H110" s="3087"/>
      <c r="I110" s="3087"/>
      <c r="J110" s="3087"/>
      <c r="K110" s="3087"/>
      <c r="L110" s="3087"/>
      <c r="M110" s="3087"/>
      <c r="N110" s="3087"/>
      <c r="O110" s="3087"/>
      <c r="P110" s="3087"/>
      <c r="Q110" s="3087"/>
      <c r="R110" s="3087"/>
      <c r="S110" s="3087"/>
      <c r="T110" s="3087"/>
      <c r="U110" s="3087"/>
      <c r="V110" s="3087"/>
      <c r="W110" s="3087"/>
      <c r="X110" s="3087"/>
      <c r="Y110" s="3087"/>
      <c r="Z110" s="3088"/>
    </row>
    <row r="111" spans="1:26">
      <c r="A111" s="3096"/>
      <c r="B111" s="3087"/>
      <c r="C111" s="3087"/>
      <c r="D111" s="3087"/>
      <c r="E111" s="3087"/>
      <c r="F111" s="3087"/>
      <c r="G111" s="3087"/>
      <c r="H111" s="3087"/>
      <c r="I111" s="3087"/>
      <c r="J111" s="3087"/>
      <c r="K111" s="3087"/>
      <c r="L111" s="3087"/>
      <c r="M111" s="3087"/>
      <c r="N111" s="3087"/>
      <c r="O111" s="3087"/>
      <c r="P111" s="3087"/>
      <c r="Q111" s="3087"/>
      <c r="R111" s="3087"/>
      <c r="S111" s="3087"/>
      <c r="T111" s="3087"/>
      <c r="U111" s="3087"/>
      <c r="V111" s="3087"/>
      <c r="W111" s="3087"/>
      <c r="X111" s="3087"/>
      <c r="Y111" s="3087"/>
      <c r="Z111" s="3088"/>
    </row>
    <row r="112" spans="1:26">
      <c r="A112" s="3096"/>
      <c r="B112" s="3087"/>
      <c r="C112" s="3087"/>
      <c r="D112" s="3087"/>
      <c r="E112" s="3087"/>
      <c r="F112" s="3087"/>
      <c r="G112" s="3087"/>
      <c r="H112" s="3087"/>
      <c r="I112" s="3087"/>
      <c r="J112" s="3087"/>
      <c r="K112" s="3087"/>
      <c r="L112" s="3087"/>
      <c r="M112" s="3087"/>
      <c r="N112" s="3087"/>
      <c r="O112" s="3087"/>
      <c r="P112" s="3087"/>
      <c r="Q112" s="3087"/>
      <c r="R112" s="3087"/>
      <c r="S112" s="3087"/>
      <c r="T112" s="3087"/>
      <c r="U112" s="3087"/>
      <c r="V112" s="3087"/>
      <c r="W112" s="3087"/>
      <c r="X112" s="3087"/>
      <c r="Y112" s="3087"/>
      <c r="Z112" s="3088"/>
    </row>
    <row r="113" spans="1:26">
      <c r="A113" s="3096"/>
      <c r="B113" s="3087"/>
      <c r="C113" s="3087"/>
      <c r="D113" s="3087"/>
      <c r="E113" s="3087"/>
      <c r="F113" s="3087"/>
      <c r="G113" s="3087"/>
      <c r="H113" s="3087"/>
      <c r="I113" s="3087"/>
      <c r="J113" s="3087"/>
      <c r="K113" s="3087"/>
      <c r="L113" s="3087"/>
      <c r="M113" s="3087"/>
      <c r="N113" s="3087"/>
      <c r="O113" s="3087"/>
      <c r="P113" s="3087"/>
      <c r="Q113" s="3087"/>
      <c r="R113" s="3087"/>
      <c r="S113" s="3087"/>
      <c r="T113" s="3087"/>
      <c r="U113" s="3087"/>
      <c r="V113" s="3087"/>
      <c r="W113" s="3087"/>
      <c r="X113" s="3087"/>
      <c r="Y113" s="3087"/>
      <c r="Z113" s="3088"/>
    </row>
    <row r="114" spans="1:26">
      <c r="A114" s="3096"/>
      <c r="B114" s="3087"/>
      <c r="C114" s="3087"/>
      <c r="D114" s="3087"/>
      <c r="E114" s="3087"/>
      <c r="F114" s="3087"/>
      <c r="G114" s="3087"/>
      <c r="H114" s="3087"/>
      <c r="I114" s="3087"/>
      <c r="J114" s="3087"/>
      <c r="K114" s="3087"/>
      <c r="L114" s="3087"/>
      <c r="M114" s="3087"/>
      <c r="N114" s="3087"/>
      <c r="O114" s="3087"/>
      <c r="P114" s="3087"/>
      <c r="Q114" s="3087"/>
      <c r="R114" s="3087"/>
      <c r="S114" s="3087"/>
      <c r="T114" s="3087"/>
      <c r="U114" s="3087"/>
      <c r="V114" s="3087"/>
      <c r="W114" s="3087"/>
      <c r="X114" s="3087"/>
      <c r="Y114" s="3087"/>
      <c r="Z114" s="3088"/>
    </row>
    <row r="115" spans="1:26">
      <c r="A115" s="3096"/>
      <c r="B115" s="3087"/>
      <c r="C115" s="3087"/>
      <c r="D115" s="3087"/>
      <c r="E115" s="3087"/>
      <c r="F115" s="3087"/>
      <c r="G115" s="3087"/>
      <c r="H115" s="3087"/>
      <c r="I115" s="3087"/>
      <c r="J115" s="3087"/>
      <c r="K115" s="3087"/>
      <c r="L115" s="3087"/>
      <c r="M115" s="3087"/>
      <c r="N115" s="3087"/>
      <c r="O115" s="3087"/>
      <c r="P115" s="3087"/>
      <c r="Q115" s="3087"/>
      <c r="R115" s="3087"/>
      <c r="S115" s="3087"/>
      <c r="T115" s="3087"/>
      <c r="U115" s="3087"/>
      <c r="V115" s="3087"/>
      <c r="W115" s="3087"/>
      <c r="X115" s="3087"/>
      <c r="Y115" s="3087"/>
      <c r="Z115" s="3088"/>
    </row>
    <row r="116" spans="1:26">
      <c r="A116" s="3096"/>
      <c r="B116" s="3087"/>
      <c r="C116" s="3087"/>
      <c r="D116" s="3087"/>
      <c r="E116" s="3087"/>
      <c r="F116" s="3087"/>
      <c r="G116" s="3087"/>
      <c r="H116" s="3087"/>
      <c r="I116" s="3087"/>
      <c r="J116" s="3087"/>
      <c r="K116" s="3087"/>
      <c r="L116" s="3087"/>
      <c r="M116" s="3087"/>
      <c r="N116" s="3087"/>
      <c r="O116" s="3087"/>
      <c r="P116" s="3087"/>
      <c r="Q116" s="3087"/>
      <c r="R116" s="3087"/>
      <c r="S116" s="3087"/>
      <c r="T116" s="3087"/>
      <c r="U116" s="3087"/>
      <c r="V116" s="3087"/>
      <c r="W116" s="3087"/>
      <c r="X116" s="3087"/>
      <c r="Y116" s="3087"/>
      <c r="Z116" s="3088"/>
    </row>
    <row r="117" spans="1:26">
      <c r="A117" s="3096"/>
      <c r="B117" s="3087"/>
      <c r="C117" s="3087"/>
      <c r="D117" s="3087"/>
      <c r="E117" s="3087"/>
      <c r="F117" s="3087"/>
      <c r="G117" s="3087"/>
      <c r="H117" s="3087"/>
      <c r="I117" s="3087"/>
      <c r="J117" s="3087"/>
      <c r="K117" s="3087"/>
      <c r="L117" s="3087"/>
      <c r="M117" s="3087"/>
      <c r="N117" s="3087"/>
      <c r="O117" s="3087"/>
      <c r="P117" s="3087"/>
      <c r="Q117" s="3087"/>
      <c r="R117" s="3087"/>
      <c r="S117" s="3087"/>
      <c r="T117" s="3087"/>
      <c r="U117" s="3087"/>
      <c r="V117" s="3087"/>
      <c r="W117" s="3087"/>
      <c r="X117" s="3087"/>
      <c r="Y117" s="3087"/>
      <c r="Z117" s="3088"/>
    </row>
    <row r="118" spans="1:26">
      <c r="A118" s="3096"/>
      <c r="B118" s="3087"/>
      <c r="C118" s="3087"/>
      <c r="D118" s="3087"/>
      <c r="E118" s="3087"/>
      <c r="F118" s="3087"/>
      <c r="G118" s="3087"/>
      <c r="H118" s="3087"/>
      <c r="I118" s="3087"/>
      <c r="J118" s="3087"/>
      <c r="K118" s="3087"/>
      <c r="L118" s="3087"/>
      <c r="M118" s="3087"/>
      <c r="N118" s="3087"/>
      <c r="O118" s="3087"/>
      <c r="P118" s="3087"/>
      <c r="Q118" s="3087"/>
      <c r="R118" s="3087"/>
      <c r="S118" s="3087"/>
      <c r="T118" s="3087"/>
      <c r="U118" s="3087"/>
      <c r="V118" s="3087"/>
      <c r="W118" s="3087"/>
      <c r="X118" s="3087"/>
      <c r="Y118" s="3087"/>
      <c r="Z118" s="3088"/>
    </row>
    <row r="119" spans="1:26">
      <c r="A119" s="3096"/>
      <c r="B119" s="3087"/>
      <c r="C119" s="3087"/>
      <c r="D119" s="3087"/>
      <c r="E119" s="3087"/>
      <c r="F119" s="3087"/>
      <c r="G119" s="3087"/>
      <c r="H119" s="3087"/>
      <c r="I119" s="3087"/>
      <c r="J119" s="3087"/>
      <c r="K119" s="3087"/>
      <c r="L119" s="3087"/>
      <c r="M119" s="3087"/>
      <c r="N119" s="3087"/>
      <c r="O119" s="3087"/>
      <c r="P119" s="3087"/>
      <c r="Q119" s="3087"/>
      <c r="R119" s="3087"/>
      <c r="S119" s="3087"/>
      <c r="T119" s="3087"/>
      <c r="U119" s="3087"/>
      <c r="V119" s="3087"/>
      <c r="W119" s="3087"/>
      <c r="X119" s="3087"/>
      <c r="Y119" s="3087"/>
      <c r="Z119" s="3088"/>
    </row>
    <row r="120" spans="1:26">
      <c r="A120" s="3096"/>
      <c r="B120" s="3087"/>
      <c r="C120" s="3087"/>
      <c r="D120" s="3087"/>
      <c r="E120" s="3087"/>
      <c r="F120" s="3087"/>
      <c r="G120" s="3087"/>
      <c r="H120" s="3087"/>
      <c r="I120" s="3087"/>
      <c r="J120" s="3087"/>
      <c r="K120" s="3087"/>
      <c r="L120" s="3087"/>
      <c r="M120" s="3087"/>
      <c r="N120" s="3087"/>
      <c r="O120" s="3087"/>
      <c r="P120" s="3087"/>
      <c r="Q120" s="3087"/>
      <c r="R120" s="3087"/>
      <c r="S120" s="3087"/>
      <c r="T120" s="3087"/>
      <c r="U120" s="3087"/>
      <c r="V120" s="3087"/>
      <c r="W120" s="3087"/>
      <c r="X120" s="3087"/>
      <c r="Y120" s="3087"/>
      <c r="Z120" s="3088"/>
    </row>
    <row r="121" spans="1:26">
      <c r="A121" s="3096"/>
      <c r="B121" s="3087"/>
      <c r="C121" s="3087"/>
      <c r="D121" s="3087"/>
      <c r="E121" s="3087"/>
      <c r="F121" s="3087"/>
      <c r="G121" s="3087"/>
      <c r="H121" s="3087"/>
      <c r="I121" s="3087"/>
      <c r="J121" s="3087"/>
      <c r="K121" s="3087"/>
      <c r="L121" s="3087"/>
      <c r="M121" s="3087"/>
      <c r="N121" s="3087"/>
      <c r="O121" s="3087"/>
      <c r="P121" s="3087"/>
      <c r="Q121" s="3087"/>
      <c r="R121" s="3087"/>
      <c r="S121" s="3087"/>
      <c r="T121" s="3087"/>
      <c r="U121" s="3087"/>
      <c r="V121" s="3087"/>
      <c r="W121" s="3087"/>
      <c r="X121" s="3087"/>
      <c r="Y121" s="3087"/>
      <c r="Z121" s="3088"/>
    </row>
    <row r="122" spans="1:26">
      <c r="A122" s="3096"/>
      <c r="B122" s="3087"/>
      <c r="C122" s="3087"/>
      <c r="D122" s="3087"/>
      <c r="E122" s="3087"/>
      <c r="F122" s="3087"/>
      <c r="G122" s="3087"/>
      <c r="H122" s="3087"/>
      <c r="I122" s="3087"/>
      <c r="J122" s="3087"/>
      <c r="K122" s="3087"/>
      <c r="L122" s="3087"/>
      <c r="M122" s="3087"/>
      <c r="N122" s="3087"/>
      <c r="O122" s="3087"/>
      <c r="P122" s="3087"/>
      <c r="Q122" s="3087"/>
      <c r="R122" s="3087"/>
      <c r="S122" s="3087"/>
      <c r="T122" s="3087"/>
      <c r="U122" s="3087"/>
      <c r="V122" s="3087"/>
      <c r="W122" s="3087"/>
      <c r="X122" s="3087"/>
      <c r="Y122" s="3087"/>
      <c r="Z122" s="3088"/>
    </row>
    <row r="123" spans="1:26">
      <c r="A123" s="3096"/>
      <c r="B123" s="3087"/>
      <c r="C123" s="3087"/>
      <c r="D123" s="3087"/>
      <c r="E123" s="3087"/>
      <c r="F123" s="3087"/>
      <c r="G123" s="3087"/>
      <c r="H123" s="3087"/>
      <c r="I123" s="3087"/>
      <c r="J123" s="3087"/>
      <c r="K123" s="3087"/>
      <c r="L123" s="3087"/>
      <c r="M123" s="3087"/>
      <c r="N123" s="3087"/>
      <c r="O123" s="3087"/>
      <c r="P123" s="3087"/>
      <c r="Q123" s="3087"/>
      <c r="R123" s="3087"/>
      <c r="S123" s="3087"/>
      <c r="T123" s="3087"/>
      <c r="U123" s="3087"/>
      <c r="V123" s="3087"/>
      <c r="W123" s="3087"/>
      <c r="X123" s="3087"/>
      <c r="Y123" s="3087"/>
      <c r="Z123" s="3088"/>
    </row>
    <row r="124" spans="1:26">
      <c r="A124" s="3096"/>
      <c r="B124" s="3087"/>
      <c r="C124" s="3087"/>
      <c r="D124" s="3087"/>
      <c r="E124" s="3087"/>
      <c r="F124" s="3087"/>
      <c r="G124" s="3087"/>
      <c r="H124" s="3087"/>
      <c r="I124" s="3087"/>
      <c r="J124" s="3087"/>
      <c r="K124" s="3087"/>
      <c r="L124" s="3087"/>
      <c r="M124" s="3087"/>
      <c r="N124" s="3087"/>
      <c r="O124" s="3087"/>
      <c r="P124" s="3087"/>
      <c r="Q124" s="3087"/>
      <c r="R124" s="3087"/>
      <c r="S124" s="3087"/>
      <c r="T124" s="3087"/>
      <c r="U124" s="3087"/>
      <c r="V124" s="3087"/>
      <c r="W124" s="3087"/>
      <c r="X124" s="3087"/>
      <c r="Y124" s="3087"/>
      <c r="Z124" s="3088"/>
    </row>
    <row r="125" spans="1:26">
      <c r="A125" s="3096"/>
      <c r="B125" s="3087"/>
      <c r="C125" s="3087"/>
      <c r="D125" s="3087"/>
      <c r="E125" s="3087"/>
      <c r="F125" s="3087"/>
      <c r="G125" s="3087"/>
      <c r="H125" s="3087"/>
      <c r="I125" s="3087"/>
      <c r="J125" s="3087"/>
      <c r="K125" s="3087"/>
      <c r="L125" s="3087"/>
      <c r="M125" s="3087"/>
      <c r="N125" s="3087"/>
      <c r="O125" s="3087"/>
      <c r="P125" s="3087"/>
      <c r="Q125" s="3087"/>
      <c r="R125" s="3087"/>
      <c r="S125" s="3087"/>
      <c r="T125" s="3087"/>
      <c r="U125" s="3087"/>
      <c r="V125" s="3087"/>
      <c r="W125" s="3087"/>
      <c r="X125" s="3087"/>
      <c r="Y125" s="3087"/>
      <c r="Z125" s="3088"/>
    </row>
    <row r="126" spans="1:26">
      <c r="A126" s="3096"/>
      <c r="B126" s="3087"/>
      <c r="C126" s="3087"/>
      <c r="D126" s="3087"/>
      <c r="E126" s="3087"/>
      <c r="F126" s="3087"/>
      <c r="G126" s="3087"/>
      <c r="H126" s="3087"/>
      <c r="I126" s="3087"/>
      <c r="J126" s="3087"/>
      <c r="K126" s="3087"/>
      <c r="L126" s="3087"/>
      <c r="M126" s="3087"/>
      <c r="N126" s="3087"/>
      <c r="O126" s="3087"/>
      <c r="P126" s="3087"/>
      <c r="Q126" s="3087"/>
      <c r="R126" s="3087"/>
      <c r="S126" s="3087"/>
      <c r="T126" s="3087"/>
      <c r="U126" s="3087"/>
      <c r="V126" s="3087"/>
      <c r="W126" s="3087"/>
      <c r="X126" s="3087"/>
      <c r="Y126" s="3087"/>
      <c r="Z126" s="3088"/>
    </row>
    <row r="127" spans="1:26">
      <c r="A127" s="3096"/>
      <c r="B127" s="3087"/>
      <c r="C127" s="3087"/>
      <c r="D127" s="3087"/>
      <c r="E127" s="3087"/>
      <c r="F127" s="3087"/>
      <c r="G127" s="3087"/>
      <c r="H127" s="3087"/>
      <c r="I127" s="3087"/>
      <c r="J127" s="3087"/>
      <c r="K127" s="3087"/>
      <c r="L127" s="3087"/>
      <c r="M127" s="3087"/>
      <c r="N127" s="3087"/>
      <c r="O127" s="3087"/>
      <c r="P127" s="3087"/>
      <c r="Q127" s="3087"/>
      <c r="R127" s="3087"/>
      <c r="S127" s="3087"/>
      <c r="T127" s="3087"/>
      <c r="U127" s="3087"/>
      <c r="V127" s="3087"/>
      <c r="W127" s="3087"/>
      <c r="X127" s="3087"/>
      <c r="Y127" s="3087"/>
      <c r="Z127" s="3088"/>
    </row>
    <row r="128" spans="1:26">
      <c r="A128" s="3096"/>
      <c r="B128" s="3087"/>
      <c r="C128" s="3087"/>
      <c r="D128" s="3087"/>
      <c r="E128" s="3087"/>
      <c r="F128" s="3087"/>
      <c r="G128" s="3087"/>
      <c r="H128" s="3087"/>
      <c r="I128" s="3087"/>
      <c r="J128" s="3087"/>
      <c r="K128" s="3087"/>
      <c r="L128" s="3087"/>
      <c r="M128" s="3087"/>
      <c r="N128" s="3087"/>
      <c r="O128" s="3087"/>
      <c r="P128" s="3087"/>
      <c r="Q128" s="3087"/>
      <c r="R128" s="3087"/>
      <c r="S128" s="3087"/>
      <c r="T128" s="3087"/>
      <c r="U128" s="3087"/>
      <c r="V128" s="3087"/>
      <c r="W128" s="3087"/>
      <c r="X128" s="3087"/>
      <c r="Y128" s="3087"/>
      <c r="Z128" s="3088"/>
    </row>
    <row r="129" spans="1:26">
      <c r="A129" s="3096"/>
      <c r="B129" s="3087"/>
      <c r="C129" s="3087"/>
      <c r="D129" s="3087"/>
      <c r="E129" s="3087"/>
      <c r="F129" s="3087"/>
      <c r="G129" s="3087"/>
      <c r="H129" s="3087"/>
      <c r="I129" s="3087"/>
      <c r="J129" s="3087"/>
      <c r="K129" s="3087"/>
      <c r="L129" s="3087"/>
      <c r="M129" s="3087"/>
      <c r="N129" s="3087"/>
      <c r="O129" s="3087"/>
      <c r="P129" s="3087"/>
      <c r="Q129" s="3087"/>
      <c r="R129" s="3087"/>
      <c r="S129" s="3087"/>
      <c r="T129" s="3087"/>
      <c r="U129" s="3087"/>
      <c r="V129" s="3087"/>
      <c r="W129" s="3087"/>
      <c r="X129" s="3087"/>
      <c r="Y129" s="3087"/>
      <c r="Z129" s="3088"/>
    </row>
    <row r="130" spans="1:26">
      <c r="A130" s="3096"/>
      <c r="B130" s="3087"/>
      <c r="C130" s="3087"/>
      <c r="D130" s="3087"/>
      <c r="E130" s="3087"/>
      <c r="F130" s="3087"/>
      <c r="G130" s="3087"/>
      <c r="H130" s="3087"/>
      <c r="I130" s="3087"/>
      <c r="J130" s="3087"/>
      <c r="K130" s="3087"/>
      <c r="L130" s="3087"/>
      <c r="M130" s="3087"/>
      <c r="N130" s="3087"/>
      <c r="O130" s="3087"/>
      <c r="P130" s="3087"/>
      <c r="Q130" s="3087"/>
      <c r="R130" s="3087"/>
      <c r="S130" s="3087"/>
      <c r="T130" s="3087"/>
      <c r="U130" s="3087"/>
      <c r="V130" s="3087"/>
      <c r="W130" s="3087"/>
      <c r="X130" s="3087"/>
      <c r="Y130" s="3087"/>
      <c r="Z130" s="3088"/>
    </row>
    <row r="131" spans="1:26">
      <c r="A131" s="3096"/>
      <c r="B131" s="3087"/>
      <c r="C131" s="3087"/>
      <c r="D131" s="3087"/>
      <c r="E131" s="3087"/>
      <c r="F131" s="3087"/>
      <c r="G131" s="3087"/>
      <c r="H131" s="3087"/>
      <c r="I131" s="3087"/>
      <c r="J131" s="3087"/>
      <c r="K131" s="3087"/>
      <c r="L131" s="3087"/>
      <c r="M131" s="3087"/>
      <c r="N131" s="3087"/>
      <c r="O131" s="3087"/>
      <c r="P131" s="3087"/>
      <c r="Q131" s="3087"/>
      <c r="R131" s="3087"/>
      <c r="S131" s="3087"/>
      <c r="T131" s="3087"/>
      <c r="U131" s="3087"/>
      <c r="V131" s="3087"/>
      <c r="W131" s="3087"/>
      <c r="X131" s="3087"/>
      <c r="Y131" s="3087"/>
      <c r="Z131" s="3088"/>
    </row>
    <row r="132" spans="1:26">
      <c r="A132" s="3096"/>
      <c r="B132" s="3087"/>
      <c r="C132" s="3087"/>
      <c r="D132" s="3087"/>
      <c r="E132" s="3087"/>
      <c r="F132" s="3087"/>
      <c r="G132" s="3087"/>
      <c r="H132" s="3087"/>
      <c r="I132" s="3087"/>
      <c r="J132" s="3087"/>
      <c r="K132" s="3087"/>
      <c r="L132" s="3087"/>
      <c r="M132" s="3087"/>
      <c r="N132" s="3087"/>
      <c r="O132" s="3087"/>
      <c r="P132" s="3087"/>
      <c r="Q132" s="3087"/>
      <c r="R132" s="3087"/>
      <c r="S132" s="3087"/>
      <c r="T132" s="3087"/>
      <c r="U132" s="3087"/>
      <c r="V132" s="3087"/>
      <c r="W132" s="3087"/>
      <c r="X132" s="3087"/>
      <c r="Y132" s="3087"/>
      <c r="Z132" s="3088"/>
    </row>
    <row r="133" spans="1:26">
      <c r="A133" s="3096"/>
      <c r="B133" s="3087"/>
      <c r="C133" s="3087"/>
      <c r="D133" s="3087"/>
      <c r="E133" s="3087"/>
      <c r="F133" s="3087"/>
      <c r="G133" s="3087"/>
      <c r="H133" s="3087"/>
      <c r="I133" s="3087"/>
      <c r="J133" s="3087"/>
      <c r="K133" s="3087"/>
      <c r="L133" s="3087"/>
      <c r="M133" s="3087"/>
      <c r="N133" s="3087"/>
      <c r="O133" s="3087"/>
      <c r="P133" s="3087"/>
      <c r="Q133" s="3087"/>
      <c r="R133" s="3087"/>
      <c r="S133" s="3087"/>
      <c r="T133" s="3087"/>
      <c r="U133" s="3087"/>
      <c r="V133" s="3087"/>
      <c r="W133" s="3087"/>
      <c r="X133" s="3087"/>
      <c r="Y133" s="3087"/>
      <c r="Z133" s="3088"/>
    </row>
    <row r="134" spans="1:26">
      <c r="A134" s="3096"/>
      <c r="B134" s="3087"/>
      <c r="C134" s="3087"/>
      <c r="D134" s="3087"/>
      <c r="E134" s="3087"/>
      <c r="F134" s="3087"/>
      <c r="G134" s="3087"/>
      <c r="H134" s="3087"/>
      <c r="I134" s="3087"/>
      <c r="J134" s="3087"/>
      <c r="K134" s="3087"/>
      <c r="L134" s="3087"/>
      <c r="M134" s="3087"/>
      <c r="N134" s="3087"/>
      <c r="O134" s="3087"/>
      <c r="P134" s="3087"/>
      <c r="Q134" s="3087"/>
      <c r="R134" s="3087"/>
      <c r="S134" s="3087"/>
      <c r="T134" s="3087"/>
      <c r="U134" s="3087"/>
      <c r="V134" s="3087"/>
      <c r="W134" s="3087"/>
      <c r="X134" s="3087"/>
      <c r="Y134" s="3087"/>
      <c r="Z134" s="3088"/>
    </row>
    <row r="135" spans="1:26">
      <c r="A135" s="3096"/>
      <c r="B135" s="3087"/>
      <c r="C135" s="3087"/>
      <c r="D135" s="3087"/>
      <c r="E135" s="3087"/>
      <c r="F135" s="3087"/>
      <c r="G135" s="3087"/>
      <c r="H135" s="3087"/>
      <c r="I135" s="3087"/>
      <c r="J135" s="3087"/>
      <c r="K135" s="3087"/>
      <c r="L135" s="3087"/>
      <c r="M135" s="3087"/>
      <c r="N135" s="3087"/>
      <c r="O135" s="3087"/>
      <c r="P135" s="3087"/>
      <c r="Q135" s="3087"/>
      <c r="R135" s="3087"/>
      <c r="S135" s="3087"/>
      <c r="T135" s="3087"/>
      <c r="U135" s="3087"/>
      <c r="V135" s="3087"/>
      <c r="W135" s="3087"/>
      <c r="X135" s="3087"/>
      <c r="Y135" s="3087"/>
      <c r="Z135" s="3088"/>
    </row>
    <row r="136" spans="1:26">
      <c r="A136" s="3096"/>
      <c r="B136" s="3087"/>
      <c r="C136" s="3087"/>
      <c r="D136" s="3087"/>
      <c r="E136" s="3087"/>
      <c r="F136" s="3087"/>
      <c r="G136" s="3087"/>
      <c r="H136" s="3087"/>
      <c r="I136" s="3087"/>
      <c r="J136" s="3087"/>
      <c r="K136" s="3087"/>
      <c r="L136" s="3087"/>
      <c r="M136" s="3087"/>
      <c r="N136" s="3087"/>
      <c r="O136" s="3087"/>
      <c r="P136" s="3087"/>
      <c r="Q136" s="3087"/>
      <c r="R136" s="3087"/>
      <c r="S136" s="3087"/>
      <c r="T136" s="3087"/>
      <c r="U136" s="3087"/>
      <c r="V136" s="3087"/>
      <c r="W136" s="3087"/>
      <c r="X136" s="3087"/>
      <c r="Y136" s="3087"/>
      <c r="Z136" s="3088"/>
    </row>
    <row r="137" spans="1:26">
      <c r="A137" s="3096"/>
      <c r="B137" s="3087"/>
      <c r="C137" s="3087"/>
      <c r="D137" s="3087"/>
      <c r="E137" s="3087"/>
      <c r="F137" s="3087"/>
      <c r="G137" s="3087"/>
      <c r="H137" s="3087"/>
      <c r="I137" s="3087"/>
      <c r="J137" s="3087"/>
      <c r="K137" s="3087"/>
      <c r="L137" s="3087"/>
      <c r="M137" s="3087"/>
      <c r="N137" s="3087"/>
      <c r="O137" s="3087"/>
      <c r="P137" s="3087"/>
      <c r="Q137" s="3087"/>
      <c r="R137" s="3087"/>
      <c r="S137" s="3087"/>
      <c r="T137" s="3087"/>
      <c r="U137" s="3087"/>
      <c r="V137" s="3087"/>
      <c r="W137" s="3087"/>
      <c r="X137" s="3087"/>
      <c r="Y137" s="3087"/>
      <c r="Z137" s="3088"/>
    </row>
    <row r="138" spans="1:26">
      <c r="A138" s="3096"/>
      <c r="B138" s="3087"/>
      <c r="C138" s="3087"/>
      <c r="D138" s="3087"/>
      <c r="E138" s="3087"/>
      <c r="F138" s="3087"/>
      <c r="G138" s="3087"/>
      <c r="H138" s="3087"/>
      <c r="I138" s="3087"/>
      <c r="J138" s="3087"/>
      <c r="K138" s="3087"/>
      <c r="L138" s="3087"/>
      <c r="M138" s="3087"/>
      <c r="N138" s="3087"/>
      <c r="O138" s="3087"/>
      <c r="P138" s="3087"/>
      <c r="Q138" s="3087"/>
      <c r="R138" s="3087"/>
      <c r="S138" s="3087"/>
      <c r="T138" s="3087"/>
      <c r="U138" s="3087"/>
      <c r="V138" s="3087"/>
      <c r="W138" s="3087"/>
      <c r="X138" s="3087"/>
      <c r="Y138" s="3087"/>
      <c r="Z138" s="3088"/>
    </row>
    <row r="139" spans="1:26">
      <c r="A139" s="3096"/>
      <c r="B139" s="3087"/>
      <c r="C139" s="3087"/>
      <c r="D139" s="3087"/>
      <c r="E139" s="3087"/>
      <c r="F139" s="3087"/>
      <c r="G139" s="3087"/>
      <c r="H139" s="3087"/>
      <c r="I139" s="3087"/>
      <c r="J139" s="3087"/>
      <c r="K139" s="3087"/>
      <c r="L139" s="3087"/>
      <c r="M139" s="3087"/>
      <c r="N139" s="3087"/>
      <c r="O139" s="3087"/>
      <c r="P139" s="3087"/>
      <c r="Q139" s="3087"/>
      <c r="R139" s="3087"/>
      <c r="S139" s="3087"/>
      <c r="T139" s="3087"/>
      <c r="U139" s="3087"/>
      <c r="V139" s="3087"/>
      <c r="W139" s="3087"/>
      <c r="X139" s="3087"/>
      <c r="Y139" s="3087"/>
      <c r="Z139" s="3088"/>
    </row>
    <row r="140" spans="1:26">
      <c r="A140" s="3096"/>
      <c r="B140" s="3087"/>
      <c r="C140" s="3087"/>
      <c r="D140" s="3087"/>
      <c r="E140" s="3087"/>
      <c r="F140" s="3087"/>
      <c r="G140" s="3087"/>
      <c r="H140" s="3087"/>
      <c r="I140" s="3087"/>
      <c r="J140" s="3087"/>
      <c r="K140" s="3087"/>
      <c r="L140" s="3087"/>
      <c r="M140" s="3087"/>
      <c r="N140" s="3087"/>
      <c r="O140" s="3087"/>
      <c r="P140" s="3087"/>
      <c r="Q140" s="3087"/>
      <c r="R140" s="3087"/>
      <c r="S140" s="3087"/>
      <c r="T140" s="3087"/>
      <c r="U140" s="3087"/>
      <c r="V140" s="3087"/>
      <c r="W140" s="3087"/>
      <c r="X140" s="3087"/>
      <c r="Y140" s="3087"/>
      <c r="Z140" s="3088"/>
    </row>
    <row r="141" spans="1:26">
      <c r="A141" s="3096"/>
      <c r="B141" s="3087"/>
      <c r="C141" s="3087"/>
      <c r="D141" s="3087"/>
      <c r="E141" s="3087"/>
      <c r="F141" s="3087"/>
      <c r="G141" s="3087"/>
      <c r="H141" s="3087"/>
      <c r="I141" s="3087"/>
      <c r="J141" s="3087"/>
      <c r="K141" s="3087"/>
      <c r="L141" s="3087"/>
      <c r="M141" s="3087"/>
      <c r="N141" s="3087"/>
      <c r="O141" s="3087"/>
      <c r="P141" s="3087"/>
      <c r="Q141" s="3087"/>
      <c r="R141" s="3087"/>
      <c r="S141" s="3087"/>
      <c r="T141" s="3087"/>
      <c r="U141" s="3087"/>
      <c r="V141" s="3087"/>
      <c r="W141" s="3087"/>
      <c r="X141" s="3087"/>
      <c r="Y141" s="3087"/>
      <c r="Z141" s="3088"/>
    </row>
    <row r="142" spans="1:26">
      <c r="A142" s="3096"/>
      <c r="B142" s="3087"/>
      <c r="C142" s="3087"/>
      <c r="D142" s="3087"/>
      <c r="E142" s="3087"/>
      <c r="F142" s="3087"/>
      <c r="G142" s="3087"/>
      <c r="H142" s="3087"/>
      <c r="I142" s="3087"/>
      <c r="J142" s="3087"/>
      <c r="K142" s="3087"/>
      <c r="L142" s="3087"/>
      <c r="M142" s="3087"/>
      <c r="N142" s="3087"/>
      <c r="O142" s="3087"/>
      <c r="P142" s="3087"/>
      <c r="Q142" s="3087"/>
      <c r="R142" s="3087"/>
      <c r="S142" s="3087"/>
      <c r="T142" s="3087"/>
      <c r="U142" s="3087"/>
      <c r="V142" s="3087"/>
      <c r="W142" s="3087"/>
      <c r="X142" s="3087"/>
      <c r="Y142" s="3087"/>
      <c r="Z142" s="3088"/>
    </row>
    <row r="143" spans="1:26">
      <c r="A143" s="3096"/>
      <c r="B143" s="3087"/>
      <c r="C143" s="3087"/>
      <c r="D143" s="3087"/>
      <c r="E143" s="3087"/>
      <c r="F143" s="3087"/>
      <c r="G143" s="3087"/>
      <c r="H143" s="3087"/>
      <c r="I143" s="3087"/>
      <c r="J143" s="3087"/>
      <c r="K143" s="3087"/>
      <c r="L143" s="3087"/>
      <c r="M143" s="3087"/>
      <c r="N143" s="3087"/>
      <c r="O143" s="3087"/>
      <c r="P143" s="3087"/>
      <c r="Q143" s="3087"/>
      <c r="R143" s="3087"/>
      <c r="S143" s="3087"/>
      <c r="T143" s="3087"/>
      <c r="U143" s="3087"/>
      <c r="V143" s="3087"/>
      <c r="W143" s="3087"/>
      <c r="X143" s="3087"/>
      <c r="Y143" s="3087"/>
      <c r="Z143" s="3088"/>
    </row>
    <row r="144" spans="1:26">
      <c r="A144" s="3096"/>
      <c r="B144" s="3087"/>
      <c r="C144" s="3087"/>
      <c r="D144" s="3087"/>
      <c r="E144" s="3087"/>
      <c r="F144" s="3087"/>
      <c r="G144" s="3087"/>
      <c r="H144" s="3087"/>
      <c r="I144" s="3087"/>
      <c r="J144" s="3087"/>
      <c r="K144" s="3087"/>
      <c r="L144" s="3087"/>
      <c r="M144" s="3087"/>
      <c r="N144" s="3087"/>
      <c r="O144" s="3087"/>
      <c r="P144" s="3087"/>
      <c r="Q144" s="3087"/>
      <c r="R144" s="3087"/>
      <c r="S144" s="3087"/>
      <c r="T144" s="3087"/>
      <c r="U144" s="3087"/>
      <c r="V144" s="3087"/>
      <c r="W144" s="3087"/>
      <c r="X144" s="3087"/>
      <c r="Y144" s="3087"/>
      <c r="Z144" s="3088"/>
    </row>
    <row r="145" spans="1:26">
      <c r="A145" s="3096"/>
      <c r="B145" s="3087"/>
      <c r="C145" s="3087"/>
      <c r="D145" s="3087"/>
      <c r="E145" s="3087"/>
      <c r="F145" s="3087"/>
      <c r="G145" s="3087"/>
      <c r="H145" s="3087"/>
      <c r="I145" s="3087"/>
      <c r="J145" s="3087"/>
      <c r="K145" s="3087"/>
      <c r="L145" s="3087"/>
      <c r="M145" s="3087"/>
      <c r="N145" s="3087"/>
      <c r="O145" s="3087"/>
      <c r="P145" s="3087"/>
      <c r="Q145" s="3087"/>
      <c r="R145" s="3087"/>
      <c r="S145" s="3087"/>
      <c r="T145" s="3087"/>
      <c r="U145" s="3087"/>
      <c r="V145" s="3087"/>
      <c r="W145" s="3087"/>
      <c r="X145" s="3087"/>
      <c r="Y145" s="3087"/>
      <c r="Z145" s="3088"/>
    </row>
    <row r="146" spans="1:26">
      <c r="A146" s="3096"/>
      <c r="B146" s="3087"/>
      <c r="C146" s="3087"/>
      <c r="D146" s="3087"/>
      <c r="E146" s="3087"/>
      <c r="F146" s="3087"/>
      <c r="G146" s="3087"/>
      <c r="H146" s="3087"/>
      <c r="I146" s="3087"/>
      <c r="J146" s="3087"/>
      <c r="K146" s="3087"/>
      <c r="L146" s="3087"/>
      <c r="M146" s="3087"/>
      <c r="N146" s="3087"/>
      <c r="O146" s="3087"/>
      <c r="P146" s="3087"/>
      <c r="Q146" s="3087"/>
      <c r="R146" s="3087"/>
      <c r="S146" s="3087"/>
      <c r="T146" s="3087"/>
      <c r="U146" s="3087"/>
      <c r="V146" s="3087"/>
      <c r="W146" s="3087"/>
      <c r="X146" s="3087"/>
      <c r="Y146" s="3087"/>
      <c r="Z146" s="3088"/>
    </row>
    <row r="147" spans="1:26">
      <c r="A147" s="3096"/>
      <c r="B147" s="3087"/>
      <c r="C147" s="3087"/>
      <c r="D147" s="3087"/>
      <c r="E147" s="3087"/>
      <c r="F147" s="3087"/>
      <c r="G147" s="3087"/>
      <c r="H147" s="3087"/>
      <c r="I147" s="3087"/>
      <c r="J147" s="3087"/>
      <c r="K147" s="3087"/>
      <c r="L147" s="3087"/>
      <c r="M147" s="3087"/>
      <c r="N147" s="3087"/>
      <c r="O147" s="3087"/>
      <c r="P147" s="3087"/>
      <c r="Q147" s="3087"/>
      <c r="R147" s="3087"/>
      <c r="S147" s="3087"/>
      <c r="T147" s="3087"/>
      <c r="U147" s="3087"/>
      <c r="V147" s="3087"/>
      <c r="W147" s="3087"/>
      <c r="X147" s="3087"/>
      <c r="Y147" s="3087"/>
      <c r="Z147" s="3088"/>
    </row>
    <row r="148" spans="1:26">
      <c r="A148" s="3096"/>
      <c r="B148" s="3087"/>
      <c r="C148" s="3087"/>
      <c r="D148" s="3087"/>
      <c r="E148" s="3087"/>
      <c r="F148" s="3087"/>
      <c r="G148" s="3087"/>
      <c r="H148" s="3087"/>
      <c r="I148" s="3087"/>
      <c r="J148" s="3087"/>
      <c r="K148" s="3087"/>
      <c r="L148" s="3087"/>
      <c r="M148" s="3087"/>
      <c r="N148" s="3087"/>
      <c r="O148" s="3087"/>
      <c r="P148" s="3087"/>
      <c r="Q148" s="3087"/>
      <c r="R148" s="3087"/>
      <c r="S148" s="3087"/>
      <c r="T148" s="3087"/>
      <c r="U148" s="3087"/>
      <c r="V148" s="3087"/>
      <c r="W148" s="3087"/>
      <c r="X148" s="3087"/>
      <c r="Y148" s="3087"/>
      <c r="Z148" s="3088"/>
    </row>
    <row r="149" spans="1:26">
      <c r="A149" s="3096"/>
      <c r="B149" s="3087"/>
      <c r="C149" s="3087"/>
      <c r="D149" s="3087"/>
      <c r="E149" s="3087"/>
      <c r="F149" s="3087"/>
      <c r="G149" s="3087"/>
      <c r="H149" s="3087"/>
      <c r="I149" s="3087"/>
      <c r="J149" s="3087"/>
      <c r="K149" s="3087"/>
      <c r="L149" s="3087"/>
      <c r="M149" s="3087"/>
      <c r="N149" s="3087"/>
      <c r="O149" s="3087"/>
      <c r="P149" s="3087"/>
      <c r="Q149" s="3087"/>
      <c r="R149" s="3087"/>
      <c r="S149" s="3087"/>
      <c r="T149" s="3087"/>
      <c r="U149" s="3087"/>
      <c r="V149" s="3087"/>
      <c r="W149" s="3087"/>
      <c r="X149" s="3087"/>
      <c r="Y149" s="3087"/>
      <c r="Z149" s="3088"/>
    </row>
    <row r="150" spans="1:26">
      <c r="A150" s="3096"/>
      <c r="B150" s="3087"/>
      <c r="C150" s="3087"/>
      <c r="D150" s="3087"/>
      <c r="E150" s="3087"/>
      <c r="F150" s="3087"/>
      <c r="G150" s="3087"/>
      <c r="H150" s="3087"/>
      <c r="I150" s="3087"/>
      <c r="J150" s="3087"/>
      <c r="K150" s="3087"/>
      <c r="L150" s="3087"/>
      <c r="M150" s="3087"/>
      <c r="N150" s="3087"/>
      <c r="O150" s="3087"/>
      <c r="P150" s="3087"/>
      <c r="Q150" s="3087"/>
      <c r="R150" s="3087"/>
      <c r="S150" s="3087"/>
      <c r="T150" s="3087"/>
      <c r="U150" s="3087"/>
      <c r="V150" s="3087"/>
      <c r="W150" s="3087"/>
      <c r="X150" s="3087"/>
      <c r="Y150" s="3087"/>
      <c r="Z150" s="3088"/>
    </row>
    <row r="151" spans="1:26">
      <c r="A151" s="3096"/>
      <c r="B151" s="3087"/>
      <c r="C151" s="3087"/>
      <c r="D151" s="3087"/>
      <c r="E151" s="3087"/>
      <c r="F151" s="3087"/>
      <c r="G151" s="3087"/>
      <c r="H151" s="3087"/>
      <c r="I151" s="3087"/>
      <c r="J151" s="3087"/>
      <c r="K151" s="3087"/>
      <c r="L151" s="3087"/>
      <c r="M151" s="3087"/>
      <c r="N151" s="3087"/>
      <c r="O151" s="3087"/>
      <c r="P151" s="3087"/>
      <c r="Q151" s="3087"/>
      <c r="R151" s="3087"/>
      <c r="S151" s="3087"/>
      <c r="T151" s="3087"/>
      <c r="U151" s="3087"/>
      <c r="V151" s="3087"/>
      <c r="W151" s="3087"/>
      <c r="X151" s="3087"/>
      <c r="Y151" s="3087"/>
      <c r="Z151" s="3088"/>
    </row>
    <row r="152" spans="1:26">
      <c r="A152" s="3096"/>
      <c r="B152" s="3087"/>
      <c r="C152" s="3087"/>
      <c r="D152" s="3087"/>
      <c r="E152" s="3087"/>
      <c r="F152" s="3087"/>
      <c r="G152" s="3087"/>
      <c r="H152" s="3087"/>
      <c r="I152" s="3087"/>
      <c r="J152" s="3087"/>
      <c r="K152" s="3087"/>
      <c r="L152" s="3087"/>
      <c r="M152" s="3087"/>
      <c r="N152" s="3087"/>
      <c r="O152" s="3087"/>
      <c r="P152" s="3087"/>
      <c r="Q152" s="3087"/>
      <c r="R152" s="3087"/>
      <c r="S152" s="3087"/>
      <c r="T152" s="3087"/>
      <c r="U152" s="3087"/>
      <c r="V152" s="3087"/>
      <c r="W152" s="3087"/>
      <c r="X152" s="3087"/>
      <c r="Y152" s="3087"/>
      <c r="Z152" s="3088"/>
    </row>
    <row r="153" spans="1:26">
      <c r="A153" s="3096"/>
      <c r="B153" s="3087"/>
      <c r="C153" s="3087"/>
      <c r="D153" s="3087"/>
      <c r="E153" s="3087"/>
      <c r="F153" s="3087"/>
      <c r="G153" s="3087"/>
      <c r="H153" s="3087"/>
      <c r="I153" s="3087"/>
      <c r="J153" s="3087"/>
      <c r="K153" s="3087"/>
      <c r="L153" s="3087"/>
      <c r="M153" s="3087"/>
      <c r="N153" s="3087"/>
      <c r="O153" s="3087"/>
      <c r="P153" s="3087"/>
      <c r="Q153" s="3087"/>
      <c r="R153" s="3087"/>
      <c r="S153" s="3087"/>
      <c r="T153" s="3087"/>
      <c r="U153" s="3087"/>
      <c r="V153" s="3087"/>
      <c r="W153" s="3087"/>
      <c r="X153" s="3087"/>
      <c r="Y153" s="3087"/>
      <c r="Z153" s="3088"/>
    </row>
    <row r="154" spans="1:26">
      <c r="A154" s="3096"/>
      <c r="B154" s="3087"/>
      <c r="C154" s="3087"/>
      <c r="D154" s="3087"/>
      <c r="E154" s="3087"/>
      <c r="F154" s="3087"/>
      <c r="G154" s="3087"/>
      <c r="H154" s="3087"/>
      <c r="I154" s="3087"/>
      <c r="J154" s="3087"/>
      <c r="K154" s="3087"/>
      <c r="L154" s="3087"/>
      <c r="M154" s="3087"/>
      <c r="N154" s="3087"/>
      <c r="O154" s="3087"/>
      <c r="P154" s="3087"/>
      <c r="Q154" s="3087"/>
      <c r="R154" s="3087"/>
      <c r="S154" s="3087"/>
      <c r="T154" s="3087"/>
      <c r="U154" s="3087"/>
      <c r="V154" s="3087"/>
      <c r="W154" s="3087"/>
      <c r="X154" s="3087"/>
      <c r="Y154" s="3087"/>
      <c r="Z154" s="3088"/>
    </row>
    <row r="155" spans="1:26">
      <c r="A155" s="3096"/>
      <c r="B155" s="3087"/>
      <c r="C155" s="3087"/>
      <c r="D155" s="3087"/>
      <c r="E155" s="3087"/>
      <c r="F155" s="3087"/>
      <c r="G155" s="3087"/>
      <c r="H155" s="3087"/>
      <c r="I155" s="3087"/>
      <c r="J155" s="3087"/>
      <c r="K155" s="3087"/>
      <c r="L155" s="3087"/>
      <c r="M155" s="3087"/>
      <c r="N155" s="3087"/>
      <c r="O155" s="3087"/>
      <c r="P155" s="3087"/>
      <c r="Q155" s="3087"/>
      <c r="R155" s="3087"/>
      <c r="S155" s="3087"/>
      <c r="T155" s="3087"/>
      <c r="U155" s="3087"/>
      <c r="V155" s="3087"/>
      <c r="W155" s="3087"/>
      <c r="X155" s="3087"/>
      <c r="Y155" s="3087"/>
      <c r="Z155" s="3088"/>
    </row>
    <row r="156" spans="1:26">
      <c r="A156" s="3096"/>
      <c r="B156" s="3087"/>
      <c r="C156" s="3087"/>
      <c r="D156" s="3087"/>
      <c r="E156" s="3087"/>
      <c r="F156" s="3087"/>
      <c r="G156" s="3087"/>
      <c r="H156" s="3087"/>
      <c r="I156" s="3087"/>
      <c r="J156" s="3087"/>
      <c r="K156" s="3087"/>
      <c r="L156" s="3087"/>
      <c r="M156" s="3087"/>
      <c r="N156" s="3087"/>
      <c r="O156" s="3087"/>
      <c r="P156" s="3087"/>
      <c r="Q156" s="3087"/>
      <c r="R156" s="3087"/>
      <c r="S156" s="3087"/>
      <c r="T156" s="3087"/>
      <c r="U156" s="3087"/>
      <c r="V156" s="3087"/>
      <c r="W156" s="3087"/>
      <c r="X156" s="3087"/>
      <c r="Y156" s="3087"/>
      <c r="Z156" s="3088"/>
    </row>
    <row r="157" spans="1:26">
      <c r="A157" s="3096"/>
      <c r="B157" s="3087"/>
      <c r="C157" s="3087"/>
      <c r="D157" s="3087"/>
      <c r="E157" s="3087"/>
      <c r="F157" s="3087"/>
      <c r="G157" s="3087"/>
      <c r="H157" s="3087"/>
      <c r="I157" s="3087"/>
      <c r="J157" s="3087"/>
      <c r="K157" s="3087"/>
      <c r="L157" s="3087"/>
      <c r="M157" s="3087"/>
      <c r="N157" s="3087"/>
      <c r="O157" s="3087"/>
      <c r="P157" s="3087"/>
      <c r="Q157" s="3087"/>
      <c r="R157" s="3087"/>
      <c r="S157" s="3087"/>
      <c r="T157" s="3087"/>
      <c r="U157" s="3087"/>
      <c r="V157" s="3087"/>
      <c r="W157" s="3087"/>
      <c r="X157" s="3087"/>
      <c r="Y157" s="3087"/>
      <c r="Z157" s="3088"/>
    </row>
    <row r="158" spans="1:26">
      <c r="A158" s="3096"/>
      <c r="B158" s="3087"/>
      <c r="C158" s="3087"/>
      <c r="D158" s="3087"/>
      <c r="E158" s="3087"/>
      <c r="F158" s="3087"/>
      <c r="G158" s="3087"/>
      <c r="H158" s="3087"/>
      <c r="I158" s="3087"/>
      <c r="J158" s="3087"/>
      <c r="K158" s="3087"/>
      <c r="L158" s="3087"/>
      <c r="M158" s="3087"/>
      <c r="N158" s="3087"/>
      <c r="O158" s="3087"/>
      <c r="P158" s="3087"/>
      <c r="Q158" s="3087"/>
      <c r="R158" s="3087"/>
      <c r="S158" s="3087"/>
      <c r="T158" s="3087"/>
      <c r="U158" s="3087"/>
      <c r="V158" s="3087"/>
      <c r="W158" s="3087"/>
      <c r="X158" s="3087"/>
      <c r="Y158" s="3087"/>
      <c r="Z158" s="3088"/>
    </row>
    <row r="159" spans="1:26">
      <c r="A159" s="3096"/>
      <c r="B159" s="3087"/>
      <c r="C159" s="3087"/>
      <c r="D159" s="3087"/>
      <c r="E159" s="3087"/>
      <c r="F159" s="3087"/>
      <c r="G159" s="3087"/>
      <c r="H159" s="3087"/>
      <c r="I159" s="3087"/>
      <c r="J159" s="3087"/>
      <c r="K159" s="3087"/>
      <c r="L159" s="3087"/>
      <c r="M159" s="3087"/>
      <c r="N159" s="3087"/>
      <c r="O159" s="3087"/>
      <c r="P159" s="3087"/>
      <c r="Q159" s="3087"/>
      <c r="R159" s="3087"/>
      <c r="S159" s="3087"/>
      <c r="T159" s="3087"/>
      <c r="U159" s="3087"/>
      <c r="V159" s="3087"/>
      <c r="W159" s="3087"/>
      <c r="X159" s="3087"/>
      <c r="Y159" s="3087"/>
      <c r="Z159" s="3088"/>
    </row>
    <row r="160" spans="1:26">
      <c r="A160" s="3096"/>
      <c r="B160" s="3087"/>
      <c r="C160" s="3087"/>
      <c r="D160" s="3087"/>
      <c r="E160" s="3087"/>
      <c r="F160" s="3087"/>
      <c r="G160" s="3087"/>
      <c r="H160" s="3087"/>
      <c r="I160" s="3087"/>
      <c r="J160" s="3087"/>
      <c r="K160" s="3087"/>
      <c r="L160" s="3087"/>
      <c r="M160" s="3087"/>
      <c r="N160" s="3087"/>
      <c r="O160" s="3087"/>
      <c r="P160" s="3087"/>
      <c r="Q160" s="3087"/>
      <c r="R160" s="3087"/>
      <c r="S160" s="3087"/>
      <c r="T160" s="3087"/>
      <c r="U160" s="3087"/>
      <c r="V160" s="3087"/>
      <c r="W160" s="3087"/>
      <c r="X160" s="3087"/>
      <c r="Y160" s="3087"/>
      <c r="Z160" s="3088"/>
    </row>
    <row r="161" spans="1:26">
      <c r="A161" s="3096"/>
      <c r="B161" s="3087"/>
      <c r="C161" s="3087"/>
      <c r="D161" s="3087"/>
      <c r="E161" s="3087"/>
      <c r="F161" s="3087"/>
      <c r="G161" s="3087"/>
      <c r="H161" s="3087"/>
      <c r="I161" s="3087"/>
      <c r="J161" s="3087"/>
      <c r="K161" s="3087"/>
      <c r="L161" s="3087"/>
      <c r="M161" s="3087"/>
      <c r="N161" s="3087"/>
      <c r="O161" s="3087"/>
      <c r="P161" s="3087"/>
      <c r="Q161" s="3087"/>
      <c r="R161" s="3087"/>
      <c r="S161" s="3087"/>
      <c r="T161" s="3087"/>
      <c r="U161" s="3087"/>
      <c r="V161" s="3087"/>
      <c r="W161" s="3087"/>
      <c r="X161" s="3087"/>
      <c r="Y161" s="3087"/>
      <c r="Z161" s="3088"/>
    </row>
    <row r="162" spans="1:26">
      <c r="A162" s="3096"/>
      <c r="B162" s="3087"/>
      <c r="C162" s="3087"/>
      <c r="D162" s="3087"/>
      <c r="E162" s="3087"/>
      <c r="F162" s="3087"/>
      <c r="G162" s="3087"/>
      <c r="H162" s="3087"/>
      <c r="I162" s="3087"/>
      <c r="J162" s="3087"/>
      <c r="K162" s="3087"/>
      <c r="L162" s="3087"/>
      <c r="M162" s="3087"/>
      <c r="N162" s="3087"/>
      <c r="O162" s="3087"/>
      <c r="P162" s="3087"/>
      <c r="Q162" s="3087"/>
      <c r="R162" s="3087"/>
      <c r="S162" s="3087"/>
      <c r="T162" s="3087"/>
      <c r="U162" s="3087"/>
      <c r="V162" s="3087"/>
      <c r="W162" s="3087"/>
      <c r="X162" s="3087"/>
      <c r="Y162" s="3087"/>
      <c r="Z162" s="3088"/>
    </row>
    <row r="163" spans="1:26">
      <c r="A163" s="3096"/>
      <c r="B163" s="3087"/>
      <c r="C163" s="3087"/>
      <c r="D163" s="3087"/>
      <c r="E163" s="3087"/>
      <c r="F163" s="3087"/>
      <c r="G163" s="3087"/>
      <c r="H163" s="3087"/>
      <c r="I163" s="3087"/>
      <c r="J163" s="3087"/>
      <c r="K163" s="3087"/>
      <c r="L163" s="3087"/>
      <c r="M163" s="3087"/>
      <c r="N163" s="3087"/>
      <c r="O163" s="3087"/>
      <c r="P163" s="3087"/>
      <c r="Q163" s="3087"/>
      <c r="R163" s="3087"/>
      <c r="S163" s="3087"/>
      <c r="T163" s="3087"/>
      <c r="U163" s="3087"/>
      <c r="V163" s="3087"/>
      <c r="W163" s="3087"/>
      <c r="X163" s="3087"/>
      <c r="Y163" s="3087"/>
      <c r="Z163" s="3088"/>
    </row>
    <row r="164" spans="1:26">
      <c r="A164" s="3096"/>
      <c r="B164" s="3087"/>
      <c r="C164" s="3087"/>
      <c r="D164" s="3087"/>
      <c r="E164" s="3087"/>
      <c r="F164" s="3087"/>
      <c r="G164" s="3087"/>
      <c r="H164" s="3087"/>
      <c r="I164" s="3087"/>
      <c r="J164" s="3087"/>
      <c r="K164" s="3087"/>
      <c r="L164" s="3087"/>
      <c r="M164" s="3087"/>
      <c r="N164" s="3087"/>
      <c r="O164" s="3087"/>
      <c r="P164" s="3087"/>
      <c r="Q164" s="3087"/>
      <c r="R164" s="3087"/>
      <c r="S164" s="3087"/>
      <c r="T164" s="3087"/>
      <c r="U164" s="3087"/>
      <c r="V164" s="3087"/>
      <c r="W164" s="3087"/>
      <c r="X164" s="3087"/>
      <c r="Y164" s="3087"/>
      <c r="Z164" s="3088"/>
    </row>
    <row r="165" spans="1:26">
      <c r="A165" s="3096"/>
      <c r="B165" s="3087"/>
      <c r="C165" s="3087"/>
      <c r="D165" s="3087"/>
      <c r="E165" s="3087"/>
      <c r="F165" s="3087"/>
      <c r="G165" s="3087"/>
      <c r="H165" s="3087"/>
      <c r="I165" s="3087"/>
      <c r="J165" s="3087"/>
      <c r="K165" s="3087"/>
      <c r="L165" s="3087"/>
      <c r="M165" s="3087"/>
      <c r="N165" s="3087"/>
      <c r="O165" s="3087"/>
      <c r="P165" s="3087"/>
      <c r="Q165" s="3087"/>
      <c r="R165" s="3087"/>
      <c r="S165" s="3087"/>
      <c r="T165" s="3087"/>
      <c r="U165" s="3087"/>
      <c r="V165" s="3087"/>
      <c r="W165" s="3087"/>
      <c r="X165" s="3087"/>
      <c r="Y165" s="3087"/>
      <c r="Z165" s="3088"/>
    </row>
    <row r="166" spans="1:26">
      <c r="A166" s="3096"/>
      <c r="B166" s="3087"/>
      <c r="C166" s="3087"/>
      <c r="D166" s="3087"/>
      <c r="E166" s="3087"/>
      <c r="F166" s="3087"/>
      <c r="G166" s="3087"/>
      <c r="H166" s="3087"/>
      <c r="I166" s="3087"/>
      <c r="J166" s="3087"/>
      <c r="K166" s="3087"/>
      <c r="L166" s="3087"/>
      <c r="M166" s="3087"/>
      <c r="N166" s="3087"/>
      <c r="O166" s="3087"/>
      <c r="P166" s="3087"/>
      <c r="Q166" s="3087"/>
      <c r="R166" s="3087"/>
      <c r="S166" s="3087"/>
      <c r="T166" s="3087"/>
      <c r="U166" s="3087"/>
      <c r="V166" s="3087"/>
      <c r="W166" s="3087"/>
      <c r="X166" s="3087"/>
      <c r="Y166" s="3087"/>
      <c r="Z166" s="3088"/>
    </row>
    <row r="167" spans="1:26">
      <c r="A167" s="3096"/>
      <c r="B167" s="3087"/>
      <c r="C167" s="3087"/>
      <c r="D167" s="3087"/>
      <c r="E167" s="3087"/>
      <c r="F167" s="3087"/>
      <c r="G167" s="3087"/>
      <c r="H167" s="3087"/>
      <c r="I167" s="3087"/>
      <c r="J167" s="3087"/>
      <c r="K167" s="3087"/>
      <c r="L167" s="3087"/>
      <c r="M167" s="3087"/>
      <c r="N167" s="3087"/>
      <c r="O167" s="3087"/>
      <c r="P167" s="3087"/>
      <c r="Q167" s="3087"/>
      <c r="R167" s="3087"/>
      <c r="S167" s="3087"/>
      <c r="T167" s="3087"/>
      <c r="U167" s="3087"/>
      <c r="V167" s="3087"/>
      <c r="W167" s="3087"/>
      <c r="X167" s="3087"/>
      <c r="Y167" s="3087"/>
      <c r="Z167" s="3088"/>
    </row>
    <row r="168" spans="1:26">
      <c r="A168" s="3096"/>
      <c r="B168" s="3087"/>
      <c r="C168" s="3087"/>
      <c r="D168" s="3087"/>
      <c r="E168" s="3087"/>
      <c r="F168" s="3087"/>
      <c r="G168" s="3087"/>
      <c r="H168" s="3087"/>
      <c r="I168" s="3087"/>
      <c r="J168" s="3087"/>
      <c r="K168" s="3087"/>
      <c r="L168" s="3087"/>
      <c r="M168" s="3087"/>
      <c r="N168" s="3087"/>
      <c r="O168" s="3087"/>
      <c r="P168" s="3087"/>
      <c r="Q168" s="3087"/>
      <c r="R168" s="3087"/>
      <c r="S168" s="3087"/>
      <c r="T168" s="3087"/>
      <c r="U168" s="3087"/>
      <c r="V168" s="3087"/>
      <c r="W168" s="3087"/>
      <c r="X168" s="3087"/>
      <c r="Y168" s="3087"/>
      <c r="Z168" s="3088"/>
    </row>
    <row r="169" spans="1:26">
      <c r="A169" s="3096"/>
      <c r="B169" s="3087"/>
      <c r="C169" s="3087"/>
      <c r="D169" s="3087"/>
      <c r="E169" s="3087"/>
      <c r="F169" s="3087"/>
      <c r="G169" s="3087"/>
      <c r="H169" s="3087"/>
      <c r="I169" s="3087"/>
      <c r="J169" s="3087"/>
      <c r="K169" s="3087"/>
      <c r="L169" s="3087"/>
      <c r="M169" s="3087"/>
      <c r="N169" s="3087"/>
      <c r="O169" s="3087"/>
      <c r="P169" s="3087"/>
      <c r="Q169" s="3087"/>
      <c r="R169" s="3087"/>
      <c r="S169" s="3087"/>
      <c r="T169" s="3087"/>
      <c r="U169" s="3087"/>
      <c r="V169" s="3087"/>
      <c r="W169" s="3087"/>
      <c r="X169" s="3087"/>
      <c r="Y169" s="3087"/>
      <c r="Z169" s="3088"/>
    </row>
    <row r="170" spans="1:26">
      <c r="A170" s="3096"/>
      <c r="B170" s="3087"/>
      <c r="C170" s="3087"/>
      <c r="D170" s="3087"/>
      <c r="E170" s="3087"/>
      <c r="F170" s="3087"/>
      <c r="G170" s="3087"/>
      <c r="H170" s="3087"/>
      <c r="I170" s="3087"/>
      <c r="J170" s="3087"/>
      <c r="K170" s="3087"/>
      <c r="L170" s="3087"/>
      <c r="M170" s="3087"/>
      <c r="N170" s="3087"/>
      <c r="O170" s="3087"/>
      <c r="P170" s="3087"/>
      <c r="Q170" s="3087"/>
      <c r="R170" s="3087"/>
      <c r="S170" s="3087"/>
      <c r="T170" s="3087"/>
      <c r="U170" s="3087"/>
      <c r="V170" s="3087"/>
      <c r="W170" s="3087"/>
      <c r="X170" s="3087"/>
      <c r="Y170" s="3087"/>
      <c r="Z170" s="3088"/>
    </row>
    <row r="171" spans="1:26">
      <c r="A171" s="3096"/>
      <c r="B171" s="3087"/>
      <c r="C171" s="3087"/>
      <c r="D171" s="3087"/>
      <c r="E171" s="3087"/>
      <c r="F171" s="3087"/>
      <c r="G171" s="3087"/>
      <c r="H171" s="3087"/>
      <c r="I171" s="3087"/>
      <c r="J171" s="3087"/>
      <c r="K171" s="3087"/>
      <c r="L171" s="3087"/>
      <c r="M171" s="3087"/>
      <c r="N171" s="3087"/>
      <c r="O171" s="3087"/>
      <c r="P171" s="3087"/>
      <c r="Q171" s="3087"/>
      <c r="R171" s="3087"/>
      <c r="S171" s="3087"/>
      <c r="T171" s="3087"/>
      <c r="U171" s="3087"/>
      <c r="V171" s="3087"/>
      <c r="W171" s="3087"/>
      <c r="X171" s="3087"/>
      <c r="Y171" s="3087"/>
      <c r="Z171" s="3088"/>
    </row>
    <row r="172" spans="1:26">
      <c r="A172" s="3096"/>
      <c r="B172" s="3087"/>
      <c r="C172" s="3087"/>
      <c r="D172" s="3087"/>
      <c r="E172" s="3087"/>
      <c r="F172" s="3087"/>
      <c r="G172" s="3087"/>
      <c r="H172" s="3087"/>
      <c r="I172" s="3087"/>
      <c r="J172" s="3087"/>
      <c r="K172" s="3087"/>
      <c r="L172" s="3087"/>
      <c r="M172" s="3087"/>
      <c r="N172" s="3087"/>
      <c r="O172" s="3087"/>
      <c r="P172" s="3087"/>
      <c r="Q172" s="3087"/>
      <c r="R172" s="3087"/>
      <c r="S172" s="3087"/>
      <c r="T172" s="3087"/>
      <c r="U172" s="3087"/>
      <c r="V172" s="3087"/>
      <c r="W172" s="3087"/>
      <c r="X172" s="3087"/>
      <c r="Y172" s="3087"/>
      <c r="Z172" s="3088"/>
    </row>
    <row r="173" spans="1:26">
      <c r="A173" s="3096"/>
      <c r="B173" s="3087"/>
      <c r="C173" s="3087"/>
      <c r="D173" s="3087"/>
      <c r="E173" s="3087"/>
      <c r="F173" s="3087"/>
      <c r="G173" s="3087"/>
      <c r="H173" s="3087"/>
      <c r="I173" s="3087"/>
      <c r="J173" s="3087"/>
      <c r="K173" s="3087"/>
      <c r="L173" s="3087"/>
      <c r="M173" s="3087"/>
      <c r="N173" s="3087"/>
      <c r="O173" s="3087"/>
      <c r="P173" s="3087"/>
      <c r="Q173" s="3087"/>
      <c r="R173" s="3087"/>
      <c r="S173" s="3087"/>
      <c r="T173" s="3087"/>
      <c r="U173" s="3087"/>
      <c r="V173" s="3087"/>
      <c r="W173" s="3087"/>
      <c r="X173" s="3087"/>
      <c r="Y173" s="3087"/>
      <c r="Z173" s="3088"/>
    </row>
    <row r="174" spans="1:26">
      <c r="A174" s="3096"/>
      <c r="B174" s="3087"/>
      <c r="C174" s="3087"/>
      <c r="D174" s="3087"/>
      <c r="E174" s="3087"/>
      <c r="F174" s="3087"/>
      <c r="G174" s="3087"/>
      <c r="H174" s="3087"/>
      <c r="I174" s="3087"/>
      <c r="J174" s="3087"/>
      <c r="K174" s="3087"/>
      <c r="L174" s="3087"/>
      <c r="M174" s="3087"/>
      <c r="N174" s="3087"/>
      <c r="O174" s="3087"/>
      <c r="P174" s="3087"/>
      <c r="Q174" s="3087"/>
      <c r="R174" s="3087"/>
      <c r="S174" s="3087"/>
      <c r="T174" s="3087"/>
      <c r="U174" s="3087"/>
      <c r="V174" s="3087"/>
      <c r="W174" s="3087"/>
      <c r="X174" s="3087"/>
      <c r="Y174" s="3087"/>
      <c r="Z174" s="3088"/>
    </row>
    <row r="175" spans="1:26">
      <c r="A175" s="3096"/>
      <c r="B175" s="3087"/>
      <c r="C175" s="3087"/>
      <c r="D175" s="3087"/>
      <c r="E175" s="3087"/>
      <c r="F175" s="3087"/>
      <c r="G175" s="3087"/>
      <c r="H175" s="3087"/>
      <c r="I175" s="3087"/>
      <c r="J175" s="3087"/>
      <c r="K175" s="3087"/>
      <c r="L175" s="3087"/>
      <c r="M175" s="3087"/>
      <c r="N175" s="3087"/>
      <c r="O175" s="3087"/>
      <c r="P175" s="3087"/>
      <c r="Q175" s="3087"/>
      <c r="R175" s="3087"/>
      <c r="S175" s="3087"/>
      <c r="T175" s="3087"/>
      <c r="U175" s="3087"/>
      <c r="V175" s="3087"/>
      <c r="W175" s="3087"/>
      <c r="X175" s="3087"/>
      <c r="Y175" s="3087"/>
      <c r="Z175" s="3088"/>
    </row>
    <row r="176" spans="1:26">
      <c r="A176" s="3096"/>
      <c r="B176" s="3087"/>
      <c r="C176" s="3087"/>
      <c r="D176" s="3087"/>
      <c r="E176" s="3087"/>
      <c r="F176" s="3087"/>
      <c r="G176" s="3087"/>
      <c r="H176" s="3087"/>
      <c r="I176" s="3087"/>
      <c r="J176" s="3087"/>
      <c r="K176" s="3087"/>
      <c r="L176" s="3087"/>
      <c r="M176" s="3087"/>
      <c r="N176" s="3087"/>
      <c r="O176" s="3087"/>
      <c r="P176" s="3087"/>
      <c r="Q176" s="3087"/>
      <c r="R176" s="3087"/>
      <c r="S176" s="3087"/>
      <c r="T176" s="3087"/>
      <c r="U176" s="3087"/>
      <c r="V176" s="3087"/>
      <c r="W176" s="3087"/>
      <c r="X176" s="3087"/>
      <c r="Y176" s="3087"/>
      <c r="Z176" s="3088"/>
    </row>
    <row r="177" spans="1:26">
      <c r="A177" s="3096"/>
      <c r="B177" s="3087"/>
      <c r="C177" s="3087"/>
      <c r="D177" s="3087"/>
      <c r="E177" s="3087"/>
      <c r="F177" s="3087"/>
      <c r="G177" s="3087"/>
      <c r="H177" s="3087"/>
      <c r="I177" s="3087"/>
      <c r="J177" s="3087"/>
      <c r="K177" s="3087"/>
      <c r="L177" s="3087"/>
      <c r="M177" s="3087"/>
      <c r="N177" s="3087"/>
      <c r="O177" s="3087"/>
      <c r="P177" s="3087"/>
      <c r="Q177" s="3087"/>
      <c r="R177" s="3087"/>
      <c r="S177" s="3087"/>
      <c r="T177" s="3087"/>
      <c r="U177" s="3087"/>
      <c r="V177" s="3087"/>
      <c r="W177" s="3087"/>
      <c r="X177" s="3087"/>
      <c r="Y177" s="3087"/>
      <c r="Z177" s="3088"/>
    </row>
    <row r="178" spans="1:26">
      <c r="A178" s="3096"/>
      <c r="B178" s="3087"/>
      <c r="C178" s="3087"/>
      <c r="D178" s="3087"/>
      <c r="E178" s="3087"/>
      <c r="F178" s="3087"/>
      <c r="G178" s="3087"/>
      <c r="H178" s="3087"/>
      <c r="I178" s="3087"/>
      <c r="J178" s="3087"/>
      <c r="K178" s="3087"/>
      <c r="L178" s="3087"/>
      <c r="M178" s="3087"/>
      <c r="N178" s="3087"/>
      <c r="O178" s="3087"/>
      <c r="P178" s="3087"/>
      <c r="Q178" s="3087"/>
      <c r="R178" s="3087"/>
      <c r="S178" s="3087"/>
      <c r="T178" s="3087"/>
      <c r="U178" s="3087"/>
      <c r="V178" s="3087"/>
      <c r="W178" s="3087"/>
      <c r="X178" s="3087"/>
      <c r="Y178" s="3087"/>
      <c r="Z178" s="3088"/>
    </row>
    <row r="179" spans="1:26">
      <c r="A179" s="3096"/>
      <c r="B179" s="3087"/>
      <c r="C179" s="3087"/>
      <c r="D179" s="3087"/>
      <c r="E179" s="3087"/>
      <c r="F179" s="3087"/>
      <c r="G179" s="3087"/>
      <c r="H179" s="3087"/>
      <c r="I179" s="3087"/>
      <c r="J179" s="3087"/>
      <c r="K179" s="3087"/>
      <c r="L179" s="3087"/>
      <c r="M179" s="3087"/>
      <c r="N179" s="3087"/>
      <c r="O179" s="3087"/>
      <c r="P179" s="3087"/>
      <c r="Q179" s="3087"/>
      <c r="R179" s="3087"/>
      <c r="S179" s="3087"/>
      <c r="T179" s="3087"/>
      <c r="U179" s="3087"/>
      <c r="V179" s="3087"/>
      <c r="W179" s="3087"/>
      <c r="X179" s="3087"/>
      <c r="Y179" s="3087"/>
      <c r="Z179" s="3088"/>
    </row>
    <row r="180" spans="1:26">
      <c r="A180" s="3096"/>
      <c r="B180" s="3087"/>
      <c r="C180" s="3087"/>
      <c r="D180" s="3087"/>
      <c r="E180" s="3087"/>
      <c r="F180" s="3087"/>
      <c r="G180" s="3087"/>
      <c r="H180" s="3087"/>
      <c r="I180" s="3087"/>
      <c r="J180" s="3087"/>
      <c r="K180" s="3087"/>
      <c r="L180" s="3087"/>
      <c r="M180" s="3087"/>
      <c r="N180" s="3087"/>
      <c r="O180" s="3087"/>
      <c r="P180" s="3087"/>
      <c r="Q180" s="3087"/>
      <c r="R180" s="3087"/>
      <c r="S180" s="3087"/>
      <c r="T180" s="3087"/>
      <c r="U180" s="3087"/>
      <c r="V180" s="3087"/>
      <c r="W180" s="3087"/>
      <c r="X180" s="3087"/>
      <c r="Y180" s="3087"/>
      <c r="Z180" s="3088"/>
    </row>
    <row r="181" spans="1:26">
      <c r="A181" s="3096"/>
      <c r="B181" s="3087"/>
      <c r="C181" s="3087"/>
      <c r="D181" s="3087"/>
      <c r="E181" s="3087"/>
      <c r="F181" s="3087"/>
      <c r="G181" s="3087"/>
      <c r="H181" s="3087"/>
      <c r="I181" s="3087"/>
      <c r="J181" s="3087"/>
      <c r="K181" s="3087"/>
      <c r="L181" s="3087"/>
      <c r="M181" s="3087"/>
      <c r="N181" s="3087"/>
      <c r="O181" s="3087"/>
      <c r="P181" s="3087"/>
      <c r="Q181" s="3087"/>
      <c r="R181" s="3087"/>
      <c r="S181" s="3087"/>
      <c r="T181" s="3087"/>
      <c r="U181" s="3087"/>
      <c r="V181" s="3087"/>
      <c r="W181" s="3087"/>
      <c r="X181" s="3087"/>
      <c r="Y181" s="3087"/>
      <c r="Z181" s="3088"/>
    </row>
    <row r="182" spans="1:26">
      <c r="A182" s="3096"/>
      <c r="B182" s="3087"/>
      <c r="C182" s="3087"/>
      <c r="D182" s="3087"/>
      <c r="E182" s="3087"/>
      <c r="F182" s="3087"/>
      <c r="G182" s="3087"/>
      <c r="H182" s="3087"/>
      <c r="I182" s="3087"/>
      <c r="J182" s="3087"/>
      <c r="K182" s="3087"/>
      <c r="L182" s="3087"/>
      <c r="M182" s="3087"/>
      <c r="N182" s="3087"/>
      <c r="O182" s="3087"/>
      <c r="P182" s="3087"/>
      <c r="Q182" s="3087"/>
      <c r="R182" s="3087"/>
      <c r="S182" s="3087"/>
      <c r="T182" s="3087"/>
      <c r="U182" s="3087"/>
      <c r="V182" s="3087"/>
      <c r="W182" s="3087"/>
      <c r="X182" s="3087"/>
      <c r="Y182" s="3087"/>
      <c r="Z182" s="3088"/>
    </row>
    <row r="183" spans="1:26">
      <c r="A183" s="3096"/>
      <c r="B183" s="3087"/>
      <c r="C183" s="3087"/>
      <c r="D183" s="3087"/>
      <c r="E183" s="3087"/>
      <c r="F183" s="3087"/>
      <c r="G183" s="3087"/>
      <c r="H183" s="3087"/>
      <c r="I183" s="3087"/>
      <c r="J183" s="3087"/>
      <c r="K183" s="3087"/>
      <c r="L183" s="3087"/>
      <c r="M183" s="3087"/>
      <c r="N183" s="3087"/>
      <c r="O183" s="3087"/>
      <c r="P183" s="3087"/>
      <c r="Q183" s="3087"/>
      <c r="R183" s="3087"/>
      <c r="S183" s="3087"/>
      <c r="T183" s="3087"/>
      <c r="U183" s="3087"/>
      <c r="V183" s="3087"/>
      <c r="W183" s="3087"/>
      <c r="X183" s="3087"/>
      <c r="Y183" s="3087"/>
      <c r="Z183" s="3088"/>
    </row>
    <row r="184" spans="1:26">
      <c r="A184" s="3096"/>
      <c r="B184" s="3087"/>
      <c r="C184" s="3087"/>
      <c r="D184" s="3087"/>
      <c r="E184" s="3087"/>
      <c r="F184" s="3087"/>
      <c r="G184" s="3087"/>
      <c r="H184" s="3087"/>
      <c r="I184" s="3087"/>
      <c r="J184" s="3087"/>
      <c r="K184" s="3087"/>
      <c r="L184" s="3087"/>
      <c r="M184" s="3087"/>
      <c r="N184" s="3087"/>
      <c r="O184" s="3087"/>
      <c r="P184" s="3087"/>
      <c r="Q184" s="3087"/>
      <c r="R184" s="3087"/>
      <c r="S184" s="3087"/>
      <c r="T184" s="3087"/>
      <c r="U184" s="3087"/>
      <c r="V184" s="3087"/>
      <c r="W184" s="3087"/>
      <c r="X184" s="3087"/>
      <c r="Y184" s="3087"/>
      <c r="Z184" s="3088"/>
    </row>
    <row r="185" spans="1:26">
      <c r="A185" s="3096"/>
      <c r="B185" s="3087"/>
      <c r="C185" s="3087"/>
      <c r="D185" s="3087"/>
      <c r="E185" s="3087"/>
      <c r="F185" s="3087"/>
      <c r="G185" s="3087"/>
      <c r="H185" s="3087"/>
      <c r="I185" s="3087"/>
      <c r="J185" s="3087"/>
      <c r="K185" s="3087"/>
      <c r="L185" s="3087"/>
      <c r="M185" s="3087"/>
      <c r="N185" s="3087"/>
      <c r="O185" s="3087"/>
      <c r="P185" s="3087"/>
      <c r="Q185" s="3087"/>
      <c r="R185" s="3087"/>
      <c r="S185" s="3087"/>
      <c r="T185" s="3087"/>
      <c r="U185" s="3087"/>
      <c r="V185" s="3087"/>
      <c r="W185" s="3087"/>
      <c r="X185" s="3087"/>
      <c r="Y185" s="3087"/>
      <c r="Z185" s="3088"/>
    </row>
    <row r="186" spans="1:26">
      <c r="A186" s="3096"/>
      <c r="B186" s="3087"/>
      <c r="C186" s="3087"/>
      <c r="D186" s="3087"/>
      <c r="E186" s="3087"/>
      <c r="F186" s="3087"/>
      <c r="G186" s="3087"/>
      <c r="H186" s="3087"/>
      <c r="I186" s="3087"/>
      <c r="J186" s="3087"/>
      <c r="K186" s="3087"/>
      <c r="L186" s="3087"/>
      <c r="M186" s="3087"/>
      <c r="N186" s="3087"/>
      <c r="O186" s="3087"/>
      <c r="P186" s="3087"/>
      <c r="Q186" s="3087"/>
      <c r="R186" s="3087"/>
      <c r="S186" s="3087"/>
      <c r="T186" s="3087"/>
      <c r="U186" s="3087"/>
      <c r="V186" s="3087"/>
      <c r="W186" s="3087"/>
      <c r="X186" s="3087"/>
      <c r="Y186" s="3087"/>
      <c r="Z186" s="3088"/>
    </row>
    <row r="187" spans="1:26">
      <c r="A187" s="3096"/>
      <c r="B187" s="3087"/>
      <c r="C187" s="3087"/>
      <c r="D187" s="3087"/>
      <c r="E187" s="3087"/>
      <c r="F187" s="3087"/>
      <c r="G187" s="3087"/>
      <c r="H187" s="3087"/>
      <c r="I187" s="3087"/>
      <c r="J187" s="3087"/>
      <c r="K187" s="3087"/>
      <c r="L187" s="3087"/>
      <c r="M187" s="3087"/>
      <c r="N187" s="3087"/>
      <c r="O187" s="3087"/>
      <c r="P187" s="3087"/>
      <c r="Q187" s="3087"/>
      <c r="R187" s="3087"/>
      <c r="S187" s="3087"/>
      <c r="T187" s="3087"/>
      <c r="U187" s="3087"/>
      <c r="V187" s="3087"/>
      <c r="W187" s="3087"/>
      <c r="X187" s="3087"/>
      <c r="Y187" s="3087"/>
      <c r="Z187" s="3088"/>
    </row>
    <row r="188" spans="1:26">
      <c r="A188" s="3096"/>
      <c r="B188" s="3087"/>
      <c r="C188" s="3087"/>
      <c r="D188" s="3087"/>
      <c r="E188" s="3087"/>
      <c r="F188" s="3087"/>
      <c r="G188" s="3087"/>
      <c r="H188" s="3087"/>
      <c r="I188" s="3087"/>
      <c r="J188" s="3087"/>
      <c r="K188" s="3087"/>
      <c r="L188" s="3087"/>
      <c r="M188" s="3087"/>
      <c r="N188" s="3087"/>
      <c r="O188" s="3087"/>
      <c r="P188" s="3087"/>
      <c r="Q188" s="3087"/>
      <c r="R188" s="3087"/>
      <c r="S188" s="3087"/>
      <c r="T188" s="3087"/>
      <c r="U188" s="3087"/>
      <c r="V188" s="3087"/>
      <c r="W188" s="3087"/>
      <c r="X188" s="3087"/>
      <c r="Y188" s="3087"/>
      <c r="Z188" s="3088"/>
    </row>
    <row r="189" spans="1:26">
      <c r="A189" s="3096"/>
      <c r="B189" s="3087"/>
      <c r="C189" s="3087"/>
      <c r="D189" s="3087"/>
      <c r="E189" s="3087"/>
      <c r="F189" s="3087"/>
      <c r="G189" s="3087"/>
      <c r="H189" s="3087"/>
      <c r="I189" s="3087"/>
      <c r="J189" s="3087"/>
      <c r="K189" s="3087"/>
      <c r="L189" s="3087"/>
      <c r="M189" s="3087"/>
      <c r="N189" s="3087"/>
      <c r="O189" s="3087"/>
      <c r="P189" s="3087"/>
      <c r="Q189" s="3087"/>
      <c r="R189" s="3087"/>
      <c r="S189" s="3087"/>
      <c r="T189" s="3087"/>
      <c r="U189" s="3087"/>
      <c r="V189" s="3087"/>
      <c r="W189" s="3087"/>
      <c r="X189" s="3087"/>
      <c r="Y189" s="3087"/>
      <c r="Z189" s="3088"/>
    </row>
    <row r="190" spans="1:26">
      <c r="A190" s="3096"/>
      <c r="B190" s="3087"/>
      <c r="C190" s="3087"/>
      <c r="D190" s="3087"/>
      <c r="E190" s="3087"/>
      <c r="F190" s="3087"/>
      <c r="G190" s="3087"/>
      <c r="H190" s="3087"/>
      <c r="I190" s="3087"/>
      <c r="J190" s="3087"/>
      <c r="K190" s="3087"/>
      <c r="L190" s="3087"/>
      <c r="M190" s="3087"/>
      <c r="N190" s="3087"/>
      <c r="O190" s="3087"/>
      <c r="P190" s="3087"/>
      <c r="Q190" s="3087"/>
      <c r="R190" s="3087"/>
      <c r="S190" s="3087"/>
      <c r="T190" s="3087"/>
      <c r="U190" s="3087"/>
      <c r="V190" s="3087"/>
      <c r="W190" s="3087"/>
      <c r="X190" s="3087"/>
      <c r="Y190" s="3087"/>
      <c r="Z190" s="3088"/>
    </row>
    <row r="191" spans="1:26">
      <c r="A191" s="3096"/>
      <c r="B191" s="3087"/>
      <c r="C191" s="3087"/>
      <c r="D191" s="3087"/>
      <c r="E191" s="3087"/>
      <c r="F191" s="3087"/>
      <c r="G191" s="3087"/>
      <c r="H191" s="3087"/>
      <c r="I191" s="3087"/>
      <c r="J191" s="3087"/>
      <c r="K191" s="3087"/>
      <c r="L191" s="3087"/>
      <c r="M191" s="3087"/>
      <c r="N191" s="3087"/>
      <c r="O191" s="3087"/>
      <c r="P191" s="3087"/>
      <c r="Q191" s="3087"/>
      <c r="R191" s="3087"/>
      <c r="S191" s="3087"/>
      <c r="T191" s="3087"/>
      <c r="U191" s="3087"/>
      <c r="V191" s="3087"/>
      <c r="W191" s="3087"/>
      <c r="X191" s="3087"/>
      <c r="Y191" s="3087"/>
      <c r="Z191" s="3088"/>
    </row>
    <row r="192" spans="1:26">
      <c r="A192" s="3096"/>
      <c r="B192" s="3087"/>
      <c r="C192" s="3087"/>
      <c r="D192" s="3087"/>
      <c r="E192" s="3087"/>
      <c r="F192" s="3087"/>
      <c r="G192" s="3087"/>
      <c r="H192" s="3087"/>
      <c r="I192" s="3087"/>
      <c r="J192" s="3087"/>
      <c r="K192" s="3087"/>
      <c r="L192" s="3087"/>
      <c r="M192" s="3087"/>
      <c r="N192" s="3087"/>
      <c r="O192" s="3087"/>
      <c r="P192" s="3087"/>
      <c r="Q192" s="3087"/>
      <c r="R192" s="3087"/>
      <c r="S192" s="3087"/>
      <c r="T192" s="3087"/>
      <c r="U192" s="3087"/>
      <c r="V192" s="3087"/>
      <c r="W192" s="3087"/>
      <c r="X192" s="3087"/>
      <c r="Y192" s="3087"/>
      <c r="Z192" s="3088"/>
    </row>
    <row r="193" spans="1:26">
      <c r="A193" s="3096"/>
      <c r="B193" s="3087"/>
      <c r="C193" s="3087"/>
      <c r="D193" s="3087"/>
      <c r="E193" s="3087"/>
      <c r="F193" s="3087"/>
      <c r="G193" s="3087"/>
      <c r="H193" s="3087"/>
      <c r="I193" s="3087"/>
      <c r="J193" s="3087"/>
      <c r="K193" s="3087"/>
      <c r="L193" s="3087"/>
      <c r="M193" s="3087"/>
      <c r="N193" s="3087"/>
      <c r="O193" s="3087"/>
      <c r="P193" s="3087"/>
      <c r="Q193" s="3087"/>
      <c r="R193" s="3087"/>
      <c r="S193" s="3087"/>
      <c r="T193" s="3087"/>
      <c r="U193" s="3087"/>
      <c r="V193" s="3087"/>
      <c r="W193" s="3087"/>
      <c r="X193" s="3087"/>
      <c r="Y193" s="3087"/>
      <c r="Z193" s="3088"/>
    </row>
    <row r="194" spans="1:26">
      <c r="A194" s="3096"/>
      <c r="B194" s="3087"/>
      <c r="C194" s="3087"/>
      <c r="D194" s="3087"/>
      <c r="E194" s="3087"/>
      <c r="F194" s="3087"/>
      <c r="G194" s="3087"/>
      <c r="H194" s="3087"/>
      <c r="I194" s="3087"/>
      <c r="J194" s="3087"/>
      <c r="K194" s="3087"/>
      <c r="L194" s="3087"/>
      <c r="M194" s="3087"/>
      <c r="N194" s="3087"/>
      <c r="O194" s="3087"/>
      <c r="P194" s="3087"/>
      <c r="Q194" s="3087"/>
      <c r="R194" s="3087"/>
      <c r="S194" s="3087"/>
      <c r="T194" s="3087"/>
      <c r="U194" s="3087"/>
      <c r="V194" s="3087"/>
      <c r="W194" s="3087"/>
      <c r="X194" s="3087"/>
      <c r="Y194" s="3087"/>
      <c r="Z194" s="3088"/>
    </row>
    <row r="195" spans="1:26">
      <c r="A195" s="3096"/>
      <c r="B195" s="3087"/>
      <c r="C195" s="3087"/>
      <c r="D195" s="3087"/>
      <c r="E195" s="3087"/>
      <c r="F195" s="3087"/>
      <c r="G195" s="3087"/>
      <c r="H195" s="3087"/>
      <c r="I195" s="3087"/>
      <c r="J195" s="3087"/>
      <c r="K195" s="3087"/>
      <c r="L195" s="3087"/>
      <c r="M195" s="3087"/>
      <c r="N195" s="3087"/>
      <c r="O195" s="3087"/>
      <c r="P195" s="3087"/>
      <c r="Q195" s="3087"/>
      <c r="R195" s="3087"/>
      <c r="S195" s="3087"/>
      <c r="T195" s="3087"/>
      <c r="U195" s="3087"/>
      <c r="V195" s="3087"/>
      <c r="W195" s="3087"/>
      <c r="X195" s="3087"/>
      <c r="Y195" s="3087"/>
      <c r="Z195" s="3088"/>
    </row>
    <row r="196" spans="1:26">
      <c r="A196" s="3096"/>
      <c r="B196" s="3087"/>
      <c r="C196" s="3087"/>
      <c r="D196" s="3087"/>
      <c r="E196" s="3087"/>
      <c r="F196" s="3087"/>
      <c r="G196" s="3087"/>
      <c r="H196" s="3087"/>
      <c r="I196" s="3087"/>
      <c r="J196" s="3087"/>
      <c r="K196" s="3087"/>
      <c r="L196" s="3087"/>
      <c r="M196" s="3087"/>
      <c r="N196" s="3087"/>
      <c r="O196" s="3087"/>
      <c r="P196" s="3087"/>
      <c r="Q196" s="3087"/>
      <c r="R196" s="3087"/>
      <c r="S196" s="3087"/>
      <c r="T196" s="3087"/>
      <c r="U196" s="3087"/>
      <c r="V196" s="3087"/>
      <c r="W196" s="3087"/>
      <c r="X196" s="3087"/>
      <c r="Y196" s="3087"/>
      <c r="Z196" s="3088"/>
    </row>
    <row r="197" spans="1:26">
      <c r="A197" s="3096"/>
      <c r="B197" s="3087"/>
      <c r="C197" s="3087"/>
      <c r="D197" s="3087"/>
      <c r="E197" s="3087"/>
      <c r="F197" s="3087"/>
      <c r="G197" s="3087"/>
      <c r="H197" s="3087"/>
      <c r="I197" s="3087"/>
      <c r="J197" s="3087"/>
      <c r="K197" s="3087"/>
      <c r="L197" s="3087"/>
      <c r="M197" s="3087"/>
      <c r="N197" s="3087"/>
      <c r="O197" s="3087"/>
      <c r="P197" s="3087"/>
      <c r="Q197" s="3087"/>
      <c r="R197" s="3087"/>
      <c r="S197" s="3087"/>
      <c r="T197" s="3087"/>
      <c r="U197" s="3087"/>
      <c r="V197" s="3087"/>
      <c r="W197" s="3087"/>
      <c r="X197" s="3087"/>
      <c r="Y197" s="3087"/>
      <c r="Z197" s="3088"/>
    </row>
    <row r="198" spans="1:26">
      <c r="A198" s="3096"/>
      <c r="B198" s="3087"/>
      <c r="C198" s="3087"/>
      <c r="D198" s="3087"/>
      <c r="E198" s="3087"/>
      <c r="F198" s="3087"/>
      <c r="G198" s="3087"/>
      <c r="H198" s="3087"/>
      <c r="I198" s="3087"/>
      <c r="J198" s="3087"/>
      <c r="K198" s="3087"/>
      <c r="L198" s="3087"/>
      <c r="M198" s="3087"/>
      <c r="N198" s="3087"/>
      <c r="O198" s="3087"/>
      <c r="P198" s="3087"/>
      <c r="Q198" s="3087"/>
      <c r="R198" s="3087"/>
      <c r="S198" s="3087"/>
      <c r="T198" s="3087"/>
      <c r="U198" s="3087"/>
      <c r="V198" s="3087"/>
      <c r="W198" s="3087"/>
      <c r="X198" s="3087"/>
      <c r="Y198" s="3087"/>
      <c r="Z198" s="3088"/>
    </row>
    <row r="199" spans="1:26">
      <c r="A199" s="3096"/>
      <c r="B199" s="3087"/>
      <c r="C199" s="3087"/>
      <c r="D199" s="3087"/>
      <c r="E199" s="3087"/>
      <c r="F199" s="3087"/>
      <c r="G199" s="3087"/>
      <c r="H199" s="3087"/>
      <c r="I199" s="3087"/>
      <c r="J199" s="3087"/>
      <c r="K199" s="3087"/>
      <c r="L199" s="3087"/>
      <c r="M199" s="3087"/>
      <c r="N199" s="3087"/>
      <c r="O199" s="3087"/>
      <c r="P199" s="3087"/>
      <c r="Q199" s="3087"/>
      <c r="R199" s="3087"/>
      <c r="S199" s="3087"/>
      <c r="T199" s="3087"/>
      <c r="U199" s="3087"/>
      <c r="V199" s="3087"/>
      <c r="W199" s="3087"/>
      <c r="X199" s="3087"/>
      <c r="Y199" s="3087"/>
      <c r="Z199" s="3088"/>
    </row>
    <row r="200" spans="1:26">
      <c r="A200" s="3096"/>
      <c r="B200" s="3087"/>
      <c r="C200" s="3087"/>
      <c r="D200" s="3087"/>
      <c r="E200" s="3087"/>
      <c r="F200" s="3087"/>
      <c r="G200" s="3087"/>
      <c r="H200" s="3087"/>
      <c r="I200" s="3087"/>
      <c r="J200" s="3087"/>
      <c r="K200" s="3087"/>
      <c r="L200" s="3087"/>
      <c r="M200" s="3087"/>
      <c r="N200" s="3087"/>
      <c r="O200" s="3087"/>
      <c r="P200" s="3087"/>
      <c r="Q200" s="3087"/>
      <c r="R200" s="3087"/>
      <c r="S200" s="3087"/>
      <c r="T200" s="3087"/>
      <c r="U200" s="3087"/>
      <c r="V200" s="3087"/>
      <c r="W200" s="3087"/>
      <c r="X200" s="3087"/>
      <c r="Y200" s="3087"/>
      <c r="Z200" s="3088"/>
    </row>
    <row r="201" spans="1:26">
      <c r="A201" s="3096"/>
      <c r="B201" s="3087"/>
      <c r="C201" s="3087"/>
      <c r="D201" s="3087"/>
      <c r="E201" s="3087"/>
      <c r="F201" s="3087"/>
      <c r="G201" s="3087"/>
      <c r="H201" s="3087"/>
      <c r="I201" s="3087"/>
      <c r="J201" s="3087"/>
      <c r="K201" s="3087"/>
      <c r="L201" s="3087"/>
      <c r="M201" s="3087"/>
      <c r="N201" s="3087"/>
      <c r="O201" s="3087"/>
      <c r="P201" s="3087"/>
      <c r="Q201" s="3087"/>
      <c r="R201" s="3087"/>
      <c r="S201" s="3087"/>
      <c r="T201" s="3087"/>
      <c r="U201" s="3087"/>
      <c r="V201" s="3087"/>
      <c r="W201" s="3087"/>
      <c r="X201" s="3087"/>
      <c r="Y201" s="3087"/>
      <c r="Z201" s="3088"/>
    </row>
    <row r="202" spans="1:26">
      <c r="A202" s="3096"/>
      <c r="B202" s="3087"/>
      <c r="C202" s="3087"/>
      <c r="D202" s="3087"/>
      <c r="E202" s="3087"/>
      <c r="F202" s="3087"/>
      <c r="G202" s="3087"/>
      <c r="H202" s="3087"/>
      <c r="I202" s="3087"/>
      <c r="J202" s="3087"/>
      <c r="K202" s="3087"/>
      <c r="L202" s="3087"/>
      <c r="M202" s="3087"/>
      <c r="N202" s="3087"/>
      <c r="O202" s="3087"/>
      <c r="P202" s="3087"/>
      <c r="Q202" s="3087"/>
      <c r="R202" s="3087"/>
      <c r="S202" s="3087"/>
      <c r="T202" s="3087"/>
      <c r="U202" s="3087"/>
      <c r="V202" s="3087"/>
      <c r="W202" s="3087"/>
      <c r="X202" s="3087"/>
      <c r="Y202" s="3087"/>
      <c r="Z202" s="3088"/>
    </row>
    <row r="203" spans="1:26">
      <c r="A203" s="3096"/>
      <c r="B203" s="3087"/>
      <c r="C203" s="3087"/>
      <c r="D203" s="3087"/>
      <c r="E203" s="3087"/>
      <c r="F203" s="3087"/>
      <c r="G203" s="3087"/>
      <c r="H203" s="3087"/>
      <c r="I203" s="3087"/>
      <c r="J203" s="3087"/>
      <c r="K203" s="3087"/>
      <c r="L203" s="3087"/>
      <c r="M203" s="3087"/>
      <c r="N203" s="3087"/>
      <c r="O203" s="3087"/>
      <c r="P203" s="3087"/>
      <c r="Q203" s="3087"/>
      <c r="R203" s="3087"/>
      <c r="S203" s="3087"/>
      <c r="T203" s="3087"/>
      <c r="U203" s="3087"/>
      <c r="V203" s="3087"/>
      <c r="W203" s="3087"/>
      <c r="X203" s="3087"/>
      <c r="Y203" s="3087"/>
      <c r="Z203" s="3088"/>
    </row>
    <row r="204" spans="1:26">
      <c r="A204" s="3096"/>
      <c r="B204" s="3087"/>
      <c r="C204" s="3087"/>
      <c r="D204" s="3087"/>
      <c r="E204" s="3087"/>
      <c r="F204" s="3087"/>
      <c r="G204" s="3087"/>
      <c r="H204" s="3087"/>
      <c r="I204" s="3087"/>
      <c r="J204" s="3087"/>
      <c r="K204" s="3087"/>
      <c r="L204" s="3087"/>
      <c r="M204" s="3087"/>
      <c r="N204" s="3087"/>
      <c r="O204" s="3087"/>
      <c r="P204" s="3087"/>
      <c r="Q204" s="3087"/>
      <c r="R204" s="3087"/>
      <c r="S204" s="3087"/>
      <c r="T204" s="3087"/>
      <c r="U204" s="3087"/>
      <c r="V204" s="3087"/>
      <c r="W204" s="3087"/>
      <c r="X204" s="3087"/>
      <c r="Y204" s="3087"/>
      <c r="Z204" s="3088"/>
    </row>
    <row r="205" spans="1:26">
      <c r="A205" s="3096"/>
      <c r="B205" s="3087"/>
      <c r="C205" s="3087"/>
      <c r="D205" s="3087"/>
      <c r="E205" s="3087"/>
      <c r="F205" s="3087"/>
      <c r="G205" s="3087"/>
      <c r="H205" s="3087"/>
      <c r="I205" s="3087"/>
      <c r="J205" s="3087"/>
      <c r="K205" s="3087"/>
      <c r="L205" s="3087"/>
      <c r="M205" s="3087"/>
      <c r="N205" s="3087"/>
      <c r="O205" s="3087"/>
      <c r="P205" s="3087"/>
      <c r="Q205" s="3087"/>
      <c r="R205" s="3087"/>
      <c r="S205" s="3087"/>
      <c r="T205" s="3087"/>
      <c r="U205" s="3087"/>
      <c r="V205" s="3087"/>
      <c r="W205" s="3087"/>
      <c r="X205" s="3087"/>
      <c r="Y205" s="3087"/>
      <c r="Z205" s="3088"/>
    </row>
    <row r="206" spans="1:26">
      <c r="A206" s="3096"/>
      <c r="B206" s="3087"/>
      <c r="C206" s="3087"/>
      <c r="D206" s="3087"/>
      <c r="E206" s="3087"/>
      <c r="F206" s="3087"/>
      <c r="G206" s="3087"/>
      <c r="H206" s="3087"/>
      <c r="I206" s="3087"/>
      <c r="J206" s="3087"/>
      <c r="K206" s="3087"/>
      <c r="L206" s="3087"/>
      <c r="M206" s="3087"/>
      <c r="N206" s="3087"/>
      <c r="O206" s="3087"/>
      <c r="P206" s="3087"/>
      <c r="Q206" s="3087"/>
      <c r="R206" s="3087"/>
      <c r="S206" s="3087"/>
      <c r="T206" s="3087"/>
      <c r="U206" s="3087"/>
      <c r="V206" s="3087"/>
      <c r="W206" s="3087"/>
      <c r="X206" s="3087"/>
      <c r="Y206" s="3087"/>
      <c r="Z206" s="3088"/>
    </row>
    <row r="207" spans="1:26">
      <c r="A207" s="3096"/>
      <c r="B207" s="3087"/>
      <c r="C207" s="3087"/>
      <c r="D207" s="3087"/>
      <c r="E207" s="3087"/>
      <c r="F207" s="3087"/>
      <c r="G207" s="3087"/>
      <c r="H207" s="3087"/>
      <c r="I207" s="3087"/>
      <c r="J207" s="3087"/>
      <c r="K207" s="3087"/>
      <c r="L207" s="3087"/>
      <c r="M207" s="3087"/>
      <c r="N207" s="3087"/>
      <c r="O207" s="3087"/>
      <c r="P207" s="3087"/>
      <c r="Q207" s="3087"/>
      <c r="R207" s="3087"/>
      <c r="S207" s="3087"/>
      <c r="T207" s="3087"/>
      <c r="U207" s="3087"/>
      <c r="V207" s="3087"/>
      <c r="W207" s="3087"/>
      <c r="X207" s="3087"/>
      <c r="Y207" s="3087"/>
      <c r="Z207" s="3088"/>
    </row>
    <row r="208" spans="1:26">
      <c r="A208" s="3096"/>
      <c r="B208" s="3087"/>
      <c r="C208" s="3087"/>
      <c r="D208" s="3087"/>
      <c r="E208" s="3087"/>
      <c r="F208" s="3087"/>
      <c r="G208" s="3087"/>
      <c r="H208" s="3087"/>
      <c r="I208" s="3087"/>
      <c r="J208" s="3087"/>
      <c r="K208" s="3087"/>
      <c r="L208" s="3087"/>
      <c r="M208" s="3087"/>
      <c r="N208" s="3087"/>
      <c r="O208" s="3087"/>
      <c r="P208" s="3087"/>
      <c r="Q208" s="3087"/>
      <c r="R208" s="3087"/>
      <c r="S208" s="3087"/>
      <c r="T208" s="3087"/>
      <c r="U208" s="3087"/>
      <c r="V208" s="3087"/>
      <c r="W208" s="3087"/>
      <c r="X208" s="3087"/>
      <c r="Y208" s="3087"/>
      <c r="Z208" s="3088"/>
    </row>
    <row r="209" spans="1:26">
      <c r="A209" s="3096"/>
      <c r="B209" s="3087"/>
      <c r="C209" s="3087"/>
      <c r="D209" s="3087"/>
      <c r="E209" s="3087"/>
      <c r="F209" s="3087"/>
      <c r="G209" s="3087"/>
      <c r="H209" s="3087"/>
      <c r="I209" s="3087"/>
      <c r="J209" s="3087"/>
      <c r="K209" s="3087"/>
      <c r="L209" s="3087"/>
      <c r="M209" s="3087"/>
      <c r="N209" s="3087"/>
      <c r="O209" s="3087"/>
      <c r="P209" s="3087"/>
      <c r="Q209" s="3087"/>
      <c r="R209" s="3087"/>
      <c r="S209" s="3087"/>
      <c r="T209" s="3087"/>
      <c r="U209" s="3087"/>
      <c r="V209" s="3087"/>
      <c r="W209" s="3087"/>
      <c r="X209" s="3087"/>
      <c r="Y209" s="3087"/>
      <c r="Z209" s="3088"/>
    </row>
    <row r="210" spans="1:26">
      <c r="A210" s="3096"/>
      <c r="B210" s="3087"/>
      <c r="C210" s="3087"/>
      <c r="D210" s="3087"/>
      <c r="E210" s="3087"/>
      <c r="F210" s="3087"/>
      <c r="G210" s="3087"/>
      <c r="H210" s="3087"/>
      <c r="I210" s="3087"/>
      <c r="J210" s="3087"/>
      <c r="K210" s="3087"/>
      <c r="L210" s="3087"/>
      <c r="M210" s="3087"/>
      <c r="N210" s="3087"/>
      <c r="O210" s="3087"/>
      <c r="P210" s="3087"/>
      <c r="Q210" s="3087"/>
      <c r="R210" s="3087"/>
      <c r="S210" s="3087"/>
      <c r="T210" s="3087"/>
      <c r="U210" s="3087"/>
      <c r="V210" s="3087"/>
      <c r="W210" s="3087"/>
      <c r="X210" s="3087"/>
      <c r="Y210" s="3087"/>
      <c r="Z210" s="3088"/>
    </row>
    <row r="211" spans="1:26">
      <c r="A211" s="3096"/>
      <c r="B211" s="3087"/>
      <c r="C211" s="3087"/>
      <c r="D211" s="3087"/>
      <c r="E211" s="3087"/>
      <c r="F211" s="3087"/>
      <c r="G211" s="3087"/>
      <c r="H211" s="3087"/>
      <c r="I211" s="3087"/>
      <c r="J211" s="3087"/>
      <c r="K211" s="3087"/>
      <c r="L211" s="3087"/>
      <c r="M211" s="3087"/>
      <c r="N211" s="3087"/>
      <c r="O211" s="3087"/>
      <c r="P211" s="3087"/>
      <c r="Q211" s="3087"/>
      <c r="R211" s="3087"/>
      <c r="S211" s="3087"/>
      <c r="T211" s="3087"/>
      <c r="U211" s="3087"/>
      <c r="V211" s="3087"/>
      <c r="W211" s="3087"/>
      <c r="X211" s="3087"/>
      <c r="Y211" s="3087"/>
      <c r="Z211" s="3088"/>
    </row>
    <row r="212" spans="1:26">
      <c r="A212" s="3096"/>
      <c r="B212" s="3087"/>
      <c r="C212" s="3087"/>
      <c r="D212" s="3087"/>
      <c r="E212" s="3087"/>
      <c r="F212" s="3087"/>
      <c r="G212" s="3087"/>
      <c r="H212" s="3087"/>
      <c r="I212" s="3087"/>
      <c r="J212" s="3087"/>
      <c r="K212" s="3087"/>
      <c r="L212" s="3087"/>
      <c r="M212" s="3087"/>
      <c r="N212" s="3087"/>
      <c r="O212" s="3087"/>
      <c r="P212" s="3087"/>
      <c r="Q212" s="3087"/>
      <c r="R212" s="3087"/>
      <c r="S212" s="3087"/>
      <c r="T212" s="3087"/>
      <c r="U212" s="3087"/>
      <c r="V212" s="3087"/>
      <c r="W212" s="3087"/>
      <c r="X212" s="3087"/>
      <c r="Y212" s="3087"/>
      <c r="Z212" s="3088"/>
    </row>
    <row r="213" spans="1:26">
      <c r="A213" s="3096"/>
      <c r="B213" s="3087"/>
      <c r="C213" s="3087"/>
      <c r="D213" s="3087"/>
      <c r="E213" s="3087"/>
      <c r="F213" s="3087"/>
      <c r="G213" s="3087"/>
      <c r="H213" s="3087"/>
      <c r="I213" s="3087"/>
      <c r="J213" s="3087"/>
      <c r="K213" s="3087"/>
      <c r="L213" s="3087"/>
      <c r="M213" s="3087"/>
      <c r="N213" s="3087"/>
      <c r="O213" s="3087"/>
      <c r="P213" s="3087"/>
      <c r="Q213" s="3087"/>
      <c r="R213" s="3087"/>
      <c r="S213" s="3087"/>
      <c r="T213" s="3087"/>
      <c r="U213" s="3087"/>
      <c r="V213" s="3087"/>
      <c r="W213" s="3087"/>
      <c r="X213" s="3087"/>
      <c r="Y213" s="3087"/>
      <c r="Z213" s="3088"/>
    </row>
    <row r="214" spans="1:26">
      <c r="A214" s="3096"/>
      <c r="B214" s="3087"/>
      <c r="C214" s="3087"/>
      <c r="D214" s="3087"/>
      <c r="E214" s="3087"/>
      <c r="F214" s="3087"/>
      <c r="G214" s="3087"/>
      <c r="H214" s="3087"/>
      <c r="I214" s="3087"/>
      <c r="J214" s="3087"/>
      <c r="K214" s="3087"/>
      <c r="L214" s="3087"/>
      <c r="M214" s="3087"/>
      <c r="N214" s="3087"/>
      <c r="O214" s="3087"/>
      <c r="P214" s="3087"/>
      <c r="Q214" s="3087"/>
      <c r="R214" s="3087"/>
      <c r="S214" s="3087"/>
      <c r="T214" s="3087"/>
      <c r="U214" s="3087"/>
      <c r="V214" s="3087"/>
      <c r="W214" s="3087"/>
      <c r="X214" s="3087"/>
      <c r="Y214" s="3087"/>
      <c r="Z214" s="3088"/>
    </row>
    <row r="215" spans="1:26">
      <c r="A215" s="3096"/>
      <c r="B215" s="3087"/>
      <c r="C215" s="3087"/>
      <c r="D215" s="3087"/>
      <c r="E215" s="3087"/>
      <c r="F215" s="3087"/>
      <c r="G215" s="3087"/>
      <c r="H215" s="3087"/>
      <c r="I215" s="3087"/>
      <c r="J215" s="3087"/>
      <c r="K215" s="3087"/>
      <c r="L215" s="3087"/>
      <c r="M215" s="3087"/>
      <c r="N215" s="3087"/>
      <c r="O215" s="3087"/>
      <c r="P215" s="3087"/>
      <c r="Q215" s="3087"/>
      <c r="R215" s="3087"/>
      <c r="S215" s="3087"/>
      <c r="T215" s="3087"/>
      <c r="U215" s="3087"/>
      <c r="V215" s="3087"/>
      <c r="W215" s="3087"/>
      <c r="X215" s="3087"/>
      <c r="Y215" s="3087"/>
      <c r="Z215" s="3088"/>
    </row>
    <row r="216" spans="1:26">
      <c r="A216" s="3096"/>
      <c r="B216" s="3087"/>
      <c r="C216" s="3087"/>
      <c r="D216" s="3087"/>
      <c r="E216" s="3087"/>
      <c r="F216" s="3087"/>
      <c r="G216" s="3087"/>
      <c r="H216" s="3087"/>
      <c r="I216" s="3087"/>
      <c r="J216" s="3087"/>
      <c r="K216" s="3087"/>
      <c r="L216" s="3087"/>
      <c r="M216" s="3087"/>
      <c r="N216" s="3087"/>
      <c r="O216" s="3087"/>
      <c r="P216" s="3087"/>
      <c r="Q216" s="3087"/>
      <c r="R216" s="3087"/>
      <c r="S216" s="3087"/>
      <c r="T216" s="3087"/>
      <c r="U216" s="3087"/>
      <c r="V216" s="3087"/>
      <c r="W216" s="3087"/>
      <c r="X216" s="3087"/>
      <c r="Y216" s="3087"/>
      <c r="Z216" s="3088"/>
    </row>
    <row r="217" spans="1:26">
      <c r="A217" s="3096"/>
      <c r="B217" s="3087"/>
      <c r="C217" s="3087"/>
      <c r="D217" s="3087"/>
      <c r="E217" s="3087"/>
      <c r="F217" s="3087"/>
      <c r="G217" s="3087"/>
      <c r="H217" s="3087"/>
      <c r="I217" s="3087"/>
      <c r="J217" s="3087"/>
      <c r="K217" s="3087"/>
      <c r="L217" s="3087"/>
      <c r="M217" s="3087"/>
      <c r="N217" s="3087"/>
      <c r="O217" s="3087"/>
      <c r="P217" s="3087"/>
      <c r="Q217" s="3087"/>
      <c r="R217" s="3087"/>
      <c r="S217" s="3087"/>
      <c r="T217" s="3087"/>
      <c r="U217" s="3087"/>
      <c r="V217" s="3087"/>
      <c r="W217" s="3087"/>
      <c r="X217" s="3087"/>
      <c r="Y217" s="3087"/>
      <c r="Z217" s="3088"/>
    </row>
    <row r="218" spans="1:26">
      <c r="A218" s="3096"/>
      <c r="B218" s="3087"/>
      <c r="C218" s="3087"/>
      <c r="D218" s="3087"/>
      <c r="E218" s="3087"/>
      <c r="F218" s="3087"/>
      <c r="G218" s="3087"/>
      <c r="H218" s="3087"/>
      <c r="I218" s="3087"/>
      <c r="J218" s="3087"/>
      <c r="K218" s="3087"/>
      <c r="L218" s="3087"/>
      <c r="M218" s="3087"/>
      <c r="N218" s="3087"/>
      <c r="O218" s="3087"/>
      <c r="P218" s="3087"/>
      <c r="Q218" s="3087"/>
      <c r="R218" s="3087"/>
      <c r="S218" s="3087"/>
      <c r="T218" s="3087"/>
      <c r="U218" s="3087"/>
      <c r="V218" s="3087"/>
      <c r="W218" s="3087"/>
      <c r="X218" s="3087"/>
      <c r="Y218" s="3087"/>
      <c r="Z218" s="3088"/>
    </row>
    <row r="219" spans="1:26">
      <c r="A219" s="3096"/>
      <c r="B219" s="3087"/>
      <c r="C219" s="3087"/>
      <c r="D219" s="3087"/>
      <c r="E219" s="3087"/>
      <c r="F219" s="3087"/>
      <c r="G219" s="3087"/>
      <c r="H219" s="3087"/>
      <c r="I219" s="3087"/>
      <c r="J219" s="3087"/>
      <c r="K219" s="3087"/>
      <c r="L219" s="3087"/>
      <c r="M219" s="3087"/>
      <c r="N219" s="3087"/>
      <c r="O219" s="3087"/>
      <c r="P219" s="3087"/>
      <c r="Q219" s="3087"/>
      <c r="R219" s="3087"/>
      <c r="S219" s="3087"/>
      <c r="T219" s="3087"/>
      <c r="U219" s="3087"/>
      <c r="V219" s="3087"/>
      <c r="W219" s="3087"/>
      <c r="X219" s="3087"/>
      <c r="Y219" s="3087"/>
      <c r="Z219" s="3088"/>
    </row>
    <row r="220" spans="1:26">
      <c r="A220" s="3096"/>
      <c r="B220" s="3087"/>
      <c r="C220" s="3087"/>
      <c r="D220" s="3087"/>
      <c r="E220" s="3087"/>
      <c r="F220" s="3087"/>
      <c r="G220" s="3087"/>
      <c r="H220" s="3087"/>
      <c r="I220" s="3087"/>
      <c r="J220" s="3087"/>
      <c r="K220" s="3087"/>
      <c r="L220" s="3087"/>
      <c r="M220" s="3087"/>
      <c r="N220" s="3087"/>
      <c r="O220" s="3087"/>
      <c r="P220" s="3087"/>
      <c r="Q220" s="3087"/>
      <c r="R220" s="3087"/>
      <c r="S220" s="3087"/>
      <c r="T220" s="3087"/>
      <c r="U220" s="3087"/>
      <c r="V220" s="3087"/>
      <c r="W220" s="3087"/>
      <c r="X220" s="3087"/>
      <c r="Y220" s="3087"/>
      <c r="Z220" s="3088"/>
    </row>
    <row r="221" spans="1:26">
      <c r="A221" s="3096"/>
      <c r="B221" s="3087"/>
      <c r="C221" s="3087"/>
      <c r="D221" s="3087"/>
      <c r="E221" s="3087"/>
      <c r="F221" s="3087"/>
      <c r="G221" s="3087"/>
      <c r="H221" s="3087"/>
      <c r="I221" s="3087"/>
      <c r="J221" s="3087"/>
      <c r="K221" s="3087"/>
      <c r="L221" s="3087"/>
      <c r="M221" s="3087"/>
      <c r="N221" s="3087"/>
      <c r="O221" s="3087"/>
      <c r="P221" s="3087"/>
      <c r="Q221" s="3087"/>
      <c r="R221" s="3087"/>
      <c r="S221" s="3087"/>
      <c r="T221" s="3087"/>
      <c r="U221" s="3087"/>
      <c r="V221" s="3087"/>
      <c r="W221" s="3087"/>
      <c r="X221" s="3087"/>
      <c r="Y221" s="3087"/>
      <c r="Z221" s="3088"/>
    </row>
    <row r="222" spans="1:26">
      <c r="A222" s="3096"/>
      <c r="B222" s="3087"/>
      <c r="C222" s="3087"/>
      <c r="D222" s="3087"/>
      <c r="E222" s="3087"/>
      <c r="F222" s="3087"/>
      <c r="G222" s="3087"/>
      <c r="H222" s="3087"/>
      <c r="I222" s="3087"/>
      <c r="J222" s="3087"/>
      <c r="K222" s="3087"/>
      <c r="L222" s="3087"/>
      <c r="M222" s="3087"/>
      <c r="N222" s="3087"/>
      <c r="O222" s="3087"/>
      <c r="P222" s="3087"/>
      <c r="Q222" s="3087"/>
      <c r="R222" s="3087"/>
      <c r="S222" s="3087"/>
      <c r="T222" s="3087"/>
      <c r="U222" s="3087"/>
      <c r="V222" s="3087"/>
      <c r="W222" s="3087"/>
      <c r="X222" s="3087"/>
      <c r="Y222" s="3087"/>
      <c r="Z222" s="3088"/>
    </row>
    <row r="223" spans="1:26">
      <c r="A223" s="3096"/>
      <c r="B223" s="3087"/>
      <c r="C223" s="3087"/>
      <c r="D223" s="3087"/>
      <c r="E223" s="3087"/>
      <c r="F223" s="3087"/>
      <c r="G223" s="3087"/>
      <c r="H223" s="3087"/>
      <c r="I223" s="3087"/>
      <c r="J223" s="3087"/>
      <c r="K223" s="3087"/>
      <c r="L223" s="3087"/>
      <c r="M223" s="3087"/>
      <c r="N223" s="3087"/>
      <c r="O223" s="3087"/>
      <c r="P223" s="3087"/>
      <c r="Q223" s="3087"/>
      <c r="R223" s="3087"/>
      <c r="S223" s="3087"/>
      <c r="T223" s="3087"/>
      <c r="U223" s="3087"/>
      <c r="V223" s="3087"/>
      <c r="W223" s="3087"/>
      <c r="X223" s="3087"/>
      <c r="Y223" s="3087"/>
      <c r="Z223" s="3088"/>
    </row>
    <row r="224" spans="1:26">
      <c r="A224" s="3096"/>
      <c r="B224" s="3087"/>
      <c r="C224" s="3087"/>
      <c r="D224" s="3087"/>
      <c r="E224" s="3087"/>
      <c r="F224" s="3087"/>
      <c r="G224" s="3087"/>
      <c r="H224" s="3087"/>
      <c r="I224" s="3087"/>
      <c r="J224" s="3087"/>
      <c r="K224" s="3087"/>
      <c r="L224" s="3087"/>
      <c r="M224" s="3087"/>
      <c r="N224" s="3087"/>
      <c r="O224" s="3087"/>
      <c r="P224" s="3087"/>
      <c r="Q224" s="3087"/>
      <c r="R224" s="3087"/>
      <c r="S224" s="3087"/>
      <c r="T224" s="3087"/>
      <c r="U224" s="3087"/>
      <c r="V224" s="3087"/>
      <c r="W224" s="3087"/>
      <c r="X224" s="3087"/>
      <c r="Y224" s="3087"/>
      <c r="Z224" s="3088"/>
    </row>
    <row r="225" spans="1:26">
      <c r="A225" s="3096"/>
      <c r="B225" s="3087"/>
      <c r="C225" s="3087"/>
      <c r="D225" s="3087"/>
      <c r="E225" s="3087"/>
      <c r="F225" s="3087"/>
      <c r="G225" s="3087"/>
      <c r="H225" s="3087"/>
      <c r="I225" s="3087"/>
      <c r="J225" s="3087"/>
      <c r="K225" s="3087"/>
      <c r="L225" s="3087"/>
      <c r="M225" s="3087"/>
      <c r="N225" s="3087"/>
      <c r="O225" s="3087"/>
      <c r="P225" s="3087"/>
      <c r="Q225" s="3087"/>
      <c r="R225" s="3087"/>
      <c r="S225" s="3087"/>
      <c r="T225" s="3087"/>
      <c r="U225" s="3087"/>
      <c r="V225" s="3087"/>
      <c r="W225" s="3087"/>
      <c r="X225" s="3087"/>
      <c r="Y225" s="3087"/>
      <c r="Z225" s="3088"/>
    </row>
    <row r="226" spans="1:26">
      <c r="A226" s="3096"/>
      <c r="B226" s="3087"/>
      <c r="C226" s="3087"/>
      <c r="D226" s="3087"/>
      <c r="E226" s="3087"/>
      <c r="F226" s="3087"/>
      <c r="G226" s="3087"/>
      <c r="H226" s="3087"/>
      <c r="I226" s="3087"/>
      <c r="J226" s="3087"/>
      <c r="K226" s="3087"/>
      <c r="L226" s="3087"/>
      <c r="M226" s="3087"/>
      <c r="N226" s="3087"/>
      <c r="O226" s="3087"/>
      <c r="P226" s="3087"/>
      <c r="Q226" s="3087"/>
      <c r="R226" s="3087"/>
      <c r="S226" s="3087"/>
      <c r="T226" s="3087"/>
      <c r="U226" s="3087"/>
      <c r="V226" s="3087"/>
      <c r="W226" s="3087"/>
      <c r="X226" s="3087"/>
      <c r="Y226" s="3087"/>
      <c r="Z226" s="3088"/>
    </row>
    <row r="227" spans="1:26">
      <c r="A227" s="3096"/>
      <c r="B227" s="3087"/>
      <c r="C227" s="3087"/>
      <c r="D227" s="3087"/>
      <c r="E227" s="3087"/>
      <c r="F227" s="3087"/>
      <c r="G227" s="3087"/>
      <c r="H227" s="3087"/>
      <c r="I227" s="3087"/>
      <c r="J227" s="3087"/>
      <c r="K227" s="3087"/>
      <c r="L227" s="3087"/>
      <c r="M227" s="3087"/>
      <c r="N227" s="3087"/>
      <c r="O227" s="3087"/>
      <c r="P227" s="3087"/>
      <c r="Q227" s="3087"/>
      <c r="R227" s="3087"/>
      <c r="S227" s="3087"/>
      <c r="T227" s="3087"/>
      <c r="U227" s="3087"/>
      <c r="V227" s="3087"/>
      <c r="W227" s="3087"/>
      <c r="X227" s="3087"/>
      <c r="Y227" s="3087"/>
      <c r="Z227" s="3088"/>
    </row>
    <row r="228" spans="1:26">
      <c r="A228" s="3096"/>
      <c r="B228" s="3087"/>
      <c r="C228" s="3087"/>
      <c r="D228" s="3087"/>
      <c r="E228" s="3087"/>
      <c r="F228" s="3087"/>
      <c r="G228" s="3087"/>
      <c r="H228" s="3087"/>
      <c r="I228" s="3087"/>
      <c r="J228" s="3087"/>
      <c r="K228" s="3087"/>
      <c r="L228" s="3087"/>
      <c r="M228" s="3087"/>
      <c r="N228" s="3087"/>
      <c r="O228" s="3087"/>
      <c r="P228" s="3087"/>
      <c r="Q228" s="3087"/>
      <c r="R228" s="3087"/>
      <c r="S228" s="3087"/>
      <c r="T228" s="3087"/>
      <c r="U228" s="3087"/>
      <c r="V228" s="3087"/>
      <c r="W228" s="3087"/>
      <c r="X228" s="3087"/>
      <c r="Y228" s="3087"/>
      <c r="Z228" s="3088"/>
    </row>
    <row r="229" spans="1:26">
      <c r="A229" s="3096"/>
      <c r="B229" s="3087"/>
      <c r="C229" s="3087"/>
      <c r="D229" s="3087"/>
      <c r="E229" s="3087"/>
      <c r="F229" s="3087"/>
      <c r="G229" s="3087"/>
      <c r="H229" s="3087"/>
      <c r="I229" s="3087"/>
      <c r="J229" s="3087"/>
      <c r="K229" s="3087"/>
      <c r="L229" s="3087"/>
      <c r="M229" s="3087"/>
      <c r="N229" s="3087"/>
      <c r="O229" s="3087"/>
      <c r="P229" s="3087"/>
      <c r="Q229" s="3087"/>
      <c r="R229" s="3087"/>
      <c r="S229" s="3087"/>
      <c r="T229" s="3087"/>
      <c r="U229" s="3087"/>
      <c r="V229" s="3087"/>
      <c r="W229" s="3087"/>
      <c r="X229" s="3087"/>
      <c r="Y229" s="3087"/>
      <c r="Z229" s="3088"/>
    </row>
    <row r="230" spans="1:26">
      <c r="A230" s="3096"/>
      <c r="B230" s="3087"/>
      <c r="C230" s="3087"/>
      <c r="D230" s="3087"/>
      <c r="E230" s="3087"/>
      <c r="F230" s="3087"/>
      <c r="G230" s="3087"/>
      <c r="H230" s="3087"/>
      <c r="I230" s="3087"/>
      <c r="J230" s="3087"/>
      <c r="K230" s="3087"/>
      <c r="L230" s="3087"/>
      <c r="M230" s="3087"/>
      <c r="N230" s="3087"/>
      <c r="O230" s="3087"/>
      <c r="P230" s="3087"/>
      <c r="Q230" s="3087"/>
      <c r="R230" s="3087"/>
      <c r="S230" s="3087"/>
      <c r="T230" s="3087"/>
      <c r="U230" s="3087"/>
      <c r="V230" s="3087"/>
      <c r="W230" s="3087"/>
      <c r="X230" s="3087"/>
      <c r="Y230" s="3087"/>
      <c r="Z230" s="3088"/>
    </row>
    <row r="231" spans="1:26">
      <c r="A231" s="3096"/>
      <c r="B231" s="3087"/>
      <c r="C231" s="3087"/>
      <c r="D231" s="3087"/>
      <c r="E231" s="3087"/>
      <c r="F231" s="3087"/>
      <c r="G231" s="3087"/>
      <c r="H231" s="3087"/>
      <c r="I231" s="3087"/>
      <c r="J231" s="3087"/>
      <c r="K231" s="3087"/>
      <c r="L231" s="3087"/>
      <c r="M231" s="3087"/>
      <c r="N231" s="3087"/>
      <c r="O231" s="3087"/>
      <c r="P231" s="3087"/>
      <c r="Q231" s="3087"/>
      <c r="R231" s="3087"/>
      <c r="S231" s="3087"/>
      <c r="T231" s="3087"/>
      <c r="U231" s="3087"/>
      <c r="V231" s="3087"/>
      <c r="W231" s="3087"/>
      <c r="X231" s="3087"/>
      <c r="Y231" s="3087"/>
      <c r="Z231" s="3088"/>
    </row>
    <row r="232" spans="1:26">
      <c r="A232" s="3096"/>
      <c r="B232" s="3087"/>
      <c r="C232" s="3087"/>
      <c r="D232" s="3087"/>
      <c r="E232" s="3087"/>
      <c r="F232" s="3087"/>
      <c r="G232" s="3087"/>
      <c r="H232" s="3087"/>
      <c r="I232" s="3087"/>
      <c r="J232" s="3087"/>
      <c r="K232" s="3087"/>
      <c r="L232" s="3087"/>
      <c r="M232" s="3087"/>
      <c r="N232" s="3087"/>
      <c r="O232" s="3087"/>
      <c r="P232" s="3087"/>
      <c r="Q232" s="3087"/>
      <c r="R232" s="3087"/>
      <c r="S232" s="3087"/>
      <c r="T232" s="3087"/>
      <c r="U232" s="3087"/>
      <c r="V232" s="3087"/>
      <c r="W232" s="3087"/>
      <c r="X232" s="3087"/>
      <c r="Y232" s="3087"/>
      <c r="Z232" s="3088"/>
    </row>
    <row r="233" spans="1:26">
      <c r="A233" s="3096"/>
      <c r="B233" s="3087"/>
      <c r="C233" s="3087"/>
      <c r="D233" s="3087"/>
      <c r="E233" s="3087"/>
      <c r="F233" s="3087"/>
      <c r="G233" s="3087"/>
      <c r="H233" s="3087"/>
      <c r="I233" s="3087"/>
      <c r="J233" s="3087"/>
      <c r="K233" s="3087"/>
      <c r="L233" s="3087"/>
      <c r="M233" s="3087"/>
      <c r="N233" s="3087"/>
      <c r="O233" s="3087"/>
      <c r="P233" s="3087"/>
      <c r="Q233" s="3087"/>
      <c r="R233" s="3087"/>
      <c r="S233" s="3087"/>
      <c r="T233" s="3087"/>
      <c r="U233" s="3087"/>
      <c r="V233" s="3087"/>
      <c r="W233" s="3087"/>
      <c r="X233" s="3087"/>
      <c r="Y233" s="3087"/>
      <c r="Z233" s="3088"/>
    </row>
    <row r="234" spans="1:26">
      <c r="A234" s="3096"/>
      <c r="B234" s="3087"/>
      <c r="C234" s="3087"/>
      <c r="D234" s="3087"/>
      <c r="E234" s="3087"/>
      <c r="F234" s="3087"/>
      <c r="G234" s="3087"/>
      <c r="H234" s="3087"/>
      <c r="I234" s="3087"/>
      <c r="J234" s="3087"/>
      <c r="K234" s="3087"/>
      <c r="L234" s="3087"/>
      <c r="M234" s="3087"/>
      <c r="N234" s="3087"/>
      <c r="O234" s="3087"/>
      <c r="P234" s="3087"/>
      <c r="Q234" s="3087"/>
      <c r="R234" s="3087"/>
      <c r="S234" s="3087"/>
      <c r="T234" s="3087"/>
      <c r="U234" s="3087"/>
      <c r="V234" s="3087"/>
      <c r="W234" s="3087"/>
      <c r="X234" s="3087"/>
      <c r="Y234" s="3087"/>
      <c r="Z234" s="3088"/>
    </row>
    <row r="235" spans="1:26">
      <c r="A235" s="3096"/>
      <c r="B235" s="3087"/>
      <c r="C235" s="3087"/>
      <c r="D235" s="3087"/>
      <c r="E235" s="3087"/>
      <c r="F235" s="3087"/>
      <c r="G235" s="3087"/>
      <c r="H235" s="3087"/>
      <c r="I235" s="3087"/>
      <c r="J235" s="3087"/>
      <c r="K235" s="3087"/>
      <c r="L235" s="3087"/>
      <c r="M235" s="3087"/>
      <c r="N235" s="3087"/>
      <c r="O235" s="3087"/>
      <c r="P235" s="3087"/>
      <c r="Q235" s="3087"/>
      <c r="R235" s="3087"/>
      <c r="S235" s="3087"/>
      <c r="T235" s="3087"/>
      <c r="U235" s="3087"/>
      <c r="V235" s="3087"/>
      <c r="W235" s="3087"/>
      <c r="X235" s="3087"/>
      <c r="Y235" s="3087"/>
      <c r="Z235" s="3088"/>
    </row>
    <row r="236" spans="1:26">
      <c r="A236" s="3096"/>
      <c r="B236" s="3087"/>
      <c r="C236" s="3087"/>
      <c r="D236" s="3087"/>
      <c r="E236" s="3087"/>
      <c r="F236" s="3087"/>
      <c r="G236" s="3087"/>
      <c r="H236" s="3087"/>
      <c r="I236" s="3087"/>
      <c r="J236" s="3087"/>
      <c r="K236" s="3087"/>
      <c r="L236" s="3087"/>
      <c r="M236" s="3087"/>
      <c r="N236" s="3087"/>
      <c r="O236" s="3087"/>
      <c r="P236" s="3087"/>
      <c r="Q236" s="3087"/>
      <c r="R236" s="3087"/>
      <c r="S236" s="3087"/>
      <c r="T236" s="3087"/>
      <c r="U236" s="3087"/>
      <c r="V236" s="3087"/>
      <c r="W236" s="3087"/>
      <c r="X236" s="3087"/>
      <c r="Y236" s="3087"/>
      <c r="Z236" s="3088"/>
    </row>
    <row r="237" spans="1:26">
      <c r="A237" s="3096"/>
      <c r="B237" s="3087"/>
      <c r="C237" s="3087"/>
      <c r="D237" s="3087"/>
      <c r="E237" s="3087"/>
      <c r="F237" s="3087"/>
      <c r="G237" s="3087"/>
      <c r="H237" s="3087"/>
      <c r="I237" s="3087"/>
      <c r="J237" s="3087"/>
      <c r="K237" s="3087"/>
      <c r="L237" s="3087"/>
      <c r="M237" s="3087"/>
      <c r="N237" s="3087"/>
      <c r="O237" s="3087"/>
      <c r="P237" s="3087"/>
      <c r="Q237" s="3087"/>
      <c r="R237" s="3087"/>
      <c r="S237" s="3087"/>
      <c r="T237" s="3087"/>
      <c r="U237" s="3087"/>
      <c r="V237" s="3087"/>
      <c r="W237" s="3087"/>
      <c r="X237" s="3087"/>
      <c r="Y237" s="3087"/>
      <c r="Z237" s="3088"/>
    </row>
    <row r="238" spans="1:26">
      <c r="A238" s="3096"/>
      <c r="B238" s="3087"/>
      <c r="C238" s="3087"/>
      <c r="D238" s="3087"/>
      <c r="E238" s="3087"/>
      <c r="F238" s="3087"/>
      <c r="G238" s="3087"/>
      <c r="H238" s="3087"/>
      <c r="I238" s="3087"/>
      <c r="J238" s="3087"/>
      <c r="K238" s="3087"/>
      <c r="L238" s="3087"/>
      <c r="M238" s="3087"/>
      <c r="N238" s="3087"/>
      <c r="O238" s="3087"/>
      <c r="P238" s="3087"/>
      <c r="Q238" s="3087"/>
      <c r="R238" s="3087"/>
      <c r="S238" s="3087"/>
      <c r="T238" s="3087"/>
      <c r="U238" s="3087"/>
      <c r="V238" s="3087"/>
      <c r="W238" s="3087"/>
      <c r="X238" s="3087"/>
      <c r="Y238" s="3087"/>
      <c r="Z238" s="3088"/>
    </row>
    <row r="239" spans="1:26">
      <c r="A239" s="3096"/>
      <c r="B239" s="3087"/>
      <c r="C239" s="3087"/>
      <c r="D239" s="3087"/>
      <c r="E239" s="3087"/>
      <c r="F239" s="3087"/>
      <c r="G239" s="3087"/>
      <c r="H239" s="3087"/>
      <c r="I239" s="3087"/>
      <c r="J239" s="3087"/>
      <c r="K239" s="3087"/>
      <c r="L239" s="3087"/>
      <c r="M239" s="3087"/>
      <c r="N239" s="3087"/>
      <c r="O239" s="3087"/>
      <c r="P239" s="3087"/>
      <c r="Q239" s="3087"/>
      <c r="R239" s="3087"/>
      <c r="S239" s="3087"/>
      <c r="T239" s="3087"/>
      <c r="U239" s="3087"/>
      <c r="V239" s="3087"/>
      <c r="W239" s="3087"/>
      <c r="X239" s="3087"/>
      <c r="Y239" s="3087"/>
      <c r="Z239" s="3088"/>
    </row>
    <row r="240" spans="1:26">
      <c r="A240" s="3096"/>
      <c r="B240" s="3087"/>
      <c r="C240" s="3087"/>
      <c r="D240" s="3087"/>
      <c r="E240" s="3087"/>
      <c r="F240" s="3087"/>
      <c r="G240" s="3087"/>
      <c r="H240" s="3087"/>
      <c r="I240" s="3087"/>
      <c r="J240" s="3087"/>
      <c r="K240" s="3087"/>
      <c r="L240" s="3087"/>
      <c r="M240" s="3087"/>
      <c r="N240" s="3087"/>
      <c r="O240" s="3087"/>
      <c r="P240" s="3087"/>
      <c r="Q240" s="3087"/>
      <c r="R240" s="3087"/>
      <c r="S240" s="3087"/>
      <c r="T240" s="3087"/>
      <c r="U240" s="3087"/>
      <c r="V240" s="3087"/>
      <c r="W240" s="3087"/>
      <c r="X240" s="3087"/>
      <c r="Y240" s="3087"/>
      <c r="Z240" s="3088"/>
    </row>
    <row r="241" spans="1:26">
      <c r="A241" s="3096"/>
      <c r="B241" s="3087"/>
      <c r="C241" s="3087"/>
      <c r="D241" s="3087"/>
      <c r="E241" s="3087"/>
      <c r="F241" s="3087"/>
      <c r="G241" s="3087"/>
      <c r="H241" s="3087"/>
      <c r="I241" s="3087"/>
      <c r="J241" s="3087"/>
      <c r="K241" s="3087"/>
      <c r="L241" s="3087"/>
      <c r="M241" s="3087"/>
      <c r="N241" s="3087"/>
      <c r="O241" s="3087"/>
      <c r="P241" s="3087"/>
      <c r="Q241" s="3087"/>
      <c r="R241" s="3087"/>
      <c r="S241" s="3087"/>
      <c r="T241" s="3087"/>
      <c r="U241" s="3087"/>
      <c r="V241" s="3087"/>
      <c r="W241" s="3087"/>
      <c r="X241" s="3087"/>
      <c r="Y241" s="3087"/>
      <c r="Z241" s="3088"/>
    </row>
    <row r="242" spans="1:26">
      <c r="A242" s="3096"/>
      <c r="B242" s="3087"/>
      <c r="C242" s="3087"/>
      <c r="D242" s="3087"/>
      <c r="E242" s="3087"/>
      <c r="F242" s="3087"/>
      <c r="G242" s="3087"/>
      <c r="H242" s="3087"/>
      <c r="I242" s="3087"/>
      <c r="J242" s="3087"/>
      <c r="K242" s="3087"/>
      <c r="L242" s="3087"/>
      <c r="M242" s="3087"/>
      <c r="N242" s="3087"/>
      <c r="O242" s="3087"/>
      <c r="P242" s="3087"/>
      <c r="Q242" s="3087"/>
      <c r="R242" s="3087"/>
      <c r="S242" s="3087"/>
      <c r="T242" s="3087"/>
      <c r="U242" s="3087"/>
      <c r="V242" s="3087"/>
      <c r="W242" s="3087"/>
      <c r="X242" s="3087"/>
      <c r="Y242" s="3087"/>
      <c r="Z242" s="3088"/>
    </row>
    <row r="243" spans="1:26">
      <c r="A243" s="3096"/>
      <c r="B243" s="3087"/>
      <c r="C243" s="3087"/>
      <c r="D243" s="3087"/>
      <c r="E243" s="3087"/>
      <c r="F243" s="3087"/>
      <c r="G243" s="3087"/>
      <c r="H243" s="3087"/>
      <c r="I243" s="3087"/>
      <c r="J243" s="3087"/>
      <c r="K243" s="3087"/>
      <c r="L243" s="3087"/>
      <c r="M243" s="3087"/>
      <c r="N243" s="3087"/>
      <c r="O243" s="3087"/>
      <c r="P243" s="3087"/>
      <c r="Q243" s="3087"/>
      <c r="R243" s="3087"/>
      <c r="S243" s="3087"/>
      <c r="T243" s="3087"/>
      <c r="U243" s="3087"/>
      <c r="V243" s="3087"/>
      <c r="W243" s="3087"/>
      <c r="X243" s="3087"/>
      <c r="Y243" s="3087"/>
      <c r="Z243" s="3088"/>
    </row>
    <row r="244" spans="1:26">
      <c r="A244" s="3096"/>
      <c r="B244" s="3087"/>
      <c r="C244" s="3087"/>
      <c r="D244" s="3087"/>
      <c r="E244" s="3087"/>
      <c r="F244" s="3087"/>
      <c r="G244" s="3087"/>
      <c r="H244" s="3087"/>
      <c r="I244" s="3087"/>
      <c r="J244" s="3087"/>
      <c r="K244" s="3087"/>
      <c r="L244" s="3087"/>
      <c r="M244" s="3087"/>
      <c r="N244" s="3087"/>
      <c r="O244" s="3087"/>
      <c r="P244" s="3087"/>
      <c r="Q244" s="3087"/>
      <c r="R244" s="3087"/>
      <c r="S244" s="3087"/>
      <c r="T244" s="3087"/>
      <c r="U244" s="3087"/>
      <c r="V244" s="3087"/>
      <c r="W244" s="3087"/>
      <c r="X244" s="3087"/>
      <c r="Y244" s="3087"/>
      <c r="Z244" s="3088"/>
    </row>
    <row r="245" spans="1:26">
      <c r="A245" s="3096"/>
      <c r="B245" s="3087"/>
      <c r="C245" s="3087"/>
      <c r="D245" s="3087"/>
      <c r="E245" s="3087"/>
      <c r="F245" s="3087"/>
      <c r="G245" s="3087"/>
      <c r="H245" s="3087"/>
      <c r="I245" s="3087"/>
      <c r="J245" s="3087"/>
      <c r="K245" s="3087"/>
      <c r="L245" s="3087"/>
      <c r="M245" s="3087"/>
      <c r="N245" s="3087"/>
      <c r="O245" s="3087"/>
      <c r="P245" s="3087"/>
      <c r="Q245" s="3087"/>
      <c r="R245" s="3087"/>
      <c r="S245" s="3087"/>
      <c r="T245" s="3087"/>
      <c r="U245" s="3087"/>
      <c r="V245" s="3087"/>
      <c r="W245" s="3087"/>
      <c r="X245" s="3087"/>
      <c r="Y245" s="3087"/>
      <c r="Z245" s="3088"/>
    </row>
    <row r="246" spans="1:26">
      <c r="A246" s="3096"/>
      <c r="B246" s="3087"/>
      <c r="C246" s="3087"/>
      <c r="D246" s="3087"/>
      <c r="E246" s="3087"/>
      <c r="F246" s="3087"/>
      <c r="G246" s="3087"/>
      <c r="H246" s="3087"/>
      <c r="I246" s="3087"/>
      <c r="J246" s="3087"/>
      <c r="K246" s="3087"/>
      <c r="L246" s="3087"/>
      <c r="M246" s="3087"/>
      <c r="N246" s="3087"/>
      <c r="O246" s="3087"/>
      <c r="P246" s="3087"/>
      <c r="Q246" s="3087"/>
      <c r="R246" s="3087"/>
      <c r="S246" s="3087"/>
      <c r="T246" s="3087"/>
      <c r="U246" s="3087"/>
      <c r="V246" s="3087"/>
      <c r="W246" s="3087"/>
      <c r="X246" s="3087"/>
      <c r="Y246" s="3087"/>
      <c r="Z246" s="3088"/>
    </row>
    <row r="247" spans="1:26">
      <c r="A247" s="3096"/>
      <c r="B247" s="3087"/>
      <c r="C247" s="3087"/>
      <c r="D247" s="3087"/>
      <c r="E247" s="3087"/>
      <c r="F247" s="3087"/>
      <c r="G247" s="3087"/>
      <c r="H247" s="3087"/>
      <c r="I247" s="3087"/>
      <c r="J247" s="3087"/>
      <c r="K247" s="3087"/>
      <c r="L247" s="3087"/>
      <c r="M247" s="3087"/>
      <c r="N247" s="3087"/>
      <c r="O247" s="3087"/>
      <c r="P247" s="3087"/>
      <c r="Q247" s="3087"/>
      <c r="R247" s="3087"/>
      <c r="S247" s="3087"/>
      <c r="T247" s="3087"/>
      <c r="U247" s="3087"/>
      <c r="V247" s="3087"/>
      <c r="W247" s="3087"/>
      <c r="X247" s="3087"/>
      <c r="Y247" s="3087"/>
      <c r="Z247" s="3088"/>
    </row>
    <row r="248" spans="1:26">
      <c r="A248" s="3096"/>
      <c r="B248" s="3087"/>
      <c r="C248" s="3087"/>
      <c r="D248" s="3087"/>
      <c r="E248" s="3087"/>
      <c r="F248" s="3087"/>
      <c r="G248" s="3087"/>
      <c r="H248" s="3087"/>
      <c r="I248" s="3087"/>
      <c r="J248" s="3087"/>
      <c r="K248" s="3087"/>
      <c r="L248" s="3087"/>
      <c r="M248" s="3087"/>
      <c r="N248" s="3087"/>
      <c r="O248" s="3087"/>
      <c r="P248" s="3087"/>
      <c r="Q248" s="3087"/>
      <c r="R248" s="3087"/>
      <c r="S248" s="3087"/>
      <c r="T248" s="3087"/>
      <c r="U248" s="3087"/>
      <c r="V248" s="3087"/>
      <c r="W248" s="3087"/>
      <c r="X248" s="3087"/>
      <c r="Y248" s="3087"/>
      <c r="Z248" s="3088"/>
    </row>
    <row r="249" spans="1:26">
      <c r="A249" s="3096"/>
      <c r="B249" s="3087"/>
      <c r="C249" s="3087"/>
      <c r="D249" s="3087"/>
      <c r="E249" s="3087"/>
      <c r="F249" s="3087"/>
      <c r="G249" s="3087"/>
      <c r="H249" s="3087"/>
      <c r="I249" s="3087"/>
      <c r="J249" s="3087"/>
      <c r="K249" s="3087"/>
      <c r="L249" s="3087"/>
      <c r="M249" s="3087"/>
      <c r="N249" s="3087"/>
      <c r="O249" s="3087"/>
      <c r="P249" s="3087"/>
      <c r="Q249" s="3087"/>
      <c r="R249" s="3087"/>
      <c r="S249" s="3087"/>
      <c r="T249" s="3087"/>
      <c r="U249" s="3087"/>
      <c r="V249" s="3087"/>
      <c r="W249" s="3087"/>
      <c r="X249" s="3087"/>
      <c r="Y249" s="3087"/>
      <c r="Z249" s="3088"/>
    </row>
    <row r="250" spans="1:26">
      <c r="A250" s="3096"/>
      <c r="B250" s="3087"/>
      <c r="C250" s="3087"/>
      <c r="D250" s="3087"/>
      <c r="E250" s="3087"/>
      <c r="F250" s="3087"/>
      <c r="G250" s="3087"/>
      <c r="H250" s="3087"/>
      <c r="I250" s="3087"/>
      <c r="J250" s="3087"/>
      <c r="K250" s="3087"/>
      <c r="L250" s="3087"/>
      <c r="M250" s="3087"/>
      <c r="N250" s="3087"/>
      <c r="O250" s="3087"/>
      <c r="P250" s="3087"/>
      <c r="Q250" s="3087"/>
      <c r="R250" s="3087"/>
      <c r="S250" s="3087"/>
      <c r="T250" s="3087"/>
      <c r="U250" s="3087"/>
      <c r="V250" s="3087"/>
      <c r="W250" s="3087"/>
      <c r="X250" s="3087"/>
      <c r="Y250" s="3087"/>
      <c r="Z250" s="3088"/>
    </row>
    <row r="251" spans="1:26">
      <c r="A251" s="3096"/>
      <c r="B251" s="3087"/>
      <c r="C251" s="3087"/>
      <c r="D251" s="3087"/>
      <c r="E251" s="3087"/>
      <c r="F251" s="3087"/>
      <c r="G251" s="3087"/>
      <c r="H251" s="3087"/>
      <c r="I251" s="3087"/>
      <c r="J251" s="3087"/>
      <c r="K251" s="3087"/>
      <c r="L251" s="3087"/>
      <c r="M251" s="3087"/>
      <c r="N251" s="3087"/>
      <c r="O251" s="3087"/>
      <c r="P251" s="3087"/>
      <c r="Q251" s="3087"/>
      <c r="R251" s="3087"/>
      <c r="S251" s="3087"/>
      <c r="T251" s="3087"/>
      <c r="U251" s="3087"/>
      <c r="V251" s="3087"/>
      <c r="W251" s="3087"/>
      <c r="X251" s="3087"/>
      <c r="Y251" s="3087"/>
      <c r="Z251" s="3088"/>
    </row>
    <row r="252" spans="1:26">
      <c r="A252" s="3096"/>
      <c r="B252" s="3087"/>
      <c r="C252" s="3087"/>
      <c r="D252" s="3087"/>
      <c r="E252" s="3087"/>
      <c r="F252" s="3087"/>
      <c r="G252" s="3087"/>
      <c r="H252" s="3087"/>
      <c r="I252" s="3087"/>
      <c r="J252" s="3087"/>
      <c r="K252" s="3087"/>
      <c r="L252" s="3087"/>
      <c r="M252" s="3087"/>
      <c r="N252" s="3087"/>
      <c r="O252" s="3087"/>
      <c r="P252" s="3087"/>
      <c r="Q252" s="3087"/>
      <c r="R252" s="3087"/>
      <c r="S252" s="3087"/>
      <c r="T252" s="3087"/>
      <c r="U252" s="3087"/>
      <c r="V252" s="3087"/>
      <c r="W252" s="3087"/>
      <c r="X252" s="3087"/>
      <c r="Y252" s="3087"/>
      <c r="Z252" s="3088"/>
    </row>
    <row r="253" spans="1:26">
      <c r="A253" s="3096"/>
      <c r="B253" s="3087"/>
      <c r="C253" s="3087"/>
      <c r="D253" s="3087"/>
      <c r="E253" s="3087"/>
      <c r="F253" s="3087"/>
      <c r="G253" s="3087"/>
      <c r="H253" s="3087"/>
      <c r="I253" s="3087"/>
      <c r="J253" s="3087"/>
      <c r="K253" s="3087"/>
      <c r="L253" s="3087"/>
      <c r="M253" s="3087"/>
      <c r="N253" s="3087"/>
      <c r="O253" s="3087"/>
      <c r="P253" s="3087"/>
      <c r="Q253" s="3087"/>
      <c r="R253" s="3087"/>
      <c r="S253" s="3087"/>
      <c r="T253" s="3087"/>
      <c r="U253" s="3087"/>
      <c r="V253" s="3087"/>
      <c r="W253" s="3087"/>
      <c r="X253" s="3087"/>
      <c r="Y253" s="3087"/>
      <c r="Z253" s="3088"/>
    </row>
    <row r="254" spans="1:26">
      <c r="A254" s="3096"/>
      <c r="B254" s="3087"/>
      <c r="C254" s="3087"/>
      <c r="D254" s="3087"/>
      <c r="E254" s="3087"/>
      <c r="F254" s="3087"/>
      <c r="G254" s="3087"/>
      <c r="H254" s="3087"/>
      <c r="I254" s="3087"/>
      <c r="J254" s="3087"/>
      <c r="K254" s="3087"/>
      <c r="L254" s="3087"/>
      <c r="M254" s="3087"/>
      <c r="N254" s="3087"/>
      <c r="O254" s="3087"/>
      <c r="P254" s="3087"/>
      <c r="Q254" s="3087"/>
      <c r="R254" s="3087"/>
      <c r="S254" s="3087"/>
      <c r="T254" s="3087"/>
      <c r="U254" s="3087"/>
      <c r="V254" s="3087"/>
      <c r="W254" s="3087"/>
      <c r="X254" s="3087"/>
      <c r="Y254" s="3087"/>
      <c r="Z254" s="3088"/>
    </row>
    <row r="255" spans="1:26">
      <c r="A255" s="3096"/>
      <c r="B255" s="3087"/>
      <c r="C255" s="3087"/>
      <c r="D255" s="3087"/>
      <c r="E255" s="3087"/>
      <c r="F255" s="3087"/>
      <c r="G255" s="3087"/>
      <c r="H255" s="3087"/>
      <c r="I255" s="3087"/>
      <c r="J255" s="3087"/>
      <c r="K255" s="3087"/>
      <c r="L255" s="3087"/>
      <c r="M255" s="3087"/>
      <c r="N255" s="3087"/>
      <c r="O255" s="3087"/>
      <c r="P255" s="3087"/>
      <c r="Q255" s="3087"/>
      <c r="R255" s="3087"/>
      <c r="S255" s="3087"/>
      <c r="T255" s="3087"/>
      <c r="U255" s="3087"/>
      <c r="V255" s="3087"/>
      <c r="W255" s="3087"/>
      <c r="X255" s="3087"/>
      <c r="Y255" s="3087"/>
      <c r="Z255" s="3088"/>
    </row>
    <row r="256" spans="1:26">
      <c r="A256" s="3096"/>
      <c r="B256" s="3087"/>
      <c r="C256" s="3087"/>
      <c r="D256" s="3087"/>
      <c r="E256" s="3087"/>
      <c r="F256" s="3087"/>
      <c r="G256" s="3087"/>
      <c r="H256" s="3087"/>
      <c r="I256" s="3087"/>
      <c r="J256" s="3087"/>
      <c r="K256" s="3087"/>
      <c r="L256" s="3087"/>
      <c r="M256" s="3087"/>
      <c r="N256" s="3087"/>
      <c r="O256" s="3087"/>
      <c r="P256" s="3087"/>
      <c r="Q256" s="3087"/>
      <c r="R256" s="3087"/>
      <c r="S256" s="3087"/>
      <c r="T256" s="3087"/>
      <c r="U256" s="3087"/>
      <c r="V256" s="3087"/>
      <c r="W256" s="3087"/>
      <c r="X256" s="3087"/>
      <c r="Y256" s="3087"/>
      <c r="Z256" s="3088"/>
    </row>
    <row r="257" spans="1:26">
      <c r="A257" s="3096"/>
      <c r="B257" s="3087"/>
      <c r="C257" s="3087"/>
      <c r="D257" s="3087"/>
      <c r="E257" s="3087"/>
      <c r="F257" s="3087"/>
      <c r="G257" s="3087"/>
      <c r="H257" s="3087"/>
      <c r="I257" s="3087"/>
      <c r="J257" s="3087"/>
      <c r="K257" s="3087"/>
      <c r="L257" s="3087"/>
      <c r="M257" s="3087"/>
      <c r="N257" s="3087"/>
      <c r="O257" s="3087"/>
      <c r="P257" s="3087"/>
      <c r="Q257" s="3087"/>
      <c r="R257" s="3087"/>
      <c r="S257" s="3087"/>
      <c r="T257" s="3087"/>
      <c r="U257" s="3087"/>
      <c r="V257" s="3087"/>
      <c r="W257" s="3087"/>
      <c r="X257" s="3087"/>
      <c r="Y257" s="3087"/>
      <c r="Z257" s="3088"/>
    </row>
    <row r="258" spans="1:26">
      <c r="A258" s="3096"/>
      <c r="B258" s="3087"/>
      <c r="C258" s="3087"/>
      <c r="D258" s="3087"/>
      <c r="E258" s="3087"/>
      <c r="F258" s="3087"/>
      <c r="G258" s="3087"/>
      <c r="H258" s="3087"/>
      <c r="I258" s="3087"/>
      <c r="J258" s="3087"/>
      <c r="K258" s="3087"/>
      <c r="L258" s="3087"/>
      <c r="M258" s="3087"/>
      <c r="N258" s="3087"/>
      <c r="O258" s="3087"/>
      <c r="P258" s="3087"/>
      <c r="Q258" s="3087"/>
      <c r="R258" s="3087"/>
      <c r="S258" s="3087"/>
      <c r="T258" s="3087"/>
      <c r="U258" s="3087"/>
      <c r="V258" s="3087"/>
      <c r="W258" s="3087"/>
      <c r="X258" s="3087"/>
      <c r="Y258" s="3087"/>
      <c r="Z258" s="3088"/>
    </row>
    <row r="259" spans="1:26">
      <c r="A259" s="3096"/>
      <c r="B259" s="3087"/>
      <c r="C259" s="3087"/>
      <c r="D259" s="3087"/>
      <c r="E259" s="3087"/>
      <c r="F259" s="3087"/>
      <c r="G259" s="3087"/>
      <c r="H259" s="3087"/>
      <c r="I259" s="3087"/>
      <c r="J259" s="3087"/>
      <c r="K259" s="3087"/>
      <c r="L259" s="3087"/>
      <c r="M259" s="3087"/>
      <c r="N259" s="3087"/>
      <c r="O259" s="3087"/>
      <c r="P259" s="3087"/>
      <c r="Q259" s="3087"/>
      <c r="R259" s="3087"/>
      <c r="S259" s="3087"/>
      <c r="T259" s="3087"/>
      <c r="U259" s="3087"/>
      <c r="V259" s="3087"/>
      <c r="W259" s="3087"/>
      <c r="X259" s="3087"/>
      <c r="Y259" s="3087"/>
      <c r="Z259" s="3088"/>
    </row>
    <row r="260" spans="1:26">
      <c r="A260" s="3096"/>
      <c r="B260" s="3087"/>
      <c r="C260" s="3087"/>
      <c r="D260" s="3087"/>
      <c r="E260" s="3087"/>
      <c r="F260" s="3087"/>
      <c r="G260" s="3087"/>
      <c r="H260" s="3087"/>
      <c r="I260" s="3087"/>
      <c r="J260" s="3087"/>
      <c r="K260" s="3087"/>
      <c r="L260" s="3087"/>
      <c r="M260" s="3087"/>
      <c r="N260" s="3087"/>
      <c r="O260" s="3087"/>
      <c r="P260" s="3087"/>
      <c r="Q260" s="3087"/>
      <c r="R260" s="3087"/>
      <c r="S260" s="3087"/>
      <c r="T260" s="3087"/>
      <c r="U260" s="3087"/>
      <c r="V260" s="3087"/>
      <c r="W260" s="3087"/>
      <c r="X260" s="3087"/>
      <c r="Y260" s="3087"/>
      <c r="Z260" s="3088"/>
    </row>
    <row r="261" spans="1:26">
      <c r="A261" s="3096"/>
      <c r="B261" s="3087"/>
      <c r="C261" s="3087"/>
      <c r="D261" s="3087"/>
      <c r="E261" s="3087"/>
      <c r="F261" s="3087"/>
      <c r="G261" s="3087"/>
      <c r="H261" s="3087"/>
      <c r="I261" s="3087"/>
      <c r="J261" s="3087"/>
      <c r="K261" s="3087"/>
      <c r="L261" s="3087"/>
      <c r="M261" s="3087"/>
      <c r="N261" s="3087"/>
      <c r="O261" s="3087"/>
      <c r="P261" s="3087"/>
      <c r="Q261" s="3087"/>
      <c r="R261" s="3087"/>
      <c r="S261" s="3087"/>
      <c r="T261" s="3087"/>
      <c r="U261" s="3087"/>
      <c r="V261" s="3087"/>
      <c r="W261" s="3087"/>
      <c r="X261" s="3087"/>
      <c r="Y261" s="3087"/>
      <c r="Z261" s="3088"/>
    </row>
    <row r="262" spans="1:26">
      <c r="A262" s="3096"/>
      <c r="B262" s="3087"/>
      <c r="C262" s="3087"/>
      <c r="D262" s="3087"/>
      <c r="E262" s="3087"/>
      <c r="F262" s="3087"/>
      <c r="G262" s="3087"/>
      <c r="H262" s="3087"/>
      <c r="I262" s="3087"/>
      <c r="J262" s="3087"/>
      <c r="K262" s="3087"/>
      <c r="L262" s="3087"/>
      <c r="M262" s="3087"/>
      <c r="N262" s="3087"/>
      <c r="O262" s="3087"/>
      <c r="P262" s="3087"/>
      <c r="Q262" s="3087"/>
      <c r="R262" s="3087"/>
      <c r="S262" s="3087"/>
      <c r="T262" s="3087"/>
      <c r="U262" s="3087"/>
      <c r="V262" s="3087"/>
      <c r="W262" s="3087"/>
      <c r="X262" s="3087"/>
      <c r="Y262" s="3087"/>
      <c r="Z262" s="3088"/>
    </row>
    <row r="263" spans="1:26">
      <c r="A263" s="3096"/>
      <c r="B263" s="3087"/>
      <c r="C263" s="3087"/>
      <c r="D263" s="3087"/>
      <c r="E263" s="3087"/>
      <c r="F263" s="3087"/>
      <c r="G263" s="3087"/>
      <c r="H263" s="3087"/>
      <c r="I263" s="3087"/>
      <c r="J263" s="3087"/>
      <c r="K263" s="3087"/>
      <c r="L263" s="3087"/>
      <c r="M263" s="3087"/>
      <c r="N263" s="3087"/>
      <c r="O263" s="3087"/>
      <c r="P263" s="3087"/>
      <c r="Q263" s="3087"/>
      <c r="R263" s="3087"/>
      <c r="S263" s="3087"/>
      <c r="T263" s="3087"/>
      <c r="U263" s="3087"/>
      <c r="V263" s="3087"/>
      <c r="W263" s="3087"/>
      <c r="X263" s="3087"/>
      <c r="Y263" s="3087"/>
      <c r="Z263" s="3088"/>
    </row>
    <row r="264" spans="1:26">
      <c r="A264" s="3096"/>
      <c r="B264" s="3087"/>
      <c r="C264" s="3087"/>
      <c r="D264" s="3087"/>
      <c r="E264" s="3087"/>
      <c r="F264" s="3087"/>
      <c r="G264" s="3087"/>
      <c r="H264" s="3087"/>
      <c r="I264" s="3087"/>
      <c r="J264" s="3087"/>
      <c r="K264" s="3087"/>
      <c r="L264" s="3087"/>
      <c r="M264" s="3087"/>
      <c r="N264" s="3087"/>
      <c r="O264" s="3087"/>
      <c r="P264" s="3087"/>
      <c r="Q264" s="3087"/>
      <c r="R264" s="3087"/>
      <c r="S264" s="3087"/>
      <c r="T264" s="3087"/>
      <c r="U264" s="3087"/>
      <c r="V264" s="3087"/>
      <c r="W264" s="3087"/>
      <c r="X264" s="3087"/>
      <c r="Y264" s="3087"/>
      <c r="Z264" s="3088"/>
    </row>
    <row r="265" spans="1:26">
      <c r="A265" s="3096"/>
      <c r="B265" s="3087"/>
      <c r="C265" s="3087"/>
      <c r="D265" s="3087"/>
      <c r="E265" s="3087"/>
      <c r="F265" s="3087"/>
      <c r="G265" s="3087"/>
      <c r="H265" s="3087"/>
      <c r="I265" s="3087"/>
      <c r="J265" s="3087"/>
      <c r="K265" s="3087"/>
      <c r="L265" s="3087"/>
      <c r="M265" s="3087"/>
      <c r="N265" s="3087"/>
      <c r="O265" s="3087"/>
      <c r="P265" s="3087"/>
      <c r="Q265" s="3087"/>
      <c r="R265" s="3087"/>
      <c r="S265" s="3087"/>
      <c r="T265" s="3087"/>
      <c r="U265" s="3087"/>
      <c r="V265" s="3087"/>
      <c r="W265" s="3087"/>
      <c r="X265" s="3087"/>
      <c r="Y265" s="3087"/>
      <c r="Z265" s="3088"/>
    </row>
    <row r="266" spans="1:26">
      <c r="A266" s="3096"/>
      <c r="B266" s="3087"/>
      <c r="C266" s="3087"/>
      <c r="D266" s="3087"/>
      <c r="E266" s="3087"/>
      <c r="F266" s="3087"/>
      <c r="G266" s="3087"/>
      <c r="H266" s="3087"/>
      <c r="I266" s="3087"/>
      <c r="J266" s="3087"/>
      <c r="K266" s="3087"/>
      <c r="L266" s="3087"/>
      <c r="M266" s="3087"/>
      <c r="N266" s="3087"/>
      <c r="O266" s="3087"/>
      <c r="P266" s="3087"/>
      <c r="Q266" s="3087"/>
      <c r="R266" s="3087"/>
      <c r="S266" s="3087"/>
      <c r="T266" s="3087"/>
      <c r="U266" s="3087"/>
      <c r="V266" s="3087"/>
      <c r="W266" s="3087"/>
      <c r="X266" s="3087"/>
      <c r="Y266" s="3087"/>
      <c r="Z266" s="3088"/>
    </row>
    <row r="267" spans="1:26">
      <c r="A267" s="3096"/>
      <c r="B267" s="3087"/>
      <c r="C267" s="3087"/>
      <c r="D267" s="3087"/>
      <c r="E267" s="3087"/>
      <c r="F267" s="3087"/>
      <c r="G267" s="3087"/>
      <c r="H267" s="3087"/>
      <c r="I267" s="3087"/>
      <c r="J267" s="3087"/>
      <c r="K267" s="3087"/>
      <c r="L267" s="3087"/>
      <c r="M267" s="3087"/>
      <c r="N267" s="3087"/>
      <c r="O267" s="3087"/>
      <c r="P267" s="3087"/>
      <c r="Q267" s="3087"/>
      <c r="R267" s="3087"/>
      <c r="S267" s="3087"/>
      <c r="T267" s="3087"/>
      <c r="U267" s="3087"/>
      <c r="V267" s="3087"/>
      <c r="W267" s="3087"/>
      <c r="X267" s="3087"/>
      <c r="Y267" s="3087"/>
      <c r="Z267" s="3088"/>
    </row>
    <row r="268" spans="1:26">
      <c r="A268" s="3096"/>
      <c r="B268" s="3087"/>
      <c r="C268" s="3087"/>
      <c r="D268" s="3087"/>
      <c r="E268" s="3087"/>
      <c r="F268" s="3087"/>
      <c r="G268" s="3087"/>
      <c r="H268" s="3087"/>
      <c r="I268" s="3087"/>
      <c r="J268" s="3087"/>
      <c r="K268" s="3087"/>
      <c r="L268" s="3087"/>
      <c r="M268" s="3087"/>
      <c r="N268" s="3087"/>
      <c r="O268" s="3087"/>
      <c r="P268" s="3087"/>
      <c r="Q268" s="3087"/>
      <c r="R268" s="3087"/>
      <c r="S268" s="3087"/>
      <c r="T268" s="3087"/>
      <c r="U268" s="3087"/>
      <c r="V268" s="3087"/>
      <c r="W268" s="3087"/>
      <c r="X268" s="3087"/>
      <c r="Y268" s="3087"/>
      <c r="Z268" s="3088"/>
    </row>
    <row r="269" spans="1:26">
      <c r="A269" s="3096"/>
      <c r="B269" s="3087"/>
      <c r="C269" s="3087"/>
      <c r="D269" s="3087"/>
      <c r="E269" s="3087"/>
      <c r="F269" s="3087"/>
      <c r="G269" s="3087"/>
      <c r="H269" s="3087"/>
      <c r="I269" s="3087"/>
      <c r="J269" s="3087"/>
      <c r="K269" s="3087"/>
      <c r="L269" s="3087"/>
      <c r="M269" s="3087"/>
      <c r="N269" s="3087"/>
      <c r="O269" s="3087"/>
      <c r="P269" s="3087"/>
      <c r="Q269" s="3087"/>
      <c r="R269" s="3087"/>
      <c r="S269" s="3087"/>
      <c r="T269" s="3087"/>
      <c r="U269" s="3087"/>
      <c r="V269" s="3087"/>
      <c r="W269" s="3087"/>
      <c r="X269" s="3087"/>
      <c r="Y269" s="3087"/>
      <c r="Z269" s="3088"/>
    </row>
    <row r="270" spans="1:26">
      <c r="A270" s="3096"/>
      <c r="B270" s="3087"/>
      <c r="C270" s="3087"/>
      <c r="D270" s="3087"/>
      <c r="E270" s="3087"/>
      <c r="F270" s="3087"/>
      <c r="G270" s="3087"/>
      <c r="H270" s="3087"/>
      <c r="I270" s="3087"/>
      <c r="J270" s="3087"/>
      <c r="K270" s="3087"/>
      <c r="L270" s="3087"/>
      <c r="M270" s="3087"/>
      <c r="N270" s="3087"/>
      <c r="O270" s="3087"/>
      <c r="P270" s="3087"/>
      <c r="Q270" s="3087"/>
      <c r="R270" s="3087"/>
      <c r="S270" s="3087"/>
      <c r="T270" s="3087"/>
      <c r="U270" s="3087"/>
      <c r="V270" s="3087"/>
      <c r="W270" s="3087"/>
      <c r="X270" s="3087"/>
      <c r="Y270" s="3087"/>
      <c r="Z270" s="3088"/>
    </row>
    <row r="271" spans="1:26">
      <c r="A271" s="3096"/>
      <c r="B271" s="3087"/>
      <c r="C271" s="3087"/>
      <c r="D271" s="3087"/>
      <c r="E271" s="3087"/>
      <c r="F271" s="3087"/>
      <c r="G271" s="3087"/>
      <c r="H271" s="3087"/>
      <c r="I271" s="3087"/>
      <c r="J271" s="3087"/>
      <c r="K271" s="3087"/>
      <c r="L271" s="3087"/>
      <c r="M271" s="3087"/>
      <c r="N271" s="3087"/>
      <c r="O271" s="3087"/>
      <c r="P271" s="3087"/>
      <c r="Q271" s="3087"/>
      <c r="R271" s="3087"/>
      <c r="S271" s="3087"/>
      <c r="T271" s="3087"/>
      <c r="U271" s="3087"/>
      <c r="V271" s="3087"/>
      <c r="W271" s="3087"/>
      <c r="X271" s="3087"/>
      <c r="Y271" s="3087"/>
      <c r="Z271" s="3088"/>
    </row>
    <row r="272" spans="1:26">
      <c r="A272" s="3096"/>
      <c r="B272" s="3087"/>
      <c r="C272" s="3087"/>
      <c r="D272" s="3087"/>
      <c r="E272" s="3087"/>
      <c r="F272" s="3087"/>
      <c r="G272" s="3087"/>
      <c r="H272" s="3087"/>
      <c r="I272" s="3087"/>
      <c r="J272" s="3087"/>
      <c r="K272" s="3087"/>
      <c r="L272" s="3087"/>
      <c r="M272" s="3087"/>
      <c r="N272" s="3087"/>
      <c r="O272" s="3087"/>
      <c r="P272" s="3087"/>
      <c r="Q272" s="3087"/>
      <c r="R272" s="3087"/>
      <c r="S272" s="3087"/>
      <c r="T272" s="3087"/>
      <c r="U272" s="3087"/>
      <c r="V272" s="3087"/>
      <c r="W272" s="3087"/>
      <c r="X272" s="3087"/>
      <c r="Y272" s="3087"/>
      <c r="Z272" s="3088"/>
    </row>
    <row r="273" spans="1:26">
      <c r="A273" s="3096"/>
      <c r="B273" s="3087"/>
      <c r="C273" s="3087"/>
      <c r="D273" s="3087"/>
      <c r="E273" s="3087"/>
      <c r="F273" s="3087"/>
      <c r="G273" s="3087"/>
      <c r="H273" s="3087"/>
      <c r="I273" s="3087"/>
      <c r="J273" s="3087"/>
      <c r="K273" s="3087"/>
      <c r="L273" s="3087"/>
      <c r="M273" s="3087"/>
      <c r="N273" s="3087"/>
      <c r="O273" s="3087"/>
      <c r="P273" s="3087"/>
      <c r="Q273" s="3087"/>
      <c r="R273" s="3087"/>
      <c r="S273" s="3087"/>
      <c r="T273" s="3087"/>
      <c r="U273" s="3087"/>
      <c r="V273" s="3087"/>
      <c r="W273" s="3087"/>
      <c r="X273" s="3087"/>
      <c r="Y273" s="3087"/>
      <c r="Z273" s="3088"/>
    </row>
    <row r="274" spans="1:26">
      <c r="A274" s="3096"/>
      <c r="B274" s="3087"/>
      <c r="C274" s="3087"/>
      <c r="D274" s="3087"/>
      <c r="E274" s="3087"/>
      <c r="F274" s="3087"/>
      <c r="G274" s="3087"/>
      <c r="H274" s="3087"/>
      <c r="I274" s="3087"/>
      <c r="J274" s="3087"/>
      <c r="K274" s="3087"/>
      <c r="L274" s="3087"/>
      <c r="M274" s="3087"/>
      <c r="N274" s="3087"/>
      <c r="O274" s="3087"/>
      <c r="P274" s="3087"/>
      <c r="Q274" s="3087"/>
      <c r="R274" s="3087"/>
      <c r="S274" s="3087"/>
      <c r="T274" s="3087"/>
      <c r="U274" s="3087"/>
      <c r="V274" s="3087"/>
      <c r="W274" s="3087"/>
      <c r="X274" s="3087"/>
      <c r="Y274" s="3087"/>
      <c r="Z274" s="3088"/>
    </row>
    <row r="275" spans="1:26">
      <c r="A275" s="3096"/>
      <c r="B275" s="3087"/>
      <c r="C275" s="3087"/>
      <c r="D275" s="3087"/>
      <c r="E275" s="3087"/>
      <c r="F275" s="3087"/>
      <c r="G275" s="3087"/>
      <c r="H275" s="3087"/>
      <c r="I275" s="3087"/>
      <c r="J275" s="3087"/>
      <c r="K275" s="3087"/>
      <c r="L275" s="3087"/>
      <c r="M275" s="3087"/>
      <c r="N275" s="3087"/>
      <c r="O275" s="3087"/>
      <c r="P275" s="3087"/>
      <c r="Q275" s="3087"/>
      <c r="R275" s="3087"/>
      <c r="S275" s="3087"/>
      <c r="T275" s="3087"/>
      <c r="U275" s="3087"/>
      <c r="V275" s="3087"/>
      <c r="W275" s="3087"/>
      <c r="X275" s="3087"/>
      <c r="Y275" s="3087"/>
      <c r="Z275" s="3088"/>
    </row>
    <row r="276" spans="1:26">
      <c r="A276" s="3096"/>
      <c r="B276" s="3087"/>
      <c r="C276" s="3087"/>
      <c r="D276" s="3087"/>
      <c r="E276" s="3087"/>
      <c r="F276" s="3087"/>
      <c r="G276" s="3087"/>
      <c r="H276" s="3087"/>
      <c r="I276" s="3087"/>
      <c r="J276" s="3087"/>
      <c r="K276" s="3087"/>
      <c r="L276" s="3087"/>
      <c r="M276" s="3087"/>
      <c r="N276" s="3087"/>
      <c r="O276" s="3087"/>
      <c r="P276" s="3087"/>
      <c r="Q276" s="3087"/>
      <c r="R276" s="3087"/>
      <c r="S276" s="3087"/>
      <c r="T276" s="3087"/>
      <c r="U276" s="3087"/>
      <c r="V276" s="3087"/>
      <c r="W276" s="3087"/>
      <c r="X276" s="3087"/>
      <c r="Y276" s="3087"/>
      <c r="Z276" s="3088"/>
    </row>
    <row r="277" spans="1:26">
      <c r="A277" s="3096"/>
      <c r="B277" s="3087"/>
      <c r="C277" s="3087"/>
      <c r="D277" s="3087"/>
      <c r="E277" s="3087"/>
      <c r="F277" s="3087"/>
      <c r="G277" s="3087"/>
      <c r="H277" s="3087"/>
      <c r="I277" s="3087"/>
      <c r="J277" s="3087"/>
      <c r="K277" s="3087"/>
      <c r="L277" s="3087"/>
      <c r="M277" s="3087"/>
      <c r="N277" s="3087"/>
      <c r="O277" s="3087"/>
      <c r="P277" s="3087"/>
      <c r="Q277" s="3087"/>
      <c r="R277" s="3087"/>
      <c r="S277" s="3087"/>
      <c r="T277" s="3087"/>
      <c r="U277" s="3087"/>
      <c r="V277" s="3087"/>
      <c r="W277" s="3087"/>
      <c r="X277" s="3087"/>
      <c r="Y277" s="3087"/>
      <c r="Z277" s="3088"/>
    </row>
    <row r="278" spans="1:26">
      <c r="A278" s="3096"/>
      <c r="B278" s="3087"/>
      <c r="C278" s="3087"/>
      <c r="D278" s="3087"/>
      <c r="E278" s="3087"/>
      <c r="F278" s="3087"/>
      <c r="G278" s="3087"/>
      <c r="H278" s="3087"/>
      <c r="I278" s="3087"/>
      <c r="J278" s="3087"/>
      <c r="K278" s="3087"/>
      <c r="L278" s="3087"/>
      <c r="M278" s="3087"/>
      <c r="N278" s="3087"/>
      <c r="O278" s="3087"/>
      <c r="P278" s="3087"/>
      <c r="Q278" s="3087"/>
      <c r="R278" s="3087"/>
      <c r="S278" s="3087"/>
      <c r="T278" s="3087"/>
      <c r="U278" s="3087"/>
      <c r="V278" s="3087"/>
      <c r="W278" s="3087"/>
      <c r="X278" s="3087"/>
      <c r="Y278" s="3087"/>
      <c r="Z278" s="3088"/>
    </row>
    <row r="279" spans="1:26">
      <c r="A279" s="3096"/>
      <c r="B279" s="3087"/>
      <c r="C279" s="3087"/>
      <c r="D279" s="3087"/>
      <c r="E279" s="3087"/>
      <c r="F279" s="3087"/>
      <c r="G279" s="3087"/>
      <c r="H279" s="3087"/>
      <c r="I279" s="3087"/>
      <c r="J279" s="3087"/>
      <c r="K279" s="3087"/>
      <c r="L279" s="3087"/>
      <c r="M279" s="3087"/>
      <c r="N279" s="3087"/>
      <c r="O279" s="3087"/>
      <c r="P279" s="3087"/>
      <c r="Q279" s="3087"/>
      <c r="R279" s="3087"/>
      <c r="S279" s="3087"/>
      <c r="T279" s="3087"/>
      <c r="U279" s="3087"/>
      <c r="V279" s="3087"/>
      <c r="W279" s="3087"/>
      <c r="X279" s="3087"/>
      <c r="Y279" s="3087"/>
      <c r="Z279" s="3088"/>
    </row>
    <row r="280" spans="1:26">
      <c r="A280" s="3096"/>
      <c r="B280" s="3087"/>
      <c r="C280" s="3087"/>
      <c r="D280" s="3087"/>
      <c r="E280" s="3087"/>
      <c r="F280" s="3087"/>
      <c r="G280" s="3087"/>
      <c r="H280" s="3087"/>
      <c r="I280" s="3087"/>
      <c r="J280" s="3087"/>
      <c r="K280" s="3087"/>
      <c r="L280" s="3087"/>
      <c r="M280" s="3087"/>
      <c r="N280" s="3087"/>
      <c r="O280" s="3087"/>
      <c r="P280" s="3087"/>
      <c r="Q280" s="3087"/>
      <c r="R280" s="3087"/>
      <c r="S280" s="3087"/>
      <c r="T280" s="3087"/>
      <c r="U280" s="3087"/>
      <c r="V280" s="3087"/>
      <c r="W280" s="3087"/>
      <c r="X280" s="3087"/>
      <c r="Y280" s="3087"/>
      <c r="Z280" s="3088"/>
    </row>
    <row r="281" spans="1:26">
      <c r="A281" s="3096"/>
      <c r="B281" s="3087"/>
      <c r="C281" s="3087"/>
      <c r="D281" s="3087"/>
      <c r="E281" s="3087"/>
      <c r="F281" s="3087"/>
      <c r="G281" s="3087"/>
      <c r="H281" s="3087"/>
      <c r="I281" s="3087"/>
      <c r="J281" s="3087"/>
      <c r="K281" s="3087"/>
      <c r="L281" s="3087"/>
      <c r="M281" s="3087"/>
      <c r="N281" s="3087"/>
      <c r="O281" s="3087"/>
      <c r="P281" s="3087"/>
      <c r="Q281" s="3087"/>
      <c r="R281" s="3087"/>
      <c r="S281" s="3087"/>
      <c r="T281" s="3087"/>
      <c r="U281" s="3087"/>
      <c r="V281" s="3087"/>
      <c r="W281" s="3087"/>
      <c r="X281" s="3087"/>
      <c r="Y281" s="3087"/>
      <c r="Z281" s="3088"/>
    </row>
    <row r="282" spans="1:26">
      <c r="A282" s="3096"/>
      <c r="B282" s="3087"/>
      <c r="C282" s="3087"/>
      <c r="D282" s="3087"/>
      <c r="E282" s="3087"/>
      <c r="F282" s="3087"/>
      <c r="G282" s="3087"/>
      <c r="H282" s="3087"/>
      <c r="I282" s="3087"/>
      <c r="J282" s="3087"/>
      <c r="K282" s="3087"/>
      <c r="L282" s="3087"/>
      <c r="M282" s="3087"/>
      <c r="N282" s="3087"/>
      <c r="O282" s="3087"/>
      <c r="P282" s="3087"/>
      <c r="Q282" s="3087"/>
      <c r="R282" s="3087"/>
      <c r="S282" s="3087"/>
      <c r="T282" s="3087"/>
      <c r="U282" s="3087"/>
      <c r="V282" s="3087"/>
      <c r="W282" s="3087"/>
      <c r="X282" s="3087"/>
      <c r="Y282" s="3087"/>
      <c r="Z282" s="3088"/>
    </row>
    <row r="283" spans="1:26">
      <c r="A283" s="3096"/>
      <c r="B283" s="3087"/>
      <c r="C283" s="3087"/>
      <c r="D283" s="3087"/>
      <c r="E283" s="3087"/>
      <c r="F283" s="3087"/>
      <c r="G283" s="3087"/>
      <c r="H283" s="3087"/>
      <c r="I283" s="3087"/>
      <c r="J283" s="3087"/>
      <c r="K283" s="3087"/>
      <c r="L283" s="3087"/>
      <c r="M283" s="3087"/>
      <c r="N283" s="3087"/>
      <c r="O283" s="3087"/>
      <c r="P283" s="3087"/>
      <c r="Q283" s="3087"/>
      <c r="R283" s="3087"/>
      <c r="S283" s="3087"/>
      <c r="T283" s="3087"/>
      <c r="U283" s="3087"/>
      <c r="V283" s="3087"/>
      <c r="W283" s="3087"/>
      <c r="X283" s="3087"/>
      <c r="Y283" s="3087"/>
      <c r="Z283" s="3088"/>
    </row>
    <row r="284" spans="1:26">
      <c r="A284" s="3096"/>
      <c r="B284" s="3087"/>
      <c r="C284" s="3087"/>
      <c r="D284" s="3087"/>
      <c r="E284" s="3087"/>
      <c r="F284" s="3087"/>
      <c r="G284" s="3087"/>
      <c r="H284" s="3087"/>
      <c r="I284" s="3087"/>
      <c r="J284" s="3087"/>
      <c r="K284" s="3087"/>
      <c r="L284" s="3087"/>
      <c r="M284" s="3087"/>
      <c r="N284" s="3087"/>
      <c r="O284" s="3087"/>
      <c r="P284" s="3087"/>
      <c r="Q284" s="3087"/>
      <c r="R284" s="3087"/>
      <c r="S284" s="3087"/>
      <c r="T284" s="3087"/>
      <c r="U284" s="3087"/>
      <c r="V284" s="3087"/>
      <c r="W284" s="3087"/>
      <c r="X284" s="3087"/>
      <c r="Y284" s="3087"/>
      <c r="Z284" s="3088"/>
    </row>
    <row r="285" spans="1:26">
      <c r="A285" s="3096"/>
      <c r="B285" s="3087"/>
      <c r="C285" s="3087"/>
      <c r="D285" s="3087"/>
      <c r="E285" s="3087"/>
      <c r="F285" s="3087"/>
      <c r="G285" s="3087"/>
      <c r="H285" s="3087"/>
      <c r="I285" s="3087"/>
      <c r="J285" s="3087"/>
      <c r="K285" s="3087"/>
      <c r="L285" s="3087"/>
      <c r="M285" s="3087"/>
      <c r="N285" s="3087"/>
      <c r="O285" s="3087"/>
      <c r="P285" s="3087"/>
      <c r="Q285" s="3087"/>
      <c r="R285" s="3087"/>
      <c r="S285" s="3087"/>
      <c r="T285" s="3087"/>
      <c r="U285" s="3087"/>
      <c r="V285" s="3087"/>
      <c r="W285" s="3087"/>
      <c r="X285" s="3087"/>
      <c r="Y285" s="3087"/>
      <c r="Z285" s="3088"/>
    </row>
    <row r="286" spans="1:26">
      <c r="A286" s="3096"/>
      <c r="B286" s="3087"/>
      <c r="C286" s="3087"/>
      <c r="D286" s="3087"/>
      <c r="E286" s="3087"/>
      <c r="F286" s="3087"/>
      <c r="G286" s="3087"/>
      <c r="H286" s="3087"/>
      <c r="I286" s="3087"/>
      <c r="J286" s="3087"/>
      <c r="K286" s="3087"/>
      <c r="L286" s="3087"/>
      <c r="M286" s="3087"/>
      <c r="N286" s="3087"/>
      <c r="O286" s="3087"/>
      <c r="P286" s="3087"/>
      <c r="Q286" s="3087"/>
      <c r="R286" s="3087"/>
      <c r="S286" s="3087"/>
      <c r="T286" s="3087"/>
      <c r="U286" s="3087"/>
      <c r="V286" s="3087"/>
      <c r="W286" s="3087"/>
      <c r="X286" s="3087"/>
      <c r="Y286" s="3087"/>
      <c r="Z286" s="3088"/>
    </row>
    <row r="287" spans="1:26">
      <c r="A287" s="3096"/>
      <c r="B287" s="3087"/>
      <c r="C287" s="3087"/>
      <c r="D287" s="3087"/>
      <c r="E287" s="3087"/>
      <c r="F287" s="3087"/>
      <c r="G287" s="3087"/>
      <c r="H287" s="3087"/>
      <c r="I287" s="3087"/>
      <c r="J287" s="3087"/>
      <c r="K287" s="3087"/>
      <c r="L287" s="3087"/>
      <c r="M287" s="3087"/>
      <c r="N287" s="3087"/>
      <c r="O287" s="3087"/>
      <c r="P287" s="3087"/>
      <c r="Q287" s="3087"/>
      <c r="R287" s="3087"/>
      <c r="S287" s="3087"/>
      <c r="T287" s="3087"/>
      <c r="U287" s="3087"/>
      <c r="V287" s="3087"/>
      <c r="W287" s="3087"/>
      <c r="X287" s="3087"/>
      <c r="Y287" s="3087"/>
      <c r="Z287" s="3088"/>
    </row>
    <row r="288" spans="1:26">
      <c r="A288" s="3096"/>
      <c r="B288" s="3087"/>
      <c r="C288" s="3087"/>
      <c r="D288" s="3087"/>
      <c r="E288" s="3087"/>
      <c r="F288" s="3087"/>
      <c r="G288" s="3087"/>
      <c r="H288" s="3087"/>
      <c r="I288" s="3087"/>
      <c r="J288" s="3087"/>
      <c r="K288" s="3087"/>
      <c r="L288" s="3087"/>
      <c r="M288" s="3087"/>
      <c r="N288" s="3087"/>
      <c r="O288" s="3087"/>
      <c r="P288" s="3087"/>
      <c r="Q288" s="3087"/>
      <c r="R288" s="3087"/>
      <c r="S288" s="3087"/>
      <c r="T288" s="3087"/>
      <c r="U288" s="3087"/>
      <c r="V288" s="3087"/>
      <c r="W288" s="3087"/>
      <c r="X288" s="3087"/>
      <c r="Y288" s="3087"/>
      <c r="Z288" s="3088"/>
    </row>
    <row r="289" spans="1:26">
      <c r="A289" s="3096"/>
      <c r="B289" s="3087"/>
      <c r="C289" s="3087"/>
      <c r="D289" s="3087"/>
      <c r="E289" s="3087"/>
      <c r="F289" s="3087"/>
      <c r="G289" s="3087"/>
      <c r="H289" s="3087"/>
      <c r="I289" s="3087"/>
      <c r="J289" s="3087"/>
      <c r="K289" s="3087"/>
      <c r="L289" s="3087"/>
      <c r="M289" s="3087"/>
      <c r="N289" s="3087"/>
      <c r="O289" s="3087"/>
      <c r="P289" s="3087"/>
      <c r="Q289" s="3087"/>
      <c r="R289" s="3087"/>
      <c r="S289" s="3087"/>
      <c r="T289" s="3087"/>
      <c r="U289" s="3087"/>
      <c r="V289" s="3087"/>
      <c r="W289" s="3087"/>
      <c r="X289" s="3087"/>
      <c r="Y289" s="3087"/>
      <c r="Z289" s="3088"/>
    </row>
    <row r="290" spans="1:26">
      <c r="A290" s="3096"/>
      <c r="B290" s="3087"/>
      <c r="C290" s="3087"/>
      <c r="D290" s="3087"/>
      <c r="E290" s="3087"/>
      <c r="F290" s="3087"/>
      <c r="G290" s="3087"/>
      <c r="H290" s="3087"/>
      <c r="I290" s="3087"/>
      <c r="J290" s="3087"/>
      <c r="K290" s="3087"/>
      <c r="L290" s="3087"/>
      <c r="M290" s="3087"/>
      <c r="N290" s="3087"/>
      <c r="O290" s="3087"/>
      <c r="P290" s="3087"/>
      <c r="Q290" s="3087"/>
      <c r="R290" s="3087"/>
      <c r="S290" s="3087"/>
      <c r="T290" s="3087"/>
      <c r="U290" s="3087"/>
      <c r="V290" s="3087"/>
      <c r="W290" s="3087"/>
      <c r="X290" s="3087"/>
      <c r="Y290" s="3087"/>
      <c r="Z290" s="3088"/>
    </row>
    <row r="291" spans="1:26">
      <c r="A291" s="3096"/>
      <c r="B291" s="3087"/>
      <c r="C291" s="3087"/>
      <c r="D291" s="3087"/>
      <c r="E291" s="3087"/>
      <c r="F291" s="3087"/>
      <c r="G291" s="3087"/>
      <c r="H291" s="3087"/>
      <c r="I291" s="3087"/>
      <c r="J291" s="3087"/>
      <c r="K291" s="3087"/>
      <c r="L291" s="3087"/>
      <c r="M291" s="3087"/>
      <c r="N291" s="3087"/>
      <c r="O291" s="3087"/>
      <c r="P291" s="3087"/>
      <c r="Q291" s="3087"/>
      <c r="R291" s="3087"/>
      <c r="S291" s="3087"/>
      <c r="T291" s="3087"/>
      <c r="U291" s="3087"/>
      <c r="V291" s="3087"/>
      <c r="W291" s="3087"/>
      <c r="X291" s="3087"/>
      <c r="Y291" s="3087"/>
      <c r="Z291" s="3088"/>
    </row>
    <row r="292" spans="1:26">
      <c r="A292" s="3096"/>
      <c r="B292" s="3087"/>
      <c r="C292" s="3087"/>
      <c r="D292" s="3087"/>
      <c r="E292" s="3087"/>
      <c r="F292" s="3087"/>
      <c r="G292" s="3087"/>
      <c r="H292" s="3087"/>
      <c r="I292" s="3087"/>
      <c r="J292" s="3087"/>
      <c r="K292" s="3087"/>
      <c r="L292" s="3087"/>
      <c r="M292" s="3087"/>
      <c r="N292" s="3087"/>
      <c r="O292" s="3087"/>
      <c r="P292" s="3087"/>
      <c r="Q292" s="3087"/>
      <c r="R292" s="3087"/>
      <c r="S292" s="3087"/>
      <c r="T292" s="3087"/>
      <c r="U292" s="3087"/>
      <c r="V292" s="3087"/>
      <c r="W292" s="3087"/>
      <c r="X292" s="3087"/>
      <c r="Y292" s="3087"/>
      <c r="Z292" s="3088"/>
    </row>
    <row r="293" spans="1:26">
      <c r="A293" s="3096"/>
      <c r="B293" s="3087"/>
      <c r="C293" s="3087"/>
      <c r="D293" s="3087"/>
      <c r="E293" s="3087"/>
      <c r="F293" s="3087"/>
      <c r="G293" s="3087"/>
      <c r="H293" s="3087"/>
      <c r="I293" s="3087"/>
      <c r="J293" s="3087"/>
      <c r="K293" s="3087"/>
      <c r="L293" s="3087"/>
      <c r="M293" s="3087"/>
      <c r="N293" s="3087"/>
      <c r="O293" s="3087"/>
      <c r="P293" s="3087"/>
      <c r="Q293" s="3087"/>
      <c r="R293" s="3087"/>
      <c r="S293" s="3087"/>
      <c r="T293" s="3087"/>
      <c r="U293" s="3087"/>
      <c r="V293" s="3087"/>
      <c r="W293" s="3087"/>
      <c r="X293" s="3087"/>
      <c r="Y293" s="3087"/>
      <c r="Z293" s="3088"/>
    </row>
    <row r="294" spans="1:26">
      <c r="A294" s="3096"/>
      <c r="B294" s="3087"/>
      <c r="C294" s="3087"/>
      <c r="D294" s="3087"/>
      <c r="E294" s="3087"/>
      <c r="F294" s="3087"/>
      <c r="G294" s="3087"/>
      <c r="H294" s="3087"/>
      <c r="I294" s="3087"/>
      <c r="J294" s="3087"/>
      <c r="K294" s="3087"/>
      <c r="L294" s="3087"/>
      <c r="M294" s="3087"/>
      <c r="N294" s="3087"/>
      <c r="O294" s="3087"/>
      <c r="P294" s="3087"/>
      <c r="Q294" s="3087"/>
      <c r="R294" s="3087"/>
      <c r="S294" s="3087"/>
      <c r="T294" s="3087"/>
      <c r="U294" s="3087"/>
      <c r="V294" s="3087"/>
      <c r="W294" s="3087"/>
      <c r="X294" s="3087"/>
      <c r="Y294" s="3087"/>
      <c r="Z294" s="3088"/>
    </row>
    <row r="295" spans="1:26">
      <c r="A295" s="3096"/>
      <c r="B295" s="3087"/>
      <c r="C295" s="3087"/>
      <c r="D295" s="3087"/>
      <c r="E295" s="3087"/>
      <c r="F295" s="3087"/>
      <c r="G295" s="3087"/>
      <c r="H295" s="3087"/>
      <c r="I295" s="3087"/>
      <c r="J295" s="3087"/>
      <c r="K295" s="3087"/>
      <c r="L295" s="3087"/>
      <c r="M295" s="3087"/>
      <c r="N295" s="3087"/>
      <c r="O295" s="3087"/>
      <c r="P295" s="3087"/>
      <c r="Q295" s="3087"/>
      <c r="R295" s="3087"/>
      <c r="S295" s="3087"/>
      <c r="T295" s="3087"/>
      <c r="U295" s="3087"/>
      <c r="V295" s="3087"/>
      <c r="W295" s="3087"/>
      <c r="X295" s="3087"/>
      <c r="Y295" s="3087"/>
      <c r="Z295" s="3088"/>
    </row>
    <row r="296" spans="1:26">
      <c r="A296" s="3096"/>
      <c r="B296" s="3087"/>
      <c r="C296" s="3087"/>
      <c r="D296" s="3087"/>
      <c r="E296" s="3087"/>
      <c r="F296" s="3087"/>
      <c r="G296" s="3087"/>
      <c r="H296" s="3087"/>
      <c r="I296" s="3087"/>
      <c r="J296" s="3087"/>
      <c r="K296" s="3087"/>
      <c r="L296" s="3087"/>
      <c r="M296" s="3087"/>
      <c r="N296" s="3087"/>
      <c r="O296" s="3087"/>
      <c r="P296" s="3087"/>
      <c r="Q296" s="3087"/>
      <c r="R296" s="3087"/>
      <c r="S296" s="3087"/>
      <c r="T296" s="3087"/>
      <c r="U296" s="3087"/>
      <c r="V296" s="3087"/>
      <c r="W296" s="3087"/>
      <c r="X296" s="3087"/>
      <c r="Y296" s="3087"/>
      <c r="Z296" s="3088"/>
    </row>
    <row r="297" spans="1:26">
      <c r="A297" s="3096"/>
      <c r="B297" s="3087"/>
      <c r="C297" s="3087"/>
      <c r="D297" s="3087"/>
      <c r="E297" s="3087"/>
      <c r="F297" s="3087"/>
      <c r="G297" s="3087"/>
      <c r="H297" s="3087"/>
      <c r="I297" s="3087"/>
      <c r="J297" s="3087"/>
      <c r="K297" s="3087"/>
      <c r="L297" s="3087"/>
      <c r="M297" s="3087"/>
      <c r="N297" s="3087"/>
      <c r="O297" s="3087"/>
      <c r="P297" s="3087"/>
      <c r="Q297" s="3087"/>
      <c r="R297" s="3087"/>
      <c r="S297" s="3087"/>
      <c r="T297" s="3087"/>
      <c r="U297" s="3087"/>
      <c r="V297" s="3087"/>
      <c r="W297" s="3087"/>
      <c r="X297" s="3087"/>
      <c r="Y297" s="3087"/>
      <c r="Z297" s="3088"/>
    </row>
    <row r="298" spans="1:26">
      <c r="A298" s="3096"/>
      <c r="B298" s="3087"/>
      <c r="C298" s="3087"/>
      <c r="D298" s="3087"/>
      <c r="E298" s="3087"/>
      <c r="F298" s="3087"/>
      <c r="G298" s="3087"/>
      <c r="H298" s="3087"/>
      <c r="I298" s="3087"/>
      <c r="J298" s="3087"/>
      <c r="K298" s="3087"/>
      <c r="L298" s="3087"/>
      <c r="M298" s="3087"/>
      <c r="N298" s="3087"/>
      <c r="O298" s="3087"/>
      <c r="P298" s="3087"/>
      <c r="Q298" s="3087"/>
      <c r="R298" s="3087"/>
      <c r="S298" s="3087"/>
      <c r="T298" s="3087"/>
      <c r="U298" s="3087"/>
      <c r="V298" s="3087"/>
      <c r="W298" s="3087"/>
      <c r="X298" s="3087"/>
      <c r="Y298" s="3087"/>
      <c r="Z298" s="3088"/>
    </row>
    <row r="299" spans="1:26">
      <c r="A299" s="3096"/>
      <c r="B299" s="3087"/>
      <c r="C299" s="3087"/>
      <c r="D299" s="3087"/>
      <c r="E299" s="3087"/>
      <c r="F299" s="3087"/>
      <c r="G299" s="3087"/>
      <c r="H299" s="3087"/>
      <c r="I299" s="3087"/>
      <c r="J299" s="3087"/>
      <c r="K299" s="3087"/>
      <c r="L299" s="3087"/>
      <c r="M299" s="3087"/>
      <c r="N299" s="3087"/>
      <c r="O299" s="3087"/>
      <c r="P299" s="3087"/>
      <c r="Q299" s="3087"/>
      <c r="R299" s="3087"/>
      <c r="S299" s="3087"/>
      <c r="T299" s="3087"/>
      <c r="U299" s="3087"/>
      <c r="V299" s="3087"/>
      <c r="W299" s="3087"/>
      <c r="X299" s="3087"/>
      <c r="Y299" s="3087"/>
      <c r="Z299" s="3088"/>
    </row>
    <row r="300" spans="1:26">
      <c r="A300" s="3096"/>
      <c r="B300" s="3087"/>
      <c r="C300" s="3087"/>
      <c r="D300" s="3087"/>
      <c r="E300" s="3087"/>
      <c r="F300" s="3087"/>
      <c r="G300" s="3087"/>
      <c r="H300" s="3087"/>
      <c r="I300" s="3087"/>
      <c r="J300" s="3087"/>
      <c r="K300" s="3087"/>
      <c r="L300" s="3087"/>
      <c r="M300" s="3087"/>
      <c r="N300" s="3087"/>
      <c r="O300" s="3087"/>
      <c r="P300" s="3087"/>
      <c r="Q300" s="3087"/>
      <c r="R300" s="3087"/>
      <c r="S300" s="3087"/>
      <c r="T300" s="3087"/>
      <c r="U300" s="3087"/>
      <c r="V300" s="3087"/>
      <c r="W300" s="3087"/>
      <c r="X300" s="3087"/>
      <c r="Y300" s="3087"/>
      <c r="Z300" s="3088"/>
    </row>
    <row r="301" spans="1:26">
      <c r="A301" s="3096"/>
      <c r="B301" s="3087"/>
      <c r="C301" s="3087"/>
      <c r="D301" s="3087"/>
      <c r="E301" s="3087"/>
      <c r="F301" s="3087"/>
      <c r="G301" s="3087"/>
      <c r="H301" s="3087"/>
      <c r="I301" s="3087"/>
      <c r="J301" s="3087"/>
      <c r="K301" s="3087"/>
      <c r="L301" s="3087"/>
      <c r="M301" s="3087"/>
      <c r="N301" s="3087"/>
      <c r="O301" s="3087"/>
      <c r="P301" s="3087"/>
      <c r="Q301" s="3087"/>
      <c r="R301" s="3087"/>
      <c r="S301" s="3087"/>
      <c r="T301" s="3087"/>
      <c r="U301" s="3087"/>
      <c r="V301" s="3087"/>
      <c r="W301" s="3087"/>
      <c r="X301" s="3087"/>
      <c r="Y301" s="3087"/>
      <c r="Z301" s="3088"/>
    </row>
    <row r="302" spans="1:26">
      <c r="A302" s="3096"/>
      <c r="B302" s="3087"/>
      <c r="C302" s="3087"/>
      <c r="D302" s="3087"/>
      <c r="E302" s="3087"/>
      <c r="F302" s="3087"/>
      <c r="G302" s="3087"/>
      <c r="H302" s="3087"/>
      <c r="I302" s="3087"/>
      <c r="J302" s="3087"/>
      <c r="K302" s="3087"/>
      <c r="L302" s="3087"/>
      <c r="M302" s="3087"/>
      <c r="N302" s="3087"/>
      <c r="O302" s="3087"/>
      <c r="P302" s="3087"/>
      <c r="Q302" s="3087"/>
      <c r="R302" s="3087"/>
      <c r="S302" s="3087"/>
      <c r="T302" s="3087"/>
      <c r="U302" s="3087"/>
      <c r="V302" s="3087"/>
      <c r="W302" s="3087"/>
      <c r="X302" s="3087"/>
      <c r="Y302" s="3087"/>
      <c r="Z302" s="3088"/>
    </row>
    <row r="303" spans="1:26">
      <c r="A303" s="3096"/>
      <c r="B303" s="3087"/>
      <c r="C303" s="3087"/>
      <c r="D303" s="3087"/>
      <c r="E303" s="3087"/>
      <c r="F303" s="3087"/>
      <c r="G303" s="3087"/>
      <c r="H303" s="3087"/>
      <c r="I303" s="3087"/>
      <c r="J303" s="3087"/>
      <c r="K303" s="3087"/>
      <c r="L303" s="3087"/>
      <c r="M303" s="3087"/>
      <c r="N303" s="3087"/>
      <c r="O303" s="3087"/>
      <c r="P303" s="3087"/>
      <c r="Q303" s="3087"/>
      <c r="R303" s="3087"/>
      <c r="S303" s="3087"/>
      <c r="T303" s="3087"/>
      <c r="U303" s="3087"/>
      <c r="V303" s="3087"/>
      <c r="W303" s="3087"/>
      <c r="X303" s="3087"/>
      <c r="Y303" s="3087"/>
      <c r="Z303" s="3088"/>
    </row>
    <row r="304" spans="1:26">
      <c r="A304" s="3096"/>
      <c r="B304" s="3087"/>
      <c r="C304" s="3087"/>
      <c r="D304" s="3087"/>
      <c r="E304" s="3087"/>
      <c r="F304" s="3087"/>
      <c r="G304" s="3087"/>
      <c r="H304" s="3087"/>
      <c r="I304" s="3087"/>
      <c r="J304" s="3087"/>
      <c r="K304" s="3087"/>
      <c r="L304" s="3087"/>
      <c r="M304" s="3087"/>
      <c r="N304" s="3087"/>
      <c r="O304" s="3087"/>
      <c r="P304" s="3087"/>
      <c r="Q304" s="3087"/>
      <c r="R304" s="3087"/>
      <c r="S304" s="3087"/>
      <c r="T304" s="3087"/>
      <c r="U304" s="3087"/>
      <c r="V304" s="3087"/>
      <c r="W304" s="3087"/>
      <c r="X304" s="3087"/>
      <c r="Y304" s="3087"/>
      <c r="Z304" s="3088"/>
    </row>
    <row r="305" spans="1:26">
      <c r="A305" s="3096"/>
      <c r="B305" s="3087"/>
      <c r="C305" s="3087"/>
      <c r="D305" s="3087"/>
      <c r="E305" s="3087"/>
      <c r="F305" s="3087"/>
      <c r="G305" s="3087"/>
      <c r="H305" s="3087"/>
      <c r="I305" s="3087"/>
      <c r="J305" s="3087"/>
      <c r="K305" s="3087"/>
      <c r="L305" s="3087"/>
      <c r="M305" s="3087"/>
      <c r="N305" s="3087"/>
      <c r="O305" s="3087"/>
      <c r="P305" s="3087"/>
      <c r="Q305" s="3087"/>
      <c r="R305" s="3087"/>
      <c r="S305" s="3087"/>
      <c r="T305" s="3087"/>
      <c r="U305" s="3087"/>
      <c r="V305" s="3087"/>
      <c r="W305" s="3087"/>
      <c r="X305" s="3087"/>
      <c r="Y305" s="3087"/>
      <c r="Z305" s="3088"/>
    </row>
    <row r="306" spans="1:26">
      <c r="A306" s="3096"/>
      <c r="B306" s="3087"/>
      <c r="C306" s="3087"/>
      <c r="D306" s="3087"/>
      <c r="E306" s="3087"/>
      <c r="F306" s="3087"/>
      <c r="G306" s="3087"/>
      <c r="H306" s="3087"/>
      <c r="I306" s="3087"/>
      <c r="J306" s="3087"/>
      <c r="K306" s="3087"/>
      <c r="L306" s="3087"/>
      <c r="M306" s="3087"/>
      <c r="N306" s="3087"/>
      <c r="O306" s="3087"/>
      <c r="P306" s="3087"/>
      <c r="Q306" s="3087"/>
      <c r="R306" s="3087"/>
      <c r="S306" s="3087"/>
      <c r="T306" s="3087"/>
      <c r="U306" s="3087"/>
      <c r="V306" s="3087"/>
      <c r="W306" s="3087"/>
      <c r="X306" s="3087"/>
      <c r="Y306" s="3087"/>
      <c r="Z306" s="3088"/>
    </row>
    <row r="307" spans="1:26">
      <c r="A307" s="3096"/>
      <c r="B307" s="3087"/>
      <c r="C307" s="3087"/>
      <c r="D307" s="3087"/>
      <c r="E307" s="3087"/>
      <c r="F307" s="3087"/>
      <c r="G307" s="3087"/>
      <c r="H307" s="3087"/>
      <c r="I307" s="3087"/>
      <c r="J307" s="3087"/>
      <c r="K307" s="3087"/>
      <c r="L307" s="3087"/>
      <c r="M307" s="3087"/>
      <c r="N307" s="3087"/>
      <c r="O307" s="3087"/>
      <c r="P307" s="3087"/>
      <c r="Q307" s="3087"/>
      <c r="R307" s="3087"/>
      <c r="S307" s="3087"/>
      <c r="T307" s="3087"/>
      <c r="U307" s="3087"/>
      <c r="V307" s="3087"/>
      <c r="W307" s="3087"/>
      <c r="X307" s="3087"/>
      <c r="Y307" s="3087"/>
      <c r="Z307" s="3088"/>
    </row>
    <row r="308" spans="1:26">
      <c r="A308" s="3096"/>
      <c r="B308" s="3087"/>
      <c r="C308" s="3087"/>
      <c r="D308" s="3087"/>
      <c r="E308" s="3087"/>
      <c r="F308" s="3087"/>
      <c r="G308" s="3087"/>
      <c r="H308" s="3087"/>
      <c r="I308" s="3087"/>
      <c r="J308" s="3087"/>
      <c r="K308" s="3087"/>
      <c r="L308" s="3087"/>
      <c r="M308" s="3087"/>
      <c r="N308" s="3087"/>
      <c r="O308" s="3087"/>
      <c r="P308" s="3087"/>
      <c r="Q308" s="3087"/>
      <c r="R308" s="3087"/>
      <c r="S308" s="3087"/>
      <c r="T308" s="3087"/>
      <c r="U308" s="3087"/>
      <c r="V308" s="3087"/>
      <c r="W308" s="3087"/>
      <c r="X308" s="3087"/>
      <c r="Y308" s="3087"/>
      <c r="Z308" s="3088"/>
    </row>
    <row r="309" spans="1:26">
      <c r="A309" s="3096"/>
      <c r="B309" s="3087"/>
      <c r="C309" s="3087"/>
      <c r="D309" s="3087"/>
      <c r="E309" s="3087"/>
      <c r="F309" s="3087"/>
      <c r="G309" s="3087"/>
      <c r="H309" s="3087"/>
      <c r="I309" s="3087"/>
      <c r="J309" s="3087"/>
      <c r="K309" s="3087"/>
      <c r="L309" s="3087"/>
      <c r="M309" s="3087"/>
      <c r="N309" s="3087"/>
      <c r="O309" s="3087"/>
      <c r="P309" s="3087"/>
      <c r="Q309" s="3087"/>
      <c r="R309" s="3087"/>
      <c r="S309" s="3087"/>
      <c r="T309" s="3087"/>
      <c r="U309" s="3087"/>
      <c r="V309" s="3087"/>
      <c r="W309" s="3087"/>
      <c r="X309" s="3087"/>
      <c r="Y309" s="3087"/>
      <c r="Z309" s="3088"/>
    </row>
    <row r="310" spans="1:26">
      <c r="A310" s="3096"/>
      <c r="B310" s="3087"/>
      <c r="C310" s="3087"/>
      <c r="D310" s="3087"/>
      <c r="E310" s="3087"/>
      <c r="F310" s="3087"/>
      <c r="G310" s="3087"/>
      <c r="H310" s="3087"/>
      <c r="I310" s="3087"/>
      <c r="J310" s="3087"/>
      <c r="K310" s="3087"/>
      <c r="L310" s="3087"/>
      <c r="M310" s="3087"/>
      <c r="N310" s="3087"/>
      <c r="O310" s="3087"/>
      <c r="P310" s="3087"/>
      <c r="Q310" s="3087"/>
      <c r="R310" s="3087"/>
      <c r="S310" s="3087"/>
      <c r="T310" s="3087"/>
      <c r="U310" s="3087"/>
      <c r="V310" s="3087"/>
      <c r="W310" s="3087"/>
      <c r="X310" s="3087"/>
      <c r="Y310" s="3087"/>
      <c r="Z310" s="3088"/>
    </row>
    <row r="311" spans="1:26">
      <c r="A311" s="3096"/>
      <c r="B311" s="3087"/>
      <c r="C311" s="3087"/>
      <c r="D311" s="3087"/>
      <c r="E311" s="3087"/>
      <c r="F311" s="3087"/>
      <c r="G311" s="3087"/>
      <c r="H311" s="3087"/>
      <c r="I311" s="3087"/>
      <c r="J311" s="3087"/>
      <c r="K311" s="3087"/>
      <c r="L311" s="3087"/>
      <c r="M311" s="3087"/>
      <c r="N311" s="3087"/>
      <c r="O311" s="3087"/>
      <c r="P311" s="3087"/>
      <c r="Q311" s="3087"/>
      <c r="R311" s="3087"/>
      <c r="S311" s="3087"/>
      <c r="T311" s="3087"/>
      <c r="U311" s="3087"/>
      <c r="V311" s="3087"/>
      <c r="W311" s="3087"/>
      <c r="X311" s="3087"/>
      <c r="Y311" s="3087"/>
      <c r="Z311" s="3088"/>
    </row>
    <row r="312" spans="1:26">
      <c r="A312" s="3096"/>
      <c r="B312" s="3087"/>
      <c r="C312" s="3087"/>
      <c r="D312" s="3087"/>
      <c r="E312" s="3087"/>
      <c r="F312" s="3087"/>
      <c r="G312" s="3087"/>
      <c r="H312" s="3087"/>
      <c r="I312" s="3087"/>
      <c r="J312" s="3087"/>
      <c r="K312" s="3087"/>
      <c r="L312" s="3087"/>
      <c r="M312" s="3087"/>
      <c r="N312" s="3087"/>
      <c r="O312" s="3087"/>
      <c r="P312" s="3087"/>
      <c r="Q312" s="3087"/>
      <c r="R312" s="3087"/>
      <c r="S312" s="3087"/>
      <c r="T312" s="3087"/>
      <c r="U312" s="3087"/>
      <c r="V312" s="3087"/>
      <c r="W312" s="3087"/>
      <c r="X312" s="3087"/>
      <c r="Y312" s="3087"/>
      <c r="Z312" s="3088"/>
    </row>
    <row r="313" spans="1:26">
      <c r="A313" s="3096"/>
      <c r="B313" s="3087"/>
      <c r="C313" s="3087"/>
      <c r="D313" s="3087"/>
      <c r="E313" s="3087"/>
      <c r="F313" s="3087"/>
      <c r="G313" s="3087"/>
      <c r="H313" s="3087"/>
      <c r="I313" s="3087"/>
      <c r="J313" s="3087"/>
      <c r="K313" s="3087"/>
      <c r="L313" s="3087"/>
      <c r="M313" s="3087"/>
      <c r="N313" s="3087"/>
      <c r="O313" s="3087"/>
      <c r="P313" s="3087"/>
      <c r="Q313" s="3087"/>
      <c r="R313" s="3087"/>
      <c r="S313" s="3087"/>
      <c r="T313" s="3087"/>
      <c r="U313" s="3087"/>
      <c r="V313" s="3087"/>
      <c r="W313" s="3087"/>
      <c r="X313" s="3087"/>
      <c r="Y313" s="3087"/>
      <c r="Z313" s="3088"/>
    </row>
    <row r="314" spans="1:26">
      <c r="A314" s="3096"/>
      <c r="B314" s="3087"/>
      <c r="C314" s="3087"/>
      <c r="D314" s="3087"/>
      <c r="E314" s="3087"/>
      <c r="F314" s="3087"/>
      <c r="G314" s="3087"/>
      <c r="H314" s="3087"/>
      <c r="I314" s="3087"/>
      <c r="J314" s="3087"/>
      <c r="K314" s="3087"/>
      <c r="L314" s="3087"/>
      <c r="M314" s="3087"/>
      <c r="N314" s="3087"/>
      <c r="O314" s="3087"/>
      <c r="P314" s="3087"/>
      <c r="Q314" s="3087"/>
      <c r="R314" s="3087"/>
      <c r="S314" s="3087"/>
      <c r="T314" s="3087"/>
      <c r="U314" s="3087"/>
      <c r="V314" s="3087"/>
      <c r="W314" s="3087"/>
      <c r="X314" s="3087"/>
      <c r="Y314" s="3087"/>
      <c r="Z314" s="3088"/>
    </row>
    <row r="315" spans="1:26">
      <c r="A315" s="3096"/>
      <c r="B315" s="3087"/>
      <c r="C315" s="3087"/>
      <c r="D315" s="3087"/>
      <c r="E315" s="3087"/>
      <c r="F315" s="3087"/>
      <c r="G315" s="3087"/>
      <c r="H315" s="3087"/>
      <c r="I315" s="3087"/>
      <c r="J315" s="3087"/>
      <c r="K315" s="3087"/>
      <c r="L315" s="3087"/>
      <c r="M315" s="3087"/>
      <c r="N315" s="3087"/>
      <c r="O315" s="3087"/>
      <c r="P315" s="3087"/>
      <c r="Q315" s="3087"/>
      <c r="R315" s="3087"/>
      <c r="S315" s="3087"/>
      <c r="T315" s="3087"/>
      <c r="U315" s="3087"/>
      <c r="V315" s="3087"/>
      <c r="W315" s="3087"/>
      <c r="X315" s="3087"/>
      <c r="Y315" s="3087"/>
      <c r="Z315" s="3088"/>
    </row>
    <row r="316" spans="1:26">
      <c r="A316" s="3096"/>
      <c r="B316" s="3087"/>
      <c r="C316" s="3087"/>
      <c r="D316" s="3087"/>
      <c r="E316" s="3087"/>
      <c r="F316" s="3087"/>
      <c r="G316" s="3087"/>
      <c r="H316" s="3087"/>
      <c r="I316" s="3087"/>
      <c r="J316" s="3087"/>
      <c r="K316" s="3087"/>
      <c r="L316" s="3087"/>
      <c r="M316" s="3087"/>
      <c r="N316" s="3087"/>
      <c r="O316" s="3087"/>
      <c r="P316" s="3087"/>
      <c r="Q316" s="3087"/>
      <c r="R316" s="3087"/>
      <c r="S316" s="3087"/>
      <c r="T316" s="3087"/>
      <c r="U316" s="3087"/>
      <c r="V316" s="3087"/>
      <c r="W316" s="3087"/>
      <c r="X316" s="3087"/>
      <c r="Y316" s="3087"/>
      <c r="Z316" s="3088"/>
    </row>
    <row r="317" spans="1:26">
      <c r="A317" s="3096"/>
      <c r="B317" s="3087"/>
      <c r="C317" s="3087"/>
      <c r="D317" s="3087"/>
      <c r="E317" s="3087"/>
      <c r="F317" s="3087"/>
      <c r="G317" s="3087"/>
      <c r="H317" s="3087"/>
      <c r="I317" s="3087"/>
      <c r="J317" s="3087"/>
      <c r="K317" s="3087"/>
      <c r="L317" s="3087"/>
      <c r="M317" s="3087"/>
      <c r="N317" s="3087"/>
      <c r="O317" s="3087"/>
      <c r="P317" s="3087"/>
      <c r="Q317" s="3087"/>
      <c r="R317" s="3087"/>
      <c r="S317" s="3087"/>
      <c r="T317" s="3087"/>
      <c r="U317" s="3087"/>
      <c r="V317" s="3087"/>
      <c r="W317" s="3087"/>
      <c r="X317" s="3087"/>
      <c r="Y317" s="3087"/>
      <c r="Z317" s="3088"/>
    </row>
    <row r="318" spans="1:26">
      <c r="A318" s="3096"/>
      <c r="B318" s="3087"/>
      <c r="C318" s="3087"/>
      <c r="D318" s="3087"/>
      <c r="E318" s="3087"/>
      <c r="F318" s="3087"/>
      <c r="G318" s="3087"/>
      <c r="H318" s="3087"/>
      <c r="I318" s="3087"/>
      <c r="J318" s="3087"/>
      <c r="K318" s="3087"/>
      <c r="L318" s="3087"/>
      <c r="M318" s="3087"/>
      <c r="N318" s="3087"/>
      <c r="O318" s="3087"/>
      <c r="P318" s="3087"/>
      <c r="Q318" s="3087"/>
      <c r="R318" s="3087"/>
      <c r="S318" s="3087"/>
      <c r="T318" s="3087"/>
      <c r="U318" s="3087"/>
      <c r="V318" s="3087"/>
      <c r="W318" s="3087"/>
      <c r="X318" s="3087"/>
      <c r="Y318" s="3087"/>
      <c r="Z318" s="3088"/>
    </row>
    <row r="319" spans="1:26">
      <c r="A319" s="3096"/>
      <c r="B319" s="3087"/>
      <c r="C319" s="3087"/>
      <c r="D319" s="3087"/>
      <c r="E319" s="3087"/>
      <c r="F319" s="3087"/>
      <c r="G319" s="3087"/>
      <c r="H319" s="3087"/>
      <c r="I319" s="3087"/>
      <c r="J319" s="3087"/>
      <c r="K319" s="3087"/>
      <c r="L319" s="3087"/>
      <c r="M319" s="3087"/>
      <c r="N319" s="3087"/>
      <c r="O319" s="3087"/>
      <c r="P319" s="3087"/>
      <c r="Q319" s="3087"/>
      <c r="R319" s="3087"/>
      <c r="S319" s="3087"/>
      <c r="T319" s="3087"/>
      <c r="U319" s="3087"/>
      <c r="V319" s="3087"/>
      <c r="W319" s="3087"/>
      <c r="X319" s="3087"/>
      <c r="Y319" s="3087"/>
      <c r="Z319" s="3088"/>
    </row>
    <row r="320" spans="1:26">
      <c r="A320" s="3096"/>
      <c r="B320" s="3087"/>
      <c r="C320" s="3087"/>
      <c r="D320" s="3087"/>
      <c r="E320" s="3087"/>
      <c r="F320" s="3087"/>
      <c r="G320" s="3087"/>
      <c r="H320" s="3087"/>
      <c r="I320" s="3087"/>
      <c r="J320" s="3087"/>
      <c r="K320" s="3087"/>
      <c r="L320" s="3087"/>
      <c r="M320" s="3087"/>
      <c r="N320" s="3087"/>
      <c r="O320" s="3087"/>
      <c r="P320" s="3087"/>
      <c r="Q320" s="3087"/>
      <c r="R320" s="3087"/>
      <c r="S320" s="3087"/>
      <c r="T320" s="3087"/>
      <c r="U320" s="3087"/>
      <c r="V320" s="3087"/>
      <c r="W320" s="3087"/>
      <c r="X320" s="3087"/>
      <c r="Y320" s="3087"/>
      <c r="Z320" s="3088"/>
    </row>
    <row r="321" spans="1:26">
      <c r="A321" s="3096"/>
      <c r="B321" s="3087"/>
      <c r="C321" s="3087"/>
      <c r="D321" s="3087"/>
      <c r="E321" s="3087"/>
      <c r="F321" s="3087"/>
      <c r="G321" s="3087"/>
      <c r="H321" s="3087"/>
      <c r="I321" s="3087"/>
      <c r="J321" s="3087"/>
      <c r="K321" s="3087"/>
      <c r="L321" s="3087"/>
      <c r="M321" s="3087"/>
      <c r="N321" s="3087"/>
      <c r="O321" s="3087"/>
      <c r="P321" s="3087"/>
      <c r="Q321" s="3087"/>
      <c r="R321" s="3087"/>
      <c r="S321" s="3087"/>
      <c r="T321" s="3087"/>
      <c r="U321" s="3087"/>
      <c r="V321" s="3087"/>
      <c r="W321" s="3087"/>
      <c r="X321" s="3087"/>
      <c r="Y321" s="3087"/>
      <c r="Z321" s="3088"/>
    </row>
    <row r="322" spans="1:26">
      <c r="A322" s="3096"/>
      <c r="B322" s="3087"/>
      <c r="C322" s="3087"/>
      <c r="D322" s="3087"/>
      <c r="E322" s="3087"/>
      <c r="F322" s="3087"/>
      <c r="G322" s="3087"/>
      <c r="H322" s="3087"/>
      <c r="I322" s="3087"/>
      <c r="J322" s="3087"/>
      <c r="K322" s="3087"/>
      <c r="L322" s="3087"/>
      <c r="M322" s="3087"/>
      <c r="N322" s="3087"/>
      <c r="O322" s="3087"/>
      <c r="P322" s="3087"/>
      <c r="Q322" s="3087"/>
      <c r="R322" s="3087"/>
      <c r="S322" s="3087"/>
      <c r="T322" s="3087"/>
      <c r="U322" s="3087"/>
      <c r="V322" s="3087"/>
      <c r="W322" s="3087"/>
      <c r="X322" s="3087"/>
      <c r="Y322" s="3087"/>
      <c r="Z322" s="3088"/>
    </row>
    <row r="323" spans="1:26">
      <c r="A323" s="3096"/>
      <c r="B323" s="3087"/>
      <c r="C323" s="3087"/>
      <c r="D323" s="3087"/>
      <c r="E323" s="3087"/>
      <c r="F323" s="3087"/>
      <c r="G323" s="3087"/>
      <c r="H323" s="3087"/>
      <c r="I323" s="3087"/>
      <c r="J323" s="3087"/>
      <c r="K323" s="3087"/>
      <c r="L323" s="3087"/>
      <c r="M323" s="3087"/>
      <c r="N323" s="3087"/>
      <c r="O323" s="3087"/>
      <c r="P323" s="3087"/>
      <c r="Q323" s="3087"/>
      <c r="R323" s="3087"/>
      <c r="S323" s="3087"/>
      <c r="T323" s="3087"/>
      <c r="U323" s="3087"/>
      <c r="V323" s="3087"/>
      <c r="W323" s="3087"/>
      <c r="X323" s="3087"/>
      <c r="Y323" s="3087"/>
      <c r="Z323" s="3088"/>
    </row>
    <row r="324" spans="1:26">
      <c r="A324" s="3096"/>
      <c r="B324" s="3087"/>
      <c r="C324" s="3087"/>
      <c r="D324" s="3087"/>
      <c r="E324" s="3087"/>
      <c r="F324" s="3087"/>
      <c r="G324" s="3087"/>
      <c r="H324" s="3087"/>
      <c r="I324" s="3087"/>
      <c r="J324" s="3087"/>
      <c r="K324" s="3087"/>
      <c r="L324" s="3087"/>
      <c r="M324" s="3087"/>
      <c r="N324" s="3087"/>
      <c r="O324" s="3087"/>
      <c r="P324" s="3087"/>
      <c r="Q324" s="3087"/>
      <c r="R324" s="3087"/>
      <c r="S324" s="3087"/>
      <c r="T324" s="3087"/>
      <c r="U324" s="3087"/>
      <c r="V324" s="3087"/>
      <c r="W324" s="3087"/>
      <c r="X324" s="3087"/>
      <c r="Y324" s="3087"/>
      <c r="Z324" s="3088"/>
    </row>
    <row r="325" spans="1:26">
      <c r="A325" s="3096"/>
      <c r="B325" s="3087"/>
      <c r="C325" s="3087"/>
      <c r="D325" s="3087"/>
      <c r="E325" s="3087"/>
      <c r="F325" s="3087"/>
      <c r="G325" s="3087"/>
      <c r="H325" s="3087"/>
      <c r="I325" s="3087"/>
      <c r="J325" s="3087"/>
      <c r="K325" s="3087"/>
      <c r="L325" s="3087"/>
      <c r="M325" s="3087"/>
      <c r="N325" s="3087"/>
      <c r="O325" s="3087"/>
      <c r="P325" s="3087"/>
      <c r="Q325" s="3087"/>
      <c r="R325" s="3087"/>
      <c r="S325" s="3087"/>
      <c r="T325" s="3087"/>
      <c r="U325" s="3087"/>
      <c r="V325" s="3087"/>
      <c r="W325" s="3087"/>
      <c r="X325" s="3087"/>
      <c r="Y325" s="3087"/>
      <c r="Z325" s="3088"/>
    </row>
    <row r="326" spans="1:26">
      <c r="A326" s="3096"/>
      <c r="B326" s="3087"/>
      <c r="C326" s="3087"/>
      <c r="D326" s="3087"/>
      <c r="E326" s="3087"/>
      <c r="F326" s="3087"/>
      <c r="G326" s="3087"/>
      <c r="H326" s="3087"/>
      <c r="I326" s="3087"/>
      <c r="J326" s="3087"/>
      <c r="K326" s="3087"/>
      <c r="L326" s="3087"/>
      <c r="M326" s="3087"/>
      <c r="N326" s="3087"/>
      <c r="O326" s="3087"/>
      <c r="P326" s="3087"/>
      <c r="Q326" s="3087"/>
      <c r="R326" s="3087"/>
      <c r="S326" s="3087"/>
      <c r="T326" s="3087"/>
      <c r="U326" s="3087"/>
      <c r="V326" s="3087"/>
      <c r="W326" s="3087"/>
      <c r="X326" s="3087"/>
      <c r="Y326" s="3087"/>
      <c r="Z326" s="3088"/>
    </row>
    <row r="327" spans="1:26">
      <c r="A327" s="3096"/>
      <c r="B327" s="3087"/>
      <c r="C327" s="3087"/>
      <c r="D327" s="3087"/>
      <c r="E327" s="3087"/>
      <c r="F327" s="3087"/>
      <c r="G327" s="3087"/>
      <c r="H327" s="3087"/>
      <c r="I327" s="3087"/>
      <c r="J327" s="3087"/>
      <c r="K327" s="3087"/>
      <c r="L327" s="3087"/>
      <c r="M327" s="3087"/>
      <c r="N327" s="3087"/>
      <c r="O327" s="3087"/>
      <c r="P327" s="3087"/>
      <c r="Q327" s="3087"/>
      <c r="R327" s="3087"/>
      <c r="S327" s="3087"/>
      <c r="T327" s="3087"/>
      <c r="U327" s="3087"/>
      <c r="V327" s="3087"/>
      <c r="W327" s="3087"/>
      <c r="X327" s="3087"/>
      <c r="Y327" s="3087"/>
      <c r="Z327" s="3088"/>
    </row>
    <row r="328" spans="1:26">
      <c r="A328" s="3096"/>
      <c r="B328" s="3087"/>
      <c r="C328" s="3087"/>
      <c r="D328" s="3087"/>
      <c r="E328" s="3087"/>
      <c r="F328" s="3087"/>
      <c r="G328" s="3087"/>
      <c r="H328" s="3087"/>
      <c r="I328" s="3087"/>
      <c r="J328" s="3087"/>
      <c r="K328" s="3087"/>
      <c r="L328" s="3087"/>
      <c r="M328" s="3087"/>
      <c r="N328" s="3087"/>
      <c r="O328" s="3087"/>
      <c r="P328" s="3087"/>
      <c r="Q328" s="3087"/>
      <c r="R328" s="3087"/>
      <c r="S328" s="3087"/>
      <c r="T328" s="3087"/>
      <c r="U328" s="3087"/>
      <c r="V328" s="3087"/>
      <c r="W328" s="3087"/>
      <c r="X328" s="3087"/>
      <c r="Y328" s="3087"/>
      <c r="Z328" s="3088"/>
    </row>
    <row r="329" spans="1:26">
      <c r="A329" s="3096"/>
      <c r="B329" s="3087"/>
      <c r="C329" s="3087"/>
      <c r="D329" s="3087"/>
      <c r="E329" s="3087"/>
      <c r="F329" s="3087"/>
      <c r="G329" s="3087"/>
      <c r="H329" s="3087"/>
      <c r="I329" s="3087"/>
      <c r="J329" s="3087"/>
      <c r="K329" s="3087"/>
      <c r="L329" s="3087"/>
      <c r="M329" s="3087"/>
      <c r="N329" s="3087"/>
      <c r="O329" s="3087"/>
      <c r="P329" s="3087"/>
      <c r="Q329" s="3087"/>
      <c r="R329" s="3087"/>
      <c r="S329" s="3087"/>
      <c r="T329" s="3087"/>
      <c r="U329" s="3087"/>
      <c r="V329" s="3087"/>
      <c r="W329" s="3087"/>
      <c r="X329" s="3087"/>
      <c r="Y329" s="3087"/>
      <c r="Z329" s="3088"/>
    </row>
    <row r="330" spans="1:26">
      <c r="A330" s="3096"/>
      <c r="B330" s="3087"/>
      <c r="C330" s="3087"/>
      <c r="D330" s="3087"/>
      <c r="E330" s="3087"/>
      <c r="F330" s="3087"/>
      <c r="G330" s="3087"/>
      <c r="H330" s="3087"/>
      <c r="I330" s="3087"/>
      <c r="J330" s="3087"/>
      <c r="K330" s="3087"/>
      <c r="L330" s="3087"/>
      <c r="M330" s="3087"/>
      <c r="N330" s="3087"/>
      <c r="O330" s="3087"/>
      <c r="P330" s="3087"/>
      <c r="Q330" s="3087"/>
      <c r="R330" s="3087"/>
      <c r="S330" s="3087"/>
      <c r="T330" s="3087"/>
      <c r="U330" s="3087"/>
      <c r="V330" s="3087"/>
      <c r="W330" s="3087"/>
      <c r="X330" s="3087"/>
      <c r="Y330" s="3087"/>
      <c r="Z330" s="3088"/>
    </row>
    <row r="331" spans="1:26">
      <c r="A331" s="3096"/>
      <c r="B331" s="3087"/>
      <c r="C331" s="3087"/>
      <c r="D331" s="3087"/>
      <c r="E331" s="3087"/>
      <c r="F331" s="3087"/>
      <c r="G331" s="3087"/>
      <c r="H331" s="3087"/>
      <c r="I331" s="3087"/>
      <c r="J331" s="3087"/>
      <c r="K331" s="3087"/>
      <c r="L331" s="3087"/>
      <c r="M331" s="3087"/>
      <c r="N331" s="3087"/>
      <c r="O331" s="3087"/>
      <c r="P331" s="3087"/>
      <c r="Q331" s="3087"/>
      <c r="R331" s="3087"/>
      <c r="S331" s="3087"/>
      <c r="T331" s="3087"/>
      <c r="U331" s="3087"/>
      <c r="V331" s="3087"/>
      <c r="W331" s="3087"/>
      <c r="X331" s="3087"/>
      <c r="Y331" s="3087"/>
      <c r="Z331" s="3088"/>
    </row>
    <row r="332" spans="1:26">
      <c r="A332" s="3096"/>
      <c r="B332" s="3087"/>
      <c r="C332" s="3087"/>
      <c r="D332" s="3087"/>
      <c r="E332" s="3087"/>
      <c r="F332" s="3087"/>
      <c r="G332" s="3087"/>
      <c r="H332" s="3087"/>
      <c r="I332" s="3087"/>
      <c r="J332" s="3087"/>
      <c r="K332" s="3087"/>
      <c r="L332" s="3087"/>
      <c r="M332" s="3087"/>
      <c r="N332" s="3087"/>
      <c r="O332" s="3087"/>
      <c r="P332" s="3087"/>
      <c r="Q332" s="3087"/>
      <c r="R332" s="3087"/>
      <c r="S332" s="3087"/>
      <c r="T332" s="3087"/>
      <c r="U332" s="3087"/>
      <c r="V332" s="3087"/>
      <c r="W332" s="3087"/>
      <c r="X332" s="3087"/>
      <c r="Y332" s="3087"/>
      <c r="Z332" s="3088"/>
    </row>
    <row r="333" spans="1:26">
      <c r="A333" s="3096"/>
      <c r="B333" s="3087"/>
      <c r="C333" s="3087"/>
      <c r="D333" s="3087"/>
      <c r="E333" s="3087"/>
      <c r="F333" s="3087"/>
      <c r="G333" s="3087"/>
      <c r="H333" s="3087"/>
      <c r="I333" s="3087"/>
      <c r="J333" s="3087"/>
      <c r="K333" s="3087"/>
      <c r="L333" s="3087"/>
      <c r="M333" s="3087"/>
      <c r="N333" s="3087"/>
      <c r="O333" s="3087"/>
      <c r="P333" s="3087"/>
      <c r="Q333" s="3087"/>
      <c r="R333" s="3087"/>
      <c r="S333" s="3087"/>
      <c r="T333" s="3087"/>
      <c r="U333" s="3087"/>
      <c r="V333" s="3087"/>
      <c r="W333" s="3087"/>
      <c r="X333" s="3087"/>
      <c r="Y333" s="3087"/>
      <c r="Z333" s="3088"/>
    </row>
    <row r="334" spans="1:26">
      <c r="A334" s="3096"/>
      <c r="B334" s="3087"/>
      <c r="C334" s="3087"/>
      <c r="D334" s="3087"/>
      <c r="E334" s="3087"/>
      <c r="F334" s="3087"/>
      <c r="G334" s="3087"/>
      <c r="H334" s="3087"/>
      <c r="I334" s="3087"/>
      <c r="J334" s="3087"/>
      <c r="K334" s="3087"/>
      <c r="L334" s="3087"/>
      <c r="M334" s="3087"/>
      <c r="N334" s="3087"/>
      <c r="O334" s="3087"/>
      <c r="P334" s="3087"/>
      <c r="Q334" s="3087"/>
      <c r="R334" s="3087"/>
      <c r="S334" s="3087"/>
      <c r="T334" s="3087"/>
      <c r="U334" s="3087"/>
      <c r="V334" s="3087"/>
      <c r="W334" s="3087"/>
      <c r="X334" s="3087"/>
      <c r="Y334" s="3087"/>
      <c r="Z334" s="3088"/>
    </row>
    <row r="335" spans="1:26">
      <c r="A335" s="3096"/>
      <c r="B335" s="3087"/>
      <c r="C335" s="3087"/>
      <c r="D335" s="3087"/>
      <c r="E335" s="3087"/>
      <c r="F335" s="3087"/>
      <c r="G335" s="3087"/>
      <c r="H335" s="3087"/>
      <c r="I335" s="3087"/>
      <c r="J335" s="3087"/>
      <c r="K335" s="3087"/>
      <c r="L335" s="3087"/>
      <c r="M335" s="3087"/>
      <c r="N335" s="3087"/>
      <c r="O335" s="3087"/>
      <c r="P335" s="3087"/>
      <c r="Q335" s="3087"/>
      <c r="R335" s="3087"/>
      <c r="S335" s="3087"/>
      <c r="T335" s="3087"/>
      <c r="U335" s="3087"/>
      <c r="V335" s="3087"/>
      <c r="W335" s="3087"/>
      <c r="X335" s="3087"/>
      <c r="Y335" s="3087"/>
      <c r="Z335" s="3088"/>
    </row>
    <row r="336" spans="1:26">
      <c r="A336" s="3096"/>
      <c r="B336" s="3087"/>
      <c r="C336" s="3087"/>
      <c r="D336" s="3087"/>
      <c r="E336" s="3087"/>
      <c r="F336" s="3087"/>
      <c r="G336" s="3087"/>
      <c r="H336" s="3087"/>
      <c r="I336" s="3087"/>
      <c r="J336" s="3087"/>
      <c r="K336" s="3087"/>
      <c r="L336" s="3087"/>
      <c r="M336" s="3087"/>
      <c r="N336" s="3087"/>
      <c r="O336" s="3087"/>
      <c r="P336" s="3087"/>
      <c r="Q336" s="3087"/>
      <c r="R336" s="3087"/>
      <c r="S336" s="3087"/>
      <c r="T336" s="3087"/>
      <c r="U336" s="3087"/>
      <c r="V336" s="3087"/>
      <c r="W336" s="3087"/>
      <c r="X336" s="3087"/>
      <c r="Y336" s="3087"/>
      <c r="Z336" s="3088"/>
    </row>
    <row r="337" spans="1:26">
      <c r="A337" s="3096"/>
      <c r="B337" s="3087"/>
      <c r="C337" s="3087"/>
      <c r="D337" s="3087"/>
      <c r="E337" s="3087"/>
      <c r="F337" s="3087"/>
      <c r="G337" s="3087"/>
      <c r="H337" s="3087"/>
      <c r="I337" s="3087"/>
      <c r="J337" s="3087"/>
      <c r="K337" s="3087"/>
      <c r="L337" s="3087"/>
      <c r="M337" s="3087"/>
      <c r="N337" s="3087"/>
      <c r="O337" s="3087"/>
      <c r="P337" s="3087"/>
      <c r="Q337" s="3087"/>
      <c r="R337" s="3087"/>
      <c r="S337" s="3087"/>
      <c r="T337" s="3087"/>
      <c r="U337" s="3087"/>
      <c r="V337" s="3087"/>
      <c r="W337" s="3087"/>
      <c r="X337" s="3087"/>
      <c r="Y337" s="3087"/>
      <c r="Z337" s="3088"/>
    </row>
    <row r="338" spans="1:26">
      <c r="A338" s="3096"/>
      <c r="B338" s="3087"/>
      <c r="C338" s="3087"/>
      <c r="D338" s="3087"/>
      <c r="E338" s="3087"/>
      <c r="F338" s="3087"/>
      <c r="G338" s="3087"/>
      <c r="H338" s="3087"/>
      <c r="I338" s="3087"/>
      <c r="J338" s="3087"/>
      <c r="K338" s="3087"/>
      <c r="L338" s="3087"/>
      <c r="M338" s="3087"/>
      <c r="N338" s="3087"/>
      <c r="O338" s="3087"/>
      <c r="P338" s="3087"/>
      <c r="Q338" s="3087"/>
      <c r="R338" s="3087"/>
      <c r="S338" s="3087"/>
      <c r="T338" s="3087"/>
      <c r="U338" s="3087"/>
      <c r="V338" s="3087"/>
      <c r="W338" s="3087"/>
      <c r="X338" s="3087"/>
      <c r="Y338" s="3087"/>
      <c r="Z338" s="3088"/>
    </row>
    <row r="339" spans="1:26">
      <c r="A339" s="3096"/>
      <c r="B339" s="3087"/>
      <c r="C339" s="3087"/>
      <c r="D339" s="3087"/>
      <c r="E339" s="3087"/>
      <c r="F339" s="3087"/>
      <c r="G339" s="3087"/>
      <c r="H339" s="3087"/>
      <c r="I339" s="3087"/>
      <c r="J339" s="3087"/>
      <c r="K339" s="3087"/>
      <c r="L339" s="3087"/>
      <c r="M339" s="3087"/>
      <c r="N339" s="3087"/>
      <c r="O339" s="3087"/>
      <c r="P339" s="3087"/>
      <c r="Q339" s="3087"/>
      <c r="R339" s="3087"/>
      <c r="S339" s="3087"/>
      <c r="T339" s="3087"/>
      <c r="U339" s="3087"/>
      <c r="V339" s="3087"/>
      <c r="W339" s="3087"/>
      <c r="X339" s="3087"/>
      <c r="Y339" s="3087"/>
      <c r="Z339" s="3088"/>
    </row>
    <row r="340" spans="1:26">
      <c r="A340" s="3096"/>
      <c r="B340" s="3087"/>
      <c r="C340" s="3087"/>
      <c r="D340" s="3087"/>
      <c r="E340" s="3087"/>
      <c r="F340" s="3087"/>
      <c r="G340" s="3087"/>
      <c r="H340" s="3087"/>
      <c r="I340" s="3087"/>
      <c r="J340" s="3087"/>
      <c r="K340" s="3087"/>
      <c r="L340" s="3087"/>
      <c r="M340" s="3087"/>
      <c r="N340" s="3087"/>
      <c r="O340" s="3087"/>
      <c r="P340" s="3087"/>
      <c r="Q340" s="3087"/>
      <c r="R340" s="3087"/>
      <c r="S340" s="3087"/>
      <c r="T340" s="3087"/>
      <c r="U340" s="3087"/>
      <c r="V340" s="3087"/>
      <c r="W340" s="3087"/>
      <c r="X340" s="3087"/>
      <c r="Y340" s="3087"/>
      <c r="Z340" s="3088"/>
    </row>
    <row r="341" spans="1:26">
      <c r="A341" s="3096"/>
      <c r="B341" s="3087"/>
      <c r="C341" s="3087"/>
      <c r="D341" s="3087"/>
      <c r="E341" s="3087"/>
      <c r="F341" s="3087"/>
      <c r="G341" s="3087"/>
      <c r="H341" s="3087"/>
      <c r="I341" s="3087"/>
      <c r="J341" s="3087"/>
      <c r="K341" s="3087"/>
      <c r="L341" s="3087"/>
      <c r="M341" s="3087"/>
      <c r="N341" s="3087"/>
      <c r="O341" s="3087"/>
      <c r="P341" s="3087"/>
      <c r="Q341" s="3087"/>
      <c r="R341" s="3087"/>
      <c r="S341" s="3087"/>
      <c r="T341" s="3087"/>
      <c r="U341" s="3087"/>
      <c r="V341" s="3087"/>
      <c r="W341" s="3087"/>
      <c r="X341" s="3087"/>
      <c r="Y341" s="3087"/>
      <c r="Z341" s="3088"/>
    </row>
    <row r="342" spans="1:26">
      <c r="A342" s="3096"/>
      <c r="B342" s="3087"/>
      <c r="C342" s="3087"/>
      <c r="D342" s="3087"/>
      <c r="E342" s="3087"/>
      <c r="F342" s="3087"/>
      <c r="G342" s="3087"/>
      <c r="H342" s="3087"/>
      <c r="I342" s="3087"/>
      <c r="J342" s="3087"/>
      <c r="K342" s="3087"/>
      <c r="L342" s="3087"/>
      <c r="M342" s="3087"/>
      <c r="N342" s="3087"/>
      <c r="O342" s="3087"/>
      <c r="P342" s="3087"/>
      <c r="Q342" s="3087"/>
      <c r="R342" s="3087"/>
      <c r="S342" s="3087"/>
      <c r="T342" s="3087"/>
      <c r="U342" s="3087"/>
      <c r="V342" s="3087"/>
      <c r="W342" s="3087"/>
      <c r="X342" s="3087"/>
      <c r="Y342" s="3087"/>
      <c r="Z342" s="3088"/>
    </row>
    <row r="343" spans="1:26">
      <c r="A343" s="3096"/>
      <c r="B343" s="3087"/>
      <c r="C343" s="3087"/>
      <c r="D343" s="3087"/>
      <c r="E343" s="3087"/>
      <c r="F343" s="3087"/>
      <c r="G343" s="3087"/>
      <c r="H343" s="3087"/>
      <c r="I343" s="3087"/>
      <c r="J343" s="3087"/>
      <c r="K343" s="3087"/>
      <c r="L343" s="3087"/>
      <c r="M343" s="3087"/>
      <c r="N343" s="3087"/>
      <c r="O343" s="3087"/>
      <c r="P343" s="3087"/>
      <c r="Q343" s="3087"/>
      <c r="R343" s="3087"/>
      <c r="S343" s="3087"/>
      <c r="T343" s="3087"/>
      <c r="U343" s="3087"/>
      <c r="V343" s="3087"/>
      <c r="W343" s="3087"/>
      <c r="X343" s="3087"/>
      <c r="Y343" s="3087"/>
      <c r="Z343" s="3088"/>
    </row>
    <row r="344" spans="1:26">
      <c r="A344" s="3096"/>
      <c r="B344" s="3087"/>
      <c r="C344" s="3087"/>
      <c r="D344" s="3087"/>
      <c r="E344" s="3087"/>
      <c r="F344" s="3087"/>
      <c r="G344" s="3087"/>
      <c r="H344" s="3087"/>
      <c r="I344" s="3087"/>
      <c r="J344" s="3087"/>
      <c r="K344" s="3087"/>
      <c r="L344" s="3087"/>
      <c r="M344" s="3087"/>
      <c r="N344" s="3087"/>
      <c r="O344" s="3087"/>
      <c r="P344" s="3087"/>
      <c r="Q344" s="3087"/>
      <c r="R344" s="3087"/>
      <c r="S344" s="3087"/>
      <c r="T344" s="3087"/>
      <c r="U344" s="3087"/>
      <c r="V344" s="3087"/>
      <c r="W344" s="3087"/>
      <c r="X344" s="3087"/>
      <c r="Y344" s="3087"/>
      <c r="Z344" s="3088"/>
    </row>
    <row r="345" spans="1:26">
      <c r="A345" s="3096"/>
      <c r="B345" s="3087"/>
      <c r="C345" s="3087"/>
      <c r="D345" s="3087"/>
      <c r="E345" s="3087"/>
      <c r="F345" s="3087"/>
      <c r="G345" s="3087"/>
      <c r="H345" s="3087"/>
      <c r="I345" s="3087"/>
      <c r="J345" s="3087"/>
      <c r="K345" s="3087"/>
      <c r="L345" s="3087"/>
      <c r="M345" s="3087"/>
      <c r="N345" s="3087"/>
      <c r="O345" s="3087"/>
      <c r="P345" s="3087"/>
      <c r="Q345" s="3087"/>
      <c r="R345" s="3087"/>
      <c r="S345" s="3087"/>
      <c r="T345" s="3087"/>
      <c r="U345" s="3087"/>
      <c r="V345" s="3087"/>
      <c r="W345" s="3087"/>
      <c r="X345" s="3087"/>
      <c r="Y345" s="3087"/>
      <c r="Z345" s="3088"/>
    </row>
    <row r="346" spans="1:26">
      <c r="A346" s="3096"/>
      <c r="B346" s="3087"/>
      <c r="C346" s="3087"/>
      <c r="D346" s="3087"/>
      <c r="E346" s="3087"/>
      <c r="F346" s="3087"/>
      <c r="G346" s="3087"/>
      <c r="H346" s="3087"/>
      <c r="I346" s="3087"/>
      <c r="J346" s="3087"/>
      <c r="K346" s="3087"/>
      <c r="L346" s="3087"/>
      <c r="M346" s="3087"/>
      <c r="N346" s="3087"/>
      <c r="O346" s="3087"/>
      <c r="P346" s="3087"/>
      <c r="Q346" s="3087"/>
      <c r="R346" s="3087"/>
      <c r="S346" s="3087"/>
      <c r="T346" s="3087"/>
      <c r="U346" s="3087"/>
      <c r="V346" s="3087"/>
      <c r="W346" s="3087"/>
      <c r="X346" s="3087"/>
      <c r="Y346" s="3087"/>
      <c r="Z346" s="3088"/>
    </row>
    <row r="347" spans="1:26">
      <c r="A347" s="3096"/>
      <c r="B347" s="3087"/>
      <c r="C347" s="3087"/>
      <c r="D347" s="3087"/>
      <c r="E347" s="3087"/>
      <c r="F347" s="3087"/>
      <c r="G347" s="3087"/>
      <c r="H347" s="3087"/>
      <c r="I347" s="3087"/>
      <c r="J347" s="3087"/>
      <c r="K347" s="3087"/>
      <c r="L347" s="3087"/>
      <c r="M347" s="3087"/>
      <c r="N347" s="3087"/>
      <c r="O347" s="3087"/>
      <c r="P347" s="3087"/>
      <c r="Q347" s="3087"/>
      <c r="R347" s="3087"/>
      <c r="S347" s="3087"/>
      <c r="T347" s="3087"/>
      <c r="U347" s="3087"/>
      <c r="V347" s="3087"/>
      <c r="W347" s="3087"/>
      <c r="X347" s="3087"/>
      <c r="Y347" s="3087"/>
      <c r="Z347" s="3088"/>
    </row>
    <row r="348" spans="1:26">
      <c r="A348" s="3096"/>
      <c r="B348" s="3087"/>
      <c r="C348" s="3087"/>
      <c r="D348" s="3087"/>
      <c r="E348" s="3087"/>
      <c r="F348" s="3087"/>
      <c r="G348" s="3087"/>
      <c r="H348" s="3087"/>
      <c r="I348" s="3087"/>
      <c r="J348" s="3087"/>
      <c r="K348" s="3087"/>
      <c r="L348" s="3087"/>
      <c r="M348" s="3087"/>
      <c r="N348" s="3087"/>
      <c r="O348" s="3087"/>
      <c r="P348" s="3087"/>
      <c r="Q348" s="3087"/>
      <c r="R348" s="3087"/>
      <c r="S348" s="3087"/>
      <c r="T348" s="3087"/>
      <c r="U348" s="3087"/>
      <c r="V348" s="3087"/>
      <c r="W348" s="3087"/>
      <c r="X348" s="3087"/>
      <c r="Y348" s="3087"/>
      <c r="Z348" s="3088"/>
    </row>
    <row r="349" spans="1:26">
      <c r="A349" s="3096"/>
      <c r="B349" s="3087"/>
      <c r="C349" s="3087"/>
      <c r="D349" s="3087"/>
      <c r="E349" s="3087"/>
      <c r="F349" s="3087"/>
      <c r="G349" s="3087"/>
      <c r="H349" s="3087"/>
      <c r="I349" s="3087"/>
      <c r="J349" s="3087"/>
      <c r="K349" s="3087"/>
      <c r="L349" s="3087"/>
      <c r="M349" s="3087"/>
      <c r="N349" s="3087"/>
      <c r="O349" s="3087"/>
      <c r="P349" s="3087"/>
      <c r="Q349" s="3087"/>
      <c r="R349" s="3087"/>
      <c r="S349" s="3087"/>
      <c r="T349" s="3087"/>
      <c r="U349" s="3087"/>
      <c r="V349" s="3087"/>
      <c r="W349" s="3087"/>
      <c r="X349" s="3087"/>
      <c r="Y349" s="3087"/>
      <c r="Z349" s="3088"/>
    </row>
    <row r="350" spans="1:26">
      <c r="A350" s="3096"/>
      <c r="B350" s="3087"/>
      <c r="C350" s="3087"/>
      <c r="D350" s="3087"/>
      <c r="E350" s="3087"/>
      <c r="F350" s="3087"/>
      <c r="G350" s="3087"/>
      <c r="H350" s="3087"/>
      <c r="I350" s="3087"/>
      <c r="J350" s="3087"/>
      <c r="K350" s="3087"/>
      <c r="L350" s="3087"/>
      <c r="M350" s="3087"/>
      <c r="N350" s="3087"/>
      <c r="O350" s="3087"/>
      <c r="P350" s="3087"/>
      <c r="Q350" s="3087"/>
      <c r="R350" s="3087"/>
      <c r="S350" s="3087"/>
      <c r="T350" s="3087"/>
      <c r="U350" s="3087"/>
      <c r="V350" s="3087"/>
      <c r="W350" s="3087"/>
      <c r="X350" s="3087"/>
      <c r="Y350" s="3087"/>
      <c r="Z350" s="3088"/>
    </row>
    <row r="351" spans="1:26">
      <c r="A351" s="3096"/>
      <c r="B351" s="3087"/>
      <c r="C351" s="3087"/>
      <c r="D351" s="3087"/>
      <c r="E351" s="3087"/>
      <c r="F351" s="3087"/>
      <c r="G351" s="3087"/>
      <c r="H351" s="3087"/>
      <c r="I351" s="3087"/>
      <c r="J351" s="3087"/>
      <c r="K351" s="3087"/>
      <c r="L351" s="3087"/>
      <c r="M351" s="3087"/>
      <c r="N351" s="3087"/>
      <c r="O351" s="3087"/>
      <c r="P351" s="3087"/>
      <c r="Q351" s="3087"/>
      <c r="R351" s="3087"/>
      <c r="S351" s="3087"/>
      <c r="T351" s="3087"/>
      <c r="U351" s="3087"/>
      <c r="V351" s="3087"/>
      <c r="W351" s="3087"/>
      <c r="X351" s="3087"/>
      <c r="Y351" s="3087"/>
      <c r="Z351" s="3088"/>
    </row>
    <row r="352" spans="1:26">
      <c r="A352" s="3096"/>
      <c r="B352" s="3087"/>
      <c r="C352" s="3087"/>
      <c r="D352" s="3087"/>
      <c r="E352" s="3087"/>
      <c r="F352" s="3087"/>
      <c r="G352" s="3087"/>
      <c r="H352" s="3087"/>
      <c r="I352" s="3087"/>
      <c r="J352" s="3087"/>
      <c r="K352" s="3087"/>
      <c r="L352" s="3087"/>
      <c r="M352" s="3087"/>
      <c r="N352" s="3087"/>
      <c r="O352" s="3087"/>
      <c r="P352" s="3087"/>
      <c r="Q352" s="3087"/>
      <c r="R352" s="3087"/>
      <c r="S352" s="3087"/>
      <c r="T352" s="3087"/>
      <c r="U352" s="3087"/>
      <c r="V352" s="3087"/>
      <c r="W352" s="3087"/>
      <c r="X352" s="3087"/>
      <c r="Y352" s="3087"/>
      <c r="Z352" s="3088"/>
    </row>
    <row r="353" spans="1:26">
      <c r="A353" s="3096"/>
      <c r="B353" s="3087"/>
      <c r="C353" s="3087"/>
      <c r="D353" s="3087"/>
      <c r="E353" s="3087"/>
      <c r="F353" s="3087"/>
      <c r="G353" s="3087"/>
      <c r="H353" s="3087"/>
      <c r="I353" s="3087"/>
      <c r="J353" s="3087"/>
      <c r="K353" s="3087"/>
      <c r="L353" s="3087"/>
      <c r="M353" s="3087"/>
      <c r="N353" s="3087"/>
      <c r="O353" s="3087"/>
      <c r="P353" s="3087"/>
      <c r="Q353" s="3087"/>
      <c r="R353" s="3087"/>
      <c r="S353" s="3087"/>
      <c r="T353" s="3087"/>
      <c r="U353" s="3087"/>
      <c r="V353" s="3087"/>
      <c r="W353" s="3087"/>
      <c r="X353" s="3087"/>
      <c r="Y353" s="3087"/>
      <c r="Z353" s="3088"/>
    </row>
    <row r="354" spans="1:26">
      <c r="A354" s="3096"/>
      <c r="B354" s="3087"/>
      <c r="C354" s="3087"/>
      <c r="D354" s="3087"/>
      <c r="E354" s="3087"/>
      <c r="F354" s="3087"/>
      <c r="G354" s="3087"/>
      <c r="H354" s="3087"/>
      <c r="I354" s="3087"/>
      <c r="J354" s="3087"/>
      <c r="K354" s="3087"/>
      <c r="L354" s="3087"/>
      <c r="M354" s="3087"/>
      <c r="N354" s="3087"/>
      <c r="O354" s="3087"/>
      <c r="P354" s="3087"/>
      <c r="Q354" s="3087"/>
      <c r="R354" s="3087"/>
      <c r="S354" s="3087"/>
      <c r="T354" s="3087"/>
      <c r="U354" s="3087"/>
      <c r="V354" s="3087"/>
      <c r="W354" s="3087"/>
      <c r="X354" s="3087"/>
      <c r="Y354" s="3087"/>
      <c r="Z354" s="3088"/>
    </row>
    <row r="355" spans="1:26">
      <c r="A355" s="3096"/>
      <c r="B355" s="3087"/>
      <c r="C355" s="3087"/>
      <c r="D355" s="3087"/>
      <c r="E355" s="3087"/>
      <c r="F355" s="3087"/>
      <c r="G355" s="3087"/>
      <c r="H355" s="3087"/>
      <c r="I355" s="3087"/>
      <c r="J355" s="3087"/>
      <c r="K355" s="3087"/>
      <c r="L355" s="3087"/>
      <c r="M355" s="3087"/>
      <c r="N355" s="3087"/>
      <c r="O355" s="3087"/>
      <c r="P355" s="3087"/>
      <c r="Q355" s="3087"/>
      <c r="R355" s="3087"/>
      <c r="S355" s="3087"/>
      <c r="T355" s="3087"/>
      <c r="U355" s="3087"/>
      <c r="V355" s="3087"/>
      <c r="W355" s="3087"/>
      <c r="X355" s="3087"/>
      <c r="Y355" s="3087"/>
      <c r="Z355" s="3088"/>
    </row>
    <row r="356" spans="1:26">
      <c r="A356" s="3096"/>
      <c r="B356" s="3087"/>
      <c r="C356" s="3087"/>
      <c r="D356" s="3087"/>
      <c r="E356" s="3087"/>
      <c r="F356" s="3087"/>
      <c r="G356" s="3087"/>
      <c r="H356" s="3087"/>
      <c r="I356" s="3087"/>
      <c r="J356" s="3087"/>
      <c r="K356" s="3087"/>
      <c r="L356" s="3087"/>
      <c r="M356" s="3087"/>
      <c r="N356" s="3087"/>
      <c r="O356" s="3087"/>
      <c r="P356" s="3087"/>
      <c r="Q356" s="3087"/>
      <c r="R356" s="3087"/>
      <c r="S356" s="3087"/>
      <c r="T356" s="3087"/>
      <c r="U356" s="3087"/>
      <c r="V356" s="3087"/>
      <c r="W356" s="3087"/>
      <c r="X356" s="3087"/>
      <c r="Y356" s="3087"/>
      <c r="Z356" s="3088"/>
    </row>
    <row r="357" spans="1:26">
      <c r="A357" s="3096"/>
      <c r="B357" s="3087"/>
      <c r="C357" s="3087"/>
      <c r="D357" s="3087"/>
      <c r="E357" s="3087"/>
      <c r="F357" s="3087"/>
      <c r="G357" s="3087"/>
      <c r="H357" s="3087"/>
      <c r="I357" s="3087"/>
      <c r="J357" s="3087"/>
      <c r="K357" s="3087"/>
      <c r="L357" s="3087"/>
      <c r="M357" s="3087"/>
      <c r="N357" s="3087"/>
      <c r="O357" s="3087"/>
      <c r="P357" s="3087"/>
      <c r="Q357" s="3087"/>
      <c r="R357" s="3087"/>
      <c r="S357" s="3087"/>
      <c r="T357" s="3087"/>
      <c r="U357" s="3087"/>
      <c r="V357" s="3087"/>
      <c r="W357" s="3087"/>
      <c r="X357" s="3087"/>
      <c r="Y357" s="3087"/>
      <c r="Z357" s="3088"/>
    </row>
    <row r="358" spans="1:26">
      <c r="A358" s="3096"/>
      <c r="B358" s="3087"/>
      <c r="C358" s="3087"/>
      <c r="D358" s="3087"/>
      <c r="E358" s="3087"/>
      <c r="F358" s="3087"/>
      <c r="G358" s="3087"/>
      <c r="H358" s="3087"/>
      <c r="I358" s="3087"/>
      <c r="J358" s="3087"/>
      <c r="K358" s="3087"/>
      <c r="L358" s="3087"/>
      <c r="M358" s="3087"/>
      <c r="N358" s="3087"/>
      <c r="O358" s="3087"/>
      <c r="P358" s="3087"/>
      <c r="Q358" s="3087"/>
      <c r="R358" s="3087"/>
      <c r="S358" s="3087"/>
      <c r="T358" s="3087"/>
      <c r="U358" s="3087"/>
      <c r="V358" s="3087"/>
      <c r="W358" s="3087"/>
      <c r="X358" s="3087"/>
      <c r="Y358" s="3087"/>
      <c r="Z358" s="3088"/>
    </row>
    <row r="359" spans="1:26">
      <c r="A359" s="3096"/>
      <c r="B359" s="3087"/>
      <c r="C359" s="3087"/>
      <c r="D359" s="3087"/>
      <c r="E359" s="3087"/>
      <c r="F359" s="3087"/>
      <c r="G359" s="3087"/>
      <c r="H359" s="3087"/>
      <c r="I359" s="3087"/>
      <c r="J359" s="3087"/>
      <c r="K359" s="3087"/>
      <c r="L359" s="3087"/>
      <c r="M359" s="3087"/>
      <c r="N359" s="3087"/>
      <c r="O359" s="3087"/>
      <c r="P359" s="3087"/>
      <c r="Q359" s="3087"/>
      <c r="R359" s="3087"/>
      <c r="S359" s="3087"/>
      <c r="T359" s="3087"/>
      <c r="U359" s="3087"/>
      <c r="V359" s="3087"/>
      <c r="W359" s="3087"/>
      <c r="X359" s="3087"/>
      <c r="Y359" s="3087"/>
      <c r="Z359" s="3088"/>
    </row>
    <row r="360" spans="1:26">
      <c r="A360" s="3096"/>
      <c r="B360" s="3087"/>
      <c r="C360" s="3087"/>
      <c r="D360" s="3087"/>
      <c r="E360" s="3087"/>
      <c r="F360" s="3087"/>
      <c r="G360" s="3087"/>
      <c r="H360" s="3087"/>
      <c r="I360" s="3087"/>
      <c r="J360" s="3087"/>
      <c r="K360" s="3087"/>
      <c r="L360" s="3087"/>
      <c r="M360" s="3087"/>
      <c r="N360" s="3087"/>
      <c r="O360" s="3087"/>
      <c r="P360" s="3087"/>
      <c r="Q360" s="3087"/>
      <c r="R360" s="3087"/>
      <c r="S360" s="3087"/>
      <c r="T360" s="3087"/>
      <c r="U360" s="3087"/>
      <c r="V360" s="3087"/>
      <c r="W360" s="3087"/>
      <c r="X360" s="3087"/>
      <c r="Y360" s="3087"/>
      <c r="Z360" s="3088"/>
    </row>
    <row r="361" spans="1:26">
      <c r="A361" s="3096"/>
      <c r="B361" s="3087"/>
      <c r="C361" s="3087"/>
      <c r="D361" s="3087"/>
      <c r="E361" s="3087"/>
      <c r="F361" s="3087"/>
      <c r="G361" s="3087"/>
      <c r="H361" s="3087"/>
      <c r="I361" s="3087"/>
      <c r="J361" s="3087"/>
      <c r="K361" s="3087"/>
      <c r="L361" s="3087"/>
      <c r="M361" s="3087"/>
      <c r="N361" s="3087"/>
      <c r="O361" s="3087"/>
      <c r="P361" s="3087"/>
      <c r="Q361" s="3087"/>
      <c r="R361" s="3087"/>
      <c r="S361" s="3087"/>
      <c r="T361" s="3087"/>
      <c r="U361" s="3087"/>
      <c r="V361" s="3087"/>
      <c r="W361" s="3087"/>
      <c r="X361" s="3087"/>
      <c r="Y361" s="3087"/>
      <c r="Z361" s="3088"/>
    </row>
    <row r="362" spans="1:26">
      <c r="A362" s="3096"/>
      <c r="B362" s="3087"/>
      <c r="C362" s="3087"/>
      <c r="D362" s="3087"/>
      <c r="E362" s="3087"/>
      <c r="F362" s="3087"/>
      <c r="G362" s="3087"/>
      <c r="H362" s="3087"/>
      <c r="I362" s="3087"/>
      <c r="J362" s="3087"/>
      <c r="K362" s="3087"/>
      <c r="L362" s="3087"/>
      <c r="M362" s="3087"/>
      <c r="N362" s="3087"/>
      <c r="O362" s="3087"/>
      <c r="P362" s="3087"/>
      <c r="Q362" s="3087"/>
      <c r="R362" s="3087"/>
      <c r="S362" s="3087"/>
      <c r="T362" s="3087"/>
      <c r="U362" s="3087"/>
      <c r="V362" s="3087"/>
      <c r="W362" s="3087"/>
      <c r="X362" s="3087"/>
      <c r="Y362" s="3087"/>
      <c r="Z362" s="3088"/>
    </row>
    <row r="363" spans="1:26">
      <c r="A363" s="3096"/>
      <c r="B363" s="3087"/>
      <c r="C363" s="3087"/>
      <c r="D363" s="3087"/>
      <c r="E363" s="3087"/>
      <c r="F363" s="3087"/>
      <c r="G363" s="3087"/>
      <c r="H363" s="3087"/>
      <c r="I363" s="3087"/>
      <c r="J363" s="3087"/>
      <c r="K363" s="3087"/>
      <c r="L363" s="3087"/>
      <c r="M363" s="3087"/>
      <c r="N363" s="3087"/>
      <c r="O363" s="3087"/>
      <c r="P363" s="3087"/>
      <c r="Q363" s="3087"/>
      <c r="R363" s="3087"/>
      <c r="S363" s="3087"/>
      <c r="T363" s="3087"/>
      <c r="U363" s="3087"/>
      <c r="V363" s="3087"/>
      <c r="W363" s="3087"/>
      <c r="X363" s="3087"/>
      <c r="Y363" s="3087"/>
      <c r="Z363" s="3088"/>
    </row>
    <row r="364" spans="1:26">
      <c r="A364" s="3096"/>
      <c r="B364" s="3087"/>
      <c r="C364" s="3087"/>
      <c r="D364" s="3087"/>
      <c r="E364" s="3087"/>
      <c r="F364" s="3087"/>
      <c r="G364" s="3087"/>
      <c r="H364" s="3087"/>
      <c r="I364" s="3087"/>
      <c r="J364" s="3087"/>
      <c r="K364" s="3087"/>
      <c r="L364" s="3087"/>
      <c r="M364" s="3087"/>
      <c r="N364" s="3087"/>
      <c r="O364" s="3087"/>
      <c r="P364" s="3087"/>
      <c r="Q364" s="3087"/>
      <c r="R364" s="3087"/>
      <c r="S364" s="3087"/>
      <c r="T364" s="3087"/>
      <c r="U364" s="3087"/>
      <c r="V364" s="3087"/>
      <c r="W364" s="3087"/>
      <c r="X364" s="3087"/>
      <c r="Y364" s="3087"/>
      <c r="Z364" s="3088"/>
    </row>
    <row r="365" spans="1:26">
      <c r="A365" s="3096"/>
      <c r="B365" s="3087"/>
      <c r="C365" s="3087"/>
      <c r="D365" s="3087"/>
      <c r="E365" s="3087"/>
      <c r="F365" s="3087"/>
      <c r="G365" s="3087"/>
      <c r="H365" s="3087"/>
      <c r="I365" s="3087"/>
      <c r="J365" s="3087"/>
      <c r="K365" s="3087"/>
      <c r="L365" s="3087"/>
      <c r="M365" s="3087"/>
      <c r="N365" s="3087"/>
      <c r="O365" s="3087"/>
      <c r="P365" s="3087"/>
      <c r="Q365" s="3087"/>
      <c r="R365" s="3087"/>
      <c r="S365" s="3087"/>
      <c r="T365" s="3087"/>
      <c r="U365" s="3087"/>
      <c r="V365" s="3087"/>
      <c r="W365" s="3087"/>
      <c r="X365" s="3087"/>
      <c r="Y365" s="3087"/>
      <c r="Z365" s="3088"/>
    </row>
    <row r="366" spans="1:26">
      <c r="A366" s="3096"/>
      <c r="B366" s="3087"/>
      <c r="C366" s="3087"/>
      <c r="D366" s="3087"/>
      <c r="E366" s="3087"/>
      <c r="F366" s="3087"/>
      <c r="G366" s="3087"/>
      <c r="H366" s="3087"/>
      <c r="I366" s="3087"/>
      <c r="J366" s="3087"/>
      <c r="K366" s="3087"/>
      <c r="L366" s="3087"/>
      <c r="M366" s="3087"/>
      <c r="N366" s="3087"/>
      <c r="O366" s="3087"/>
      <c r="P366" s="3087"/>
      <c r="Q366" s="3087"/>
      <c r="R366" s="3087"/>
      <c r="S366" s="3087"/>
      <c r="T366" s="3087"/>
      <c r="U366" s="3087"/>
      <c r="V366" s="3087"/>
      <c r="W366" s="3087"/>
      <c r="X366" s="3087"/>
      <c r="Y366" s="3087"/>
      <c r="Z366" s="3088"/>
    </row>
    <row r="367" spans="1:26">
      <c r="A367" s="3096"/>
      <c r="B367" s="3087"/>
      <c r="C367" s="3087"/>
      <c r="D367" s="3087"/>
      <c r="E367" s="3087"/>
      <c r="F367" s="3087"/>
      <c r="G367" s="3087"/>
      <c r="H367" s="3087"/>
      <c r="I367" s="3087"/>
      <c r="J367" s="3087"/>
      <c r="K367" s="3087"/>
      <c r="L367" s="3087"/>
      <c r="M367" s="3087"/>
      <c r="N367" s="3087"/>
      <c r="O367" s="3087"/>
      <c r="P367" s="3087"/>
      <c r="Q367" s="3087"/>
      <c r="R367" s="3087"/>
      <c r="S367" s="3087"/>
      <c r="T367" s="3087"/>
      <c r="U367" s="3087"/>
      <c r="V367" s="3087"/>
      <c r="W367" s="3087"/>
      <c r="X367" s="3087"/>
      <c r="Y367" s="3087"/>
      <c r="Z367" s="3088"/>
    </row>
    <row r="368" spans="1:26">
      <c r="A368" s="3096"/>
      <c r="B368" s="3087"/>
      <c r="C368" s="3087"/>
      <c r="D368" s="3087"/>
      <c r="E368" s="3087"/>
      <c r="F368" s="3087"/>
      <c r="G368" s="3087"/>
      <c r="H368" s="3087"/>
      <c r="I368" s="3087"/>
      <c r="J368" s="3087"/>
      <c r="K368" s="3087"/>
      <c r="L368" s="3087"/>
      <c r="M368" s="3087"/>
      <c r="N368" s="3087"/>
      <c r="O368" s="3087"/>
      <c r="P368" s="3087"/>
      <c r="Q368" s="3087"/>
      <c r="R368" s="3087"/>
      <c r="S368" s="3087"/>
      <c r="T368" s="3087"/>
      <c r="U368" s="3087"/>
      <c r="V368" s="3087"/>
      <c r="W368" s="3087"/>
      <c r="X368" s="3087"/>
      <c r="Y368" s="3087"/>
      <c r="Z368" s="3088"/>
    </row>
    <row r="369" spans="1:26">
      <c r="A369" s="3096"/>
      <c r="B369" s="3087"/>
      <c r="C369" s="3087"/>
      <c r="D369" s="3087"/>
      <c r="E369" s="3087"/>
      <c r="F369" s="3087"/>
      <c r="G369" s="3087"/>
      <c r="H369" s="3087"/>
      <c r="I369" s="3087"/>
      <c r="J369" s="3087"/>
      <c r="K369" s="3087"/>
      <c r="L369" s="3087"/>
      <c r="M369" s="3087"/>
      <c r="N369" s="3087"/>
      <c r="O369" s="3087"/>
      <c r="P369" s="3087"/>
      <c r="Q369" s="3087"/>
      <c r="R369" s="3087"/>
      <c r="S369" s="3087"/>
      <c r="T369" s="3087"/>
      <c r="U369" s="3087"/>
      <c r="V369" s="3087"/>
      <c r="W369" s="3087"/>
      <c r="X369" s="3087"/>
      <c r="Y369" s="3087"/>
      <c r="Z369" s="3088"/>
    </row>
    <row r="370" spans="1:26">
      <c r="A370" s="3096"/>
      <c r="B370" s="3087"/>
      <c r="C370" s="3087"/>
      <c r="D370" s="3087"/>
      <c r="E370" s="3087"/>
      <c r="F370" s="3087"/>
      <c r="G370" s="3087"/>
      <c r="H370" s="3087"/>
      <c r="I370" s="3087"/>
      <c r="J370" s="3087"/>
      <c r="K370" s="3087"/>
      <c r="L370" s="3087"/>
      <c r="M370" s="3087"/>
      <c r="N370" s="3087"/>
      <c r="O370" s="3087"/>
      <c r="P370" s="3087"/>
      <c r="Q370" s="3087"/>
      <c r="R370" s="3087"/>
      <c r="S370" s="3087"/>
      <c r="T370" s="3087"/>
      <c r="U370" s="3087"/>
      <c r="V370" s="3087"/>
      <c r="W370" s="3087"/>
      <c r="X370" s="3087"/>
      <c r="Y370" s="3087"/>
      <c r="Z370" s="3088"/>
    </row>
    <row r="371" spans="1:26">
      <c r="A371" s="3096"/>
      <c r="B371" s="3087"/>
      <c r="C371" s="3087"/>
      <c r="D371" s="3087"/>
      <c r="E371" s="3087"/>
      <c r="F371" s="3087"/>
      <c r="G371" s="3087"/>
      <c r="H371" s="3087"/>
      <c r="I371" s="3087"/>
      <c r="J371" s="3087"/>
      <c r="K371" s="3087"/>
      <c r="L371" s="3087"/>
      <c r="M371" s="3087"/>
      <c r="N371" s="3087"/>
      <c r="O371" s="3087"/>
      <c r="P371" s="3087"/>
      <c r="Q371" s="3087"/>
      <c r="R371" s="3087"/>
      <c r="S371" s="3087"/>
      <c r="T371" s="3087"/>
      <c r="U371" s="3087"/>
      <c r="V371" s="3087"/>
      <c r="W371" s="3087"/>
      <c r="X371" s="3087"/>
      <c r="Y371" s="3087"/>
      <c r="Z371" s="3088"/>
    </row>
    <row r="372" spans="1:26">
      <c r="A372" s="3096"/>
      <c r="B372" s="3087"/>
      <c r="C372" s="3087"/>
      <c r="D372" s="3087"/>
      <c r="E372" s="3087"/>
      <c r="F372" s="3087"/>
      <c r="G372" s="3087"/>
      <c r="H372" s="3087"/>
      <c r="I372" s="3087"/>
      <c r="J372" s="3087"/>
      <c r="K372" s="3087"/>
      <c r="L372" s="3087"/>
      <c r="M372" s="3087"/>
      <c r="N372" s="3087"/>
      <c r="O372" s="3087"/>
      <c r="P372" s="3087"/>
      <c r="Q372" s="3087"/>
      <c r="R372" s="3087"/>
      <c r="S372" s="3087"/>
      <c r="T372" s="3087"/>
      <c r="U372" s="3087"/>
      <c r="V372" s="3087"/>
      <c r="W372" s="3087"/>
      <c r="X372" s="3087"/>
      <c r="Y372" s="3087"/>
      <c r="Z372" s="3088"/>
    </row>
    <row r="373" spans="1:26">
      <c r="A373" s="3096"/>
      <c r="B373" s="3087"/>
      <c r="C373" s="3087"/>
      <c r="D373" s="3087"/>
      <c r="E373" s="3087"/>
      <c r="F373" s="3087"/>
      <c r="G373" s="3087"/>
      <c r="H373" s="3087"/>
      <c r="I373" s="3087"/>
      <c r="J373" s="3087"/>
      <c r="K373" s="3087"/>
      <c r="L373" s="3087"/>
      <c r="M373" s="3087"/>
      <c r="N373" s="3087"/>
      <c r="O373" s="3087"/>
      <c r="P373" s="3087"/>
      <c r="Q373" s="3087"/>
      <c r="R373" s="3087"/>
      <c r="S373" s="3087"/>
      <c r="T373" s="3087"/>
      <c r="U373" s="3087"/>
      <c r="V373" s="3087"/>
      <c r="W373" s="3087"/>
      <c r="X373" s="3087"/>
      <c r="Y373" s="3087"/>
      <c r="Z373" s="3088"/>
    </row>
    <row r="374" spans="1:26">
      <c r="A374" s="3096"/>
      <c r="B374" s="3087"/>
      <c r="C374" s="3087"/>
      <c r="D374" s="3087"/>
      <c r="E374" s="3087"/>
      <c r="F374" s="3087"/>
      <c r="G374" s="3087"/>
      <c r="H374" s="3087"/>
      <c r="I374" s="3087"/>
      <c r="J374" s="3087"/>
      <c r="K374" s="3087"/>
      <c r="L374" s="3087"/>
      <c r="M374" s="3087"/>
      <c r="N374" s="3087"/>
      <c r="O374" s="3087"/>
      <c r="P374" s="3087"/>
      <c r="Q374" s="3087"/>
      <c r="R374" s="3087"/>
      <c r="S374" s="3087"/>
      <c r="T374" s="3087"/>
      <c r="U374" s="3087"/>
      <c r="V374" s="3087"/>
      <c r="W374" s="3087"/>
      <c r="X374" s="3087"/>
      <c r="Y374" s="3087"/>
      <c r="Z374" s="3088"/>
    </row>
    <row r="375" spans="1:26">
      <c r="A375" s="3096"/>
      <c r="B375" s="3087"/>
      <c r="C375" s="3087"/>
      <c r="D375" s="3087"/>
      <c r="E375" s="3087"/>
      <c r="F375" s="3087"/>
      <c r="G375" s="3087"/>
      <c r="H375" s="3087"/>
      <c r="I375" s="3087"/>
      <c r="J375" s="3087"/>
      <c r="K375" s="3087"/>
      <c r="L375" s="3087"/>
      <c r="M375" s="3087"/>
      <c r="N375" s="3087"/>
      <c r="O375" s="3087"/>
      <c r="P375" s="3087"/>
      <c r="Q375" s="3087"/>
      <c r="R375" s="3087"/>
      <c r="S375" s="3087"/>
      <c r="T375" s="3087"/>
      <c r="U375" s="3087"/>
      <c r="V375" s="3087"/>
      <c r="W375" s="3087"/>
      <c r="X375" s="3087"/>
      <c r="Y375" s="3087"/>
      <c r="Z375" s="3088"/>
    </row>
    <row r="376" spans="1:26">
      <c r="A376" s="3096"/>
      <c r="B376" s="3087"/>
      <c r="C376" s="3087"/>
      <c r="D376" s="3087"/>
      <c r="E376" s="3087"/>
      <c r="F376" s="3087"/>
      <c r="G376" s="3087"/>
      <c r="H376" s="3087"/>
      <c r="I376" s="3087"/>
      <c r="J376" s="3087"/>
      <c r="K376" s="3087"/>
      <c r="L376" s="3087"/>
      <c r="M376" s="3087"/>
      <c r="N376" s="3087"/>
      <c r="O376" s="3087"/>
      <c r="P376" s="3087"/>
      <c r="Q376" s="3087"/>
      <c r="R376" s="3087"/>
      <c r="S376" s="3087"/>
      <c r="T376" s="3087"/>
      <c r="U376" s="3087"/>
      <c r="V376" s="3087"/>
      <c r="W376" s="3087"/>
      <c r="X376" s="3087"/>
      <c r="Y376" s="3087"/>
      <c r="Z376" s="3088"/>
    </row>
    <row r="377" spans="1:26">
      <c r="A377" s="3096"/>
      <c r="B377" s="3087"/>
      <c r="C377" s="3087"/>
      <c r="D377" s="3087"/>
      <c r="E377" s="3087"/>
      <c r="F377" s="3087"/>
      <c r="G377" s="3087"/>
      <c r="H377" s="3087"/>
      <c r="I377" s="3087"/>
      <c r="J377" s="3087"/>
      <c r="K377" s="3087"/>
      <c r="L377" s="3087"/>
      <c r="M377" s="3087"/>
      <c r="N377" s="3087"/>
      <c r="O377" s="3087"/>
      <c r="P377" s="3087"/>
      <c r="Q377" s="3087"/>
      <c r="R377" s="3087"/>
      <c r="S377" s="3087"/>
      <c r="T377" s="3087"/>
      <c r="U377" s="3087"/>
      <c r="V377" s="3087"/>
      <c r="W377" s="3087"/>
      <c r="X377" s="3087"/>
      <c r="Y377" s="3087"/>
      <c r="Z377" s="3088"/>
    </row>
    <row r="378" spans="1:26">
      <c r="A378" s="3096"/>
      <c r="B378" s="3087"/>
      <c r="C378" s="3087"/>
      <c r="D378" s="3087"/>
      <c r="E378" s="3087"/>
      <c r="F378" s="3087"/>
      <c r="G378" s="3087"/>
      <c r="H378" s="3087"/>
      <c r="I378" s="3087"/>
      <c r="J378" s="3087"/>
      <c r="K378" s="3087"/>
      <c r="L378" s="3087"/>
      <c r="M378" s="3087"/>
      <c r="N378" s="3087"/>
      <c r="O378" s="3087"/>
      <c r="P378" s="3087"/>
      <c r="Q378" s="3087"/>
      <c r="R378" s="3087"/>
      <c r="S378" s="3087"/>
      <c r="T378" s="3087"/>
      <c r="U378" s="3087"/>
      <c r="V378" s="3087"/>
      <c r="W378" s="3087"/>
      <c r="X378" s="3087"/>
      <c r="Y378" s="3087"/>
      <c r="Z378" s="3088"/>
    </row>
    <row r="379" spans="1:26">
      <c r="A379" s="3096"/>
      <c r="B379" s="3087"/>
      <c r="C379" s="3087"/>
      <c r="D379" s="3087"/>
      <c r="E379" s="3087"/>
      <c r="F379" s="3087"/>
      <c r="G379" s="3087"/>
      <c r="H379" s="3087"/>
      <c r="I379" s="3087"/>
      <c r="J379" s="3087"/>
      <c r="K379" s="3087"/>
      <c r="L379" s="3087"/>
      <c r="M379" s="3087"/>
      <c r="N379" s="3087"/>
      <c r="O379" s="3087"/>
      <c r="P379" s="3087"/>
      <c r="Q379" s="3087"/>
      <c r="R379" s="3087"/>
      <c r="S379" s="3087"/>
      <c r="T379" s="3087"/>
      <c r="U379" s="3087"/>
      <c r="V379" s="3087"/>
      <c r="W379" s="3087"/>
      <c r="X379" s="3087"/>
      <c r="Y379" s="3087"/>
      <c r="Z379" s="3088"/>
    </row>
    <row r="380" spans="1:26">
      <c r="A380" s="3096"/>
      <c r="B380" s="3087"/>
      <c r="C380" s="3087"/>
      <c r="D380" s="3087"/>
      <c r="E380" s="3087"/>
      <c r="F380" s="3087"/>
      <c r="G380" s="3087"/>
      <c r="H380" s="3087"/>
      <c r="I380" s="3087"/>
      <c r="J380" s="3087"/>
      <c r="K380" s="3087"/>
      <c r="L380" s="3087"/>
      <c r="M380" s="3087"/>
      <c r="N380" s="3087"/>
      <c r="O380" s="3087"/>
      <c r="P380" s="3087"/>
      <c r="Q380" s="3087"/>
      <c r="R380" s="3087"/>
      <c r="S380" s="3087"/>
      <c r="T380" s="3087"/>
      <c r="U380" s="3087"/>
      <c r="V380" s="3087"/>
      <c r="W380" s="3087"/>
      <c r="X380" s="3087"/>
      <c r="Y380" s="3087"/>
      <c r="Z380" s="3088"/>
    </row>
    <row r="381" spans="1:26">
      <c r="A381" s="3096"/>
      <c r="B381" s="3087"/>
      <c r="C381" s="3087"/>
      <c r="D381" s="3087"/>
      <c r="E381" s="3087"/>
      <c r="F381" s="3087"/>
      <c r="G381" s="3087"/>
      <c r="H381" s="3087"/>
      <c r="I381" s="3087"/>
      <c r="J381" s="3087"/>
      <c r="K381" s="3087"/>
      <c r="L381" s="3087"/>
      <c r="M381" s="3087"/>
      <c r="N381" s="3087"/>
      <c r="O381" s="3087"/>
      <c r="P381" s="3087"/>
      <c r="Q381" s="3087"/>
      <c r="R381" s="3087"/>
      <c r="S381" s="3087"/>
      <c r="T381" s="3087"/>
      <c r="U381" s="3087"/>
      <c r="V381" s="3087"/>
      <c r="W381" s="3087"/>
      <c r="X381" s="3087"/>
      <c r="Y381" s="3087"/>
      <c r="Z381" s="3088"/>
    </row>
    <row r="382" spans="1:26">
      <c r="A382" s="3096"/>
      <c r="B382" s="3087"/>
      <c r="C382" s="3087"/>
      <c r="D382" s="3087"/>
      <c r="E382" s="3087"/>
      <c r="F382" s="3087"/>
      <c r="G382" s="3087"/>
      <c r="H382" s="3087"/>
      <c r="I382" s="3087"/>
      <c r="J382" s="3087"/>
      <c r="K382" s="3087"/>
      <c r="L382" s="3087"/>
      <c r="M382" s="3087"/>
      <c r="N382" s="3087"/>
      <c r="O382" s="3087"/>
      <c r="P382" s="3087"/>
      <c r="Q382" s="3087"/>
      <c r="R382" s="3087"/>
      <c r="S382" s="3087"/>
      <c r="T382" s="3087"/>
      <c r="U382" s="3087"/>
      <c r="V382" s="3087"/>
      <c r="W382" s="3087"/>
      <c r="X382" s="3087"/>
      <c r="Y382" s="3087"/>
      <c r="Z382" s="3088"/>
    </row>
    <row r="383" spans="1:26">
      <c r="A383" s="3096"/>
      <c r="B383" s="3087"/>
      <c r="C383" s="3087"/>
      <c r="D383" s="3087"/>
      <c r="E383" s="3087"/>
      <c r="F383" s="3087"/>
      <c r="G383" s="3087"/>
      <c r="H383" s="3087"/>
      <c r="I383" s="3087"/>
      <c r="J383" s="3087"/>
      <c r="K383" s="3087"/>
      <c r="L383" s="3087"/>
      <c r="M383" s="3087"/>
      <c r="N383" s="3087"/>
      <c r="O383" s="3087"/>
      <c r="P383" s="3087"/>
      <c r="Q383" s="3087"/>
      <c r="R383" s="3087"/>
      <c r="S383" s="3087"/>
      <c r="T383" s="3087"/>
      <c r="U383" s="3087"/>
      <c r="V383" s="3087"/>
      <c r="W383" s="3087"/>
      <c r="X383" s="3087"/>
      <c r="Y383" s="3087"/>
      <c r="Z383" s="3088"/>
    </row>
    <row r="384" spans="1:26">
      <c r="A384" s="3096"/>
      <c r="B384" s="3087"/>
      <c r="C384" s="3087"/>
      <c r="D384" s="3087"/>
      <c r="E384" s="3087"/>
      <c r="F384" s="3087"/>
      <c r="G384" s="3087"/>
      <c r="H384" s="3087"/>
      <c r="I384" s="3087"/>
      <c r="J384" s="3087"/>
      <c r="K384" s="3087"/>
      <c r="L384" s="3087"/>
      <c r="M384" s="3087"/>
      <c r="N384" s="3087"/>
      <c r="O384" s="3087"/>
      <c r="P384" s="3087"/>
      <c r="Q384" s="3087"/>
      <c r="R384" s="3087"/>
      <c r="S384" s="3087"/>
      <c r="T384" s="3087"/>
      <c r="U384" s="3087"/>
      <c r="V384" s="3087"/>
      <c r="W384" s="3087"/>
      <c r="X384" s="3087"/>
      <c r="Y384" s="3087"/>
      <c r="Z384" s="3088"/>
    </row>
    <row r="385" spans="1:26">
      <c r="A385" s="3096"/>
      <c r="B385" s="3087"/>
      <c r="C385" s="3087"/>
      <c r="D385" s="3087"/>
      <c r="E385" s="3087"/>
      <c r="F385" s="3087"/>
      <c r="G385" s="3087"/>
      <c r="H385" s="3087"/>
      <c r="I385" s="3087"/>
      <c r="J385" s="3087"/>
      <c r="K385" s="3087"/>
      <c r="L385" s="3087"/>
      <c r="M385" s="3087"/>
      <c r="N385" s="3087"/>
      <c r="O385" s="3087"/>
      <c r="P385" s="3087"/>
      <c r="Q385" s="3087"/>
      <c r="R385" s="3087"/>
      <c r="S385" s="3087"/>
      <c r="T385" s="3087"/>
      <c r="U385" s="3087"/>
      <c r="V385" s="3087"/>
      <c r="W385" s="3087"/>
      <c r="X385" s="3087"/>
      <c r="Y385" s="3087"/>
      <c r="Z385" s="3088"/>
    </row>
    <row r="386" spans="1:26">
      <c r="A386" s="3096"/>
      <c r="B386" s="3087"/>
      <c r="C386" s="3087"/>
      <c r="D386" s="3087"/>
      <c r="E386" s="3087"/>
      <c r="F386" s="3087"/>
      <c r="G386" s="3087"/>
      <c r="H386" s="3087"/>
      <c r="I386" s="3087"/>
      <c r="J386" s="3087"/>
      <c r="K386" s="3087"/>
      <c r="L386" s="3087"/>
      <c r="M386" s="3087"/>
      <c r="N386" s="3087"/>
      <c r="O386" s="3087"/>
      <c r="P386" s="3087"/>
      <c r="Q386" s="3087"/>
      <c r="R386" s="3087"/>
      <c r="S386" s="3087"/>
      <c r="T386" s="3087"/>
      <c r="U386" s="3087"/>
      <c r="V386" s="3087"/>
      <c r="W386" s="3087"/>
      <c r="X386" s="3087"/>
      <c r="Y386" s="3087"/>
      <c r="Z386" s="3088"/>
    </row>
    <row r="387" spans="1:26">
      <c r="A387" s="3096"/>
      <c r="B387" s="3087"/>
      <c r="C387" s="3087"/>
      <c r="D387" s="3087"/>
      <c r="E387" s="3087"/>
      <c r="F387" s="3087"/>
      <c r="G387" s="3087"/>
      <c r="H387" s="3087"/>
      <c r="I387" s="3087"/>
      <c r="J387" s="3087"/>
      <c r="K387" s="3087"/>
      <c r="L387" s="3087"/>
      <c r="M387" s="3087"/>
      <c r="N387" s="3087"/>
      <c r="O387" s="3087"/>
      <c r="P387" s="3087"/>
      <c r="Q387" s="3087"/>
      <c r="R387" s="3087"/>
      <c r="S387" s="3087"/>
      <c r="T387" s="3087"/>
      <c r="U387" s="3087"/>
      <c r="V387" s="3087"/>
      <c r="W387" s="3087"/>
      <c r="X387" s="3087"/>
      <c r="Y387" s="3087"/>
      <c r="Z387" s="3088"/>
    </row>
    <row r="388" spans="1:26">
      <c r="A388" s="3096"/>
      <c r="B388" s="3087"/>
      <c r="C388" s="3087"/>
      <c r="D388" s="3087"/>
      <c r="E388" s="3087"/>
      <c r="F388" s="3087"/>
      <c r="G388" s="3087"/>
      <c r="H388" s="3087"/>
      <c r="I388" s="3087"/>
      <c r="J388" s="3087"/>
      <c r="K388" s="3087"/>
      <c r="L388" s="3087"/>
      <c r="M388" s="3087"/>
      <c r="N388" s="3087"/>
      <c r="O388" s="3087"/>
      <c r="P388" s="3087"/>
      <c r="Q388" s="3087"/>
      <c r="R388" s="3087"/>
      <c r="S388" s="3087"/>
      <c r="T388" s="3087"/>
      <c r="U388" s="3087"/>
      <c r="V388" s="3087"/>
      <c r="W388" s="3087"/>
      <c r="X388" s="3087"/>
      <c r="Y388" s="3087"/>
      <c r="Z388" s="3088"/>
    </row>
    <row r="389" spans="1:26">
      <c r="A389" s="3096"/>
      <c r="B389" s="3087"/>
      <c r="C389" s="3087"/>
      <c r="D389" s="3087"/>
      <c r="E389" s="3087"/>
      <c r="F389" s="3087"/>
      <c r="G389" s="3087"/>
      <c r="H389" s="3087"/>
      <c r="I389" s="3087"/>
      <c r="J389" s="3087"/>
      <c r="K389" s="3087"/>
      <c r="L389" s="3087"/>
      <c r="M389" s="3087"/>
      <c r="N389" s="3087"/>
      <c r="O389" s="3087"/>
      <c r="P389" s="3087"/>
      <c r="Q389" s="3087"/>
      <c r="R389" s="3087"/>
      <c r="S389" s="3087"/>
      <c r="T389" s="3087"/>
      <c r="U389" s="3087"/>
      <c r="V389" s="3087"/>
      <c r="W389" s="3087"/>
      <c r="X389" s="3087"/>
      <c r="Y389" s="3087"/>
      <c r="Z389" s="3088"/>
    </row>
    <row r="390" spans="1:26">
      <c r="A390" s="3096"/>
      <c r="B390" s="3087"/>
      <c r="C390" s="3087"/>
      <c r="D390" s="3087"/>
      <c r="E390" s="3087"/>
      <c r="F390" s="3087"/>
      <c r="G390" s="3087"/>
      <c r="H390" s="3087"/>
      <c r="I390" s="3087"/>
      <c r="J390" s="3087"/>
      <c r="K390" s="3087"/>
      <c r="L390" s="3087"/>
      <c r="M390" s="3087"/>
      <c r="N390" s="3087"/>
      <c r="O390" s="3087"/>
      <c r="P390" s="3087"/>
      <c r="Q390" s="3087"/>
      <c r="R390" s="3087"/>
      <c r="S390" s="3087"/>
      <c r="T390" s="3087"/>
      <c r="U390" s="3087"/>
      <c r="V390" s="3087"/>
      <c r="W390" s="3087"/>
      <c r="X390" s="3087"/>
      <c r="Y390" s="3087"/>
      <c r="Z390" s="3088"/>
    </row>
    <row r="391" spans="1:26">
      <c r="A391" s="3096"/>
      <c r="B391" s="3087"/>
      <c r="C391" s="3087"/>
      <c r="D391" s="3087"/>
      <c r="E391" s="3087"/>
      <c r="F391" s="3087"/>
      <c r="G391" s="3087"/>
      <c r="H391" s="3087"/>
      <c r="I391" s="3087"/>
      <c r="J391" s="3087"/>
      <c r="K391" s="3087"/>
      <c r="L391" s="3087"/>
      <c r="M391" s="3087"/>
      <c r="N391" s="3087"/>
      <c r="O391" s="3087"/>
      <c r="P391" s="3087"/>
      <c r="Q391" s="3087"/>
      <c r="R391" s="3087"/>
      <c r="S391" s="3087"/>
      <c r="T391" s="3087"/>
      <c r="U391" s="3087"/>
      <c r="V391" s="3087"/>
      <c r="W391" s="3087"/>
      <c r="X391" s="3087"/>
      <c r="Y391" s="3087"/>
      <c r="Z391" s="3088"/>
    </row>
    <row r="392" spans="1:26">
      <c r="A392" s="3096"/>
      <c r="B392" s="3087"/>
      <c r="C392" s="3087"/>
      <c r="D392" s="3087"/>
      <c r="E392" s="3087"/>
      <c r="F392" s="3087"/>
      <c r="G392" s="3087"/>
      <c r="H392" s="3087"/>
      <c r="I392" s="3087"/>
      <c r="J392" s="3087"/>
      <c r="K392" s="3087"/>
      <c r="L392" s="3087"/>
      <c r="M392" s="3087"/>
      <c r="N392" s="3087"/>
      <c r="O392" s="3087"/>
      <c r="P392" s="3087"/>
      <c r="Q392" s="3087"/>
      <c r="R392" s="3087"/>
      <c r="S392" s="3087"/>
      <c r="T392" s="3087"/>
      <c r="U392" s="3087"/>
      <c r="V392" s="3087"/>
      <c r="W392" s="3087"/>
      <c r="X392" s="3087"/>
      <c r="Y392" s="3087"/>
      <c r="Z392" s="3088"/>
    </row>
    <row r="393" spans="1:26">
      <c r="A393" s="3096"/>
      <c r="B393" s="3087"/>
      <c r="C393" s="3087"/>
      <c r="D393" s="3087"/>
      <c r="E393" s="3087"/>
      <c r="F393" s="3087"/>
      <c r="G393" s="3087"/>
      <c r="H393" s="3087"/>
      <c r="I393" s="3087"/>
      <c r="J393" s="3087"/>
      <c r="K393" s="3087"/>
      <c r="L393" s="3087"/>
      <c r="M393" s="3087"/>
      <c r="N393" s="3087"/>
      <c r="O393" s="3087"/>
      <c r="P393" s="3087"/>
      <c r="Q393" s="3087"/>
      <c r="R393" s="3087"/>
      <c r="S393" s="3087"/>
      <c r="T393" s="3087"/>
      <c r="U393" s="3087"/>
      <c r="V393" s="3087"/>
      <c r="W393" s="3087"/>
      <c r="X393" s="3087"/>
      <c r="Y393" s="3087"/>
      <c r="Z393" s="3088"/>
    </row>
    <row r="394" spans="1:26">
      <c r="A394" s="3096"/>
      <c r="B394" s="3087"/>
      <c r="C394" s="3087"/>
      <c r="D394" s="3087"/>
      <c r="E394" s="3087"/>
      <c r="F394" s="3087"/>
      <c r="G394" s="3087"/>
      <c r="H394" s="3087"/>
      <c r="I394" s="3087"/>
      <c r="J394" s="3087"/>
      <c r="K394" s="3087"/>
      <c r="L394" s="3087"/>
      <c r="M394" s="3087"/>
      <c r="N394" s="3087"/>
      <c r="O394" s="3087"/>
      <c r="P394" s="3087"/>
      <c r="Q394" s="3087"/>
      <c r="R394" s="3087"/>
      <c r="S394" s="3087"/>
      <c r="T394" s="3087"/>
      <c r="U394" s="3087"/>
      <c r="V394" s="3087"/>
      <c r="W394" s="3087"/>
      <c r="X394" s="3087"/>
      <c r="Y394" s="3087"/>
      <c r="Z394" s="3088"/>
    </row>
    <row r="395" spans="1:26">
      <c r="A395" s="3096"/>
      <c r="B395" s="3087"/>
      <c r="C395" s="3087"/>
      <c r="D395" s="3087"/>
      <c r="E395" s="3087"/>
      <c r="F395" s="3087"/>
      <c r="G395" s="3087"/>
      <c r="H395" s="3087"/>
      <c r="I395" s="3087"/>
      <c r="J395" s="3087"/>
      <c r="K395" s="3087"/>
      <c r="L395" s="3087"/>
      <c r="M395" s="3087"/>
      <c r="N395" s="3087"/>
      <c r="O395" s="3087"/>
      <c r="P395" s="3087"/>
      <c r="Q395" s="3087"/>
      <c r="R395" s="3087"/>
      <c r="S395" s="3087"/>
      <c r="T395" s="3087"/>
      <c r="U395" s="3087"/>
      <c r="V395" s="3087"/>
      <c r="W395" s="3087"/>
      <c r="X395" s="3087"/>
      <c r="Y395" s="3087"/>
      <c r="Z395" s="3088"/>
    </row>
    <row r="396" spans="1:26">
      <c r="A396" s="3096"/>
      <c r="B396" s="3087"/>
      <c r="C396" s="3087"/>
      <c r="D396" s="3087"/>
      <c r="E396" s="3087"/>
      <c r="F396" s="3087"/>
      <c r="G396" s="3087"/>
      <c r="H396" s="3087"/>
      <c r="I396" s="3087"/>
      <c r="J396" s="3087"/>
      <c r="K396" s="3087"/>
      <c r="L396" s="3087"/>
      <c r="M396" s="3087"/>
      <c r="N396" s="3087"/>
      <c r="O396" s="3087"/>
      <c r="P396" s="3087"/>
      <c r="Q396" s="3087"/>
      <c r="R396" s="3087"/>
      <c r="S396" s="3087"/>
      <c r="T396" s="3087"/>
      <c r="U396" s="3087"/>
      <c r="V396" s="3087"/>
      <c r="W396" s="3087"/>
      <c r="X396" s="3087"/>
      <c r="Y396" s="3087"/>
      <c r="Z396" s="3088"/>
    </row>
    <row r="397" spans="1:26">
      <c r="A397" s="3096"/>
      <c r="B397" s="3087"/>
      <c r="C397" s="3087"/>
      <c r="D397" s="3087"/>
      <c r="E397" s="3087"/>
      <c r="F397" s="3087"/>
      <c r="G397" s="3087"/>
      <c r="H397" s="3087"/>
      <c r="I397" s="3087"/>
      <c r="J397" s="3087"/>
      <c r="K397" s="3087"/>
      <c r="L397" s="3087"/>
      <c r="M397" s="3087"/>
      <c r="N397" s="3087"/>
      <c r="O397" s="3087"/>
      <c r="P397" s="3087"/>
      <c r="Q397" s="3087"/>
      <c r="R397" s="3087"/>
      <c r="S397" s="3087"/>
      <c r="T397" s="3087"/>
      <c r="U397" s="3087"/>
      <c r="V397" s="3087"/>
      <c r="W397" s="3087"/>
      <c r="X397" s="3087"/>
      <c r="Y397" s="3087"/>
      <c r="Z397" s="3088"/>
    </row>
    <row r="398" spans="1:26">
      <c r="A398" s="3096"/>
      <c r="B398" s="3087"/>
      <c r="C398" s="3087"/>
      <c r="D398" s="3087"/>
      <c r="E398" s="3087"/>
      <c r="F398" s="3087"/>
      <c r="G398" s="3087"/>
      <c r="H398" s="3087"/>
      <c r="I398" s="3087"/>
      <c r="J398" s="3087"/>
      <c r="K398" s="3087"/>
      <c r="L398" s="3087"/>
      <c r="M398" s="3087"/>
      <c r="N398" s="3087"/>
      <c r="O398" s="3087"/>
      <c r="P398" s="3087"/>
      <c r="Q398" s="3087"/>
      <c r="R398" s="3087"/>
      <c r="S398" s="3087"/>
      <c r="T398" s="3087"/>
      <c r="U398" s="3087"/>
      <c r="V398" s="3087"/>
      <c r="W398" s="3087"/>
      <c r="X398" s="3087"/>
      <c r="Y398" s="3087"/>
      <c r="Z398" s="3088"/>
    </row>
    <row r="399" spans="1:26">
      <c r="A399" s="3096"/>
      <c r="B399" s="3087"/>
      <c r="C399" s="3087"/>
      <c r="D399" s="3087"/>
      <c r="E399" s="3087"/>
      <c r="F399" s="3087"/>
      <c r="G399" s="3087"/>
      <c r="H399" s="3087"/>
      <c r="I399" s="3087"/>
      <c r="J399" s="3087"/>
      <c r="K399" s="3087"/>
      <c r="L399" s="3087"/>
      <c r="M399" s="3087"/>
      <c r="N399" s="3087"/>
      <c r="O399" s="3087"/>
      <c r="P399" s="3087"/>
      <c r="Q399" s="3087"/>
      <c r="R399" s="3087"/>
      <c r="S399" s="3087"/>
      <c r="T399" s="3087"/>
      <c r="U399" s="3087"/>
      <c r="V399" s="3087"/>
      <c r="W399" s="3087"/>
      <c r="X399" s="3087"/>
      <c r="Y399" s="3087"/>
      <c r="Z399" s="3088"/>
    </row>
    <row r="400" spans="1:26">
      <c r="A400" s="3096"/>
      <c r="B400" s="3087"/>
      <c r="C400" s="3087"/>
      <c r="D400" s="3087"/>
      <c r="E400" s="3087"/>
      <c r="F400" s="3087"/>
      <c r="G400" s="3087"/>
      <c r="H400" s="3087"/>
      <c r="I400" s="3087"/>
      <c r="J400" s="3087"/>
      <c r="K400" s="3087"/>
      <c r="L400" s="3087"/>
      <c r="M400" s="3087"/>
      <c r="N400" s="3087"/>
      <c r="O400" s="3087"/>
      <c r="P400" s="3087"/>
      <c r="Q400" s="3087"/>
      <c r="R400" s="3087"/>
      <c r="S400" s="3087"/>
      <c r="T400" s="3087"/>
      <c r="U400" s="3087"/>
      <c r="V400" s="3087"/>
      <c r="W400" s="3087"/>
      <c r="X400" s="3087"/>
      <c r="Y400" s="3087"/>
      <c r="Z400" s="3088"/>
    </row>
    <row r="401" spans="1:26">
      <c r="A401" s="3096"/>
      <c r="B401" s="3087"/>
      <c r="C401" s="3087"/>
      <c r="D401" s="3087"/>
      <c r="E401" s="3087"/>
      <c r="F401" s="3087"/>
      <c r="G401" s="3087"/>
      <c r="H401" s="3087"/>
      <c r="I401" s="3087"/>
      <c r="J401" s="3087"/>
      <c r="K401" s="3087"/>
      <c r="L401" s="3087"/>
      <c r="M401" s="3087"/>
      <c r="N401" s="3087"/>
      <c r="O401" s="3087"/>
      <c r="P401" s="3087"/>
      <c r="Q401" s="3087"/>
      <c r="R401" s="3087"/>
      <c r="S401" s="3087"/>
      <c r="T401" s="3087"/>
      <c r="U401" s="3087"/>
      <c r="V401" s="3087"/>
      <c r="W401" s="3087"/>
      <c r="X401" s="3087"/>
      <c r="Y401" s="3087"/>
      <c r="Z401" s="3088"/>
    </row>
    <row r="402" spans="1:26">
      <c r="A402" s="3096"/>
      <c r="B402" s="3087"/>
      <c r="C402" s="3087"/>
      <c r="D402" s="3087"/>
      <c r="E402" s="3087"/>
      <c r="F402" s="3087"/>
      <c r="G402" s="3087"/>
      <c r="H402" s="3087"/>
      <c r="I402" s="3087"/>
      <c r="J402" s="3087"/>
      <c r="K402" s="3087"/>
      <c r="L402" s="3087"/>
      <c r="M402" s="3087"/>
      <c r="N402" s="3087"/>
      <c r="O402" s="3087"/>
      <c r="P402" s="3087"/>
      <c r="Q402" s="3087"/>
      <c r="R402" s="3087"/>
      <c r="S402" s="3087"/>
      <c r="T402" s="3087"/>
      <c r="U402" s="3087"/>
      <c r="V402" s="3087"/>
      <c r="W402" s="3087"/>
      <c r="X402" s="3087"/>
      <c r="Y402" s="3087"/>
      <c r="Z402" s="3088"/>
    </row>
    <row r="403" spans="1:26">
      <c r="A403" s="3096"/>
      <c r="B403" s="3087"/>
      <c r="C403" s="3087"/>
      <c r="D403" s="3087"/>
      <c r="E403" s="3087"/>
      <c r="F403" s="3087"/>
      <c r="G403" s="3087"/>
      <c r="H403" s="3087"/>
      <c r="I403" s="3087"/>
      <c r="J403" s="3087"/>
      <c r="K403" s="3087"/>
      <c r="L403" s="3087"/>
      <c r="M403" s="3087"/>
      <c r="N403" s="3087"/>
      <c r="O403" s="3087"/>
      <c r="P403" s="3087"/>
      <c r="Q403" s="3087"/>
      <c r="R403" s="3087"/>
      <c r="S403" s="3087"/>
      <c r="T403" s="3087"/>
      <c r="U403" s="3087"/>
      <c r="V403" s="3087"/>
      <c r="W403" s="3087"/>
      <c r="X403" s="3087"/>
      <c r="Y403" s="3087"/>
      <c r="Z403" s="3088"/>
    </row>
    <row r="404" spans="1:26">
      <c r="A404" s="3096"/>
      <c r="B404" s="3087"/>
      <c r="C404" s="3087"/>
      <c r="D404" s="3087"/>
      <c r="E404" s="3087"/>
      <c r="F404" s="3087"/>
      <c r="G404" s="3087"/>
      <c r="H404" s="3087"/>
      <c r="I404" s="3087"/>
      <c r="J404" s="3087"/>
      <c r="K404" s="3087"/>
      <c r="L404" s="3087"/>
      <c r="M404" s="3087"/>
      <c r="N404" s="3087"/>
      <c r="O404" s="3087"/>
      <c r="P404" s="3087"/>
      <c r="Q404" s="3087"/>
      <c r="R404" s="3087"/>
      <c r="S404" s="3087"/>
      <c r="T404" s="3087"/>
      <c r="U404" s="3087"/>
      <c r="V404" s="3087"/>
      <c r="W404" s="3087"/>
      <c r="X404" s="3087"/>
      <c r="Y404" s="3087"/>
      <c r="Z404" s="3088"/>
    </row>
    <row r="405" spans="1:26">
      <c r="A405" s="3096"/>
      <c r="B405" s="3087"/>
      <c r="C405" s="3087"/>
      <c r="D405" s="3087"/>
      <c r="E405" s="3087"/>
      <c r="F405" s="3087"/>
      <c r="G405" s="3087"/>
      <c r="H405" s="3087"/>
      <c r="I405" s="3087"/>
      <c r="J405" s="3087"/>
      <c r="K405" s="3087"/>
      <c r="L405" s="3087"/>
      <c r="M405" s="3087"/>
      <c r="N405" s="3087"/>
      <c r="O405" s="3087"/>
      <c r="P405" s="3087"/>
      <c r="Q405" s="3087"/>
      <c r="R405" s="3087"/>
      <c r="S405" s="3087"/>
      <c r="T405" s="3087"/>
      <c r="U405" s="3087"/>
      <c r="V405" s="3087"/>
      <c r="W405" s="3087"/>
      <c r="X405" s="3087"/>
      <c r="Y405" s="3087"/>
      <c r="Z405" s="3088"/>
    </row>
    <row r="406" spans="1:26">
      <c r="A406" s="3096"/>
      <c r="B406" s="3087"/>
      <c r="C406" s="3087"/>
      <c r="D406" s="3087"/>
      <c r="E406" s="3087"/>
      <c r="F406" s="3087"/>
      <c r="G406" s="3087"/>
      <c r="H406" s="3087"/>
      <c r="I406" s="3087"/>
      <c r="J406" s="3087"/>
      <c r="K406" s="3087"/>
      <c r="L406" s="3087"/>
      <c r="M406" s="3087"/>
      <c r="N406" s="3087"/>
      <c r="O406" s="3087"/>
      <c r="P406" s="3087"/>
      <c r="Q406" s="3087"/>
      <c r="R406" s="3087"/>
      <c r="S406" s="3087"/>
      <c r="T406" s="3087"/>
      <c r="U406" s="3087"/>
      <c r="V406" s="3087"/>
      <c r="W406" s="3087"/>
      <c r="X406" s="3087"/>
      <c r="Y406" s="3087"/>
      <c r="Z406" s="3088"/>
    </row>
    <row r="407" spans="1:26">
      <c r="A407" s="3096"/>
      <c r="B407" s="3087"/>
      <c r="C407" s="3087"/>
      <c r="D407" s="3087"/>
      <c r="E407" s="3087"/>
      <c r="F407" s="3087"/>
      <c r="G407" s="3087"/>
      <c r="H407" s="3087"/>
      <c r="I407" s="3087"/>
      <c r="J407" s="3087"/>
      <c r="K407" s="3087"/>
      <c r="L407" s="3087"/>
      <c r="M407" s="3087"/>
      <c r="N407" s="3087"/>
      <c r="O407" s="3087"/>
      <c r="P407" s="3087"/>
      <c r="Q407" s="3087"/>
      <c r="R407" s="3087"/>
      <c r="S407" s="3087"/>
      <c r="T407" s="3087"/>
      <c r="U407" s="3087"/>
      <c r="V407" s="3087"/>
      <c r="W407" s="3087"/>
      <c r="X407" s="3087"/>
      <c r="Y407" s="3087"/>
      <c r="Z407" s="3088"/>
    </row>
    <row r="408" spans="1:26">
      <c r="A408" s="3096"/>
      <c r="B408" s="3087"/>
      <c r="C408" s="3087"/>
      <c r="D408" s="3087"/>
      <c r="E408" s="3087"/>
      <c r="F408" s="3087"/>
      <c r="G408" s="3087"/>
      <c r="H408" s="3087"/>
      <c r="I408" s="3087"/>
      <c r="J408" s="3087"/>
      <c r="K408" s="3087"/>
      <c r="L408" s="3087"/>
      <c r="M408" s="3087"/>
      <c r="N408" s="3087"/>
      <c r="O408" s="3087"/>
      <c r="P408" s="3087"/>
      <c r="Q408" s="3087"/>
      <c r="R408" s="3087"/>
      <c r="S408" s="3087"/>
      <c r="T408" s="3087"/>
      <c r="U408" s="3087"/>
      <c r="V408" s="3087"/>
      <c r="W408" s="3087"/>
      <c r="X408" s="3087"/>
      <c r="Y408" s="3087"/>
      <c r="Z408" s="3088"/>
    </row>
    <row r="409" spans="1:26">
      <c r="A409" s="3096"/>
      <c r="B409" s="3087"/>
      <c r="C409" s="3087"/>
      <c r="D409" s="3087"/>
      <c r="E409" s="3087"/>
      <c r="F409" s="3087"/>
      <c r="G409" s="3087"/>
      <c r="H409" s="3087"/>
      <c r="I409" s="3087"/>
      <c r="J409" s="3087"/>
      <c r="K409" s="3087"/>
      <c r="L409" s="3087"/>
      <c r="M409" s="3087"/>
      <c r="N409" s="3087"/>
      <c r="O409" s="3087"/>
      <c r="P409" s="3087"/>
      <c r="Q409" s="3087"/>
      <c r="R409" s="3087"/>
      <c r="S409" s="3087"/>
      <c r="T409" s="3087"/>
      <c r="U409" s="3087"/>
      <c r="V409" s="3087"/>
      <c r="W409" s="3087"/>
      <c r="X409" s="3087"/>
      <c r="Y409" s="3087"/>
      <c r="Z409" s="3088"/>
    </row>
    <row r="410" spans="1:26">
      <c r="A410" s="3096"/>
      <c r="B410" s="3087"/>
      <c r="C410" s="3087"/>
      <c r="D410" s="3087"/>
      <c r="E410" s="3087"/>
      <c r="F410" s="3087"/>
      <c r="G410" s="3087"/>
      <c r="H410" s="3087"/>
      <c r="I410" s="3087"/>
      <c r="J410" s="3087"/>
      <c r="K410" s="3087"/>
      <c r="L410" s="3087"/>
      <c r="M410" s="3087"/>
      <c r="N410" s="3087"/>
      <c r="O410" s="3087"/>
      <c r="P410" s="3087"/>
      <c r="Q410" s="3087"/>
      <c r="R410" s="3087"/>
      <c r="S410" s="3087"/>
      <c r="T410" s="3087"/>
      <c r="U410" s="3087"/>
      <c r="V410" s="3087"/>
      <c r="W410" s="3087"/>
      <c r="X410" s="3087"/>
      <c r="Y410" s="3087"/>
      <c r="Z410" s="3088"/>
    </row>
    <row r="411" spans="1:26">
      <c r="A411" s="3096"/>
      <c r="B411" s="3087"/>
      <c r="C411" s="3087"/>
      <c r="D411" s="3087"/>
      <c r="E411" s="3087"/>
      <c r="F411" s="3087"/>
      <c r="G411" s="3087"/>
      <c r="H411" s="3087"/>
      <c r="I411" s="3087"/>
      <c r="J411" s="3087"/>
      <c r="K411" s="3087"/>
      <c r="L411" s="3087"/>
      <c r="M411" s="3087"/>
      <c r="N411" s="3087"/>
      <c r="O411" s="3087"/>
      <c r="P411" s="3087"/>
      <c r="Q411" s="3087"/>
      <c r="R411" s="3087"/>
      <c r="S411" s="3087"/>
      <c r="T411" s="3087"/>
      <c r="U411" s="3087"/>
      <c r="V411" s="3087"/>
      <c r="W411" s="3087"/>
      <c r="X411" s="3087"/>
      <c r="Y411" s="3087"/>
      <c r="Z411" s="3088"/>
    </row>
    <row r="412" spans="1:26">
      <c r="A412" s="3096"/>
      <c r="B412" s="3087"/>
      <c r="C412" s="3087"/>
      <c r="D412" s="3087"/>
      <c r="E412" s="3087"/>
      <c r="F412" s="3087"/>
      <c r="G412" s="3087"/>
      <c r="H412" s="3087"/>
      <c r="I412" s="3087"/>
      <c r="J412" s="3087"/>
      <c r="K412" s="3087"/>
      <c r="L412" s="3087"/>
      <c r="M412" s="3087"/>
      <c r="N412" s="3087"/>
      <c r="O412" s="3087"/>
      <c r="P412" s="3087"/>
      <c r="Q412" s="3087"/>
      <c r="R412" s="3087"/>
      <c r="S412" s="3087"/>
      <c r="T412" s="3087"/>
      <c r="U412" s="3087"/>
      <c r="V412" s="3087"/>
      <c r="W412" s="3087"/>
      <c r="X412" s="3087"/>
      <c r="Y412" s="3087"/>
      <c r="Z412" s="3088"/>
    </row>
    <row r="413" spans="1:26">
      <c r="A413" s="3096"/>
      <c r="B413" s="3087"/>
      <c r="C413" s="3087"/>
      <c r="D413" s="3087"/>
      <c r="E413" s="3087"/>
      <c r="F413" s="3087"/>
      <c r="G413" s="3087"/>
      <c r="H413" s="3087"/>
      <c r="I413" s="3087"/>
      <c r="J413" s="3087"/>
      <c r="K413" s="3087"/>
      <c r="L413" s="3087"/>
      <c r="M413" s="3087"/>
      <c r="N413" s="3087"/>
      <c r="O413" s="3087"/>
      <c r="P413" s="3087"/>
      <c r="Q413" s="3087"/>
      <c r="R413" s="3087"/>
      <c r="S413" s="3087"/>
      <c r="T413" s="3087"/>
      <c r="U413" s="3087"/>
      <c r="V413" s="3087"/>
      <c r="W413" s="3087"/>
      <c r="X413" s="3087"/>
      <c r="Y413" s="3087"/>
      <c r="Z413" s="3088"/>
    </row>
    <row r="414" spans="1:26">
      <c r="A414" s="3096"/>
      <c r="B414" s="3087"/>
      <c r="C414" s="3087"/>
      <c r="D414" s="3087"/>
      <c r="E414" s="3087"/>
      <c r="F414" s="3087"/>
      <c r="G414" s="3087"/>
      <c r="H414" s="3087"/>
      <c r="I414" s="3087"/>
      <c r="J414" s="3087"/>
      <c r="K414" s="3087"/>
      <c r="L414" s="3087"/>
      <c r="M414" s="3087"/>
      <c r="N414" s="3087"/>
      <c r="O414" s="3087"/>
      <c r="P414" s="3087"/>
      <c r="Q414" s="3087"/>
      <c r="R414" s="3087"/>
      <c r="S414" s="3087"/>
      <c r="T414" s="3087"/>
      <c r="U414" s="3087"/>
      <c r="V414" s="3087"/>
      <c r="W414" s="3087"/>
      <c r="X414" s="3087"/>
      <c r="Y414" s="3087"/>
      <c r="Z414" s="3088"/>
    </row>
    <row r="415" spans="1:26">
      <c r="A415" s="3096"/>
      <c r="B415" s="3087"/>
      <c r="C415" s="3087"/>
      <c r="D415" s="3087"/>
      <c r="E415" s="3087"/>
      <c r="F415" s="3087"/>
      <c r="G415" s="3087"/>
      <c r="H415" s="3087"/>
      <c r="I415" s="3087"/>
      <c r="J415" s="3087"/>
      <c r="K415" s="3087"/>
      <c r="L415" s="3087"/>
      <c r="M415" s="3087"/>
      <c r="N415" s="3087"/>
      <c r="O415" s="3087"/>
      <c r="P415" s="3087"/>
      <c r="Q415" s="3087"/>
      <c r="R415" s="3087"/>
      <c r="S415" s="3087"/>
      <c r="T415" s="3087"/>
      <c r="U415" s="3087"/>
      <c r="V415" s="3087"/>
      <c r="W415" s="3087"/>
      <c r="X415" s="3087"/>
      <c r="Y415" s="3087"/>
      <c r="Z415" s="3088"/>
    </row>
    <row r="416" spans="1:26">
      <c r="A416" s="3096"/>
      <c r="B416" s="3087"/>
      <c r="C416" s="3087"/>
      <c r="D416" s="3087"/>
      <c r="E416" s="3087"/>
      <c r="F416" s="3087"/>
      <c r="G416" s="3087"/>
      <c r="H416" s="3087"/>
      <c r="I416" s="3087"/>
      <c r="J416" s="3087"/>
      <c r="K416" s="3087"/>
      <c r="L416" s="3087"/>
      <c r="M416" s="3087"/>
      <c r="N416" s="3087"/>
      <c r="O416" s="3087"/>
      <c r="P416" s="3087"/>
      <c r="Q416" s="3087"/>
      <c r="R416" s="3087"/>
      <c r="S416" s="3087"/>
      <c r="T416" s="3087"/>
      <c r="U416" s="3087"/>
      <c r="V416" s="3087"/>
      <c r="W416" s="3087"/>
      <c r="X416" s="3087"/>
      <c r="Y416" s="3087"/>
      <c r="Z416" s="3088"/>
    </row>
    <row r="417" spans="1:26">
      <c r="A417" s="3096"/>
      <c r="B417" s="3087"/>
      <c r="C417" s="3087"/>
      <c r="D417" s="3087"/>
      <c r="E417" s="3087"/>
      <c r="F417" s="3087"/>
      <c r="G417" s="3087"/>
      <c r="H417" s="3087"/>
      <c r="I417" s="3087"/>
      <c r="J417" s="3087"/>
      <c r="K417" s="3087"/>
      <c r="L417" s="3087"/>
      <c r="M417" s="3087"/>
      <c r="N417" s="3087"/>
      <c r="O417" s="3087"/>
      <c r="P417" s="3087"/>
      <c r="Q417" s="3087"/>
      <c r="R417" s="3087"/>
      <c r="S417" s="3087"/>
      <c r="T417" s="3087"/>
      <c r="U417" s="3087"/>
      <c r="V417" s="3087"/>
      <c r="W417" s="3087"/>
      <c r="X417" s="3087"/>
      <c r="Y417" s="3087"/>
      <c r="Z417" s="3088"/>
    </row>
    <row r="418" spans="1:26">
      <c r="A418" s="3096"/>
      <c r="B418" s="3087"/>
      <c r="C418" s="3087"/>
      <c r="D418" s="3087"/>
      <c r="E418" s="3087"/>
      <c r="F418" s="3087"/>
      <c r="G418" s="3087"/>
      <c r="H418" s="3087"/>
      <c r="I418" s="3087"/>
      <c r="J418" s="3087"/>
      <c r="K418" s="3087"/>
      <c r="L418" s="3087"/>
      <c r="M418" s="3087"/>
      <c r="N418" s="3087"/>
      <c r="O418" s="3087"/>
      <c r="P418" s="3087"/>
      <c r="Q418" s="3087"/>
      <c r="R418" s="3087"/>
      <c r="S418" s="3087"/>
      <c r="T418" s="3087"/>
      <c r="U418" s="3087"/>
      <c r="V418" s="3087"/>
      <c r="W418" s="3087"/>
      <c r="X418" s="3087"/>
      <c r="Y418" s="3087"/>
      <c r="Z418" s="3088"/>
    </row>
    <row r="419" spans="1:26">
      <c r="A419" s="3096"/>
      <c r="B419" s="3087"/>
      <c r="C419" s="3087"/>
      <c r="D419" s="3087"/>
      <c r="E419" s="3087"/>
      <c r="F419" s="3087"/>
      <c r="G419" s="3087"/>
      <c r="H419" s="3087"/>
      <c r="I419" s="3087"/>
      <c r="J419" s="3087"/>
      <c r="K419" s="3087"/>
      <c r="L419" s="3087"/>
      <c r="M419" s="3087"/>
      <c r="N419" s="3087"/>
      <c r="O419" s="3087"/>
      <c r="P419" s="3087"/>
      <c r="Q419" s="3087"/>
      <c r="R419" s="3087"/>
      <c r="S419" s="3087"/>
      <c r="T419" s="3087"/>
      <c r="U419" s="3087"/>
      <c r="V419" s="3087"/>
      <c r="W419" s="3087"/>
      <c r="X419" s="3087"/>
      <c r="Y419" s="3087"/>
      <c r="Z419" s="3088"/>
    </row>
    <row r="420" spans="1:26">
      <c r="A420" s="3096"/>
      <c r="B420" s="3087"/>
      <c r="C420" s="3087"/>
      <c r="D420" s="3087"/>
      <c r="E420" s="3087"/>
      <c r="F420" s="3087"/>
      <c r="G420" s="3087"/>
      <c r="H420" s="3087"/>
      <c r="I420" s="3087"/>
      <c r="J420" s="3087"/>
      <c r="K420" s="3087"/>
      <c r="L420" s="3087"/>
      <c r="M420" s="3087"/>
      <c r="N420" s="3087"/>
      <c r="O420" s="3087"/>
      <c r="P420" s="3087"/>
      <c r="Q420" s="3087"/>
      <c r="R420" s="3087"/>
      <c r="S420" s="3087"/>
      <c r="T420" s="3087"/>
      <c r="U420" s="3087"/>
      <c r="V420" s="3087"/>
      <c r="W420" s="3087"/>
      <c r="X420" s="3087"/>
      <c r="Y420" s="3087"/>
      <c r="Z420" s="3088"/>
    </row>
    <row r="421" spans="1:26">
      <c r="A421" s="3096"/>
      <c r="B421" s="3087"/>
      <c r="C421" s="3087"/>
      <c r="D421" s="3087"/>
      <c r="E421" s="3087"/>
      <c r="F421" s="3087"/>
      <c r="G421" s="3087"/>
      <c r="H421" s="3087"/>
      <c r="I421" s="3087"/>
      <c r="J421" s="3087"/>
      <c r="K421" s="3087"/>
      <c r="L421" s="3087"/>
      <c r="M421" s="3087"/>
      <c r="N421" s="3087"/>
      <c r="O421" s="3087"/>
      <c r="P421" s="3087"/>
      <c r="Q421" s="3087"/>
      <c r="R421" s="3087"/>
      <c r="S421" s="3087"/>
      <c r="T421" s="3087"/>
      <c r="U421" s="3087"/>
      <c r="V421" s="3087"/>
      <c r="W421" s="3087"/>
      <c r="X421" s="3087"/>
      <c r="Y421" s="3087"/>
      <c r="Z421" s="3088"/>
    </row>
    <row r="422" spans="1:26">
      <c r="A422" s="3096"/>
      <c r="B422" s="3087"/>
      <c r="C422" s="3087"/>
      <c r="D422" s="3087"/>
      <c r="E422" s="3087"/>
      <c r="F422" s="3087"/>
      <c r="G422" s="3087"/>
      <c r="H422" s="3087"/>
      <c r="I422" s="3087"/>
      <c r="J422" s="3087"/>
      <c r="K422" s="3087"/>
      <c r="L422" s="3087"/>
      <c r="M422" s="3087"/>
      <c r="N422" s="3087"/>
      <c r="O422" s="3087"/>
      <c r="P422" s="3087"/>
      <c r="Q422" s="3087"/>
      <c r="R422" s="3087"/>
      <c r="S422" s="3087"/>
      <c r="T422" s="3087"/>
      <c r="U422" s="3087"/>
      <c r="V422" s="3087"/>
      <c r="W422" s="3087"/>
      <c r="X422" s="3087"/>
      <c r="Y422" s="3087"/>
      <c r="Z422" s="3088"/>
    </row>
    <row r="423" spans="1:26">
      <c r="A423" s="3096"/>
      <c r="B423" s="3087"/>
      <c r="C423" s="3087"/>
      <c r="D423" s="3087"/>
      <c r="E423" s="3087"/>
      <c r="F423" s="3087"/>
      <c r="G423" s="3087"/>
      <c r="H423" s="3087"/>
      <c r="I423" s="3087"/>
      <c r="J423" s="3087"/>
      <c r="K423" s="3087"/>
      <c r="L423" s="3087"/>
      <c r="M423" s="3087"/>
      <c r="N423" s="3087"/>
      <c r="O423" s="3087"/>
      <c r="P423" s="3087"/>
      <c r="Q423" s="3087"/>
      <c r="R423" s="3087"/>
      <c r="S423" s="3087"/>
      <c r="T423" s="3087"/>
      <c r="U423" s="3087"/>
      <c r="V423" s="3087"/>
      <c r="W423" s="3087"/>
      <c r="X423" s="3087"/>
      <c r="Y423" s="3087"/>
      <c r="Z423" s="3088"/>
    </row>
    <row r="424" spans="1:26">
      <c r="A424" s="3096"/>
      <c r="B424" s="3087"/>
      <c r="C424" s="3087"/>
      <c r="D424" s="3087"/>
      <c r="E424" s="3087"/>
      <c r="F424" s="3087"/>
      <c r="G424" s="3087"/>
      <c r="H424" s="3087"/>
      <c r="I424" s="3087"/>
      <c r="J424" s="3087"/>
      <c r="K424" s="3087"/>
      <c r="L424" s="3087"/>
      <c r="M424" s="3087"/>
      <c r="N424" s="3087"/>
      <c r="O424" s="3087"/>
      <c r="P424" s="3087"/>
      <c r="Q424" s="3087"/>
      <c r="R424" s="3087"/>
      <c r="S424" s="3087"/>
      <c r="T424" s="3087"/>
      <c r="U424" s="3087"/>
      <c r="V424" s="3087"/>
      <c r="W424" s="3087"/>
      <c r="X424" s="3087"/>
      <c r="Y424" s="3087"/>
      <c r="Z424" s="3088"/>
    </row>
    <row r="425" spans="1:26">
      <c r="A425" s="3096"/>
      <c r="B425" s="3087"/>
      <c r="C425" s="3087"/>
      <c r="D425" s="3087"/>
      <c r="E425" s="3087"/>
      <c r="F425" s="3087"/>
      <c r="G425" s="3087"/>
      <c r="H425" s="3087"/>
      <c r="I425" s="3087"/>
      <c r="J425" s="3087"/>
      <c r="K425" s="3087"/>
      <c r="L425" s="3087"/>
      <c r="M425" s="3087"/>
      <c r="N425" s="3087"/>
      <c r="O425" s="3087"/>
      <c r="P425" s="3087"/>
      <c r="Q425" s="3087"/>
      <c r="R425" s="3087"/>
      <c r="S425" s="3087"/>
      <c r="T425" s="3087"/>
      <c r="U425" s="3087"/>
      <c r="V425" s="3087"/>
      <c r="W425" s="3087"/>
      <c r="X425" s="3087"/>
      <c r="Y425" s="3087"/>
      <c r="Z425" s="3088"/>
    </row>
    <row r="426" spans="1:26">
      <c r="A426" s="3096"/>
      <c r="B426" s="3087"/>
      <c r="C426" s="3087"/>
      <c r="D426" s="3087"/>
      <c r="E426" s="3087"/>
      <c r="F426" s="3087"/>
      <c r="G426" s="3087"/>
      <c r="H426" s="3087"/>
      <c r="I426" s="3087"/>
      <c r="J426" s="3087"/>
      <c r="K426" s="3087"/>
      <c r="L426" s="3087"/>
      <c r="M426" s="3087"/>
      <c r="N426" s="3087"/>
      <c r="O426" s="3087"/>
      <c r="P426" s="3087"/>
      <c r="Q426" s="3087"/>
      <c r="R426" s="3087"/>
      <c r="S426" s="3087"/>
      <c r="T426" s="3087"/>
      <c r="U426" s="3087"/>
      <c r="V426" s="3087"/>
      <c r="W426" s="3087"/>
      <c r="X426" s="3087"/>
      <c r="Y426" s="3087"/>
      <c r="Z426" s="3088"/>
    </row>
    <row r="427" spans="1:26">
      <c r="A427" s="3096"/>
      <c r="B427" s="3087"/>
      <c r="C427" s="3087"/>
      <c r="D427" s="3087"/>
      <c r="E427" s="3087"/>
      <c r="F427" s="3087"/>
      <c r="G427" s="3087"/>
      <c r="H427" s="3087"/>
      <c r="I427" s="3087"/>
      <c r="J427" s="3087"/>
      <c r="K427" s="3087"/>
      <c r="L427" s="3087"/>
      <c r="M427" s="3087"/>
      <c r="N427" s="3087"/>
      <c r="O427" s="3087"/>
      <c r="P427" s="3087"/>
      <c r="Q427" s="3087"/>
      <c r="R427" s="3087"/>
      <c r="S427" s="3087"/>
      <c r="T427" s="3087"/>
      <c r="U427" s="3087"/>
      <c r="V427" s="3087"/>
      <c r="W427" s="3087"/>
      <c r="X427" s="3087"/>
      <c r="Y427" s="3087"/>
      <c r="Z427" s="3088"/>
    </row>
    <row r="428" spans="1:26">
      <c r="A428" s="3096"/>
      <c r="B428" s="3087"/>
      <c r="C428" s="3087"/>
      <c r="D428" s="3087"/>
      <c r="E428" s="3087"/>
      <c r="F428" s="3087"/>
      <c r="G428" s="3087"/>
      <c r="H428" s="3087"/>
      <c r="I428" s="3087"/>
      <c r="J428" s="3087"/>
      <c r="K428" s="3087"/>
      <c r="L428" s="3087"/>
      <c r="M428" s="3087"/>
      <c r="N428" s="3087"/>
      <c r="O428" s="3087"/>
      <c r="P428" s="3087"/>
      <c r="Q428" s="3087"/>
      <c r="R428" s="3087"/>
      <c r="S428" s="3087"/>
      <c r="T428" s="3087"/>
      <c r="U428" s="3087"/>
      <c r="V428" s="3087"/>
      <c r="W428" s="3087"/>
      <c r="X428" s="3087"/>
      <c r="Y428" s="3087"/>
      <c r="Z428" s="3088"/>
    </row>
    <row r="429" spans="1:26">
      <c r="A429" s="3096"/>
      <c r="B429" s="3087"/>
      <c r="C429" s="3087"/>
      <c r="D429" s="3087"/>
      <c r="E429" s="3087"/>
      <c r="F429" s="3087"/>
      <c r="G429" s="3087"/>
      <c r="H429" s="3087"/>
      <c r="I429" s="3087"/>
      <c r="J429" s="3087"/>
      <c r="K429" s="3087"/>
      <c r="L429" s="3087"/>
      <c r="M429" s="3087"/>
      <c r="N429" s="3087"/>
      <c r="O429" s="3087"/>
      <c r="P429" s="3087"/>
      <c r="Q429" s="3087"/>
      <c r="R429" s="3087"/>
      <c r="S429" s="3087"/>
      <c r="T429" s="3087"/>
      <c r="U429" s="3087"/>
      <c r="V429" s="3087"/>
      <c r="W429" s="3087"/>
      <c r="X429" s="3087"/>
      <c r="Y429" s="3087"/>
      <c r="Z429" s="3088"/>
    </row>
    <row r="430" spans="1:26">
      <c r="A430" s="3096"/>
      <c r="B430" s="3087"/>
      <c r="C430" s="3087"/>
      <c r="D430" s="3087"/>
      <c r="E430" s="3087"/>
      <c r="F430" s="3087"/>
      <c r="G430" s="3087"/>
      <c r="H430" s="3087"/>
      <c r="I430" s="3087"/>
      <c r="J430" s="3087"/>
      <c r="K430" s="3087"/>
      <c r="L430" s="3087"/>
      <c r="M430" s="3087"/>
      <c r="N430" s="3087"/>
      <c r="O430" s="3087"/>
      <c r="P430" s="3087"/>
      <c r="Q430" s="3087"/>
      <c r="R430" s="3087"/>
      <c r="S430" s="3087"/>
      <c r="T430" s="3087"/>
      <c r="U430" s="3087"/>
      <c r="V430" s="3087"/>
      <c r="W430" s="3087"/>
      <c r="X430" s="3087"/>
      <c r="Y430" s="3087"/>
      <c r="Z430" s="3088"/>
    </row>
    <row r="431" spans="1:26">
      <c r="A431" s="3096"/>
      <c r="B431" s="3087"/>
      <c r="C431" s="3087"/>
      <c r="D431" s="3087"/>
      <c r="E431" s="3087"/>
      <c r="F431" s="3087"/>
      <c r="G431" s="3087"/>
      <c r="H431" s="3087"/>
      <c r="I431" s="3087"/>
      <c r="J431" s="3087"/>
      <c r="K431" s="3087"/>
      <c r="L431" s="3087"/>
      <c r="M431" s="3087"/>
      <c r="N431" s="3087"/>
      <c r="O431" s="3087"/>
      <c r="P431" s="3087"/>
      <c r="Q431" s="3087"/>
      <c r="R431" s="3087"/>
      <c r="S431" s="3087"/>
      <c r="T431" s="3087"/>
      <c r="U431" s="3087"/>
      <c r="V431" s="3087"/>
      <c r="W431" s="3087"/>
      <c r="X431" s="3087"/>
      <c r="Y431" s="3087"/>
      <c r="Z431" s="3088"/>
    </row>
    <row r="432" spans="1:26">
      <c r="A432" s="3096"/>
      <c r="B432" s="3087"/>
      <c r="C432" s="3087"/>
      <c r="D432" s="3087"/>
      <c r="E432" s="3087"/>
      <c r="F432" s="3087"/>
      <c r="G432" s="3087"/>
      <c r="H432" s="3087"/>
      <c r="I432" s="3087"/>
      <c r="J432" s="3087"/>
      <c r="K432" s="3087"/>
      <c r="L432" s="3087"/>
      <c r="M432" s="3087"/>
      <c r="N432" s="3087"/>
      <c r="O432" s="3087"/>
      <c r="P432" s="3087"/>
      <c r="Q432" s="3087"/>
      <c r="R432" s="3087"/>
      <c r="S432" s="3087"/>
      <c r="T432" s="3087"/>
      <c r="U432" s="3087"/>
      <c r="V432" s="3087"/>
      <c r="W432" s="3087"/>
      <c r="X432" s="3087"/>
      <c r="Y432" s="3087"/>
      <c r="Z432" s="3088"/>
    </row>
    <row r="433" spans="1:26">
      <c r="A433" s="3096"/>
      <c r="B433" s="3087"/>
      <c r="C433" s="3087"/>
      <c r="D433" s="3087"/>
      <c r="E433" s="3087"/>
      <c r="F433" s="3087"/>
      <c r="G433" s="3087"/>
      <c r="H433" s="3087"/>
      <c r="I433" s="3087"/>
      <c r="J433" s="3087"/>
      <c r="K433" s="3087"/>
      <c r="L433" s="3087"/>
      <c r="M433" s="3087"/>
      <c r="N433" s="3087"/>
      <c r="O433" s="3087"/>
      <c r="P433" s="3087"/>
      <c r="Q433" s="3087"/>
      <c r="R433" s="3087"/>
      <c r="S433" s="3087"/>
      <c r="T433" s="3087"/>
      <c r="U433" s="3087"/>
      <c r="V433" s="3087"/>
      <c r="W433" s="3087"/>
      <c r="X433" s="3087"/>
      <c r="Y433" s="3087"/>
      <c r="Z433" s="3088"/>
    </row>
    <row r="434" spans="1:26">
      <c r="A434" s="3096"/>
      <c r="B434" s="3087"/>
      <c r="C434" s="3087"/>
      <c r="D434" s="3087"/>
      <c r="E434" s="3087"/>
      <c r="F434" s="3087"/>
      <c r="G434" s="3087"/>
      <c r="H434" s="3087"/>
      <c r="I434" s="3087"/>
      <c r="J434" s="3087"/>
      <c r="K434" s="3087"/>
      <c r="L434" s="3087"/>
      <c r="M434" s="3087"/>
      <c r="N434" s="3087"/>
      <c r="O434" s="3087"/>
      <c r="P434" s="3087"/>
      <c r="Q434" s="3087"/>
      <c r="R434" s="3087"/>
      <c r="S434" s="3087"/>
      <c r="T434" s="3087"/>
      <c r="U434" s="3087"/>
      <c r="V434" s="3087"/>
      <c r="W434" s="3087"/>
      <c r="X434" s="3087"/>
      <c r="Y434" s="3087"/>
      <c r="Z434" s="3088"/>
    </row>
    <row r="435" spans="1:26">
      <c r="A435" s="3096"/>
      <c r="B435" s="3087"/>
      <c r="C435" s="3087"/>
      <c r="D435" s="3087"/>
      <c r="E435" s="3087"/>
      <c r="F435" s="3087"/>
      <c r="G435" s="3087"/>
      <c r="H435" s="3087"/>
      <c r="I435" s="3087"/>
      <c r="J435" s="3087"/>
      <c r="K435" s="3087"/>
      <c r="L435" s="3087"/>
      <c r="M435" s="3087"/>
      <c r="N435" s="3087"/>
      <c r="O435" s="3087"/>
      <c r="P435" s="3087"/>
      <c r="Q435" s="3087"/>
      <c r="R435" s="3087"/>
      <c r="S435" s="3087"/>
      <c r="T435" s="3087"/>
      <c r="U435" s="3087"/>
      <c r="V435" s="3087"/>
      <c r="W435" s="3087"/>
      <c r="X435" s="3087"/>
      <c r="Y435" s="3087"/>
      <c r="Z435" s="3088"/>
    </row>
    <row r="436" spans="1:26">
      <c r="A436" s="3096"/>
      <c r="B436" s="3087"/>
      <c r="C436" s="3087"/>
      <c r="D436" s="3087"/>
      <c r="E436" s="3087"/>
      <c r="F436" s="3087"/>
      <c r="G436" s="3087"/>
      <c r="H436" s="3087"/>
      <c r="I436" s="3087"/>
      <c r="J436" s="3087"/>
      <c r="K436" s="3087"/>
      <c r="L436" s="3087"/>
      <c r="M436" s="3087"/>
      <c r="N436" s="3087"/>
      <c r="O436" s="3087"/>
      <c r="P436" s="3087"/>
      <c r="Q436" s="3087"/>
      <c r="R436" s="3087"/>
      <c r="S436" s="3087"/>
      <c r="T436" s="3087"/>
      <c r="U436" s="3087"/>
      <c r="V436" s="3087"/>
      <c r="W436" s="3087"/>
      <c r="X436" s="3087"/>
      <c r="Y436" s="3087"/>
      <c r="Z436" s="3088"/>
    </row>
    <row r="437" spans="1:26">
      <c r="A437" s="3096"/>
      <c r="B437" s="3087"/>
      <c r="C437" s="3087"/>
      <c r="D437" s="3087"/>
      <c r="E437" s="3087"/>
      <c r="F437" s="3087"/>
      <c r="G437" s="3087"/>
      <c r="H437" s="3087"/>
      <c r="I437" s="3087"/>
      <c r="J437" s="3087"/>
      <c r="K437" s="3087"/>
      <c r="L437" s="3087"/>
      <c r="M437" s="3087"/>
      <c r="N437" s="3087"/>
      <c r="O437" s="3087"/>
      <c r="P437" s="3087"/>
      <c r="Q437" s="3087"/>
      <c r="R437" s="3087"/>
      <c r="S437" s="3087"/>
      <c r="T437" s="3087"/>
      <c r="U437" s="3087"/>
      <c r="V437" s="3087"/>
      <c r="W437" s="3087"/>
      <c r="X437" s="3087"/>
      <c r="Y437" s="3087"/>
      <c r="Z437" s="3088"/>
    </row>
    <row r="438" spans="1:26">
      <c r="A438" s="3096"/>
      <c r="B438" s="3087"/>
      <c r="C438" s="3087"/>
      <c r="D438" s="3087"/>
      <c r="E438" s="3087"/>
      <c r="F438" s="3087"/>
      <c r="G438" s="3087"/>
      <c r="H438" s="3087"/>
      <c r="I438" s="3087"/>
      <c r="J438" s="3087"/>
      <c r="K438" s="3087"/>
      <c r="L438" s="3087"/>
      <c r="M438" s="3087"/>
      <c r="N438" s="3087"/>
      <c r="O438" s="3087"/>
      <c r="P438" s="3087"/>
      <c r="Q438" s="3087"/>
      <c r="R438" s="3087"/>
      <c r="S438" s="3087"/>
      <c r="T438" s="3087"/>
      <c r="U438" s="3087"/>
      <c r="V438" s="3087"/>
      <c r="W438" s="3087"/>
      <c r="X438" s="3087"/>
      <c r="Y438" s="3087"/>
      <c r="Z438" s="3088"/>
    </row>
    <row r="439" spans="1:26">
      <c r="A439" s="3096"/>
      <c r="B439" s="3087"/>
      <c r="C439" s="3087"/>
      <c r="D439" s="3087"/>
      <c r="E439" s="3087"/>
      <c r="F439" s="3087"/>
      <c r="G439" s="3087"/>
      <c r="H439" s="3087"/>
      <c r="I439" s="3087"/>
      <c r="J439" s="3087"/>
      <c r="K439" s="3087"/>
      <c r="L439" s="3087"/>
      <c r="M439" s="3087"/>
      <c r="N439" s="3087"/>
      <c r="O439" s="3087"/>
      <c r="P439" s="3087"/>
      <c r="Q439" s="3087"/>
      <c r="R439" s="3087"/>
      <c r="S439" s="3087"/>
      <c r="T439" s="3087"/>
      <c r="U439" s="3087"/>
      <c r="V439" s="3087"/>
      <c r="W439" s="3087"/>
      <c r="X439" s="3087"/>
      <c r="Y439" s="3087"/>
      <c r="Z439" s="3088"/>
    </row>
    <row r="440" spans="1:26">
      <c r="A440" s="3096"/>
      <c r="B440" s="3087"/>
      <c r="C440" s="3087"/>
      <c r="D440" s="3087"/>
      <c r="E440" s="3087"/>
      <c r="F440" s="3087"/>
      <c r="G440" s="3087"/>
      <c r="H440" s="3087"/>
      <c r="I440" s="3087"/>
      <c r="J440" s="3087"/>
      <c r="K440" s="3087"/>
      <c r="L440" s="3087"/>
      <c r="M440" s="3087"/>
      <c r="N440" s="3087"/>
      <c r="O440" s="3087"/>
      <c r="P440" s="3087"/>
      <c r="Q440" s="3087"/>
      <c r="R440" s="3087"/>
      <c r="S440" s="3087"/>
      <c r="T440" s="3087"/>
      <c r="U440" s="3087"/>
      <c r="V440" s="3087"/>
      <c r="W440" s="3087"/>
      <c r="X440" s="3087"/>
      <c r="Y440" s="3087"/>
      <c r="Z440" s="3088"/>
    </row>
    <row r="441" spans="1:26">
      <c r="A441" s="3096"/>
      <c r="B441" s="3087"/>
      <c r="C441" s="3087"/>
      <c r="D441" s="3087"/>
      <c r="E441" s="3087"/>
      <c r="F441" s="3087"/>
      <c r="G441" s="3087"/>
      <c r="H441" s="3087"/>
      <c r="I441" s="3087"/>
      <c r="J441" s="3087"/>
      <c r="K441" s="3087"/>
      <c r="L441" s="3087"/>
      <c r="M441" s="3087"/>
      <c r="N441" s="3087"/>
      <c r="O441" s="3087"/>
      <c r="P441" s="3087"/>
      <c r="Q441" s="3087"/>
      <c r="R441" s="3087"/>
      <c r="S441" s="3087"/>
      <c r="T441" s="3087"/>
      <c r="U441" s="3087"/>
      <c r="V441" s="3087"/>
      <c r="W441" s="3087"/>
      <c r="X441" s="3087"/>
      <c r="Y441" s="3087"/>
      <c r="Z441" s="3088"/>
    </row>
    <row r="442" spans="1:26">
      <c r="A442" s="3096"/>
      <c r="B442" s="3087"/>
      <c r="C442" s="3087"/>
      <c r="D442" s="3087"/>
      <c r="E442" s="3087"/>
      <c r="F442" s="3087"/>
      <c r="G442" s="3087"/>
      <c r="H442" s="3087"/>
      <c r="I442" s="3087"/>
      <c r="J442" s="3087"/>
      <c r="K442" s="3087"/>
      <c r="L442" s="3087"/>
      <c r="M442" s="3087"/>
      <c r="N442" s="3087"/>
      <c r="O442" s="3087"/>
      <c r="P442" s="3087"/>
      <c r="Q442" s="3087"/>
      <c r="R442" s="3087"/>
      <c r="S442" s="3087"/>
      <c r="T442" s="3087"/>
      <c r="U442" s="3087"/>
      <c r="V442" s="3087"/>
      <c r="W442" s="3087"/>
      <c r="X442" s="3087"/>
      <c r="Y442" s="3087"/>
      <c r="Z442" s="3088"/>
    </row>
    <row r="443" spans="1:26">
      <c r="A443" s="3096"/>
      <c r="B443" s="3087"/>
      <c r="C443" s="3087"/>
      <c r="D443" s="3087"/>
      <c r="E443" s="3087"/>
      <c r="F443" s="3087"/>
      <c r="G443" s="3087"/>
      <c r="H443" s="3087"/>
      <c r="I443" s="3087"/>
      <c r="J443" s="3087"/>
      <c r="K443" s="3087"/>
      <c r="L443" s="3087"/>
      <c r="M443" s="3087"/>
      <c r="N443" s="3087"/>
      <c r="O443" s="3087"/>
      <c r="P443" s="3087"/>
      <c r="Q443" s="3087"/>
      <c r="R443" s="3087"/>
      <c r="S443" s="3087"/>
      <c r="T443" s="3087"/>
      <c r="U443" s="3087"/>
      <c r="V443" s="3087"/>
      <c r="W443" s="3087"/>
      <c r="X443" s="3087"/>
      <c r="Y443" s="3087"/>
      <c r="Z443" s="3088"/>
    </row>
    <row r="444" spans="1:26">
      <c r="A444" s="3096"/>
      <c r="B444" s="3087"/>
      <c r="C444" s="3087"/>
      <c r="D444" s="3087"/>
      <c r="E444" s="3087"/>
      <c r="F444" s="3087"/>
      <c r="G444" s="3087"/>
      <c r="H444" s="3087"/>
      <c r="I444" s="3087"/>
      <c r="J444" s="3087"/>
      <c r="K444" s="3087"/>
      <c r="L444" s="3087"/>
      <c r="M444" s="3087"/>
      <c r="N444" s="3087"/>
      <c r="O444" s="3087"/>
      <c r="P444" s="3087"/>
      <c r="Q444" s="3087"/>
      <c r="R444" s="3087"/>
      <c r="S444" s="3087"/>
      <c r="T444" s="3087"/>
      <c r="U444" s="3087"/>
      <c r="V444" s="3087"/>
      <c r="W444" s="3087"/>
      <c r="X444" s="3087"/>
      <c r="Y444" s="3087"/>
      <c r="Z444" s="3088"/>
    </row>
    <row r="445" spans="1:26">
      <c r="A445" s="3096"/>
      <c r="B445" s="3087"/>
      <c r="C445" s="3087"/>
      <c r="D445" s="3087"/>
      <c r="E445" s="3087"/>
      <c r="F445" s="3087"/>
      <c r="G445" s="3087"/>
      <c r="H445" s="3087"/>
      <c r="I445" s="3087"/>
      <c r="J445" s="3087"/>
      <c r="K445" s="3087"/>
      <c r="L445" s="3087"/>
      <c r="M445" s="3087"/>
      <c r="N445" s="3087"/>
      <c r="O445" s="3087"/>
      <c r="P445" s="3087"/>
      <c r="Q445" s="3087"/>
      <c r="R445" s="3087"/>
      <c r="S445" s="3087"/>
      <c r="T445" s="3087"/>
      <c r="U445" s="3087"/>
      <c r="V445" s="3087"/>
      <c r="W445" s="3087"/>
      <c r="X445" s="3087"/>
      <c r="Y445" s="3087"/>
      <c r="Z445" s="3088"/>
    </row>
    <row r="446" spans="1:26">
      <c r="A446" s="3096"/>
      <c r="B446" s="3087"/>
      <c r="C446" s="3087"/>
      <c r="D446" s="3087"/>
      <c r="E446" s="3087"/>
      <c r="F446" s="3087"/>
      <c r="G446" s="3087"/>
      <c r="H446" s="3087"/>
      <c r="I446" s="3087"/>
      <c r="J446" s="3087"/>
      <c r="K446" s="3087"/>
      <c r="L446" s="3087"/>
      <c r="M446" s="3087"/>
      <c r="N446" s="3087"/>
      <c r="O446" s="3087"/>
      <c r="P446" s="3087"/>
      <c r="Q446" s="3087"/>
      <c r="R446" s="3087"/>
      <c r="S446" s="3087"/>
      <c r="T446" s="3087"/>
      <c r="U446" s="3087"/>
      <c r="V446" s="3087"/>
      <c r="W446" s="3087"/>
      <c r="X446" s="3087"/>
      <c r="Y446" s="3087"/>
      <c r="Z446" s="3088"/>
    </row>
    <row r="447" spans="1:26">
      <c r="A447" s="3096"/>
      <c r="B447" s="3087"/>
      <c r="C447" s="3087"/>
      <c r="D447" s="3087"/>
      <c r="E447" s="3087"/>
      <c r="F447" s="3087"/>
      <c r="G447" s="3087"/>
      <c r="H447" s="3087"/>
      <c r="I447" s="3087"/>
      <c r="J447" s="3087"/>
      <c r="K447" s="3087"/>
      <c r="L447" s="3087"/>
      <c r="M447" s="3087"/>
      <c r="N447" s="3087"/>
      <c r="O447" s="3087"/>
      <c r="P447" s="3087"/>
      <c r="Q447" s="3087"/>
      <c r="R447" s="3087"/>
      <c r="S447" s="3087"/>
      <c r="T447" s="3087"/>
      <c r="U447" s="3087"/>
      <c r="V447" s="3087"/>
      <c r="W447" s="3087"/>
      <c r="X447" s="3087"/>
      <c r="Y447" s="3087"/>
      <c r="Z447" s="3088"/>
    </row>
    <row r="448" spans="1:26">
      <c r="A448" s="3096"/>
      <c r="B448" s="3087"/>
      <c r="C448" s="3087"/>
      <c r="D448" s="3087"/>
      <c r="E448" s="3087"/>
      <c r="F448" s="3087"/>
      <c r="G448" s="3087"/>
      <c r="H448" s="3087"/>
      <c r="I448" s="3087"/>
      <c r="J448" s="3087"/>
      <c r="K448" s="3087"/>
      <c r="L448" s="3087"/>
      <c r="M448" s="3087"/>
      <c r="N448" s="3087"/>
      <c r="O448" s="3087"/>
      <c r="P448" s="3087"/>
      <c r="Q448" s="3087"/>
      <c r="R448" s="3087"/>
      <c r="S448" s="3087"/>
      <c r="T448" s="3087"/>
      <c r="U448" s="3087"/>
      <c r="V448" s="3087"/>
      <c r="W448" s="3087"/>
      <c r="X448" s="3087"/>
      <c r="Y448" s="3087"/>
      <c r="Z448" s="3088"/>
    </row>
    <row r="449" spans="1:26">
      <c r="A449" s="3096"/>
      <c r="B449" s="3087"/>
      <c r="C449" s="3087"/>
      <c r="D449" s="3087"/>
      <c r="E449" s="3087"/>
      <c r="F449" s="3087"/>
      <c r="G449" s="3087"/>
      <c r="H449" s="3087"/>
      <c r="I449" s="3087"/>
      <c r="J449" s="3087"/>
      <c r="K449" s="3087"/>
      <c r="L449" s="3087"/>
      <c r="M449" s="3087"/>
      <c r="N449" s="3087"/>
      <c r="O449" s="3087"/>
      <c r="P449" s="3087"/>
      <c r="Q449" s="3087"/>
      <c r="R449" s="3087"/>
      <c r="S449" s="3087"/>
      <c r="T449" s="3087"/>
      <c r="U449" s="3087"/>
      <c r="V449" s="3087"/>
      <c r="W449" s="3087"/>
      <c r="X449" s="3087"/>
      <c r="Y449" s="3087"/>
      <c r="Z449" s="3088"/>
    </row>
    <row r="450" spans="1:26">
      <c r="A450" s="3096"/>
      <c r="B450" s="3087"/>
      <c r="C450" s="3087"/>
      <c r="D450" s="3087"/>
      <c r="E450" s="3087"/>
      <c r="F450" s="3087"/>
      <c r="G450" s="3087"/>
      <c r="H450" s="3087"/>
      <c r="I450" s="3087"/>
      <c r="J450" s="3087"/>
      <c r="K450" s="3087"/>
      <c r="L450" s="3087"/>
      <c r="M450" s="3087"/>
      <c r="N450" s="3087"/>
      <c r="O450" s="3087"/>
      <c r="P450" s="3087"/>
      <c r="Q450" s="3087"/>
      <c r="R450" s="3087"/>
      <c r="S450" s="3087"/>
      <c r="T450" s="3087"/>
      <c r="U450" s="3087"/>
      <c r="V450" s="3087"/>
      <c r="W450" s="3087"/>
      <c r="X450" s="3087"/>
      <c r="Y450" s="3087"/>
      <c r="Z450" s="3088"/>
    </row>
    <row r="451" spans="1:26">
      <c r="A451" s="3096"/>
      <c r="B451" s="3087"/>
      <c r="C451" s="3087"/>
      <c r="D451" s="3087"/>
      <c r="E451" s="3087"/>
      <c r="F451" s="3087"/>
      <c r="G451" s="3087"/>
      <c r="H451" s="3087"/>
      <c r="I451" s="3087"/>
      <c r="J451" s="3087"/>
      <c r="K451" s="3087"/>
      <c r="L451" s="3087"/>
      <c r="M451" s="3087"/>
      <c r="N451" s="3087"/>
      <c r="O451" s="3087"/>
      <c r="P451" s="3087"/>
      <c r="Q451" s="3087"/>
      <c r="R451" s="3087"/>
      <c r="S451" s="3087"/>
      <c r="T451" s="3087"/>
      <c r="U451" s="3087"/>
      <c r="V451" s="3087"/>
      <c r="W451" s="3087"/>
      <c r="X451" s="3087"/>
      <c r="Y451" s="3087"/>
      <c r="Z451" s="3088"/>
    </row>
    <row r="452" spans="1:26">
      <c r="A452" s="3096"/>
      <c r="B452" s="3087"/>
      <c r="C452" s="3087"/>
      <c r="D452" s="3087"/>
      <c r="E452" s="3087"/>
      <c r="F452" s="3087"/>
      <c r="G452" s="3087"/>
      <c r="H452" s="3087"/>
      <c r="I452" s="3087"/>
      <c r="J452" s="3087"/>
      <c r="K452" s="3087"/>
      <c r="L452" s="3087"/>
      <c r="M452" s="3087"/>
      <c r="N452" s="3087"/>
      <c r="O452" s="3087"/>
      <c r="P452" s="3087"/>
      <c r="Q452" s="3087"/>
      <c r="R452" s="3087"/>
      <c r="S452" s="3087"/>
      <c r="T452" s="3087"/>
      <c r="U452" s="3087"/>
      <c r="V452" s="3087"/>
      <c r="W452" s="3087"/>
      <c r="X452" s="3087"/>
      <c r="Y452" s="3087"/>
      <c r="Z452" s="3088"/>
    </row>
    <row r="453" spans="1:26">
      <c r="A453" s="3096"/>
      <c r="B453" s="3087"/>
      <c r="C453" s="3087"/>
      <c r="D453" s="3087"/>
      <c r="E453" s="3087"/>
      <c r="F453" s="3087"/>
      <c r="G453" s="3087"/>
      <c r="H453" s="3087"/>
      <c r="I453" s="3087"/>
      <c r="J453" s="3087"/>
      <c r="K453" s="3087"/>
      <c r="L453" s="3087"/>
      <c r="M453" s="3087"/>
      <c r="N453" s="3087"/>
      <c r="O453" s="3087"/>
      <c r="P453" s="3087"/>
      <c r="Q453" s="3087"/>
      <c r="R453" s="3087"/>
      <c r="S453" s="3087"/>
      <c r="T453" s="3087"/>
      <c r="U453" s="3087"/>
      <c r="V453" s="3087"/>
      <c r="W453" s="3087"/>
      <c r="X453" s="3087"/>
      <c r="Y453" s="3087"/>
      <c r="Z453" s="3088"/>
    </row>
    <row r="454" spans="1:26">
      <c r="A454" s="3096"/>
      <c r="B454" s="3087"/>
      <c r="C454" s="3087"/>
      <c r="D454" s="3087"/>
      <c r="E454" s="3087"/>
      <c r="F454" s="3087"/>
      <c r="G454" s="3087"/>
      <c r="H454" s="3087"/>
      <c r="I454" s="3087"/>
      <c r="J454" s="3087"/>
      <c r="K454" s="3087"/>
      <c r="L454" s="3087"/>
      <c r="M454" s="3087"/>
      <c r="N454" s="3087"/>
      <c r="O454" s="3087"/>
      <c r="P454" s="3087"/>
      <c r="Q454" s="3087"/>
      <c r="R454" s="3087"/>
      <c r="S454" s="3087"/>
      <c r="T454" s="3087"/>
      <c r="U454" s="3087"/>
      <c r="V454" s="3087"/>
      <c r="W454" s="3087"/>
      <c r="X454" s="3087"/>
      <c r="Y454" s="3087"/>
      <c r="Z454" s="3088"/>
    </row>
    <row r="455" spans="1:26">
      <c r="A455" s="3096"/>
      <c r="B455" s="3087"/>
      <c r="C455" s="3087"/>
      <c r="D455" s="3087"/>
      <c r="E455" s="3087"/>
      <c r="F455" s="3087"/>
      <c r="G455" s="3087"/>
      <c r="H455" s="3087"/>
      <c r="I455" s="3087"/>
      <c r="J455" s="3087"/>
      <c r="K455" s="3087"/>
      <c r="L455" s="3087"/>
      <c r="M455" s="3087"/>
      <c r="N455" s="3087"/>
      <c r="O455" s="3087"/>
      <c r="P455" s="3087"/>
      <c r="Q455" s="3087"/>
      <c r="R455" s="3087"/>
      <c r="S455" s="3087"/>
      <c r="T455" s="3087"/>
      <c r="U455" s="3087"/>
      <c r="V455" s="3087"/>
      <c r="W455" s="3087"/>
      <c r="X455" s="3087"/>
      <c r="Y455" s="3087"/>
      <c r="Z455" s="3088"/>
    </row>
    <row r="456" spans="1:26">
      <c r="A456" s="3096"/>
      <c r="B456" s="3087"/>
      <c r="C456" s="3087"/>
      <c r="D456" s="3087"/>
      <c r="E456" s="3087"/>
      <c r="F456" s="3087"/>
      <c r="G456" s="3087"/>
      <c r="H456" s="3087"/>
      <c r="I456" s="3087"/>
      <c r="J456" s="3087"/>
      <c r="K456" s="3087"/>
      <c r="L456" s="3087"/>
      <c r="M456" s="3087"/>
      <c r="N456" s="3087"/>
      <c r="O456" s="3087"/>
      <c r="P456" s="3087"/>
      <c r="Q456" s="3087"/>
      <c r="R456" s="3087"/>
      <c r="S456" s="3087"/>
      <c r="T456" s="3087"/>
      <c r="U456" s="3087"/>
      <c r="V456" s="3087"/>
      <c r="W456" s="3087"/>
      <c r="X456" s="3087"/>
      <c r="Y456" s="3087"/>
      <c r="Z456" s="3088"/>
    </row>
    <row r="457" spans="1:26">
      <c r="A457" s="3096"/>
      <c r="B457" s="3087"/>
      <c r="C457" s="3087"/>
      <c r="D457" s="3087"/>
      <c r="E457" s="3087"/>
      <c r="F457" s="3087"/>
      <c r="G457" s="3087"/>
      <c r="H457" s="3087"/>
      <c r="I457" s="3087"/>
      <c r="J457" s="3087"/>
      <c r="K457" s="3087"/>
      <c r="L457" s="3087"/>
      <c r="M457" s="3087"/>
      <c r="N457" s="3087"/>
      <c r="O457" s="3087"/>
      <c r="P457" s="3087"/>
      <c r="Q457" s="3087"/>
      <c r="R457" s="3087"/>
      <c r="S457" s="3087"/>
      <c r="T457" s="3087"/>
      <c r="U457" s="3087"/>
      <c r="V457" s="3087"/>
      <c r="W457" s="3087"/>
      <c r="X457" s="3087"/>
      <c r="Y457" s="3087"/>
      <c r="Z457" s="3088"/>
    </row>
    <row r="458" spans="1:26">
      <c r="A458" s="3096"/>
      <c r="B458" s="3087"/>
      <c r="C458" s="3087"/>
      <c r="D458" s="3087"/>
      <c r="E458" s="3087"/>
      <c r="F458" s="3087"/>
      <c r="G458" s="3087"/>
      <c r="H458" s="3087"/>
      <c r="I458" s="3087"/>
      <c r="J458" s="3087"/>
      <c r="K458" s="3087"/>
      <c r="L458" s="3087"/>
      <c r="M458" s="3087"/>
      <c r="N458" s="3087"/>
      <c r="O458" s="3087"/>
      <c r="P458" s="3087"/>
      <c r="Q458" s="3087"/>
      <c r="R458" s="3087"/>
      <c r="S458" s="3087"/>
      <c r="T458" s="3087"/>
      <c r="U458" s="3087"/>
      <c r="V458" s="3087"/>
      <c r="W458" s="3087"/>
      <c r="X458" s="3087"/>
      <c r="Y458" s="3087"/>
      <c r="Z458" s="3088"/>
    </row>
    <row r="459" spans="1:26">
      <c r="A459" s="3096"/>
      <c r="B459" s="3087"/>
      <c r="C459" s="3087"/>
      <c r="D459" s="3087"/>
      <c r="E459" s="3087"/>
      <c r="F459" s="3087"/>
      <c r="G459" s="3087"/>
      <c r="H459" s="3087"/>
      <c r="I459" s="3087"/>
      <c r="J459" s="3087"/>
      <c r="K459" s="3087"/>
      <c r="L459" s="3087"/>
      <c r="M459" s="3087"/>
      <c r="N459" s="3087"/>
      <c r="O459" s="3087"/>
      <c r="P459" s="3087"/>
      <c r="Q459" s="3087"/>
      <c r="R459" s="3087"/>
      <c r="S459" s="3087"/>
      <c r="T459" s="3087"/>
      <c r="U459" s="3087"/>
      <c r="V459" s="3087"/>
      <c r="W459" s="3087"/>
      <c r="X459" s="3087"/>
      <c r="Y459" s="3087"/>
      <c r="Z459" s="3088"/>
    </row>
    <row r="460" spans="1:26">
      <c r="A460" s="3096"/>
      <c r="B460" s="3087"/>
      <c r="C460" s="3087"/>
      <c r="D460" s="3087"/>
      <c r="E460" s="3087"/>
      <c r="F460" s="3087"/>
      <c r="G460" s="3087"/>
      <c r="H460" s="3087"/>
      <c r="I460" s="3087"/>
      <c r="J460" s="3087"/>
      <c r="K460" s="3087"/>
      <c r="L460" s="3087"/>
      <c r="M460" s="3087"/>
      <c r="N460" s="3087"/>
      <c r="O460" s="3087"/>
      <c r="P460" s="3087"/>
      <c r="Q460" s="3087"/>
      <c r="R460" s="3087"/>
      <c r="S460" s="3087"/>
      <c r="T460" s="3087"/>
      <c r="U460" s="3087"/>
      <c r="V460" s="3087"/>
      <c r="W460" s="3087"/>
      <c r="X460" s="3087"/>
      <c r="Y460" s="3087"/>
      <c r="Z460" s="3088"/>
    </row>
    <row r="461" spans="1:26">
      <c r="A461" s="3096"/>
      <c r="B461" s="3087"/>
      <c r="C461" s="3087"/>
      <c r="D461" s="3087"/>
      <c r="E461" s="3087"/>
      <c r="F461" s="3087"/>
      <c r="G461" s="3087"/>
      <c r="H461" s="3087"/>
      <c r="I461" s="3087"/>
      <c r="J461" s="3087"/>
      <c r="K461" s="3087"/>
      <c r="L461" s="3087"/>
      <c r="M461" s="3087"/>
      <c r="N461" s="3087"/>
      <c r="O461" s="3087"/>
      <c r="P461" s="3087"/>
      <c r="Q461" s="3087"/>
      <c r="R461" s="3087"/>
      <c r="S461" s="3087"/>
      <c r="T461" s="3087"/>
      <c r="U461" s="3087"/>
      <c r="V461" s="3087"/>
      <c r="W461" s="3087"/>
      <c r="X461" s="3087"/>
      <c r="Y461" s="3087"/>
      <c r="Z461" s="3088"/>
    </row>
    <row r="462" spans="1:26">
      <c r="A462" s="3096"/>
      <c r="B462" s="3087"/>
      <c r="C462" s="3087"/>
      <c r="D462" s="3087"/>
      <c r="E462" s="3087"/>
      <c r="F462" s="3087"/>
      <c r="G462" s="3087"/>
      <c r="H462" s="3087"/>
      <c r="I462" s="3087"/>
      <c r="J462" s="3087"/>
      <c r="K462" s="3087"/>
      <c r="L462" s="3087"/>
      <c r="M462" s="3087"/>
      <c r="N462" s="3087"/>
      <c r="O462" s="3087"/>
      <c r="P462" s="3087"/>
      <c r="Q462" s="3087"/>
      <c r="R462" s="3087"/>
      <c r="S462" s="3087"/>
      <c r="T462" s="3087"/>
      <c r="U462" s="3087"/>
      <c r="V462" s="3087"/>
      <c r="W462" s="3087"/>
      <c r="X462" s="3087"/>
      <c r="Y462" s="3087"/>
      <c r="Z462" s="3088"/>
    </row>
    <row r="463" spans="1:26">
      <c r="A463" s="3096"/>
      <c r="B463" s="3087"/>
      <c r="C463" s="3087"/>
      <c r="D463" s="3087"/>
      <c r="E463" s="3087"/>
      <c r="F463" s="3087"/>
      <c r="G463" s="3087"/>
      <c r="H463" s="3087"/>
      <c r="I463" s="3087"/>
      <c r="J463" s="3087"/>
      <c r="K463" s="3087"/>
      <c r="L463" s="3087"/>
      <c r="M463" s="3087"/>
      <c r="N463" s="3087"/>
      <c r="O463" s="3087"/>
      <c r="P463" s="3087"/>
      <c r="Q463" s="3087"/>
      <c r="R463" s="3087"/>
      <c r="S463" s="3087"/>
      <c r="T463" s="3087"/>
      <c r="U463" s="3087"/>
      <c r="V463" s="3087"/>
      <c r="W463" s="3087"/>
      <c r="X463" s="3087"/>
      <c r="Y463" s="3087"/>
      <c r="Z463" s="3088"/>
    </row>
    <row r="464" spans="1:26">
      <c r="A464" s="3096"/>
      <c r="B464" s="3087"/>
      <c r="C464" s="3087"/>
      <c r="D464" s="3087"/>
      <c r="E464" s="3087"/>
      <c r="F464" s="3087"/>
      <c r="G464" s="3087"/>
      <c r="H464" s="3087"/>
      <c r="I464" s="3087"/>
      <c r="J464" s="3087"/>
      <c r="K464" s="3087"/>
      <c r="L464" s="3087"/>
      <c r="M464" s="3087"/>
      <c r="N464" s="3087"/>
      <c r="O464" s="3087"/>
      <c r="P464" s="3087"/>
      <c r="Q464" s="3087"/>
      <c r="R464" s="3087"/>
      <c r="S464" s="3087"/>
      <c r="T464" s="3087"/>
      <c r="U464" s="3087"/>
      <c r="V464" s="3087"/>
      <c r="W464" s="3087"/>
      <c r="X464" s="3087"/>
      <c r="Y464" s="3087"/>
      <c r="Z464" s="3088"/>
    </row>
    <row r="465" spans="1:26">
      <c r="A465" s="3096"/>
      <c r="B465" s="3087"/>
      <c r="C465" s="3087"/>
      <c r="D465" s="3087"/>
      <c r="E465" s="3087"/>
      <c r="F465" s="3087"/>
      <c r="G465" s="3087"/>
      <c r="H465" s="3087"/>
      <c r="I465" s="3087"/>
      <c r="J465" s="3087"/>
      <c r="K465" s="3087"/>
      <c r="L465" s="3087"/>
      <c r="M465" s="3087"/>
      <c r="N465" s="3087"/>
      <c r="O465" s="3087"/>
      <c r="P465" s="3087"/>
      <c r="Q465" s="3087"/>
      <c r="R465" s="3087"/>
      <c r="S465" s="3087"/>
      <c r="T465" s="3087"/>
      <c r="U465" s="3087"/>
      <c r="V465" s="3087"/>
      <c r="W465" s="3087"/>
      <c r="X465" s="3087"/>
      <c r="Y465" s="3087"/>
      <c r="Z465" s="3088"/>
    </row>
    <row r="466" spans="1:26">
      <c r="A466" s="3096"/>
      <c r="B466" s="3087"/>
      <c r="C466" s="3087"/>
      <c r="D466" s="3087"/>
      <c r="E466" s="3087"/>
      <c r="F466" s="3087"/>
      <c r="G466" s="3087"/>
      <c r="H466" s="3087"/>
      <c r="I466" s="3087"/>
      <c r="J466" s="3087"/>
      <c r="K466" s="3087"/>
      <c r="L466" s="3087"/>
      <c r="M466" s="3087"/>
      <c r="N466" s="3087"/>
      <c r="O466" s="3087"/>
      <c r="P466" s="3087"/>
      <c r="Q466" s="3087"/>
      <c r="R466" s="3087"/>
      <c r="S466" s="3087"/>
      <c r="T466" s="3087"/>
      <c r="U466" s="3087"/>
      <c r="V466" s="3087"/>
      <c r="W466" s="3087"/>
      <c r="X466" s="3087"/>
      <c r="Y466" s="3087"/>
      <c r="Z466" s="3088"/>
    </row>
    <row r="467" spans="1:26">
      <c r="A467" s="3096"/>
      <c r="B467" s="3087"/>
      <c r="C467" s="3087"/>
      <c r="D467" s="3087"/>
      <c r="E467" s="3087"/>
      <c r="F467" s="3087"/>
      <c r="G467" s="3087"/>
      <c r="H467" s="3087"/>
      <c r="I467" s="3087"/>
      <c r="J467" s="3087"/>
      <c r="K467" s="3087"/>
      <c r="L467" s="3087"/>
      <c r="M467" s="3087"/>
      <c r="N467" s="3087"/>
      <c r="O467" s="3087"/>
      <c r="P467" s="3087"/>
      <c r="Q467" s="3087"/>
      <c r="R467" s="3087"/>
      <c r="S467" s="3087"/>
      <c r="T467" s="3087"/>
      <c r="U467" s="3087"/>
      <c r="V467" s="3087"/>
      <c r="W467" s="3087"/>
      <c r="X467" s="3087"/>
      <c r="Y467" s="3087"/>
      <c r="Z467" s="3088"/>
    </row>
    <row r="468" spans="1:26">
      <c r="A468" s="3096"/>
      <c r="B468" s="3087"/>
      <c r="C468" s="3087"/>
      <c r="D468" s="3087"/>
      <c r="E468" s="3087"/>
      <c r="F468" s="3087"/>
      <c r="G468" s="3087"/>
      <c r="H468" s="3087"/>
      <c r="I468" s="3087"/>
      <c r="J468" s="3087"/>
      <c r="K468" s="3087"/>
      <c r="L468" s="3087"/>
      <c r="M468" s="3087"/>
      <c r="N468" s="3087"/>
      <c r="O468" s="3087"/>
      <c r="P468" s="3087"/>
      <c r="Q468" s="3087"/>
      <c r="R468" s="3087"/>
      <c r="S468" s="3087"/>
      <c r="T468" s="3087"/>
      <c r="U468" s="3087"/>
      <c r="V468" s="3087"/>
      <c r="W468" s="3087"/>
      <c r="X468" s="3087"/>
      <c r="Y468" s="3087"/>
      <c r="Z468" s="3088"/>
    </row>
    <row r="469" spans="1:26">
      <c r="A469" s="3096"/>
      <c r="B469" s="3087"/>
      <c r="C469" s="3087"/>
      <c r="D469" s="3087"/>
      <c r="E469" s="3087"/>
      <c r="F469" s="3087"/>
      <c r="G469" s="3087"/>
      <c r="H469" s="3087"/>
      <c r="I469" s="3087"/>
      <c r="J469" s="3087"/>
      <c r="K469" s="3087"/>
      <c r="L469" s="3087"/>
      <c r="M469" s="3087"/>
      <c r="N469" s="3087"/>
      <c r="O469" s="3087"/>
      <c r="P469" s="3087"/>
      <c r="Q469" s="3087"/>
      <c r="R469" s="3087"/>
      <c r="S469" s="3087"/>
      <c r="T469" s="3087"/>
      <c r="U469" s="3087"/>
      <c r="V469" s="3087"/>
      <c r="W469" s="3087"/>
      <c r="X469" s="3087"/>
      <c r="Y469" s="3087"/>
      <c r="Z469" s="3088"/>
    </row>
    <row r="470" spans="1:26">
      <c r="A470" s="3096"/>
      <c r="B470" s="3087"/>
      <c r="C470" s="3087"/>
      <c r="D470" s="3087"/>
      <c r="E470" s="3087"/>
      <c r="F470" s="3087"/>
      <c r="G470" s="3087"/>
      <c r="H470" s="3087"/>
      <c r="I470" s="3087"/>
      <c r="J470" s="3087"/>
      <c r="K470" s="3087"/>
      <c r="L470" s="3087"/>
      <c r="M470" s="3087"/>
      <c r="N470" s="3087"/>
      <c r="O470" s="3087"/>
      <c r="P470" s="3087"/>
      <c r="Q470" s="3087"/>
      <c r="R470" s="3087"/>
      <c r="S470" s="3087"/>
      <c r="T470" s="3087"/>
      <c r="U470" s="3087"/>
      <c r="V470" s="3087"/>
      <c r="W470" s="3087"/>
      <c r="X470" s="3087"/>
      <c r="Y470" s="3087"/>
      <c r="Z470" s="3088"/>
    </row>
    <row r="471" spans="1:26">
      <c r="A471" s="3096"/>
      <c r="B471" s="3087"/>
      <c r="C471" s="3087"/>
      <c r="D471" s="3087"/>
      <c r="E471" s="3087"/>
      <c r="F471" s="3087"/>
      <c r="G471" s="3087"/>
      <c r="H471" s="3087"/>
      <c r="I471" s="3087"/>
      <c r="J471" s="3087"/>
      <c r="K471" s="3087"/>
      <c r="L471" s="3087"/>
      <c r="M471" s="3087"/>
      <c r="N471" s="3087"/>
      <c r="O471" s="3087"/>
      <c r="P471" s="3087"/>
      <c r="Q471" s="3087"/>
      <c r="R471" s="3087"/>
      <c r="S471" s="3087"/>
      <c r="T471" s="3087"/>
      <c r="U471" s="3087"/>
      <c r="V471" s="3087"/>
      <c r="W471" s="3087"/>
      <c r="X471" s="3087"/>
      <c r="Y471" s="3087"/>
      <c r="Z471" s="3088"/>
    </row>
    <row r="472" spans="1:26">
      <c r="A472" s="3096"/>
      <c r="B472" s="3087"/>
      <c r="C472" s="3087"/>
      <c r="D472" s="3087"/>
      <c r="E472" s="3087"/>
      <c r="F472" s="3087"/>
      <c r="G472" s="3087"/>
      <c r="H472" s="3087"/>
      <c r="I472" s="3087"/>
      <c r="J472" s="3087"/>
      <c r="K472" s="3087"/>
      <c r="L472" s="3087"/>
      <c r="M472" s="3087"/>
      <c r="N472" s="3087"/>
      <c r="O472" s="3087"/>
      <c r="P472" s="3087"/>
      <c r="Q472" s="3087"/>
      <c r="R472" s="3087"/>
      <c r="S472" s="3087"/>
      <c r="T472" s="3087"/>
      <c r="U472" s="3087"/>
      <c r="V472" s="3087"/>
      <c r="W472" s="3087"/>
      <c r="X472" s="3087"/>
      <c r="Y472" s="3087"/>
      <c r="Z472" s="3088"/>
    </row>
    <row r="473" spans="1:26">
      <c r="A473" s="3096"/>
      <c r="B473" s="3087"/>
      <c r="C473" s="3087"/>
      <c r="D473" s="3087"/>
      <c r="E473" s="3087"/>
      <c r="F473" s="3087"/>
      <c r="G473" s="3087"/>
      <c r="H473" s="3087"/>
      <c r="I473" s="3087"/>
      <c r="J473" s="3087"/>
      <c r="K473" s="3087"/>
      <c r="L473" s="3087"/>
      <c r="M473" s="3087"/>
      <c r="N473" s="3087"/>
      <c r="O473" s="3087"/>
      <c r="P473" s="3087"/>
      <c r="Q473" s="3087"/>
      <c r="R473" s="3087"/>
      <c r="S473" s="3087"/>
      <c r="T473" s="3087"/>
      <c r="U473" s="3087"/>
      <c r="V473" s="3087"/>
      <c r="W473" s="3087"/>
      <c r="X473" s="3087"/>
      <c r="Y473" s="3087"/>
      <c r="Z473" s="3088"/>
    </row>
    <row r="474" spans="1:26">
      <c r="A474" s="3096"/>
      <c r="B474" s="3087"/>
      <c r="C474" s="3087"/>
      <c r="D474" s="3087"/>
      <c r="E474" s="3087"/>
      <c r="F474" s="3087"/>
      <c r="G474" s="3087"/>
      <c r="H474" s="3087"/>
      <c r="I474" s="3087"/>
      <c r="J474" s="3087"/>
      <c r="K474" s="3087"/>
      <c r="L474" s="3087"/>
      <c r="M474" s="3087"/>
      <c r="N474" s="3087"/>
      <c r="O474" s="3087"/>
      <c r="P474" s="3087"/>
      <c r="Q474" s="3087"/>
      <c r="R474" s="3087"/>
      <c r="S474" s="3087"/>
      <c r="T474" s="3087"/>
      <c r="U474" s="3087"/>
      <c r="V474" s="3087"/>
      <c r="W474" s="3087"/>
      <c r="X474" s="3087"/>
      <c r="Y474" s="3087"/>
      <c r="Z474" s="3088"/>
    </row>
    <row r="475" spans="1:26">
      <c r="A475" s="3096"/>
      <c r="B475" s="3087"/>
      <c r="C475" s="3087"/>
      <c r="D475" s="3087"/>
      <c r="E475" s="3087"/>
      <c r="F475" s="3087"/>
      <c r="G475" s="3087"/>
      <c r="H475" s="3087"/>
      <c r="I475" s="3087"/>
      <c r="J475" s="3087"/>
      <c r="K475" s="3087"/>
      <c r="L475" s="3087"/>
      <c r="M475" s="3087"/>
      <c r="N475" s="3087"/>
      <c r="O475" s="3087"/>
      <c r="P475" s="3087"/>
      <c r="Q475" s="3087"/>
      <c r="R475" s="3087"/>
      <c r="S475" s="3087"/>
      <c r="T475" s="3087"/>
      <c r="U475" s="3087"/>
      <c r="V475" s="3087"/>
      <c r="W475" s="3087"/>
      <c r="X475" s="3087"/>
      <c r="Y475" s="3087"/>
      <c r="Z475" s="3088"/>
    </row>
    <row r="476" spans="1:26">
      <c r="A476" s="3096"/>
      <c r="B476" s="3087"/>
      <c r="C476" s="3087"/>
      <c r="D476" s="3087"/>
      <c r="E476" s="3087"/>
      <c r="F476" s="3087"/>
      <c r="G476" s="3087"/>
      <c r="H476" s="3087"/>
      <c r="I476" s="3087"/>
      <c r="J476" s="3087"/>
      <c r="K476" s="3087"/>
      <c r="L476" s="3087"/>
      <c r="M476" s="3087"/>
      <c r="N476" s="3087"/>
      <c r="O476" s="3087"/>
      <c r="P476" s="3087"/>
      <c r="Q476" s="3087"/>
      <c r="R476" s="3087"/>
      <c r="S476" s="3087"/>
      <c r="T476" s="3087"/>
      <c r="U476" s="3087"/>
      <c r="V476" s="3087"/>
      <c r="W476" s="3087"/>
      <c r="X476" s="3087"/>
      <c r="Y476" s="3087"/>
      <c r="Z476" s="3088"/>
    </row>
    <row r="477" spans="1:26">
      <c r="A477" s="3096"/>
      <c r="B477" s="3087"/>
      <c r="C477" s="3087"/>
      <c r="D477" s="3087"/>
      <c r="E477" s="3087"/>
      <c r="F477" s="3087"/>
      <c r="G477" s="3087"/>
      <c r="H477" s="3087"/>
      <c r="I477" s="3087"/>
      <c r="J477" s="3087"/>
      <c r="K477" s="3087"/>
      <c r="L477" s="3087"/>
      <c r="M477" s="3087"/>
      <c r="N477" s="3087"/>
      <c r="O477" s="3087"/>
      <c r="P477" s="3087"/>
      <c r="Q477" s="3087"/>
      <c r="R477" s="3087"/>
      <c r="S477" s="3087"/>
      <c r="T477" s="3087"/>
      <c r="U477" s="3087"/>
      <c r="V477" s="3087"/>
      <c r="W477" s="3087"/>
      <c r="X477" s="3087"/>
      <c r="Y477" s="3087"/>
      <c r="Z477" s="3088"/>
    </row>
    <row r="478" spans="1:26">
      <c r="A478" s="3096"/>
      <c r="B478" s="3087"/>
      <c r="C478" s="3087"/>
      <c r="D478" s="3087"/>
      <c r="E478" s="3087"/>
      <c r="F478" s="3087"/>
      <c r="G478" s="3087"/>
      <c r="H478" s="3087"/>
      <c r="I478" s="3087"/>
      <c r="J478" s="3087"/>
      <c r="K478" s="3087"/>
      <c r="L478" s="3087"/>
      <c r="M478" s="3087"/>
      <c r="N478" s="3087"/>
      <c r="O478" s="3087"/>
      <c r="P478" s="3087"/>
      <c r="Q478" s="3087"/>
      <c r="R478" s="3087"/>
      <c r="S478" s="3087"/>
      <c r="T478" s="3087"/>
      <c r="U478" s="3087"/>
      <c r="V478" s="3087"/>
      <c r="W478" s="3087"/>
      <c r="X478" s="3087"/>
      <c r="Y478" s="3087"/>
      <c r="Z478" s="3088"/>
    </row>
    <row r="479" spans="1:26">
      <c r="A479" s="3096"/>
      <c r="B479" s="3087"/>
      <c r="C479" s="3087"/>
      <c r="D479" s="3087"/>
      <c r="E479" s="3087"/>
      <c r="F479" s="3087"/>
      <c r="G479" s="3087"/>
      <c r="H479" s="3087"/>
      <c r="I479" s="3087"/>
      <c r="J479" s="3087"/>
      <c r="K479" s="3087"/>
      <c r="L479" s="3087"/>
      <c r="M479" s="3087"/>
      <c r="N479" s="3087"/>
      <c r="O479" s="3087"/>
      <c r="P479" s="3087"/>
      <c r="Q479" s="3087"/>
      <c r="R479" s="3087"/>
      <c r="S479" s="3087"/>
      <c r="T479" s="3087"/>
      <c r="U479" s="3087"/>
      <c r="V479" s="3087"/>
      <c r="W479" s="3087"/>
      <c r="X479" s="3087"/>
      <c r="Y479" s="3087"/>
      <c r="Z479" s="3088"/>
    </row>
    <row r="480" spans="1:26">
      <c r="A480" s="3096"/>
      <c r="B480" s="3087"/>
      <c r="C480" s="3087"/>
      <c r="D480" s="3087"/>
      <c r="E480" s="3087"/>
      <c r="F480" s="3087"/>
      <c r="G480" s="3087"/>
      <c r="H480" s="3087"/>
      <c r="I480" s="3087"/>
      <c r="J480" s="3087"/>
      <c r="K480" s="3087"/>
      <c r="L480" s="3087"/>
      <c r="M480" s="3087"/>
      <c r="N480" s="3087"/>
      <c r="O480" s="3087"/>
      <c r="P480" s="3087"/>
      <c r="Q480" s="3087"/>
      <c r="R480" s="3087"/>
      <c r="S480" s="3087"/>
      <c r="T480" s="3087"/>
      <c r="U480" s="3087"/>
      <c r="V480" s="3087"/>
      <c r="W480" s="3087"/>
      <c r="X480" s="3087"/>
      <c r="Y480" s="3087"/>
      <c r="Z480" s="3088"/>
    </row>
    <row r="481" spans="1:26">
      <c r="A481" s="3096"/>
      <c r="B481" s="3087"/>
      <c r="C481" s="3087"/>
      <c r="D481" s="3087"/>
      <c r="E481" s="3087"/>
      <c r="F481" s="3087"/>
      <c r="G481" s="3087"/>
      <c r="H481" s="3087"/>
      <c r="I481" s="3087"/>
      <c r="J481" s="3087"/>
      <c r="K481" s="3087"/>
      <c r="L481" s="3087"/>
      <c r="M481" s="3087"/>
      <c r="N481" s="3087"/>
      <c r="O481" s="3087"/>
      <c r="P481" s="3087"/>
      <c r="Q481" s="3087"/>
      <c r="R481" s="3087"/>
      <c r="S481" s="3087"/>
      <c r="T481" s="3087"/>
      <c r="U481" s="3087"/>
      <c r="V481" s="3087"/>
      <c r="W481" s="3087"/>
      <c r="X481" s="3087"/>
      <c r="Y481" s="3087"/>
      <c r="Z481" s="3088"/>
    </row>
    <row r="482" spans="1:26">
      <c r="A482" s="3096"/>
      <c r="B482" s="3087"/>
      <c r="C482" s="3087"/>
      <c r="D482" s="3087"/>
      <c r="E482" s="3087"/>
      <c r="F482" s="3087"/>
      <c r="G482" s="3087"/>
      <c r="H482" s="3087"/>
      <c r="I482" s="3087"/>
      <c r="J482" s="3087"/>
      <c r="K482" s="3087"/>
      <c r="L482" s="3087"/>
      <c r="M482" s="3087"/>
      <c r="N482" s="3087"/>
      <c r="O482" s="3087"/>
      <c r="P482" s="3087"/>
      <c r="Q482" s="3087"/>
      <c r="R482" s="3087"/>
      <c r="S482" s="3087"/>
      <c r="T482" s="3087"/>
      <c r="U482" s="3087"/>
      <c r="V482" s="3087"/>
      <c r="W482" s="3087"/>
      <c r="X482" s="3087"/>
      <c r="Y482" s="3087"/>
      <c r="Z482" s="3088"/>
    </row>
    <row r="483" spans="1:26">
      <c r="A483" s="3096"/>
      <c r="B483" s="3087"/>
      <c r="C483" s="3087"/>
      <c r="D483" s="3087"/>
      <c r="E483" s="3087"/>
      <c r="F483" s="3087"/>
      <c r="G483" s="3087"/>
      <c r="H483" s="3087"/>
      <c r="I483" s="3087"/>
      <c r="J483" s="3087"/>
      <c r="K483" s="3087"/>
      <c r="L483" s="3087"/>
      <c r="M483" s="3087"/>
      <c r="N483" s="3087"/>
      <c r="O483" s="3087"/>
      <c r="P483" s="3087"/>
      <c r="Q483" s="3087"/>
      <c r="R483" s="3087"/>
      <c r="S483" s="3087"/>
      <c r="T483" s="3087"/>
      <c r="U483" s="3087"/>
      <c r="V483" s="3087"/>
      <c r="W483" s="3087"/>
      <c r="X483" s="3087"/>
      <c r="Y483" s="3087"/>
      <c r="Z483" s="3088"/>
    </row>
    <row r="484" spans="1:26">
      <c r="A484" s="3096"/>
      <c r="B484" s="3087"/>
      <c r="C484" s="3087"/>
      <c r="D484" s="3087"/>
      <c r="E484" s="3087"/>
      <c r="F484" s="3087"/>
      <c r="G484" s="3087"/>
      <c r="H484" s="3087"/>
      <c r="I484" s="3087"/>
      <c r="J484" s="3087"/>
      <c r="K484" s="3087"/>
      <c r="L484" s="3087"/>
      <c r="M484" s="3087"/>
      <c r="N484" s="3087"/>
      <c r="O484" s="3087"/>
      <c r="P484" s="3087"/>
      <c r="Q484" s="3087"/>
      <c r="R484" s="3087"/>
      <c r="S484" s="3087"/>
      <c r="T484" s="3087"/>
      <c r="U484" s="3087"/>
      <c r="V484" s="3087"/>
      <c r="W484" s="3087"/>
      <c r="X484" s="3087"/>
      <c r="Y484" s="3087"/>
      <c r="Z484" s="3088"/>
    </row>
    <row r="485" spans="1:26">
      <c r="A485" s="3096"/>
      <c r="B485" s="3087"/>
      <c r="C485" s="3087"/>
      <c r="D485" s="3087"/>
      <c r="E485" s="3087"/>
      <c r="F485" s="3087"/>
      <c r="G485" s="3087"/>
      <c r="H485" s="3087"/>
      <c r="I485" s="3087"/>
      <c r="J485" s="3087"/>
      <c r="K485" s="3087"/>
      <c r="L485" s="3087"/>
      <c r="M485" s="3087"/>
      <c r="N485" s="3087"/>
      <c r="O485" s="3087"/>
      <c r="P485" s="3087"/>
      <c r="Q485" s="3087"/>
      <c r="R485" s="3087"/>
      <c r="S485" s="3087"/>
      <c r="T485" s="3087"/>
      <c r="U485" s="3087"/>
      <c r="V485" s="3087"/>
      <c r="W485" s="3087"/>
      <c r="X485" s="3087"/>
      <c r="Y485" s="3087"/>
      <c r="Z485" s="3088"/>
    </row>
    <row r="486" spans="1:26">
      <c r="A486" s="3096"/>
      <c r="B486" s="3087"/>
      <c r="C486" s="3087"/>
      <c r="D486" s="3087"/>
      <c r="E486" s="3087"/>
      <c r="F486" s="3087"/>
      <c r="G486" s="3087"/>
      <c r="H486" s="3087"/>
      <c r="I486" s="3087"/>
      <c r="J486" s="3087"/>
      <c r="K486" s="3087"/>
      <c r="L486" s="3087"/>
      <c r="M486" s="3087"/>
      <c r="N486" s="3087"/>
      <c r="O486" s="3087"/>
      <c r="P486" s="3087"/>
      <c r="Q486" s="3087"/>
      <c r="R486" s="3087"/>
      <c r="S486" s="3087"/>
      <c r="T486" s="3087"/>
      <c r="U486" s="3087"/>
      <c r="V486" s="3087"/>
      <c r="W486" s="3087"/>
      <c r="X486" s="3087"/>
      <c r="Y486" s="3087"/>
      <c r="Z486" s="3088"/>
    </row>
    <row r="487" spans="1:26">
      <c r="A487" s="3096"/>
      <c r="B487" s="3087"/>
      <c r="C487" s="3087"/>
      <c r="D487" s="3087"/>
      <c r="E487" s="3087"/>
      <c r="F487" s="3087"/>
      <c r="G487" s="3087"/>
      <c r="H487" s="3087"/>
      <c r="I487" s="3087"/>
      <c r="J487" s="3087"/>
      <c r="K487" s="3087"/>
      <c r="L487" s="3087"/>
      <c r="M487" s="3087"/>
      <c r="N487" s="3087"/>
      <c r="O487" s="3087"/>
      <c r="P487" s="3087"/>
      <c r="Q487" s="3087"/>
      <c r="R487" s="3087"/>
      <c r="S487" s="3087"/>
      <c r="T487" s="3087"/>
      <c r="U487" s="3087"/>
      <c r="V487" s="3087"/>
      <c r="W487" s="3087"/>
      <c r="X487" s="3087"/>
      <c r="Y487" s="3087"/>
      <c r="Z487" s="3088"/>
    </row>
    <row r="488" spans="1:26">
      <c r="A488" s="3096"/>
      <c r="B488" s="3087"/>
      <c r="C488" s="3087"/>
      <c r="D488" s="3087"/>
      <c r="E488" s="3087"/>
      <c r="F488" s="3087"/>
      <c r="G488" s="3087"/>
      <c r="H488" s="3087"/>
      <c r="I488" s="3087"/>
      <c r="J488" s="3087"/>
      <c r="K488" s="3087"/>
      <c r="L488" s="3087"/>
      <c r="M488" s="3087"/>
      <c r="N488" s="3087"/>
      <c r="O488" s="3087"/>
      <c r="P488" s="3087"/>
      <c r="Q488" s="3087"/>
      <c r="R488" s="3087"/>
      <c r="S488" s="3087"/>
      <c r="T488" s="3087"/>
      <c r="U488" s="3087"/>
      <c r="V488" s="3087"/>
      <c r="W488" s="3087"/>
      <c r="X488" s="3087"/>
      <c r="Y488" s="3087"/>
      <c r="Z488" s="3088"/>
    </row>
    <row r="489" spans="1:26">
      <c r="A489" s="3096"/>
      <c r="B489" s="3087"/>
      <c r="C489" s="3087"/>
      <c r="D489" s="3087"/>
      <c r="E489" s="3087"/>
      <c r="F489" s="3087"/>
      <c r="G489" s="3087"/>
      <c r="H489" s="3087"/>
      <c r="I489" s="3087"/>
      <c r="J489" s="3087"/>
      <c r="K489" s="3087"/>
      <c r="L489" s="3087"/>
      <c r="M489" s="3087"/>
      <c r="N489" s="3087"/>
      <c r="O489" s="3087"/>
      <c r="P489" s="3087"/>
      <c r="Q489" s="3087"/>
      <c r="R489" s="3087"/>
      <c r="S489" s="3087"/>
      <c r="T489" s="3087"/>
      <c r="U489" s="3087"/>
      <c r="V489" s="3087"/>
      <c r="W489" s="3087"/>
      <c r="X489" s="3087"/>
      <c r="Y489" s="3087"/>
      <c r="Z489" s="3088"/>
    </row>
    <row r="490" spans="1:26">
      <c r="A490" s="3096"/>
      <c r="B490" s="3087"/>
      <c r="C490" s="3087"/>
      <c r="D490" s="3087"/>
      <c r="E490" s="3087"/>
      <c r="F490" s="3087"/>
      <c r="G490" s="3087"/>
      <c r="H490" s="3087"/>
      <c r="I490" s="3087"/>
      <c r="J490" s="3087"/>
      <c r="K490" s="3087"/>
      <c r="L490" s="3087"/>
      <c r="M490" s="3087"/>
      <c r="N490" s="3087"/>
      <c r="O490" s="3087"/>
      <c r="P490" s="3087"/>
      <c r="Q490" s="3087"/>
      <c r="R490" s="3087"/>
      <c r="S490" s="3087"/>
      <c r="T490" s="3087"/>
      <c r="U490" s="3087"/>
      <c r="V490" s="3087"/>
      <c r="W490" s="3087"/>
      <c r="X490" s="3087"/>
      <c r="Y490" s="3087"/>
      <c r="Z490" s="3088"/>
    </row>
    <row r="491" spans="1:26">
      <c r="A491" s="3096"/>
      <c r="B491" s="3087"/>
      <c r="C491" s="3087"/>
      <c r="D491" s="3087"/>
      <c r="E491" s="3087"/>
      <c r="F491" s="3087"/>
      <c r="G491" s="3087"/>
      <c r="H491" s="3087"/>
      <c r="I491" s="3087"/>
      <c r="J491" s="3087"/>
      <c r="K491" s="3087"/>
      <c r="L491" s="3087"/>
      <c r="M491" s="3087"/>
      <c r="N491" s="3087"/>
      <c r="O491" s="3087"/>
      <c r="P491" s="3087"/>
      <c r="Q491" s="3087"/>
      <c r="R491" s="3087"/>
      <c r="S491" s="3087"/>
      <c r="T491" s="3087"/>
      <c r="U491" s="3087"/>
      <c r="V491" s="3087"/>
      <c r="W491" s="3087"/>
      <c r="X491" s="3087"/>
      <c r="Y491" s="3087"/>
      <c r="Z491" s="3088"/>
    </row>
    <row r="492" spans="1:26">
      <c r="A492" s="3096"/>
      <c r="B492" s="3087"/>
      <c r="C492" s="3087"/>
      <c r="D492" s="3087"/>
      <c r="E492" s="3087"/>
      <c r="F492" s="3087"/>
      <c r="G492" s="3087"/>
      <c r="H492" s="3087"/>
      <c r="I492" s="3087"/>
      <c r="J492" s="3087"/>
      <c r="K492" s="3087"/>
      <c r="L492" s="3087"/>
      <c r="M492" s="3087"/>
      <c r="N492" s="3087"/>
      <c r="O492" s="3087"/>
      <c r="P492" s="3087"/>
      <c r="Q492" s="3087"/>
      <c r="R492" s="3087"/>
      <c r="S492" s="3087"/>
      <c r="T492" s="3087"/>
      <c r="U492" s="3087"/>
      <c r="V492" s="3087"/>
      <c r="W492" s="3087"/>
      <c r="X492" s="3087"/>
      <c r="Y492" s="3087"/>
      <c r="Z492" s="3088"/>
    </row>
    <row r="493" spans="1:26">
      <c r="A493" s="3096"/>
      <c r="B493" s="3087"/>
      <c r="C493" s="3087"/>
      <c r="D493" s="3087"/>
      <c r="E493" s="3087"/>
      <c r="F493" s="3087"/>
      <c r="G493" s="3087"/>
      <c r="H493" s="3087"/>
      <c r="I493" s="3087"/>
      <c r="J493" s="3087"/>
      <c r="K493" s="3087"/>
      <c r="L493" s="3087"/>
      <c r="M493" s="3087"/>
      <c r="N493" s="3087"/>
      <c r="O493" s="3087"/>
      <c r="P493" s="3087"/>
      <c r="Q493" s="3087"/>
      <c r="R493" s="3087"/>
      <c r="S493" s="3087"/>
      <c r="T493" s="3087"/>
      <c r="U493" s="3087"/>
      <c r="V493" s="3087"/>
      <c r="W493" s="3087"/>
      <c r="X493" s="3087"/>
      <c r="Y493" s="3087"/>
      <c r="Z493" s="3088"/>
    </row>
    <row r="494" spans="1:26">
      <c r="A494" s="3096"/>
      <c r="B494" s="3087"/>
      <c r="C494" s="3087"/>
      <c r="D494" s="3087"/>
      <c r="E494" s="3087"/>
      <c r="F494" s="3087"/>
      <c r="G494" s="3087"/>
      <c r="H494" s="3087"/>
      <c r="I494" s="3087"/>
      <c r="J494" s="3087"/>
      <c r="K494" s="3087"/>
      <c r="L494" s="3087"/>
      <c r="M494" s="3087"/>
      <c r="N494" s="3087"/>
      <c r="O494" s="3087"/>
      <c r="P494" s="3087"/>
      <c r="Q494" s="3087"/>
      <c r="R494" s="3087"/>
      <c r="S494" s="3087"/>
      <c r="T494" s="3087"/>
      <c r="U494" s="3087"/>
      <c r="V494" s="3087"/>
      <c r="W494" s="3087"/>
      <c r="X494" s="3087"/>
      <c r="Y494" s="3087"/>
      <c r="Z494" s="3088"/>
    </row>
    <row r="495" spans="1:26">
      <c r="A495" s="3096"/>
      <c r="B495" s="3087"/>
      <c r="C495" s="3087"/>
      <c r="D495" s="3087"/>
      <c r="E495" s="3087"/>
      <c r="F495" s="3087"/>
      <c r="G495" s="3087"/>
      <c r="H495" s="3087"/>
      <c r="I495" s="3087"/>
      <c r="J495" s="3087"/>
      <c r="K495" s="3087"/>
      <c r="L495" s="3087"/>
      <c r="M495" s="3087"/>
      <c r="N495" s="3087"/>
      <c r="O495" s="3087"/>
      <c r="P495" s="3087"/>
      <c r="Q495" s="3087"/>
      <c r="R495" s="3087"/>
      <c r="S495" s="3087"/>
      <c r="T495" s="3087"/>
      <c r="U495" s="3087"/>
      <c r="V495" s="3087"/>
      <c r="W495" s="3087"/>
      <c r="X495" s="3087"/>
      <c r="Y495" s="3087"/>
      <c r="Z495" s="3088"/>
    </row>
    <row r="496" spans="1:26">
      <c r="A496" s="3096"/>
      <c r="B496" s="3087"/>
      <c r="C496" s="3087"/>
      <c r="D496" s="3087"/>
      <c r="E496" s="3087"/>
      <c r="F496" s="3087"/>
      <c r="G496" s="3087"/>
      <c r="H496" s="3087"/>
      <c r="I496" s="3087"/>
      <c r="J496" s="3087"/>
      <c r="K496" s="3087"/>
      <c r="L496" s="3087"/>
      <c r="M496" s="3087"/>
      <c r="N496" s="3087"/>
      <c r="O496" s="3087"/>
      <c r="P496" s="3087"/>
      <c r="Q496" s="3087"/>
      <c r="R496" s="3087"/>
      <c r="S496" s="3087"/>
      <c r="T496" s="3087"/>
      <c r="U496" s="3087"/>
      <c r="V496" s="3087"/>
      <c r="W496" s="3087"/>
      <c r="X496" s="3087"/>
      <c r="Y496" s="3087"/>
      <c r="Z496" s="3088"/>
    </row>
    <row r="497" spans="1:26">
      <c r="A497" s="3096"/>
      <c r="B497" s="3087"/>
      <c r="C497" s="3087"/>
      <c r="D497" s="3087"/>
      <c r="E497" s="3087"/>
      <c r="F497" s="3087"/>
      <c r="G497" s="3087"/>
      <c r="H497" s="3087"/>
      <c r="I497" s="3087"/>
      <c r="J497" s="3087"/>
      <c r="K497" s="3087"/>
      <c r="L497" s="3087"/>
      <c r="M497" s="3087"/>
      <c r="N497" s="3087"/>
      <c r="O497" s="3087"/>
      <c r="P497" s="3087"/>
      <c r="Q497" s="3087"/>
      <c r="R497" s="3087"/>
      <c r="S497" s="3087"/>
      <c r="T497" s="3087"/>
      <c r="U497" s="3087"/>
      <c r="V497" s="3087"/>
      <c r="W497" s="3087"/>
      <c r="X497" s="3087"/>
      <c r="Y497" s="3087"/>
      <c r="Z497" s="3088"/>
    </row>
    <row r="498" spans="1:26">
      <c r="A498" s="3096"/>
      <c r="B498" s="3087"/>
      <c r="C498" s="3087"/>
      <c r="D498" s="3087"/>
      <c r="E498" s="3087"/>
      <c r="F498" s="3087"/>
      <c r="G498" s="3087"/>
      <c r="H498" s="3087"/>
      <c r="I498" s="3087"/>
      <c r="J498" s="3087"/>
      <c r="K498" s="3087"/>
      <c r="L498" s="3087"/>
      <c r="M498" s="3087"/>
      <c r="N498" s="3087"/>
      <c r="O498" s="3087"/>
      <c r="P498" s="3087"/>
      <c r="Q498" s="3087"/>
      <c r="R498" s="3087"/>
      <c r="S498" s="3087"/>
      <c r="T498" s="3087"/>
      <c r="U498" s="3087"/>
      <c r="V498" s="3087"/>
      <c r="W498" s="3087"/>
      <c r="X498" s="3087"/>
      <c r="Y498" s="3087"/>
      <c r="Z498" s="3088"/>
    </row>
    <row r="499" spans="1:26">
      <c r="A499" s="3096"/>
      <c r="B499" s="3087"/>
      <c r="C499" s="3087"/>
      <c r="D499" s="3087"/>
      <c r="E499" s="3087"/>
      <c r="F499" s="3087"/>
      <c r="G499" s="3087"/>
      <c r="H499" s="3087"/>
      <c r="I499" s="3087"/>
      <c r="J499" s="3087"/>
      <c r="K499" s="3087"/>
      <c r="L499" s="3087"/>
      <c r="M499" s="3087"/>
      <c r="N499" s="3087"/>
      <c r="O499" s="3087"/>
      <c r="P499" s="3087"/>
      <c r="Q499" s="3087"/>
      <c r="R499" s="3087"/>
      <c r="S499" s="3087"/>
      <c r="T499" s="3087"/>
      <c r="U499" s="3087"/>
      <c r="V499" s="3087"/>
      <c r="W499" s="3087"/>
      <c r="X499" s="3087"/>
      <c r="Y499" s="3087"/>
      <c r="Z499" s="3088"/>
    </row>
    <row r="500" spans="1:26">
      <c r="A500" s="3096"/>
      <c r="B500" s="3087"/>
      <c r="C500" s="3087"/>
      <c r="D500" s="3087"/>
      <c r="E500" s="3087"/>
      <c r="F500" s="3087"/>
      <c r="G500" s="3087"/>
      <c r="H500" s="3087"/>
      <c r="I500" s="3087"/>
      <c r="J500" s="3087"/>
      <c r="K500" s="3087"/>
      <c r="L500" s="3087"/>
      <c r="M500" s="3087"/>
      <c r="N500" s="3087"/>
      <c r="O500" s="3087"/>
      <c r="P500" s="3087"/>
      <c r="Q500" s="3087"/>
      <c r="R500" s="3087"/>
      <c r="S500" s="3087"/>
      <c r="T500" s="3087"/>
      <c r="U500" s="3087"/>
      <c r="V500" s="3087"/>
      <c r="W500" s="3087"/>
      <c r="X500" s="3087"/>
      <c r="Y500" s="3087"/>
      <c r="Z500" s="3088"/>
    </row>
    <row r="501" spans="1:26">
      <c r="A501" s="3096"/>
      <c r="B501" s="3087"/>
      <c r="C501" s="3087"/>
      <c r="D501" s="3087"/>
      <c r="E501" s="3087"/>
      <c r="F501" s="3087"/>
      <c r="G501" s="3087"/>
      <c r="H501" s="3087"/>
      <c r="I501" s="3087"/>
      <c r="J501" s="3087"/>
      <c r="K501" s="3087"/>
      <c r="L501" s="3087"/>
      <c r="M501" s="3087"/>
      <c r="N501" s="3087"/>
      <c r="O501" s="3087"/>
      <c r="P501" s="3087"/>
      <c r="Q501" s="3087"/>
      <c r="R501" s="3087"/>
      <c r="S501" s="3087"/>
      <c r="T501" s="3087"/>
      <c r="U501" s="3087"/>
      <c r="V501" s="3087"/>
      <c r="W501" s="3087"/>
      <c r="X501" s="3087"/>
      <c r="Y501" s="3087"/>
      <c r="Z501" s="3088"/>
    </row>
    <row r="502" spans="1:26">
      <c r="A502" s="3096"/>
      <c r="B502" s="3087"/>
      <c r="C502" s="3087"/>
      <c r="D502" s="3087"/>
      <c r="E502" s="3087"/>
      <c r="F502" s="3087"/>
      <c r="G502" s="3087"/>
      <c r="H502" s="3087"/>
      <c r="I502" s="3087"/>
      <c r="J502" s="3087"/>
      <c r="K502" s="3087"/>
      <c r="L502" s="3087"/>
      <c r="M502" s="3087"/>
      <c r="N502" s="3087"/>
      <c r="O502" s="3087"/>
      <c r="P502" s="3087"/>
      <c r="Q502" s="3087"/>
      <c r="R502" s="3087"/>
      <c r="S502" s="3087"/>
      <c r="T502" s="3087"/>
      <c r="U502" s="3087"/>
      <c r="V502" s="3087"/>
      <c r="W502" s="3087"/>
      <c r="X502" s="3087"/>
      <c r="Y502" s="3087"/>
      <c r="Z502" s="3088"/>
    </row>
    <row r="503" spans="1:26">
      <c r="A503" s="3096"/>
      <c r="B503" s="3087"/>
      <c r="C503" s="3087"/>
      <c r="D503" s="3087"/>
      <c r="E503" s="3087"/>
      <c r="F503" s="3087"/>
      <c r="G503" s="3087"/>
      <c r="H503" s="3087"/>
      <c r="I503" s="3087"/>
      <c r="J503" s="3087"/>
      <c r="K503" s="3087"/>
      <c r="L503" s="3087"/>
      <c r="M503" s="3087"/>
      <c r="N503" s="3087"/>
      <c r="O503" s="3087"/>
      <c r="P503" s="3087"/>
      <c r="Q503" s="3087"/>
      <c r="R503" s="3087"/>
      <c r="S503" s="3087"/>
      <c r="T503" s="3087"/>
      <c r="U503" s="3087"/>
      <c r="V503" s="3087"/>
      <c r="W503" s="3087"/>
      <c r="X503" s="3087"/>
      <c r="Y503" s="3087"/>
      <c r="Z503" s="3088"/>
    </row>
    <row r="504" spans="1:26">
      <c r="A504" s="3096"/>
      <c r="B504" s="3087"/>
      <c r="C504" s="3087"/>
      <c r="D504" s="3087"/>
      <c r="E504" s="3087"/>
      <c r="F504" s="3087"/>
      <c r="G504" s="3087"/>
      <c r="H504" s="3087"/>
      <c r="I504" s="3087"/>
      <c r="J504" s="3087"/>
      <c r="K504" s="3087"/>
      <c r="L504" s="3087"/>
      <c r="M504" s="3087"/>
      <c r="N504" s="3087"/>
      <c r="O504" s="3087"/>
      <c r="P504" s="3087"/>
      <c r="Q504" s="3087"/>
      <c r="R504" s="3087"/>
      <c r="S504" s="3087"/>
      <c r="T504" s="3087"/>
      <c r="U504" s="3087"/>
      <c r="V504" s="3087"/>
      <c r="W504" s="3087"/>
      <c r="X504" s="3087"/>
      <c r="Y504" s="3087"/>
      <c r="Z504" s="3088"/>
    </row>
    <row r="505" spans="1:26">
      <c r="A505" s="3096"/>
      <c r="B505" s="3087"/>
      <c r="C505" s="3087"/>
      <c r="D505" s="3087"/>
      <c r="E505" s="3087"/>
      <c r="F505" s="3087"/>
      <c r="G505" s="3087"/>
      <c r="H505" s="3087"/>
      <c r="I505" s="3087"/>
      <c r="J505" s="3087"/>
      <c r="K505" s="3087"/>
      <c r="L505" s="3087"/>
      <c r="M505" s="3087"/>
      <c r="N505" s="3087"/>
      <c r="O505" s="3087"/>
      <c r="P505" s="3087"/>
      <c r="Q505" s="3087"/>
      <c r="R505" s="3087"/>
      <c r="S505" s="3087"/>
      <c r="T505" s="3087"/>
      <c r="U505" s="3087"/>
      <c r="V505" s="3087"/>
      <c r="W505" s="3087"/>
      <c r="X505" s="3087"/>
      <c r="Y505" s="3087"/>
      <c r="Z505" s="3088"/>
    </row>
    <row r="506" spans="1:26">
      <c r="A506" s="3096"/>
      <c r="B506" s="3087"/>
      <c r="C506" s="3087"/>
      <c r="D506" s="3087"/>
      <c r="E506" s="3087"/>
      <c r="F506" s="3087"/>
      <c r="G506" s="3087"/>
      <c r="H506" s="3087"/>
      <c r="I506" s="3087"/>
      <c r="J506" s="3087"/>
      <c r="K506" s="3087"/>
      <c r="L506" s="3087"/>
      <c r="M506" s="3087"/>
      <c r="N506" s="3087"/>
      <c r="O506" s="3087"/>
      <c r="P506" s="3087"/>
      <c r="Q506" s="3087"/>
      <c r="R506" s="3087"/>
      <c r="S506" s="3087"/>
      <c r="T506" s="3087"/>
      <c r="U506" s="3087"/>
      <c r="V506" s="3087"/>
      <c r="W506" s="3087"/>
      <c r="X506" s="3087"/>
      <c r="Y506" s="3087"/>
      <c r="Z506" s="3088"/>
    </row>
    <row r="507" spans="1:26">
      <c r="A507" s="3096"/>
      <c r="B507" s="3087"/>
      <c r="C507" s="3087"/>
      <c r="D507" s="3087"/>
      <c r="E507" s="3087"/>
      <c r="F507" s="3087"/>
      <c r="G507" s="3087"/>
      <c r="H507" s="3087"/>
      <c r="I507" s="3087"/>
      <c r="J507" s="3087"/>
      <c r="K507" s="3087"/>
      <c r="L507" s="3087"/>
      <c r="M507" s="3087"/>
      <c r="N507" s="3087"/>
      <c r="O507" s="3087"/>
      <c r="P507" s="3087"/>
      <c r="Q507" s="3087"/>
      <c r="R507" s="3087"/>
      <c r="S507" s="3087"/>
      <c r="T507" s="3087"/>
      <c r="U507" s="3087"/>
      <c r="V507" s="3087"/>
      <c r="W507" s="3087"/>
      <c r="X507" s="3087"/>
      <c r="Y507" s="3087"/>
      <c r="Z507" s="3088"/>
    </row>
    <row r="508" spans="1:26">
      <c r="A508" s="3096"/>
      <c r="B508" s="3087"/>
      <c r="C508" s="3087"/>
      <c r="D508" s="3087"/>
      <c r="E508" s="3087"/>
      <c r="F508" s="3087"/>
      <c r="G508" s="3087"/>
      <c r="H508" s="3087"/>
      <c r="I508" s="3087"/>
      <c r="J508" s="3087"/>
      <c r="K508" s="3087"/>
      <c r="L508" s="3087"/>
      <c r="M508" s="3087"/>
      <c r="N508" s="3087"/>
      <c r="O508" s="3087"/>
      <c r="P508" s="3087"/>
      <c r="Q508" s="3087"/>
      <c r="R508" s="3087"/>
      <c r="S508" s="3087"/>
      <c r="T508" s="3087"/>
      <c r="U508" s="3087"/>
      <c r="V508" s="3087"/>
      <c r="W508" s="3087"/>
      <c r="X508" s="3087"/>
      <c r="Y508" s="3087"/>
      <c r="Z508" s="3088"/>
    </row>
    <row r="509" spans="1:26">
      <c r="A509" s="3096"/>
      <c r="B509" s="3087"/>
      <c r="C509" s="3087"/>
      <c r="D509" s="3087"/>
      <c r="E509" s="3087"/>
      <c r="F509" s="3087"/>
      <c r="G509" s="3087"/>
      <c r="H509" s="3087"/>
      <c r="I509" s="3087"/>
      <c r="J509" s="3087"/>
      <c r="K509" s="3087"/>
      <c r="L509" s="3087"/>
      <c r="M509" s="3087"/>
      <c r="N509" s="3087"/>
      <c r="O509" s="3087"/>
      <c r="P509" s="3087"/>
      <c r="Q509" s="3087"/>
      <c r="R509" s="3087"/>
      <c r="S509" s="3087"/>
      <c r="T509" s="3087"/>
      <c r="U509" s="3087"/>
      <c r="V509" s="3087"/>
      <c r="W509" s="3087"/>
      <c r="X509" s="3087"/>
      <c r="Y509" s="3087"/>
      <c r="Z509" s="3088"/>
    </row>
    <row r="510" spans="1:26">
      <c r="A510" s="3096"/>
      <c r="B510" s="3087"/>
      <c r="C510" s="3087"/>
      <c r="D510" s="3087"/>
      <c r="E510" s="3087"/>
      <c r="F510" s="3087"/>
      <c r="G510" s="3087"/>
      <c r="H510" s="3087"/>
      <c r="I510" s="3087"/>
      <c r="J510" s="3087"/>
      <c r="K510" s="3087"/>
      <c r="L510" s="3087"/>
      <c r="M510" s="3087"/>
      <c r="N510" s="3087"/>
      <c r="O510" s="3087"/>
      <c r="P510" s="3087"/>
      <c r="Q510" s="3087"/>
      <c r="R510" s="3087"/>
      <c r="S510" s="3087"/>
      <c r="T510" s="3087"/>
      <c r="U510" s="3087"/>
      <c r="V510" s="3087"/>
      <c r="W510" s="3087"/>
      <c r="X510" s="3087"/>
      <c r="Y510" s="3087"/>
      <c r="Z510" s="3088"/>
    </row>
    <row r="511" spans="1:26">
      <c r="A511" s="3096"/>
      <c r="B511" s="3087"/>
      <c r="C511" s="3087"/>
      <c r="D511" s="3087"/>
      <c r="E511" s="3087"/>
      <c r="F511" s="3087"/>
      <c r="G511" s="3087"/>
      <c r="H511" s="3087"/>
      <c r="I511" s="3087"/>
      <c r="J511" s="3087"/>
      <c r="K511" s="3087"/>
      <c r="L511" s="3087"/>
      <c r="M511" s="3087"/>
      <c r="N511" s="3087"/>
      <c r="O511" s="3087"/>
      <c r="P511" s="3087"/>
      <c r="Q511" s="3087"/>
      <c r="R511" s="3087"/>
      <c r="S511" s="3087"/>
      <c r="T511" s="3087"/>
      <c r="U511" s="3087"/>
      <c r="V511" s="3087"/>
      <c r="W511" s="3087"/>
      <c r="X511" s="3087"/>
      <c r="Y511" s="3087"/>
      <c r="Z511" s="3088"/>
    </row>
    <row r="512" spans="1:26">
      <c r="A512" s="3096"/>
      <c r="B512" s="3087"/>
      <c r="C512" s="3087"/>
      <c r="D512" s="3087"/>
      <c r="E512" s="3087"/>
      <c r="F512" s="3087"/>
      <c r="G512" s="3087"/>
      <c r="H512" s="3087"/>
      <c r="I512" s="3087"/>
      <c r="J512" s="3087"/>
      <c r="K512" s="3087"/>
      <c r="L512" s="3087"/>
      <c r="M512" s="3087"/>
      <c r="N512" s="3087"/>
      <c r="O512" s="3087"/>
      <c r="P512" s="3087"/>
      <c r="Q512" s="3087"/>
      <c r="R512" s="3087"/>
      <c r="S512" s="3087"/>
      <c r="T512" s="3087"/>
      <c r="U512" s="3087"/>
      <c r="V512" s="3087"/>
      <c r="W512" s="3087"/>
      <c r="X512" s="3087"/>
      <c r="Y512" s="3087"/>
      <c r="Z512" s="3088"/>
    </row>
    <row r="513" spans="1:26">
      <c r="A513" s="3096"/>
      <c r="B513" s="3087"/>
      <c r="C513" s="3087"/>
      <c r="D513" s="3087"/>
      <c r="E513" s="3087"/>
      <c r="F513" s="3087"/>
      <c r="G513" s="3087"/>
      <c r="H513" s="3087"/>
      <c r="I513" s="3087"/>
      <c r="J513" s="3087"/>
      <c r="K513" s="3087"/>
      <c r="L513" s="3087"/>
      <c r="M513" s="3087"/>
      <c r="N513" s="3087"/>
      <c r="O513" s="3087"/>
      <c r="P513" s="3087"/>
      <c r="Q513" s="3087"/>
      <c r="R513" s="3087"/>
      <c r="S513" s="3087"/>
      <c r="T513" s="3087"/>
      <c r="U513" s="3087"/>
      <c r="V513" s="3087"/>
      <c r="W513" s="3087"/>
      <c r="X513" s="3087"/>
      <c r="Y513" s="3087"/>
      <c r="Z513" s="3088"/>
    </row>
    <row r="514" spans="1:26">
      <c r="A514" s="3096"/>
      <c r="B514" s="3087"/>
      <c r="C514" s="3087"/>
      <c r="D514" s="3087"/>
      <c r="E514" s="3087"/>
      <c r="F514" s="3087"/>
      <c r="G514" s="3087"/>
      <c r="H514" s="3087"/>
      <c r="I514" s="3087"/>
      <c r="J514" s="3087"/>
      <c r="K514" s="3087"/>
      <c r="L514" s="3087"/>
      <c r="M514" s="3087"/>
      <c r="N514" s="3087"/>
      <c r="O514" s="3087"/>
      <c r="P514" s="3087"/>
      <c r="Q514" s="3087"/>
      <c r="R514" s="3087"/>
      <c r="S514" s="3087"/>
      <c r="T514" s="3087"/>
      <c r="U514" s="3087"/>
      <c r="V514" s="3087"/>
      <c r="W514" s="3087"/>
      <c r="X514" s="3087"/>
      <c r="Y514" s="3087"/>
      <c r="Z514" s="3088"/>
    </row>
    <row r="515" spans="1:26">
      <c r="A515" s="3096"/>
      <c r="B515" s="3087"/>
      <c r="C515" s="3087"/>
      <c r="D515" s="3087"/>
      <c r="E515" s="3087"/>
      <c r="F515" s="3087"/>
      <c r="G515" s="3087"/>
      <c r="H515" s="3087"/>
      <c r="I515" s="3087"/>
      <c r="J515" s="3087"/>
      <c r="K515" s="3087"/>
      <c r="L515" s="3087"/>
      <c r="M515" s="3087"/>
      <c r="N515" s="3087"/>
      <c r="O515" s="3087"/>
      <c r="P515" s="3087"/>
      <c r="Q515" s="3087"/>
      <c r="R515" s="3087"/>
      <c r="S515" s="3087"/>
      <c r="T515" s="3087"/>
      <c r="U515" s="3087"/>
      <c r="V515" s="3087"/>
      <c r="W515" s="3087"/>
      <c r="X515" s="3087"/>
      <c r="Y515" s="3087"/>
      <c r="Z515" s="3088"/>
    </row>
    <row r="516" spans="1:26">
      <c r="A516" s="3096"/>
      <c r="B516" s="3087"/>
      <c r="C516" s="3087"/>
      <c r="D516" s="3087"/>
      <c r="E516" s="3087"/>
      <c r="F516" s="3087"/>
      <c r="G516" s="3087"/>
      <c r="H516" s="3087"/>
      <c r="I516" s="3087"/>
      <c r="J516" s="3087"/>
      <c r="K516" s="3087"/>
      <c r="L516" s="3087"/>
      <c r="M516" s="3087"/>
      <c r="N516" s="3087"/>
      <c r="O516" s="3087"/>
      <c r="P516" s="3087"/>
      <c r="Q516" s="3087"/>
      <c r="R516" s="3087"/>
      <c r="S516" s="3087"/>
      <c r="T516" s="3087"/>
      <c r="U516" s="3087"/>
      <c r="V516" s="3087"/>
      <c r="W516" s="3087"/>
      <c r="X516" s="3087"/>
      <c r="Y516" s="3087"/>
      <c r="Z516" s="3088"/>
    </row>
    <row r="517" spans="1:26">
      <c r="A517" s="3096"/>
      <c r="B517" s="3087"/>
      <c r="C517" s="3087"/>
      <c r="D517" s="3087"/>
      <c r="E517" s="3087"/>
      <c r="F517" s="3087"/>
      <c r="G517" s="3087"/>
      <c r="H517" s="3087"/>
      <c r="I517" s="3087"/>
      <c r="J517" s="3087"/>
      <c r="K517" s="3087"/>
      <c r="L517" s="3087"/>
      <c r="M517" s="3087"/>
      <c r="N517" s="3087"/>
      <c r="O517" s="3087"/>
      <c r="P517" s="3087"/>
      <c r="Q517" s="3087"/>
      <c r="R517" s="3087"/>
      <c r="S517" s="3087"/>
      <c r="T517" s="3087"/>
      <c r="U517" s="3087"/>
      <c r="V517" s="3087"/>
      <c r="W517" s="3087"/>
      <c r="X517" s="3087"/>
      <c r="Y517" s="3087"/>
      <c r="Z517" s="3088"/>
    </row>
    <row r="518" spans="1:26">
      <c r="A518" s="3096"/>
      <c r="B518" s="3087"/>
      <c r="C518" s="3087"/>
      <c r="D518" s="3087"/>
      <c r="E518" s="3087"/>
      <c r="F518" s="3087"/>
      <c r="G518" s="3087"/>
      <c r="H518" s="3087"/>
      <c r="I518" s="3087"/>
      <c r="J518" s="3087"/>
      <c r="K518" s="3087"/>
      <c r="L518" s="3087"/>
      <c r="M518" s="3087"/>
      <c r="N518" s="3087"/>
      <c r="O518" s="3087"/>
      <c r="P518" s="3087"/>
      <c r="Q518" s="3087"/>
      <c r="R518" s="3087"/>
      <c r="S518" s="3087"/>
      <c r="T518" s="3087"/>
      <c r="U518" s="3087"/>
      <c r="V518" s="3087"/>
      <c r="W518" s="3087"/>
      <c r="X518" s="3087"/>
      <c r="Y518" s="3087"/>
      <c r="Z518" s="3088"/>
    </row>
    <row r="519" spans="1:26">
      <c r="A519" s="3096"/>
      <c r="B519" s="3087"/>
      <c r="C519" s="3087"/>
      <c r="D519" s="3087"/>
      <c r="E519" s="3087"/>
      <c r="F519" s="3087"/>
      <c r="G519" s="3087"/>
      <c r="H519" s="3087"/>
      <c r="I519" s="3087"/>
      <c r="J519" s="3087"/>
      <c r="K519" s="3087"/>
      <c r="L519" s="3087"/>
      <c r="M519" s="3087"/>
      <c r="N519" s="3087"/>
      <c r="O519" s="3087"/>
      <c r="P519" s="3087"/>
      <c r="Q519" s="3087"/>
      <c r="R519" s="3087"/>
      <c r="S519" s="3087"/>
      <c r="T519" s="3087"/>
      <c r="U519" s="3087"/>
      <c r="V519" s="3087"/>
      <c r="W519" s="3087"/>
      <c r="X519" s="3087"/>
      <c r="Y519" s="3087"/>
      <c r="Z519" s="3088"/>
    </row>
    <row r="520" spans="1:26">
      <c r="A520" s="3096"/>
      <c r="B520" s="3087"/>
      <c r="C520" s="3087"/>
      <c r="D520" s="3087"/>
      <c r="E520" s="3087"/>
      <c r="F520" s="3087"/>
      <c r="G520" s="3087"/>
      <c r="H520" s="3087"/>
      <c r="I520" s="3087"/>
      <c r="J520" s="3087"/>
      <c r="K520" s="3087"/>
      <c r="L520" s="3087"/>
      <c r="M520" s="3087"/>
      <c r="N520" s="3087"/>
      <c r="O520" s="3087"/>
      <c r="P520" s="3087"/>
      <c r="Q520" s="3087"/>
      <c r="R520" s="3087"/>
      <c r="S520" s="3087"/>
      <c r="T520" s="3087"/>
      <c r="U520" s="3087"/>
      <c r="V520" s="3087"/>
      <c r="W520" s="3087"/>
      <c r="X520" s="3087"/>
      <c r="Y520" s="3087"/>
      <c r="Z520" s="3088"/>
    </row>
    <row r="521" spans="1:26">
      <c r="A521" s="3096"/>
      <c r="B521" s="3087"/>
      <c r="C521" s="3087"/>
      <c r="D521" s="3087"/>
      <c r="E521" s="3087"/>
      <c r="F521" s="3087"/>
      <c r="G521" s="3087"/>
      <c r="H521" s="3087"/>
      <c r="I521" s="3087"/>
      <c r="J521" s="3087"/>
      <c r="K521" s="3087"/>
      <c r="L521" s="3087"/>
      <c r="M521" s="3087"/>
      <c r="N521" s="3087"/>
      <c r="O521" s="3087"/>
      <c r="P521" s="3087"/>
      <c r="Q521" s="3087"/>
      <c r="R521" s="3087"/>
      <c r="S521" s="3087"/>
      <c r="T521" s="3087"/>
      <c r="U521" s="3087"/>
      <c r="V521" s="3087"/>
      <c r="W521" s="3087"/>
      <c r="X521" s="3087"/>
      <c r="Y521" s="3087"/>
      <c r="Z521" s="3088"/>
    </row>
    <row r="522" spans="1:26">
      <c r="A522" s="3096"/>
      <c r="B522" s="3087"/>
      <c r="C522" s="3087"/>
      <c r="D522" s="3087"/>
      <c r="E522" s="3087"/>
      <c r="F522" s="3087"/>
      <c r="G522" s="3087"/>
      <c r="H522" s="3087"/>
      <c r="I522" s="3087"/>
      <c r="J522" s="3087"/>
      <c r="K522" s="3087"/>
      <c r="L522" s="3087"/>
      <c r="M522" s="3087"/>
      <c r="N522" s="3087"/>
      <c r="O522" s="3087"/>
      <c r="P522" s="3087"/>
      <c r="Q522" s="3087"/>
      <c r="R522" s="3087"/>
      <c r="S522" s="3087"/>
      <c r="T522" s="3087"/>
      <c r="U522" s="3087"/>
      <c r="V522" s="3087"/>
      <c r="W522" s="3087"/>
      <c r="X522" s="3087"/>
      <c r="Y522" s="3087"/>
      <c r="Z522" s="3088"/>
    </row>
    <row r="523" spans="1:26">
      <c r="A523" s="3096"/>
      <c r="B523" s="3087"/>
      <c r="C523" s="3087"/>
      <c r="D523" s="3087"/>
      <c r="E523" s="3087"/>
      <c r="F523" s="3087"/>
      <c r="G523" s="3087"/>
      <c r="H523" s="3087"/>
      <c r="I523" s="3087"/>
      <c r="J523" s="3087"/>
      <c r="K523" s="3087"/>
      <c r="L523" s="3087"/>
      <c r="M523" s="3087"/>
      <c r="N523" s="3087"/>
      <c r="O523" s="3087"/>
      <c r="P523" s="3087"/>
      <c r="Q523" s="3087"/>
      <c r="R523" s="3087"/>
      <c r="S523" s="3087"/>
      <c r="T523" s="3087"/>
      <c r="U523" s="3087"/>
      <c r="V523" s="3087"/>
      <c r="W523" s="3087"/>
      <c r="X523" s="3087"/>
      <c r="Y523" s="3087"/>
      <c r="Z523" s="3088"/>
    </row>
    <row r="524" spans="1:26">
      <c r="A524" s="3096"/>
      <c r="B524" s="3087"/>
      <c r="C524" s="3087"/>
      <c r="D524" s="3087"/>
      <c r="E524" s="3087"/>
      <c r="F524" s="3087"/>
      <c r="G524" s="3087"/>
      <c r="H524" s="3087"/>
      <c r="I524" s="3087"/>
      <c r="J524" s="3087"/>
      <c r="K524" s="3087"/>
      <c r="L524" s="3087"/>
      <c r="M524" s="3087"/>
      <c r="N524" s="3087"/>
      <c r="O524" s="3087"/>
      <c r="P524" s="3087"/>
      <c r="Q524" s="3087"/>
      <c r="R524" s="3087"/>
      <c r="S524" s="3087"/>
      <c r="T524" s="3087"/>
      <c r="U524" s="3087"/>
      <c r="V524" s="3087"/>
      <c r="W524" s="3087"/>
      <c r="X524" s="3087"/>
      <c r="Y524" s="3087"/>
      <c r="Z524" s="3088"/>
    </row>
    <row r="525" spans="1:26">
      <c r="A525" s="3096"/>
      <c r="B525" s="3087"/>
      <c r="C525" s="3087"/>
      <c r="D525" s="3087"/>
      <c r="E525" s="3087"/>
      <c r="F525" s="3087"/>
      <c r="G525" s="3087"/>
      <c r="H525" s="3087"/>
      <c r="I525" s="3087"/>
      <c r="J525" s="3087"/>
      <c r="K525" s="3087"/>
      <c r="L525" s="3087"/>
      <c r="M525" s="3087"/>
      <c r="N525" s="3087"/>
      <c r="O525" s="3087"/>
      <c r="P525" s="3087"/>
      <c r="Q525" s="3087"/>
      <c r="R525" s="3087"/>
      <c r="S525" s="3087"/>
      <c r="T525" s="3087"/>
      <c r="U525" s="3087"/>
      <c r="V525" s="3087"/>
      <c r="W525" s="3087"/>
      <c r="X525" s="3087"/>
      <c r="Y525" s="3087"/>
      <c r="Z525" s="3088"/>
    </row>
    <row r="526" spans="1:26">
      <c r="A526" s="3096"/>
      <c r="B526" s="3087"/>
      <c r="C526" s="3087"/>
      <c r="D526" s="3087"/>
      <c r="E526" s="3087"/>
      <c r="F526" s="3087"/>
      <c r="G526" s="3087"/>
      <c r="H526" s="3087"/>
      <c r="I526" s="3087"/>
      <c r="J526" s="3087"/>
      <c r="K526" s="3087"/>
      <c r="L526" s="3087"/>
      <c r="M526" s="3087"/>
      <c r="N526" s="3087"/>
      <c r="O526" s="3087"/>
      <c r="P526" s="3087"/>
      <c r="Q526" s="3087"/>
      <c r="R526" s="3087"/>
      <c r="S526" s="3087"/>
      <c r="T526" s="3087"/>
      <c r="U526" s="3087"/>
      <c r="V526" s="3087"/>
      <c r="W526" s="3087"/>
      <c r="X526" s="3087"/>
      <c r="Y526" s="3087"/>
      <c r="Z526" s="3088"/>
    </row>
    <row r="527" spans="1:26">
      <c r="A527" s="3096"/>
      <c r="B527" s="3087"/>
      <c r="C527" s="3087"/>
      <c r="D527" s="3087"/>
      <c r="E527" s="3087"/>
      <c r="F527" s="3087"/>
      <c r="G527" s="3087"/>
      <c r="H527" s="3087"/>
      <c r="I527" s="3087"/>
      <c r="J527" s="3087"/>
      <c r="K527" s="3087"/>
      <c r="L527" s="3087"/>
      <c r="M527" s="3087"/>
      <c r="N527" s="3087"/>
      <c r="O527" s="3087"/>
      <c r="P527" s="3087"/>
      <c r="Q527" s="3087"/>
      <c r="R527" s="3087"/>
      <c r="S527" s="3087"/>
      <c r="T527" s="3087"/>
      <c r="U527" s="3087"/>
      <c r="V527" s="3087"/>
      <c r="W527" s="3087"/>
      <c r="X527" s="3087"/>
      <c r="Y527" s="3087"/>
      <c r="Z527" s="3088"/>
    </row>
    <row r="528" spans="1:26">
      <c r="A528" s="3096"/>
      <c r="B528" s="3087"/>
      <c r="C528" s="3087"/>
      <c r="D528" s="3087"/>
      <c r="E528" s="3087"/>
      <c r="F528" s="3087"/>
      <c r="G528" s="3087"/>
      <c r="H528" s="3087"/>
      <c r="I528" s="3087"/>
      <c r="J528" s="3087"/>
      <c r="K528" s="3087"/>
      <c r="L528" s="3087"/>
      <c r="M528" s="3087"/>
      <c r="N528" s="3087"/>
      <c r="O528" s="3087"/>
      <c r="P528" s="3087"/>
      <c r="Q528" s="3087"/>
      <c r="R528" s="3087"/>
      <c r="S528" s="3087"/>
      <c r="T528" s="3087"/>
      <c r="U528" s="3087"/>
      <c r="V528" s="3087"/>
      <c r="W528" s="3087"/>
      <c r="X528" s="3087"/>
      <c r="Y528" s="3087"/>
      <c r="Z528" s="3088"/>
    </row>
    <row r="529" spans="1:26">
      <c r="A529" s="3096"/>
      <c r="B529" s="3087"/>
      <c r="C529" s="3087"/>
      <c r="D529" s="3087"/>
      <c r="E529" s="3087"/>
      <c r="F529" s="3087"/>
      <c r="G529" s="3087"/>
      <c r="H529" s="3087"/>
      <c r="I529" s="3087"/>
      <c r="J529" s="3087"/>
      <c r="K529" s="3087"/>
      <c r="L529" s="3087"/>
      <c r="M529" s="3087"/>
      <c r="N529" s="3087"/>
      <c r="O529" s="3087"/>
      <c r="P529" s="3087"/>
      <c r="Q529" s="3087"/>
      <c r="R529" s="3087"/>
      <c r="S529" s="3087"/>
      <c r="T529" s="3087"/>
      <c r="U529" s="3087"/>
      <c r="V529" s="3087"/>
      <c r="W529" s="3087"/>
      <c r="X529" s="3087"/>
      <c r="Y529" s="3087"/>
      <c r="Z529" s="3088"/>
    </row>
    <row r="530" spans="1:26">
      <c r="A530" s="3096"/>
      <c r="B530" s="3087"/>
      <c r="C530" s="3087"/>
      <c r="D530" s="3087"/>
      <c r="E530" s="3087"/>
      <c r="F530" s="3087"/>
      <c r="G530" s="3087"/>
      <c r="H530" s="3087"/>
      <c r="I530" s="3087"/>
      <c r="J530" s="3087"/>
      <c r="K530" s="3087"/>
      <c r="L530" s="3087"/>
      <c r="M530" s="3087"/>
      <c r="N530" s="3087"/>
      <c r="O530" s="3087"/>
      <c r="P530" s="3087"/>
      <c r="Q530" s="3087"/>
      <c r="R530" s="3087"/>
      <c r="S530" s="3087"/>
      <c r="T530" s="3087"/>
      <c r="U530" s="3087"/>
      <c r="V530" s="3087"/>
      <c r="W530" s="3087"/>
      <c r="X530" s="3087"/>
      <c r="Y530" s="3087"/>
      <c r="Z530" s="3088"/>
    </row>
    <row r="531" spans="1:26">
      <c r="A531" s="3096"/>
      <c r="B531" s="3087"/>
      <c r="C531" s="3087"/>
      <c r="D531" s="3087"/>
      <c r="E531" s="3087"/>
      <c r="F531" s="3087"/>
      <c r="G531" s="3087"/>
      <c r="H531" s="3087"/>
      <c r="I531" s="3087"/>
      <c r="J531" s="3087"/>
      <c r="K531" s="3087"/>
      <c r="L531" s="3087"/>
      <c r="M531" s="3087"/>
      <c r="N531" s="3087"/>
      <c r="O531" s="3087"/>
      <c r="P531" s="3087"/>
      <c r="Q531" s="3087"/>
      <c r="R531" s="3087"/>
      <c r="S531" s="3087"/>
      <c r="T531" s="3087"/>
      <c r="U531" s="3087"/>
      <c r="V531" s="3087"/>
      <c r="W531" s="3087"/>
      <c r="X531" s="3087"/>
      <c r="Y531" s="3087"/>
      <c r="Z531" s="3088"/>
    </row>
    <row r="532" spans="1:26">
      <c r="A532" s="3096"/>
      <c r="B532" s="3087"/>
      <c r="C532" s="3087"/>
      <c r="D532" s="3087"/>
      <c r="E532" s="3087"/>
      <c r="F532" s="3087"/>
      <c r="G532" s="3087"/>
      <c r="H532" s="3087"/>
      <c r="I532" s="3087"/>
      <c r="J532" s="3087"/>
      <c r="K532" s="3087"/>
      <c r="L532" s="3087"/>
      <c r="M532" s="3087"/>
      <c r="N532" s="3087"/>
      <c r="O532" s="3087"/>
      <c r="P532" s="3087"/>
      <c r="Q532" s="3087"/>
      <c r="R532" s="3087"/>
      <c r="S532" s="3087"/>
      <c r="T532" s="3087"/>
      <c r="U532" s="3087"/>
      <c r="V532" s="3087"/>
      <c r="W532" s="3087"/>
      <c r="X532" s="3087"/>
      <c r="Y532" s="3087"/>
      <c r="Z532" s="3088"/>
    </row>
    <row r="533" spans="1:26">
      <c r="A533" s="3096"/>
      <c r="B533" s="3087"/>
      <c r="C533" s="3087"/>
      <c r="D533" s="3087"/>
      <c r="E533" s="3087"/>
      <c r="F533" s="3087"/>
      <c r="G533" s="3087"/>
      <c r="H533" s="3087"/>
      <c r="I533" s="3087"/>
      <c r="J533" s="3087"/>
      <c r="K533" s="3087"/>
      <c r="L533" s="3087"/>
      <c r="M533" s="3087"/>
      <c r="N533" s="3087"/>
      <c r="O533" s="3087"/>
      <c r="P533" s="3087"/>
      <c r="Q533" s="3087"/>
      <c r="R533" s="3087"/>
      <c r="S533" s="3087"/>
      <c r="T533" s="3087"/>
      <c r="U533" s="3087"/>
      <c r="V533" s="3087"/>
      <c r="W533" s="3087"/>
      <c r="X533" s="3087"/>
      <c r="Y533" s="3087"/>
      <c r="Z533" s="3088"/>
    </row>
    <row r="534" spans="1:26">
      <c r="A534" s="3096"/>
      <c r="B534" s="3087"/>
      <c r="C534" s="3087"/>
      <c r="D534" s="3087"/>
      <c r="E534" s="3087"/>
      <c r="F534" s="3087"/>
      <c r="G534" s="3087"/>
      <c r="H534" s="3087"/>
      <c r="I534" s="3087"/>
      <c r="J534" s="3087"/>
      <c r="K534" s="3087"/>
      <c r="L534" s="3087"/>
      <c r="M534" s="3087"/>
      <c r="N534" s="3087"/>
      <c r="O534" s="3087"/>
      <c r="P534" s="3087"/>
      <c r="Q534" s="3087"/>
      <c r="R534" s="3087"/>
      <c r="S534" s="3087"/>
      <c r="T534" s="3087"/>
      <c r="U534" s="3087"/>
      <c r="V534" s="3087"/>
      <c r="W534" s="3087"/>
      <c r="X534" s="3087"/>
      <c r="Y534" s="3087"/>
      <c r="Z534" s="3088"/>
    </row>
    <row r="535" spans="1:26">
      <c r="A535" s="3096"/>
      <c r="B535" s="3087"/>
      <c r="C535" s="3087"/>
      <c r="D535" s="3087"/>
      <c r="E535" s="3087"/>
      <c r="F535" s="3087"/>
      <c r="G535" s="3087"/>
      <c r="H535" s="3087"/>
      <c r="I535" s="3087"/>
      <c r="J535" s="3087"/>
      <c r="K535" s="3087"/>
      <c r="L535" s="3087"/>
      <c r="M535" s="3087"/>
      <c r="N535" s="3087"/>
      <c r="O535" s="3087"/>
      <c r="P535" s="3087"/>
      <c r="Q535" s="3087"/>
      <c r="R535" s="3087"/>
      <c r="S535" s="3087"/>
      <c r="T535" s="3087"/>
      <c r="U535" s="3087"/>
      <c r="V535" s="3087"/>
      <c r="W535" s="3087"/>
      <c r="X535" s="3087"/>
      <c r="Y535" s="3087"/>
      <c r="Z535" s="3088"/>
    </row>
    <row r="536" spans="1:26">
      <c r="A536" s="3096"/>
      <c r="B536" s="3087"/>
      <c r="C536" s="3087"/>
      <c r="D536" s="3087"/>
      <c r="E536" s="3087"/>
      <c r="F536" s="3087"/>
      <c r="G536" s="3087"/>
      <c r="H536" s="3087"/>
      <c r="I536" s="3087"/>
      <c r="J536" s="3087"/>
      <c r="K536" s="3087"/>
      <c r="L536" s="3087"/>
      <c r="M536" s="3087"/>
      <c r="N536" s="3087"/>
      <c r="O536" s="3087"/>
      <c r="P536" s="3087"/>
      <c r="Q536" s="3087"/>
      <c r="R536" s="3087"/>
      <c r="S536" s="3087"/>
      <c r="T536" s="3087"/>
      <c r="U536" s="3087"/>
      <c r="V536" s="3087"/>
      <c r="W536" s="3087"/>
      <c r="X536" s="3087"/>
      <c r="Y536" s="3087"/>
      <c r="Z536" s="3088"/>
    </row>
    <row r="537" spans="1:26">
      <c r="A537" s="3096"/>
      <c r="B537" s="3087"/>
      <c r="C537" s="3087"/>
      <c r="D537" s="3087"/>
      <c r="E537" s="3087"/>
      <c r="F537" s="3087"/>
      <c r="G537" s="3087"/>
      <c r="H537" s="3087"/>
      <c r="I537" s="3087"/>
      <c r="J537" s="3087"/>
      <c r="K537" s="3087"/>
      <c r="L537" s="3087"/>
      <c r="M537" s="3087"/>
      <c r="N537" s="3087"/>
      <c r="O537" s="3087"/>
      <c r="P537" s="3087"/>
      <c r="Q537" s="3087"/>
      <c r="R537" s="3087"/>
      <c r="S537" s="3087"/>
      <c r="T537" s="3087"/>
      <c r="U537" s="3087"/>
      <c r="V537" s="3087"/>
      <c r="W537" s="3087"/>
      <c r="X537" s="3087"/>
      <c r="Y537" s="3087"/>
      <c r="Z537" s="3088"/>
    </row>
    <row r="538" spans="1:26">
      <c r="A538" s="3096"/>
      <c r="B538" s="3087"/>
      <c r="C538" s="3087"/>
      <c r="D538" s="3087"/>
      <c r="E538" s="3087"/>
      <c r="F538" s="3087"/>
      <c r="G538" s="3087"/>
      <c r="H538" s="3087"/>
      <c r="I538" s="3087"/>
      <c r="J538" s="3087"/>
      <c r="K538" s="3087"/>
      <c r="L538" s="3087"/>
      <c r="M538" s="3087"/>
      <c r="N538" s="3087"/>
      <c r="O538" s="3087"/>
      <c r="P538" s="3087"/>
      <c r="Q538" s="3087"/>
      <c r="R538" s="3087"/>
      <c r="S538" s="3087"/>
      <c r="T538" s="3087"/>
      <c r="U538" s="3087"/>
      <c r="V538" s="3087"/>
      <c r="W538" s="3087"/>
      <c r="X538" s="3087"/>
      <c r="Y538" s="3087"/>
      <c r="Z538" s="3088"/>
    </row>
    <row r="539" spans="1:26">
      <c r="A539" s="3096"/>
      <c r="B539" s="3087"/>
      <c r="C539" s="3087"/>
      <c r="D539" s="3087"/>
      <c r="E539" s="3087"/>
      <c r="F539" s="3087"/>
      <c r="G539" s="3087"/>
      <c r="H539" s="3087"/>
      <c r="I539" s="3087"/>
      <c r="J539" s="3087"/>
      <c r="K539" s="3087"/>
      <c r="L539" s="3087"/>
      <c r="M539" s="3087"/>
      <c r="N539" s="3087"/>
      <c r="O539" s="3087"/>
      <c r="P539" s="3087"/>
      <c r="Q539" s="3087"/>
      <c r="R539" s="3087"/>
      <c r="S539" s="3087"/>
      <c r="T539" s="3087"/>
      <c r="U539" s="3087"/>
      <c r="V539" s="3087"/>
      <c r="W539" s="3087"/>
      <c r="X539" s="3087"/>
      <c r="Y539" s="3087"/>
      <c r="Z539" s="3088"/>
    </row>
    <row r="540" spans="1:26">
      <c r="A540" s="3096"/>
      <c r="B540" s="3087"/>
      <c r="C540" s="3087"/>
      <c r="D540" s="3087"/>
      <c r="E540" s="3087"/>
      <c r="F540" s="3087"/>
      <c r="G540" s="3087"/>
      <c r="H540" s="3087"/>
      <c r="I540" s="3087"/>
      <c r="J540" s="3087"/>
      <c r="K540" s="3087"/>
      <c r="L540" s="3087"/>
      <c r="M540" s="3087"/>
      <c r="N540" s="3087"/>
      <c r="O540" s="3087"/>
      <c r="P540" s="3087"/>
      <c r="Q540" s="3087"/>
      <c r="R540" s="3087"/>
      <c r="S540" s="3087"/>
      <c r="T540" s="3087"/>
      <c r="U540" s="3087"/>
      <c r="V540" s="3087"/>
      <c r="W540" s="3087"/>
      <c r="X540" s="3087"/>
      <c r="Y540" s="3087"/>
      <c r="Z540" s="3088"/>
    </row>
    <row r="541" spans="1:26">
      <c r="A541" s="3096"/>
      <c r="B541" s="3087"/>
      <c r="C541" s="3087"/>
      <c r="D541" s="3087"/>
      <c r="E541" s="3087"/>
      <c r="F541" s="3087"/>
      <c r="G541" s="3087"/>
      <c r="H541" s="3087"/>
      <c r="I541" s="3087"/>
      <c r="J541" s="3087"/>
      <c r="K541" s="3087"/>
      <c r="L541" s="3087"/>
      <c r="M541" s="3087"/>
      <c r="N541" s="3087"/>
      <c r="O541" s="3087"/>
      <c r="P541" s="3087"/>
      <c r="Q541" s="3087"/>
      <c r="R541" s="3087"/>
      <c r="S541" s="3087"/>
      <c r="T541" s="3087"/>
      <c r="U541" s="3087"/>
      <c r="V541" s="3087"/>
      <c r="W541" s="3087"/>
      <c r="X541" s="3087"/>
      <c r="Y541" s="3087"/>
      <c r="Z541" s="3088"/>
    </row>
    <row r="542" spans="1:26">
      <c r="A542" s="3096"/>
      <c r="B542" s="3087"/>
      <c r="C542" s="3087"/>
      <c r="D542" s="3087"/>
      <c r="E542" s="3087"/>
      <c r="F542" s="3087"/>
      <c r="G542" s="3087"/>
      <c r="H542" s="3087"/>
      <c r="I542" s="3087"/>
      <c r="J542" s="3087"/>
      <c r="K542" s="3087"/>
      <c r="L542" s="3087"/>
      <c r="M542" s="3087"/>
      <c r="N542" s="3087"/>
      <c r="O542" s="3087"/>
      <c r="P542" s="3087"/>
      <c r="Q542" s="3087"/>
      <c r="R542" s="3087"/>
      <c r="S542" s="3087"/>
      <c r="T542" s="3087"/>
      <c r="U542" s="3087"/>
      <c r="V542" s="3087"/>
      <c r="W542" s="3087"/>
      <c r="X542" s="3087"/>
      <c r="Y542" s="3087"/>
      <c r="Z542" s="3088"/>
    </row>
    <row r="543" spans="1:26">
      <c r="A543" s="3096"/>
      <c r="B543" s="3087"/>
      <c r="C543" s="3087"/>
      <c r="D543" s="3087"/>
      <c r="E543" s="3087"/>
      <c r="F543" s="3087"/>
      <c r="G543" s="3087"/>
      <c r="H543" s="3087"/>
      <c r="I543" s="3087"/>
      <c r="J543" s="3087"/>
      <c r="K543" s="3087"/>
      <c r="L543" s="3087"/>
      <c r="M543" s="3087"/>
      <c r="N543" s="3087"/>
      <c r="O543" s="3087"/>
      <c r="P543" s="3087"/>
      <c r="Q543" s="3087"/>
      <c r="R543" s="3087"/>
      <c r="S543" s="3087"/>
      <c r="T543" s="3087"/>
      <c r="U543" s="3087"/>
      <c r="V543" s="3087"/>
      <c r="W543" s="3087"/>
      <c r="X543" s="3087"/>
      <c r="Y543" s="3087"/>
      <c r="Z543" s="3088"/>
    </row>
    <row r="544" spans="1:26">
      <c r="A544" s="3096"/>
      <c r="B544" s="3087"/>
      <c r="C544" s="3087"/>
      <c r="D544" s="3087"/>
      <c r="E544" s="3087"/>
      <c r="F544" s="3087"/>
      <c r="G544" s="3087"/>
      <c r="H544" s="3087"/>
      <c r="I544" s="3087"/>
      <c r="J544" s="3087"/>
      <c r="K544" s="3087"/>
      <c r="L544" s="3087"/>
      <c r="M544" s="3087"/>
      <c r="N544" s="3087"/>
      <c r="O544" s="3087"/>
      <c r="P544" s="3087"/>
      <c r="Q544" s="3087"/>
      <c r="R544" s="3087"/>
      <c r="S544" s="3087"/>
      <c r="T544" s="3087"/>
      <c r="U544" s="3087"/>
      <c r="V544" s="3087"/>
      <c r="W544" s="3087"/>
      <c r="X544" s="3087"/>
      <c r="Y544" s="3087"/>
      <c r="Z544" s="3088"/>
    </row>
    <row r="545" spans="1:26">
      <c r="A545" s="3096"/>
      <c r="B545" s="3087"/>
      <c r="C545" s="3087"/>
      <c r="D545" s="3087"/>
      <c r="E545" s="3087"/>
      <c r="F545" s="3087"/>
      <c r="G545" s="3087"/>
      <c r="H545" s="3087"/>
      <c r="I545" s="3087"/>
      <c r="J545" s="3087"/>
      <c r="K545" s="3087"/>
      <c r="L545" s="3087"/>
      <c r="M545" s="3087"/>
      <c r="N545" s="3087"/>
      <c r="O545" s="3087"/>
      <c r="P545" s="3087"/>
      <c r="Q545" s="3087"/>
      <c r="R545" s="3087"/>
      <c r="S545" s="3087"/>
      <c r="T545" s="3087"/>
      <c r="U545" s="3087"/>
      <c r="V545" s="3087"/>
      <c r="W545" s="3087"/>
      <c r="X545" s="3087"/>
      <c r="Y545" s="3087"/>
      <c r="Z545" s="3088"/>
    </row>
    <row r="546" spans="1:26">
      <c r="A546" s="3096"/>
      <c r="B546" s="3087"/>
      <c r="C546" s="3087"/>
      <c r="D546" s="3087"/>
      <c r="E546" s="3087"/>
      <c r="F546" s="3087"/>
      <c r="G546" s="3087"/>
      <c r="H546" s="3087"/>
      <c r="I546" s="3087"/>
      <c r="J546" s="3087"/>
      <c r="K546" s="3087"/>
      <c r="L546" s="3087"/>
      <c r="M546" s="3087"/>
      <c r="N546" s="3087"/>
      <c r="O546" s="3087"/>
      <c r="P546" s="3087"/>
      <c r="Q546" s="3087"/>
      <c r="R546" s="3087"/>
      <c r="S546" s="3087"/>
      <c r="T546" s="3087"/>
      <c r="U546" s="3087"/>
      <c r="V546" s="3087"/>
      <c r="W546" s="3087"/>
      <c r="X546" s="3087"/>
      <c r="Y546" s="3087"/>
      <c r="Z546" s="3088"/>
    </row>
    <row r="547" spans="1:26">
      <c r="A547" s="3096"/>
      <c r="B547" s="3087"/>
      <c r="C547" s="3087"/>
      <c r="D547" s="3087"/>
      <c r="E547" s="3087"/>
      <c r="F547" s="3087"/>
      <c r="G547" s="3087"/>
      <c r="H547" s="3087"/>
      <c r="I547" s="3087"/>
      <c r="J547" s="3087"/>
      <c r="K547" s="3087"/>
      <c r="L547" s="3087"/>
      <c r="M547" s="3087"/>
      <c r="N547" s="3087"/>
      <c r="O547" s="3087"/>
      <c r="P547" s="3087"/>
      <c r="Q547" s="3087"/>
      <c r="R547" s="3087"/>
      <c r="S547" s="3087"/>
      <c r="T547" s="3087"/>
      <c r="U547" s="3087"/>
      <c r="V547" s="3087"/>
      <c r="W547" s="3087"/>
      <c r="X547" s="3087"/>
      <c r="Y547" s="3087"/>
      <c r="Z547" s="3088"/>
    </row>
    <row r="548" spans="1:26">
      <c r="A548" s="3096"/>
      <c r="B548" s="3087"/>
      <c r="C548" s="3087"/>
      <c r="D548" s="3087"/>
      <c r="E548" s="3087"/>
      <c r="F548" s="3087"/>
      <c r="G548" s="3087"/>
      <c r="H548" s="3087"/>
      <c r="I548" s="3087"/>
      <c r="J548" s="3087"/>
      <c r="K548" s="3087"/>
      <c r="L548" s="3087"/>
      <c r="M548" s="3087"/>
      <c r="N548" s="3087"/>
      <c r="O548" s="3087"/>
      <c r="P548" s="3087"/>
      <c r="Q548" s="3087"/>
      <c r="R548" s="3087"/>
      <c r="S548" s="3087"/>
      <c r="T548" s="3087"/>
      <c r="U548" s="3087"/>
      <c r="V548" s="3087"/>
      <c r="W548" s="3087"/>
      <c r="X548" s="3087"/>
      <c r="Y548" s="3087"/>
      <c r="Z548" s="3088"/>
    </row>
    <row r="549" spans="1:26">
      <c r="A549" s="3096"/>
      <c r="B549" s="3087"/>
      <c r="C549" s="3087"/>
      <c r="D549" s="3087"/>
      <c r="E549" s="3087"/>
      <c r="F549" s="3087"/>
      <c r="G549" s="3087"/>
      <c r="H549" s="3087"/>
      <c r="I549" s="3087"/>
      <c r="J549" s="3087"/>
      <c r="K549" s="3087"/>
      <c r="L549" s="3087"/>
      <c r="M549" s="3087"/>
      <c r="N549" s="3087"/>
      <c r="O549" s="3087"/>
      <c r="P549" s="3087"/>
      <c r="Q549" s="3087"/>
      <c r="R549" s="3087"/>
      <c r="S549" s="3087"/>
      <c r="T549" s="3087"/>
      <c r="U549" s="3087"/>
      <c r="V549" s="3087"/>
      <c r="W549" s="3087"/>
      <c r="X549" s="3087"/>
      <c r="Y549" s="3087"/>
      <c r="Z549" s="3088"/>
    </row>
    <row r="550" spans="1:26">
      <c r="A550" s="3096"/>
      <c r="B550" s="3087"/>
      <c r="C550" s="3087"/>
      <c r="D550" s="3087"/>
      <c r="E550" s="3087"/>
      <c r="F550" s="3087"/>
      <c r="G550" s="3087"/>
      <c r="H550" s="3087"/>
      <c r="I550" s="3087"/>
      <c r="J550" s="3087"/>
      <c r="K550" s="3087"/>
      <c r="L550" s="3087"/>
      <c r="M550" s="3087"/>
      <c r="N550" s="3087"/>
      <c r="O550" s="3087"/>
      <c r="P550" s="3087"/>
      <c r="Q550" s="3087"/>
      <c r="R550" s="3087"/>
      <c r="S550" s="3087"/>
      <c r="T550" s="3087"/>
      <c r="U550" s="3087"/>
      <c r="V550" s="3087"/>
      <c r="W550" s="3087"/>
      <c r="X550" s="3087"/>
      <c r="Y550" s="3087"/>
      <c r="Z550" s="3088"/>
    </row>
    <row r="551" spans="1:26">
      <c r="A551" s="3096"/>
      <c r="B551" s="3087"/>
      <c r="C551" s="3087"/>
      <c r="D551" s="3087"/>
      <c r="E551" s="3087"/>
      <c r="F551" s="3087"/>
      <c r="G551" s="3087"/>
      <c r="H551" s="3087"/>
      <c r="I551" s="3087"/>
      <c r="J551" s="3087"/>
      <c r="K551" s="3087"/>
      <c r="L551" s="3087"/>
      <c r="M551" s="3087"/>
      <c r="N551" s="3087"/>
      <c r="O551" s="3087"/>
      <c r="P551" s="3087"/>
      <c r="Q551" s="3087"/>
      <c r="R551" s="3087"/>
      <c r="S551" s="3087"/>
      <c r="T551" s="3087"/>
      <c r="U551" s="3087"/>
      <c r="V551" s="3087"/>
      <c r="W551" s="3087"/>
      <c r="X551" s="3087"/>
      <c r="Y551" s="3087"/>
      <c r="Z551" s="3088"/>
    </row>
    <row r="552" spans="1:26">
      <c r="A552" s="3096"/>
      <c r="B552" s="3087"/>
      <c r="C552" s="3087"/>
      <c r="D552" s="3087"/>
      <c r="E552" s="3087"/>
      <c r="F552" s="3087"/>
      <c r="G552" s="3087"/>
      <c r="H552" s="3087"/>
      <c r="I552" s="3087"/>
      <c r="J552" s="3087"/>
      <c r="K552" s="3087"/>
      <c r="L552" s="3087"/>
      <c r="M552" s="3087"/>
      <c r="N552" s="3087"/>
      <c r="O552" s="3087"/>
      <c r="P552" s="3087"/>
      <c r="Q552" s="3087"/>
      <c r="R552" s="3087"/>
      <c r="S552" s="3087"/>
      <c r="T552" s="3087"/>
      <c r="U552" s="3087"/>
      <c r="V552" s="3087"/>
      <c r="W552" s="3087"/>
      <c r="X552" s="3087"/>
      <c r="Y552" s="3087"/>
      <c r="Z552" s="3088"/>
    </row>
    <row r="553" spans="1:26">
      <c r="A553" s="3096"/>
      <c r="B553" s="3087"/>
      <c r="C553" s="3087"/>
      <c r="D553" s="3087"/>
      <c r="E553" s="3087"/>
      <c r="F553" s="3087"/>
      <c r="G553" s="3087"/>
      <c r="H553" s="3087"/>
      <c r="I553" s="3087"/>
      <c r="J553" s="3087"/>
      <c r="K553" s="3087"/>
      <c r="L553" s="3087"/>
      <c r="M553" s="3087"/>
      <c r="N553" s="3087"/>
      <c r="O553" s="3087"/>
      <c r="P553" s="3087"/>
      <c r="Q553" s="3087"/>
      <c r="R553" s="3087"/>
      <c r="S553" s="3087"/>
      <c r="T553" s="3087"/>
      <c r="U553" s="3087"/>
      <c r="V553" s="3087"/>
      <c r="W553" s="3087"/>
      <c r="X553" s="3087"/>
      <c r="Y553" s="3087"/>
      <c r="Z553" s="3088"/>
    </row>
    <row r="554" spans="1:26">
      <c r="A554" s="3096"/>
      <c r="B554" s="3087"/>
      <c r="C554" s="3087"/>
      <c r="D554" s="3087"/>
      <c r="E554" s="3087"/>
      <c r="F554" s="3087"/>
      <c r="G554" s="3087"/>
      <c r="H554" s="3087"/>
      <c r="I554" s="3087"/>
      <c r="J554" s="3087"/>
      <c r="K554" s="3087"/>
      <c r="L554" s="3087"/>
      <c r="M554" s="3087"/>
      <c r="N554" s="3087"/>
      <c r="O554" s="3087"/>
      <c r="P554" s="3087"/>
      <c r="Q554" s="3087"/>
      <c r="R554" s="3087"/>
      <c r="S554" s="3087"/>
      <c r="T554" s="3087"/>
      <c r="U554" s="3087"/>
      <c r="V554" s="3087"/>
      <c r="W554" s="3087"/>
      <c r="X554" s="3087"/>
      <c r="Y554" s="3087"/>
      <c r="Z554" s="3088"/>
    </row>
    <row r="555" spans="1:26">
      <c r="A555" s="3096"/>
      <c r="B555" s="3087"/>
      <c r="C555" s="3087"/>
      <c r="D555" s="3087"/>
      <c r="E555" s="3087"/>
      <c r="F555" s="3087"/>
      <c r="G555" s="3087"/>
      <c r="H555" s="3087"/>
      <c r="I555" s="3087"/>
      <c r="J555" s="3087"/>
      <c r="K555" s="3087"/>
      <c r="L555" s="3087"/>
      <c r="M555" s="3087"/>
      <c r="N555" s="3087"/>
      <c r="O555" s="3087"/>
      <c r="P555" s="3087"/>
      <c r="Q555" s="3087"/>
      <c r="R555" s="3087"/>
      <c r="S555" s="3087"/>
      <c r="T555" s="3087"/>
      <c r="U555" s="3087"/>
      <c r="V555" s="3087"/>
      <c r="W555" s="3087"/>
      <c r="X555" s="3087"/>
      <c r="Y555" s="3087"/>
      <c r="Z555" s="3088"/>
    </row>
    <row r="556" spans="1:26">
      <c r="A556" s="3096"/>
      <c r="B556" s="3087"/>
      <c r="C556" s="3087"/>
      <c r="D556" s="3087"/>
      <c r="E556" s="3087"/>
      <c r="F556" s="3087"/>
      <c r="G556" s="3087"/>
      <c r="H556" s="3087"/>
      <c r="I556" s="3087"/>
      <c r="J556" s="3087"/>
      <c r="K556" s="3087"/>
      <c r="L556" s="3087"/>
      <c r="M556" s="3087"/>
      <c r="N556" s="3087"/>
      <c r="O556" s="3087"/>
      <c r="P556" s="3087"/>
      <c r="Q556" s="3087"/>
      <c r="R556" s="3087"/>
      <c r="S556" s="3087"/>
      <c r="T556" s="3087"/>
      <c r="U556" s="3087"/>
      <c r="V556" s="3087"/>
      <c r="W556" s="3087"/>
      <c r="X556" s="3087"/>
      <c r="Y556" s="3087"/>
      <c r="Z556" s="3088"/>
    </row>
    <row r="557" spans="1:26">
      <c r="A557" s="3096"/>
      <c r="B557" s="3087"/>
      <c r="C557" s="3087"/>
      <c r="D557" s="3087"/>
      <c r="E557" s="3087"/>
      <c r="F557" s="3087"/>
      <c r="G557" s="3087"/>
      <c r="H557" s="3087"/>
      <c r="I557" s="3087"/>
      <c r="J557" s="3087"/>
      <c r="K557" s="3087"/>
      <c r="L557" s="3087"/>
      <c r="M557" s="3087"/>
      <c r="N557" s="3087"/>
      <c r="O557" s="3087"/>
      <c r="P557" s="3087"/>
      <c r="Q557" s="3087"/>
      <c r="R557" s="3087"/>
      <c r="S557" s="3087"/>
      <c r="T557" s="3087"/>
      <c r="U557" s="3087"/>
      <c r="V557" s="3087"/>
      <c r="W557" s="3087"/>
      <c r="X557" s="3087"/>
      <c r="Y557" s="3087"/>
      <c r="Z557" s="3088"/>
    </row>
    <row r="558" spans="1:26">
      <c r="A558" s="3096"/>
      <c r="B558" s="3087"/>
      <c r="C558" s="3087"/>
      <c r="D558" s="3087"/>
      <c r="E558" s="3087"/>
      <c r="F558" s="3087"/>
      <c r="G558" s="3087"/>
      <c r="H558" s="3087"/>
      <c r="I558" s="3087"/>
      <c r="J558" s="3087"/>
      <c r="K558" s="3087"/>
      <c r="L558" s="3087"/>
      <c r="M558" s="3087"/>
      <c r="N558" s="3087"/>
      <c r="O558" s="3087"/>
      <c r="P558" s="3087"/>
      <c r="Q558" s="3087"/>
      <c r="R558" s="3087"/>
      <c r="S558" s="3087"/>
      <c r="T558" s="3087"/>
      <c r="U558" s="3087"/>
      <c r="V558" s="3087"/>
      <c r="W558" s="3087"/>
      <c r="X558" s="3087"/>
      <c r="Y558" s="3087"/>
      <c r="Z558" s="3088"/>
    </row>
    <row r="559" spans="1:26">
      <c r="A559" s="3096"/>
      <c r="B559" s="3087"/>
      <c r="C559" s="3087"/>
      <c r="D559" s="3087"/>
      <c r="E559" s="3087"/>
      <c r="F559" s="3087"/>
      <c r="G559" s="3087"/>
      <c r="H559" s="3087"/>
      <c r="I559" s="3087"/>
      <c r="J559" s="3087"/>
      <c r="K559" s="3087"/>
      <c r="L559" s="3087"/>
      <c r="M559" s="3087"/>
      <c r="N559" s="3087"/>
      <c r="O559" s="3087"/>
      <c r="P559" s="3087"/>
      <c r="Q559" s="3087"/>
      <c r="R559" s="3087"/>
      <c r="S559" s="3087"/>
      <c r="T559" s="3087"/>
      <c r="U559" s="3087"/>
      <c r="V559" s="3087"/>
      <c r="W559" s="3087"/>
      <c r="X559" s="3087"/>
      <c r="Y559" s="3087"/>
      <c r="Z559" s="3088"/>
    </row>
    <row r="560" spans="1:26">
      <c r="A560" s="3096"/>
      <c r="B560" s="3087"/>
      <c r="C560" s="3087"/>
      <c r="D560" s="3087"/>
      <c r="E560" s="3087"/>
      <c r="F560" s="3087"/>
      <c r="G560" s="3087"/>
      <c r="H560" s="3087"/>
      <c r="I560" s="3087"/>
      <c r="J560" s="3087"/>
      <c r="K560" s="3087"/>
      <c r="L560" s="3087"/>
      <c r="M560" s="3087"/>
      <c r="N560" s="3087"/>
      <c r="O560" s="3087"/>
      <c r="P560" s="3087"/>
      <c r="Q560" s="3087"/>
      <c r="R560" s="3087"/>
      <c r="S560" s="3087"/>
      <c r="T560" s="3087"/>
      <c r="U560" s="3087"/>
      <c r="V560" s="3087"/>
      <c r="W560" s="3087"/>
      <c r="X560" s="3087"/>
      <c r="Y560" s="3087"/>
      <c r="Z560" s="3088"/>
    </row>
    <row r="561" spans="1:26">
      <c r="A561" s="3096"/>
      <c r="B561" s="3087"/>
      <c r="C561" s="3087"/>
      <c r="D561" s="3087"/>
      <c r="E561" s="3087"/>
      <c r="F561" s="3087"/>
      <c r="G561" s="3087"/>
      <c r="H561" s="3087"/>
      <c r="I561" s="3087"/>
      <c r="J561" s="3087"/>
      <c r="K561" s="3087"/>
      <c r="L561" s="3087"/>
      <c r="M561" s="3087"/>
      <c r="N561" s="3087"/>
      <c r="O561" s="3087"/>
      <c r="P561" s="3087"/>
      <c r="Q561" s="3087"/>
      <c r="R561" s="3087"/>
      <c r="S561" s="3087"/>
      <c r="T561" s="3087"/>
      <c r="U561" s="3087"/>
      <c r="V561" s="3087"/>
      <c r="W561" s="3087"/>
      <c r="X561" s="3087"/>
      <c r="Y561" s="3087"/>
      <c r="Z561" s="3088"/>
    </row>
    <row r="562" spans="1:26">
      <c r="A562" s="3096"/>
      <c r="B562" s="3087"/>
      <c r="C562" s="3087"/>
      <c r="D562" s="3087"/>
      <c r="E562" s="3087"/>
      <c r="F562" s="3087"/>
      <c r="G562" s="3087"/>
      <c r="H562" s="3087"/>
      <c r="I562" s="3087"/>
      <c r="J562" s="3087"/>
      <c r="K562" s="3087"/>
      <c r="L562" s="3087"/>
      <c r="M562" s="3087"/>
      <c r="N562" s="3087"/>
      <c r="O562" s="3087"/>
      <c r="P562" s="3087"/>
      <c r="Q562" s="3087"/>
      <c r="R562" s="3087"/>
      <c r="S562" s="3087"/>
      <c r="T562" s="3087"/>
      <c r="U562" s="3087"/>
      <c r="V562" s="3087"/>
      <c r="W562" s="3087"/>
      <c r="X562" s="3087"/>
      <c r="Y562" s="3087"/>
      <c r="Z562" s="3088"/>
    </row>
    <row r="563" spans="1:26">
      <c r="A563" s="3096"/>
      <c r="B563" s="3087"/>
      <c r="C563" s="3087"/>
      <c r="D563" s="3087"/>
      <c r="E563" s="3087"/>
      <c r="F563" s="3087"/>
      <c r="G563" s="3087"/>
      <c r="H563" s="3087"/>
      <c r="I563" s="3087"/>
      <c r="J563" s="3087"/>
      <c r="K563" s="3087"/>
      <c r="L563" s="3087"/>
      <c r="M563" s="3087"/>
      <c r="N563" s="3087"/>
      <c r="O563" s="3087"/>
      <c r="P563" s="3087"/>
      <c r="Q563" s="3087"/>
      <c r="R563" s="3087"/>
      <c r="S563" s="3087"/>
      <c r="T563" s="3087"/>
      <c r="U563" s="3087"/>
      <c r="V563" s="3087"/>
      <c r="W563" s="3087"/>
      <c r="X563" s="3087"/>
      <c r="Y563" s="3087"/>
      <c r="Z563" s="3088"/>
    </row>
    <row r="564" spans="1:26">
      <c r="A564" s="3096"/>
      <c r="B564" s="3087"/>
      <c r="C564" s="3087"/>
      <c r="D564" s="3087"/>
      <c r="E564" s="3087"/>
      <c r="F564" s="3087"/>
      <c r="G564" s="3087"/>
      <c r="H564" s="3087"/>
      <c r="I564" s="3087"/>
      <c r="J564" s="3087"/>
      <c r="K564" s="3087"/>
      <c r="L564" s="3087"/>
      <c r="M564" s="3087"/>
      <c r="N564" s="3087"/>
      <c r="O564" s="3087"/>
      <c r="P564" s="3087"/>
      <c r="Q564" s="3087"/>
      <c r="R564" s="3087"/>
      <c r="S564" s="3087"/>
      <c r="T564" s="3087"/>
      <c r="U564" s="3087"/>
      <c r="V564" s="3087"/>
      <c r="W564" s="3087"/>
      <c r="X564" s="3087"/>
      <c r="Y564" s="3087"/>
      <c r="Z564" s="3088"/>
    </row>
    <row r="565" spans="1:26">
      <c r="A565" s="3096"/>
      <c r="B565" s="3087"/>
      <c r="C565" s="3087"/>
      <c r="D565" s="3087"/>
      <c r="E565" s="3087"/>
      <c r="F565" s="3087"/>
      <c r="G565" s="3087"/>
      <c r="H565" s="3087"/>
      <c r="I565" s="3087"/>
      <c r="J565" s="3087"/>
      <c r="K565" s="3087"/>
      <c r="L565" s="3087"/>
      <c r="M565" s="3087"/>
      <c r="N565" s="3087"/>
      <c r="O565" s="3087"/>
      <c r="P565" s="3087"/>
      <c r="Q565" s="3087"/>
      <c r="R565" s="3087"/>
      <c r="S565" s="3087"/>
      <c r="T565" s="3087"/>
      <c r="U565" s="3087"/>
      <c r="V565" s="3087"/>
      <c r="W565" s="3087"/>
      <c r="X565" s="3087"/>
      <c r="Y565" s="3087"/>
      <c r="Z565" s="3088"/>
    </row>
    <row r="566" spans="1:26">
      <c r="A566" s="3096"/>
      <c r="B566" s="3087"/>
      <c r="C566" s="3087"/>
      <c r="D566" s="3087"/>
      <c r="E566" s="3087"/>
      <c r="F566" s="3087"/>
      <c r="G566" s="3087"/>
      <c r="H566" s="3087"/>
      <c r="I566" s="3087"/>
      <c r="J566" s="3087"/>
      <c r="K566" s="3087"/>
      <c r="L566" s="3087"/>
      <c r="M566" s="3087"/>
      <c r="N566" s="3087"/>
      <c r="O566" s="3087"/>
      <c r="P566" s="3087"/>
      <c r="Q566" s="3087"/>
      <c r="R566" s="3087"/>
      <c r="S566" s="3087"/>
      <c r="T566" s="3087"/>
      <c r="U566" s="3087"/>
      <c r="V566" s="3087"/>
      <c r="W566" s="3087"/>
      <c r="X566" s="3087"/>
      <c r="Y566" s="3087"/>
      <c r="Z566" s="3088"/>
    </row>
    <row r="567" spans="1:26">
      <c r="A567" s="3096"/>
      <c r="B567" s="3087"/>
      <c r="C567" s="3087"/>
      <c r="D567" s="3087"/>
      <c r="E567" s="3087"/>
      <c r="F567" s="3087"/>
      <c r="G567" s="3087"/>
      <c r="H567" s="3087"/>
      <c r="I567" s="3087"/>
      <c r="J567" s="3087"/>
      <c r="K567" s="3087"/>
      <c r="L567" s="3087"/>
      <c r="M567" s="3087"/>
      <c r="N567" s="3087"/>
      <c r="O567" s="3087"/>
      <c r="P567" s="3087"/>
      <c r="Q567" s="3087"/>
      <c r="R567" s="3087"/>
      <c r="S567" s="3087"/>
      <c r="T567" s="3087"/>
      <c r="U567" s="3087"/>
      <c r="V567" s="3087"/>
      <c r="W567" s="3087"/>
      <c r="X567" s="3087"/>
      <c r="Y567" s="3087"/>
      <c r="Z567" s="3088"/>
    </row>
    <row r="568" spans="1:26">
      <c r="A568" s="3096"/>
      <c r="B568" s="3087"/>
      <c r="C568" s="3087"/>
      <c r="D568" s="3087"/>
      <c r="E568" s="3087"/>
      <c r="F568" s="3087"/>
      <c r="G568" s="3087"/>
      <c r="H568" s="3087"/>
      <c r="I568" s="3087"/>
      <c r="J568" s="3087"/>
      <c r="K568" s="3087"/>
      <c r="L568" s="3087"/>
      <c r="M568" s="3087"/>
      <c r="N568" s="3087"/>
      <c r="O568" s="3087"/>
      <c r="P568" s="3087"/>
      <c r="Q568" s="3087"/>
      <c r="R568" s="3087"/>
      <c r="S568" s="3087"/>
      <c r="T568" s="3087"/>
      <c r="U568" s="3087"/>
      <c r="V568" s="3087"/>
      <c r="W568" s="3087"/>
      <c r="X568" s="3087"/>
      <c r="Y568" s="3087"/>
      <c r="Z568" s="3088"/>
    </row>
    <row r="569" spans="1:26">
      <c r="A569" s="3096"/>
      <c r="B569" s="3087"/>
      <c r="C569" s="3087"/>
      <c r="D569" s="3087"/>
      <c r="E569" s="3087"/>
      <c r="F569" s="3087"/>
      <c r="G569" s="3087"/>
      <c r="H569" s="3087"/>
      <c r="I569" s="3087"/>
      <c r="J569" s="3087"/>
      <c r="K569" s="3087"/>
      <c r="L569" s="3087"/>
      <c r="M569" s="3087"/>
      <c r="N569" s="3087"/>
      <c r="O569" s="3087"/>
      <c r="P569" s="3087"/>
      <c r="Q569" s="3087"/>
      <c r="R569" s="3087"/>
      <c r="S569" s="3087"/>
      <c r="T569" s="3087"/>
      <c r="U569" s="3087"/>
      <c r="V569" s="3087"/>
      <c r="W569" s="3087"/>
      <c r="X569" s="3087"/>
      <c r="Y569" s="3087"/>
      <c r="Z569" s="3088"/>
    </row>
    <row r="570" spans="1:26">
      <c r="A570" s="3096"/>
      <c r="B570" s="3087"/>
      <c r="C570" s="3087"/>
      <c r="D570" s="3087"/>
      <c r="E570" s="3087"/>
      <c r="F570" s="3087"/>
      <c r="G570" s="3087"/>
      <c r="H570" s="3087"/>
      <c r="I570" s="3087"/>
      <c r="J570" s="3087"/>
      <c r="K570" s="3087"/>
      <c r="L570" s="3087"/>
      <c r="M570" s="3087"/>
      <c r="N570" s="3087"/>
      <c r="O570" s="3087"/>
      <c r="P570" s="3087"/>
      <c r="Q570" s="3087"/>
      <c r="R570" s="3087"/>
      <c r="S570" s="3087"/>
      <c r="T570" s="3087"/>
      <c r="U570" s="3087"/>
      <c r="V570" s="3087"/>
      <c r="W570" s="3087"/>
      <c r="X570" s="3087"/>
      <c r="Y570" s="3087"/>
      <c r="Z570" s="3088"/>
    </row>
    <row r="571" spans="1:26">
      <c r="A571" s="3096"/>
      <c r="B571" s="3087"/>
      <c r="C571" s="3087"/>
      <c r="D571" s="3087"/>
      <c r="E571" s="3087"/>
      <c r="F571" s="3087"/>
      <c r="G571" s="3087"/>
      <c r="H571" s="3087"/>
      <c r="I571" s="3087"/>
      <c r="J571" s="3087"/>
      <c r="K571" s="3087"/>
      <c r="L571" s="3087"/>
      <c r="M571" s="3087"/>
      <c r="N571" s="3087"/>
      <c r="O571" s="3087"/>
      <c r="P571" s="3087"/>
      <c r="Q571" s="3087"/>
      <c r="R571" s="3087"/>
      <c r="S571" s="3087"/>
      <c r="T571" s="3087"/>
      <c r="U571" s="3087"/>
      <c r="V571" s="3087"/>
      <c r="W571" s="3087"/>
      <c r="X571" s="3087"/>
      <c r="Y571" s="3087"/>
      <c r="Z571" s="3088"/>
    </row>
    <row r="572" spans="1:26">
      <c r="A572" s="3096"/>
      <c r="B572" s="3087"/>
      <c r="C572" s="3087"/>
      <c r="D572" s="3087"/>
      <c r="E572" s="3087"/>
      <c r="F572" s="3087"/>
      <c r="G572" s="3087"/>
      <c r="H572" s="3087"/>
      <c r="I572" s="3087"/>
      <c r="J572" s="3087"/>
      <c r="K572" s="3087"/>
      <c r="L572" s="3087"/>
      <c r="M572" s="3087"/>
      <c r="N572" s="3087"/>
      <c r="O572" s="3087"/>
      <c r="P572" s="3087"/>
      <c r="Q572" s="3087"/>
      <c r="R572" s="3087"/>
      <c r="S572" s="3087"/>
      <c r="T572" s="3087"/>
      <c r="U572" s="3087"/>
      <c r="V572" s="3087"/>
      <c r="W572" s="3087"/>
      <c r="X572" s="3087"/>
      <c r="Y572" s="3087"/>
      <c r="Z572" s="3088"/>
    </row>
    <row r="573" spans="1:26">
      <c r="A573" s="3096"/>
      <c r="B573" s="3087"/>
      <c r="C573" s="3087"/>
      <c r="D573" s="3087"/>
      <c r="E573" s="3087"/>
      <c r="F573" s="3087"/>
      <c r="G573" s="3087"/>
      <c r="H573" s="3087"/>
      <c r="I573" s="3087"/>
      <c r="J573" s="3087"/>
      <c r="K573" s="3087"/>
      <c r="L573" s="3087"/>
      <c r="M573" s="3087"/>
      <c r="N573" s="3087"/>
      <c r="O573" s="3087"/>
      <c r="P573" s="3087"/>
      <c r="Q573" s="3087"/>
      <c r="R573" s="3087"/>
      <c r="S573" s="3087"/>
      <c r="T573" s="3087"/>
      <c r="U573" s="3087"/>
      <c r="V573" s="3087"/>
      <c r="W573" s="3087"/>
      <c r="X573" s="3087"/>
      <c r="Y573" s="3087"/>
      <c r="Z573" s="3088"/>
    </row>
    <row r="574" spans="1:26">
      <c r="A574" s="3096"/>
      <c r="B574" s="3087"/>
      <c r="C574" s="3087"/>
      <c r="D574" s="3087"/>
      <c r="E574" s="3087"/>
      <c r="F574" s="3087"/>
      <c r="G574" s="3087"/>
      <c r="H574" s="3087"/>
      <c r="I574" s="3087"/>
      <c r="J574" s="3087"/>
      <c r="K574" s="3087"/>
      <c r="L574" s="3087"/>
      <c r="M574" s="3087"/>
      <c r="N574" s="3087"/>
      <c r="O574" s="3087"/>
      <c r="P574" s="3087"/>
      <c r="Q574" s="3087"/>
      <c r="R574" s="3087"/>
      <c r="S574" s="3087"/>
      <c r="T574" s="3087"/>
      <c r="U574" s="3087"/>
      <c r="V574" s="3087"/>
      <c r="W574" s="3087"/>
      <c r="X574" s="3087"/>
      <c r="Y574" s="3087"/>
      <c r="Z574" s="3088"/>
    </row>
    <row r="575" spans="1:26">
      <c r="A575" s="3096"/>
      <c r="B575" s="3087"/>
      <c r="C575" s="3087"/>
      <c r="D575" s="3087"/>
      <c r="E575" s="3087"/>
      <c r="F575" s="3087"/>
      <c r="G575" s="3087"/>
      <c r="H575" s="3087"/>
      <c r="I575" s="3087"/>
      <c r="J575" s="3087"/>
      <c r="K575" s="3087"/>
      <c r="L575" s="3087"/>
      <c r="M575" s="3087"/>
      <c r="N575" s="3087"/>
      <c r="O575" s="3087"/>
      <c r="P575" s="3087"/>
      <c r="Q575" s="3087"/>
      <c r="R575" s="3087"/>
      <c r="S575" s="3087"/>
      <c r="T575" s="3087"/>
      <c r="U575" s="3087"/>
      <c r="V575" s="3087"/>
      <c r="W575" s="3087"/>
      <c r="X575" s="3087"/>
      <c r="Y575" s="3087"/>
      <c r="Z575" s="3088"/>
    </row>
    <row r="576" spans="1:26">
      <c r="A576" s="3096"/>
      <c r="B576" s="3087"/>
      <c r="C576" s="3087"/>
      <c r="D576" s="3087"/>
      <c r="E576" s="3087"/>
      <c r="F576" s="3087"/>
      <c r="G576" s="3087"/>
      <c r="H576" s="3087"/>
      <c r="I576" s="3087"/>
      <c r="J576" s="3087"/>
      <c r="K576" s="3087"/>
      <c r="L576" s="3087"/>
      <c r="M576" s="3087"/>
      <c r="N576" s="3087"/>
      <c r="O576" s="3087"/>
      <c r="P576" s="3087"/>
      <c r="Q576" s="3087"/>
      <c r="R576" s="3087"/>
      <c r="S576" s="3087"/>
      <c r="T576" s="3087"/>
      <c r="U576" s="3087"/>
      <c r="V576" s="3087"/>
      <c r="W576" s="3087"/>
      <c r="X576" s="3087"/>
      <c r="Y576" s="3087"/>
      <c r="Z576" s="3088"/>
    </row>
    <row r="577" spans="1:26">
      <c r="A577" s="3096"/>
      <c r="B577" s="3087"/>
      <c r="C577" s="3087"/>
      <c r="D577" s="3087"/>
      <c r="E577" s="3087"/>
      <c r="F577" s="3087"/>
      <c r="G577" s="3087"/>
      <c r="H577" s="3087"/>
      <c r="I577" s="3087"/>
      <c r="J577" s="3087"/>
      <c r="K577" s="3087"/>
      <c r="L577" s="3087"/>
      <c r="M577" s="3087"/>
      <c r="N577" s="3087"/>
      <c r="O577" s="3087"/>
      <c r="P577" s="3087"/>
      <c r="Q577" s="3087"/>
      <c r="R577" s="3087"/>
      <c r="S577" s="3087"/>
      <c r="T577" s="3087"/>
      <c r="U577" s="3087"/>
      <c r="V577" s="3087"/>
      <c r="W577" s="3087"/>
      <c r="X577" s="3087"/>
      <c r="Y577" s="3087"/>
      <c r="Z577" s="3088"/>
    </row>
    <row r="578" spans="1:26">
      <c r="A578" s="3096"/>
      <c r="B578" s="3087"/>
      <c r="C578" s="3087"/>
      <c r="D578" s="3087"/>
      <c r="E578" s="3087"/>
      <c r="F578" s="3087"/>
      <c r="G578" s="3087"/>
      <c r="H578" s="3087"/>
      <c r="I578" s="3087"/>
      <c r="J578" s="3087"/>
      <c r="K578" s="3087"/>
      <c r="L578" s="3087"/>
      <c r="M578" s="3087"/>
      <c r="N578" s="3087"/>
      <c r="O578" s="3087"/>
      <c r="P578" s="3087"/>
      <c r="Q578" s="3087"/>
      <c r="R578" s="3087"/>
      <c r="S578" s="3087"/>
      <c r="T578" s="3087"/>
      <c r="U578" s="3087"/>
      <c r="V578" s="3087"/>
      <c r="W578" s="3087"/>
      <c r="X578" s="3087"/>
      <c r="Y578" s="3087"/>
      <c r="Z578" s="3088"/>
    </row>
    <row r="579" spans="1:26">
      <c r="A579" s="3096"/>
      <c r="B579" s="3087"/>
      <c r="C579" s="3087"/>
      <c r="D579" s="3087"/>
      <c r="E579" s="3087"/>
      <c r="F579" s="3087"/>
      <c r="G579" s="3087"/>
      <c r="H579" s="3087"/>
      <c r="I579" s="3087"/>
      <c r="J579" s="3087"/>
      <c r="K579" s="3087"/>
      <c r="L579" s="3087"/>
      <c r="M579" s="3087"/>
      <c r="N579" s="3087"/>
      <c r="O579" s="3087"/>
      <c r="P579" s="3087"/>
      <c r="Q579" s="3087"/>
      <c r="R579" s="3087"/>
      <c r="S579" s="3087"/>
      <c r="T579" s="3087"/>
      <c r="U579" s="3087"/>
      <c r="V579" s="3087"/>
      <c r="W579" s="3087"/>
      <c r="X579" s="3087"/>
      <c r="Y579" s="3087"/>
      <c r="Z579" s="3088"/>
    </row>
    <row r="580" spans="1:26">
      <c r="A580" s="3096"/>
      <c r="B580" s="3087"/>
      <c r="C580" s="3087"/>
      <c r="D580" s="3087"/>
      <c r="E580" s="3087"/>
      <c r="F580" s="3087"/>
      <c r="G580" s="3087"/>
      <c r="H580" s="3087"/>
      <c r="I580" s="3087"/>
      <c r="J580" s="3087"/>
      <c r="K580" s="3087"/>
      <c r="L580" s="3087"/>
      <c r="M580" s="3087"/>
      <c r="N580" s="3087"/>
      <c r="O580" s="3087"/>
      <c r="P580" s="3087"/>
      <c r="Q580" s="3087"/>
      <c r="R580" s="3087"/>
      <c r="S580" s="3087"/>
      <c r="T580" s="3087"/>
      <c r="U580" s="3087"/>
      <c r="V580" s="3087"/>
      <c r="W580" s="3087"/>
      <c r="X580" s="3087"/>
      <c r="Y580" s="3087"/>
      <c r="Z580" s="3088"/>
    </row>
    <row r="581" spans="1:26">
      <c r="A581" s="3096"/>
      <c r="B581" s="3087"/>
      <c r="C581" s="3087"/>
      <c r="D581" s="3087"/>
      <c r="E581" s="3087"/>
      <c r="F581" s="3087"/>
      <c r="G581" s="3087"/>
      <c r="H581" s="3087"/>
      <c r="I581" s="3087"/>
      <c r="J581" s="3087"/>
      <c r="K581" s="3087"/>
      <c r="L581" s="3087"/>
      <c r="M581" s="3087"/>
      <c r="N581" s="3087"/>
      <c r="O581" s="3087"/>
      <c r="P581" s="3087"/>
      <c r="Q581" s="3087"/>
      <c r="R581" s="3087"/>
      <c r="S581" s="3087"/>
      <c r="T581" s="3087"/>
      <c r="U581" s="3087"/>
      <c r="V581" s="3087"/>
      <c r="W581" s="3087"/>
      <c r="X581" s="3087"/>
      <c r="Y581" s="3087"/>
      <c r="Z581" s="3088"/>
    </row>
    <row r="582" spans="1:26">
      <c r="A582" s="3096"/>
      <c r="B582" s="3087"/>
      <c r="C582" s="3087"/>
      <c r="D582" s="3087"/>
      <c r="E582" s="3087"/>
      <c r="F582" s="3087"/>
      <c r="G582" s="3087"/>
      <c r="H582" s="3087"/>
      <c r="I582" s="3087"/>
      <c r="J582" s="3087"/>
      <c r="K582" s="3087"/>
      <c r="L582" s="3087"/>
      <c r="M582" s="3087"/>
      <c r="N582" s="3087"/>
      <c r="O582" s="3087"/>
      <c r="P582" s="3087"/>
      <c r="Q582" s="3087"/>
      <c r="R582" s="3087"/>
      <c r="S582" s="3087"/>
      <c r="T582" s="3087"/>
      <c r="U582" s="3087"/>
      <c r="V582" s="3087"/>
      <c r="W582" s="3087"/>
      <c r="X582" s="3087"/>
      <c r="Y582" s="3087"/>
      <c r="Z582" s="3088"/>
    </row>
    <row r="583" spans="1:26">
      <c r="A583" s="3096"/>
      <c r="B583" s="3087"/>
      <c r="C583" s="3087"/>
      <c r="D583" s="3087"/>
      <c r="E583" s="3087"/>
      <c r="F583" s="3087"/>
      <c r="G583" s="3087"/>
      <c r="H583" s="3087"/>
      <c r="I583" s="3087"/>
      <c r="J583" s="3087"/>
      <c r="K583" s="3087"/>
      <c r="L583" s="3087"/>
      <c r="M583" s="3087"/>
      <c r="N583" s="3087"/>
      <c r="O583" s="3087"/>
      <c r="P583" s="3087"/>
      <c r="Q583" s="3087"/>
      <c r="R583" s="3087"/>
      <c r="S583" s="3087"/>
      <c r="T583" s="3087"/>
      <c r="U583" s="3087"/>
      <c r="V583" s="3087"/>
      <c r="W583" s="3087"/>
      <c r="X583" s="3087"/>
      <c r="Y583" s="3087"/>
      <c r="Z583" s="3088"/>
    </row>
    <row r="584" spans="1:26">
      <c r="A584" s="3096"/>
      <c r="B584" s="3087"/>
      <c r="C584" s="3087"/>
      <c r="D584" s="3087"/>
      <c r="E584" s="3087"/>
      <c r="F584" s="3087"/>
      <c r="G584" s="3087"/>
      <c r="H584" s="3087"/>
      <c r="I584" s="3087"/>
      <c r="J584" s="3087"/>
      <c r="K584" s="3087"/>
      <c r="L584" s="3087"/>
      <c r="M584" s="3087"/>
      <c r="N584" s="3087"/>
      <c r="O584" s="3087"/>
      <c r="P584" s="3087"/>
      <c r="Q584" s="3087"/>
      <c r="R584" s="3087"/>
      <c r="S584" s="3087"/>
      <c r="T584" s="3087"/>
      <c r="U584" s="3087"/>
      <c r="V584" s="3087"/>
      <c r="W584" s="3087"/>
      <c r="X584" s="3087"/>
      <c r="Y584" s="3087"/>
      <c r="Z584" s="3088"/>
    </row>
    <row r="585" spans="1:26">
      <c r="A585" s="3096"/>
      <c r="B585" s="3087"/>
      <c r="C585" s="3087"/>
      <c r="D585" s="3087"/>
      <c r="E585" s="3087"/>
      <c r="F585" s="3087"/>
      <c r="G585" s="3087"/>
      <c r="H585" s="3087"/>
      <c r="I585" s="3087"/>
      <c r="J585" s="3087"/>
      <c r="K585" s="3087"/>
      <c r="L585" s="3087"/>
      <c r="M585" s="3087"/>
      <c r="N585" s="3087"/>
      <c r="O585" s="3087"/>
      <c r="P585" s="3087"/>
      <c r="Q585" s="3087"/>
      <c r="R585" s="3087"/>
      <c r="S585" s="3087"/>
      <c r="T585" s="3087"/>
      <c r="U585" s="3087"/>
      <c r="V585" s="3087"/>
      <c r="W585" s="3087"/>
      <c r="X585" s="3087"/>
      <c r="Y585" s="3087"/>
      <c r="Z585" s="3088"/>
    </row>
    <row r="586" spans="1:26">
      <c r="A586" s="3096"/>
      <c r="B586" s="3087"/>
      <c r="C586" s="3087"/>
      <c r="D586" s="3087"/>
      <c r="E586" s="3087"/>
      <c r="F586" s="3087"/>
      <c r="G586" s="3087"/>
      <c r="H586" s="3087"/>
      <c r="I586" s="3087"/>
      <c r="J586" s="3087"/>
      <c r="K586" s="3087"/>
      <c r="L586" s="3087"/>
      <c r="M586" s="3087"/>
      <c r="N586" s="3087"/>
      <c r="O586" s="3087"/>
      <c r="P586" s="3087"/>
      <c r="Q586" s="3087"/>
      <c r="R586" s="3087"/>
      <c r="S586" s="3087"/>
      <c r="T586" s="3087"/>
      <c r="U586" s="3087"/>
      <c r="V586" s="3087"/>
      <c r="W586" s="3087"/>
      <c r="X586" s="3087"/>
      <c r="Y586" s="3087"/>
      <c r="Z586" s="3088"/>
    </row>
    <row r="587" spans="1:26">
      <c r="A587" s="3096"/>
      <c r="B587" s="3087"/>
      <c r="C587" s="3087"/>
      <c r="D587" s="3087"/>
      <c r="E587" s="3087"/>
      <c r="F587" s="3087"/>
      <c r="G587" s="3087"/>
      <c r="H587" s="3087"/>
      <c r="I587" s="3087"/>
      <c r="J587" s="3087"/>
      <c r="K587" s="3087"/>
      <c r="L587" s="3087"/>
      <c r="M587" s="3087"/>
      <c r="N587" s="3087"/>
      <c r="O587" s="3087"/>
      <c r="P587" s="3087"/>
      <c r="Q587" s="3087"/>
      <c r="R587" s="3087"/>
      <c r="S587" s="3087"/>
      <c r="T587" s="3087"/>
      <c r="U587" s="3087"/>
      <c r="V587" s="3087"/>
      <c r="W587" s="3087"/>
      <c r="X587" s="3087"/>
      <c r="Y587" s="3087"/>
      <c r="Z587" s="3088"/>
    </row>
    <row r="588" spans="1:26">
      <c r="A588" s="3096"/>
      <c r="B588" s="3087"/>
      <c r="C588" s="3087"/>
      <c r="D588" s="3087"/>
      <c r="E588" s="3087"/>
      <c r="F588" s="3087"/>
      <c r="G588" s="3087"/>
      <c r="H588" s="3087"/>
      <c r="I588" s="3087"/>
      <c r="J588" s="3087"/>
      <c r="K588" s="3087"/>
      <c r="L588" s="3087"/>
      <c r="M588" s="3087"/>
      <c r="N588" s="3087"/>
      <c r="O588" s="3087"/>
      <c r="P588" s="3087"/>
      <c r="Q588" s="3087"/>
      <c r="R588" s="3087"/>
      <c r="S588" s="3087"/>
      <c r="T588" s="3087"/>
      <c r="U588" s="3087"/>
      <c r="V588" s="3087"/>
      <c r="W588" s="3087"/>
      <c r="X588" s="3087"/>
      <c r="Y588" s="3087"/>
      <c r="Z588" s="3088"/>
    </row>
    <row r="589" spans="1:26">
      <c r="A589" s="3096"/>
      <c r="B589" s="3087"/>
      <c r="C589" s="3087"/>
      <c r="D589" s="3087"/>
      <c r="E589" s="3087"/>
      <c r="F589" s="3087"/>
      <c r="G589" s="3087"/>
      <c r="H589" s="3087"/>
      <c r="I589" s="3087"/>
      <c r="J589" s="3087"/>
      <c r="K589" s="3087"/>
      <c r="L589" s="3087"/>
      <c r="M589" s="3087"/>
      <c r="N589" s="3087"/>
      <c r="O589" s="3087"/>
      <c r="P589" s="3087"/>
      <c r="Q589" s="3087"/>
      <c r="R589" s="3087"/>
      <c r="S589" s="3087"/>
      <c r="T589" s="3087"/>
      <c r="U589" s="3087"/>
      <c r="V589" s="3087"/>
      <c r="W589" s="3087"/>
      <c r="X589" s="3087"/>
      <c r="Y589" s="3087"/>
      <c r="Z589" s="3088"/>
    </row>
    <row r="590" spans="1:26">
      <c r="A590" s="3096"/>
      <c r="B590" s="3087"/>
      <c r="C590" s="3087"/>
      <c r="D590" s="3087"/>
      <c r="E590" s="3087"/>
      <c r="F590" s="3087"/>
      <c r="G590" s="3087"/>
      <c r="H590" s="3087"/>
      <c r="I590" s="3087"/>
      <c r="J590" s="3087"/>
      <c r="K590" s="3087"/>
      <c r="L590" s="3087"/>
      <c r="M590" s="3087"/>
      <c r="N590" s="3087"/>
      <c r="O590" s="3087"/>
      <c r="P590" s="3087"/>
      <c r="Q590" s="3087"/>
      <c r="R590" s="3087"/>
      <c r="S590" s="3087"/>
      <c r="T590" s="3087"/>
      <c r="U590" s="3087"/>
      <c r="V590" s="3087"/>
      <c r="W590" s="3087"/>
      <c r="X590" s="3087"/>
      <c r="Y590" s="3087"/>
      <c r="Z590" s="3088"/>
    </row>
    <row r="591" spans="1:26">
      <c r="A591" s="3096"/>
      <c r="B591" s="3087"/>
      <c r="C591" s="3087"/>
      <c r="D591" s="3087"/>
      <c r="E591" s="3087"/>
      <c r="F591" s="3087"/>
      <c r="G591" s="3087"/>
      <c r="H591" s="3087"/>
      <c r="I591" s="3087"/>
      <c r="J591" s="3087"/>
      <c r="K591" s="3087"/>
      <c r="L591" s="3087"/>
      <c r="M591" s="3087"/>
      <c r="N591" s="3087"/>
      <c r="O591" s="3087"/>
      <c r="P591" s="3087"/>
      <c r="Q591" s="3087"/>
      <c r="R591" s="3087"/>
      <c r="S591" s="3087"/>
      <c r="T591" s="3087"/>
      <c r="U591" s="3087"/>
      <c r="V591" s="3087"/>
      <c r="W591" s="3087"/>
      <c r="X591" s="3087"/>
      <c r="Y591" s="3087"/>
      <c r="Z591" s="3088"/>
    </row>
    <row r="592" spans="1:26">
      <c r="A592" s="3096"/>
      <c r="B592" s="3087"/>
      <c r="C592" s="3087"/>
      <c r="D592" s="3087"/>
      <c r="E592" s="3087"/>
      <c r="F592" s="3087"/>
      <c r="G592" s="3087"/>
      <c r="H592" s="3087"/>
      <c r="I592" s="3087"/>
      <c r="J592" s="3087"/>
      <c r="K592" s="3087"/>
      <c r="L592" s="3087"/>
      <c r="M592" s="3087"/>
      <c r="N592" s="3087"/>
      <c r="O592" s="3087"/>
      <c r="P592" s="3087"/>
      <c r="Q592" s="3087"/>
      <c r="R592" s="3087"/>
      <c r="S592" s="3087"/>
      <c r="T592" s="3087"/>
      <c r="U592" s="3087"/>
      <c r="V592" s="3087"/>
      <c r="W592" s="3087"/>
      <c r="X592" s="3087"/>
      <c r="Y592" s="3087"/>
      <c r="Z592" s="3088"/>
    </row>
    <row r="593" spans="1:26">
      <c r="A593" s="3096"/>
      <c r="B593" s="3087"/>
      <c r="C593" s="3087"/>
      <c r="D593" s="3087"/>
      <c r="E593" s="3087"/>
      <c r="F593" s="3087"/>
      <c r="G593" s="3087"/>
      <c r="H593" s="3087"/>
      <c r="I593" s="3087"/>
      <c r="J593" s="3087"/>
      <c r="K593" s="3087"/>
      <c r="L593" s="3087"/>
      <c r="M593" s="3087"/>
      <c r="N593" s="3087"/>
      <c r="O593" s="3087"/>
      <c r="P593" s="3087"/>
      <c r="Q593" s="3087"/>
      <c r="R593" s="3087"/>
      <c r="S593" s="3087"/>
      <c r="T593" s="3087"/>
      <c r="U593" s="3087"/>
      <c r="V593" s="3087"/>
      <c r="W593" s="3087"/>
      <c r="X593" s="3087"/>
      <c r="Y593" s="3087"/>
      <c r="Z593" s="3088"/>
    </row>
    <row r="594" spans="1:26">
      <c r="A594" s="3096"/>
      <c r="B594" s="3087"/>
      <c r="C594" s="3087"/>
      <c r="D594" s="3087"/>
      <c r="E594" s="3087"/>
      <c r="F594" s="3087"/>
      <c r="G594" s="3087"/>
      <c r="H594" s="3087"/>
      <c r="I594" s="3087"/>
      <c r="J594" s="3087"/>
      <c r="K594" s="3087"/>
      <c r="L594" s="3087"/>
      <c r="M594" s="3087"/>
      <c r="N594" s="3087"/>
      <c r="O594" s="3087"/>
      <c r="P594" s="3087"/>
      <c r="Q594" s="3087"/>
      <c r="R594" s="3087"/>
      <c r="S594" s="3087"/>
      <c r="T594" s="3087"/>
      <c r="U594" s="3087"/>
      <c r="V594" s="3087"/>
      <c r="W594" s="3087"/>
      <c r="X594" s="3087"/>
      <c r="Y594" s="3087"/>
      <c r="Z594" s="3088"/>
    </row>
    <row r="595" spans="1:26">
      <c r="A595" s="3096"/>
      <c r="B595" s="3087"/>
      <c r="C595" s="3087"/>
      <c r="D595" s="3087"/>
      <c r="E595" s="3087"/>
      <c r="F595" s="3087"/>
      <c r="G595" s="3087"/>
      <c r="H595" s="3087"/>
      <c r="I595" s="3087"/>
      <c r="J595" s="3087"/>
      <c r="K595" s="3087"/>
      <c r="L595" s="3087"/>
      <c r="M595" s="3087"/>
      <c r="N595" s="3087"/>
      <c r="O595" s="3087"/>
      <c r="P595" s="3087"/>
      <c r="Q595" s="3087"/>
      <c r="R595" s="3087"/>
      <c r="S595" s="3087"/>
      <c r="T595" s="3087"/>
      <c r="U595" s="3087"/>
      <c r="V595" s="3087"/>
      <c r="W595" s="3087"/>
      <c r="X595" s="3087"/>
      <c r="Y595" s="3087"/>
      <c r="Z595" s="3088"/>
    </row>
    <row r="596" spans="1:26">
      <c r="A596" s="3096"/>
      <c r="B596" s="3087"/>
      <c r="C596" s="3087"/>
      <c r="D596" s="3087"/>
      <c r="E596" s="3087"/>
      <c r="F596" s="3087"/>
      <c r="G596" s="3087"/>
      <c r="H596" s="3087"/>
      <c r="I596" s="3087"/>
      <c r="J596" s="3087"/>
      <c r="K596" s="3087"/>
      <c r="L596" s="3087"/>
      <c r="M596" s="3087"/>
      <c r="N596" s="3087"/>
      <c r="O596" s="3087"/>
      <c r="P596" s="3087"/>
      <c r="Q596" s="3087"/>
      <c r="R596" s="3087"/>
      <c r="S596" s="3087"/>
      <c r="T596" s="3087"/>
      <c r="U596" s="3087"/>
      <c r="V596" s="3087"/>
      <c r="W596" s="3087"/>
      <c r="X596" s="3087"/>
      <c r="Y596" s="3087"/>
      <c r="Z596" s="3088"/>
    </row>
    <row r="597" spans="1:26">
      <c r="A597" s="3096"/>
      <c r="B597" s="3087"/>
      <c r="C597" s="3087"/>
      <c r="D597" s="3087"/>
      <c r="E597" s="3087"/>
      <c r="F597" s="3087"/>
      <c r="G597" s="3087"/>
      <c r="H597" s="3087"/>
      <c r="I597" s="3087"/>
      <c r="J597" s="3087"/>
      <c r="K597" s="3087"/>
      <c r="L597" s="3087"/>
      <c r="M597" s="3087"/>
      <c r="N597" s="3087"/>
      <c r="O597" s="3087"/>
      <c r="P597" s="3087"/>
      <c r="Q597" s="3087"/>
      <c r="R597" s="3087"/>
      <c r="S597" s="3087"/>
      <c r="T597" s="3087"/>
      <c r="U597" s="3087"/>
      <c r="V597" s="3087"/>
      <c r="W597" s="3087"/>
      <c r="X597" s="3087"/>
      <c r="Y597" s="3087"/>
      <c r="Z597" s="3088"/>
    </row>
    <row r="598" spans="1:26">
      <c r="A598" s="3096"/>
      <c r="B598" s="3087"/>
      <c r="C598" s="3087"/>
      <c r="D598" s="3087"/>
      <c r="E598" s="3087"/>
      <c r="F598" s="3087"/>
      <c r="G598" s="3087"/>
      <c r="H598" s="3087"/>
      <c r="I598" s="3087"/>
      <c r="J598" s="3087"/>
      <c r="K598" s="3087"/>
      <c r="L598" s="3087"/>
      <c r="M598" s="3087"/>
      <c r="N598" s="3087"/>
      <c r="O598" s="3087"/>
      <c r="P598" s="3087"/>
      <c r="Q598" s="3087"/>
      <c r="R598" s="3087"/>
      <c r="S598" s="3087"/>
      <c r="T598" s="3087"/>
      <c r="U598" s="3087"/>
      <c r="V598" s="3087"/>
      <c r="W598" s="3087"/>
      <c r="X598" s="3087"/>
      <c r="Y598" s="3087"/>
      <c r="Z598" s="3088"/>
    </row>
    <row r="599" spans="1:26">
      <c r="A599" s="3096"/>
      <c r="B599" s="3087"/>
      <c r="C599" s="3087"/>
      <c r="D599" s="3087"/>
      <c r="E599" s="3087"/>
      <c r="F599" s="3087"/>
      <c r="G599" s="3087"/>
      <c r="H599" s="3087"/>
      <c r="I599" s="3087"/>
      <c r="J599" s="3087"/>
      <c r="K599" s="3087"/>
      <c r="L599" s="3087"/>
      <c r="M599" s="3087"/>
      <c r="N599" s="3087"/>
      <c r="O599" s="3087"/>
      <c r="P599" s="3087"/>
      <c r="Q599" s="3087"/>
      <c r="R599" s="3087"/>
      <c r="S599" s="3087"/>
      <c r="T599" s="3087"/>
      <c r="U599" s="3087"/>
      <c r="V599" s="3087"/>
      <c r="W599" s="3087"/>
      <c r="X599" s="3087"/>
      <c r="Y599" s="3087"/>
      <c r="Z599" s="3088"/>
    </row>
    <row r="600" spans="1:26">
      <c r="A600" s="3096"/>
      <c r="B600" s="3087"/>
      <c r="C600" s="3087"/>
      <c r="D600" s="3087"/>
      <c r="E600" s="3087"/>
      <c r="F600" s="3087"/>
      <c r="G600" s="3087"/>
      <c r="H600" s="3087"/>
      <c r="I600" s="3087"/>
      <c r="J600" s="3087"/>
      <c r="K600" s="3087"/>
      <c r="L600" s="3087"/>
      <c r="M600" s="3087"/>
      <c r="N600" s="3087"/>
      <c r="O600" s="3087"/>
      <c r="P600" s="3087"/>
      <c r="Q600" s="3087"/>
      <c r="R600" s="3087"/>
      <c r="S600" s="3087"/>
      <c r="T600" s="3087"/>
      <c r="U600" s="3087"/>
      <c r="V600" s="3087"/>
      <c r="W600" s="3087"/>
      <c r="X600" s="3087"/>
      <c r="Y600" s="3087"/>
      <c r="Z600" s="3088"/>
    </row>
    <row r="601" spans="1:26">
      <c r="A601" s="3096"/>
      <c r="B601" s="3087"/>
      <c r="C601" s="3087"/>
      <c r="D601" s="3087"/>
      <c r="E601" s="3087"/>
      <c r="F601" s="3087"/>
      <c r="G601" s="3087"/>
      <c r="H601" s="3087"/>
      <c r="I601" s="3087"/>
      <c r="J601" s="3087"/>
      <c r="K601" s="3087"/>
      <c r="L601" s="3087"/>
      <c r="M601" s="3087"/>
      <c r="N601" s="3087"/>
      <c r="O601" s="3087"/>
      <c r="P601" s="3087"/>
      <c r="Q601" s="3087"/>
      <c r="R601" s="3087"/>
      <c r="S601" s="3087"/>
      <c r="T601" s="3087"/>
      <c r="U601" s="3087"/>
      <c r="V601" s="3087"/>
      <c r="W601" s="3087"/>
      <c r="X601" s="3087"/>
      <c r="Y601" s="3087"/>
      <c r="Z601" s="3088"/>
    </row>
    <row r="602" spans="1:26">
      <c r="A602" s="3096"/>
      <c r="B602" s="3087"/>
      <c r="C602" s="3087"/>
      <c r="D602" s="3087"/>
      <c r="E602" s="3087"/>
      <c r="F602" s="3087"/>
      <c r="G602" s="3087"/>
      <c r="H602" s="3087"/>
      <c r="I602" s="3087"/>
      <c r="J602" s="3087"/>
      <c r="K602" s="3087"/>
      <c r="L602" s="3087"/>
      <c r="M602" s="3087"/>
      <c r="N602" s="3087"/>
      <c r="O602" s="3087"/>
      <c r="P602" s="3087"/>
      <c r="Q602" s="3087"/>
      <c r="R602" s="3087"/>
      <c r="S602" s="3087"/>
      <c r="T602" s="3087"/>
      <c r="U602" s="3087"/>
      <c r="V602" s="3087"/>
      <c r="W602" s="3087"/>
      <c r="X602" s="3087"/>
      <c r="Y602" s="3087"/>
      <c r="Z602" s="3088"/>
    </row>
    <row r="603" spans="1:26">
      <c r="A603" s="3096"/>
      <c r="B603" s="3087"/>
      <c r="C603" s="3087"/>
      <c r="D603" s="3087"/>
      <c r="E603" s="3087"/>
      <c r="F603" s="3087"/>
      <c r="G603" s="3087"/>
      <c r="H603" s="3087"/>
      <c r="I603" s="3087"/>
      <c r="J603" s="3087"/>
      <c r="K603" s="3087"/>
      <c r="L603" s="3087"/>
      <c r="M603" s="3087"/>
      <c r="N603" s="3087"/>
      <c r="O603" s="3087"/>
      <c r="P603" s="3087"/>
      <c r="Q603" s="3087"/>
      <c r="R603" s="3087"/>
      <c r="S603" s="3087"/>
      <c r="T603" s="3087"/>
      <c r="U603" s="3087"/>
      <c r="V603" s="3087"/>
      <c r="W603" s="3087"/>
      <c r="X603" s="3087"/>
      <c r="Y603" s="3087"/>
      <c r="Z603" s="3088"/>
    </row>
    <row r="604" spans="1:26">
      <c r="A604" s="3096"/>
      <c r="B604" s="3087"/>
      <c r="C604" s="3087"/>
      <c r="D604" s="3087"/>
      <c r="E604" s="3087"/>
      <c r="F604" s="3087"/>
      <c r="G604" s="3087"/>
      <c r="H604" s="3087"/>
      <c r="I604" s="3087"/>
      <c r="J604" s="3087"/>
      <c r="K604" s="3087"/>
      <c r="L604" s="3087"/>
      <c r="M604" s="3087"/>
      <c r="N604" s="3087"/>
      <c r="O604" s="3087"/>
      <c r="P604" s="3087"/>
      <c r="Q604" s="3087"/>
      <c r="R604" s="3087"/>
      <c r="S604" s="3087"/>
      <c r="T604" s="3087"/>
      <c r="U604" s="3087"/>
      <c r="V604" s="3087"/>
      <c r="W604" s="3087"/>
      <c r="X604" s="3087"/>
      <c r="Y604" s="3087"/>
      <c r="Z604" s="3088"/>
    </row>
    <row r="605" spans="1:26">
      <c r="A605" s="3096"/>
      <c r="B605" s="3087"/>
      <c r="C605" s="3087"/>
      <c r="D605" s="3087"/>
      <c r="E605" s="3087"/>
      <c r="F605" s="3087"/>
      <c r="G605" s="3087"/>
      <c r="H605" s="3087"/>
      <c r="I605" s="3087"/>
      <c r="J605" s="3087"/>
      <c r="K605" s="3087"/>
      <c r="L605" s="3087"/>
      <c r="M605" s="3087"/>
      <c r="N605" s="3087"/>
      <c r="O605" s="3087"/>
      <c r="P605" s="3087"/>
      <c r="Q605" s="3087"/>
      <c r="R605" s="3087"/>
      <c r="S605" s="3087"/>
      <c r="T605" s="3087"/>
      <c r="U605" s="3087"/>
      <c r="V605" s="3087"/>
      <c r="W605" s="3087"/>
      <c r="X605" s="3087"/>
      <c r="Y605" s="3087"/>
      <c r="Z605" s="3088"/>
    </row>
    <row r="606" spans="1:26">
      <c r="A606" s="3096"/>
      <c r="B606" s="3087"/>
      <c r="C606" s="3087"/>
      <c r="D606" s="3087"/>
      <c r="E606" s="3087"/>
      <c r="F606" s="3087"/>
      <c r="G606" s="3087"/>
      <c r="H606" s="3087"/>
      <c r="I606" s="3087"/>
      <c r="J606" s="3087"/>
      <c r="K606" s="3087"/>
      <c r="L606" s="3087"/>
      <c r="M606" s="3087"/>
      <c r="N606" s="3087"/>
      <c r="O606" s="3087"/>
      <c r="P606" s="3087"/>
      <c r="Q606" s="3087"/>
      <c r="R606" s="3087"/>
      <c r="S606" s="3087"/>
      <c r="T606" s="3087"/>
      <c r="U606" s="3087"/>
      <c r="V606" s="3087"/>
      <c r="W606" s="3087"/>
      <c r="X606" s="3087"/>
      <c r="Y606" s="3087"/>
      <c r="Z606" s="3088"/>
    </row>
    <row r="607" spans="1:26">
      <c r="A607" s="3096"/>
      <c r="B607" s="3087"/>
      <c r="C607" s="3087"/>
      <c r="D607" s="3087"/>
      <c r="E607" s="3087"/>
      <c r="F607" s="3087"/>
      <c r="G607" s="3087"/>
      <c r="H607" s="3087"/>
      <c r="I607" s="3087"/>
      <c r="J607" s="3087"/>
      <c r="K607" s="3087"/>
      <c r="L607" s="3087"/>
      <c r="M607" s="3087"/>
      <c r="N607" s="3087"/>
      <c r="O607" s="3087"/>
      <c r="P607" s="3087"/>
      <c r="Q607" s="3087"/>
      <c r="R607" s="3087"/>
      <c r="S607" s="3087"/>
      <c r="T607" s="3087"/>
      <c r="U607" s="3087"/>
      <c r="V607" s="3087"/>
      <c r="W607" s="3087"/>
      <c r="X607" s="3087"/>
      <c r="Y607" s="3087"/>
      <c r="Z607" s="3088"/>
    </row>
    <row r="608" spans="1:26">
      <c r="A608" s="3096"/>
      <c r="B608" s="3087"/>
      <c r="C608" s="3087"/>
      <c r="D608" s="3087"/>
      <c r="E608" s="3087"/>
      <c r="F608" s="3087"/>
      <c r="G608" s="3087"/>
      <c r="H608" s="3087"/>
      <c r="I608" s="3087"/>
      <c r="J608" s="3087"/>
      <c r="K608" s="3087"/>
      <c r="L608" s="3087"/>
      <c r="M608" s="3087"/>
      <c r="N608" s="3087"/>
      <c r="O608" s="3087"/>
      <c r="P608" s="3087"/>
      <c r="Q608" s="3087"/>
      <c r="R608" s="3087"/>
      <c r="S608" s="3087"/>
      <c r="T608" s="3087"/>
      <c r="U608" s="3087"/>
      <c r="V608" s="3087"/>
      <c r="W608" s="3087"/>
      <c r="X608" s="3087"/>
      <c r="Y608" s="3087"/>
      <c r="Z608" s="3088"/>
    </row>
    <row r="609" spans="1:26">
      <c r="A609" s="3096"/>
      <c r="B609" s="3087"/>
      <c r="C609" s="3087"/>
      <c r="D609" s="3087"/>
      <c r="E609" s="3087"/>
      <c r="F609" s="3087"/>
      <c r="G609" s="3087"/>
      <c r="H609" s="3087"/>
      <c r="I609" s="3087"/>
      <c r="J609" s="3087"/>
      <c r="K609" s="3087"/>
      <c r="L609" s="3087"/>
      <c r="M609" s="3087"/>
      <c r="N609" s="3087"/>
      <c r="O609" s="3087"/>
      <c r="P609" s="3087"/>
      <c r="Q609" s="3087"/>
      <c r="R609" s="3087"/>
      <c r="S609" s="3087"/>
      <c r="T609" s="3087"/>
      <c r="U609" s="3087"/>
      <c r="V609" s="3087"/>
      <c r="W609" s="3087"/>
      <c r="X609" s="3087"/>
      <c r="Y609" s="3087"/>
      <c r="Z609" s="3088"/>
    </row>
    <row r="610" spans="1:26">
      <c r="A610" s="3096"/>
      <c r="B610" s="3087"/>
      <c r="C610" s="3087"/>
      <c r="D610" s="3087"/>
      <c r="E610" s="3087"/>
      <c r="F610" s="3087"/>
      <c r="G610" s="3087"/>
      <c r="H610" s="3087"/>
      <c r="I610" s="3087"/>
      <c r="J610" s="3087"/>
      <c r="K610" s="3087"/>
      <c r="L610" s="3087"/>
      <c r="M610" s="3087"/>
      <c r="N610" s="3087"/>
      <c r="O610" s="3087"/>
      <c r="P610" s="3087"/>
      <c r="Q610" s="3087"/>
      <c r="R610" s="3087"/>
      <c r="S610" s="3087"/>
      <c r="T610" s="3087"/>
      <c r="U610" s="3087"/>
      <c r="V610" s="3087"/>
      <c r="W610" s="3087"/>
      <c r="X610" s="3087"/>
      <c r="Y610" s="3087"/>
      <c r="Z610" s="3088"/>
    </row>
    <row r="611" spans="1:26">
      <c r="A611" s="3096"/>
      <c r="B611" s="3087"/>
      <c r="C611" s="3087"/>
      <c r="D611" s="3087"/>
      <c r="E611" s="3087"/>
      <c r="F611" s="3087"/>
      <c r="G611" s="3087"/>
      <c r="H611" s="3087"/>
      <c r="I611" s="3087"/>
      <c r="J611" s="3087"/>
      <c r="K611" s="3087"/>
      <c r="L611" s="3087"/>
      <c r="M611" s="3087"/>
      <c r="N611" s="3087"/>
      <c r="O611" s="3087"/>
      <c r="P611" s="3087"/>
      <c r="Q611" s="3087"/>
      <c r="R611" s="3087"/>
      <c r="S611" s="3087"/>
      <c r="T611" s="3087"/>
      <c r="U611" s="3087"/>
      <c r="V611" s="3087"/>
      <c r="W611" s="3087"/>
      <c r="X611" s="3087"/>
      <c r="Y611" s="3087"/>
      <c r="Z611" s="3088"/>
    </row>
    <row r="612" spans="1:26">
      <c r="A612" s="3096"/>
      <c r="B612" s="3087"/>
      <c r="C612" s="3087"/>
      <c r="D612" s="3087"/>
      <c r="E612" s="3087"/>
      <c r="F612" s="3087"/>
      <c r="G612" s="3087"/>
      <c r="H612" s="3087"/>
      <c r="I612" s="3087"/>
      <c r="J612" s="3087"/>
      <c r="K612" s="3087"/>
      <c r="L612" s="3087"/>
      <c r="M612" s="3087"/>
      <c r="N612" s="3087"/>
      <c r="O612" s="3087"/>
      <c r="P612" s="3087"/>
      <c r="Q612" s="3087"/>
      <c r="R612" s="3087"/>
      <c r="S612" s="3087"/>
      <c r="T612" s="3087"/>
      <c r="U612" s="3087"/>
      <c r="V612" s="3087"/>
      <c r="W612" s="3087"/>
      <c r="X612" s="3087"/>
      <c r="Y612" s="3087"/>
      <c r="Z612" s="3088"/>
    </row>
    <row r="613" spans="1:26">
      <c r="A613" s="3096"/>
      <c r="B613" s="3087"/>
      <c r="C613" s="3087"/>
      <c r="D613" s="3087"/>
      <c r="E613" s="3087"/>
      <c r="F613" s="3087"/>
      <c r="G613" s="3087"/>
      <c r="H613" s="3087"/>
      <c r="I613" s="3087"/>
      <c r="J613" s="3087"/>
      <c r="K613" s="3087"/>
      <c r="L613" s="3087"/>
      <c r="M613" s="3087"/>
      <c r="N613" s="3087"/>
      <c r="O613" s="3087"/>
      <c r="P613" s="3087"/>
      <c r="Q613" s="3087"/>
      <c r="R613" s="3087"/>
      <c r="S613" s="3087"/>
      <c r="T613" s="3087"/>
      <c r="U613" s="3087"/>
      <c r="V613" s="3087"/>
      <c r="W613" s="3087"/>
      <c r="X613" s="3087"/>
      <c r="Y613" s="3087"/>
      <c r="Z613" s="3088"/>
    </row>
    <row r="614" spans="1:26">
      <c r="A614" s="3096"/>
      <c r="B614" s="3087"/>
      <c r="C614" s="3087"/>
      <c r="D614" s="3087"/>
      <c r="E614" s="3087"/>
      <c r="F614" s="3087"/>
      <c r="G614" s="3087"/>
      <c r="H614" s="3087"/>
      <c r="I614" s="3087"/>
      <c r="J614" s="3087"/>
      <c r="K614" s="3087"/>
      <c r="L614" s="3087"/>
      <c r="M614" s="3087"/>
      <c r="N614" s="3087"/>
      <c r="O614" s="3087"/>
      <c r="P614" s="3087"/>
      <c r="Q614" s="3087"/>
      <c r="R614" s="3087"/>
      <c r="S614" s="3087"/>
      <c r="T614" s="3087"/>
      <c r="U614" s="3087"/>
      <c r="V614" s="3087"/>
      <c r="W614" s="3087"/>
      <c r="X614" s="3087"/>
      <c r="Y614" s="3087"/>
      <c r="Z614" s="3088"/>
    </row>
    <row r="615" spans="1:26">
      <c r="A615" s="3096"/>
      <c r="B615" s="3087"/>
      <c r="C615" s="3087"/>
      <c r="D615" s="3087"/>
      <c r="E615" s="3087"/>
      <c r="F615" s="3087"/>
      <c r="G615" s="3087"/>
      <c r="H615" s="3087"/>
      <c r="I615" s="3087"/>
      <c r="J615" s="3087"/>
      <c r="K615" s="3087"/>
      <c r="L615" s="3087"/>
      <c r="M615" s="3087"/>
      <c r="N615" s="3087"/>
      <c r="O615" s="3087"/>
      <c r="P615" s="3087"/>
      <c r="Q615" s="3087"/>
      <c r="R615" s="3087"/>
      <c r="S615" s="3087"/>
      <c r="T615" s="3087"/>
      <c r="U615" s="3087"/>
      <c r="V615" s="3087"/>
      <c r="W615" s="3087"/>
      <c r="X615" s="3087"/>
      <c r="Y615" s="3087"/>
      <c r="Z615" s="3088"/>
    </row>
    <row r="616" spans="1:26">
      <c r="A616" s="3096"/>
      <c r="B616" s="3087"/>
      <c r="C616" s="3087"/>
      <c r="D616" s="3087"/>
      <c r="E616" s="3087"/>
      <c r="F616" s="3087"/>
      <c r="G616" s="3087"/>
      <c r="H616" s="3087"/>
      <c r="I616" s="3087"/>
      <c r="J616" s="3087"/>
      <c r="K616" s="3087"/>
      <c r="L616" s="3087"/>
      <c r="M616" s="3087"/>
      <c r="N616" s="3087"/>
      <c r="O616" s="3087"/>
      <c r="P616" s="3087"/>
      <c r="Q616" s="3087"/>
      <c r="R616" s="3087"/>
      <c r="S616" s="3087"/>
      <c r="T616" s="3087"/>
      <c r="U616" s="3087"/>
      <c r="V616" s="3087"/>
      <c r="W616" s="3087"/>
      <c r="X616" s="3087"/>
      <c r="Y616" s="3087"/>
      <c r="Z616" s="3088"/>
    </row>
    <row r="617" spans="1:26">
      <c r="A617" s="3096"/>
      <c r="B617" s="3087"/>
      <c r="C617" s="3087"/>
      <c r="D617" s="3087"/>
      <c r="E617" s="3087"/>
      <c r="F617" s="3087"/>
      <c r="G617" s="3087"/>
      <c r="H617" s="3087"/>
      <c r="I617" s="3087"/>
      <c r="J617" s="3087"/>
      <c r="K617" s="3087"/>
      <c r="L617" s="3087"/>
      <c r="M617" s="3087"/>
      <c r="N617" s="3087"/>
      <c r="O617" s="3087"/>
      <c r="P617" s="3087"/>
      <c r="Q617" s="3087"/>
      <c r="R617" s="3087"/>
      <c r="S617" s="3087"/>
      <c r="T617" s="3087"/>
      <c r="U617" s="3087"/>
      <c r="V617" s="3087"/>
      <c r="W617" s="3087"/>
      <c r="X617" s="3087"/>
      <c r="Y617" s="3087"/>
      <c r="Z617" s="3088"/>
    </row>
    <row r="618" spans="1:26">
      <c r="A618" s="3096"/>
      <c r="B618" s="3087"/>
      <c r="C618" s="3087"/>
      <c r="D618" s="3087"/>
      <c r="E618" s="3087"/>
      <c r="F618" s="3087"/>
      <c r="G618" s="3087"/>
      <c r="H618" s="3087"/>
      <c r="I618" s="3087"/>
      <c r="J618" s="3087"/>
      <c r="K618" s="3087"/>
      <c r="L618" s="3087"/>
      <c r="M618" s="3087"/>
      <c r="N618" s="3087"/>
      <c r="O618" s="3087"/>
      <c r="P618" s="3087"/>
      <c r="Q618" s="3087"/>
      <c r="R618" s="3087"/>
      <c r="S618" s="3087"/>
      <c r="T618" s="3087"/>
      <c r="U618" s="3087"/>
      <c r="V618" s="3087"/>
      <c r="W618" s="3087"/>
      <c r="X618" s="3087"/>
      <c r="Y618" s="3087"/>
      <c r="Z618" s="3088"/>
    </row>
    <row r="619" spans="1:26">
      <c r="A619" s="3096"/>
      <c r="B619" s="3087"/>
      <c r="C619" s="3087"/>
      <c r="D619" s="3087"/>
      <c r="E619" s="3087"/>
      <c r="F619" s="3087"/>
      <c r="G619" s="3087"/>
      <c r="H619" s="3087"/>
      <c r="I619" s="3087"/>
      <c r="J619" s="3087"/>
      <c r="K619" s="3087"/>
      <c r="L619" s="3087"/>
      <c r="M619" s="3087"/>
      <c r="N619" s="3087"/>
      <c r="O619" s="3087"/>
      <c r="P619" s="3087"/>
      <c r="Q619" s="3087"/>
      <c r="R619" s="3087"/>
      <c r="S619" s="3087"/>
      <c r="T619" s="3087"/>
      <c r="U619" s="3087"/>
      <c r="V619" s="3087"/>
      <c r="W619" s="3087"/>
      <c r="X619" s="3087"/>
      <c r="Y619" s="3087"/>
      <c r="Z619" s="3088"/>
    </row>
    <row r="620" spans="1:26">
      <c r="A620" s="3096"/>
      <c r="B620" s="3087"/>
      <c r="C620" s="3087"/>
      <c r="D620" s="3087"/>
      <c r="E620" s="3087"/>
      <c r="F620" s="3087"/>
      <c r="G620" s="3087"/>
      <c r="H620" s="3087"/>
      <c r="I620" s="3087"/>
      <c r="J620" s="3087"/>
      <c r="K620" s="3087"/>
      <c r="L620" s="3087"/>
      <c r="M620" s="3087"/>
      <c r="N620" s="3087"/>
      <c r="O620" s="3087"/>
      <c r="P620" s="3087"/>
      <c r="Q620" s="3087"/>
      <c r="R620" s="3087"/>
      <c r="S620" s="3087"/>
      <c r="T620" s="3087"/>
      <c r="U620" s="3087"/>
      <c r="V620" s="3087"/>
      <c r="W620" s="3087"/>
      <c r="X620" s="3087"/>
      <c r="Y620" s="3087"/>
      <c r="Z620" s="3088"/>
    </row>
    <row r="621" spans="1:26">
      <c r="A621" s="3096"/>
      <c r="B621" s="3087"/>
      <c r="C621" s="3087"/>
      <c r="D621" s="3087"/>
      <c r="E621" s="3087"/>
      <c r="F621" s="3087"/>
      <c r="G621" s="3087"/>
      <c r="H621" s="3087"/>
      <c r="I621" s="3087"/>
      <c r="J621" s="3087"/>
      <c r="K621" s="3087"/>
      <c r="L621" s="3087"/>
      <c r="M621" s="3087"/>
      <c r="N621" s="3087"/>
      <c r="O621" s="3087"/>
      <c r="P621" s="3087"/>
      <c r="Q621" s="3087"/>
      <c r="R621" s="3087"/>
      <c r="S621" s="3087"/>
      <c r="T621" s="3087"/>
      <c r="U621" s="3087"/>
      <c r="V621" s="3087"/>
      <c r="W621" s="3087"/>
      <c r="X621" s="3087"/>
      <c r="Y621" s="3087"/>
      <c r="Z621" s="3088"/>
    </row>
    <row r="622" spans="1:26">
      <c r="A622" s="3096"/>
      <c r="B622" s="3087"/>
      <c r="C622" s="3087"/>
      <c r="D622" s="3087"/>
      <c r="E622" s="3087"/>
      <c r="F622" s="3087"/>
      <c r="G622" s="3087"/>
      <c r="H622" s="3087"/>
      <c r="I622" s="3087"/>
      <c r="J622" s="3087"/>
      <c r="K622" s="3087"/>
      <c r="L622" s="3087"/>
      <c r="M622" s="3087"/>
      <c r="N622" s="3087"/>
      <c r="O622" s="3087"/>
      <c r="P622" s="3087"/>
      <c r="Q622" s="3087"/>
      <c r="R622" s="3087"/>
      <c r="S622" s="3087"/>
      <c r="T622" s="3087"/>
      <c r="U622" s="3087"/>
      <c r="V622" s="3087"/>
      <c r="W622" s="3087"/>
      <c r="X622" s="3087"/>
      <c r="Y622" s="3087"/>
      <c r="Z622" s="3088"/>
    </row>
    <row r="623" spans="1:26">
      <c r="A623" s="3096"/>
      <c r="B623" s="3087"/>
      <c r="C623" s="3087"/>
      <c r="D623" s="3087"/>
      <c r="E623" s="3087"/>
      <c r="F623" s="3087"/>
      <c r="G623" s="3087"/>
      <c r="H623" s="3087"/>
      <c r="I623" s="3087"/>
      <c r="J623" s="3087"/>
      <c r="K623" s="3087"/>
      <c r="L623" s="3087"/>
      <c r="M623" s="3087"/>
      <c r="N623" s="3087"/>
      <c r="O623" s="3087"/>
      <c r="P623" s="3087"/>
      <c r="Q623" s="3087"/>
      <c r="R623" s="3087"/>
      <c r="S623" s="3087"/>
      <c r="T623" s="3087"/>
      <c r="U623" s="3087"/>
      <c r="V623" s="3087"/>
      <c r="W623" s="3087"/>
      <c r="X623" s="3087"/>
      <c r="Y623" s="3087"/>
      <c r="Z623" s="3088"/>
    </row>
    <row r="624" spans="1:26">
      <c r="A624" s="3096"/>
      <c r="B624" s="3087"/>
      <c r="C624" s="3087"/>
      <c r="D624" s="3087"/>
      <c r="E624" s="3087"/>
      <c r="F624" s="3087"/>
      <c r="G624" s="3087"/>
      <c r="H624" s="3087"/>
      <c r="I624" s="3087"/>
      <c r="J624" s="3087"/>
      <c r="K624" s="3087"/>
      <c r="L624" s="3087"/>
      <c r="M624" s="3087"/>
      <c r="N624" s="3087"/>
      <c r="O624" s="3087"/>
      <c r="P624" s="3087"/>
      <c r="Q624" s="3087"/>
      <c r="R624" s="3087"/>
      <c r="S624" s="3087"/>
      <c r="T624" s="3087"/>
      <c r="U624" s="3087"/>
      <c r="V624" s="3087"/>
      <c r="W624" s="3087"/>
      <c r="X624" s="3087"/>
      <c r="Y624" s="3087"/>
      <c r="Z624" s="3088"/>
    </row>
    <row r="625" spans="1:26">
      <c r="A625" s="3096"/>
      <c r="B625" s="3087"/>
      <c r="C625" s="3087"/>
      <c r="D625" s="3087"/>
      <c r="E625" s="3087"/>
      <c r="F625" s="3087"/>
      <c r="G625" s="3087"/>
      <c r="H625" s="3087"/>
      <c r="I625" s="3087"/>
      <c r="J625" s="3087"/>
      <c r="K625" s="3087"/>
      <c r="L625" s="3087"/>
      <c r="M625" s="3087"/>
      <c r="N625" s="3087"/>
      <c r="O625" s="3087"/>
      <c r="P625" s="3087"/>
      <c r="Q625" s="3087"/>
      <c r="R625" s="3087"/>
      <c r="S625" s="3087"/>
      <c r="T625" s="3087"/>
      <c r="U625" s="3087"/>
      <c r="V625" s="3087"/>
      <c r="W625" s="3087"/>
      <c r="X625" s="3087"/>
      <c r="Y625" s="3087"/>
      <c r="Z625" s="3088"/>
    </row>
    <row r="626" spans="1:26">
      <c r="A626" s="3096"/>
      <c r="B626" s="3087"/>
      <c r="C626" s="3087"/>
      <c r="D626" s="3087"/>
      <c r="E626" s="3087"/>
      <c r="F626" s="3087"/>
      <c r="G626" s="3087"/>
      <c r="H626" s="3087"/>
      <c r="I626" s="3087"/>
      <c r="J626" s="3087"/>
      <c r="K626" s="3087"/>
      <c r="L626" s="3087"/>
      <c r="M626" s="3087"/>
      <c r="N626" s="3087"/>
      <c r="O626" s="3087"/>
      <c r="P626" s="3087"/>
      <c r="Q626" s="3087"/>
      <c r="R626" s="3087"/>
      <c r="S626" s="3087"/>
      <c r="T626" s="3087"/>
      <c r="U626" s="3087"/>
      <c r="V626" s="3087"/>
      <c r="W626" s="3087"/>
      <c r="X626" s="3087"/>
      <c r="Y626" s="3087"/>
      <c r="Z626" s="3088"/>
    </row>
    <row r="627" spans="1:26">
      <c r="A627" s="3096"/>
      <c r="B627" s="3087"/>
      <c r="C627" s="3087"/>
      <c r="D627" s="3087"/>
      <c r="E627" s="3087"/>
      <c r="F627" s="3087"/>
      <c r="G627" s="3087"/>
      <c r="H627" s="3087"/>
      <c r="I627" s="3087"/>
      <c r="J627" s="3087"/>
      <c r="K627" s="3087"/>
      <c r="L627" s="3087"/>
      <c r="M627" s="3087"/>
      <c r="N627" s="3087"/>
      <c r="O627" s="3087"/>
      <c r="P627" s="3087"/>
      <c r="Q627" s="3087"/>
      <c r="R627" s="3087"/>
      <c r="S627" s="3087"/>
      <c r="T627" s="3087"/>
      <c r="U627" s="3087"/>
      <c r="V627" s="3087"/>
      <c r="W627" s="3087"/>
      <c r="X627" s="3087"/>
      <c r="Y627" s="3087"/>
      <c r="Z627" s="3088"/>
    </row>
    <row r="628" spans="1:26">
      <c r="A628" s="3096"/>
      <c r="B628" s="3087"/>
      <c r="C628" s="3087"/>
      <c r="D628" s="3087"/>
      <c r="E628" s="3087"/>
      <c r="F628" s="3087"/>
      <c r="G628" s="3087"/>
      <c r="H628" s="3087"/>
      <c r="I628" s="3087"/>
      <c r="J628" s="3087"/>
      <c r="K628" s="3087"/>
      <c r="L628" s="3087"/>
      <c r="M628" s="3087"/>
      <c r="N628" s="3087"/>
      <c r="O628" s="3087"/>
      <c r="P628" s="3087"/>
      <c r="Q628" s="3087"/>
      <c r="R628" s="3087"/>
      <c r="S628" s="3087"/>
      <c r="T628" s="3087"/>
      <c r="U628" s="3087"/>
      <c r="V628" s="3087"/>
      <c r="W628" s="3087"/>
      <c r="X628" s="3087"/>
      <c r="Y628" s="3087"/>
      <c r="Z628" s="3088"/>
    </row>
    <row r="629" spans="1:26">
      <c r="A629" s="3096"/>
      <c r="B629" s="3087"/>
      <c r="C629" s="3087"/>
      <c r="D629" s="3087"/>
      <c r="E629" s="3087"/>
      <c r="F629" s="3087"/>
      <c r="G629" s="3087"/>
      <c r="H629" s="3087"/>
      <c r="I629" s="3087"/>
      <c r="J629" s="3087"/>
      <c r="K629" s="3087"/>
      <c r="L629" s="3087"/>
      <c r="M629" s="3087"/>
      <c r="N629" s="3087"/>
      <c r="O629" s="3087"/>
      <c r="P629" s="3087"/>
      <c r="Q629" s="3087"/>
      <c r="R629" s="3087"/>
      <c r="S629" s="3087"/>
      <c r="T629" s="3087"/>
      <c r="U629" s="3087"/>
      <c r="V629" s="3087"/>
      <c r="W629" s="3087"/>
      <c r="X629" s="3087"/>
      <c r="Y629" s="3087"/>
      <c r="Z629" s="3088"/>
    </row>
    <row r="630" spans="1:26">
      <c r="A630" s="3096"/>
      <c r="B630" s="3087"/>
      <c r="C630" s="3087"/>
      <c r="D630" s="3087"/>
      <c r="E630" s="3087"/>
      <c r="F630" s="3087"/>
      <c r="G630" s="3087"/>
      <c r="H630" s="3087"/>
      <c r="I630" s="3087"/>
      <c r="J630" s="3087"/>
      <c r="K630" s="3087"/>
      <c r="L630" s="3087"/>
      <c r="M630" s="3087"/>
      <c r="N630" s="3087"/>
      <c r="O630" s="3087"/>
      <c r="P630" s="3087"/>
      <c r="Q630" s="3087"/>
      <c r="R630" s="3087"/>
      <c r="S630" s="3087"/>
      <c r="T630" s="3087"/>
      <c r="U630" s="3087"/>
      <c r="V630" s="3087"/>
      <c r="W630" s="3087"/>
      <c r="X630" s="3087"/>
      <c r="Y630" s="3087"/>
      <c r="Z630" s="3088"/>
    </row>
    <row r="631" spans="1:26">
      <c r="A631" s="3096"/>
      <c r="B631" s="3087"/>
      <c r="C631" s="3087"/>
      <c r="D631" s="3087"/>
      <c r="E631" s="3087"/>
      <c r="F631" s="3087"/>
      <c r="G631" s="3087"/>
      <c r="H631" s="3087"/>
      <c r="I631" s="3087"/>
      <c r="J631" s="3087"/>
      <c r="K631" s="3087"/>
      <c r="L631" s="3087"/>
      <c r="M631" s="3087"/>
      <c r="N631" s="3087"/>
      <c r="O631" s="3087"/>
      <c r="P631" s="3087"/>
      <c r="Q631" s="3087"/>
      <c r="R631" s="3087"/>
      <c r="S631" s="3087"/>
      <c r="T631" s="3087"/>
      <c r="U631" s="3087"/>
      <c r="V631" s="3087"/>
      <c r="W631" s="3087"/>
      <c r="X631" s="3087"/>
      <c r="Y631" s="3087"/>
      <c r="Z631" s="3088"/>
    </row>
    <row r="632" spans="1:26">
      <c r="A632" s="3096"/>
      <c r="B632" s="3087"/>
      <c r="C632" s="3087"/>
      <c r="D632" s="3087"/>
      <c r="E632" s="3087"/>
      <c r="F632" s="3087"/>
      <c r="G632" s="3087"/>
      <c r="H632" s="3087"/>
      <c r="I632" s="3087"/>
      <c r="J632" s="3087"/>
      <c r="K632" s="3087"/>
      <c r="L632" s="3087"/>
      <c r="M632" s="3087"/>
      <c r="N632" s="3087"/>
      <c r="O632" s="3087"/>
      <c r="P632" s="3087"/>
      <c r="Q632" s="3087"/>
      <c r="R632" s="3087"/>
      <c r="S632" s="3087"/>
      <c r="T632" s="3087"/>
      <c r="U632" s="3087"/>
      <c r="V632" s="3087"/>
      <c r="W632" s="3087"/>
      <c r="X632" s="3087"/>
      <c r="Y632" s="3087"/>
      <c r="Z632" s="3088"/>
    </row>
    <row r="633" spans="1:26">
      <c r="A633" s="3096"/>
      <c r="B633" s="3087"/>
      <c r="C633" s="3087"/>
      <c r="D633" s="3087"/>
      <c r="E633" s="3087"/>
      <c r="F633" s="3087"/>
      <c r="G633" s="3087"/>
      <c r="H633" s="3087"/>
      <c r="I633" s="3087"/>
      <c r="J633" s="3087"/>
      <c r="K633" s="3087"/>
      <c r="L633" s="3087"/>
      <c r="M633" s="3087"/>
      <c r="N633" s="3087"/>
      <c r="O633" s="3087"/>
      <c r="P633" s="3087"/>
      <c r="Q633" s="3087"/>
      <c r="R633" s="3087"/>
      <c r="S633" s="3087"/>
      <c r="T633" s="3087"/>
      <c r="U633" s="3087"/>
      <c r="V633" s="3087"/>
      <c r="W633" s="3087"/>
      <c r="X633" s="3087"/>
      <c r="Y633" s="3087"/>
      <c r="Z633" s="3088"/>
    </row>
    <row r="634" spans="1:26">
      <c r="A634" s="3096"/>
      <c r="B634" s="3087"/>
      <c r="C634" s="3087"/>
      <c r="D634" s="3087"/>
      <c r="E634" s="3087"/>
      <c r="F634" s="3087"/>
      <c r="G634" s="3087"/>
      <c r="H634" s="3087"/>
      <c r="I634" s="3087"/>
      <c r="J634" s="3087"/>
      <c r="K634" s="3087"/>
      <c r="L634" s="3087"/>
      <c r="M634" s="3087"/>
      <c r="N634" s="3087"/>
      <c r="O634" s="3087"/>
      <c r="P634" s="3087"/>
      <c r="Q634" s="3087"/>
      <c r="R634" s="3087"/>
      <c r="S634" s="3087"/>
      <c r="T634" s="3087"/>
      <c r="U634" s="3087"/>
      <c r="V634" s="3087"/>
      <c r="W634" s="3087"/>
      <c r="X634" s="3087"/>
      <c r="Y634" s="3087"/>
      <c r="Z634" s="3088"/>
    </row>
    <row r="635" spans="1:26">
      <c r="A635" s="3096"/>
      <c r="B635" s="3087"/>
      <c r="C635" s="3087"/>
      <c r="D635" s="3087"/>
      <c r="E635" s="3087"/>
      <c r="F635" s="3087"/>
      <c r="G635" s="3087"/>
      <c r="H635" s="3087"/>
      <c r="I635" s="3087"/>
      <c r="J635" s="3087"/>
      <c r="K635" s="3087"/>
      <c r="L635" s="3087"/>
      <c r="M635" s="3087"/>
      <c r="N635" s="3087"/>
      <c r="O635" s="3087"/>
      <c r="P635" s="3087"/>
      <c r="Q635" s="3087"/>
      <c r="R635" s="3087"/>
      <c r="S635" s="3087"/>
      <c r="T635" s="3087"/>
      <c r="U635" s="3087"/>
      <c r="V635" s="3087"/>
      <c r="W635" s="3087"/>
      <c r="X635" s="3087"/>
      <c r="Y635" s="3087"/>
      <c r="Z635" s="3088"/>
    </row>
    <row r="636" spans="1:26">
      <c r="A636" s="3096"/>
      <c r="B636" s="3087"/>
      <c r="C636" s="3087"/>
      <c r="D636" s="3087"/>
      <c r="E636" s="3087"/>
      <c r="F636" s="3087"/>
      <c r="G636" s="3087"/>
      <c r="H636" s="3087"/>
      <c r="I636" s="3087"/>
      <c r="J636" s="3087"/>
      <c r="K636" s="3087"/>
      <c r="L636" s="3087"/>
      <c r="M636" s="3087"/>
      <c r="N636" s="3087"/>
      <c r="O636" s="3087"/>
      <c r="P636" s="3087"/>
      <c r="Q636" s="3087"/>
      <c r="R636" s="3087"/>
      <c r="S636" s="3087"/>
      <c r="T636" s="3087"/>
      <c r="U636" s="3087"/>
      <c r="V636" s="3087"/>
      <c r="W636" s="3087"/>
      <c r="X636" s="3087"/>
      <c r="Y636" s="3087"/>
      <c r="Z636" s="3088"/>
    </row>
    <row r="637" spans="1:26">
      <c r="A637" s="3096"/>
      <c r="B637" s="3087"/>
      <c r="C637" s="3087"/>
      <c r="D637" s="3087"/>
      <c r="E637" s="3087"/>
      <c r="F637" s="3087"/>
      <c r="G637" s="3087"/>
      <c r="H637" s="3087"/>
      <c r="I637" s="3087"/>
      <c r="J637" s="3087"/>
      <c r="K637" s="3087"/>
      <c r="L637" s="3087"/>
      <c r="M637" s="3087"/>
      <c r="N637" s="3087"/>
      <c r="O637" s="3087"/>
      <c r="P637" s="3087"/>
      <c r="Q637" s="3087"/>
      <c r="R637" s="3087"/>
      <c r="S637" s="3087"/>
      <c r="T637" s="3087"/>
      <c r="U637" s="3087"/>
      <c r="V637" s="3087"/>
      <c r="W637" s="3087"/>
      <c r="X637" s="3087"/>
      <c r="Y637" s="3087"/>
      <c r="Z637" s="3088"/>
    </row>
    <row r="638" spans="1:26">
      <c r="A638" s="3096"/>
      <c r="B638" s="3087"/>
      <c r="C638" s="3087"/>
      <c r="D638" s="3087"/>
      <c r="E638" s="3087"/>
      <c r="F638" s="3087"/>
      <c r="G638" s="3087"/>
      <c r="H638" s="3087"/>
      <c r="I638" s="3087"/>
      <c r="J638" s="3087"/>
      <c r="K638" s="3087"/>
      <c r="L638" s="3087"/>
      <c r="M638" s="3087"/>
      <c r="N638" s="3087"/>
      <c r="O638" s="3087"/>
      <c r="P638" s="3087"/>
      <c r="Q638" s="3087"/>
      <c r="R638" s="3087"/>
      <c r="S638" s="3087"/>
      <c r="T638" s="3087"/>
      <c r="U638" s="3087"/>
      <c r="V638" s="3087"/>
      <c r="W638" s="3087"/>
      <c r="X638" s="3087"/>
      <c r="Y638" s="3087"/>
      <c r="Z638" s="3088"/>
    </row>
    <row r="639" spans="1:26">
      <c r="A639" s="3096"/>
      <c r="B639" s="3087"/>
      <c r="C639" s="3087"/>
      <c r="D639" s="3087"/>
      <c r="E639" s="3087"/>
      <c r="F639" s="3087"/>
      <c r="G639" s="3087"/>
      <c r="H639" s="3087"/>
      <c r="I639" s="3087"/>
      <c r="J639" s="3087"/>
      <c r="K639" s="3087"/>
      <c r="L639" s="3087"/>
      <c r="M639" s="3087"/>
      <c r="N639" s="3087"/>
      <c r="O639" s="3087"/>
      <c r="P639" s="3087"/>
      <c r="Q639" s="3087"/>
      <c r="R639" s="3087"/>
      <c r="S639" s="3087"/>
      <c r="T639" s="3087"/>
      <c r="U639" s="3087"/>
      <c r="V639" s="3087"/>
      <c r="W639" s="3087"/>
      <c r="X639" s="3087"/>
      <c r="Y639" s="3087"/>
      <c r="Z639" s="3088"/>
    </row>
    <row r="640" spans="1:26">
      <c r="A640" s="3096"/>
      <c r="B640" s="3087"/>
      <c r="C640" s="3087"/>
      <c r="D640" s="3087"/>
      <c r="E640" s="3087"/>
      <c r="F640" s="3087"/>
      <c r="G640" s="3087"/>
      <c r="H640" s="3087"/>
      <c r="I640" s="3087"/>
      <c r="J640" s="3087"/>
      <c r="K640" s="3087"/>
      <c r="L640" s="3087"/>
      <c r="M640" s="3087"/>
      <c r="N640" s="3087"/>
      <c r="O640" s="3087"/>
      <c r="P640" s="3087"/>
      <c r="Q640" s="3087"/>
      <c r="R640" s="3087"/>
      <c r="S640" s="3087"/>
      <c r="T640" s="3087"/>
      <c r="U640" s="3087"/>
      <c r="V640" s="3087"/>
      <c r="W640" s="3087"/>
      <c r="X640" s="3087"/>
      <c r="Y640" s="3087"/>
      <c r="Z640" s="3088"/>
    </row>
    <row r="641" spans="1:26">
      <c r="A641" s="3096"/>
      <c r="B641" s="3087"/>
      <c r="C641" s="3087"/>
      <c r="D641" s="3087"/>
      <c r="E641" s="3087"/>
      <c r="F641" s="3087"/>
      <c r="G641" s="3087"/>
      <c r="H641" s="3087"/>
      <c r="I641" s="3087"/>
      <c r="J641" s="3087"/>
      <c r="K641" s="3087"/>
      <c r="L641" s="3087"/>
      <c r="M641" s="3087"/>
      <c r="N641" s="3087"/>
      <c r="O641" s="3087"/>
      <c r="P641" s="3087"/>
      <c r="Q641" s="3087"/>
      <c r="R641" s="3087"/>
      <c r="S641" s="3087"/>
      <c r="T641" s="3087"/>
      <c r="U641" s="3087"/>
      <c r="V641" s="3087"/>
      <c r="W641" s="3087"/>
      <c r="X641" s="3087"/>
      <c r="Y641" s="3087"/>
      <c r="Z641" s="3088"/>
    </row>
    <row r="642" spans="1:26">
      <c r="A642" s="3096"/>
      <c r="B642" s="3087"/>
      <c r="C642" s="3087"/>
      <c r="D642" s="3087"/>
      <c r="E642" s="3087"/>
      <c r="F642" s="3087"/>
      <c r="G642" s="3087"/>
      <c r="H642" s="3087"/>
      <c r="I642" s="3087"/>
      <c r="J642" s="3087"/>
      <c r="K642" s="3087"/>
      <c r="L642" s="3087"/>
      <c r="M642" s="3087"/>
      <c r="N642" s="3087"/>
      <c r="O642" s="3087"/>
      <c r="P642" s="3087"/>
      <c r="Q642" s="3087"/>
      <c r="R642" s="3087"/>
      <c r="S642" s="3087"/>
      <c r="T642" s="3087"/>
      <c r="U642" s="3087"/>
      <c r="V642" s="3087"/>
      <c r="W642" s="3087"/>
      <c r="X642" s="3087"/>
      <c r="Y642" s="3087"/>
      <c r="Z642" s="3088"/>
    </row>
    <row r="643" spans="1:26">
      <c r="A643" s="3096"/>
      <c r="B643" s="3087"/>
      <c r="C643" s="3087"/>
      <c r="D643" s="3087"/>
      <c r="E643" s="3087"/>
      <c r="F643" s="3087"/>
      <c r="G643" s="3087"/>
      <c r="H643" s="3087"/>
      <c r="I643" s="3087"/>
      <c r="J643" s="3087"/>
      <c r="K643" s="3087"/>
      <c r="L643" s="3087"/>
      <c r="M643" s="3087"/>
      <c r="N643" s="3087"/>
      <c r="O643" s="3087"/>
      <c r="P643" s="3087"/>
      <c r="Q643" s="3087"/>
      <c r="R643" s="3087"/>
      <c r="S643" s="3087"/>
      <c r="T643" s="3087"/>
      <c r="U643" s="3087"/>
      <c r="V643" s="3087"/>
      <c r="W643" s="3087"/>
      <c r="X643" s="3087"/>
      <c r="Y643" s="3087"/>
      <c r="Z643" s="3088"/>
    </row>
    <row r="644" spans="1:26">
      <c r="A644" s="3096"/>
      <c r="B644" s="3087"/>
      <c r="C644" s="3087"/>
      <c r="D644" s="3087"/>
      <c r="E644" s="3087"/>
      <c r="F644" s="3087"/>
      <c r="G644" s="3087"/>
      <c r="H644" s="3087"/>
      <c r="I644" s="3087"/>
      <c r="J644" s="3087"/>
      <c r="K644" s="3087"/>
      <c r="L644" s="3087"/>
      <c r="M644" s="3087"/>
      <c r="N644" s="3087"/>
      <c r="O644" s="3087"/>
      <c r="P644" s="3087"/>
      <c r="Q644" s="3087"/>
      <c r="R644" s="3087"/>
      <c r="S644" s="3087"/>
      <c r="T644" s="3087"/>
      <c r="U644" s="3087"/>
      <c r="V644" s="3087"/>
      <c r="W644" s="3087"/>
      <c r="X644" s="3087"/>
      <c r="Y644" s="3087"/>
      <c r="Z644" s="3088"/>
    </row>
    <row r="645" spans="1:26">
      <c r="A645" s="3096"/>
      <c r="B645" s="3087"/>
      <c r="C645" s="3087"/>
      <c r="D645" s="3087"/>
      <c r="E645" s="3087"/>
      <c r="F645" s="3087"/>
      <c r="G645" s="3087"/>
      <c r="H645" s="3087"/>
      <c r="I645" s="3087"/>
      <c r="J645" s="3087"/>
      <c r="K645" s="3087"/>
      <c r="L645" s="3087"/>
      <c r="M645" s="3087"/>
      <c r="N645" s="3087"/>
      <c r="O645" s="3087"/>
      <c r="P645" s="3087"/>
      <c r="Q645" s="3087"/>
      <c r="R645" s="3087"/>
      <c r="S645" s="3087"/>
      <c r="T645" s="3087"/>
      <c r="U645" s="3087"/>
      <c r="V645" s="3087"/>
      <c r="W645" s="3087"/>
      <c r="X645" s="3087"/>
      <c r="Y645" s="3087"/>
      <c r="Z645" s="3088"/>
    </row>
    <row r="646" spans="1:26">
      <c r="A646" s="3096"/>
      <c r="B646" s="3087"/>
      <c r="C646" s="3087"/>
      <c r="D646" s="3087"/>
      <c r="E646" s="3087"/>
      <c r="F646" s="3087"/>
      <c r="G646" s="3087"/>
      <c r="H646" s="3087"/>
      <c r="I646" s="3087"/>
      <c r="J646" s="3087"/>
      <c r="K646" s="3087"/>
      <c r="L646" s="3087"/>
      <c r="M646" s="3087"/>
      <c r="N646" s="3087"/>
      <c r="O646" s="3087"/>
      <c r="P646" s="3087"/>
      <c r="Q646" s="3087"/>
      <c r="R646" s="3087"/>
      <c r="S646" s="3087"/>
      <c r="T646" s="3087"/>
      <c r="U646" s="3087"/>
      <c r="V646" s="3087"/>
      <c r="W646" s="3087"/>
      <c r="X646" s="3087"/>
      <c r="Y646" s="3087"/>
      <c r="Z646" s="3088"/>
    </row>
    <row r="647" spans="1:26">
      <c r="A647" s="3096"/>
      <c r="B647" s="3087"/>
      <c r="C647" s="3087"/>
      <c r="D647" s="3087"/>
      <c r="E647" s="3087"/>
      <c r="F647" s="3087"/>
      <c r="G647" s="3087"/>
      <c r="H647" s="3087"/>
      <c r="I647" s="3087"/>
      <c r="J647" s="3087"/>
      <c r="K647" s="3087"/>
      <c r="L647" s="3087"/>
      <c r="M647" s="3087"/>
      <c r="N647" s="3087"/>
      <c r="O647" s="3087"/>
      <c r="P647" s="3087"/>
      <c r="Q647" s="3087"/>
      <c r="R647" s="3087"/>
      <c r="S647" s="3087"/>
      <c r="T647" s="3087"/>
      <c r="U647" s="3087"/>
      <c r="V647" s="3087"/>
      <c r="W647" s="3087"/>
      <c r="X647" s="3087"/>
      <c r="Y647" s="3087"/>
      <c r="Z647" s="3088"/>
    </row>
    <row r="648" spans="1:26">
      <c r="A648" s="3096"/>
      <c r="B648" s="3087"/>
      <c r="C648" s="3087"/>
      <c r="D648" s="3087"/>
      <c r="E648" s="3087"/>
      <c r="F648" s="3087"/>
      <c r="G648" s="3087"/>
      <c r="H648" s="3087"/>
      <c r="I648" s="3087"/>
      <c r="J648" s="3087"/>
      <c r="K648" s="3087"/>
      <c r="L648" s="3087"/>
      <c r="M648" s="3087"/>
      <c r="N648" s="3087"/>
      <c r="O648" s="3087"/>
      <c r="P648" s="3087"/>
      <c r="Q648" s="3087"/>
      <c r="R648" s="3087"/>
      <c r="S648" s="3087"/>
      <c r="T648" s="3087"/>
      <c r="U648" s="3087"/>
      <c r="V648" s="3087"/>
      <c r="W648" s="3087"/>
      <c r="X648" s="3087"/>
      <c r="Y648" s="3087"/>
      <c r="Z648" s="3088"/>
    </row>
    <row r="649" spans="1:26">
      <c r="A649" s="3096"/>
      <c r="B649" s="3087"/>
      <c r="C649" s="3087"/>
      <c r="D649" s="3087"/>
      <c r="E649" s="3087"/>
      <c r="F649" s="3087"/>
      <c r="G649" s="3087"/>
      <c r="H649" s="3087"/>
      <c r="I649" s="3087"/>
      <c r="J649" s="3087"/>
      <c r="K649" s="3087"/>
      <c r="L649" s="3087"/>
      <c r="M649" s="3087"/>
      <c r="N649" s="3087"/>
      <c r="O649" s="3087"/>
      <c r="P649" s="3087"/>
      <c r="Q649" s="3087"/>
      <c r="R649" s="3087"/>
      <c r="S649" s="3087"/>
      <c r="T649" s="3087"/>
      <c r="U649" s="3087"/>
      <c r="V649" s="3087"/>
      <c r="W649" s="3087"/>
      <c r="X649" s="3087"/>
      <c r="Y649" s="3087"/>
      <c r="Z649" s="3088"/>
    </row>
    <row r="650" spans="1:26">
      <c r="A650" s="3096"/>
      <c r="B650" s="3087"/>
      <c r="C650" s="3087"/>
      <c r="D650" s="3087"/>
      <c r="E650" s="3087"/>
      <c r="F650" s="3087"/>
      <c r="G650" s="3087"/>
      <c r="H650" s="3087"/>
      <c r="I650" s="3087"/>
      <c r="J650" s="3087"/>
      <c r="K650" s="3087"/>
      <c r="L650" s="3087"/>
      <c r="M650" s="3087"/>
      <c r="N650" s="3087"/>
      <c r="O650" s="3087"/>
      <c r="P650" s="3087"/>
      <c r="Q650" s="3087"/>
      <c r="R650" s="3087"/>
      <c r="S650" s="3087"/>
      <c r="T650" s="3087"/>
      <c r="U650" s="3087"/>
      <c r="V650" s="3087"/>
      <c r="W650" s="3087"/>
      <c r="X650" s="3087"/>
      <c r="Y650" s="3087"/>
      <c r="Z650" s="3088"/>
    </row>
    <row r="651" spans="1:26">
      <c r="A651" s="3096"/>
      <c r="B651" s="3087"/>
      <c r="C651" s="3087"/>
      <c r="D651" s="3087"/>
      <c r="E651" s="3087"/>
      <c r="F651" s="3087"/>
      <c r="G651" s="3087"/>
      <c r="H651" s="3087"/>
      <c r="I651" s="3087"/>
      <c r="J651" s="3087"/>
      <c r="K651" s="3087"/>
      <c r="L651" s="3087"/>
      <c r="M651" s="3087"/>
      <c r="N651" s="3087"/>
      <c r="O651" s="3087"/>
      <c r="P651" s="3087"/>
      <c r="Q651" s="3087"/>
      <c r="R651" s="3087"/>
      <c r="S651" s="3087"/>
      <c r="T651" s="3087"/>
      <c r="U651" s="3087"/>
      <c r="V651" s="3087"/>
      <c r="W651" s="3087"/>
      <c r="X651" s="3087"/>
      <c r="Y651" s="3087"/>
      <c r="Z651" s="3088"/>
    </row>
    <row r="652" spans="1:26">
      <c r="A652" s="3096"/>
      <c r="B652" s="3087"/>
      <c r="C652" s="3087"/>
      <c r="D652" s="3087"/>
      <c r="E652" s="3087"/>
      <c r="F652" s="3087"/>
      <c r="G652" s="3087"/>
      <c r="H652" s="3087"/>
      <c r="I652" s="3087"/>
      <c r="J652" s="3087"/>
      <c r="K652" s="3087"/>
      <c r="L652" s="3087"/>
      <c r="M652" s="3087"/>
      <c r="N652" s="3087"/>
      <c r="O652" s="3087"/>
      <c r="P652" s="3087"/>
      <c r="Q652" s="3087"/>
      <c r="R652" s="3087"/>
      <c r="S652" s="3087"/>
      <c r="T652" s="3087"/>
      <c r="U652" s="3087"/>
      <c r="V652" s="3087"/>
      <c r="W652" s="3087"/>
      <c r="X652" s="3087"/>
      <c r="Y652" s="3087"/>
      <c r="Z652" s="3088"/>
    </row>
    <row r="653" spans="1:26">
      <c r="A653" s="3096"/>
      <c r="B653" s="3087"/>
      <c r="C653" s="3087"/>
      <c r="D653" s="3087"/>
      <c r="E653" s="3087"/>
      <c r="F653" s="3087"/>
      <c r="G653" s="3087"/>
      <c r="H653" s="3087"/>
      <c r="I653" s="3087"/>
      <c r="J653" s="3087"/>
      <c r="K653" s="3087"/>
      <c r="L653" s="3087"/>
      <c r="M653" s="3087"/>
      <c r="N653" s="3087"/>
      <c r="O653" s="3087"/>
      <c r="P653" s="3087"/>
      <c r="Q653" s="3087"/>
      <c r="R653" s="3087"/>
      <c r="S653" s="3087"/>
      <c r="T653" s="3087"/>
      <c r="U653" s="3087"/>
      <c r="V653" s="3087"/>
      <c r="W653" s="3087"/>
      <c r="X653" s="3087"/>
      <c r="Y653" s="3087"/>
      <c r="Z653" s="3088"/>
    </row>
    <row r="654" spans="1:26">
      <c r="A654" s="3096"/>
      <c r="B654" s="3087"/>
      <c r="C654" s="3087"/>
      <c r="D654" s="3087"/>
      <c r="E654" s="3087"/>
      <c r="F654" s="3087"/>
      <c r="G654" s="3087"/>
      <c r="H654" s="3087"/>
      <c r="I654" s="3087"/>
      <c r="J654" s="3087"/>
      <c r="K654" s="3087"/>
      <c r="L654" s="3087"/>
      <c r="M654" s="3087"/>
      <c r="N654" s="3087"/>
      <c r="O654" s="3087"/>
      <c r="P654" s="3087"/>
      <c r="Q654" s="3087"/>
      <c r="R654" s="3087"/>
      <c r="S654" s="3087"/>
      <c r="T654" s="3087"/>
      <c r="U654" s="3087"/>
      <c r="V654" s="3087"/>
      <c r="W654" s="3087"/>
      <c r="X654" s="3087"/>
      <c r="Y654" s="3087"/>
      <c r="Z654" s="3088"/>
    </row>
    <row r="655" spans="1:26">
      <c r="A655" s="3096"/>
      <c r="B655" s="3087"/>
      <c r="C655" s="3087"/>
      <c r="D655" s="3087"/>
      <c r="E655" s="3087"/>
      <c r="F655" s="3087"/>
      <c r="G655" s="3087"/>
      <c r="H655" s="3087"/>
      <c r="I655" s="3087"/>
      <c r="J655" s="3087"/>
      <c r="K655" s="3087"/>
      <c r="L655" s="3087"/>
      <c r="M655" s="3087"/>
      <c r="N655" s="3087"/>
      <c r="O655" s="3087"/>
      <c r="P655" s="3087"/>
      <c r="Q655" s="3087"/>
      <c r="R655" s="3087"/>
      <c r="S655" s="3087"/>
      <c r="T655" s="3087"/>
      <c r="U655" s="3087"/>
      <c r="V655" s="3087"/>
      <c r="W655" s="3087"/>
      <c r="X655" s="3087"/>
      <c r="Y655" s="3087"/>
      <c r="Z655" s="3088"/>
    </row>
    <row r="656" spans="1:26">
      <c r="A656" s="3096"/>
      <c r="B656" s="3087"/>
      <c r="C656" s="3087"/>
      <c r="D656" s="3087"/>
      <c r="E656" s="3087"/>
      <c r="F656" s="3087"/>
      <c r="G656" s="3087"/>
      <c r="H656" s="3087"/>
      <c r="I656" s="3087"/>
      <c r="J656" s="3087"/>
      <c r="K656" s="3087"/>
      <c r="L656" s="3087"/>
      <c r="M656" s="3087"/>
      <c r="N656" s="3087"/>
      <c r="O656" s="3087"/>
      <c r="P656" s="3087"/>
      <c r="Q656" s="3087"/>
      <c r="R656" s="3087"/>
      <c r="S656" s="3087"/>
      <c r="T656" s="3087"/>
      <c r="U656" s="3087"/>
      <c r="V656" s="3087"/>
      <c r="W656" s="3087"/>
      <c r="X656" s="3087"/>
      <c r="Y656" s="3087"/>
      <c r="Z656" s="3088"/>
    </row>
    <row r="657" spans="1:26">
      <c r="A657" s="3096"/>
      <c r="B657" s="3087"/>
      <c r="C657" s="3087"/>
      <c r="D657" s="3087"/>
      <c r="E657" s="3087"/>
      <c r="F657" s="3087"/>
      <c r="G657" s="3087"/>
      <c r="H657" s="3087"/>
      <c r="I657" s="3087"/>
      <c r="J657" s="3087"/>
      <c r="K657" s="3087"/>
      <c r="L657" s="3087"/>
      <c r="M657" s="3087"/>
      <c r="N657" s="3087"/>
      <c r="O657" s="3087"/>
      <c r="P657" s="3087"/>
      <c r="Q657" s="3087"/>
      <c r="R657" s="3087"/>
      <c r="S657" s="3087"/>
      <c r="T657" s="3087"/>
      <c r="U657" s="3087"/>
      <c r="V657" s="3087"/>
      <c r="W657" s="3087"/>
      <c r="X657" s="3087"/>
      <c r="Y657" s="3087"/>
      <c r="Z657" s="3088"/>
    </row>
    <row r="658" spans="1:26">
      <c r="A658" s="3096"/>
      <c r="B658" s="3087"/>
      <c r="C658" s="3087"/>
      <c r="D658" s="3087"/>
      <c r="E658" s="3087"/>
      <c r="F658" s="3087"/>
      <c r="G658" s="3087"/>
      <c r="H658" s="3087"/>
      <c r="I658" s="3087"/>
      <c r="J658" s="3087"/>
      <c r="K658" s="3087"/>
      <c r="L658" s="3087"/>
      <c r="M658" s="3087"/>
      <c r="N658" s="3087"/>
      <c r="O658" s="3087"/>
      <c r="P658" s="3087"/>
      <c r="Q658" s="3087"/>
      <c r="R658" s="3087"/>
      <c r="S658" s="3087"/>
      <c r="T658" s="3087"/>
      <c r="U658" s="3087"/>
      <c r="V658" s="3087"/>
      <c r="W658" s="3087"/>
      <c r="X658" s="3087"/>
      <c r="Y658" s="3087"/>
      <c r="Z658" s="3088"/>
    </row>
    <row r="659" spans="1:26">
      <c r="A659" s="3096"/>
      <c r="B659" s="3087"/>
      <c r="C659" s="3087"/>
      <c r="D659" s="3087"/>
      <c r="E659" s="3087"/>
      <c r="F659" s="3087"/>
      <c r="G659" s="3087"/>
      <c r="H659" s="3087"/>
      <c r="I659" s="3087"/>
      <c r="J659" s="3087"/>
      <c r="K659" s="3087"/>
      <c r="L659" s="3087"/>
      <c r="M659" s="3087"/>
      <c r="N659" s="3087"/>
      <c r="O659" s="3087"/>
      <c r="P659" s="3087"/>
      <c r="Q659" s="3087"/>
      <c r="R659" s="3087"/>
      <c r="S659" s="3087"/>
      <c r="T659" s="3087"/>
      <c r="U659" s="3087"/>
      <c r="V659" s="3087"/>
      <c r="W659" s="3087"/>
      <c r="X659" s="3087"/>
      <c r="Y659" s="3087"/>
      <c r="Z659" s="3088"/>
    </row>
    <row r="660" spans="1:26">
      <c r="A660" s="3096"/>
      <c r="B660" s="3087"/>
      <c r="C660" s="3087"/>
      <c r="D660" s="3087"/>
      <c r="E660" s="3087"/>
      <c r="F660" s="3087"/>
      <c r="G660" s="3087"/>
      <c r="H660" s="3087"/>
      <c r="I660" s="3087"/>
      <c r="J660" s="3087"/>
      <c r="K660" s="3087"/>
      <c r="L660" s="3087"/>
      <c r="M660" s="3087"/>
      <c r="N660" s="3087"/>
      <c r="O660" s="3087"/>
      <c r="P660" s="3087"/>
      <c r="Q660" s="3087"/>
      <c r="R660" s="3087"/>
      <c r="S660" s="3087"/>
      <c r="T660" s="3087"/>
      <c r="U660" s="3087"/>
      <c r="V660" s="3087"/>
      <c r="W660" s="3087"/>
      <c r="X660" s="3087"/>
      <c r="Y660" s="3087"/>
      <c r="Z660" s="3088"/>
    </row>
    <row r="661" spans="1:26">
      <c r="A661" s="3096"/>
      <c r="B661" s="3087"/>
      <c r="C661" s="3087"/>
      <c r="D661" s="3087"/>
      <c r="E661" s="3087"/>
      <c r="F661" s="3087"/>
      <c r="G661" s="3087"/>
      <c r="H661" s="3087"/>
      <c r="I661" s="3087"/>
      <c r="J661" s="3087"/>
      <c r="K661" s="3087"/>
      <c r="L661" s="3087"/>
      <c r="M661" s="3087"/>
      <c r="N661" s="3087"/>
      <c r="O661" s="3087"/>
      <c r="P661" s="3087"/>
      <c r="Q661" s="3087"/>
      <c r="R661" s="3087"/>
      <c r="S661" s="3087"/>
      <c r="T661" s="3087"/>
      <c r="U661" s="3087"/>
      <c r="V661" s="3087"/>
      <c r="W661" s="3087"/>
      <c r="X661" s="3087"/>
      <c r="Y661" s="3087"/>
      <c r="Z661" s="3088"/>
    </row>
    <row r="662" spans="1:26">
      <c r="A662" s="3096"/>
      <c r="B662" s="3087"/>
      <c r="C662" s="3087"/>
      <c r="D662" s="3087"/>
      <c r="E662" s="3087"/>
      <c r="F662" s="3087"/>
      <c r="G662" s="3087"/>
      <c r="H662" s="3087"/>
      <c r="I662" s="3087"/>
      <c r="J662" s="3087"/>
      <c r="K662" s="3087"/>
      <c r="L662" s="3087"/>
      <c r="M662" s="3087"/>
      <c r="N662" s="3087"/>
      <c r="O662" s="3087"/>
      <c r="P662" s="3087"/>
      <c r="Q662" s="3087"/>
      <c r="R662" s="3087"/>
      <c r="S662" s="3087"/>
      <c r="T662" s="3087"/>
      <c r="U662" s="3087"/>
      <c r="V662" s="3087"/>
      <c r="W662" s="3087"/>
      <c r="X662" s="3087"/>
      <c r="Y662" s="3087"/>
      <c r="Z662" s="3088"/>
    </row>
    <row r="663" spans="1:26">
      <c r="A663" s="3096"/>
      <c r="B663" s="3087"/>
      <c r="C663" s="3087"/>
      <c r="D663" s="3087"/>
      <c r="E663" s="3087"/>
      <c r="F663" s="3087"/>
      <c r="G663" s="3087"/>
      <c r="H663" s="3087"/>
      <c r="I663" s="3087"/>
      <c r="J663" s="3087"/>
      <c r="K663" s="3087"/>
      <c r="L663" s="3087"/>
      <c r="M663" s="3087"/>
      <c r="N663" s="3087"/>
      <c r="O663" s="3087"/>
      <c r="P663" s="3087"/>
      <c r="Q663" s="3087"/>
      <c r="R663" s="3087"/>
      <c r="S663" s="3087"/>
      <c r="T663" s="3087"/>
      <c r="U663" s="3087"/>
      <c r="V663" s="3087"/>
      <c r="W663" s="3087"/>
      <c r="X663" s="3087"/>
      <c r="Y663" s="3087"/>
      <c r="Z663" s="3088"/>
    </row>
    <row r="664" spans="1:26">
      <c r="A664" s="3096"/>
      <c r="B664" s="3087"/>
      <c r="C664" s="3087"/>
      <c r="D664" s="3087"/>
      <c r="E664" s="3087"/>
      <c r="F664" s="3087"/>
      <c r="G664" s="3087"/>
      <c r="H664" s="3087"/>
      <c r="I664" s="3087"/>
      <c r="J664" s="3087"/>
      <c r="K664" s="3087"/>
      <c r="L664" s="3087"/>
      <c r="M664" s="3087"/>
      <c r="N664" s="3087"/>
      <c r="O664" s="3087"/>
      <c r="P664" s="3087"/>
      <c r="Q664" s="3087"/>
      <c r="R664" s="3087"/>
      <c r="S664" s="3087"/>
      <c r="T664" s="3087"/>
      <c r="U664" s="3087"/>
      <c r="V664" s="3087"/>
      <c r="W664" s="3087"/>
      <c r="X664" s="3087"/>
      <c r="Y664" s="3087"/>
      <c r="Z664" s="3088"/>
    </row>
    <row r="665" spans="1:26">
      <c r="A665" s="3096"/>
      <c r="B665" s="3087"/>
      <c r="C665" s="3087"/>
      <c r="D665" s="3087"/>
      <c r="E665" s="3087"/>
      <c r="F665" s="3087"/>
      <c r="G665" s="3087"/>
      <c r="H665" s="3087"/>
      <c r="I665" s="3087"/>
      <c r="J665" s="3087"/>
      <c r="K665" s="3087"/>
      <c r="L665" s="3087"/>
      <c r="M665" s="3087"/>
      <c r="N665" s="3087"/>
      <c r="O665" s="3087"/>
      <c r="P665" s="3087"/>
      <c r="Q665" s="3087"/>
      <c r="R665" s="3087"/>
      <c r="S665" s="3087"/>
      <c r="T665" s="3087"/>
      <c r="U665" s="3087"/>
      <c r="V665" s="3087"/>
      <c r="W665" s="3087"/>
      <c r="X665" s="3087"/>
      <c r="Y665" s="3087"/>
      <c r="Z665" s="3088"/>
    </row>
    <row r="666" spans="1:26">
      <c r="A666" s="3096"/>
      <c r="B666" s="3087"/>
      <c r="C666" s="3087"/>
      <c r="D666" s="3087"/>
      <c r="E666" s="3087"/>
      <c r="F666" s="3087"/>
      <c r="G666" s="3087"/>
      <c r="H666" s="3087"/>
      <c r="I666" s="3087"/>
      <c r="J666" s="3087"/>
      <c r="K666" s="3087"/>
      <c r="L666" s="3087"/>
      <c r="M666" s="3087"/>
      <c r="N666" s="3087"/>
      <c r="O666" s="3087"/>
      <c r="P666" s="3087"/>
      <c r="Q666" s="3087"/>
      <c r="R666" s="3087"/>
      <c r="S666" s="3087"/>
      <c r="T666" s="3087"/>
      <c r="U666" s="3087"/>
      <c r="V666" s="3087"/>
      <c r="W666" s="3087"/>
      <c r="X666" s="3087"/>
      <c r="Y666" s="3087"/>
      <c r="Z666" s="3088"/>
    </row>
    <row r="667" spans="1:26">
      <c r="A667" s="3096"/>
      <c r="B667" s="3087"/>
      <c r="C667" s="3087"/>
      <c r="D667" s="3087"/>
      <c r="E667" s="3087"/>
      <c r="F667" s="3087"/>
      <c r="G667" s="3087"/>
      <c r="H667" s="3087"/>
      <c r="I667" s="3087"/>
      <c r="J667" s="3087"/>
      <c r="K667" s="3087"/>
      <c r="L667" s="3087"/>
      <c r="M667" s="3087"/>
      <c r="N667" s="3087"/>
      <c r="O667" s="3087"/>
      <c r="P667" s="3087"/>
      <c r="Q667" s="3087"/>
      <c r="R667" s="3087"/>
      <c r="S667" s="3087"/>
      <c r="T667" s="3087"/>
      <c r="U667" s="3087"/>
      <c r="V667" s="3087"/>
      <c r="W667" s="3087"/>
      <c r="X667" s="3087"/>
      <c r="Y667" s="3087"/>
      <c r="Z667" s="3088"/>
    </row>
    <row r="668" spans="1:26">
      <c r="A668" s="3096"/>
      <c r="B668" s="3087"/>
      <c r="C668" s="3087"/>
      <c r="D668" s="3087"/>
      <c r="E668" s="3087"/>
      <c r="F668" s="3087"/>
      <c r="G668" s="3087"/>
      <c r="H668" s="3087"/>
      <c r="I668" s="3087"/>
      <c r="J668" s="3087"/>
      <c r="K668" s="3087"/>
      <c r="L668" s="3087"/>
      <c r="M668" s="3087"/>
      <c r="N668" s="3087"/>
      <c r="O668" s="3087"/>
      <c r="P668" s="3087"/>
      <c r="Q668" s="3087"/>
      <c r="R668" s="3087"/>
      <c r="S668" s="3087"/>
      <c r="T668" s="3087"/>
      <c r="U668" s="3087"/>
      <c r="V668" s="3087"/>
      <c r="W668" s="3087"/>
      <c r="X668" s="3087"/>
      <c r="Y668" s="3087"/>
      <c r="Z668" s="3088"/>
    </row>
    <row r="669" spans="1:26">
      <c r="A669" s="3096"/>
      <c r="B669" s="3087"/>
      <c r="C669" s="3087"/>
      <c r="D669" s="3087"/>
      <c r="E669" s="3087"/>
      <c r="F669" s="3087"/>
      <c r="G669" s="3087"/>
      <c r="H669" s="3087"/>
      <c r="I669" s="3087"/>
      <c r="J669" s="3087"/>
      <c r="K669" s="3087"/>
      <c r="L669" s="3087"/>
      <c r="M669" s="3087"/>
      <c r="N669" s="3087"/>
      <c r="O669" s="3087"/>
      <c r="P669" s="3087"/>
      <c r="Q669" s="3087"/>
      <c r="R669" s="3087"/>
      <c r="S669" s="3087"/>
      <c r="T669" s="3087"/>
      <c r="U669" s="3087"/>
      <c r="V669" s="3087"/>
      <c r="W669" s="3087"/>
      <c r="X669" s="3087"/>
      <c r="Y669" s="3087"/>
      <c r="Z669" s="3088"/>
    </row>
    <row r="670" spans="1:26">
      <c r="A670" s="3096"/>
      <c r="B670" s="3087"/>
      <c r="C670" s="3087"/>
      <c r="D670" s="3087"/>
      <c r="E670" s="3087"/>
      <c r="F670" s="3087"/>
      <c r="G670" s="3087"/>
      <c r="H670" s="3087"/>
      <c r="I670" s="3087"/>
      <c r="J670" s="3087"/>
      <c r="K670" s="3087"/>
      <c r="L670" s="3087"/>
      <c r="M670" s="3087"/>
      <c r="N670" s="3087"/>
      <c r="O670" s="3087"/>
      <c r="P670" s="3087"/>
      <c r="Q670" s="3087"/>
      <c r="R670" s="3087"/>
      <c r="S670" s="3087"/>
      <c r="T670" s="3087"/>
      <c r="U670" s="3087"/>
      <c r="V670" s="3087"/>
      <c r="W670" s="3087"/>
      <c r="X670" s="3087"/>
      <c r="Y670" s="3087"/>
      <c r="Z670" s="3088"/>
    </row>
    <row r="671" spans="1:26">
      <c r="A671" s="3096"/>
      <c r="B671" s="3087"/>
      <c r="C671" s="3087"/>
      <c r="D671" s="3087"/>
      <c r="E671" s="3087"/>
      <c r="F671" s="3087"/>
      <c r="G671" s="3087"/>
      <c r="H671" s="3087"/>
      <c r="I671" s="3087"/>
      <c r="J671" s="3087"/>
      <c r="K671" s="3087"/>
      <c r="L671" s="3087"/>
      <c r="M671" s="3087"/>
      <c r="N671" s="3087"/>
      <c r="O671" s="3087"/>
      <c r="P671" s="3087"/>
      <c r="Q671" s="3087"/>
      <c r="R671" s="3087"/>
      <c r="S671" s="3087"/>
      <c r="T671" s="3087"/>
      <c r="U671" s="3087"/>
      <c r="V671" s="3087"/>
      <c r="W671" s="3087"/>
      <c r="X671" s="3087"/>
      <c r="Y671" s="3087"/>
      <c r="Z671" s="3088"/>
    </row>
    <row r="672" spans="1:26">
      <c r="A672" s="3096"/>
      <c r="B672" s="3087"/>
      <c r="C672" s="3087"/>
      <c r="D672" s="3087"/>
      <c r="E672" s="3087"/>
      <c r="F672" s="3087"/>
      <c r="G672" s="3087"/>
      <c r="H672" s="3087"/>
      <c r="I672" s="3087"/>
      <c r="J672" s="3087"/>
      <c r="K672" s="3087"/>
      <c r="L672" s="3087"/>
      <c r="M672" s="3087"/>
      <c r="N672" s="3087"/>
      <c r="O672" s="3087"/>
      <c r="P672" s="3087"/>
      <c r="Q672" s="3087"/>
      <c r="R672" s="3087"/>
      <c r="S672" s="3087"/>
      <c r="T672" s="3087"/>
      <c r="U672" s="3087"/>
      <c r="V672" s="3087"/>
      <c r="W672" s="3087"/>
      <c r="X672" s="3087"/>
      <c r="Y672" s="3087"/>
      <c r="Z672" s="3088"/>
    </row>
    <row r="673" spans="1:26">
      <c r="A673" s="3096"/>
      <c r="B673" s="3087"/>
      <c r="C673" s="3087"/>
      <c r="D673" s="3087"/>
      <c r="E673" s="3087"/>
      <c r="F673" s="3087"/>
      <c r="G673" s="3087"/>
      <c r="H673" s="3087"/>
      <c r="I673" s="3087"/>
      <c r="J673" s="3087"/>
      <c r="K673" s="3087"/>
      <c r="L673" s="3087"/>
      <c r="M673" s="3087"/>
      <c r="N673" s="3087"/>
      <c r="O673" s="3087"/>
      <c r="P673" s="3087"/>
      <c r="Q673" s="3087"/>
      <c r="R673" s="3087"/>
      <c r="S673" s="3087"/>
      <c r="T673" s="3087"/>
      <c r="U673" s="3087"/>
      <c r="V673" s="3087"/>
      <c r="W673" s="3087"/>
      <c r="X673" s="3087"/>
      <c r="Y673" s="3087"/>
      <c r="Z673" s="3088"/>
    </row>
    <row r="674" spans="1:26">
      <c r="A674" s="3096"/>
      <c r="B674" s="3087"/>
      <c r="C674" s="3087"/>
      <c r="D674" s="3087"/>
      <c r="E674" s="3087"/>
      <c r="F674" s="3087"/>
      <c r="G674" s="3087"/>
      <c r="H674" s="3087"/>
      <c r="I674" s="3087"/>
      <c r="J674" s="3087"/>
      <c r="K674" s="3087"/>
      <c r="L674" s="3087"/>
      <c r="M674" s="3087"/>
      <c r="N674" s="3087"/>
      <c r="O674" s="3087"/>
      <c r="P674" s="3087"/>
      <c r="Q674" s="3087"/>
      <c r="R674" s="3087"/>
      <c r="S674" s="3087"/>
      <c r="T674" s="3087"/>
      <c r="U674" s="3087"/>
      <c r="V674" s="3087"/>
      <c r="W674" s="3087"/>
      <c r="X674" s="3087"/>
      <c r="Y674" s="3087"/>
      <c r="Z674" s="3088"/>
    </row>
    <row r="675" spans="1:26">
      <c r="A675" s="3096"/>
      <c r="B675" s="3087"/>
      <c r="C675" s="3087"/>
      <c r="D675" s="3087"/>
      <c r="E675" s="3087"/>
      <c r="F675" s="3087"/>
      <c r="G675" s="3087"/>
      <c r="H675" s="3087"/>
      <c r="I675" s="3087"/>
      <c r="J675" s="3087"/>
      <c r="K675" s="3087"/>
      <c r="L675" s="3087"/>
      <c r="M675" s="3087"/>
      <c r="N675" s="3087"/>
      <c r="O675" s="3087"/>
      <c r="P675" s="3087"/>
      <c r="Q675" s="3087"/>
      <c r="R675" s="3087"/>
      <c r="S675" s="3087"/>
      <c r="T675" s="3087"/>
      <c r="U675" s="3087"/>
      <c r="V675" s="3087"/>
      <c r="W675" s="3087"/>
      <c r="X675" s="3087"/>
      <c r="Y675" s="3087"/>
      <c r="Z675" s="3088"/>
    </row>
    <row r="676" spans="1:26">
      <c r="A676" s="3096"/>
      <c r="B676" s="3087"/>
      <c r="C676" s="3087"/>
      <c r="D676" s="3087"/>
      <c r="E676" s="3087"/>
      <c r="F676" s="3087"/>
      <c r="G676" s="3087"/>
      <c r="H676" s="3087"/>
      <c r="I676" s="3087"/>
      <c r="J676" s="3087"/>
      <c r="K676" s="3087"/>
      <c r="L676" s="3087"/>
      <c r="M676" s="3087"/>
      <c r="N676" s="3087"/>
      <c r="O676" s="3087"/>
      <c r="P676" s="3087"/>
      <c r="Q676" s="3087"/>
      <c r="R676" s="3087"/>
      <c r="S676" s="3087"/>
      <c r="T676" s="3087"/>
      <c r="U676" s="3087"/>
      <c r="V676" s="3087"/>
      <c r="W676" s="3087"/>
      <c r="X676" s="3087"/>
      <c r="Y676" s="3087"/>
      <c r="Z676" s="3088"/>
    </row>
    <row r="677" spans="1:26">
      <c r="A677" s="3096"/>
      <c r="B677" s="3087"/>
      <c r="C677" s="3087"/>
      <c r="D677" s="3087"/>
      <c r="E677" s="3087"/>
      <c r="F677" s="3087"/>
      <c r="G677" s="3087"/>
      <c r="H677" s="3087"/>
      <c r="I677" s="3087"/>
      <c r="J677" s="3087"/>
      <c r="K677" s="3087"/>
      <c r="L677" s="3087"/>
      <c r="M677" s="3087"/>
      <c r="N677" s="3087"/>
      <c r="O677" s="3087"/>
      <c r="P677" s="3087"/>
      <c r="Q677" s="3087"/>
      <c r="R677" s="3087"/>
      <c r="S677" s="3087"/>
      <c r="T677" s="3087"/>
      <c r="U677" s="3087"/>
      <c r="V677" s="3087"/>
      <c r="W677" s="3087"/>
      <c r="X677" s="3087"/>
      <c r="Y677" s="3087"/>
      <c r="Z677" s="3088"/>
    </row>
    <row r="678" spans="1:26">
      <c r="A678" s="3096"/>
      <c r="B678" s="3087"/>
      <c r="C678" s="3087"/>
      <c r="D678" s="3087"/>
      <c r="E678" s="3087"/>
      <c r="F678" s="3087"/>
      <c r="G678" s="3087"/>
      <c r="H678" s="3087"/>
      <c r="I678" s="3087"/>
      <c r="J678" s="3087"/>
      <c r="K678" s="3087"/>
      <c r="L678" s="3087"/>
      <c r="M678" s="3087"/>
      <c r="N678" s="3087"/>
      <c r="O678" s="3087"/>
      <c r="P678" s="3087"/>
      <c r="Q678" s="3087"/>
      <c r="R678" s="3087"/>
      <c r="S678" s="3087"/>
      <c r="T678" s="3087"/>
      <c r="U678" s="3087"/>
      <c r="V678" s="3087"/>
      <c r="W678" s="3087"/>
      <c r="X678" s="3087"/>
      <c r="Y678" s="3087"/>
      <c r="Z678" s="3088"/>
    </row>
    <row r="679" spans="1:26">
      <c r="A679" s="3096"/>
      <c r="B679" s="3087"/>
      <c r="C679" s="3087"/>
      <c r="D679" s="3087"/>
      <c r="E679" s="3087"/>
      <c r="F679" s="3087"/>
      <c r="G679" s="3087"/>
      <c r="H679" s="3087"/>
      <c r="I679" s="3087"/>
      <c r="J679" s="3087"/>
      <c r="K679" s="3087"/>
      <c r="L679" s="3087"/>
      <c r="M679" s="3087"/>
      <c r="N679" s="3087"/>
      <c r="O679" s="3087"/>
      <c r="P679" s="3087"/>
      <c r="Q679" s="3087"/>
      <c r="R679" s="3087"/>
      <c r="S679" s="3087"/>
      <c r="T679" s="3087"/>
      <c r="U679" s="3087"/>
      <c r="V679" s="3087"/>
      <c r="W679" s="3087"/>
      <c r="X679" s="3087"/>
      <c r="Y679" s="3087"/>
      <c r="Z679" s="3088"/>
    </row>
    <row r="680" spans="1:26">
      <c r="A680" s="3096"/>
      <c r="B680" s="3087"/>
      <c r="C680" s="3087"/>
      <c r="D680" s="3087"/>
      <c r="E680" s="3087"/>
      <c r="F680" s="3087"/>
      <c r="G680" s="3087"/>
      <c r="H680" s="3087"/>
      <c r="I680" s="3087"/>
      <c r="J680" s="3087"/>
      <c r="K680" s="3087"/>
      <c r="L680" s="3087"/>
      <c r="M680" s="3087"/>
      <c r="N680" s="3087"/>
      <c r="O680" s="3087"/>
      <c r="P680" s="3087"/>
      <c r="Q680" s="3087"/>
      <c r="R680" s="3087"/>
      <c r="S680" s="3087"/>
      <c r="T680" s="3087"/>
      <c r="U680" s="3087"/>
      <c r="V680" s="3087"/>
      <c r="W680" s="3087"/>
      <c r="X680" s="3087"/>
      <c r="Y680" s="3087"/>
      <c r="Z680" s="3088"/>
    </row>
    <row r="681" spans="1:26">
      <c r="A681" s="3096"/>
      <c r="B681" s="3087"/>
      <c r="C681" s="3087"/>
      <c r="D681" s="3087"/>
      <c r="E681" s="3087"/>
      <c r="F681" s="3087"/>
      <c r="G681" s="3087"/>
      <c r="H681" s="3087"/>
      <c r="I681" s="3087"/>
      <c r="J681" s="3087"/>
      <c r="K681" s="3087"/>
      <c r="L681" s="3087"/>
      <c r="M681" s="3087"/>
      <c r="N681" s="3087"/>
      <c r="O681" s="3087"/>
      <c r="P681" s="3087"/>
      <c r="Q681" s="3087"/>
      <c r="R681" s="3087"/>
      <c r="S681" s="3087"/>
      <c r="T681" s="3087"/>
      <c r="U681" s="3087"/>
      <c r="V681" s="3087"/>
      <c r="W681" s="3087"/>
      <c r="X681" s="3087"/>
      <c r="Y681" s="3087"/>
      <c r="Z681" s="3088"/>
    </row>
    <row r="682" spans="1:26">
      <c r="A682" s="3096"/>
      <c r="B682" s="3087"/>
      <c r="C682" s="3087"/>
      <c r="D682" s="3087"/>
      <c r="E682" s="3087"/>
      <c r="F682" s="3087"/>
      <c r="G682" s="3087"/>
      <c r="H682" s="3087"/>
      <c r="I682" s="3087"/>
      <c r="J682" s="3087"/>
      <c r="K682" s="3087"/>
      <c r="L682" s="3087"/>
      <c r="M682" s="3087"/>
      <c r="N682" s="3087"/>
      <c r="O682" s="3087"/>
      <c r="P682" s="3087"/>
      <c r="Q682" s="3087"/>
      <c r="R682" s="3087"/>
      <c r="S682" s="3087"/>
      <c r="T682" s="3087"/>
      <c r="U682" s="3087"/>
      <c r="V682" s="3087"/>
      <c r="W682" s="3087"/>
      <c r="X682" s="3087"/>
      <c r="Y682" s="3087"/>
      <c r="Z682" s="3088"/>
    </row>
    <row r="683" spans="1:26">
      <c r="A683" s="3096"/>
      <c r="B683" s="3087"/>
      <c r="C683" s="3087"/>
      <c r="D683" s="3087"/>
      <c r="E683" s="3087"/>
      <c r="F683" s="3087"/>
      <c r="G683" s="3087"/>
      <c r="H683" s="3087"/>
      <c r="I683" s="3087"/>
      <c r="J683" s="3087"/>
      <c r="K683" s="3087"/>
      <c r="L683" s="3087"/>
      <c r="M683" s="3087"/>
      <c r="N683" s="3087"/>
      <c r="O683" s="3087"/>
      <c r="P683" s="3087"/>
      <c r="Q683" s="3087"/>
      <c r="R683" s="3087"/>
      <c r="S683" s="3087"/>
      <c r="T683" s="3087"/>
      <c r="U683" s="3087"/>
      <c r="V683" s="3087"/>
      <c r="W683" s="3087"/>
      <c r="X683" s="3087"/>
      <c r="Y683" s="3087"/>
      <c r="Z683" s="3088"/>
    </row>
    <row r="684" spans="1:26">
      <c r="A684" s="3096"/>
      <c r="B684" s="3087"/>
      <c r="C684" s="3087"/>
      <c r="D684" s="3087"/>
      <c r="E684" s="3087"/>
      <c r="F684" s="3087"/>
      <c r="G684" s="3087"/>
      <c r="H684" s="3087"/>
      <c r="I684" s="3087"/>
      <c r="J684" s="3087"/>
      <c r="K684" s="3087"/>
      <c r="L684" s="3087"/>
      <c r="M684" s="3087"/>
      <c r="N684" s="3087"/>
      <c r="O684" s="3087"/>
      <c r="P684" s="3087"/>
      <c r="Q684" s="3087"/>
      <c r="R684" s="3087"/>
      <c r="S684" s="3087"/>
      <c r="T684" s="3087"/>
      <c r="U684" s="3087"/>
      <c r="V684" s="3087"/>
      <c r="W684" s="3087"/>
      <c r="X684" s="3087"/>
      <c r="Y684" s="3087"/>
      <c r="Z684" s="3088"/>
    </row>
    <row r="685" spans="1:26">
      <c r="A685" s="3096"/>
      <c r="B685" s="3087"/>
      <c r="C685" s="3087"/>
      <c r="D685" s="3087"/>
      <c r="E685" s="3087"/>
      <c r="F685" s="3087"/>
      <c r="G685" s="3087"/>
      <c r="H685" s="3087"/>
      <c r="I685" s="3087"/>
      <c r="J685" s="3087"/>
      <c r="K685" s="3087"/>
      <c r="L685" s="3087"/>
      <c r="M685" s="3087"/>
      <c r="N685" s="3087"/>
      <c r="O685" s="3087"/>
      <c r="P685" s="3087"/>
      <c r="Q685" s="3087"/>
      <c r="R685" s="3087"/>
      <c r="S685" s="3087"/>
      <c r="T685" s="3087"/>
      <c r="U685" s="3087"/>
      <c r="V685" s="3087"/>
      <c r="W685" s="3087"/>
      <c r="X685" s="3087"/>
      <c r="Y685" s="3087"/>
      <c r="Z685" s="3088"/>
    </row>
    <row r="686" spans="1:26">
      <c r="A686" s="3096"/>
      <c r="B686" s="3087"/>
      <c r="C686" s="3087"/>
      <c r="D686" s="3087"/>
      <c r="E686" s="3087"/>
      <c r="F686" s="3087"/>
      <c r="G686" s="3087"/>
      <c r="H686" s="3087"/>
      <c r="I686" s="3087"/>
      <c r="J686" s="3087"/>
      <c r="K686" s="3087"/>
      <c r="L686" s="3087"/>
      <c r="M686" s="3087"/>
      <c r="N686" s="3087"/>
      <c r="O686" s="3087"/>
      <c r="P686" s="3087"/>
      <c r="Q686" s="3087"/>
      <c r="R686" s="3087"/>
      <c r="S686" s="3087"/>
      <c r="T686" s="3087"/>
      <c r="U686" s="3087"/>
      <c r="V686" s="3087"/>
      <c r="W686" s="3087"/>
      <c r="X686" s="3087"/>
      <c r="Y686" s="3087"/>
      <c r="Z686" s="3088"/>
    </row>
    <row r="687" spans="1:26">
      <c r="A687" s="3096"/>
      <c r="B687" s="3087"/>
      <c r="C687" s="3087"/>
      <c r="D687" s="3087"/>
      <c r="E687" s="3087"/>
      <c r="F687" s="3087"/>
      <c r="G687" s="3087"/>
      <c r="H687" s="3087"/>
      <c r="I687" s="3087"/>
      <c r="J687" s="3087"/>
      <c r="K687" s="3087"/>
      <c r="L687" s="3087"/>
      <c r="M687" s="3087"/>
      <c r="N687" s="3087"/>
      <c r="O687" s="3087"/>
      <c r="P687" s="3087"/>
      <c r="Q687" s="3087"/>
      <c r="R687" s="3087"/>
      <c r="S687" s="3087"/>
      <c r="T687" s="3087"/>
      <c r="U687" s="3087"/>
      <c r="V687" s="3087"/>
      <c r="W687" s="3087"/>
      <c r="X687" s="3087"/>
      <c r="Y687" s="3087"/>
      <c r="Z687" s="3088"/>
    </row>
    <row r="688" spans="1:26">
      <c r="A688" s="3096"/>
      <c r="B688" s="3087"/>
      <c r="C688" s="3087"/>
      <c r="D688" s="3087"/>
      <c r="E688" s="3087"/>
      <c r="F688" s="3087"/>
      <c r="G688" s="3087"/>
      <c r="H688" s="3087"/>
      <c r="I688" s="3087"/>
      <c r="J688" s="3087"/>
      <c r="K688" s="3087"/>
      <c r="L688" s="3087"/>
      <c r="M688" s="3087"/>
      <c r="N688" s="3087"/>
      <c r="O688" s="3087"/>
      <c r="P688" s="3087"/>
      <c r="Q688" s="3087"/>
      <c r="R688" s="3087"/>
      <c r="S688" s="3087"/>
      <c r="T688" s="3087"/>
      <c r="U688" s="3087"/>
      <c r="V688" s="3087"/>
      <c r="W688" s="3087"/>
      <c r="X688" s="3087"/>
      <c r="Y688" s="3087"/>
      <c r="Z688" s="3088"/>
    </row>
    <row r="689" spans="1:26">
      <c r="A689" s="3096"/>
      <c r="B689" s="3087"/>
      <c r="C689" s="3087"/>
      <c r="D689" s="3087"/>
      <c r="E689" s="3087"/>
      <c r="F689" s="3087"/>
      <c r="G689" s="3087"/>
      <c r="H689" s="3087"/>
      <c r="I689" s="3087"/>
      <c r="J689" s="3087"/>
      <c r="K689" s="3087"/>
      <c r="L689" s="3087"/>
      <c r="M689" s="3087"/>
      <c r="N689" s="3087"/>
      <c r="O689" s="3087"/>
      <c r="P689" s="3087"/>
      <c r="Q689" s="3087"/>
      <c r="R689" s="3087"/>
      <c r="S689" s="3087"/>
      <c r="T689" s="3087"/>
      <c r="U689" s="3087"/>
      <c r="V689" s="3087"/>
      <c r="W689" s="3087"/>
      <c r="X689" s="3087"/>
      <c r="Y689" s="3087"/>
      <c r="Z689" s="3088"/>
    </row>
    <row r="690" spans="1:26">
      <c r="A690" s="3096"/>
      <c r="B690" s="3087"/>
      <c r="C690" s="3087"/>
      <c r="D690" s="3087"/>
      <c r="E690" s="3087"/>
      <c r="F690" s="3087"/>
      <c r="G690" s="3087"/>
      <c r="H690" s="3087"/>
      <c r="I690" s="3087"/>
      <c r="J690" s="3087"/>
      <c r="K690" s="3087"/>
      <c r="L690" s="3087"/>
      <c r="M690" s="3087"/>
      <c r="N690" s="3087"/>
      <c r="O690" s="3087"/>
      <c r="P690" s="3087"/>
      <c r="Q690" s="3087"/>
      <c r="R690" s="3087"/>
      <c r="S690" s="3087"/>
      <c r="T690" s="3087"/>
      <c r="U690" s="3087"/>
      <c r="V690" s="3087"/>
      <c r="W690" s="3087"/>
      <c r="X690" s="3087"/>
      <c r="Y690" s="3087"/>
      <c r="Z690" s="3088"/>
    </row>
    <row r="691" spans="1:26">
      <c r="A691" s="3096"/>
      <c r="B691" s="3087"/>
      <c r="C691" s="3087"/>
      <c r="D691" s="3087"/>
      <c r="E691" s="3087"/>
      <c r="F691" s="3087"/>
      <c r="G691" s="3087"/>
      <c r="H691" s="3087"/>
      <c r="I691" s="3087"/>
      <c r="J691" s="3087"/>
      <c r="K691" s="3087"/>
      <c r="L691" s="3087"/>
      <c r="M691" s="3087"/>
      <c r="N691" s="3087"/>
      <c r="O691" s="3087"/>
      <c r="P691" s="3087"/>
      <c r="Q691" s="3087"/>
      <c r="R691" s="3087"/>
      <c r="S691" s="3087"/>
      <c r="T691" s="3087"/>
      <c r="U691" s="3087"/>
      <c r="V691" s="3087"/>
      <c r="W691" s="3087"/>
      <c r="X691" s="3087"/>
      <c r="Y691" s="3087"/>
      <c r="Z691" s="3088"/>
    </row>
    <row r="692" spans="1:26">
      <c r="A692" s="3096"/>
      <c r="B692" s="3087"/>
      <c r="C692" s="3087"/>
      <c r="D692" s="3087"/>
      <c r="E692" s="3087"/>
      <c r="F692" s="3087"/>
      <c r="G692" s="3087"/>
      <c r="H692" s="3087"/>
      <c r="I692" s="3087"/>
      <c r="J692" s="3087"/>
      <c r="K692" s="3087"/>
      <c r="L692" s="3087"/>
      <c r="M692" s="3087"/>
      <c r="N692" s="3087"/>
      <c r="O692" s="3087"/>
      <c r="P692" s="3087"/>
      <c r="Q692" s="3087"/>
      <c r="R692" s="3087"/>
      <c r="S692" s="3087"/>
      <c r="T692" s="3087"/>
      <c r="U692" s="3087"/>
      <c r="V692" s="3087"/>
      <c r="W692" s="3087"/>
      <c r="X692" s="3087"/>
      <c r="Y692" s="3087"/>
      <c r="Z692" s="3088"/>
    </row>
    <row r="693" spans="1:26">
      <c r="A693" s="3096"/>
      <c r="B693" s="3087"/>
      <c r="C693" s="3087"/>
      <c r="D693" s="3087"/>
      <c r="E693" s="3087"/>
      <c r="F693" s="3087"/>
      <c r="G693" s="3087"/>
      <c r="H693" s="3087"/>
      <c r="I693" s="3087"/>
      <c r="J693" s="3087"/>
      <c r="K693" s="3087"/>
      <c r="L693" s="3087"/>
      <c r="M693" s="3087"/>
      <c r="N693" s="3087"/>
      <c r="O693" s="3087"/>
      <c r="P693" s="3087"/>
      <c r="Q693" s="3087"/>
      <c r="R693" s="3087"/>
      <c r="S693" s="3087"/>
      <c r="T693" s="3087"/>
      <c r="U693" s="3087"/>
      <c r="V693" s="3087"/>
      <c r="W693" s="3087"/>
      <c r="X693" s="3087"/>
      <c r="Y693" s="3087"/>
      <c r="Z693" s="3088"/>
    </row>
    <row r="694" spans="1:26">
      <c r="A694" s="3096"/>
      <c r="B694" s="3087"/>
      <c r="C694" s="3087"/>
      <c r="D694" s="3087"/>
      <c r="E694" s="3087"/>
      <c r="F694" s="3087"/>
      <c r="G694" s="3087"/>
      <c r="H694" s="3087"/>
      <c r="I694" s="3087"/>
      <c r="J694" s="3087"/>
      <c r="K694" s="3087"/>
      <c r="L694" s="3087"/>
      <c r="M694" s="3087"/>
      <c r="N694" s="3087"/>
      <c r="O694" s="3087"/>
      <c r="P694" s="3087"/>
      <c r="Q694" s="3087"/>
      <c r="R694" s="3087"/>
      <c r="S694" s="3087"/>
      <c r="T694" s="3087"/>
      <c r="U694" s="3087"/>
      <c r="V694" s="3087"/>
      <c r="W694" s="3087"/>
      <c r="X694" s="3087"/>
      <c r="Y694" s="3087"/>
      <c r="Z694" s="3088"/>
    </row>
    <row r="695" spans="1:26">
      <c r="A695" s="3096"/>
      <c r="B695" s="3087"/>
      <c r="C695" s="3087"/>
      <c r="D695" s="3087"/>
      <c r="E695" s="3087"/>
      <c r="F695" s="3087"/>
      <c r="G695" s="3087"/>
      <c r="H695" s="3087"/>
      <c r="I695" s="3087"/>
      <c r="J695" s="3087"/>
      <c r="K695" s="3087"/>
      <c r="L695" s="3087"/>
      <c r="M695" s="3087"/>
      <c r="N695" s="3087"/>
      <c r="O695" s="3087"/>
      <c r="P695" s="3087"/>
      <c r="Q695" s="3087"/>
      <c r="R695" s="3087"/>
      <c r="S695" s="3087"/>
      <c r="T695" s="3087"/>
      <c r="U695" s="3087"/>
      <c r="V695" s="3087"/>
      <c r="W695" s="3087"/>
      <c r="X695" s="3087"/>
      <c r="Y695" s="3087"/>
      <c r="Z695" s="3088"/>
    </row>
    <row r="696" spans="1:26">
      <c r="A696" s="3096"/>
      <c r="B696" s="3087"/>
      <c r="C696" s="3087"/>
      <c r="D696" s="3087"/>
      <c r="E696" s="3087"/>
      <c r="F696" s="3087"/>
      <c r="G696" s="3087"/>
      <c r="H696" s="3087"/>
      <c r="I696" s="3087"/>
      <c r="J696" s="3087"/>
      <c r="K696" s="3087"/>
      <c r="L696" s="3087"/>
      <c r="M696" s="3087"/>
      <c r="N696" s="3087"/>
      <c r="O696" s="3087"/>
      <c r="P696" s="3087"/>
      <c r="Q696" s="3087"/>
      <c r="R696" s="3087"/>
      <c r="S696" s="3087"/>
      <c r="T696" s="3087"/>
      <c r="U696" s="3087"/>
      <c r="V696" s="3087"/>
      <c r="W696" s="3087"/>
      <c r="X696" s="3087"/>
      <c r="Y696" s="3087"/>
      <c r="Z696" s="3088"/>
    </row>
    <row r="697" spans="1:26">
      <c r="A697" s="3096"/>
      <c r="B697" s="3087"/>
      <c r="C697" s="3087"/>
      <c r="D697" s="3087"/>
      <c r="E697" s="3087"/>
      <c r="F697" s="3087"/>
      <c r="G697" s="3087"/>
      <c r="H697" s="3087"/>
      <c r="I697" s="3087"/>
      <c r="J697" s="3087"/>
      <c r="K697" s="3087"/>
      <c r="L697" s="3087"/>
      <c r="M697" s="3087"/>
      <c r="N697" s="3087"/>
      <c r="O697" s="3087"/>
      <c r="P697" s="3087"/>
      <c r="Q697" s="3087"/>
      <c r="R697" s="3087"/>
      <c r="S697" s="3087"/>
      <c r="T697" s="3087"/>
      <c r="U697" s="3087"/>
      <c r="V697" s="3087"/>
      <c r="W697" s="3087"/>
      <c r="X697" s="3087"/>
      <c r="Y697" s="3087"/>
      <c r="Z697" s="3088"/>
    </row>
    <row r="698" spans="1:26">
      <c r="A698" s="3096"/>
      <c r="B698" s="3087"/>
      <c r="C698" s="3087"/>
      <c r="D698" s="3087"/>
      <c r="E698" s="3087"/>
      <c r="F698" s="3087"/>
      <c r="G698" s="3087"/>
      <c r="H698" s="3087"/>
      <c r="I698" s="3087"/>
      <c r="J698" s="3087"/>
      <c r="K698" s="3087"/>
      <c r="L698" s="3087"/>
      <c r="M698" s="3087"/>
      <c r="N698" s="3087"/>
      <c r="O698" s="3087"/>
      <c r="P698" s="3087"/>
      <c r="Q698" s="3087"/>
      <c r="R698" s="3087"/>
      <c r="S698" s="3087"/>
      <c r="T698" s="3087"/>
      <c r="U698" s="3087"/>
      <c r="V698" s="3087"/>
      <c r="W698" s="3087"/>
      <c r="X698" s="3087"/>
      <c r="Y698" s="3087"/>
      <c r="Z698" s="3088"/>
    </row>
    <row r="699" spans="1:26">
      <c r="A699" s="3096"/>
      <c r="B699" s="3087"/>
      <c r="C699" s="3087"/>
      <c r="D699" s="3087"/>
      <c r="E699" s="3087"/>
      <c r="F699" s="3087"/>
      <c r="G699" s="3087"/>
      <c r="H699" s="3087"/>
      <c r="I699" s="3087"/>
      <c r="J699" s="3087"/>
      <c r="K699" s="3087"/>
      <c r="L699" s="3087"/>
      <c r="M699" s="3087"/>
      <c r="N699" s="3087"/>
      <c r="O699" s="3087"/>
      <c r="P699" s="3087"/>
      <c r="Q699" s="3087"/>
      <c r="R699" s="3087"/>
      <c r="S699" s="3087"/>
      <c r="T699" s="3087"/>
      <c r="U699" s="3087"/>
      <c r="V699" s="3087"/>
      <c r="W699" s="3087"/>
      <c r="X699" s="3087"/>
      <c r="Y699" s="3087"/>
      <c r="Z699" s="3088"/>
    </row>
    <row r="700" spans="1:26">
      <c r="A700" s="3096"/>
      <c r="B700" s="3087"/>
      <c r="C700" s="3087"/>
      <c r="D700" s="3087"/>
      <c r="E700" s="3087"/>
      <c r="F700" s="3087"/>
      <c r="G700" s="3087"/>
      <c r="H700" s="3087"/>
      <c r="I700" s="3087"/>
      <c r="J700" s="3087"/>
      <c r="K700" s="3087"/>
      <c r="L700" s="3087"/>
      <c r="M700" s="3087"/>
      <c r="N700" s="3087"/>
      <c r="O700" s="3087"/>
      <c r="P700" s="3087"/>
      <c r="Q700" s="3087"/>
      <c r="R700" s="3087"/>
      <c r="S700" s="3087"/>
      <c r="T700" s="3087"/>
      <c r="U700" s="3087"/>
      <c r="V700" s="3087"/>
      <c r="W700" s="3087"/>
      <c r="X700" s="3087"/>
      <c r="Y700" s="3087"/>
      <c r="Z700" s="3088"/>
    </row>
    <row r="701" spans="1:26">
      <c r="A701" s="3096"/>
      <c r="B701" s="3087"/>
      <c r="C701" s="3087"/>
      <c r="D701" s="3087"/>
      <c r="E701" s="3087"/>
      <c r="F701" s="3087"/>
      <c r="G701" s="3087"/>
      <c r="H701" s="3087"/>
      <c r="I701" s="3087"/>
      <c r="J701" s="3087"/>
      <c r="K701" s="3087"/>
      <c r="L701" s="3087"/>
      <c r="M701" s="3087"/>
      <c r="N701" s="3087"/>
      <c r="O701" s="3087"/>
      <c r="P701" s="3087"/>
      <c r="Q701" s="3087"/>
      <c r="R701" s="3087"/>
      <c r="S701" s="3087"/>
      <c r="T701" s="3087"/>
      <c r="U701" s="3087"/>
      <c r="V701" s="3087"/>
      <c r="W701" s="3087"/>
      <c r="X701" s="3087"/>
      <c r="Y701" s="3087"/>
      <c r="Z701" s="3088"/>
    </row>
    <row r="702" spans="1:26">
      <c r="A702" s="3096"/>
      <c r="B702" s="3087"/>
      <c r="C702" s="3087"/>
      <c r="D702" s="3087"/>
      <c r="E702" s="3087"/>
      <c r="F702" s="3087"/>
      <c r="G702" s="3087"/>
      <c r="H702" s="3087"/>
      <c r="I702" s="3087"/>
      <c r="J702" s="3087"/>
      <c r="K702" s="3087"/>
      <c r="L702" s="3087"/>
      <c r="M702" s="3087"/>
      <c r="N702" s="3087"/>
      <c r="O702" s="3087"/>
      <c r="P702" s="3087"/>
      <c r="Q702" s="3087"/>
      <c r="R702" s="3087"/>
      <c r="S702" s="3087"/>
      <c r="T702" s="3087"/>
      <c r="U702" s="3087"/>
      <c r="V702" s="3087"/>
      <c r="W702" s="3087"/>
      <c r="X702" s="3087"/>
      <c r="Y702" s="3087"/>
      <c r="Z702" s="3088"/>
    </row>
    <row r="703" spans="1:26">
      <c r="A703" s="3096"/>
      <c r="B703" s="3087"/>
      <c r="C703" s="3087"/>
      <c r="D703" s="3087"/>
      <c r="E703" s="3087"/>
      <c r="F703" s="3087"/>
      <c r="G703" s="3087"/>
      <c r="H703" s="3087"/>
      <c r="I703" s="3087"/>
      <c r="J703" s="3087"/>
      <c r="K703" s="3087"/>
      <c r="L703" s="3087"/>
      <c r="M703" s="3087"/>
      <c r="N703" s="3087"/>
      <c r="O703" s="3087"/>
      <c r="P703" s="3087"/>
      <c r="Q703" s="3087"/>
      <c r="R703" s="3087"/>
      <c r="S703" s="3087"/>
      <c r="T703" s="3087"/>
      <c r="U703" s="3087"/>
      <c r="V703" s="3087"/>
      <c r="W703" s="3087"/>
      <c r="X703" s="3087"/>
      <c r="Y703" s="3087"/>
      <c r="Z703" s="3088"/>
    </row>
    <row r="704" spans="1:26">
      <c r="A704" s="3096"/>
      <c r="B704" s="3087"/>
      <c r="C704" s="3087"/>
      <c r="D704" s="3087"/>
      <c r="E704" s="3087"/>
      <c r="F704" s="3087"/>
      <c r="G704" s="3087"/>
      <c r="H704" s="3087"/>
      <c r="I704" s="3087"/>
      <c r="J704" s="3087"/>
      <c r="K704" s="3087"/>
      <c r="L704" s="3087"/>
      <c r="M704" s="3087"/>
      <c r="N704" s="3087"/>
      <c r="O704" s="3087"/>
      <c r="P704" s="3087"/>
      <c r="Q704" s="3087"/>
      <c r="R704" s="3087"/>
      <c r="S704" s="3087"/>
      <c r="T704" s="3087"/>
      <c r="U704" s="3087"/>
      <c r="V704" s="3087"/>
      <c r="W704" s="3087"/>
      <c r="X704" s="3087"/>
      <c r="Y704" s="3087"/>
      <c r="Z704" s="3088"/>
    </row>
    <row r="705" spans="1:26">
      <c r="A705" s="3096"/>
      <c r="B705" s="3087"/>
      <c r="C705" s="3087"/>
      <c r="D705" s="3087"/>
      <c r="E705" s="3087"/>
      <c r="F705" s="3087"/>
      <c r="G705" s="3087"/>
      <c r="H705" s="3087"/>
      <c r="I705" s="3087"/>
      <c r="J705" s="3087"/>
      <c r="K705" s="3087"/>
      <c r="L705" s="3087"/>
      <c r="M705" s="3087"/>
      <c r="N705" s="3087"/>
      <c r="O705" s="3087"/>
      <c r="P705" s="3087"/>
      <c r="Q705" s="3087"/>
      <c r="R705" s="3087"/>
      <c r="S705" s="3087"/>
      <c r="T705" s="3087"/>
      <c r="U705" s="3087"/>
      <c r="V705" s="3087"/>
      <c r="W705" s="3087"/>
      <c r="X705" s="3087"/>
      <c r="Y705" s="3087"/>
      <c r="Z705" s="3088"/>
    </row>
    <row r="706" spans="1:26">
      <c r="A706" s="3096"/>
      <c r="B706" s="3087"/>
      <c r="C706" s="3087"/>
      <c r="D706" s="3087"/>
      <c r="E706" s="3087"/>
      <c r="F706" s="3087"/>
      <c r="G706" s="3087"/>
      <c r="H706" s="3087"/>
      <c r="I706" s="3087"/>
      <c r="J706" s="3087"/>
      <c r="K706" s="3087"/>
      <c r="L706" s="3087"/>
      <c r="M706" s="3087"/>
      <c r="N706" s="3087"/>
      <c r="O706" s="3087"/>
      <c r="P706" s="3087"/>
      <c r="Q706" s="3087"/>
      <c r="R706" s="3087"/>
      <c r="S706" s="3087"/>
      <c r="T706" s="3087"/>
      <c r="U706" s="3087"/>
      <c r="V706" s="3087"/>
      <c r="W706" s="3087"/>
      <c r="X706" s="3087"/>
      <c r="Y706" s="3087"/>
      <c r="Z706" s="3088"/>
    </row>
    <row r="707" spans="1:26">
      <c r="A707" s="3096"/>
      <c r="B707" s="3087"/>
      <c r="C707" s="3087"/>
      <c r="D707" s="3087"/>
      <c r="E707" s="3087"/>
      <c r="F707" s="3087"/>
      <c r="G707" s="3087"/>
      <c r="H707" s="3087"/>
      <c r="I707" s="3087"/>
      <c r="J707" s="3087"/>
      <c r="K707" s="3087"/>
      <c r="L707" s="3087"/>
      <c r="M707" s="3087"/>
      <c r="N707" s="3087"/>
      <c r="O707" s="3087"/>
      <c r="P707" s="3087"/>
      <c r="Q707" s="3087"/>
      <c r="R707" s="3087"/>
      <c r="S707" s="3087"/>
      <c r="T707" s="3087"/>
      <c r="U707" s="3087"/>
      <c r="V707" s="3087"/>
      <c r="W707" s="3087"/>
      <c r="X707" s="3087"/>
      <c r="Y707" s="3087"/>
      <c r="Z707" s="3088"/>
    </row>
    <row r="708" spans="1:26">
      <c r="A708" s="3096"/>
      <c r="B708" s="3087"/>
      <c r="C708" s="3087"/>
      <c r="D708" s="3087"/>
      <c r="E708" s="3087"/>
      <c r="F708" s="3087"/>
      <c r="G708" s="3087"/>
      <c r="H708" s="3087"/>
      <c r="I708" s="3087"/>
      <c r="J708" s="3087"/>
      <c r="K708" s="3087"/>
      <c r="L708" s="3087"/>
      <c r="M708" s="3087"/>
      <c r="N708" s="3087"/>
      <c r="O708" s="3087"/>
      <c r="P708" s="3087"/>
      <c r="Q708" s="3087"/>
      <c r="R708" s="3087"/>
      <c r="S708" s="3087"/>
      <c r="T708" s="3087"/>
      <c r="U708" s="3087"/>
      <c r="V708" s="3087"/>
      <c r="W708" s="3087"/>
      <c r="X708" s="3087"/>
      <c r="Y708" s="3087"/>
      <c r="Z708" s="3088"/>
    </row>
    <row r="709" spans="1:26">
      <c r="A709" s="3096"/>
      <c r="B709" s="3087"/>
      <c r="C709" s="3087"/>
      <c r="D709" s="3087"/>
      <c r="E709" s="3087"/>
      <c r="F709" s="3087"/>
      <c r="G709" s="3087"/>
      <c r="H709" s="3087"/>
      <c r="I709" s="3087"/>
      <c r="J709" s="3087"/>
      <c r="K709" s="3087"/>
      <c r="L709" s="3087"/>
      <c r="M709" s="3087"/>
      <c r="N709" s="3087"/>
      <c r="O709" s="3087"/>
      <c r="P709" s="3087"/>
      <c r="Q709" s="3087"/>
      <c r="R709" s="3087"/>
      <c r="S709" s="3087"/>
      <c r="T709" s="3087"/>
      <c r="U709" s="3087"/>
      <c r="V709" s="3087"/>
      <c r="W709" s="3087"/>
      <c r="X709" s="3087"/>
      <c r="Y709" s="3087"/>
      <c r="Z709" s="3088"/>
    </row>
    <row r="710" spans="1:26">
      <c r="A710" s="3096"/>
      <c r="B710" s="3087"/>
      <c r="C710" s="3087"/>
      <c r="D710" s="3087"/>
      <c r="E710" s="3087"/>
      <c r="F710" s="3087"/>
      <c r="G710" s="3087"/>
      <c r="H710" s="3087"/>
      <c r="I710" s="3087"/>
      <c r="J710" s="3087"/>
      <c r="K710" s="3087"/>
      <c r="L710" s="3087"/>
      <c r="M710" s="3087"/>
      <c r="N710" s="3087"/>
      <c r="O710" s="3087"/>
      <c r="P710" s="3087"/>
      <c r="Q710" s="3087"/>
      <c r="R710" s="3087"/>
      <c r="S710" s="3087"/>
      <c r="T710" s="3087"/>
      <c r="U710" s="3087"/>
      <c r="V710" s="3087"/>
      <c r="W710" s="3087"/>
      <c r="X710" s="3087"/>
      <c r="Y710" s="3087"/>
      <c r="Z710" s="3088"/>
    </row>
    <row r="711" spans="1:26">
      <c r="A711" s="3096"/>
      <c r="B711" s="3087"/>
      <c r="C711" s="3087"/>
      <c r="D711" s="3087"/>
      <c r="E711" s="3087"/>
      <c r="F711" s="3087"/>
      <c r="G711" s="3087"/>
      <c r="H711" s="3087"/>
      <c r="I711" s="3087"/>
      <c r="J711" s="3087"/>
      <c r="K711" s="3087"/>
      <c r="L711" s="3087"/>
      <c r="M711" s="3087"/>
      <c r="N711" s="3087"/>
      <c r="O711" s="3087"/>
      <c r="P711" s="3087"/>
      <c r="Q711" s="3087"/>
      <c r="R711" s="3087"/>
      <c r="S711" s="3087"/>
      <c r="T711" s="3087"/>
      <c r="U711" s="3087"/>
      <c r="V711" s="3087"/>
      <c r="W711" s="3087"/>
      <c r="X711" s="3087"/>
      <c r="Y711" s="3087"/>
      <c r="Z711" s="3088"/>
    </row>
    <row r="712" spans="1:26">
      <c r="A712" s="3096"/>
      <c r="B712" s="3087"/>
      <c r="C712" s="3087"/>
      <c r="D712" s="3087"/>
      <c r="E712" s="3087"/>
      <c r="F712" s="3087"/>
      <c r="G712" s="3087"/>
      <c r="H712" s="3087"/>
      <c r="I712" s="3087"/>
      <c r="J712" s="3087"/>
      <c r="K712" s="3087"/>
      <c r="L712" s="3087"/>
      <c r="M712" s="3087"/>
      <c r="N712" s="3087"/>
      <c r="O712" s="3087"/>
      <c r="P712" s="3087"/>
      <c r="Q712" s="3087"/>
      <c r="R712" s="3087"/>
      <c r="S712" s="3087"/>
      <c r="T712" s="3087"/>
      <c r="U712" s="3087"/>
      <c r="V712" s="3087"/>
      <c r="W712" s="3087"/>
      <c r="X712" s="3087"/>
      <c r="Y712" s="3087"/>
      <c r="Z712" s="3088"/>
    </row>
    <row r="713" spans="1:26">
      <c r="A713" s="3096"/>
      <c r="B713" s="3087"/>
      <c r="C713" s="3087"/>
      <c r="D713" s="3087"/>
      <c r="E713" s="3087"/>
      <c r="F713" s="3087"/>
      <c r="G713" s="3087"/>
      <c r="H713" s="3087"/>
      <c r="I713" s="3087"/>
      <c r="J713" s="3087"/>
      <c r="K713" s="3087"/>
      <c r="L713" s="3087"/>
      <c r="M713" s="3087"/>
      <c r="N713" s="3087"/>
      <c r="O713" s="3087"/>
      <c r="P713" s="3087"/>
      <c r="Q713" s="3087"/>
      <c r="R713" s="3087"/>
      <c r="S713" s="3087"/>
      <c r="T713" s="3087"/>
      <c r="U713" s="3087"/>
      <c r="V713" s="3087"/>
      <c r="W713" s="3087"/>
      <c r="X713" s="3087"/>
      <c r="Y713" s="3087"/>
      <c r="Z713" s="3088"/>
    </row>
    <row r="714" spans="1:26">
      <c r="A714" s="3096"/>
      <c r="B714" s="3087"/>
      <c r="C714" s="3087"/>
      <c r="D714" s="3087"/>
      <c r="E714" s="3087"/>
      <c r="F714" s="3087"/>
      <c r="G714" s="3087"/>
      <c r="H714" s="3087"/>
      <c r="I714" s="3087"/>
      <c r="J714" s="3087"/>
      <c r="K714" s="3087"/>
      <c r="L714" s="3087"/>
      <c r="M714" s="3087"/>
      <c r="N714" s="3087"/>
      <c r="O714" s="3087"/>
      <c r="P714" s="3087"/>
      <c r="Q714" s="3087"/>
      <c r="R714" s="3087"/>
      <c r="S714" s="3087"/>
      <c r="T714" s="3087"/>
      <c r="U714" s="3087"/>
      <c r="V714" s="3087"/>
      <c r="W714" s="3087"/>
      <c r="X714" s="3087"/>
      <c r="Y714" s="3087"/>
      <c r="Z714" s="3088"/>
    </row>
    <row r="715" spans="1:26">
      <c r="A715" s="3096"/>
      <c r="B715" s="3087"/>
      <c r="C715" s="3087"/>
      <c r="D715" s="3087"/>
      <c r="E715" s="3087"/>
      <c r="F715" s="3087"/>
      <c r="G715" s="3087"/>
      <c r="H715" s="3087"/>
      <c r="I715" s="3087"/>
      <c r="J715" s="3087"/>
      <c r="K715" s="3087"/>
      <c r="L715" s="3087"/>
      <c r="M715" s="3087"/>
      <c r="N715" s="3087"/>
      <c r="O715" s="3087"/>
      <c r="P715" s="3087"/>
      <c r="Q715" s="3087"/>
      <c r="R715" s="3087"/>
      <c r="S715" s="3087"/>
      <c r="T715" s="3087"/>
      <c r="U715" s="3087"/>
      <c r="V715" s="3087"/>
      <c r="W715" s="3087"/>
      <c r="X715" s="3087"/>
      <c r="Y715" s="3087"/>
      <c r="Z715" s="3088"/>
    </row>
    <row r="716" spans="1:26">
      <c r="A716" s="3096"/>
      <c r="B716" s="3087"/>
      <c r="C716" s="3087"/>
      <c r="D716" s="3087"/>
      <c r="E716" s="3087"/>
      <c r="F716" s="3087"/>
      <c r="G716" s="3087"/>
      <c r="H716" s="3087"/>
      <c r="I716" s="3087"/>
      <c r="J716" s="3087"/>
      <c r="K716" s="3087"/>
      <c r="L716" s="3087"/>
      <c r="M716" s="3087"/>
      <c r="N716" s="3087"/>
      <c r="O716" s="3087"/>
      <c r="P716" s="3087"/>
      <c r="Q716" s="3087"/>
      <c r="R716" s="3087"/>
      <c r="S716" s="3087"/>
      <c r="T716" s="3087"/>
      <c r="U716" s="3087"/>
      <c r="V716" s="3087"/>
      <c r="W716" s="3087"/>
      <c r="X716" s="3087"/>
      <c r="Y716" s="3087"/>
      <c r="Z716" s="3088"/>
    </row>
    <row r="717" spans="1:26">
      <c r="A717" s="3096"/>
      <c r="B717" s="3087"/>
      <c r="C717" s="3087"/>
      <c r="D717" s="3087"/>
      <c r="E717" s="3087"/>
      <c r="F717" s="3087"/>
      <c r="G717" s="3087"/>
      <c r="H717" s="3087"/>
      <c r="I717" s="3087"/>
      <c r="J717" s="3087"/>
      <c r="K717" s="3087"/>
      <c r="L717" s="3087"/>
      <c r="M717" s="3087"/>
      <c r="N717" s="3087"/>
      <c r="O717" s="3087"/>
      <c r="P717" s="3087"/>
      <c r="Q717" s="3087"/>
      <c r="R717" s="3087"/>
      <c r="S717" s="3087"/>
      <c r="T717" s="3087"/>
      <c r="U717" s="3087"/>
      <c r="V717" s="3087"/>
      <c r="W717" s="3087"/>
      <c r="X717" s="3087"/>
      <c r="Y717" s="3087"/>
      <c r="Z717" s="3088"/>
    </row>
    <row r="718" spans="1:26">
      <c r="A718" s="3096"/>
      <c r="B718" s="3087"/>
      <c r="C718" s="3087"/>
      <c r="D718" s="3087"/>
      <c r="E718" s="3087"/>
      <c r="F718" s="3087"/>
      <c r="G718" s="3087"/>
      <c r="H718" s="3087"/>
      <c r="I718" s="3087"/>
      <c r="J718" s="3087"/>
      <c r="K718" s="3087"/>
      <c r="L718" s="3087"/>
      <c r="M718" s="3087"/>
      <c r="N718" s="3087"/>
      <c r="O718" s="3087"/>
      <c r="P718" s="3087"/>
      <c r="Q718" s="3087"/>
      <c r="R718" s="3087"/>
      <c r="S718" s="3087"/>
      <c r="T718" s="3087"/>
      <c r="U718" s="3087"/>
      <c r="V718" s="3087"/>
      <c r="W718" s="3087"/>
      <c r="X718" s="3087"/>
      <c r="Y718" s="3087"/>
      <c r="Z718" s="3088"/>
    </row>
    <row r="719" spans="1:26">
      <c r="A719" s="3096"/>
      <c r="B719" s="3087"/>
      <c r="C719" s="3087"/>
      <c r="D719" s="3087"/>
      <c r="E719" s="3087"/>
      <c r="F719" s="3087"/>
      <c r="G719" s="3087"/>
      <c r="H719" s="3087"/>
      <c r="I719" s="3087"/>
      <c r="J719" s="3087"/>
      <c r="K719" s="3087"/>
      <c r="L719" s="3087"/>
      <c r="M719" s="3087"/>
      <c r="N719" s="3087"/>
      <c r="O719" s="3087"/>
      <c r="P719" s="3087"/>
      <c r="Q719" s="3087"/>
      <c r="R719" s="3087"/>
      <c r="S719" s="3087"/>
      <c r="T719" s="3087"/>
      <c r="U719" s="3087"/>
      <c r="V719" s="3087"/>
      <c r="W719" s="3087"/>
      <c r="X719" s="3087"/>
      <c r="Y719" s="3087"/>
      <c r="Z719" s="3088"/>
    </row>
    <row r="720" spans="1:26">
      <c r="A720" s="3096"/>
      <c r="B720" s="3087"/>
      <c r="C720" s="3087"/>
      <c r="D720" s="3087"/>
      <c r="E720" s="3087"/>
      <c r="F720" s="3087"/>
      <c r="G720" s="3087"/>
      <c r="H720" s="3087"/>
      <c r="I720" s="3087"/>
      <c r="J720" s="3087"/>
      <c r="K720" s="3087"/>
      <c r="L720" s="3087"/>
      <c r="M720" s="3087"/>
      <c r="N720" s="3087"/>
      <c r="O720" s="3087"/>
      <c r="P720" s="3087"/>
      <c r="Q720" s="3087"/>
      <c r="R720" s="3087"/>
      <c r="S720" s="3087"/>
      <c r="T720" s="3087"/>
      <c r="U720" s="3087"/>
      <c r="V720" s="3087"/>
      <c r="W720" s="3087"/>
      <c r="X720" s="3087"/>
      <c r="Y720" s="3087"/>
      <c r="Z720" s="3088"/>
    </row>
    <row r="721" spans="1:26">
      <c r="A721" s="3096"/>
      <c r="B721" s="3087"/>
      <c r="C721" s="3087"/>
      <c r="D721" s="3087"/>
      <c r="E721" s="3087"/>
      <c r="F721" s="3087"/>
      <c r="G721" s="3087"/>
      <c r="H721" s="3087"/>
      <c r="I721" s="3087"/>
      <c r="J721" s="3087"/>
      <c r="K721" s="3087"/>
      <c r="L721" s="3087"/>
      <c r="M721" s="3087"/>
      <c r="N721" s="3087"/>
      <c r="O721" s="3087"/>
      <c r="P721" s="3087"/>
      <c r="Q721" s="3087"/>
      <c r="R721" s="3087"/>
      <c r="S721" s="3087"/>
      <c r="T721" s="3087"/>
      <c r="U721" s="3087"/>
      <c r="V721" s="3087"/>
      <c r="W721" s="3087"/>
      <c r="X721" s="3087"/>
      <c r="Y721" s="3087"/>
      <c r="Z721" s="3088"/>
    </row>
    <row r="722" spans="1:26">
      <c r="A722" s="3096"/>
      <c r="B722" s="3087"/>
      <c r="C722" s="3087"/>
      <c r="D722" s="3087"/>
      <c r="E722" s="3087"/>
      <c r="F722" s="3087"/>
      <c r="G722" s="3087"/>
      <c r="H722" s="3087"/>
      <c r="I722" s="3087"/>
      <c r="J722" s="3087"/>
      <c r="K722" s="3087"/>
      <c r="L722" s="3087"/>
      <c r="M722" s="3087"/>
      <c r="N722" s="3087"/>
      <c r="O722" s="3087"/>
      <c r="P722" s="3087"/>
      <c r="Q722" s="3087"/>
      <c r="R722" s="3087"/>
      <c r="S722" s="3087"/>
      <c r="T722" s="3087"/>
      <c r="U722" s="3087"/>
      <c r="V722" s="3087"/>
      <c r="W722" s="3087"/>
      <c r="X722" s="3087"/>
      <c r="Y722" s="3087"/>
      <c r="Z722" s="3088"/>
    </row>
    <row r="723" spans="1:26">
      <c r="A723" s="3096"/>
      <c r="B723" s="3087"/>
      <c r="C723" s="3087"/>
      <c r="D723" s="3087"/>
      <c r="E723" s="3087"/>
      <c r="F723" s="3087"/>
      <c r="G723" s="3087"/>
      <c r="H723" s="3087"/>
      <c r="I723" s="3087"/>
      <c r="J723" s="3087"/>
      <c r="K723" s="3087"/>
      <c r="L723" s="3087"/>
      <c r="M723" s="3087"/>
      <c r="N723" s="3087"/>
      <c r="O723" s="3087"/>
      <c r="P723" s="3087"/>
      <c r="Q723" s="3087"/>
      <c r="R723" s="3087"/>
      <c r="S723" s="3087"/>
      <c r="T723" s="3087"/>
      <c r="U723" s="3087"/>
      <c r="V723" s="3087"/>
      <c r="W723" s="3087"/>
      <c r="X723" s="3087"/>
      <c r="Y723" s="3087"/>
      <c r="Z723" s="3088"/>
    </row>
    <row r="724" spans="1:26">
      <c r="A724" s="3096"/>
      <c r="B724" s="3087"/>
      <c r="C724" s="3087"/>
      <c r="D724" s="3087"/>
      <c r="E724" s="3087"/>
      <c r="F724" s="3087"/>
      <c r="G724" s="3087"/>
      <c r="H724" s="3087"/>
      <c r="I724" s="3087"/>
      <c r="J724" s="3087"/>
      <c r="K724" s="3087"/>
      <c r="L724" s="3087"/>
      <c r="M724" s="3087"/>
      <c r="N724" s="3087"/>
      <c r="O724" s="3087"/>
      <c r="P724" s="3087"/>
      <c r="Q724" s="3087"/>
      <c r="R724" s="3087"/>
      <c r="S724" s="3087"/>
      <c r="T724" s="3087"/>
      <c r="U724" s="3087"/>
      <c r="V724" s="3087"/>
      <c r="W724" s="3087"/>
      <c r="X724" s="3087"/>
      <c r="Y724" s="3087"/>
      <c r="Z724" s="3088"/>
    </row>
    <row r="725" spans="1:26">
      <c r="A725" s="3096"/>
      <c r="B725" s="3087"/>
      <c r="C725" s="3087"/>
      <c r="D725" s="3087"/>
      <c r="E725" s="3087"/>
      <c r="F725" s="3087"/>
      <c r="G725" s="3087"/>
      <c r="H725" s="3087"/>
      <c r="I725" s="3087"/>
      <c r="J725" s="3087"/>
      <c r="K725" s="3087"/>
      <c r="L725" s="3087"/>
      <c r="M725" s="3087"/>
      <c r="N725" s="3087"/>
      <c r="O725" s="3087"/>
      <c r="P725" s="3087"/>
      <c r="Q725" s="3087"/>
      <c r="R725" s="3087"/>
      <c r="S725" s="3087"/>
      <c r="T725" s="3087"/>
      <c r="U725" s="3087"/>
      <c r="V725" s="3087"/>
      <c r="W725" s="3087"/>
      <c r="X725" s="3087"/>
      <c r="Y725" s="3087"/>
      <c r="Z725" s="3088"/>
    </row>
    <row r="726" spans="1:26">
      <c r="A726" s="3096"/>
      <c r="B726" s="3087"/>
      <c r="C726" s="3087"/>
      <c r="D726" s="3087"/>
      <c r="E726" s="3087"/>
      <c r="F726" s="3087"/>
      <c r="G726" s="3087"/>
      <c r="H726" s="3087"/>
      <c r="I726" s="3087"/>
      <c r="J726" s="3087"/>
      <c r="K726" s="3087"/>
      <c r="L726" s="3087"/>
      <c r="M726" s="3087"/>
      <c r="N726" s="3087"/>
      <c r="O726" s="3087"/>
      <c r="P726" s="3087"/>
      <c r="Q726" s="3087"/>
      <c r="R726" s="3087"/>
      <c r="S726" s="3087"/>
      <c r="T726" s="3087"/>
      <c r="U726" s="3087"/>
      <c r="V726" s="3087"/>
      <c r="W726" s="3087"/>
      <c r="X726" s="3087"/>
      <c r="Y726" s="3087"/>
      <c r="Z726" s="3088"/>
    </row>
    <row r="727" spans="1:26">
      <c r="A727" s="3096"/>
      <c r="B727" s="3087"/>
      <c r="C727" s="3087"/>
      <c r="D727" s="3087"/>
      <c r="E727" s="3087"/>
      <c r="F727" s="3087"/>
      <c r="G727" s="3087"/>
      <c r="H727" s="3087"/>
      <c r="I727" s="3087"/>
      <c r="J727" s="3087"/>
      <c r="K727" s="3087"/>
      <c r="L727" s="3087"/>
      <c r="M727" s="3087"/>
      <c r="N727" s="3087"/>
      <c r="O727" s="3087"/>
      <c r="P727" s="3087"/>
      <c r="Q727" s="3087"/>
      <c r="R727" s="3087"/>
      <c r="S727" s="3087"/>
      <c r="T727" s="3087"/>
      <c r="U727" s="3087"/>
      <c r="V727" s="3087"/>
      <c r="W727" s="3087"/>
      <c r="X727" s="3087"/>
      <c r="Y727" s="3087"/>
      <c r="Z727" s="3088"/>
    </row>
    <row r="728" spans="1:26">
      <c r="A728" s="3096"/>
      <c r="B728" s="3087"/>
      <c r="C728" s="3087"/>
      <c r="D728" s="3087"/>
      <c r="E728" s="3087"/>
      <c r="F728" s="3087"/>
      <c r="G728" s="3087"/>
      <c r="H728" s="3087"/>
      <c r="I728" s="3087"/>
      <c r="J728" s="3087"/>
      <c r="K728" s="3087"/>
      <c r="L728" s="3087"/>
      <c r="M728" s="3087"/>
      <c r="N728" s="3087"/>
      <c r="O728" s="3087"/>
      <c r="P728" s="3087"/>
      <c r="Q728" s="3087"/>
      <c r="R728" s="3087"/>
      <c r="S728" s="3087"/>
      <c r="T728" s="3087"/>
      <c r="U728" s="3087"/>
      <c r="V728" s="3087"/>
      <c r="W728" s="3087"/>
      <c r="X728" s="3087"/>
      <c r="Y728" s="3087"/>
      <c r="Z728" s="3088"/>
    </row>
    <row r="729" spans="1:26">
      <c r="A729" s="3096"/>
      <c r="B729" s="3087"/>
      <c r="C729" s="3087"/>
      <c r="D729" s="3087"/>
      <c r="E729" s="3087"/>
      <c r="F729" s="3087"/>
      <c r="G729" s="3087"/>
      <c r="H729" s="3087"/>
      <c r="I729" s="3087"/>
      <c r="J729" s="3087"/>
      <c r="K729" s="3087"/>
      <c r="L729" s="3087"/>
      <c r="M729" s="3087"/>
      <c r="N729" s="3087"/>
      <c r="O729" s="3087"/>
      <c r="P729" s="3087"/>
      <c r="Q729" s="3087"/>
      <c r="R729" s="3087"/>
      <c r="S729" s="3087"/>
      <c r="T729" s="3087"/>
      <c r="U729" s="3087"/>
      <c r="V729" s="3087"/>
      <c r="W729" s="3087"/>
      <c r="X729" s="3087"/>
      <c r="Y729" s="3087"/>
      <c r="Z729" s="3088"/>
    </row>
    <row r="730" spans="1:26">
      <c r="A730" s="3096"/>
      <c r="B730" s="3087"/>
      <c r="C730" s="3087"/>
      <c r="D730" s="3087"/>
      <c r="E730" s="3087"/>
      <c r="F730" s="3087"/>
      <c r="G730" s="3087"/>
      <c r="H730" s="3087"/>
      <c r="I730" s="3087"/>
      <c r="J730" s="3087"/>
      <c r="K730" s="3087"/>
      <c r="L730" s="3087"/>
      <c r="M730" s="3087"/>
      <c r="N730" s="3087"/>
      <c r="O730" s="3087"/>
      <c r="P730" s="3087"/>
      <c r="Q730" s="3087"/>
      <c r="R730" s="3087"/>
      <c r="S730" s="3087"/>
      <c r="T730" s="3087"/>
      <c r="U730" s="3087"/>
      <c r="V730" s="3087"/>
      <c r="W730" s="3087"/>
      <c r="X730" s="3087"/>
      <c r="Y730" s="3087"/>
      <c r="Z730" s="3088"/>
    </row>
    <row r="731" spans="1:26">
      <c r="A731" s="3096"/>
      <c r="B731" s="3087"/>
      <c r="C731" s="3087"/>
      <c r="D731" s="3087"/>
      <c r="E731" s="3087"/>
      <c r="F731" s="3087"/>
      <c r="G731" s="3087"/>
      <c r="H731" s="3087"/>
      <c r="I731" s="3087"/>
      <c r="J731" s="3087"/>
      <c r="K731" s="3087"/>
      <c r="L731" s="3087"/>
      <c r="M731" s="3087"/>
      <c r="N731" s="3087"/>
      <c r="O731" s="3087"/>
      <c r="P731" s="3087"/>
      <c r="Q731" s="3087"/>
      <c r="R731" s="3087"/>
      <c r="S731" s="3087"/>
      <c r="T731" s="3087"/>
      <c r="U731" s="3087"/>
      <c r="V731" s="3087"/>
      <c r="W731" s="3087"/>
      <c r="X731" s="3087"/>
      <c r="Y731" s="3087"/>
      <c r="Z731" s="3088"/>
    </row>
    <row r="732" spans="1:26">
      <c r="A732" s="3096"/>
      <c r="B732" s="3087"/>
      <c r="C732" s="3087"/>
      <c r="D732" s="3087"/>
      <c r="E732" s="3087"/>
      <c r="F732" s="3087"/>
      <c r="G732" s="3087"/>
      <c r="H732" s="3087"/>
      <c r="I732" s="3087"/>
      <c r="J732" s="3087"/>
      <c r="K732" s="3087"/>
      <c r="L732" s="3087"/>
      <c r="M732" s="3087"/>
      <c r="N732" s="3087"/>
      <c r="O732" s="3087"/>
      <c r="P732" s="3087"/>
      <c r="Q732" s="3087"/>
      <c r="R732" s="3087"/>
      <c r="S732" s="3087"/>
      <c r="T732" s="3087"/>
      <c r="U732" s="3087"/>
      <c r="V732" s="3087"/>
      <c r="W732" s="3087"/>
      <c r="X732" s="3087"/>
      <c r="Y732" s="3087"/>
      <c r="Z732" s="3088"/>
    </row>
    <row r="733" spans="1:26">
      <c r="A733" s="3096"/>
      <c r="B733" s="3087"/>
      <c r="C733" s="3087"/>
      <c r="D733" s="3087"/>
      <c r="E733" s="3087"/>
      <c r="F733" s="3087"/>
      <c r="G733" s="3087"/>
      <c r="H733" s="3087"/>
      <c r="I733" s="3087"/>
      <c r="J733" s="3087"/>
      <c r="K733" s="3087"/>
      <c r="L733" s="3087"/>
      <c r="M733" s="3087"/>
      <c r="N733" s="3087"/>
      <c r="O733" s="3087"/>
      <c r="P733" s="3087"/>
      <c r="Q733" s="3087"/>
      <c r="R733" s="3087"/>
      <c r="S733" s="3087"/>
      <c r="T733" s="3087"/>
      <c r="U733" s="3087"/>
      <c r="V733" s="3087"/>
      <c r="W733" s="3087"/>
      <c r="X733" s="3087"/>
      <c r="Y733" s="3087"/>
      <c r="Z733" s="3088"/>
    </row>
    <row r="734" spans="1:26">
      <c r="A734" s="3096"/>
      <c r="B734" s="3087"/>
      <c r="C734" s="3087"/>
      <c r="D734" s="3087"/>
      <c r="E734" s="3087"/>
      <c r="F734" s="3087"/>
      <c r="G734" s="3087"/>
      <c r="H734" s="3087"/>
      <c r="I734" s="3087"/>
      <c r="J734" s="3087"/>
      <c r="K734" s="3087"/>
      <c r="L734" s="3087"/>
      <c r="M734" s="3087"/>
      <c r="N734" s="3087"/>
      <c r="O734" s="3087"/>
      <c r="P734" s="3087"/>
      <c r="Q734" s="3087"/>
      <c r="R734" s="3087"/>
      <c r="S734" s="3087"/>
      <c r="T734" s="3087"/>
      <c r="U734" s="3087"/>
      <c r="V734" s="3087"/>
      <c r="W734" s="3087"/>
      <c r="X734" s="3087"/>
      <c r="Y734" s="3087"/>
      <c r="Z734" s="3088"/>
    </row>
    <row r="735" spans="1:26">
      <c r="A735" s="3096"/>
      <c r="B735" s="3087"/>
      <c r="C735" s="3087"/>
      <c r="D735" s="3087"/>
      <c r="E735" s="3087"/>
      <c r="F735" s="3087"/>
      <c r="G735" s="3087"/>
      <c r="H735" s="3087"/>
      <c r="I735" s="3087"/>
      <c r="J735" s="3087"/>
      <c r="K735" s="3087"/>
      <c r="L735" s="3087"/>
      <c r="M735" s="3087"/>
      <c r="N735" s="3087"/>
      <c r="O735" s="3087"/>
      <c r="P735" s="3087"/>
      <c r="Q735" s="3087"/>
      <c r="R735" s="3087"/>
      <c r="S735" s="3087"/>
      <c r="T735" s="3087"/>
      <c r="U735" s="3087"/>
      <c r="V735" s="3087"/>
      <c r="W735" s="3087"/>
      <c r="X735" s="3087"/>
      <c r="Y735" s="3087"/>
      <c r="Z735" s="3088"/>
    </row>
    <row r="736" spans="1:26">
      <c r="A736" s="3096"/>
      <c r="B736" s="3087"/>
      <c r="C736" s="3087"/>
      <c r="D736" s="3087"/>
      <c r="E736" s="3087"/>
      <c r="F736" s="3087"/>
      <c r="G736" s="3087"/>
      <c r="H736" s="3087"/>
      <c r="I736" s="3087"/>
      <c r="J736" s="3087"/>
      <c r="K736" s="3087"/>
      <c r="L736" s="3087"/>
      <c r="M736" s="3087"/>
      <c r="N736" s="3087"/>
      <c r="O736" s="3087"/>
      <c r="P736" s="3087"/>
      <c r="Q736" s="3087"/>
      <c r="R736" s="3087"/>
      <c r="S736" s="3087"/>
      <c r="T736" s="3087"/>
      <c r="U736" s="3087"/>
      <c r="V736" s="3087"/>
      <c r="W736" s="3087"/>
      <c r="X736" s="3087"/>
      <c r="Y736" s="3087"/>
      <c r="Z736" s="3088"/>
    </row>
    <row r="737" spans="1:26">
      <c r="A737" s="3096"/>
      <c r="B737" s="3087"/>
      <c r="C737" s="3087"/>
      <c r="D737" s="3087"/>
      <c r="E737" s="3087"/>
      <c r="F737" s="3087"/>
      <c r="G737" s="3087"/>
      <c r="H737" s="3087"/>
      <c r="I737" s="3087"/>
      <c r="J737" s="3087"/>
      <c r="K737" s="3087"/>
      <c r="L737" s="3087"/>
      <c r="M737" s="3087"/>
      <c r="N737" s="3087"/>
      <c r="O737" s="3087"/>
      <c r="P737" s="3087"/>
      <c r="Q737" s="3087"/>
      <c r="R737" s="3087"/>
      <c r="S737" s="3087"/>
      <c r="T737" s="3087"/>
      <c r="U737" s="3087"/>
      <c r="V737" s="3087"/>
      <c r="W737" s="3087"/>
      <c r="X737" s="3087"/>
      <c r="Y737" s="3087"/>
      <c r="Z737" s="3088"/>
    </row>
    <row r="738" spans="1:26">
      <c r="A738" s="3096"/>
      <c r="B738" s="3087"/>
      <c r="C738" s="3087"/>
      <c r="D738" s="3087"/>
      <c r="E738" s="3087"/>
      <c r="F738" s="3087"/>
      <c r="G738" s="3087"/>
      <c r="H738" s="3087"/>
      <c r="I738" s="3087"/>
      <c r="J738" s="3087"/>
      <c r="K738" s="3087"/>
      <c r="L738" s="3087"/>
      <c r="M738" s="3087"/>
      <c r="N738" s="3087"/>
      <c r="O738" s="3087"/>
      <c r="P738" s="3087"/>
      <c r="Q738" s="3087"/>
      <c r="R738" s="3087"/>
      <c r="S738" s="3087"/>
      <c r="T738" s="3087"/>
      <c r="U738" s="3087"/>
      <c r="V738" s="3087"/>
      <c r="W738" s="3087"/>
      <c r="X738" s="3087"/>
      <c r="Y738" s="3087"/>
      <c r="Z738" s="3088"/>
    </row>
    <row r="739" spans="1:26">
      <c r="A739" s="3096"/>
      <c r="B739" s="3087"/>
      <c r="C739" s="3087"/>
      <c r="D739" s="3087"/>
      <c r="E739" s="3087"/>
      <c r="F739" s="3087"/>
      <c r="G739" s="3087"/>
      <c r="H739" s="3087"/>
      <c r="I739" s="3087"/>
      <c r="J739" s="3087"/>
      <c r="K739" s="3087"/>
      <c r="L739" s="3087"/>
      <c r="M739" s="3087"/>
      <c r="N739" s="3087"/>
      <c r="O739" s="3087"/>
      <c r="P739" s="3087"/>
      <c r="Q739" s="3087"/>
      <c r="R739" s="3087"/>
      <c r="S739" s="3087"/>
      <c r="T739" s="3087"/>
      <c r="U739" s="3087"/>
      <c r="V739" s="3087"/>
      <c r="W739" s="3087"/>
      <c r="X739" s="3087"/>
      <c r="Y739" s="3087"/>
      <c r="Z739" s="3088"/>
    </row>
    <row r="740" spans="1:26">
      <c r="A740" s="3096"/>
      <c r="B740" s="3087"/>
      <c r="C740" s="3087"/>
      <c r="D740" s="3087"/>
      <c r="E740" s="3087"/>
      <c r="F740" s="3087"/>
      <c r="G740" s="3087"/>
      <c r="H740" s="3087"/>
      <c r="I740" s="3087"/>
      <c r="J740" s="3087"/>
      <c r="K740" s="3087"/>
      <c r="L740" s="3087"/>
      <c r="M740" s="3087"/>
      <c r="N740" s="3087"/>
      <c r="O740" s="3087"/>
      <c r="P740" s="3087"/>
      <c r="Q740" s="3087"/>
      <c r="R740" s="3087"/>
      <c r="S740" s="3087"/>
      <c r="T740" s="3087"/>
      <c r="U740" s="3087"/>
      <c r="V740" s="3087"/>
      <c r="W740" s="3087"/>
      <c r="X740" s="3087"/>
      <c r="Y740" s="3087"/>
      <c r="Z740" s="3088"/>
    </row>
    <row r="741" spans="1:26">
      <c r="A741" s="3096"/>
      <c r="B741" s="3087"/>
      <c r="C741" s="3087"/>
      <c r="D741" s="3087"/>
      <c r="E741" s="3087"/>
      <c r="F741" s="3087"/>
      <c r="G741" s="3087"/>
      <c r="H741" s="3087"/>
      <c r="I741" s="3087"/>
      <c r="J741" s="3087"/>
      <c r="K741" s="3087"/>
      <c r="L741" s="3087"/>
      <c r="M741" s="3087"/>
      <c r="N741" s="3087"/>
      <c r="O741" s="3087"/>
      <c r="P741" s="3087"/>
      <c r="Q741" s="3087"/>
      <c r="R741" s="3087"/>
      <c r="S741" s="3087"/>
      <c r="T741" s="3087"/>
      <c r="U741" s="3087"/>
      <c r="V741" s="3087"/>
      <c r="W741" s="3087"/>
      <c r="X741" s="3087"/>
      <c r="Y741" s="3087"/>
      <c r="Z741" s="3088"/>
    </row>
    <row r="742" spans="1:26">
      <c r="A742" s="3096"/>
      <c r="B742" s="3087"/>
      <c r="C742" s="3087"/>
      <c r="D742" s="3087"/>
      <c r="E742" s="3087"/>
      <c r="F742" s="3087"/>
      <c r="G742" s="3087"/>
      <c r="H742" s="3087"/>
      <c r="I742" s="3087"/>
      <c r="J742" s="3087"/>
      <c r="K742" s="3087"/>
      <c r="L742" s="3087"/>
      <c r="M742" s="3087"/>
      <c r="N742" s="3087"/>
      <c r="O742" s="3087"/>
      <c r="P742" s="3087"/>
      <c r="Q742" s="3087"/>
      <c r="R742" s="3087"/>
      <c r="S742" s="3087"/>
      <c r="T742" s="3087"/>
      <c r="U742" s="3087"/>
      <c r="V742" s="3087"/>
      <c r="W742" s="3087"/>
      <c r="X742" s="3087"/>
      <c r="Y742" s="3087"/>
      <c r="Z742" s="3088"/>
    </row>
    <row r="743" spans="1:26">
      <c r="A743" s="3096"/>
      <c r="B743" s="3087"/>
      <c r="C743" s="3087"/>
      <c r="D743" s="3087"/>
      <c r="E743" s="3087"/>
      <c r="F743" s="3087"/>
      <c r="G743" s="3087"/>
      <c r="H743" s="3087"/>
      <c r="I743" s="3087"/>
      <c r="J743" s="3087"/>
      <c r="K743" s="3087"/>
      <c r="L743" s="3087"/>
      <c r="M743" s="3087"/>
      <c r="N743" s="3087"/>
      <c r="O743" s="3087"/>
      <c r="P743" s="3087"/>
      <c r="Q743" s="3087"/>
      <c r="R743" s="3087"/>
      <c r="S743" s="3087"/>
      <c r="T743" s="3087"/>
      <c r="U743" s="3087"/>
      <c r="V743" s="3087"/>
      <c r="W743" s="3087"/>
      <c r="X743" s="3087"/>
      <c r="Y743" s="3087"/>
      <c r="Z743" s="3088"/>
    </row>
    <row r="744" spans="1:26">
      <c r="A744" s="3096"/>
      <c r="B744" s="3087"/>
      <c r="C744" s="3087"/>
      <c r="D744" s="3087"/>
      <c r="E744" s="3087"/>
      <c r="F744" s="3087"/>
      <c r="G744" s="3087"/>
      <c r="H744" s="3087"/>
      <c r="I744" s="3087"/>
      <c r="J744" s="3087"/>
      <c r="K744" s="3087"/>
      <c r="L744" s="3087"/>
      <c r="M744" s="3087"/>
      <c r="N744" s="3087"/>
      <c r="O744" s="3087"/>
      <c r="P744" s="3087"/>
      <c r="Q744" s="3087"/>
      <c r="R744" s="3087"/>
      <c r="S744" s="3087"/>
      <c r="T744" s="3087"/>
      <c r="U744" s="3087"/>
      <c r="V744" s="3087"/>
      <c r="W744" s="3087"/>
      <c r="X744" s="3087"/>
      <c r="Y744" s="3087"/>
      <c r="Z744" s="3088"/>
    </row>
    <row r="745" spans="1:26">
      <c r="A745" s="3096"/>
      <c r="B745" s="3087"/>
      <c r="C745" s="3087"/>
      <c r="D745" s="3087"/>
      <c r="E745" s="3087"/>
      <c r="F745" s="3087"/>
      <c r="G745" s="3087"/>
      <c r="H745" s="3087"/>
      <c r="I745" s="3087"/>
      <c r="J745" s="3087"/>
      <c r="K745" s="3087"/>
      <c r="L745" s="3087"/>
      <c r="M745" s="3087"/>
      <c r="N745" s="3087"/>
      <c r="O745" s="3087"/>
      <c r="P745" s="3087"/>
      <c r="Q745" s="3087"/>
      <c r="R745" s="3087"/>
      <c r="S745" s="3087"/>
      <c r="T745" s="3087"/>
      <c r="U745" s="3087"/>
      <c r="V745" s="3087"/>
      <c r="W745" s="3087"/>
      <c r="X745" s="3087"/>
      <c r="Y745" s="3087"/>
      <c r="Z745" s="3088"/>
    </row>
    <row r="746" spans="1:26">
      <c r="A746" s="3096"/>
      <c r="B746" s="3087"/>
      <c r="C746" s="3087"/>
      <c r="D746" s="3087"/>
      <c r="E746" s="3087"/>
      <c r="F746" s="3087"/>
      <c r="G746" s="3087"/>
      <c r="H746" s="3087"/>
      <c r="I746" s="3087"/>
      <c r="J746" s="3087"/>
      <c r="K746" s="3087"/>
      <c r="L746" s="3087"/>
      <c r="M746" s="3087"/>
      <c r="N746" s="3087"/>
      <c r="O746" s="3087"/>
      <c r="P746" s="3087"/>
      <c r="Q746" s="3087"/>
      <c r="R746" s="3087"/>
      <c r="S746" s="3087"/>
      <c r="T746" s="3087"/>
      <c r="U746" s="3087"/>
      <c r="V746" s="3087"/>
      <c r="W746" s="3087"/>
      <c r="X746" s="3087"/>
      <c r="Y746" s="3087"/>
      <c r="Z746" s="3088"/>
    </row>
    <row r="747" spans="1:26">
      <c r="A747" s="3096"/>
      <c r="B747" s="3087"/>
      <c r="C747" s="3087"/>
      <c r="D747" s="3087"/>
      <c r="E747" s="3087"/>
      <c r="F747" s="3087"/>
      <c r="G747" s="3087"/>
      <c r="H747" s="3087"/>
      <c r="I747" s="3087"/>
      <c r="J747" s="3087"/>
      <c r="K747" s="3087"/>
      <c r="L747" s="3087"/>
      <c r="M747" s="3087"/>
      <c r="N747" s="3087"/>
      <c r="O747" s="3087"/>
      <c r="P747" s="3087"/>
      <c r="Q747" s="3087"/>
      <c r="R747" s="3087"/>
      <c r="S747" s="3087"/>
      <c r="T747" s="3087"/>
      <c r="U747" s="3087"/>
      <c r="V747" s="3087"/>
      <c r="W747" s="3087"/>
      <c r="X747" s="3087"/>
      <c r="Y747" s="3087"/>
      <c r="Z747" s="3088"/>
    </row>
    <row r="748" spans="1:26">
      <c r="A748" s="3096"/>
      <c r="B748" s="3087"/>
      <c r="C748" s="3087"/>
      <c r="D748" s="3087"/>
      <c r="E748" s="3087"/>
      <c r="F748" s="3087"/>
      <c r="G748" s="3087"/>
      <c r="H748" s="3087"/>
      <c r="I748" s="3087"/>
      <c r="J748" s="3087"/>
      <c r="K748" s="3087"/>
      <c r="L748" s="3087"/>
      <c r="M748" s="3087"/>
      <c r="N748" s="3087"/>
      <c r="O748" s="3087"/>
      <c r="P748" s="3087"/>
      <c r="Q748" s="3087"/>
      <c r="R748" s="3087"/>
      <c r="S748" s="3087"/>
      <c r="T748" s="3087"/>
      <c r="U748" s="3087"/>
      <c r="V748" s="3087"/>
      <c r="W748" s="3087"/>
      <c r="X748" s="3087"/>
      <c r="Y748" s="3087"/>
      <c r="Z748" s="3088"/>
    </row>
    <row r="749" spans="1:26">
      <c r="A749" s="3096"/>
      <c r="B749" s="3087"/>
      <c r="C749" s="3087"/>
      <c r="D749" s="3087"/>
      <c r="E749" s="3087"/>
      <c r="F749" s="3087"/>
      <c r="G749" s="3087"/>
      <c r="H749" s="3087"/>
      <c r="I749" s="3087"/>
      <c r="J749" s="3087"/>
      <c r="K749" s="3087"/>
      <c r="L749" s="3087"/>
      <c r="M749" s="3087"/>
      <c r="N749" s="3087"/>
      <c r="O749" s="3087"/>
      <c r="P749" s="3087"/>
      <c r="Q749" s="3087"/>
      <c r="R749" s="3087"/>
      <c r="S749" s="3087"/>
      <c r="T749" s="3087"/>
      <c r="U749" s="3087"/>
      <c r="V749" s="3087"/>
      <c r="W749" s="3087"/>
      <c r="X749" s="3087"/>
      <c r="Y749" s="3087"/>
      <c r="Z749" s="3088"/>
    </row>
    <row r="750" spans="1:26">
      <c r="A750" s="3096"/>
      <c r="B750" s="3087"/>
      <c r="C750" s="3087"/>
      <c r="D750" s="3087"/>
      <c r="E750" s="3087"/>
      <c r="F750" s="3087"/>
      <c r="G750" s="3087"/>
      <c r="H750" s="3087"/>
      <c r="I750" s="3087"/>
      <c r="J750" s="3087"/>
      <c r="K750" s="3087"/>
      <c r="L750" s="3087"/>
      <c r="M750" s="3087"/>
      <c r="N750" s="3087"/>
      <c r="O750" s="3087"/>
      <c r="P750" s="3087"/>
      <c r="Q750" s="3087"/>
      <c r="R750" s="3087"/>
      <c r="S750" s="3087"/>
      <c r="T750" s="3087"/>
      <c r="U750" s="3087"/>
      <c r="V750" s="3087"/>
      <c r="W750" s="3087"/>
      <c r="X750" s="3087"/>
      <c r="Y750" s="3087"/>
      <c r="Z750" s="3088"/>
    </row>
    <row r="751" spans="1:26">
      <c r="A751" s="3096"/>
      <c r="B751" s="3087"/>
      <c r="C751" s="3087"/>
      <c r="D751" s="3087"/>
      <c r="E751" s="3087"/>
      <c r="F751" s="3087"/>
      <c r="G751" s="3087"/>
      <c r="H751" s="3087"/>
      <c r="I751" s="3087"/>
      <c r="J751" s="3087"/>
      <c r="K751" s="3087"/>
      <c r="L751" s="3087"/>
      <c r="M751" s="3087"/>
      <c r="N751" s="3087"/>
      <c r="O751" s="3087"/>
      <c r="P751" s="3087"/>
      <c r="Q751" s="3087"/>
      <c r="R751" s="3087"/>
      <c r="S751" s="3087"/>
      <c r="T751" s="3087"/>
      <c r="U751" s="3087"/>
      <c r="V751" s="3087"/>
      <c r="W751" s="3087"/>
      <c r="X751" s="3087"/>
      <c r="Y751" s="3087"/>
      <c r="Z751" s="3088"/>
    </row>
    <row r="752" spans="1:26">
      <c r="A752" s="3096"/>
      <c r="B752" s="3087"/>
      <c r="C752" s="3087"/>
      <c r="D752" s="3087"/>
      <c r="E752" s="3087"/>
      <c r="F752" s="3087"/>
      <c r="G752" s="3087"/>
      <c r="H752" s="3087"/>
      <c r="I752" s="3087"/>
      <c r="J752" s="3087"/>
      <c r="K752" s="3087"/>
      <c r="L752" s="3087"/>
      <c r="M752" s="3087"/>
      <c r="N752" s="3087"/>
      <c r="O752" s="3087"/>
      <c r="P752" s="3087"/>
      <c r="Q752" s="3087"/>
      <c r="R752" s="3087"/>
      <c r="S752" s="3087"/>
      <c r="T752" s="3087"/>
      <c r="U752" s="3087"/>
      <c r="V752" s="3087"/>
      <c r="W752" s="3087"/>
      <c r="X752" s="3087"/>
      <c r="Y752" s="3087"/>
      <c r="Z752" s="3088"/>
    </row>
    <row r="753" spans="1:26">
      <c r="A753" s="3096"/>
      <c r="B753" s="3087"/>
      <c r="C753" s="3087"/>
      <c r="D753" s="3087"/>
      <c r="E753" s="3087"/>
      <c r="F753" s="3087"/>
      <c r="G753" s="3087"/>
      <c r="H753" s="3087"/>
      <c r="I753" s="3087"/>
      <c r="J753" s="3087"/>
      <c r="K753" s="3087"/>
      <c r="L753" s="3087"/>
      <c r="M753" s="3087"/>
      <c r="N753" s="3087"/>
      <c r="O753" s="3087"/>
      <c r="P753" s="3087"/>
      <c r="Q753" s="3087"/>
      <c r="R753" s="3087"/>
      <c r="S753" s="3087"/>
      <c r="T753" s="3087"/>
      <c r="U753" s="3087"/>
      <c r="V753" s="3087"/>
      <c r="W753" s="3087"/>
      <c r="X753" s="3087"/>
      <c r="Y753" s="3087"/>
      <c r="Z753" s="3088"/>
    </row>
    <row r="754" spans="1:26">
      <c r="A754" s="3096"/>
      <c r="B754" s="3087"/>
      <c r="C754" s="3087"/>
      <c r="D754" s="3087"/>
      <c r="E754" s="3087"/>
      <c r="F754" s="3087"/>
      <c r="G754" s="3087"/>
      <c r="H754" s="3087"/>
      <c r="I754" s="3087"/>
      <c r="J754" s="3087"/>
      <c r="K754" s="3087"/>
      <c r="L754" s="3087"/>
      <c r="M754" s="3087"/>
      <c r="N754" s="3087"/>
      <c r="O754" s="3087"/>
      <c r="P754" s="3087"/>
      <c r="Q754" s="3087"/>
      <c r="R754" s="3087"/>
      <c r="S754" s="3087"/>
      <c r="T754" s="3087"/>
      <c r="U754" s="3087"/>
      <c r="V754" s="3087"/>
      <c r="W754" s="3087"/>
      <c r="X754" s="3087"/>
      <c r="Y754" s="3087"/>
      <c r="Z754" s="3088"/>
    </row>
    <row r="755" spans="1:26">
      <c r="A755" s="3096"/>
      <c r="B755" s="3087"/>
      <c r="C755" s="3087"/>
      <c r="D755" s="3087"/>
      <c r="E755" s="3087"/>
      <c r="F755" s="3087"/>
      <c r="G755" s="3087"/>
      <c r="H755" s="3087"/>
      <c r="I755" s="3087"/>
      <c r="J755" s="3087"/>
      <c r="K755" s="3087"/>
      <c r="L755" s="3087"/>
      <c r="M755" s="3087"/>
      <c r="N755" s="3087"/>
      <c r="O755" s="3087"/>
      <c r="P755" s="3087"/>
      <c r="Q755" s="3087"/>
      <c r="R755" s="3087"/>
      <c r="S755" s="3087"/>
      <c r="T755" s="3087"/>
      <c r="U755" s="3087"/>
      <c r="V755" s="3087"/>
      <c r="W755" s="3087"/>
      <c r="X755" s="3087"/>
      <c r="Y755" s="3087"/>
      <c r="Z755" s="3088"/>
    </row>
    <row r="756" spans="1:26">
      <c r="A756" s="3096"/>
      <c r="B756" s="3087"/>
      <c r="C756" s="3087"/>
      <c r="D756" s="3087"/>
      <c r="E756" s="3087"/>
      <c r="F756" s="3087"/>
      <c r="G756" s="3087"/>
      <c r="H756" s="3087"/>
      <c r="I756" s="3087"/>
      <c r="J756" s="3087"/>
      <c r="K756" s="3087"/>
      <c r="L756" s="3087"/>
      <c r="M756" s="3087"/>
      <c r="N756" s="3087"/>
      <c r="O756" s="3087"/>
      <c r="P756" s="3087"/>
      <c r="Q756" s="3087"/>
      <c r="R756" s="3087"/>
      <c r="S756" s="3087"/>
      <c r="T756" s="3087"/>
      <c r="U756" s="3087"/>
      <c r="V756" s="3087"/>
      <c r="W756" s="3087"/>
      <c r="X756" s="3087"/>
      <c r="Y756" s="3087"/>
      <c r="Z756" s="3088"/>
    </row>
    <row r="757" spans="1:26">
      <c r="A757" s="3096"/>
      <c r="B757" s="3087"/>
      <c r="C757" s="3087"/>
      <c r="D757" s="3087"/>
      <c r="E757" s="3087"/>
      <c r="F757" s="3087"/>
      <c r="G757" s="3087"/>
      <c r="H757" s="3087"/>
      <c r="I757" s="3087"/>
      <c r="J757" s="3087"/>
      <c r="K757" s="3087"/>
      <c r="L757" s="3087"/>
      <c r="M757" s="3087"/>
      <c r="N757" s="3087"/>
      <c r="O757" s="3087"/>
      <c r="P757" s="3087"/>
      <c r="Q757" s="3087"/>
      <c r="R757" s="3087"/>
      <c r="S757" s="3087"/>
      <c r="T757" s="3087"/>
      <c r="U757" s="3087"/>
      <c r="V757" s="3087"/>
      <c r="W757" s="3087"/>
      <c r="X757" s="3087"/>
      <c r="Y757" s="3087"/>
      <c r="Z757" s="3088"/>
    </row>
    <row r="758" spans="1:26">
      <c r="A758" s="3096"/>
      <c r="B758" s="3087"/>
      <c r="C758" s="3087"/>
      <c r="D758" s="3087"/>
      <c r="E758" s="3087"/>
      <c r="F758" s="3087"/>
      <c r="G758" s="3087"/>
      <c r="H758" s="3087"/>
      <c r="I758" s="3087"/>
      <c r="J758" s="3087"/>
      <c r="K758" s="3087"/>
      <c r="L758" s="3087"/>
      <c r="M758" s="3087"/>
      <c r="N758" s="3087"/>
      <c r="O758" s="3087"/>
      <c r="P758" s="3087"/>
      <c r="Q758" s="3087"/>
      <c r="R758" s="3087"/>
      <c r="S758" s="3087"/>
      <c r="T758" s="3087"/>
      <c r="U758" s="3087"/>
      <c r="V758" s="3087"/>
      <c r="W758" s="3087"/>
      <c r="X758" s="3087"/>
      <c r="Y758" s="3087"/>
      <c r="Z758" s="3088"/>
    </row>
    <row r="759" spans="1:26">
      <c r="A759" s="3096"/>
      <c r="B759" s="3087"/>
      <c r="C759" s="3087"/>
      <c r="D759" s="3087"/>
      <c r="E759" s="3087"/>
      <c r="F759" s="3087"/>
      <c r="G759" s="3087"/>
      <c r="H759" s="3087"/>
      <c r="I759" s="3087"/>
      <c r="J759" s="3087"/>
      <c r="K759" s="3087"/>
      <c r="L759" s="3087"/>
      <c r="M759" s="3087"/>
      <c r="N759" s="3087"/>
      <c r="O759" s="3087"/>
      <c r="P759" s="3087"/>
      <c r="Q759" s="3087"/>
      <c r="R759" s="3087"/>
      <c r="S759" s="3087"/>
      <c r="T759" s="3087"/>
      <c r="U759" s="3087"/>
      <c r="V759" s="3087"/>
      <c r="W759" s="3087"/>
      <c r="X759" s="3087"/>
      <c r="Y759" s="3087"/>
      <c r="Z759" s="3088"/>
    </row>
    <row r="760" spans="1:26">
      <c r="A760" s="3096"/>
      <c r="B760" s="3087"/>
      <c r="C760" s="3087"/>
      <c r="D760" s="3087"/>
      <c r="E760" s="3087"/>
      <c r="F760" s="3087"/>
      <c r="G760" s="3087"/>
      <c r="H760" s="3087"/>
      <c r="I760" s="3087"/>
      <c r="J760" s="3087"/>
      <c r="K760" s="3087"/>
      <c r="L760" s="3087"/>
      <c r="M760" s="3087"/>
      <c r="N760" s="3087"/>
      <c r="O760" s="3087"/>
      <c r="P760" s="3087"/>
      <c r="Q760" s="3087"/>
      <c r="R760" s="3087"/>
      <c r="S760" s="3087"/>
      <c r="T760" s="3087"/>
      <c r="U760" s="3087"/>
      <c r="V760" s="3087"/>
      <c r="W760" s="3087"/>
      <c r="X760" s="3087"/>
      <c r="Y760" s="3087"/>
      <c r="Z760" s="3088"/>
    </row>
    <row r="761" spans="1:26">
      <c r="A761" s="3096"/>
      <c r="B761" s="3087"/>
      <c r="C761" s="3087"/>
      <c r="D761" s="3087"/>
      <c r="E761" s="3087"/>
      <c r="F761" s="3087"/>
      <c r="G761" s="3087"/>
      <c r="H761" s="3087"/>
      <c r="I761" s="3087"/>
      <c r="J761" s="3087"/>
      <c r="K761" s="3087"/>
      <c r="L761" s="3087"/>
      <c r="M761" s="3087"/>
      <c r="N761" s="3087"/>
      <c r="O761" s="3087"/>
      <c r="P761" s="3087"/>
      <c r="Q761" s="3087"/>
      <c r="R761" s="3087"/>
      <c r="S761" s="3087"/>
      <c r="T761" s="3087"/>
      <c r="U761" s="3087"/>
      <c r="V761" s="3087"/>
      <c r="W761" s="3087"/>
      <c r="X761" s="3087"/>
      <c r="Y761" s="3087"/>
      <c r="Z761" s="3088"/>
    </row>
    <row r="762" spans="1:26">
      <c r="A762" s="3096"/>
      <c r="B762" s="3087"/>
      <c r="C762" s="3087"/>
      <c r="D762" s="3087"/>
      <c r="E762" s="3087"/>
      <c r="F762" s="3087"/>
      <c r="G762" s="3087"/>
      <c r="H762" s="3087"/>
      <c r="I762" s="3087"/>
      <c r="J762" s="3087"/>
      <c r="K762" s="3087"/>
      <c r="L762" s="3087"/>
      <c r="M762" s="3087"/>
      <c r="N762" s="3087"/>
      <c r="O762" s="3087"/>
      <c r="P762" s="3087"/>
      <c r="Q762" s="3087"/>
      <c r="R762" s="3087"/>
      <c r="S762" s="3087"/>
      <c r="T762" s="3087"/>
      <c r="U762" s="3087"/>
      <c r="V762" s="3087"/>
      <c r="W762" s="3087"/>
      <c r="X762" s="3087"/>
      <c r="Y762" s="3087"/>
      <c r="Z762" s="3088"/>
    </row>
    <row r="763" spans="1:26">
      <c r="A763" s="3096"/>
      <c r="B763" s="3087"/>
      <c r="C763" s="3087"/>
      <c r="D763" s="3087"/>
      <c r="E763" s="3087"/>
      <c r="F763" s="3087"/>
      <c r="G763" s="3087"/>
      <c r="H763" s="3087"/>
      <c r="I763" s="3087"/>
      <c r="J763" s="3087"/>
      <c r="K763" s="3087"/>
      <c r="L763" s="3087"/>
      <c r="M763" s="3087"/>
      <c r="N763" s="3087"/>
      <c r="O763" s="3087"/>
      <c r="P763" s="3087"/>
      <c r="Q763" s="3087"/>
      <c r="R763" s="3087"/>
      <c r="S763" s="3087"/>
      <c r="T763" s="3087"/>
      <c r="U763" s="3087"/>
      <c r="V763" s="3087"/>
      <c r="W763" s="3087"/>
      <c r="X763" s="3087"/>
      <c r="Y763" s="3087"/>
      <c r="Z763" s="3088"/>
    </row>
    <row r="764" spans="1:26">
      <c r="A764" s="3096"/>
      <c r="B764" s="3087"/>
      <c r="C764" s="3087"/>
      <c r="D764" s="3087"/>
      <c r="E764" s="3087"/>
      <c r="F764" s="3087"/>
      <c r="G764" s="3087"/>
      <c r="H764" s="3087"/>
      <c r="I764" s="3087"/>
      <c r="J764" s="3087"/>
      <c r="K764" s="3087"/>
      <c r="L764" s="3087"/>
      <c r="M764" s="3087"/>
      <c r="N764" s="3087"/>
      <c r="O764" s="3087"/>
      <c r="P764" s="3087"/>
      <c r="Q764" s="3087"/>
      <c r="R764" s="3087"/>
      <c r="S764" s="3087"/>
      <c r="T764" s="3087"/>
      <c r="U764" s="3087"/>
      <c r="V764" s="3087"/>
      <c r="W764" s="3087"/>
      <c r="X764" s="3087"/>
      <c r="Y764" s="3087"/>
      <c r="Z764" s="3088"/>
    </row>
    <row r="765" spans="1:26">
      <c r="A765" s="3096"/>
      <c r="B765" s="3087"/>
      <c r="C765" s="3087"/>
      <c r="D765" s="3087"/>
      <c r="E765" s="3087"/>
      <c r="F765" s="3087"/>
      <c r="G765" s="3087"/>
      <c r="H765" s="3087"/>
      <c r="I765" s="3087"/>
      <c r="J765" s="3087"/>
      <c r="K765" s="3087"/>
      <c r="L765" s="3087"/>
      <c r="M765" s="3087"/>
      <c r="N765" s="3087"/>
      <c r="O765" s="3087"/>
      <c r="P765" s="3087"/>
      <c r="Q765" s="3087"/>
      <c r="R765" s="3087"/>
      <c r="S765" s="3087"/>
      <c r="T765" s="3087"/>
      <c r="U765" s="3087"/>
      <c r="V765" s="3087"/>
      <c r="W765" s="3087"/>
      <c r="X765" s="3087"/>
      <c r="Y765" s="3087"/>
      <c r="Z765" s="3088"/>
    </row>
    <row r="766" spans="1:26">
      <c r="A766" s="3096"/>
      <c r="B766" s="3087"/>
      <c r="C766" s="3087"/>
      <c r="D766" s="3087"/>
      <c r="E766" s="3087"/>
      <c r="F766" s="3087"/>
      <c r="G766" s="3087"/>
      <c r="H766" s="3087"/>
      <c r="I766" s="3087"/>
      <c r="J766" s="3087"/>
      <c r="K766" s="3087"/>
      <c r="L766" s="3087"/>
      <c r="M766" s="3087"/>
      <c r="N766" s="3087"/>
      <c r="O766" s="3087"/>
      <c r="P766" s="3087"/>
      <c r="Q766" s="3087"/>
      <c r="R766" s="3087"/>
      <c r="S766" s="3087"/>
      <c r="T766" s="3087"/>
      <c r="U766" s="3087"/>
      <c r="V766" s="3087"/>
      <c r="W766" s="3087"/>
      <c r="X766" s="3087"/>
      <c r="Y766" s="3087"/>
      <c r="Z766" s="3088"/>
    </row>
    <row r="767" spans="1:26">
      <c r="A767" s="3096"/>
      <c r="B767" s="3087"/>
      <c r="C767" s="3087"/>
      <c r="D767" s="3087"/>
      <c r="E767" s="3087"/>
      <c r="F767" s="3087"/>
      <c r="G767" s="3087"/>
      <c r="H767" s="3087"/>
      <c r="I767" s="3087"/>
      <c r="J767" s="3087"/>
      <c r="K767" s="3087"/>
      <c r="L767" s="3087"/>
      <c r="M767" s="3087"/>
      <c r="N767" s="3087"/>
      <c r="O767" s="3087"/>
      <c r="P767" s="3087"/>
      <c r="Q767" s="3087"/>
      <c r="R767" s="3087"/>
      <c r="S767" s="3087"/>
      <c r="T767" s="3087"/>
      <c r="U767" s="3087"/>
      <c r="V767" s="3087"/>
      <c r="W767" s="3087"/>
      <c r="X767" s="3087"/>
      <c r="Y767" s="3087"/>
      <c r="Z767" s="3088"/>
    </row>
    <row r="768" spans="1:26">
      <c r="A768" s="3096"/>
      <c r="B768" s="3087"/>
      <c r="C768" s="3087"/>
      <c r="D768" s="3087"/>
      <c r="E768" s="3087"/>
      <c r="F768" s="3087"/>
      <c r="G768" s="3087"/>
      <c r="H768" s="3087"/>
      <c r="I768" s="3087"/>
      <c r="J768" s="3087"/>
      <c r="K768" s="3087"/>
      <c r="L768" s="3087"/>
      <c r="M768" s="3087"/>
      <c r="N768" s="3087"/>
      <c r="O768" s="3087"/>
      <c r="P768" s="3087"/>
      <c r="Q768" s="3087"/>
      <c r="R768" s="3087"/>
      <c r="S768" s="3087"/>
      <c r="T768" s="3087"/>
      <c r="U768" s="3087"/>
      <c r="V768" s="3087"/>
      <c r="W768" s="3087"/>
      <c r="X768" s="3087"/>
      <c r="Y768" s="3087"/>
      <c r="Z768" s="3088"/>
    </row>
    <row r="769" spans="1:26">
      <c r="A769" s="3096"/>
      <c r="B769" s="3087"/>
      <c r="C769" s="3087"/>
      <c r="D769" s="3087"/>
      <c r="E769" s="3087"/>
      <c r="F769" s="3087"/>
      <c r="G769" s="3087"/>
      <c r="H769" s="3087"/>
      <c r="I769" s="3087"/>
      <c r="J769" s="3087"/>
      <c r="K769" s="3087"/>
      <c r="L769" s="3087"/>
      <c r="M769" s="3087"/>
      <c r="N769" s="3087"/>
      <c r="O769" s="3087"/>
      <c r="P769" s="3087"/>
      <c r="Q769" s="3087"/>
      <c r="R769" s="3087"/>
      <c r="S769" s="3087"/>
      <c r="T769" s="3087"/>
      <c r="U769" s="3087"/>
      <c r="V769" s="3087"/>
      <c r="W769" s="3087"/>
      <c r="X769" s="3087"/>
      <c r="Y769" s="3087"/>
      <c r="Z769" s="3088"/>
    </row>
    <row r="770" spans="1:26">
      <c r="A770" s="3096"/>
      <c r="B770" s="3087"/>
      <c r="C770" s="3087"/>
      <c r="D770" s="3087"/>
      <c r="E770" s="3087"/>
      <c r="F770" s="3087"/>
      <c r="G770" s="3087"/>
      <c r="H770" s="3087"/>
      <c r="I770" s="3087"/>
      <c r="J770" s="3087"/>
      <c r="K770" s="3087"/>
      <c r="L770" s="3087"/>
      <c r="M770" s="3087"/>
      <c r="N770" s="3087"/>
      <c r="O770" s="3087"/>
      <c r="P770" s="3087"/>
      <c r="Q770" s="3087"/>
      <c r="R770" s="3087"/>
      <c r="S770" s="3087"/>
      <c r="T770" s="3087"/>
      <c r="U770" s="3087"/>
      <c r="V770" s="3087"/>
      <c r="W770" s="3087"/>
      <c r="X770" s="3087"/>
      <c r="Y770" s="3087"/>
      <c r="Z770" s="3088"/>
    </row>
    <row r="771" spans="1:26">
      <c r="A771" s="3096"/>
      <c r="B771" s="3087"/>
      <c r="C771" s="3087"/>
      <c r="D771" s="3087"/>
      <c r="E771" s="3087"/>
      <c r="F771" s="3087"/>
      <c r="G771" s="3087"/>
      <c r="H771" s="3087"/>
      <c r="I771" s="3087"/>
      <c r="J771" s="3087"/>
      <c r="K771" s="3087"/>
      <c r="L771" s="3087"/>
      <c r="M771" s="3087"/>
      <c r="N771" s="3087"/>
      <c r="O771" s="3087"/>
      <c r="P771" s="3087"/>
      <c r="Q771" s="3087"/>
      <c r="R771" s="3087"/>
      <c r="S771" s="3087"/>
      <c r="T771" s="3087"/>
      <c r="U771" s="3087"/>
      <c r="V771" s="3087"/>
      <c r="W771" s="3087"/>
      <c r="X771" s="3087"/>
      <c r="Y771" s="3087"/>
      <c r="Z771" s="3088"/>
    </row>
    <row r="772" spans="1:26">
      <c r="A772" s="3096"/>
      <c r="B772" s="3087"/>
      <c r="C772" s="3087"/>
      <c r="D772" s="3087"/>
      <c r="E772" s="3087"/>
      <c r="F772" s="3087"/>
      <c r="G772" s="3087"/>
      <c r="H772" s="3087"/>
      <c r="I772" s="3087"/>
      <c r="J772" s="3087"/>
      <c r="K772" s="3087"/>
      <c r="L772" s="3087"/>
      <c r="M772" s="3087"/>
      <c r="N772" s="3087"/>
      <c r="O772" s="3087"/>
      <c r="P772" s="3087"/>
      <c r="Q772" s="3087"/>
      <c r="R772" s="3087"/>
      <c r="S772" s="3087"/>
      <c r="T772" s="3087"/>
      <c r="U772" s="3087"/>
      <c r="V772" s="3087"/>
      <c r="W772" s="3087"/>
      <c r="X772" s="3087"/>
      <c r="Y772" s="3087"/>
      <c r="Z772" s="3088"/>
    </row>
    <row r="773" spans="1:26">
      <c r="A773" s="3096"/>
      <c r="B773" s="3087"/>
      <c r="C773" s="3087"/>
      <c r="D773" s="3087"/>
      <c r="E773" s="3087"/>
      <c r="F773" s="3087"/>
      <c r="G773" s="3087"/>
      <c r="H773" s="3087"/>
      <c r="I773" s="3087"/>
      <c r="J773" s="3087"/>
      <c r="K773" s="3087"/>
      <c r="L773" s="3087"/>
      <c r="M773" s="3087"/>
      <c r="N773" s="3087"/>
      <c r="O773" s="3087"/>
      <c r="P773" s="3087"/>
      <c r="Q773" s="3087"/>
      <c r="R773" s="3087"/>
      <c r="S773" s="3087"/>
      <c r="T773" s="3087"/>
      <c r="U773" s="3087"/>
      <c r="V773" s="3087"/>
      <c r="W773" s="3087"/>
      <c r="X773" s="3087"/>
      <c r="Y773" s="3087"/>
      <c r="Z773" s="3088"/>
    </row>
    <row r="774" spans="1:26">
      <c r="A774" s="3096"/>
      <c r="B774" s="3087"/>
      <c r="C774" s="3087"/>
      <c r="D774" s="3087"/>
      <c r="E774" s="3087"/>
      <c r="F774" s="3087"/>
      <c r="G774" s="3087"/>
      <c r="H774" s="3087"/>
      <c r="I774" s="3087"/>
      <c r="J774" s="3087"/>
      <c r="K774" s="3087"/>
      <c r="L774" s="3087"/>
      <c r="M774" s="3087"/>
      <c r="N774" s="3087"/>
      <c r="O774" s="3087"/>
      <c r="P774" s="3087"/>
      <c r="Q774" s="3087"/>
      <c r="R774" s="3087"/>
      <c r="S774" s="3087"/>
      <c r="T774" s="3087"/>
      <c r="U774" s="3087"/>
      <c r="V774" s="3087"/>
      <c r="W774" s="3087"/>
      <c r="X774" s="3087"/>
      <c r="Y774" s="3087"/>
      <c r="Z774" s="3088"/>
    </row>
    <row r="775" spans="1:26">
      <c r="A775" s="3096"/>
      <c r="B775" s="3087"/>
      <c r="C775" s="3087"/>
      <c r="D775" s="3087"/>
      <c r="E775" s="3087"/>
      <c r="F775" s="3087"/>
      <c r="G775" s="3087"/>
      <c r="H775" s="3087"/>
      <c r="I775" s="3087"/>
      <c r="J775" s="3087"/>
      <c r="K775" s="3087"/>
      <c r="L775" s="3087"/>
      <c r="M775" s="3087"/>
      <c r="N775" s="3087"/>
      <c r="O775" s="3087"/>
      <c r="P775" s="3087"/>
      <c r="Q775" s="3087"/>
      <c r="R775" s="3087"/>
      <c r="S775" s="3087"/>
      <c r="T775" s="3087"/>
      <c r="U775" s="3087"/>
      <c r="V775" s="3087"/>
      <c r="W775" s="3087"/>
      <c r="X775" s="3087"/>
      <c r="Y775" s="3087"/>
      <c r="Z775" s="3088"/>
    </row>
    <row r="776" spans="1:26">
      <c r="A776" s="3096"/>
      <c r="B776" s="3087"/>
      <c r="C776" s="3087"/>
      <c r="D776" s="3087"/>
      <c r="E776" s="3087"/>
      <c r="F776" s="3087"/>
      <c r="G776" s="3087"/>
      <c r="H776" s="3087"/>
      <c r="I776" s="3087"/>
      <c r="J776" s="3087"/>
      <c r="K776" s="3087"/>
      <c r="L776" s="3087"/>
      <c r="M776" s="3087"/>
      <c r="N776" s="3087"/>
      <c r="O776" s="3087"/>
      <c r="P776" s="3087"/>
      <c r="Q776" s="3087"/>
      <c r="R776" s="3087"/>
      <c r="S776" s="3087"/>
      <c r="T776" s="3087"/>
      <c r="U776" s="3087"/>
      <c r="V776" s="3087"/>
      <c r="W776" s="3087"/>
      <c r="X776" s="3087"/>
      <c r="Y776" s="3087"/>
      <c r="Z776" s="3088"/>
    </row>
    <row r="777" spans="1:26">
      <c r="A777" s="3096"/>
      <c r="B777" s="3087"/>
      <c r="C777" s="3087"/>
      <c r="D777" s="3087"/>
      <c r="E777" s="3087"/>
      <c r="F777" s="3087"/>
      <c r="G777" s="3087"/>
      <c r="H777" s="3087"/>
      <c r="I777" s="3087"/>
      <c r="J777" s="3087"/>
      <c r="K777" s="3087"/>
      <c r="L777" s="3087"/>
      <c r="M777" s="3087"/>
      <c r="N777" s="3087"/>
      <c r="O777" s="3087"/>
      <c r="P777" s="3087"/>
      <c r="Q777" s="3087"/>
      <c r="R777" s="3087"/>
      <c r="S777" s="3087"/>
      <c r="T777" s="3087"/>
      <c r="U777" s="3087"/>
      <c r="V777" s="3087"/>
      <c r="W777" s="3087"/>
      <c r="X777" s="3087"/>
      <c r="Y777" s="3087"/>
      <c r="Z777" s="3088"/>
    </row>
    <row r="778" spans="1:26">
      <c r="A778" s="3096"/>
      <c r="B778" s="3087"/>
      <c r="C778" s="3087"/>
      <c r="D778" s="3087"/>
      <c r="E778" s="3087"/>
      <c r="F778" s="3087"/>
      <c r="G778" s="3087"/>
      <c r="H778" s="3087"/>
      <c r="I778" s="3087"/>
      <c r="J778" s="3087"/>
      <c r="K778" s="3087"/>
      <c r="L778" s="3087"/>
      <c r="M778" s="3087"/>
      <c r="N778" s="3087"/>
      <c r="O778" s="3087"/>
      <c r="P778" s="3087"/>
      <c r="Q778" s="3087"/>
      <c r="R778" s="3087"/>
      <c r="S778" s="3087"/>
      <c r="T778" s="3087"/>
      <c r="U778" s="3087"/>
      <c r="V778" s="3087"/>
      <c r="W778" s="3087"/>
      <c r="X778" s="3087"/>
      <c r="Y778" s="3087"/>
      <c r="Z778" s="3088"/>
    </row>
    <row r="779" spans="1:26">
      <c r="A779" s="3096"/>
      <c r="B779" s="3087"/>
      <c r="C779" s="3087"/>
      <c r="D779" s="3087"/>
      <c r="E779" s="3087"/>
      <c r="F779" s="3087"/>
      <c r="G779" s="3087"/>
      <c r="H779" s="3087"/>
      <c r="I779" s="3087"/>
      <c r="J779" s="3087"/>
      <c r="K779" s="3087"/>
      <c r="L779" s="3087"/>
      <c r="M779" s="3087"/>
      <c r="N779" s="3087"/>
      <c r="O779" s="3087"/>
      <c r="P779" s="3087"/>
      <c r="Q779" s="3087"/>
      <c r="R779" s="3087"/>
      <c r="S779" s="3087"/>
      <c r="T779" s="3087"/>
      <c r="U779" s="3087"/>
      <c r="V779" s="3087"/>
      <c r="W779" s="3087"/>
      <c r="X779" s="3087"/>
      <c r="Y779" s="3087"/>
      <c r="Z779" s="3088"/>
    </row>
    <row r="780" spans="1:26">
      <c r="A780" s="3096"/>
      <c r="B780" s="3087"/>
      <c r="C780" s="3087"/>
      <c r="D780" s="3087"/>
      <c r="E780" s="3087"/>
      <c r="F780" s="3087"/>
      <c r="G780" s="3087"/>
      <c r="H780" s="3087"/>
      <c r="I780" s="3087"/>
      <c r="J780" s="3087"/>
      <c r="K780" s="3087"/>
      <c r="L780" s="3087"/>
      <c r="M780" s="3087"/>
      <c r="N780" s="3087"/>
      <c r="O780" s="3087"/>
      <c r="P780" s="3087"/>
      <c r="Q780" s="3087"/>
      <c r="R780" s="3087"/>
      <c r="S780" s="3087"/>
      <c r="T780" s="3087"/>
      <c r="U780" s="3087"/>
      <c r="V780" s="3087"/>
      <c r="W780" s="3087"/>
      <c r="X780" s="3087"/>
      <c r="Y780" s="3087"/>
      <c r="Z780" s="3088"/>
    </row>
    <row r="781" spans="1:26">
      <c r="A781" s="3096"/>
      <c r="B781" s="3087"/>
      <c r="C781" s="3087"/>
      <c r="D781" s="3087"/>
      <c r="E781" s="3087"/>
      <c r="F781" s="3087"/>
      <c r="G781" s="3087"/>
      <c r="H781" s="3087"/>
      <c r="I781" s="3087"/>
      <c r="J781" s="3087"/>
      <c r="K781" s="3087"/>
      <c r="L781" s="3087"/>
      <c r="M781" s="3087"/>
      <c r="N781" s="3087"/>
      <c r="O781" s="3087"/>
      <c r="P781" s="3087"/>
      <c r="Q781" s="3087"/>
      <c r="R781" s="3087"/>
      <c r="S781" s="3087"/>
      <c r="T781" s="3087"/>
      <c r="U781" s="3087"/>
      <c r="V781" s="3087"/>
      <c r="W781" s="3087"/>
      <c r="X781" s="3087"/>
      <c r="Y781" s="3087"/>
      <c r="Z781" s="3088"/>
    </row>
    <row r="782" spans="1:26">
      <c r="A782" s="3096"/>
      <c r="B782" s="3087"/>
      <c r="C782" s="3087"/>
      <c r="D782" s="3087"/>
      <c r="E782" s="3087"/>
      <c r="F782" s="3087"/>
      <c r="G782" s="3087"/>
      <c r="H782" s="3087"/>
      <c r="I782" s="3087"/>
      <c r="J782" s="3087"/>
      <c r="K782" s="3087"/>
      <c r="L782" s="3087"/>
      <c r="M782" s="3087"/>
      <c r="N782" s="3087"/>
      <c r="O782" s="3087"/>
      <c r="P782" s="3087"/>
      <c r="Q782" s="3087"/>
      <c r="R782" s="3087"/>
      <c r="S782" s="3087"/>
      <c r="T782" s="3087"/>
      <c r="U782" s="3087"/>
      <c r="V782" s="3087"/>
      <c r="W782" s="3087"/>
      <c r="X782" s="3087"/>
      <c r="Y782" s="3087"/>
      <c r="Z782" s="3088"/>
    </row>
    <row r="783" spans="1:26">
      <c r="A783" s="3096"/>
      <c r="B783" s="3087"/>
      <c r="C783" s="3087"/>
      <c r="D783" s="3087"/>
      <c r="E783" s="3087"/>
      <c r="F783" s="3087"/>
      <c r="G783" s="3087"/>
      <c r="H783" s="3087"/>
      <c r="I783" s="3087"/>
      <c r="J783" s="3087"/>
      <c r="K783" s="3087"/>
      <c r="L783" s="3087"/>
      <c r="M783" s="3087"/>
      <c r="N783" s="3087"/>
      <c r="O783" s="3087"/>
      <c r="P783" s="3087"/>
      <c r="Q783" s="3087"/>
      <c r="R783" s="3087"/>
      <c r="S783" s="3087"/>
      <c r="T783" s="3087"/>
      <c r="U783" s="3087"/>
      <c r="V783" s="3087"/>
      <c r="W783" s="3087"/>
      <c r="X783" s="3087"/>
      <c r="Y783" s="3087"/>
      <c r="Z783" s="3088"/>
    </row>
    <row r="784" spans="1:26">
      <c r="A784" s="3096"/>
      <c r="B784" s="3087"/>
      <c r="C784" s="3087"/>
      <c r="D784" s="3087"/>
      <c r="E784" s="3087"/>
      <c r="F784" s="3087"/>
      <c r="G784" s="3087"/>
      <c r="H784" s="3087"/>
      <c r="I784" s="3087"/>
      <c r="J784" s="3087"/>
      <c r="K784" s="3087"/>
      <c r="L784" s="3087"/>
      <c r="M784" s="3087"/>
      <c r="N784" s="3087"/>
      <c r="O784" s="3087"/>
      <c r="P784" s="3087"/>
      <c r="Q784" s="3087"/>
      <c r="R784" s="3087"/>
      <c r="S784" s="3087"/>
      <c r="T784" s="3087"/>
      <c r="U784" s="3087"/>
      <c r="V784" s="3087"/>
      <c r="W784" s="3087"/>
      <c r="X784" s="3087"/>
      <c r="Y784" s="3087"/>
      <c r="Z784" s="3088"/>
    </row>
    <row r="785" spans="1:26">
      <c r="A785" s="3096"/>
      <c r="B785" s="3087"/>
      <c r="C785" s="3087"/>
      <c r="D785" s="3087"/>
      <c r="E785" s="3087"/>
      <c r="F785" s="3087"/>
      <c r="G785" s="3087"/>
      <c r="H785" s="3087"/>
      <c r="I785" s="3087"/>
      <c r="J785" s="3087"/>
      <c r="K785" s="3087"/>
      <c r="L785" s="3087"/>
      <c r="M785" s="3087"/>
      <c r="N785" s="3087"/>
      <c r="O785" s="3087"/>
      <c r="P785" s="3087"/>
      <c r="Q785" s="3087"/>
      <c r="R785" s="3087"/>
      <c r="S785" s="3087"/>
      <c r="T785" s="3087"/>
      <c r="U785" s="3087"/>
      <c r="V785" s="3087"/>
      <c r="W785" s="3087"/>
      <c r="X785" s="3087"/>
      <c r="Y785" s="3087"/>
      <c r="Z785" s="3088"/>
    </row>
    <row r="786" spans="1:26">
      <c r="A786" s="3096"/>
      <c r="B786" s="3087"/>
      <c r="C786" s="3087"/>
      <c r="D786" s="3087"/>
      <c r="E786" s="3087"/>
      <c r="F786" s="3087"/>
      <c r="G786" s="3087"/>
      <c r="H786" s="3087"/>
      <c r="I786" s="3087"/>
      <c r="J786" s="3087"/>
      <c r="K786" s="3087"/>
      <c r="L786" s="3087"/>
      <c r="M786" s="3087"/>
      <c r="N786" s="3087"/>
      <c r="O786" s="3087"/>
      <c r="P786" s="3087"/>
      <c r="Q786" s="3087"/>
      <c r="R786" s="3087"/>
      <c r="S786" s="3087"/>
      <c r="T786" s="3087"/>
      <c r="U786" s="3087"/>
      <c r="V786" s="3087"/>
      <c r="W786" s="3087"/>
      <c r="X786" s="3087"/>
      <c r="Y786" s="3087"/>
      <c r="Z786" s="3088"/>
    </row>
    <row r="787" spans="1:26">
      <c r="A787" s="3096"/>
      <c r="B787" s="3087"/>
      <c r="C787" s="3087"/>
      <c r="D787" s="3087"/>
      <c r="E787" s="3087"/>
      <c r="F787" s="3087"/>
      <c r="G787" s="3087"/>
      <c r="H787" s="3087"/>
      <c r="I787" s="3087"/>
      <c r="J787" s="3087"/>
      <c r="K787" s="3087"/>
      <c r="L787" s="3087"/>
      <c r="M787" s="3087"/>
      <c r="N787" s="3087"/>
      <c r="O787" s="3087"/>
      <c r="P787" s="3087"/>
      <c r="Q787" s="3087"/>
      <c r="R787" s="3087"/>
      <c r="S787" s="3087"/>
      <c r="T787" s="3087"/>
      <c r="U787" s="3087"/>
      <c r="V787" s="3087"/>
      <c r="W787" s="3087"/>
      <c r="X787" s="3087"/>
      <c r="Y787" s="3087"/>
      <c r="Z787" s="3088"/>
    </row>
    <row r="788" spans="1:26">
      <c r="A788" s="3096"/>
      <c r="B788" s="3087"/>
      <c r="C788" s="3087"/>
      <c r="D788" s="3087"/>
      <c r="E788" s="3087"/>
      <c r="F788" s="3087"/>
      <c r="G788" s="3087"/>
      <c r="H788" s="3087"/>
      <c r="I788" s="3087"/>
      <c r="J788" s="3087"/>
      <c r="K788" s="3087"/>
      <c r="L788" s="3087"/>
      <c r="M788" s="3087"/>
      <c r="N788" s="3087"/>
      <c r="O788" s="3087"/>
      <c r="P788" s="3087"/>
      <c r="Q788" s="3087"/>
      <c r="R788" s="3087"/>
      <c r="S788" s="3087"/>
      <c r="T788" s="3087"/>
      <c r="U788" s="3087"/>
      <c r="V788" s="3087"/>
      <c r="W788" s="3087"/>
      <c r="X788" s="3087"/>
      <c r="Y788" s="3087"/>
      <c r="Z788" s="3088"/>
    </row>
    <row r="789" spans="1:26">
      <c r="A789" s="3096"/>
      <c r="B789" s="3087"/>
      <c r="C789" s="3087"/>
      <c r="D789" s="3087"/>
      <c r="E789" s="3087"/>
      <c r="F789" s="3087"/>
      <c r="G789" s="3087"/>
      <c r="H789" s="3087"/>
      <c r="I789" s="3087"/>
      <c r="J789" s="3087"/>
      <c r="K789" s="3087"/>
      <c r="L789" s="3087"/>
      <c r="M789" s="3087"/>
      <c r="N789" s="3087"/>
      <c r="O789" s="3087"/>
      <c r="P789" s="3087"/>
      <c r="Q789" s="3087"/>
      <c r="R789" s="3087"/>
      <c r="S789" s="3087"/>
      <c r="T789" s="3087"/>
      <c r="U789" s="3087"/>
      <c r="V789" s="3087"/>
      <c r="W789" s="3087"/>
      <c r="X789" s="3087"/>
      <c r="Y789" s="3087"/>
      <c r="Z789" s="3088"/>
    </row>
    <row r="790" spans="1:26">
      <c r="A790" s="3096"/>
      <c r="B790" s="3087"/>
      <c r="C790" s="3087"/>
      <c r="D790" s="3087"/>
      <c r="E790" s="3087"/>
      <c r="F790" s="3087"/>
      <c r="G790" s="3087"/>
      <c r="H790" s="3087"/>
      <c r="I790" s="3087"/>
      <c r="J790" s="3087"/>
      <c r="K790" s="3087"/>
      <c r="L790" s="3087"/>
      <c r="M790" s="3087"/>
      <c r="N790" s="3087"/>
      <c r="O790" s="3087"/>
      <c r="P790" s="3087"/>
      <c r="Q790" s="3087"/>
      <c r="R790" s="3087"/>
      <c r="S790" s="3087"/>
      <c r="T790" s="3087"/>
      <c r="U790" s="3087"/>
      <c r="V790" s="3087"/>
      <c r="W790" s="3087"/>
      <c r="X790" s="3087"/>
      <c r="Y790" s="3087"/>
      <c r="Z790" s="3088"/>
    </row>
    <row r="791" spans="1:26">
      <c r="A791" s="3096"/>
      <c r="B791" s="3087"/>
      <c r="C791" s="3087"/>
      <c r="D791" s="3087"/>
      <c r="E791" s="3087"/>
      <c r="F791" s="3087"/>
      <c r="G791" s="3087"/>
      <c r="H791" s="3087"/>
      <c r="I791" s="3087"/>
      <c r="J791" s="3087"/>
      <c r="K791" s="3087"/>
      <c r="L791" s="3087"/>
      <c r="M791" s="3087"/>
      <c r="N791" s="3087"/>
      <c r="O791" s="3087"/>
      <c r="P791" s="3087"/>
      <c r="Q791" s="3087"/>
      <c r="R791" s="3087"/>
      <c r="S791" s="3087"/>
      <c r="T791" s="3087"/>
      <c r="U791" s="3087"/>
      <c r="V791" s="3087"/>
      <c r="W791" s="3087"/>
      <c r="X791" s="3087"/>
      <c r="Y791" s="3087"/>
      <c r="Z791" s="3088"/>
    </row>
    <row r="792" spans="1:26">
      <c r="A792" s="3096"/>
      <c r="B792" s="3087"/>
      <c r="C792" s="3087"/>
      <c r="D792" s="3087"/>
      <c r="E792" s="3087"/>
      <c r="F792" s="3087"/>
      <c r="G792" s="3087"/>
      <c r="H792" s="3087"/>
      <c r="I792" s="3087"/>
      <c r="J792" s="3087"/>
      <c r="K792" s="3087"/>
      <c r="L792" s="3087"/>
      <c r="M792" s="3087"/>
      <c r="N792" s="3087"/>
      <c r="O792" s="3087"/>
      <c r="P792" s="3087"/>
      <c r="Q792" s="3087"/>
      <c r="R792" s="3087"/>
      <c r="S792" s="3087"/>
      <c r="T792" s="3087"/>
      <c r="U792" s="3087"/>
      <c r="V792" s="3087"/>
      <c r="W792" s="3087"/>
      <c r="X792" s="3087"/>
      <c r="Y792" s="3087"/>
      <c r="Z792" s="3088"/>
    </row>
    <row r="793" spans="1:26">
      <c r="A793" s="3096"/>
      <c r="B793" s="3087"/>
      <c r="C793" s="3087"/>
      <c r="D793" s="3087"/>
      <c r="E793" s="3087"/>
      <c r="F793" s="3087"/>
      <c r="G793" s="3087"/>
      <c r="H793" s="3087"/>
      <c r="I793" s="3087"/>
      <c r="J793" s="3087"/>
      <c r="K793" s="3087"/>
      <c r="L793" s="3087"/>
      <c r="M793" s="3087"/>
      <c r="N793" s="3087"/>
      <c r="O793" s="3087"/>
      <c r="P793" s="3087"/>
      <c r="Q793" s="3087"/>
      <c r="R793" s="3087"/>
      <c r="S793" s="3087"/>
      <c r="T793" s="3087"/>
      <c r="U793" s="3087"/>
      <c r="V793" s="3087"/>
      <c r="W793" s="3087"/>
      <c r="X793" s="3087"/>
      <c r="Y793" s="3087"/>
      <c r="Z793" s="3088"/>
    </row>
    <row r="794" spans="1:26">
      <c r="A794" s="3096"/>
      <c r="B794" s="3087"/>
      <c r="C794" s="3087"/>
      <c r="D794" s="3087"/>
      <c r="E794" s="3087"/>
      <c r="F794" s="3087"/>
      <c r="G794" s="3087"/>
      <c r="H794" s="3087"/>
      <c r="I794" s="3087"/>
      <c r="J794" s="3087"/>
      <c r="K794" s="3087"/>
      <c r="L794" s="3087"/>
      <c r="M794" s="3087"/>
      <c r="N794" s="3087"/>
      <c r="O794" s="3087"/>
      <c r="P794" s="3087"/>
      <c r="Q794" s="3087"/>
      <c r="R794" s="3087"/>
      <c r="S794" s="3087"/>
      <c r="T794" s="3087"/>
      <c r="U794" s="3087"/>
      <c r="V794" s="3087"/>
      <c r="W794" s="3087"/>
      <c r="X794" s="3087"/>
      <c r="Y794" s="3087"/>
      <c r="Z794" s="3088"/>
    </row>
    <row r="795" spans="1:26">
      <c r="A795" s="3096"/>
      <c r="B795" s="3087"/>
      <c r="C795" s="3087"/>
      <c r="D795" s="3087"/>
      <c r="E795" s="3087"/>
      <c r="F795" s="3087"/>
      <c r="G795" s="3087"/>
      <c r="H795" s="3087"/>
      <c r="I795" s="3087"/>
      <c r="J795" s="3087"/>
      <c r="K795" s="3087"/>
      <c r="L795" s="3087"/>
      <c r="M795" s="3087"/>
      <c r="N795" s="3087"/>
      <c r="O795" s="3087"/>
      <c r="P795" s="3087"/>
      <c r="Q795" s="3087"/>
      <c r="R795" s="3087"/>
      <c r="S795" s="3087"/>
      <c r="T795" s="3087"/>
      <c r="U795" s="3087"/>
      <c r="V795" s="3087"/>
      <c r="W795" s="3087"/>
      <c r="X795" s="3087"/>
      <c r="Y795" s="3087"/>
      <c r="Z795" s="3088"/>
    </row>
    <row r="796" spans="1:26">
      <c r="A796" s="3096"/>
      <c r="B796" s="3087"/>
      <c r="C796" s="3087"/>
      <c r="D796" s="3087"/>
      <c r="E796" s="3087"/>
      <c r="F796" s="3087"/>
      <c r="G796" s="3087"/>
      <c r="H796" s="3087"/>
      <c r="I796" s="3087"/>
      <c r="J796" s="3087"/>
      <c r="K796" s="3087"/>
      <c r="L796" s="3087"/>
      <c r="M796" s="3087"/>
      <c r="N796" s="3087"/>
      <c r="O796" s="3087"/>
      <c r="P796" s="3087"/>
      <c r="Q796" s="3087"/>
      <c r="R796" s="3087"/>
      <c r="S796" s="3087"/>
      <c r="T796" s="3087"/>
      <c r="U796" s="3087"/>
      <c r="V796" s="3087"/>
      <c r="W796" s="3087"/>
      <c r="X796" s="3087"/>
      <c r="Y796" s="3087"/>
      <c r="Z796" s="3088"/>
    </row>
    <row r="797" spans="1:26">
      <c r="A797" s="3096"/>
      <c r="B797" s="3087"/>
      <c r="C797" s="3087"/>
      <c r="D797" s="3087"/>
      <c r="E797" s="3087"/>
      <c r="F797" s="3087"/>
      <c r="G797" s="3087"/>
      <c r="H797" s="3087"/>
      <c r="I797" s="3087"/>
      <c r="J797" s="3087"/>
      <c r="K797" s="3087"/>
      <c r="L797" s="3087"/>
      <c r="M797" s="3087"/>
      <c r="N797" s="3087"/>
      <c r="O797" s="3087"/>
      <c r="P797" s="3087"/>
      <c r="Q797" s="3087"/>
      <c r="R797" s="3087"/>
      <c r="S797" s="3087"/>
      <c r="T797" s="3087"/>
      <c r="U797" s="3087"/>
      <c r="V797" s="3087"/>
      <c r="W797" s="3087"/>
      <c r="X797" s="3087"/>
      <c r="Y797" s="3087"/>
      <c r="Z797" s="3088"/>
    </row>
    <row r="798" spans="1:26">
      <c r="A798" s="3096"/>
      <c r="B798" s="3087"/>
      <c r="C798" s="3087"/>
      <c r="D798" s="3087"/>
      <c r="E798" s="3087"/>
      <c r="F798" s="3087"/>
      <c r="G798" s="3087"/>
      <c r="H798" s="3087"/>
      <c r="I798" s="3087"/>
      <c r="J798" s="3087"/>
      <c r="K798" s="3087"/>
      <c r="L798" s="3087"/>
      <c r="M798" s="3087"/>
      <c r="N798" s="3087"/>
      <c r="O798" s="3087"/>
      <c r="P798" s="3087"/>
      <c r="Q798" s="3087"/>
      <c r="R798" s="3087"/>
      <c r="S798" s="3087"/>
      <c r="T798" s="3087"/>
      <c r="U798" s="3087"/>
      <c r="V798" s="3087"/>
      <c r="W798" s="3087"/>
      <c r="X798" s="3087"/>
      <c r="Y798" s="3087"/>
      <c r="Z798" s="3088"/>
    </row>
    <row r="799" spans="1:26">
      <c r="A799" s="3096"/>
      <c r="B799" s="3087"/>
      <c r="C799" s="3087"/>
      <c r="D799" s="3087"/>
      <c r="E799" s="3087"/>
      <c r="F799" s="3087"/>
      <c r="G799" s="3087"/>
      <c r="H799" s="3087"/>
      <c r="I799" s="3087"/>
      <c r="J799" s="3087"/>
      <c r="K799" s="3087"/>
      <c r="L799" s="3087"/>
      <c r="M799" s="3087"/>
      <c r="N799" s="3087"/>
      <c r="O799" s="3087"/>
      <c r="P799" s="3087"/>
      <c r="Q799" s="3087"/>
      <c r="R799" s="3087"/>
      <c r="S799" s="3087"/>
      <c r="T799" s="3087"/>
      <c r="U799" s="3087"/>
      <c r="V799" s="3087"/>
      <c r="W799" s="3087"/>
      <c r="X799" s="3087"/>
      <c r="Y799" s="3087"/>
      <c r="Z799" s="3088"/>
    </row>
    <row r="800" spans="1:26">
      <c r="A800" s="3096"/>
      <c r="B800" s="3087"/>
      <c r="C800" s="3087"/>
      <c r="D800" s="3087"/>
      <c r="E800" s="3087"/>
      <c r="F800" s="3087"/>
      <c r="G800" s="3087"/>
      <c r="H800" s="3087"/>
      <c r="I800" s="3087"/>
      <c r="J800" s="3087"/>
      <c r="K800" s="3087"/>
      <c r="L800" s="3087"/>
      <c r="M800" s="3087"/>
      <c r="N800" s="3087"/>
      <c r="O800" s="3087"/>
      <c r="P800" s="3087"/>
      <c r="Q800" s="3087"/>
      <c r="R800" s="3087"/>
      <c r="S800" s="3087"/>
      <c r="T800" s="3087"/>
      <c r="U800" s="3087"/>
      <c r="V800" s="3087"/>
      <c r="W800" s="3087"/>
      <c r="X800" s="3087"/>
      <c r="Y800" s="3087"/>
      <c r="Z800" s="3088"/>
    </row>
    <row r="801" spans="1:26">
      <c r="A801" s="3096"/>
      <c r="B801" s="3087"/>
      <c r="C801" s="3087"/>
      <c r="D801" s="3087"/>
      <c r="E801" s="3087"/>
      <c r="F801" s="3087"/>
      <c r="G801" s="3087"/>
      <c r="H801" s="3087"/>
      <c r="I801" s="3087"/>
      <c r="J801" s="3087"/>
      <c r="K801" s="3087"/>
      <c r="L801" s="3087"/>
      <c r="M801" s="3087"/>
      <c r="N801" s="3087"/>
      <c r="O801" s="3087"/>
      <c r="P801" s="3087"/>
      <c r="Q801" s="3087"/>
      <c r="R801" s="3087"/>
      <c r="S801" s="3087"/>
      <c r="T801" s="3087"/>
      <c r="U801" s="3087"/>
      <c r="V801" s="3087"/>
      <c r="W801" s="3087"/>
      <c r="X801" s="3087"/>
      <c r="Y801" s="3087"/>
      <c r="Z801" s="3088"/>
    </row>
    <row r="802" spans="1:26">
      <c r="A802" s="3096"/>
      <c r="B802" s="3087"/>
      <c r="C802" s="3087"/>
      <c r="D802" s="3087"/>
      <c r="E802" s="3087"/>
      <c r="F802" s="3087"/>
      <c r="G802" s="3087"/>
      <c r="H802" s="3087"/>
      <c r="I802" s="3087"/>
      <c r="J802" s="3087"/>
      <c r="K802" s="3087"/>
      <c r="L802" s="3087"/>
      <c r="M802" s="3087"/>
      <c r="N802" s="3087"/>
      <c r="O802" s="3087"/>
      <c r="P802" s="3087"/>
      <c r="Q802" s="3087"/>
      <c r="R802" s="3087"/>
      <c r="S802" s="3087"/>
      <c r="T802" s="3087"/>
      <c r="U802" s="3087"/>
      <c r="V802" s="3087"/>
      <c r="W802" s="3087"/>
      <c r="X802" s="3087"/>
      <c r="Y802" s="3087"/>
      <c r="Z802" s="3088"/>
    </row>
    <row r="803" spans="1:26">
      <c r="A803" s="3096"/>
      <c r="B803" s="3087"/>
      <c r="C803" s="3087"/>
      <c r="D803" s="3087"/>
      <c r="E803" s="3087"/>
      <c r="F803" s="3087"/>
      <c r="G803" s="3087"/>
      <c r="H803" s="3087"/>
      <c r="I803" s="3087"/>
      <c r="J803" s="3087"/>
      <c r="K803" s="3087"/>
      <c r="L803" s="3087"/>
      <c r="M803" s="3087"/>
      <c r="N803" s="3087"/>
      <c r="O803" s="3087"/>
      <c r="P803" s="3087"/>
      <c r="Q803" s="3087"/>
      <c r="R803" s="3087"/>
      <c r="S803" s="3087"/>
      <c r="T803" s="3087"/>
      <c r="U803" s="3087"/>
      <c r="V803" s="3087"/>
      <c r="W803" s="3087"/>
      <c r="X803" s="3087"/>
      <c r="Y803" s="3087"/>
      <c r="Z803" s="3088"/>
    </row>
    <row r="804" spans="1:26">
      <c r="A804" s="3096"/>
      <c r="B804" s="3087"/>
      <c r="C804" s="3087"/>
      <c r="D804" s="3087"/>
      <c r="E804" s="3087"/>
      <c r="F804" s="3087"/>
      <c r="G804" s="3087"/>
      <c r="H804" s="3087"/>
      <c r="I804" s="3087"/>
      <c r="J804" s="3087"/>
      <c r="K804" s="3087"/>
      <c r="L804" s="3087"/>
      <c r="M804" s="3087"/>
      <c r="N804" s="3087"/>
      <c r="O804" s="3087"/>
      <c r="P804" s="3087"/>
      <c r="Q804" s="3087"/>
      <c r="R804" s="3087"/>
      <c r="S804" s="3087"/>
      <c r="T804" s="3087"/>
      <c r="U804" s="3087"/>
      <c r="V804" s="3087"/>
      <c r="W804" s="3087"/>
      <c r="X804" s="3087"/>
      <c r="Y804" s="3087"/>
      <c r="Z804" s="3088"/>
    </row>
    <row r="805" spans="1:26">
      <c r="A805" s="3096"/>
      <c r="B805" s="3087"/>
      <c r="C805" s="3087"/>
      <c r="D805" s="3087"/>
      <c r="E805" s="3087"/>
      <c r="F805" s="3087"/>
      <c r="G805" s="3087"/>
      <c r="H805" s="3087"/>
      <c r="I805" s="3087"/>
      <c r="J805" s="3087"/>
      <c r="K805" s="3087"/>
      <c r="L805" s="3087"/>
      <c r="M805" s="3087"/>
      <c r="N805" s="3087"/>
      <c r="O805" s="3087"/>
      <c r="P805" s="3087"/>
      <c r="Q805" s="3087"/>
      <c r="R805" s="3087"/>
      <c r="S805" s="3087"/>
      <c r="T805" s="3087"/>
      <c r="U805" s="3087"/>
      <c r="V805" s="3087"/>
      <c r="W805" s="3087"/>
      <c r="X805" s="3087"/>
      <c r="Y805" s="3087"/>
      <c r="Z805" s="3088"/>
    </row>
    <row r="806" spans="1:26">
      <c r="A806" s="3096"/>
      <c r="B806" s="3087"/>
      <c r="C806" s="3087"/>
      <c r="D806" s="3087"/>
      <c r="E806" s="3087"/>
      <c r="F806" s="3087"/>
      <c r="G806" s="3087"/>
      <c r="H806" s="3087"/>
      <c r="I806" s="3087"/>
      <c r="J806" s="3087"/>
      <c r="K806" s="3087"/>
      <c r="L806" s="3087"/>
      <c r="M806" s="3087"/>
      <c r="N806" s="3087"/>
      <c r="O806" s="3087"/>
      <c r="P806" s="3087"/>
      <c r="Q806" s="3087"/>
      <c r="R806" s="3087"/>
      <c r="S806" s="3087"/>
      <c r="T806" s="3087"/>
      <c r="U806" s="3087"/>
      <c r="V806" s="3087"/>
      <c r="W806" s="3087"/>
      <c r="X806" s="3087"/>
      <c r="Y806" s="3087"/>
      <c r="Z806" s="3088"/>
    </row>
    <row r="807" spans="1:26">
      <c r="A807" s="3096"/>
      <c r="B807" s="3087"/>
      <c r="C807" s="3087"/>
      <c r="D807" s="3087"/>
      <c r="E807" s="3087"/>
      <c r="F807" s="3087"/>
      <c r="G807" s="3087"/>
      <c r="H807" s="3087"/>
      <c r="I807" s="3087"/>
      <c r="J807" s="3087"/>
      <c r="K807" s="3087"/>
      <c r="L807" s="3087"/>
      <c r="M807" s="3087"/>
      <c r="N807" s="3087"/>
      <c r="O807" s="3087"/>
      <c r="P807" s="3087"/>
      <c r="Q807" s="3087"/>
      <c r="R807" s="3087"/>
      <c r="S807" s="3087"/>
      <c r="T807" s="3087"/>
      <c r="U807" s="3087"/>
      <c r="V807" s="3087"/>
      <c r="W807" s="3087"/>
      <c r="X807" s="3087"/>
      <c r="Y807" s="3087"/>
      <c r="Z807" s="3088"/>
    </row>
    <row r="808" spans="1:26">
      <c r="A808" s="3096"/>
      <c r="B808" s="3087"/>
      <c r="C808" s="3087"/>
      <c r="D808" s="3087"/>
      <c r="E808" s="3087"/>
      <c r="F808" s="3087"/>
      <c r="G808" s="3087"/>
      <c r="H808" s="3087"/>
      <c r="I808" s="3087"/>
      <c r="J808" s="3087"/>
      <c r="K808" s="3087"/>
      <c r="L808" s="3087"/>
      <c r="M808" s="3087"/>
      <c r="N808" s="3087"/>
      <c r="O808" s="3087"/>
      <c r="P808" s="3087"/>
      <c r="Q808" s="3087"/>
      <c r="R808" s="3087"/>
      <c r="S808" s="3087"/>
      <c r="T808" s="3087"/>
      <c r="U808" s="3087"/>
      <c r="V808" s="3087"/>
      <c r="W808" s="3087"/>
      <c r="X808" s="3087"/>
      <c r="Y808" s="3087"/>
      <c r="Z808" s="3088"/>
    </row>
    <row r="809" spans="1:26">
      <c r="A809" s="3096"/>
      <c r="B809" s="3087"/>
      <c r="C809" s="3087"/>
      <c r="D809" s="3087"/>
      <c r="E809" s="3087"/>
      <c r="F809" s="3087"/>
      <c r="G809" s="3087"/>
      <c r="H809" s="3087"/>
      <c r="I809" s="3087"/>
      <c r="J809" s="3087"/>
      <c r="K809" s="3087"/>
      <c r="L809" s="3087"/>
      <c r="M809" s="3087"/>
      <c r="N809" s="3087"/>
      <c r="O809" s="3087"/>
      <c r="P809" s="3087"/>
      <c r="Q809" s="3087"/>
      <c r="R809" s="3087"/>
      <c r="S809" s="3087"/>
      <c r="T809" s="3087"/>
      <c r="U809" s="3087"/>
      <c r="V809" s="3087"/>
      <c r="W809" s="3087"/>
      <c r="X809" s="3087"/>
      <c r="Y809" s="3087"/>
      <c r="Z809" s="3088"/>
    </row>
    <row r="810" spans="1:26">
      <c r="A810" s="3096"/>
      <c r="B810" s="3087"/>
      <c r="C810" s="3087"/>
      <c r="D810" s="3087"/>
      <c r="E810" s="3087"/>
      <c r="F810" s="3087"/>
      <c r="G810" s="3087"/>
      <c r="H810" s="3087"/>
      <c r="I810" s="3087"/>
      <c r="J810" s="3087"/>
      <c r="K810" s="3087"/>
      <c r="L810" s="3087"/>
      <c r="M810" s="3087"/>
      <c r="N810" s="3087"/>
      <c r="O810" s="3087"/>
      <c r="P810" s="3087"/>
      <c r="Q810" s="3087"/>
      <c r="R810" s="3087"/>
      <c r="S810" s="3087"/>
      <c r="T810" s="3087"/>
      <c r="U810" s="3087"/>
      <c r="V810" s="3087"/>
      <c r="W810" s="3087"/>
      <c r="X810" s="3087"/>
      <c r="Y810" s="3087"/>
      <c r="Z810" s="3088"/>
    </row>
    <row r="811" spans="1:26">
      <c r="A811" s="3096"/>
      <c r="B811" s="3087"/>
      <c r="C811" s="3087"/>
      <c r="D811" s="3087"/>
      <c r="E811" s="3087"/>
      <c r="F811" s="3087"/>
      <c r="G811" s="3087"/>
      <c r="H811" s="3087"/>
      <c r="I811" s="3087"/>
      <c r="J811" s="3087"/>
      <c r="K811" s="3087"/>
      <c r="L811" s="3087"/>
      <c r="M811" s="3087"/>
      <c r="N811" s="3087"/>
      <c r="O811" s="3087"/>
      <c r="P811" s="3087"/>
      <c r="Q811" s="3087"/>
      <c r="R811" s="3087"/>
      <c r="S811" s="3087"/>
      <c r="T811" s="3087"/>
      <c r="U811" s="3087"/>
      <c r="V811" s="3087"/>
      <c r="W811" s="3087"/>
      <c r="X811" s="3087"/>
      <c r="Y811" s="3087"/>
      <c r="Z811" s="3088"/>
    </row>
    <row r="812" spans="1:26">
      <c r="A812" s="3096"/>
      <c r="B812" s="3087"/>
      <c r="C812" s="3087"/>
      <c r="D812" s="3087"/>
      <c r="E812" s="3087"/>
      <c r="F812" s="3087"/>
      <c r="G812" s="3087"/>
      <c r="H812" s="3087"/>
      <c r="I812" s="3087"/>
      <c r="J812" s="3087"/>
      <c r="K812" s="3087"/>
      <c r="L812" s="3087"/>
      <c r="M812" s="3087"/>
      <c r="N812" s="3087"/>
      <c r="O812" s="3087"/>
      <c r="P812" s="3087"/>
      <c r="Q812" s="3087"/>
      <c r="R812" s="3087"/>
      <c r="S812" s="3087"/>
      <c r="T812" s="3087"/>
      <c r="U812" s="3087"/>
      <c r="V812" s="3087"/>
      <c r="W812" s="3087"/>
      <c r="X812" s="3087"/>
      <c r="Y812" s="3087"/>
      <c r="Z812" s="3088"/>
    </row>
    <row r="813" spans="1:26">
      <c r="A813" s="3096"/>
      <c r="B813" s="3087"/>
      <c r="C813" s="3087"/>
      <c r="D813" s="3087"/>
      <c r="E813" s="3087"/>
      <c r="F813" s="3087"/>
      <c r="G813" s="3087"/>
      <c r="H813" s="3087"/>
      <c r="I813" s="3087"/>
      <c r="J813" s="3087"/>
      <c r="K813" s="3087"/>
      <c r="L813" s="3087"/>
      <c r="M813" s="3087"/>
      <c r="N813" s="3087"/>
      <c r="O813" s="3087"/>
      <c r="P813" s="3087"/>
      <c r="Q813" s="3087"/>
      <c r="R813" s="3087"/>
      <c r="S813" s="3087"/>
      <c r="T813" s="3087"/>
      <c r="U813" s="3087"/>
      <c r="V813" s="3087"/>
      <c r="W813" s="3087"/>
      <c r="X813" s="3087"/>
      <c r="Y813" s="3087"/>
      <c r="Z813" s="3088"/>
    </row>
    <row r="814" spans="1:26">
      <c r="A814" s="3096"/>
      <c r="B814" s="3087"/>
      <c r="C814" s="3087"/>
      <c r="D814" s="3087"/>
      <c r="E814" s="3087"/>
      <c r="F814" s="3087"/>
      <c r="G814" s="3087"/>
      <c r="H814" s="3087"/>
      <c r="I814" s="3087"/>
      <c r="J814" s="3087"/>
      <c r="K814" s="3087"/>
      <c r="L814" s="3087"/>
      <c r="M814" s="3087"/>
      <c r="N814" s="3087"/>
      <c r="O814" s="3087"/>
      <c r="P814" s="3087"/>
      <c r="Q814" s="3087"/>
      <c r="R814" s="3087"/>
      <c r="S814" s="3087"/>
      <c r="T814" s="3087"/>
      <c r="U814" s="3087"/>
      <c r="V814" s="3087"/>
      <c r="W814" s="3087"/>
      <c r="X814" s="3087"/>
      <c r="Y814" s="3087"/>
      <c r="Z814" s="3088"/>
    </row>
    <row r="815" spans="1:26">
      <c r="A815" s="3096"/>
      <c r="B815" s="3087"/>
      <c r="C815" s="3087"/>
      <c r="D815" s="3087"/>
      <c r="E815" s="3087"/>
      <c r="F815" s="3087"/>
      <c r="G815" s="3087"/>
      <c r="H815" s="3087"/>
      <c r="I815" s="3087"/>
      <c r="J815" s="3087"/>
      <c r="K815" s="3087"/>
      <c r="L815" s="3087"/>
      <c r="M815" s="3087"/>
      <c r="N815" s="3087"/>
      <c r="O815" s="3087"/>
      <c r="P815" s="3087"/>
      <c r="Q815" s="3087"/>
      <c r="R815" s="3087"/>
      <c r="S815" s="3087"/>
      <c r="T815" s="3087"/>
      <c r="U815" s="3087"/>
      <c r="V815" s="3087"/>
      <c r="W815" s="3087"/>
      <c r="X815" s="3087"/>
      <c r="Y815" s="3087"/>
      <c r="Z815" s="3088"/>
    </row>
    <row r="816" spans="1:26">
      <c r="A816" s="3096"/>
      <c r="B816" s="3087"/>
      <c r="C816" s="3087"/>
      <c r="D816" s="3087"/>
      <c r="E816" s="3087"/>
      <c r="F816" s="3087"/>
      <c r="G816" s="3087"/>
      <c r="H816" s="3087"/>
      <c r="I816" s="3087"/>
      <c r="J816" s="3087"/>
      <c r="K816" s="3087"/>
      <c r="L816" s="3087"/>
      <c r="M816" s="3087"/>
      <c r="N816" s="3087"/>
      <c r="O816" s="3087"/>
      <c r="P816" s="3087"/>
      <c r="Q816" s="3087"/>
      <c r="R816" s="3087"/>
      <c r="S816" s="3087"/>
      <c r="T816" s="3087"/>
      <c r="U816" s="3087"/>
      <c r="V816" s="3087"/>
      <c r="W816" s="3087"/>
      <c r="X816" s="3087"/>
      <c r="Y816" s="3087"/>
      <c r="Z816" s="3088"/>
    </row>
    <row r="817" spans="1:26">
      <c r="A817" s="3096"/>
      <c r="B817" s="3087"/>
      <c r="C817" s="3087"/>
      <c r="D817" s="3087"/>
      <c r="E817" s="3087"/>
      <c r="F817" s="3087"/>
      <c r="G817" s="3087"/>
      <c r="H817" s="3087"/>
      <c r="I817" s="3087"/>
      <c r="J817" s="3087"/>
      <c r="K817" s="3087"/>
      <c r="L817" s="3087"/>
      <c r="M817" s="3087"/>
      <c r="N817" s="3087"/>
      <c r="O817" s="3087"/>
      <c r="P817" s="3087"/>
      <c r="Q817" s="3087"/>
      <c r="R817" s="3087"/>
      <c r="S817" s="3087"/>
      <c r="T817" s="3087"/>
      <c r="U817" s="3087"/>
      <c r="V817" s="3087"/>
      <c r="W817" s="3087"/>
      <c r="X817" s="3087"/>
      <c r="Y817" s="3087"/>
      <c r="Z817" s="3088"/>
    </row>
    <row r="818" spans="1:26">
      <c r="A818" s="3096"/>
      <c r="B818" s="3087"/>
      <c r="C818" s="3087"/>
      <c r="D818" s="3087"/>
      <c r="E818" s="3087"/>
      <c r="F818" s="3087"/>
      <c r="G818" s="3087"/>
      <c r="H818" s="3087"/>
      <c r="I818" s="3087"/>
      <c r="J818" s="3087"/>
      <c r="K818" s="3087"/>
      <c r="L818" s="3087"/>
      <c r="M818" s="3087"/>
      <c r="N818" s="3087"/>
      <c r="O818" s="3087"/>
      <c r="P818" s="3087"/>
      <c r="Q818" s="3087"/>
      <c r="R818" s="3087"/>
      <c r="S818" s="3087"/>
      <c r="T818" s="3087"/>
      <c r="U818" s="3087"/>
      <c r="V818" s="3087"/>
      <c r="W818" s="3087"/>
      <c r="X818" s="3087"/>
      <c r="Y818" s="3087"/>
      <c r="Z818" s="3088"/>
    </row>
    <row r="819" spans="1:26">
      <c r="A819" s="3096"/>
      <c r="B819" s="3087"/>
      <c r="C819" s="3087"/>
      <c r="D819" s="3087"/>
      <c r="E819" s="3087"/>
      <c r="F819" s="3087"/>
      <c r="G819" s="3087"/>
      <c r="H819" s="3087"/>
      <c r="I819" s="3087"/>
      <c r="J819" s="3087"/>
      <c r="K819" s="3087"/>
      <c r="L819" s="3087"/>
      <c r="M819" s="3087"/>
      <c r="N819" s="3087"/>
      <c r="O819" s="3087"/>
      <c r="P819" s="3087"/>
      <c r="Q819" s="3087"/>
      <c r="R819" s="3087"/>
      <c r="S819" s="3087"/>
      <c r="T819" s="3087"/>
      <c r="U819" s="3087"/>
      <c r="V819" s="3087"/>
      <c r="W819" s="3087"/>
      <c r="X819" s="3087"/>
      <c r="Y819" s="3087"/>
      <c r="Z819" s="3088"/>
    </row>
    <row r="820" spans="1:26">
      <c r="A820" s="3096"/>
      <c r="B820" s="3087"/>
      <c r="C820" s="3087"/>
      <c r="D820" s="3087"/>
      <c r="E820" s="3087"/>
      <c r="F820" s="3087"/>
      <c r="G820" s="3087"/>
      <c r="H820" s="3087"/>
      <c r="I820" s="3087"/>
      <c r="J820" s="3087"/>
      <c r="K820" s="3087"/>
      <c r="L820" s="3087"/>
      <c r="M820" s="3087"/>
      <c r="N820" s="3087"/>
      <c r="O820" s="3087"/>
      <c r="P820" s="3087"/>
      <c r="Q820" s="3087"/>
      <c r="R820" s="3087"/>
      <c r="S820" s="3087"/>
      <c r="T820" s="3087"/>
      <c r="U820" s="3087"/>
      <c r="V820" s="3087"/>
      <c r="W820" s="3087"/>
      <c r="X820" s="3087"/>
      <c r="Y820" s="3087"/>
      <c r="Z820" s="3088"/>
    </row>
    <row r="821" spans="1:26">
      <c r="A821" s="3096"/>
      <c r="B821" s="3087"/>
      <c r="C821" s="3087"/>
      <c r="D821" s="3087"/>
      <c r="E821" s="3087"/>
      <c r="F821" s="3087"/>
      <c r="G821" s="3087"/>
      <c r="H821" s="3087"/>
      <c r="I821" s="3087"/>
      <c r="J821" s="3087"/>
      <c r="K821" s="3087"/>
      <c r="L821" s="3087"/>
      <c r="M821" s="3087"/>
      <c r="N821" s="3087"/>
      <c r="O821" s="3087"/>
      <c r="P821" s="3087"/>
      <c r="Q821" s="3087"/>
      <c r="R821" s="3087"/>
      <c r="S821" s="3087"/>
      <c r="T821" s="3087"/>
      <c r="U821" s="3087"/>
      <c r="V821" s="3087"/>
      <c r="W821" s="3087"/>
      <c r="X821" s="3087"/>
      <c r="Y821" s="3087"/>
      <c r="Z821" s="3088"/>
    </row>
    <row r="822" spans="1:26">
      <c r="A822" s="3096"/>
      <c r="B822" s="3087"/>
      <c r="C822" s="3087"/>
      <c r="D822" s="3087"/>
      <c r="E822" s="3087"/>
      <c r="F822" s="3087"/>
      <c r="G822" s="3087"/>
      <c r="H822" s="3087"/>
      <c r="I822" s="3087"/>
      <c r="J822" s="3087"/>
      <c r="K822" s="3087"/>
      <c r="L822" s="3087"/>
      <c r="M822" s="3087"/>
      <c r="N822" s="3087"/>
      <c r="O822" s="3087"/>
      <c r="P822" s="3087"/>
      <c r="Q822" s="3087"/>
      <c r="R822" s="3087"/>
      <c r="S822" s="3087"/>
      <c r="T822" s="3087"/>
      <c r="U822" s="3087"/>
      <c r="V822" s="3087"/>
      <c r="W822" s="3087"/>
      <c r="X822" s="3087"/>
      <c r="Y822" s="3087"/>
      <c r="Z822" s="3088"/>
    </row>
    <row r="823" spans="1:26">
      <c r="A823" s="3096"/>
      <c r="B823" s="3087"/>
      <c r="C823" s="3087"/>
      <c r="D823" s="3087"/>
      <c r="E823" s="3087"/>
      <c r="F823" s="3087"/>
      <c r="G823" s="3087"/>
      <c r="H823" s="3087"/>
      <c r="I823" s="3087"/>
      <c r="J823" s="3087"/>
      <c r="K823" s="3087"/>
      <c r="L823" s="3087"/>
      <c r="M823" s="3087"/>
      <c r="N823" s="3087"/>
      <c r="O823" s="3087"/>
      <c r="P823" s="3087"/>
      <c r="Q823" s="3087"/>
      <c r="R823" s="3087"/>
      <c r="S823" s="3087"/>
      <c r="T823" s="3087"/>
      <c r="U823" s="3087"/>
      <c r="V823" s="3087"/>
      <c r="W823" s="3087"/>
      <c r="X823" s="3087"/>
      <c r="Y823" s="3087"/>
      <c r="Z823" s="3088"/>
    </row>
    <row r="824" spans="1:26">
      <c r="A824" s="3096"/>
      <c r="B824" s="3087"/>
      <c r="C824" s="3087"/>
      <c r="D824" s="3087"/>
      <c r="E824" s="3087"/>
      <c r="F824" s="3087"/>
      <c r="G824" s="3087"/>
      <c r="H824" s="3087"/>
      <c r="I824" s="3087"/>
      <c r="J824" s="3087"/>
      <c r="K824" s="3087"/>
      <c r="L824" s="3087"/>
      <c r="M824" s="3087"/>
      <c r="N824" s="3087"/>
      <c r="O824" s="3087"/>
      <c r="P824" s="3087"/>
      <c r="Q824" s="3087"/>
      <c r="R824" s="3087"/>
      <c r="S824" s="3087"/>
      <c r="T824" s="3087"/>
      <c r="U824" s="3087"/>
      <c r="V824" s="3087"/>
      <c r="W824" s="3087"/>
      <c r="X824" s="3087"/>
      <c r="Y824" s="3087"/>
      <c r="Z824" s="3088"/>
    </row>
    <row r="825" spans="1:26">
      <c r="A825" s="3096"/>
      <c r="B825" s="3087"/>
      <c r="C825" s="3087"/>
      <c r="D825" s="3087"/>
      <c r="E825" s="3087"/>
      <c r="F825" s="3087"/>
      <c r="G825" s="3087"/>
      <c r="H825" s="3087"/>
      <c r="I825" s="3087"/>
      <c r="J825" s="3087"/>
      <c r="K825" s="3087"/>
      <c r="L825" s="3087"/>
      <c r="M825" s="3087"/>
      <c r="N825" s="3087"/>
      <c r="O825" s="3087"/>
      <c r="P825" s="3087"/>
      <c r="Q825" s="3087"/>
      <c r="R825" s="3087"/>
      <c r="S825" s="3087"/>
      <c r="T825" s="3087"/>
      <c r="U825" s="3087"/>
      <c r="V825" s="3087"/>
      <c r="W825" s="3087"/>
      <c r="X825" s="3087"/>
      <c r="Y825" s="3087"/>
      <c r="Z825" s="3088"/>
    </row>
    <row r="826" spans="1:26">
      <c r="A826" s="3096"/>
      <c r="B826" s="3087"/>
      <c r="C826" s="3087"/>
      <c r="D826" s="3087"/>
      <c r="E826" s="3087"/>
      <c r="F826" s="3087"/>
      <c r="G826" s="3087"/>
      <c r="H826" s="3087"/>
      <c r="I826" s="3087"/>
      <c r="J826" s="3087"/>
      <c r="K826" s="3087"/>
      <c r="L826" s="3087"/>
      <c r="M826" s="3087"/>
      <c r="N826" s="3087"/>
      <c r="O826" s="3087"/>
      <c r="P826" s="3087"/>
      <c r="Q826" s="3087"/>
      <c r="R826" s="3087"/>
      <c r="S826" s="3087"/>
      <c r="T826" s="3087"/>
      <c r="U826" s="3087"/>
      <c r="V826" s="3087"/>
      <c r="W826" s="3087"/>
      <c r="X826" s="3087"/>
      <c r="Y826" s="3087"/>
      <c r="Z826" s="3088"/>
    </row>
    <row r="827" spans="1:26">
      <c r="A827" s="3096"/>
      <c r="B827" s="3087"/>
      <c r="C827" s="3087"/>
      <c r="D827" s="3087"/>
      <c r="E827" s="3087"/>
      <c r="F827" s="3087"/>
      <c r="G827" s="3087"/>
      <c r="H827" s="3087"/>
      <c r="I827" s="3087"/>
      <c r="J827" s="3087"/>
      <c r="K827" s="3087"/>
      <c r="L827" s="3087"/>
      <c r="M827" s="3087"/>
      <c r="N827" s="3087"/>
      <c r="O827" s="3087"/>
      <c r="P827" s="3087"/>
      <c r="Q827" s="3087"/>
      <c r="R827" s="3087"/>
      <c r="S827" s="3087"/>
      <c r="T827" s="3087"/>
      <c r="U827" s="3087"/>
      <c r="V827" s="3087"/>
      <c r="W827" s="3087"/>
      <c r="X827" s="3087"/>
      <c r="Y827" s="3087"/>
      <c r="Z827" s="3088"/>
    </row>
    <row r="828" spans="1:26">
      <c r="A828" s="3096"/>
      <c r="B828" s="3087"/>
      <c r="C828" s="3087"/>
      <c r="D828" s="3087"/>
      <c r="E828" s="3087"/>
      <c r="F828" s="3087"/>
      <c r="G828" s="3087"/>
      <c r="H828" s="3087"/>
      <c r="I828" s="3087"/>
      <c r="J828" s="3087"/>
      <c r="K828" s="3087"/>
      <c r="L828" s="3087"/>
      <c r="M828" s="3087"/>
      <c r="N828" s="3087"/>
      <c r="O828" s="3087"/>
      <c r="P828" s="3087"/>
      <c r="Q828" s="3087"/>
      <c r="R828" s="3087"/>
      <c r="S828" s="3087"/>
      <c r="T828" s="3087"/>
      <c r="U828" s="3087"/>
      <c r="V828" s="3087"/>
      <c r="W828" s="3087"/>
      <c r="X828" s="3087"/>
      <c r="Y828" s="3087"/>
      <c r="Z828" s="3088"/>
    </row>
    <row r="829" spans="1:26">
      <c r="A829" s="3096"/>
      <c r="B829" s="3087"/>
      <c r="C829" s="3087"/>
      <c r="D829" s="3087"/>
      <c r="E829" s="3087"/>
      <c r="F829" s="3087"/>
      <c r="G829" s="3087"/>
      <c r="H829" s="3087"/>
      <c r="I829" s="3087"/>
      <c r="J829" s="3087"/>
      <c r="K829" s="3087"/>
      <c r="L829" s="3087"/>
      <c r="M829" s="3087"/>
      <c r="N829" s="3087"/>
      <c r="O829" s="3087"/>
      <c r="P829" s="3087"/>
      <c r="Q829" s="3087"/>
      <c r="R829" s="3087"/>
      <c r="S829" s="3087"/>
      <c r="T829" s="3087"/>
      <c r="U829" s="3087"/>
      <c r="V829" s="3087"/>
      <c r="W829" s="3087"/>
      <c r="X829" s="3087"/>
      <c r="Y829" s="3087"/>
      <c r="Z829" s="3088"/>
    </row>
    <row r="830" spans="1:26">
      <c r="A830" s="3096"/>
      <c r="B830" s="3087"/>
      <c r="C830" s="3087"/>
      <c r="D830" s="3087"/>
      <c r="E830" s="3087"/>
      <c r="F830" s="3087"/>
      <c r="G830" s="3087"/>
      <c r="H830" s="3087"/>
      <c r="I830" s="3087"/>
      <c r="J830" s="3087"/>
      <c r="K830" s="3087"/>
      <c r="L830" s="3087"/>
      <c r="M830" s="3087"/>
      <c r="N830" s="3087"/>
      <c r="O830" s="3087"/>
      <c r="P830" s="3087"/>
      <c r="Q830" s="3087"/>
      <c r="R830" s="3087"/>
      <c r="S830" s="3087"/>
      <c r="T830" s="3087"/>
      <c r="U830" s="3087"/>
      <c r="V830" s="3087"/>
      <c r="W830" s="3087"/>
      <c r="X830" s="3087"/>
      <c r="Y830" s="3087"/>
      <c r="Z830" s="3088"/>
    </row>
    <row r="831" spans="1:26">
      <c r="A831" s="3096"/>
      <c r="B831" s="3087"/>
      <c r="C831" s="3087"/>
      <c r="D831" s="3087"/>
      <c r="E831" s="3087"/>
      <c r="F831" s="3087"/>
      <c r="G831" s="3087"/>
      <c r="H831" s="3087"/>
      <c r="I831" s="3087"/>
      <c r="J831" s="3087"/>
      <c r="K831" s="3087"/>
      <c r="L831" s="3087"/>
      <c r="M831" s="3087"/>
      <c r="N831" s="3087"/>
      <c r="O831" s="3087"/>
      <c r="P831" s="3087"/>
      <c r="Q831" s="3087"/>
      <c r="R831" s="3087"/>
      <c r="S831" s="3087"/>
      <c r="T831" s="3087"/>
      <c r="U831" s="3087"/>
      <c r="V831" s="3087"/>
      <c r="W831" s="3087"/>
      <c r="X831" s="3087"/>
      <c r="Y831" s="3087"/>
      <c r="Z831" s="3088"/>
    </row>
    <row r="832" spans="1:26">
      <c r="A832" s="3096"/>
      <c r="B832" s="3087"/>
      <c r="C832" s="3087"/>
      <c r="D832" s="3087"/>
      <c r="E832" s="3087"/>
      <c r="F832" s="3087"/>
      <c r="G832" s="3087"/>
      <c r="H832" s="3087"/>
      <c r="I832" s="3087"/>
      <c r="J832" s="3087"/>
      <c r="K832" s="3087"/>
      <c r="L832" s="3087"/>
      <c r="M832" s="3087"/>
      <c r="N832" s="3087"/>
      <c r="O832" s="3087"/>
      <c r="P832" s="3087"/>
      <c r="Q832" s="3087"/>
      <c r="R832" s="3087"/>
      <c r="S832" s="3087"/>
      <c r="T832" s="3087"/>
      <c r="U832" s="3087"/>
      <c r="V832" s="3087"/>
      <c r="W832" s="3087"/>
      <c r="X832" s="3087"/>
      <c r="Y832" s="3087"/>
      <c r="Z832" s="3088"/>
    </row>
    <row r="833" spans="1:26">
      <c r="A833" s="3096"/>
      <c r="B833" s="3087"/>
      <c r="C833" s="3087"/>
      <c r="D833" s="3087"/>
      <c r="E833" s="3087"/>
      <c r="F833" s="3087"/>
      <c r="G833" s="3087"/>
      <c r="H833" s="3087"/>
      <c r="I833" s="3087"/>
      <c r="J833" s="3087"/>
      <c r="K833" s="3087"/>
      <c r="L833" s="3087"/>
      <c r="M833" s="3087"/>
      <c r="N833" s="3087"/>
      <c r="O833" s="3087"/>
      <c r="P833" s="3087"/>
      <c r="Q833" s="3087"/>
      <c r="R833" s="3087"/>
      <c r="S833" s="3087"/>
      <c r="T833" s="3087"/>
      <c r="U833" s="3087"/>
      <c r="V833" s="3087"/>
      <c r="W833" s="3087"/>
      <c r="X833" s="3087"/>
      <c r="Y833" s="3087"/>
      <c r="Z833" s="3088"/>
    </row>
    <row r="834" spans="1:26">
      <c r="A834" s="3096"/>
      <c r="B834" s="3087"/>
      <c r="C834" s="3087"/>
      <c r="D834" s="3087"/>
      <c r="E834" s="3087"/>
      <c r="F834" s="3087"/>
      <c r="G834" s="3087"/>
      <c r="H834" s="3087"/>
      <c r="I834" s="3087"/>
      <c r="J834" s="3087"/>
      <c r="K834" s="3087"/>
      <c r="L834" s="3087"/>
      <c r="M834" s="3087"/>
      <c r="N834" s="3087"/>
      <c r="O834" s="3087"/>
      <c r="P834" s="3087"/>
      <c r="Q834" s="3087"/>
      <c r="R834" s="3087"/>
      <c r="S834" s="3087"/>
      <c r="T834" s="3087"/>
      <c r="U834" s="3087"/>
      <c r="V834" s="3087"/>
      <c r="W834" s="3087"/>
      <c r="X834" s="3087"/>
      <c r="Y834" s="3087"/>
      <c r="Z834" s="3088"/>
    </row>
    <row r="835" spans="1:26">
      <c r="A835" s="3096"/>
      <c r="B835" s="3087"/>
      <c r="C835" s="3087"/>
      <c r="D835" s="3087"/>
      <c r="E835" s="3087"/>
      <c r="F835" s="3087"/>
      <c r="G835" s="3087"/>
      <c r="H835" s="3087"/>
      <c r="I835" s="3087"/>
      <c r="J835" s="3087"/>
      <c r="K835" s="3087"/>
      <c r="L835" s="3087"/>
      <c r="M835" s="3087"/>
      <c r="N835" s="3087"/>
      <c r="O835" s="3087"/>
      <c r="P835" s="3087"/>
      <c r="Q835" s="3087"/>
      <c r="R835" s="3087"/>
      <c r="S835" s="3087"/>
      <c r="T835" s="3087"/>
      <c r="U835" s="3087"/>
      <c r="V835" s="3087"/>
      <c r="W835" s="3087"/>
      <c r="X835" s="3087"/>
      <c r="Y835" s="3087"/>
      <c r="Z835" s="3088"/>
    </row>
    <row r="836" spans="1:26">
      <c r="A836" s="3096"/>
      <c r="B836" s="3087"/>
      <c r="C836" s="3087"/>
      <c r="D836" s="3087"/>
      <c r="E836" s="3087"/>
      <c r="F836" s="3087"/>
      <c r="G836" s="3087"/>
      <c r="H836" s="3087"/>
      <c r="I836" s="3087"/>
      <c r="J836" s="3087"/>
      <c r="K836" s="3087"/>
      <c r="L836" s="3087"/>
      <c r="M836" s="3087"/>
      <c r="N836" s="3087"/>
      <c r="O836" s="3087"/>
      <c r="P836" s="3087"/>
      <c r="Q836" s="3087"/>
      <c r="R836" s="3087"/>
      <c r="S836" s="3087"/>
      <c r="T836" s="3087"/>
      <c r="U836" s="3087"/>
      <c r="V836" s="3087"/>
      <c r="W836" s="3087"/>
      <c r="X836" s="3087"/>
      <c r="Y836" s="3087"/>
      <c r="Z836" s="3088"/>
    </row>
    <row r="837" spans="1:26">
      <c r="A837" s="3096"/>
      <c r="B837" s="3087"/>
      <c r="C837" s="3087"/>
      <c r="D837" s="3087"/>
      <c r="E837" s="3087"/>
      <c r="F837" s="3087"/>
      <c r="G837" s="3087"/>
      <c r="H837" s="3087"/>
      <c r="I837" s="3087"/>
      <c r="J837" s="3087"/>
      <c r="K837" s="3087"/>
      <c r="L837" s="3087"/>
      <c r="M837" s="3087"/>
      <c r="N837" s="3087"/>
      <c r="O837" s="3087"/>
      <c r="P837" s="3087"/>
      <c r="Q837" s="3087"/>
      <c r="R837" s="3087"/>
      <c r="S837" s="3087"/>
      <c r="T837" s="3087"/>
      <c r="U837" s="3087"/>
      <c r="V837" s="3087"/>
      <c r="W837" s="3087"/>
      <c r="X837" s="3087"/>
      <c r="Y837" s="3087"/>
      <c r="Z837" s="3088"/>
    </row>
    <row r="838" spans="1:26">
      <c r="A838" s="3096"/>
      <c r="B838" s="3087"/>
      <c r="C838" s="3087"/>
      <c r="D838" s="3087"/>
      <c r="E838" s="3087"/>
      <c r="F838" s="3087"/>
      <c r="G838" s="3087"/>
      <c r="H838" s="3087"/>
      <c r="I838" s="3087"/>
      <c r="J838" s="3087"/>
      <c r="K838" s="3087"/>
      <c r="L838" s="3087"/>
      <c r="M838" s="3087"/>
      <c r="N838" s="3087"/>
      <c r="O838" s="3087"/>
      <c r="P838" s="3087"/>
      <c r="Q838" s="3087"/>
      <c r="R838" s="3087"/>
      <c r="S838" s="3087"/>
      <c r="T838" s="3087"/>
      <c r="U838" s="3087"/>
      <c r="V838" s="3087"/>
      <c r="W838" s="3087"/>
      <c r="X838" s="3087"/>
      <c r="Y838" s="3087"/>
      <c r="Z838" s="3088"/>
    </row>
    <row r="839" spans="1:26">
      <c r="A839" s="3096"/>
      <c r="B839" s="3087"/>
      <c r="C839" s="3087"/>
      <c r="D839" s="3087"/>
      <c r="E839" s="3087"/>
      <c r="F839" s="3087"/>
      <c r="G839" s="3087"/>
      <c r="H839" s="3087"/>
      <c r="I839" s="3087"/>
      <c r="J839" s="3087"/>
      <c r="K839" s="3087"/>
      <c r="L839" s="3087"/>
      <c r="M839" s="3087"/>
      <c r="N839" s="3087"/>
      <c r="O839" s="3087"/>
      <c r="P839" s="3087"/>
      <c r="Q839" s="3087"/>
      <c r="R839" s="3087"/>
      <c r="S839" s="3087"/>
      <c r="T839" s="3087"/>
      <c r="U839" s="3087"/>
      <c r="V839" s="3087"/>
      <c r="W839" s="3087"/>
      <c r="X839" s="3087"/>
      <c r="Y839" s="3087"/>
      <c r="Z839" s="3088"/>
    </row>
    <row r="840" spans="1:26">
      <c r="A840" s="3096"/>
      <c r="B840" s="3087"/>
      <c r="C840" s="3087"/>
      <c r="D840" s="3087"/>
      <c r="E840" s="3087"/>
      <c r="F840" s="3087"/>
      <c r="G840" s="3087"/>
      <c r="H840" s="3087"/>
      <c r="I840" s="3087"/>
      <c r="J840" s="3087"/>
      <c r="K840" s="3087"/>
      <c r="L840" s="3087"/>
      <c r="M840" s="3087"/>
      <c r="N840" s="3087"/>
      <c r="O840" s="3087"/>
      <c r="P840" s="3087"/>
      <c r="Q840" s="3087"/>
      <c r="R840" s="3087"/>
      <c r="S840" s="3087"/>
      <c r="T840" s="3087"/>
      <c r="U840" s="3087"/>
      <c r="V840" s="3087"/>
      <c r="W840" s="3087"/>
      <c r="X840" s="3087"/>
      <c r="Y840" s="3087"/>
      <c r="Z840" s="3088"/>
    </row>
    <row r="841" spans="1:26">
      <c r="A841" s="3096"/>
      <c r="B841" s="3087"/>
      <c r="C841" s="3087"/>
      <c r="D841" s="3087"/>
      <c r="E841" s="3087"/>
      <c r="F841" s="3087"/>
      <c r="G841" s="3087"/>
      <c r="H841" s="3087"/>
      <c r="I841" s="3087"/>
      <c r="J841" s="3087"/>
      <c r="K841" s="3087"/>
      <c r="L841" s="3087"/>
      <c r="M841" s="3087"/>
      <c r="N841" s="3087"/>
      <c r="O841" s="3087"/>
      <c r="P841" s="3087"/>
      <c r="Q841" s="3087"/>
      <c r="R841" s="3087"/>
      <c r="S841" s="3087"/>
      <c r="T841" s="3087"/>
      <c r="U841" s="3087"/>
      <c r="V841" s="3087"/>
      <c r="W841" s="3087"/>
      <c r="X841" s="3087"/>
      <c r="Y841" s="3087"/>
      <c r="Z841" s="3088"/>
    </row>
    <row r="842" spans="1:26">
      <c r="A842" s="3096"/>
      <c r="B842" s="3087"/>
      <c r="C842" s="3087"/>
      <c r="D842" s="3087"/>
      <c r="E842" s="3087"/>
      <c r="F842" s="3087"/>
      <c r="G842" s="3087"/>
      <c r="H842" s="3087"/>
      <c r="I842" s="3087"/>
      <c r="J842" s="3087"/>
      <c r="K842" s="3087"/>
      <c r="L842" s="3087"/>
      <c r="M842" s="3087"/>
      <c r="N842" s="3087"/>
      <c r="O842" s="3087"/>
      <c r="P842" s="3087"/>
      <c r="Q842" s="3087"/>
      <c r="R842" s="3087"/>
      <c r="S842" s="3087"/>
      <c r="T842" s="3087"/>
      <c r="U842" s="3087"/>
      <c r="V842" s="3087"/>
      <c r="W842" s="3087"/>
      <c r="X842" s="3087"/>
      <c r="Y842" s="3087"/>
      <c r="Z842" s="3088"/>
    </row>
    <row r="843" spans="1:26">
      <c r="A843" s="3096"/>
      <c r="B843" s="3087"/>
      <c r="C843" s="3087"/>
      <c r="D843" s="3087"/>
      <c r="E843" s="3087"/>
      <c r="F843" s="3087"/>
      <c r="G843" s="3087"/>
      <c r="H843" s="3087"/>
      <c r="I843" s="3087"/>
      <c r="J843" s="3087"/>
      <c r="K843" s="3087"/>
      <c r="L843" s="3087"/>
      <c r="M843" s="3087"/>
      <c r="N843" s="3087"/>
      <c r="O843" s="3087"/>
      <c r="P843" s="3087"/>
      <c r="Q843" s="3087"/>
      <c r="R843" s="3087"/>
      <c r="S843" s="3087"/>
      <c r="T843" s="3087"/>
      <c r="U843" s="3087"/>
      <c r="V843" s="3087"/>
      <c r="W843" s="3087"/>
      <c r="X843" s="3087"/>
      <c r="Y843" s="3087"/>
      <c r="Z843" s="3088"/>
    </row>
    <row r="844" spans="1:26">
      <c r="A844" s="3096"/>
      <c r="B844" s="3087"/>
      <c r="C844" s="3087"/>
      <c r="D844" s="3087"/>
      <c r="E844" s="3087"/>
      <c r="F844" s="3087"/>
      <c r="G844" s="3087"/>
      <c r="H844" s="3087"/>
      <c r="I844" s="3087"/>
      <c r="J844" s="3087"/>
      <c r="K844" s="3087"/>
      <c r="L844" s="3087"/>
      <c r="M844" s="3087"/>
      <c r="N844" s="3087"/>
      <c r="O844" s="3087"/>
      <c r="P844" s="3087"/>
      <c r="Q844" s="3087"/>
      <c r="R844" s="3087"/>
      <c r="S844" s="3087"/>
      <c r="T844" s="3087"/>
      <c r="U844" s="3087"/>
      <c r="V844" s="3087"/>
      <c r="W844" s="3087"/>
      <c r="X844" s="3087"/>
      <c r="Y844" s="3087"/>
      <c r="Z844" s="3088"/>
    </row>
    <row r="845" spans="1:26">
      <c r="A845" s="3096"/>
      <c r="B845" s="3087"/>
      <c r="C845" s="3087"/>
      <c r="D845" s="3087"/>
      <c r="E845" s="3087"/>
      <c r="F845" s="3087"/>
      <c r="G845" s="3087"/>
      <c r="H845" s="3087"/>
      <c r="I845" s="3087"/>
      <c r="J845" s="3087"/>
      <c r="K845" s="3087"/>
      <c r="L845" s="3087"/>
      <c r="M845" s="3087"/>
      <c r="N845" s="3087"/>
      <c r="O845" s="3087"/>
      <c r="P845" s="3087"/>
      <c r="Q845" s="3087"/>
      <c r="R845" s="3087"/>
      <c r="S845" s="3087"/>
      <c r="T845" s="3087"/>
      <c r="U845" s="3087"/>
      <c r="V845" s="3087"/>
      <c r="W845" s="3087"/>
      <c r="X845" s="3087"/>
      <c r="Y845" s="3087"/>
      <c r="Z845" s="3088"/>
    </row>
    <row r="846" spans="1:26">
      <c r="A846" s="3096"/>
      <c r="B846" s="3087"/>
      <c r="C846" s="3087"/>
      <c r="D846" s="3087"/>
      <c r="E846" s="3087"/>
      <c r="F846" s="3087"/>
      <c r="G846" s="3087"/>
      <c r="H846" s="3087"/>
      <c r="I846" s="3087"/>
      <c r="J846" s="3087"/>
      <c r="K846" s="3087"/>
      <c r="L846" s="3087"/>
      <c r="M846" s="3087"/>
      <c r="N846" s="3087"/>
      <c r="O846" s="3087"/>
      <c r="P846" s="3087"/>
      <c r="Q846" s="3087"/>
      <c r="R846" s="3087"/>
      <c r="S846" s="3087"/>
      <c r="T846" s="3087"/>
      <c r="U846" s="3087"/>
      <c r="V846" s="3087"/>
      <c r="W846" s="3087"/>
      <c r="X846" s="3087"/>
      <c r="Y846" s="3087"/>
      <c r="Z846" s="3088"/>
    </row>
    <row r="847" spans="1:26">
      <c r="A847" s="3096"/>
      <c r="B847" s="3087"/>
      <c r="C847" s="3087"/>
      <c r="D847" s="3087"/>
      <c r="E847" s="3087"/>
      <c r="F847" s="3087"/>
      <c r="G847" s="3087"/>
      <c r="H847" s="3087"/>
      <c r="I847" s="3087"/>
      <c r="J847" s="3087"/>
      <c r="K847" s="3087"/>
      <c r="L847" s="3087"/>
      <c r="M847" s="3087"/>
      <c r="N847" s="3087"/>
      <c r="O847" s="3087"/>
      <c r="P847" s="3087"/>
      <c r="Q847" s="3087"/>
      <c r="R847" s="3087"/>
      <c r="S847" s="3087"/>
      <c r="T847" s="3087"/>
      <c r="U847" s="3087"/>
      <c r="V847" s="3087"/>
      <c r="W847" s="3087"/>
      <c r="X847" s="3087"/>
      <c r="Y847" s="3087"/>
      <c r="Z847" s="3088"/>
    </row>
    <row r="848" spans="1:26">
      <c r="A848" s="3096"/>
      <c r="B848" s="3087"/>
      <c r="C848" s="3087"/>
      <c r="D848" s="3087"/>
      <c r="E848" s="3087"/>
      <c r="F848" s="3087"/>
      <c r="G848" s="3087"/>
      <c r="H848" s="3087"/>
      <c r="I848" s="3087"/>
      <c r="J848" s="3087"/>
      <c r="K848" s="3087"/>
      <c r="L848" s="3087"/>
      <c r="M848" s="3087"/>
      <c r="N848" s="3087"/>
      <c r="O848" s="3087"/>
      <c r="P848" s="3087"/>
      <c r="Q848" s="3087"/>
      <c r="R848" s="3087"/>
      <c r="S848" s="3087"/>
      <c r="T848" s="3087"/>
      <c r="U848" s="3087"/>
      <c r="V848" s="3087"/>
      <c r="W848" s="3087"/>
      <c r="X848" s="3087"/>
      <c r="Y848" s="3087"/>
      <c r="Z848" s="3088"/>
    </row>
    <row r="849" spans="1:26">
      <c r="A849" s="3096"/>
      <c r="B849" s="3087"/>
      <c r="C849" s="3087"/>
      <c r="D849" s="3087"/>
      <c r="E849" s="3087"/>
      <c r="F849" s="3087"/>
      <c r="G849" s="3087"/>
      <c r="H849" s="3087"/>
      <c r="I849" s="3087"/>
      <c r="J849" s="3087"/>
      <c r="K849" s="3087"/>
      <c r="L849" s="3087"/>
      <c r="M849" s="3087"/>
      <c r="N849" s="3087"/>
      <c r="O849" s="3087"/>
      <c r="P849" s="3087"/>
      <c r="Q849" s="3087"/>
      <c r="R849" s="3087"/>
      <c r="S849" s="3087"/>
      <c r="T849" s="3087"/>
      <c r="U849" s="3087"/>
      <c r="V849" s="3087"/>
      <c r="W849" s="3087"/>
      <c r="X849" s="3087"/>
      <c r="Y849" s="3087"/>
      <c r="Z849" s="3088"/>
    </row>
    <row r="850" spans="1:26">
      <c r="A850" s="3096"/>
      <c r="B850" s="3087"/>
      <c r="C850" s="3087"/>
      <c r="D850" s="3087"/>
      <c r="E850" s="3087"/>
      <c r="F850" s="3087"/>
      <c r="G850" s="3087"/>
      <c r="H850" s="3087"/>
      <c r="I850" s="3087"/>
      <c r="J850" s="3087"/>
      <c r="K850" s="3087"/>
      <c r="L850" s="3087"/>
      <c r="M850" s="3087"/>
      <c r="N850" s="3087"/>
      <c r="O850" s="3087"/>
      <c r="P850" s="3087"/>
      <c r="Q850" s="3087"/>
      <c r="R850" s="3087"/>
      <c r="S850" s="3087"/>
      <c r="T850" s="3087"/>
      <c r="U850" s="3087"/>
      <c r="V850" s="3087"/>
      <c r="W850" s="3087"/>
      <c r="X850" s="3087"/>
      <c r="Y850" s="3087"/>
      <c r="Z850" s="3088"/>
    </row>
    <row r="851" spans="1:26">
      <c r="A851" s="3096"/>
      <c r="B851" s="3087"/>
      <c r="C851" s="3087"/>
      <c r="D851" s="3087"/>
      <c r="E851" s="3087"/>
      <c r="F851" s="3087"/>
      <c r="G851" s="3087"/>
      <c r="H851" s="3087"/>
      <c r="I851" s="3087"/>
      <c r="J851" s="3087"/>
      <c r="K851" s="3087"/>
      <c r="L851" s="3087"/>
      <c r="M851" s="3087"/>
      <c r="N851" s="3087"/>
      <c r="O851" s="3087"/>
      <c r="P851" s="3087"/>
      <c r="Q851" s="3087"/>
      <c r="R851" s="3087"/>
      <c r="S851" s="3087"/>
      <c r="T851" s="3087"/>
      <c r="U851" s="3087"/>
      <c r="V851" s="3087"/>
      <c r="W851" s="3087"/>
      <c r="X851" s="3087"/>
      <c r="Y851" s="3087"/>
      <c r="Z851" s="3088"/>
    </row>
    <row r="852" spans="1:26">
      <c r="A852" s="3096"/>
      <c r="B852" s="3087"/>
      <c r="C852" s="3087"/>
      <c r="D852" s="3087"/>
      <c r="E852" s="3087"/>
      <c r="F852" s="3087"/>
      <c r="G852" s="3087"/>
      <c r="H852" s="3087"/>
      <c r="I852" s="3087"/>
      <c r="J852" s="3087"/>
      <c r="K852" s="3087"/>
      <c r="L852" s="3087"/>
      <c r="M852" s="3087"/>
      <c r="N852" s="3087"/>
      <c r="O852" s="3087"/>
      <c r="P852" s="3087"/>
      <c r="Q852" s="3087"/>
      <c r="R852" s="3087"/>
      <c r="S852" s="3087"/>
      <c r="T852" s="3087"/>
      <c r="U852" s="3087"/>
      <c r="V852" s="3087"/>
      <c r="W852" s="3087"/>
      <c r="X852" s="3087"/>
      <c r="Y852" s="3087"/>
      <c r="Z852" s="3088"/>
    </row>
    <row r="853" spans="1:26">
      <c r="A853" s="3096"/>
      <c r="B853" s="3087"/>
      <c r="C853" s="3087"/>
      <c r="D853" s="3087"/>
      <c r="E853" s="3087"/>
      <c r="F853" s="3087"/>
      <c r="G853" s="3087"/>
      <c r="H853" s="3087"/>
      <c r="I853" s="3087"/>
      <c r="J853" s="3087"/>
      <c r="K853" s="3087"/>
      <c r="L853" s="3087"/>
      <c r="M853" s="3087"/>
      <c r="N853" s="3087"/>
      <c r="O853" s="3087"/>
      <c r="P853" s="3087"/>
      <c r="Q853" s="3087"/>
      <c r="R853" s="3087"/>
      <c r="S853" s="3087"/>
      <c r="T853" s="3087"/>
      <c r="U853" s="3087"/>
      <c r="V853" s="3087"/>
      <c r="W853" s="3087"/>
      <c r="X853" s="3087"/>
      <c r="Y853" s="3087"/>
      <c r="Z853" s="3088"/>
    </row>
    <row r="854" spans="1:26">
      <c r="A854" s="3096"/>
      <c r="B854" s="3087"/>
      <c r="C854" s="3087"/>
      <c r="D854" s="3087"/>
      <c r="E854" s="3087"/>
      <c r="F854" s="3087"/>
      <c r="G854" s="3087"/>
      <c r="H854" s="3087"/>
      <c r="I854" s="3087"/>
      <c r="J854" s="3087"/>
      <c r="K854" s="3087"/>
      <c r="L854" s="3087"/>
      <c r="M854" s="3087"/>
      <c r="N854" s="3087"/>
      <c r="O854" s="3087"/>
      <c r="P854" s="3087"/>
      <c r="Q854" s="3087"/>
      <c r="R854" s="3087"/>
      <c r="S854" s="3087"/>
      <c r="T854" s="3087"/>
      <c r="U854" s="3087"/>
      <c r="V854" s="3087"/>
      <c r="W854" s="3087"/>
      <c r="X854" s="3087"/>
      <c r="Y854" s="3087"/>
      <c r="Z854" s="3088"/>
    </row>
    <row r="855" spans="1:26">
      <c r="A855" s="3096"/>
      <c r="B855" s="3087"/>
      <c r="C855" s="3087"/>
      <c r="D855" s="3087"/>
      <c r="E855" s="3087"/>
      <c r="F855" s="3087"/>
      <c r="G855" s="3087"/>
      <c r="H855" s="3087"/>
      <c r="I855" s="3087"/>
      <c r="J855" s="3087"/>
      <c r="K855" s="3087"/>
      <c r="L855" s="3087"/>
      <c r="M855" s="3087"/>
      <c r="N855" s="3087"/>
      <c r="O855" s="3087"/>
      <c r="P855" s="3087"/>
      <c r="Q855" s="3087"/>
      <c r="R855" s="3087"/>
      <c r="S855" s="3087"/>
      <c r="T855" s="3087"/>
      <c r="U855" s="3087"/>
      <c r="V855" s="3087"/>
      <c r="W855" s="3087"/>
      <c r="X855" s="3087"/>
      <c r="Y855" s="3087"/>
      <c r="Z855" s="3088"/>
    </row>
    <row r="856" spans="1:26">
      <c r="A856" s="3096"/>
      <c r="B856" s="3087"/>
      <c r="C856" s="3087"/>
      <c r="D856" s="3087"/>
      <c r="E856" s="3087"/>
      <c r="F856" s="3087"/>
      <c r="G856" s="3087"/>
      <c r="H856" s="3087"/>
      <c r="I856" s="3087"/>
      <c r="J856" s="3087"/>
      <c r="K856" s="3087"/>
      <c r="L856" s="3087"/>
      <c r="M856" s="3087"/>
      <c r="N856" s="3087"/>
      <c r="O856" s="3087"/>
      <c r="P856" s="3087"/>
      <c r="Q856" s="3087"/>
      <c r="R856" s="3087"/>
      <c r="S856" s="3087"/>
      <c r="T856" s="3087"/>
      <c r="U856" s="3087"/>
      <c r="V856" s="3087"/>
      <c r="W856" s="3087"/>
      <c r="X856" s="3087"/>
      <c r="Y856" s="3087"/>
      <c r="Z856" s="3088"/>
    </row>
    <row r="857" spans="1:26">
      <c r="A857" s="3096"/>
      <c r="B857" s="3087"/>
      <c r="C857" s="3087"/>
      <c r="D857" s="3087"/>
      <c r="E857" s="3087"/>
      <c r="F857" s="3087"/>
      <c r="G857" s="3087"/>
      <c r="H857" s="3087"/>
      <c r="I857" s="3087"/>
      <c r="J857" s="3087"/>
      <c r="K857" s="3087"/>
      <c r="L857" s="3087"/>
      <c r="M857" s="3087"/>
      <c r="N857" s="3087"/>
      <c r="O857" s="3087"/>
      <c r="P857" s="3087"/>
      <c r="Q857" s="3087"/>
      <c r="R857" s="3087"/>
      <c r="S857" s="3087"/>
      <c r="T857" s="3087"/>
      <c r="U857" s="3087"/>
      <c r="V857" s="3087"/>
      <c r="W857" s="3087"/>
      <c r="X857" s="3087"/>
      <c r="Y857" s="3087"/>
      <c r="Z857" s="3088"/>
    </row>
    <row r="858" spans="1:26">
      <c r="A858" s="3096"/>
      <c r="B858" s="3087"/>
      <c r="C858" s="3087"/>
      <c r="D858" s="3087"/>
      <c r="E858" s="3087"/>
      <c r="F858" s="3087"/>
      <c r="G858" s="3087"/>
      <c r="H858" s="3087"/>
      <c r="I858" s="3087"/>
      <c r="J858" s="3087"/>
      <c r="K858" s="3087"/>
      <c r="L858" s="3087"/>
      <c r="M858" s="3087"/>
      <c r="N858" s="3087"/>
      <c r="O858" s="3087"/>
      <c r="P858" s="3087"/>
      <c r="Q858" s="3087"/>
      <c r="R858" s="3087"/>
      <c r="S858" s="3087"/>
      <c r="T858" s="3087"/>
      <c r="U858" s="3087"/>
      <c r="V858" s="3087"/>
      <c r="W858" s="3087"/>
      <c r="X858" s="3087"/>
      <c r="Y858" s="3087"/>
      <c r="Z858" s="3088"/>
    </row>
    <row r="859" spans="1:26">
      <c r="A859" s="3096"/>
      <c r="B859" s="3087"/>
      <c r="C859" s="3087"/>
      <c r="D859" s="3087"/>
      <c r="E859" s="3087"/>
      <c r="F859" s="3087"/>
      <c r="G859" s="3087"/>
      <c r="H859" s="3087"/>
      <c r="I859" s="3087"/>
      <c r="J859" s="3087"/>
      <c r="K859" s="3087"/>
      <c r="L859" s="3087"/>
      <c r="M859" s="3087"/>
      <c r="N859" s="3087"/>
      <c r="O859" s="3087"/>
      <c r="P859" s="3087"/>
      <c r="Q859" s="3087"/>
      <c r="R859" s="3087"/>
      <c r="S859" s="3087"/>
      <c r="T859" s="3087"/>
      <c r="U859" s="3087"/>
      <c r="V859" s="3087"/>
      <c r="W859" s="3087"/>
      <c r="X859" s="3087"/>
      <c r="Y859" s="3087"/>
      <c r="Z859" s="3088"/>
    </row>
    <row r="860" spans="1:26">
      <c r="A860" s="3096"/>
      <c r="B860" s="3087"/>
      <c r="C860" s="3087"/>
      <c r="D860" s="3087"/>
      <c r="E860" s="3087"/>
      <c r="F860" s="3087"/>
      <c r="G860" s="3087"/>
      <c r="H860" s="3087"/>
      <c r="I860" s="3087"/>
      <c r="J860" s="3087"/>
      <c r="K860" s="3087"/>
      <c r="L860" s="3087"/>
      <c r="M860" s="3087"/>
      <c r="N860" s="3087"/>
      <c r="O860" s="3087"/>
      <c r="P860" s="3087"/>
      <c r="Q860" s="3087"/>
      <c r="R860" s="3087"/>
      <c r="S860" s="3087"/>
      <c r="T860" s="3087"/>
      <c r="U860" s="3087"/>
      <c r="V860" s="3087"/>
      <c r="W860" s="3087"/>
      <c r="X860" s="3087"/>
      <c r="Y860" s="3087"/>
      <c r="Z860" s="3088"/>
    </row>
    <row r="861" spans="1:26">
      <c r="A861" s="3096"/>
      <c r="B861" s="3087"/>
      <c r="C861" s="3087"/>
      <c r="D861" s="3087"/>
      <c r="E861" s="3087"/>
      <c r="F861" s="3087"/>
      <c r="G861" s="3087"/>
      <c r="H861" s="3087"/>
      <c r="I861" s="3087"/>
      <c r="J861" s="3087"/>
      <c r="K861" s="3087"/>
      <c r="L861" s="3087"/>
      <c r="M861" s="3087"/>
      <c r="N861" s="3087"/>
      <c r="O861" s="3087"/>
      <c r="P861" s="3087"/>
      <c r="Q861" s="3087"/>
      <c r="R861" s="3087"/>
      <c r="S861" s="3087"/>
      <c r="T861" s="3087"/>
      <c r="U861" s="3087"/>
      <c r="V861" s="3087"/>
      <c r="W861" s="3087"/>
      <c r="X861" s="3087"/>
      <c r="Y861" s="3087"/>
      <c r="Z861" s="3088"/>
    </row>
    <row r="862" spans="1:26">
      <c r="A862" s="3096"/>
      <c r="B862" s="3087"/>
      <c r="C862" s="3087"/>
      <c r="D862" s="3087"/>
      <c r="E862" s="3087"/>
      <c r="F862" s="3087"/>
      <c r="G862" s="3087"/>
      <c r="H862" s="3087"/>
      <c r="I862" s="3087"/>
      <c r="J862" s="3087"/>
      <c r="K862" s="3087"/>
      <c r="L862" s="3087"/>
      <c r="M862" s="3087"/>
      <c r="N862" s="3087"/>
      <c r="O862" s="3087"/>
      <c r="P862" s="3087"/>
      <c r="Q862" s="3087"/>
      <c r="R862" s="3087"/>
      <c r="S862" s="3087"/>
      <c r="T862" s="3087"/>
      <c r="U862" s="3087"/>
      <c r="V862" s="3087"/>
      <c r="W862" s="3087"/>
      <c r="X862" s="3087"/>
      <c r="Y862" s="3087"/>
      <c r="Z862" s="3088"/>
    </row>
    <row r="863" spans="1:26">
      <c r="A863" s="3096"/>
      <c r="B863" s="3087"/>
      <c r="C863" s="3087"/>
      <c r="D863" s="3087"/>
      <c r="E863" s="3087"/>
      <c r="F863" s="3087"/>
      <c r="G863" s="3087"/>
      <c r="H863" s="3087"/>
      <c r="I863" s="3087"/>
      <c r="J863" s="3087"/>
      <c r="K863" s="3087"/>
      <c r="L863" s="3087"/>
      <c r="M863" s="3087"/>
      <c r="N863" s="3087"/>
      <c r="O863" s="3087"/>
      <c r="P863" s="3087"/>
      <c r="Q863" s="3087"/>
      <c r="R863" s="3087"/>
      <c r="S863" s="3087"/>
      <c r="T863" s="3087"/>
      <c r="U863" s="3087"/>
      <c r="V863" s="3087"/>
      <c r="W863" s="3087"/>
      <c r="X863" s="3087"/>
      <c r="Y863" s="3087"/>
      <c r="Z863" s="3088"/>
    </row>
    <row r="864" spans="1:26">
      <c r="A864" s="3096"/>
      <c r="B864" s="3087"/>
      <c r="C864" s="3087"/>
      <c r="D864" s="3087"/>
      <c r="E864" s="3087"/>
      <c r="F864" s="3087"/>
      <c r="G864" s="3087"/>
      <c r="H864" s="3087"/>
      <c r="I864" s="3087"/>
      <c r="J864" s="3087"/>
      <c r="K864" s="3087"/>
      <c r="L864" s="3087"/>
      <c r="M864" s="3087"/>
      <c r="N864" s="3087"/>
      <c r="O864" s="3087"/>
      <c r="P864" s="3087"/>
      <c r="Q864" s="3087"/>
      <c r="R864" s="3087"/>
      <c r="S864" s="3087"/>
      <c r="T864" s="3087"/>
      <c r="U864" s="3087"/>
      <c r="V864" s="3087"/>
      <c r="W864" s="3087"/>
      <c r="X864" s="3087"/>
      <c r="Y864" s="3087"/>
      <c r="Z864" s="3088"/>
    </row>
    <row r="865" spans="1:26">
      <c r="A865" s="3096"/>
      <c r="B865" s="3087"/>
      <c r="C865" s="3087"/>
      <c r="D865" s="3087"/>
      <c r="E865" s="3087"/>
      <c r="F865" s="3087"/>
      <c r="G865" s="3087"/>
      <c r="H865" s="3087"/>
      <c r="I865" s="3087"/>
      <c r="J865" s="3087"/>
      <c r="K865" s="3087"/>
      <c r="L865" s="3087"/>
      <c r="M865" s="3087"/>
      <c r="N865" s="3087"/>
      <c r="O865" s="3087"/>
      <c r="P865" s="3087"/>
      <c r="Q865" s="3087"/>
      <c r="R865" s="3087"/>
      <c r="S865" s="3087"/>
      <c r="T865" s="3087"/>
      <c r="U865" s="3087"/>
      <c r="V865" s="3087"/>
      <c r="W865" s="3087"/>
      <c r="X865" s="3087"/>
      <c r="Y865" s="3087"/>
      <c r="Z865" s="3088"/>
    </row>
    <row r="866" spans="1:26">
      <c r="A866" s="3096"/>
      <c r="B866" s="3087"/>
      <c r="C866" s="3087"/>
      <c r="D866" s="3087"/>
      <c r="E866" s="3087"/>
      <c r="F866" s="3087"/>
      <c r="G866" s="3087"/>
      <c r="H866" s="3087"/>
      <c r="I866" s="3087"/>
      <c r="J866" s="3087"/>
      <c r="K866" s="3087"/>
      <c r="L866" s="3087"/>
      <c r="M866" s="3087"/>
      <c r="N866" s="3087"/>
      <c r="O866" s="3087"/>
      <c r="P866" s="3087"/>
      <c r="Q866" s="3087"/>
      <c r="R866" s="3087"/>
      <c r="S866" s="3087"/>
      <c r="T866" s="3087"/>
      <c r="U866" s="3087"/>
      <c r="V866" s="3087"/>
      <c r="W866" s="3087"/>
      <c r="X866" s="3087"/>
      <c r="Y866" s="3087"/>
      <c r="Z866" s="3088"/>
    </row>
    <row r="867" spans="1:26">
      <c r="A867" s="3096"/>
      <c r="B867" s="3087"/>
      <c r="C867" s="3087"/>
      <c r="D867" s="3087"/>
      <c r="E867" s="3087"/>
      <c r="F867" s="3087"/>
      <c r="G867" s="3087"/>
      <c r="H867" s="3087"/>
      <c r="I867" s="3087"/>
      <c r="J867" s="3087"/>
      <c r="K867" s="3087"/>
      <c r="L867" s="3087"/>
      <c r="M867" s="3087"/>
      <c r="N867" s="3087"/>
      <c r="O867" s="3087"/>
      <c r="P867" s="3087"/>
      <c r="Q867" s="3087"/>
      <c r="R867" s="3087"/>
      <c r="S867" s="3087"/>
      <c r="T867" s="3087"/>
      <c r="U867" s="3087"/>
      <c r="V867" s="3087"/>
      <c r="W867" s="3087"/>
      <c r="X867" s="3087"/>
      <c r="Y867" s="3087"/>
      <c r="Z867" s="3088"/>
    </row>
    <row r="868" spans="1:26">
      <c r="A868" s="3096"/>
      <c r="B868" s="3087"/>
      <c r="C868" s="3087"/>
      <c r="D868" s="3087"/>
      <c r="E868" s="3087"/>
      <c r="F868" s="3087"/>
      <c r="G868" s="3087"/>
      <c r="H868" s="3087"/>
      <c r="I868" s="3087"/>
      <c r="J868" s="3087"/>
      <c r="K868" s="3087"/>
      <c r="L868" s="3087"/>
      <c r="M868" s="3087"/>
      <c r="N868" s="3087"/>
      <c r="O868" s="3087"/>
      <c r="P868" s="3087"/>
      <c r="Q868" s="3087"/>
      <c r="R868" s="3087"/>
      <c r="S868" s="3087"/>
      <c r="T868" s="3087"/>
      <c r="U868" s="3087"/>
      <c r="V868" s="3087"/>
      <c r="W868" s="3087"/>
      <c r="X868" s="3087"/>
      <c r="Y868" s="3087"/>
      <c r="Z868" s="3088"/>
    </row>
    <row r="869" spans="1:26">
      <c r="A869" s="3096"/>
      <c r="B869" s="3087"/>
      <c r="C869" s="3087"/>
      <c r="D869" s="3087"/>
      <c r="E869" s="3087"/>
      <c r="F869" s="3087"/>
      <c r="G869" s="3087"/>
      <c r="H869" s="3087"/>
      <c r="I869" s="3087"/>
      <c r="J869" s="3087"/>
      <c r="K869" s="3087"/>
      <c r="L869" s="3087"/>
      <c r="M869" s="3087"/>
      <c r="N869" s="3087"/>
      <c r="O869" s="3087"/>
      <c r="P869" s="3087"/>
      <c r="Q869" s="3087"/>
      <c r="R869" s="3087"/>
      <c r="S869" s="3087"/>
      <c r="T869" s="3087"/>
      <c r="U869" s="3087"/>
      <c r="V869" s="3087"/>
      <c r="W869" s="3087"/>
      <c r="X869" s="3087"/>
      <c r="Y869" s="3087"/>
      <c r="Z869" s="3088"/>
    </row>
    <row r="870" spans="1:26">
      <c r="A870" s="3096"/>
      <c r="B870" s="3087"/>
      <c r="C870" s="3087"/>
      <c r="D870" s="3087"/>
      <c r="E870" s="3087"/>
      <c r="F870" s="3087"/>
      <c r="G870" s="3087"/>
      <c r="H870" s="3087"/>
      <c r="I870" s="3087"/>
      <c r="J870" s="3087"/>
      <c r="K870" s="3087"/>
      <c r="L870" s="3087"/>
      <c r="M870" s="3087"/>
      <c r="N870" s="3087"/>
      <c r="O870" s="3087"/>
      <c r="P870" s="3087"/>
      <c r="Q870" s="3087"/>
      <c r="R870" s="3087"/>
      <c r="S870" s="3087"/>
      <c r="T870" s="3087"/>
      <c r="U870" s="3087"/>
      <c r="V870" s="3087"/>
      <c r="W870" s="3087"/>
      <c r="X870" s="3087"/>
      <c r="Y870" s="3087"/>
      <c r="Z870" s="3088"/>
    </row>
    <row r="871" spans="1:26">
      <c r="A871" s="3096"/>
      <c r="B871" s="3087"/>
      <c r="C871" s="3087"/>
      <c r="D871" s="3087"/>
      <c r="E871" s="3087"/>
      <c r="F871" s="3087"/>
      <c r="G871" s="3087"/>
      <c r="H871" s="3087"/>
      <c r="I871" s="3087"/>
      <c r="J871" s="3087"/>
      <c r="K871" s="3087"/>
      <c r="L871" s="3087"/>
      <c r="M871" s="3087"/>
      <c r="N871" s="3087"/>
      <c r="O871" s="3087"/>
      <c r="P871" s="3087"/>
      <c r="Q871" s="3087"/>
      <c r="R871" s="3087"/>
      <c r="S871" s="3087"/>
      <c r="T871" s="3087"/>
      <c r="U871" s="3087"/>
      <c r="V871" s="3087"/>
      <c r="W871" s="3087"/>
      <c r="X871" s="3087"/>
      <c r="Y871" s="3087"/>
      <c r="Z871" s="3088"/>
    </row>
    <row r="872" spans="1:26">
      <c r="A872" s="3096"/>
      <c r="B872" s="3087"/>
      <c r="C872" s="3087"/>
      <c r="D872" s="3087"/>
      <c r="E872" s="3087"/>
      <c r="F872" s="3087"/>
      <c r="G872" s="3087"/>
      <c r="H872" s="3087"/>
      <c r="I872" s="3087"/>
      <c r="J872" s="3087"/>
      <c r="K872" s="3087"/>
      <c r="L872" s="3087"/>
      <c r="M872" s="3087"/>
      <c r="N872" s="3087"/>
      <c r="O872" s="3087"/>
      <c r="P872" s="3087"/>
      <c r="Q872" s="3087"/>
      <c r="R872" s="3087"/>
      <c r="S872" s="3087"/>
      <c r="T872" s="3087"/>
      <c r="U872" s="3087"/>
      <c r="V872" s="3087"/>
      <c r="W872" s="3087"/>
      <c r="X872" s="3087"/>
      <c r="Y872" s="3087"/>
      <c r="Z872" s="3088"/>
    </row>
    <row r="873" spans="1:26">
      <c r="A873" s="3096"/>
      <c r="B873" s="3087"/>
      <c r="C873" s="3087"/>
      <c r="D873" s="3087"/>
      <c r="E873" s="3087"/>
      <c r="F873" s="3087"/>
      <c r="G873" s="3087"/>
      <c r="H873" s="3087"/>
      <c r="I873" s="3087"/>
      <c r="J873" s="3087"/>
      <c r="K873" s="3087"/>
      <c r="L873" s="3087"/>
      <c r="M873" s="3087"/>
      <c r="N873" s="3087"/>
      <c r="O873" s="3087"/>
      <c r="P873" s="3087"/>
      <c r="Q873" s="3087"/>
      <c r="R873" s="3087"/>
      <c r="S873" s="3087"/>
      <c r="T873" s="3087"/>
      <c r="U873" s="3087"/>
      <c r="V873" s="3087"/>
      <c r="W873" s="3087"/>
      <c r="X873" s="3087"/>
      <c r="Y873" s="3087"/>
      <c r="Z873" s="3088"/>
    </row>
    <row r="874" spans="1:26">
      <c r="A874" s="3096"/>
      <c r="B874" s="3087"/>
      <c r="C874" s="3087"/>
      <c r="D874" s="3087"/>
      <c r="E874" s="3087"/>
      <c r="F874" s="3087"/>
      <c r="G874" s="3087"/>
      <c r="H874" s="3087"/>
      <c r="I874" s="3087"/>
      <c r="J874" s="3087"/>
      <c r="K874" s="3087"/>
      <c r="L874" s="3087"/>
      <c r="M874" s="3087"/>
      <c r="N874" s="3087"/>
      <c r="O874" s="3087"/>
      <c r="P874" s="3087"/>
      <c r="Q874" s="3087"/>
      <c r="R874" s="3087"/>
      <c r="S874" s="3087"/>
      <c r="T874" s="3087"/>
      <c r="U874" s="3087"/>
      <c r="V874" s="3087"/>
      <c r="W874" s="3087"/>
      <c r="X874" s="3087"/>
      <c r="Y874" s="3087"/>
      <c r="Z874" s="3088"/>
    </row>
    <row r="875" spans="1:26">
      <c r="A875" s="3096"/>
      <c r="B875" s="3087"/>
      <c r="C875" s="3087"/>
      <c r="D875" s="3087"/>
      <c r="E875" s="3087"/>
      <c r="F875" s="3087"/>
      <c r="G875" s="3087"/>
      <c r="H875" s="3087"/>
      <c r="I875" s="3087"/>
      <c r="J875" s="3087"/>
      <c r="K875" s="3087"/>
      <c r="L875" s="3087"/>
      <c r="M875" s="3087"/>
      <c r="N875" s="3087"/>
      <c r="O875" s="3087"/>
      <c r="P875" s="3087"/>
      <c r="Q875" s="3087"/>
      <c r="R875" s="3087"/>
      <c r="S875" s="3087"/>
      <c r="T875" s="3087"/>
      <c r="U875" s="3087"/>
      <c r="V875" s="3087"/>
      <c r="W875" s="3087"/>
      <c r="X875" s="3087"/>
      <c r="Y875" s="3087"/>
      <c r="Z875" s="3088"/>
    </row>
    <row r="876" spans="1:26">
      <c r="A876" s="3096"/>
      <c r="B876" s="3087"/>
      <c r="C876" s="3087"/>
      <c r="D876" s="3087"/>
      <c r="E876" s="3087"/>
      <c r="F876" s="3087"/>
      <c r="G876" s="3087"/>
      <c r="H876" s="3087"/>
      <c r="I876" s="3087"/>
      <c r="J876" s="3087"/>
      <c r="K876" s="3087"/>
      <c r="L876" s="3087"/>
      <c r="M876" s="3087"/>
      <c r="N876" s="3087"/>
      <c r="O876" s="3087"/>
      <c r="P876" s="3087"/>
      <c r="Q876" s="3087"/>
      <c r="R876" s="3087"/>
      <c r="S876" s="3087"/>
      <c r="T876" s="3087"/>
      <c r="U876" s="3087"/>
      <c r="V876" s="3087"/>
      <c r="W876" s="3087"/>
      <c r="X876" s="3087"/>
      <c r="Y876" s="3087"/>
      <c r="Z876" s="3088"/>
    </row>
    <row r="877" spans="1:26">
      <c r="A877" s="3096"/>
      <c r="B877" s="3087"/>
      <c r="C877" s="3087"/>
      <c r="D877" s="3087"/>
      <c r="E877" s="3087"/>
      <c r="F877" s="3087"/>
      <c r="G877" s="3087"/>
      <c r="H877" s="3087"/>
      <c r="I877" s="3087"/>
      <c r="J877" s="3087"/>
      <c r="K877" s="3087"/>
      <c r="L877" s="3087"/>
      <c r="M877" s="3087"/>
      <c r="N877" s="3087"/>
      <c r="O877" s="3087"/>
      <c r="P877" s="3087"/>
      <c r="Q877" s="3087"/>
      <c r="R877" s="3087"/>
      <c r="S877" s="3087"/>
      <c r="T877" s="3087"/>
      <c r="U877" s="3087"/>
      <c r="V877" s="3087"/>
      <c r="W877" s="3087"/>
      <c r="X877" s="3087"/>
      <c r="Y877" s="3087"/>
      <c r="Z877" s="3088"/>
    </row>
    <row r="878" spans="1:26">
      <c r="A878" s="3096"/>
      <c r="B878" s="3087"/>
      <c r="C878" s="3087"/>
      <c r="D878" s="3087"/>
      <c r="E878" s="3087"/>
      <c r="F878" s="3087"/>
      <c r="G878" s="3087"/>
      <c r="H878" s="3087"/>
      <c r="I878" s="3087"/>
      <c r="J878" s="3087"/>
      <c r="K878" s="3087"/>
      <c r="L878" s="3087"/>
      <c r="M878" s="3087"/>
      <c r="N878" s="3087"/>
      <c r="O878" s="3087"/>
      <c r="P878" s="3087"/>
      <c r="Q878" s="3087"/>
      <c r="R878" s="3087"/>
      <c r="S878" s="3087"/>
      <c r="T878" s="3087"/>
      <c r="U878" s="3087"/>
      <c r="V878" s="3087"/>
      <c r="W878" s="3087"/>
      <c r="X878" s="3087"/>
      <c r="Y878" s="3087"/>
      <c r="Z878" s="3088"/>
    </row>
    <row r="879" spans="1:26">
      <c r="A879" s="3096"/>
      <c r="B879" s="3087"/>
      <c r="C879" s="3087"/>
      <c r="D879" s="3087"/>
      <c r="E879" s="3087"/>
      <c r="F879" s="3087"/>
      <c r="G879" s="3087"/>
      <c r="H879" s="3087"/>
      <c r="I879" s="3087"/>
      <c r="J879" s="3087"/>
      <c r="K879" s="3087"/>
      <c r="L879" s="3087"/>
      <c r="M879" s="3087"/>
      <c r="N879" s="3087"/>
      <c r="O879" s="3087"/>
      <c r="P879" s="3087"/>
      <c r="Q879" s="3087"/>
      <c r="R879" s="3087"/>
      <c r="S879" s="3087"/>
      <c r="T879" s="3087"/>
      <c r="U879" s="3087"/>
      <c r="V879" s="3087"/>
      <c r="W879" s="3087"/>
      <c r="X879" s="3087"/>
      <c r="Y879" s="3087"/>
      <c r="Z879" s="3088"/>
    </row>
    <row r="880" spans="1:26">
      <c r="A880" s="3096"/>
      <c r="B880" s="3087"/>
      <c r="C880" s="3087"/>
      <c r="D880" s="3087"/>
      <c r="E880" s="3087"/>
      <c r="F880" s="3087"/>
      <c r="G880" s="3087"/>
      <c r="H880" s="3087"/>
      <c r="I880" s="3087"/>
      <c r="J880" s="3087"/>
      <c r="K880" s="3087"/>
      <c r="L880" s="3087"/>
      <c r="M880" s="3087"/>
      <c r="N880" s="3087"/>
      <c r="O880" s="3087"/>
      <c r="P880" s="3087"/>
      <c r="Q880" s="3087"/>
      <c r="R880" s="3087"/>
      <c r="S880" s="3087"/>
      <c r="T880" s="3087"/>
      <c r="U880" s="3087"/>
      <c r="V880" s="3087"/>
      <c r="W880" s="3087"/>
      <c r="X880" s="3087"/>
      <c r="Y880" s="3087"/>
      <c r="Z880" s="3088"/>
    </row>
    <row r="881" spans="1:26">
      <c r="A881" s="3096"/>
      <c r="B881" s="3087"/>
      <c r="C881" s="3087"/>
      <c r="D881" s="3087"/>
      <c r="E881" s="3087"/>
      <c r="F881" s="3087"/>
      <c r="G881" s="3087"/>
      <c r="H881" s="3087"/>
      <c r="I881" s="3087"/>
      <c r="J881" s="3087"/>
      <c r="K881" s="3087"/>
      <c r="L881" s="3087"/>
      <c r="M881" s="3087"/>
      <c r="N881" s="3087"/>
      <c r="O881" s="3087"/>
      <c r="P881" s="3087"/>
      <c r="Q881" s="3087"/>
      <c r="R881" s="3087"/>
      <c r="S881" s="3087"/>
      <c r="T881" s="3087"/>
      <c r="U881" s="3087"/>
      <c r="V881" s="3087"/>
      <c r="W881" s="3087"/>
      <c r="X881" s="3087"/>
      <c r="Y881" s="3087"/>
      <c r="Z881" s="3088"/>
    </row>
    <row r="882" spans="1:26">
      <c r="A882" s="3096"/>
      <c r="B882" s="3087"/>
      <c r="C882" s="3087"/>
      <c r="D882" s="3087"/>
      <c r="E882" s="3087"/>
      <c r="F882" s="3087"/>
      <c r="G882" s="3087"/>
      <c r="H882" s="3087"/>
      <c r="I882" s="3087"/>
      <c r="J882" s="3087"/>
      <c r="K882" s="3087"/>
      <c r="L882" s="3087"/>
      <c r="M882" s="3087"/>
      <c r="N882" s="3087"/>
      <c r="O882" s="3087"/>
      <c r="P882" s="3087"/>
      <c r="Q882" s="3087"/>
      <c r="R882" s="3087"/>
      <c r="S882" s="3087"/>
      <c r="T882" s="3087"/>
      <c r="U882" s="3087"/>
      <c r="V882" s="3087"/>
      <c r="W882" s="3087"/>
      <c r="X882" s="3087"/>
      <c r="Y882" s="3087"/>
      <c r="Z882" s="3088"/>
    </row>
    <row r="883" spans="1:26">
      <c r="A883" s="3096"/>
      <c r="B883" s="3087"/>
      <c r="C883" s="3087"/>
      <c r="D883" s="3087"/>
      <c r="E883" s="3087"/>
      <c r="F883" s="3087"/>
      <c r="G883" s="3087"/>
      <c r="H883" s="3087"/>
      <c r="I883" s="3087"/>
      <c r="J883" s="3087"/>
      <c r="K883" s="3087"/>
      <c r="L883" s="3087"/>
      <c r="M883" s="3087"/>
      <c r="N883" s="3087"/>
      <c r="O883" s="3087"/>
      <c r="P883" s="3087"/>
      <c r="Q883" s="3087"/>
      <c r="R883" s="3087"/>
      <c r="S883" s="3087"/>
      <c r="T883" s="3087"/>
      <c r="U883" s="3087"/>
      <c r="V883" s="3087"/>
      <c r="W883" s="3087"/>
      <c r="X883" s="3087"/>
      <c r="Y883" s="3087"/>
      <c r="Z883" s="3088"/>
    </row>
    <row r="884" spans="1:26">
      <c r="A884" s="3096"/>
      <c r="B884" s="3087"/>
      <c r="C884" s="3087"/>
      <c r="D884" s="3087"/>
      <c r="E884" s="3087"/>
      <c r="F884" s="3087"/>
      <c r="G884" s="3087"/>
      <c r="H884" s="3087"/>
      <c r="I884" s="3087"/>
      <c r="J884" s="3087"/>
      <c r="K884" s="3087"/>
      <c r="L884" s="3087"/>
      <c r="M884" s="3087"/>
      <c r="N884" s="3087"/>
      <c r="O884" s="3087"/>
      <c r="P884" s="3087"/>
      <c r="Q884" s="3087"/>
      <c r="R884" s="3087"/>
      <c r="S884" s="3087"/>
      <c r="T884" s="3087"/>
      <c r="U884" s="3087"/>
      <c r="V884" s="3087"/>
      <c r="W884" s="3087"/>
      <c r="X884" s="3087"/>
      <c r="Y884" s="3087"/>
      <c r="Z884" s="3088"/>
    </row>
    <row r="885" spans="1:26">
      <c r="A885" s="3096"/>
      <c r="B885" s="3087"/>
      <c r="C885" s="3087"/>
      <c r="D885" s="3087"/>
      <c r="E885" s="3087"/>
      <c r="F885" s="3087"/>
      <c r="G885" s="3087"/>
      <c r="H885" s="3087"/>
      <c r="I885" s="3087"/>
      <c r="J885" s="3087"/>
      <c r="K885" s="3087"/>
      <c r="L885" s="3087"/>
      <c r="M885" s="3087"/>
      <c r="N885" s="3087"/>
      <c r="O885" s="3087"/>
      <c r="P885" s="3087"/>
      <c r="Q885" s="3087"/>
      <c r="R885" s="3087"/>
      <c r="S885" s="3087"/>
      <c r="T885" s="3087"/>
      <c r="U885" s="3087"/>
      <c r="V885" s="3087"/>
      <c r="W885" s="3087"/>
      <c r="X885" s="3087"/>
      <c r="Y885" s="3087"/>
      <c r="Z885" s="3088"/>
    </row>
    <row r="886" spans="1:26">
      <c r="A886" s="3096"/>
      <c r="B886" s="3087"/>
      <c r="C886" s="3087"/>
      <c r="D886" s="3087"/>
      <c r="E886" s="3087"/>
      <c r="F886" s="3087"/>
      <c r="G886" s="3087"/>
      <c r="H886" s="3087"/>
      <c r="I886" s="3087"/>
      <c r="J886" s="3087"/>
      <c r="K886" s="3087"/>
      <c r="L886" s="3087"/>
      <c r="M886" s="3087"/>
      <c r="N886" s="3087"/>
      <c r="O886" s="3087"/>
      <c r="P886" s="3087"/>
      <c r="Q886" s="3087"/>
      <c r="R886" s="3087"/>
      <c r="S886" s="3087"/>
      <c r="T886" s="3087"/>
      <c r="U886" s="3087"/>
      <c r="V886" s="3087"/>
      <c r="W886" s="3087"/>
      <c r="X886" s="3087"/>
      <c r="Y886" s="3087"/>
      <c r="Z886" s="3088"/>
    </row>
    <row r="887" spans="1:26">
      <c r="A887" s="3096"/>
      <c r="B887" s="3087"/>
      <c r="C887" s="3087"/>
      <c r="D887" s="3087"/>
      <c r="E887" s="3087"/>
      <c r="F887" s="3087"/>
      <c r="G887" s="3087"/>
      <c r="H887" s="3087"/>
      <c r="I887" s="3087"/>
      <c r="J887" s="3087"/>
      <c r="K887" s="3087"/>
      <c r="L887" s="3087"/>
      <c r="M887" s="3087"/>
      <c r="N887" s="3087"/>
      <c r="O887" s="3087"/>
      <c r="P887" s="3087"/>
      <c r="Q887" s="3087"/>
      <c r="R887" s="3087"/>
      <c r="S887" s="3087"/>
      <c r="T887" s="3087"/>
      <c r="U887" s="3087"/>
      <c r="V887" s="3087"/>
      <c r="W887" s="3087"/>
      <c r="X887" s="3087"/>
      <c r="Y887" s="3087"/>
      <c r="Z887" s="3088"/>
    </row>
    <row r="888" spans="1:26">
      <c r="A888" s="3096"/>
      <c r="B888" s="3087"/>
      <c r="C888" s="3087"/>
      <c r="D888" s="3087"/>
      <c r="E888" s="3087"/>
      <c r="F888" s="3087"/>
      <c r="G888" s="3087"/>
      <c r="H888" s="3087"/>
      <c r="I888" s="3087"/>
      <c r="J888" s="3087"/>
      <c r="K888" s="3087"/>
      <c r="L888" s="3087"/>
      <c r="M888" s="3087"/>
      <c r="N888" s="3087"/>
      <c r="O888" s="3087"/>
      <c r="P888" s="3087"/>
      <c r="Q888" s="3087"/>
      <c r="R888" s="3087"/>
      <c r="S888" s="3087"/>
      <c r="T888" s="3087"/>
      <c r="U888" s="3087"/>
      <c r="V888" s="3087"/>
      <c r="W888" s="3087"/>
      <c r="X888" s="3087"/>
      <c r="Y888" s="3087"/>
      <c r="Z888" s="3088"/>
    </row>
    <row r="889" spans="1:26">
      <c r="A889" s="3096"/>
      <c r="B889" s="3087"/>
      <c r="C889" s="3087"/>
      <c r="D889" s="3087"/>
      <c r="E889" s="3087"/>
      <c r="F889" s="3087"/>
      <c r="G889" s="3087"/>
      <c r="H889" s="3087"/>
      <c r="I889" s="3087"/>
      <c r="J889" s="3087"/>
      <c r="K889" s="3087"/>
      <c r="L889" s="3087"/>
      <c r="M889" s="3087"/>
      <c r="N889" s="3087"/>
      <c r="O889" s="3087"/>
      <c r="P889" s="3087"/>
      <c r="Q889" s="3087"/>
      <c r="R889" s="3087"/>
      <c r="S889" s="3087"/>
      <c r="T889" s="3087"/>
      <c r="U889" s="3087"/>
      <c r="V889" s="3087"/>
      <c r="W889" s="3087"/>
      <c r="X889" s="3087"/>
      <c r="Y889" s="3087"/>
      <c r="Z889" s="3088"/>
    </row>
    <row r="890" spans="1:26">
      <c r="A890" s="3096"/>
      <c r="B890" s="3087"/>
      <c r="C890" s="3087"/>
      <c r="D890" s="3087"/>
      <c r="E890" s="3087"/>
      <c r="F890" s="3087"/>
      <c r="G890" s="3087"/>
      <c r="H890" s="3087"/>
      <c r="I890" s="3087"/>
      <c r="J890" s="3087"/>
      <c r="K890" s="3087"/>
      <c r="L890" s="3087"/>
      <c r="M890" s="3087"/>
      <c r="N890" s="3087"/>
      <c r="O890" s="3087"/>
      <c r="P890" s="3087"/>
      <c r="Q890" s="3087"/>
      <c r="R890" s="3087"/>
      <c r="S890" s="3087"/>
      <c r="T890" s="3087"/>
      <c r="U890" s="3087"/>
      <c r="V890" s="3087"/>
      <c r="W890" s="3087"/>
      <c r="X890" s="3087"/>
      <c r="Y890" s="3087"/>
      <c r="Z890" s="3088"/>
    </row>
    <row r="891" spans="1:26">
      <c r="A891" s="3096"/>
      <c r="B891" s="3087"/>
      <c r="C891" s="3087"/>
      <c r="D891" s="3087"/>
      <c r="E891" s="3087"/>
      <c r="F891" s="3087"/>
      <c r="G891" s="3087"/>
      <c r="H891" s="3087"/>
      <c r="I891" s="3087"/>
      <c r="J891" s="3087"/>
      <c r="K891" s="3087"/>
      <c r="L891" s="3087"/>
      <c r="M891" s="3087"/>
      <c r="N891" s="3087"/>
      <c r="O891" s="3087"/>
      <c r="P891" s="3087"/>
      <c r="Q891" s="3087"/>
      <c r="R891" s="3087"/>
      <c r="S891" s="3087"/>
      <c r="T891" s="3087"/>
      <c r="U891" s="3087"/>
      <c r="V891" s="3087"/>
      <c r="W891" s="3087"/>
      <c r="X891" s="3087"/>
      <c r="Y891" s="3087"/>
      <c r="Z891" s="3088"/>
    </row>
    <row r="892" spans="1:26">
      <c r="A892" s="3096"/>
      <c r="B892" s="3087"/>
      <c r="C892" s="3087"/>
      <c r="D892" s="3087"/>
      <c r="E892" s="3087"/>
      <c r="F892" s="3087"/>
      <c r="G892" s="3087"/>
      <c r="H892" s="3087"/>
      <c r="I892" s="3087"/>
      <c r="J892" s="3087"/>
      <c r="K892" s="3087"/>
      <c r="L892" s="3087"/>
      <c r="M892" s="3087"/>
      <c r="N892" s="3087"/>
      <c r="O892" s="3087"/>
      <c r="P892" s="3087"/>
      <c r="Q892" s="3087"/>
      <c r="R892" s="3087"/>
      <c r="S892" s="3087"/>
      <c r="T892" s="3087"/>
      <c r="U892" s="3087"/>
      <c r="V892" s="3087"/>
      <c r="W892" s="3087"/>
      <c r="X892" s="3087"/>
      <c r="Y892" s="3087"/>
      <c r="Z892" s="3088"/>
    </row>
    <row r="893" spans="1:26">
      <c r="A893" s="3096"/>
      <c r="B893" s="3087"/>
      <c r="C893" s="3087"/>
      <c r="D893" s="3087"/>
      <c r="E893" s="3087"/>
      <c r="F893" s="3087"/>
      <c r="G893" s="3087"/>
      <c r="H893" s="3087"/>
      <c r="I893" s="3087"/>
      <c r="J893" s="3087"/>
      <c r="K893" s="3087"/>
      <c r="L893" s="3087"/>
      <c r="M893" s="3087"/>
      <c r="N893" s="3087"/>
      <c r="O893" s="3087"/>
      <c r="P893" s="3087"/>
      <c r="Q893" s="3087"/>
      <c r="R893" s="3087"/>
      <c r="S893" s="3087"/>
      <c r="T893" s="3087"/>
      <c r="U893" s="3087"/>
      <c r="V893" s="3087"/>
      <c r="W893" s="3087"/>
      <c r="X893" s="3087"/>
      <c r="Y893" s="3087"/>
      <c r="Z893" s="3088"/>
    </row>
    <row r="894" spans="1:26">
      <c r="A894" s="3096"/>
      <c r="B894" s="3087"/>
      <c r="C894" s="3087"/>
      <c r="D894" s="3087"/>
      <c r="E894" s="3087"/>
      <c r="F894" s="3087"/>
      <c r="G894" s="3087"/>
      <c r="H894" s="3087"/>
      <c r="I894" s="3087"/>
      <c r="J894" s="3087"/>
      <c r="K894" s="3087"/>
      <c r="L894" s="3087"/>
      <c r="M894" s="3087"/>
      <c r="N894" s="3087"/>
      <c r="O894" s="3087"/>
      <c r="P894" s="3087"/>
      <c r="Q894" s="3087"/>
      <c r="R894" s="3087"/>
      <c r="S894" s="3087"/>
      <c r="T894" s="3087"/>
      <c r="U894" s="3087"/>
      <c r="V894" s="3087"/>
      <c r="W894" s="3087"/>
      <c r="X894" s="3087"/>
      <c r="Y894" s="3087"/>
      <c r="Z894" s="3088"/>
    </row>
    <row r="895" spans="1:26">
      <c r="A895" s="3096"/>
      <c r="B895" s="3087"/>
      <c r="C895" s="3087"/>
      <c r="D895" s="3087"/>
      <c r="E895" s="3087"/>
      <c r="F895" s="3087"/>
      <c r="G895" s="3087"/>
      <c r="H895" s="3087"/>
      <c r="I895" s="3087"/>
      <c r="J895" s="3087"/>
      <c r="K895" s="3087"/>
      <c r="L895" s="3087"/>
      <c r="M895" s="3087"/>
      <c r="N895" s="3087"/>
      <c r="O895" s="3087"/>
      <c r="P895" s="3087"/>
      <c r="Q895" s="3087"/>
      <c r="R895" s="3087"/>
      <c r="S895" s="3087"/>
      <c r="T895" s="3087"/>
      <c r="U895" s="3087"/>
      <c r="V895" s="3087"/>
      <c r="W895" s="3087"/>
      <c r="X895" s="3087"/>
      <c r="Y895" s="3087"/>
      <c r="Z895" s="3088"/>
    </row>
    <row r="896" spans="1:26">
      <c r="A896" s="3096"/>
      <c r="B896" s="3087"/>
      <c r="C896" s="3087"/>
      <c r="D896" s="3087"/>
      <c r="E896" s="3087"/>
      <c r="F896" s="3087"/>
      <c r="G896" s="3087"/>
      <c r="H896" s="3087"/>
      <c r="I896" s="3087"/>
      <c r="J896" s="3087"/>
      <c r="K896" s="3087"/>
      <c r="L896" s="3087"/>
      <c r="M896" s="3087"/>
      <c r="N896" s="3087"/>
      <c r="O896" s="3087"/>
      <c r="P896" s="3087"/>
      <c r="Q896" s="3087"/>
      <c r="R896" s="3087"/>
      <c r="S896" s="3087"/>
      <c r="T896" s="3087"/>
      <c r="U896" s="3087"/>
      <c r="V896" s="3087"/>
      <c r="W896" s="3087"/>
      <c r="X896" s="3087"/>
      <c r="Y896" s="3087"/>
      <c r="Z896" s="3088"/>
    </row>
    <row r="897" spans="1:26">
      <c r="A897" s="3096"/>
      <c r="B897" s="3087"/>
      <c r="C897" s="3087"/>
      <c r="D897" s="3087"/>
      <c r="E897" s="3087"/>
      <c r="F897" s="3087"/>
      <c r="G897" s="3087"/>
      <c r="H897" s="3087"/>
      <c r="I897" s="3087"/>
      <c r="J897" s="3087"/>
      <c r="K897" s="3087"/>
      <c r="L897" s="3087"/>
      <c r="M897" s="3087"/>
      <c r="N897" s="3087"/>
      <c r="O897" s="3087"/>
      <c r="P897" s="3087"/>
      <c r="Q897" s="3087"/>
      <c r="R897" s="3087"/>
      <c r="S897" s="3087"/>
      <c r="T897" s="3087"/>
      <c r="U897" s="3087"/>
      <c r="V897" s="3087"/>
      <c r="W897" s="3087"/>
      <c r="X897" s="3087"/>
      <c r="Y897" s="3087"/>
      <c r="Z897" s="3088"/>
    </row>
    <row r="898" spans="1:26">
      <c r="A898" s="3096"/>
      <c r="B898" s="3087"/>
      <c r="C898" s="3087"/>
      <c r="D898" s="3087"/>
      <c r="E898" s="3087"/>
      <c r="F898" s="3087"/>
      <c r="G898" s="3087"/>
      <c r="H898" s="3087"/>
      <c r="I898" s="3087"/>
      <c r="J898" s="3087"/>
      <c r="K898" s="3087"/>
      <c r="L898" s="3087"/>
      <c r="M898" s="3087"/>
      <c r="N898" s="3087"/>
      <c r="O898" s="3087"/>
      <c r="P898" s="3087"/>
      <c r="Q898" s="3087"/>
      <c r="R898" s="3087"/>
      <c r="S898" s="3087"/>
      <c r="T898" s="3087"/>
      <c r="U898" s="3087"/>
      <c r="V898" s="3087"/>
      <c r="W898" s="3087"/>
      <c r="X898" s="3087"/>
      <c r="Y898" s="3087"/>
      <c r="Z898" s="3088"/>
    </row>
    <row r="899" spans="1:26">
      <c r="A899" s="3096"/>
      <c r="B899" s="3087"/>
      <c r="C899" s="3087"/>
      <c r="D899" s="3087"/>
      <c r="E899" s="3087"/>
      <c r="F899" s="3087"/>
      <c r="G899" s="3087"/>
      <c r="H899" s="3087"/>
      <c r="I899" s="3087"/>
      <c r="J899" s="3087"/>
      <c r="K899" s="3087"/>
      <c r="L899" s="3087"/>
      <c r="M899" s="3087"/>
      <c r="N899" s="3087"/>
      <c r="O899" s="3087"/>
      <c r="P899" s="3087"/>
      <c r="Q899" s="3087"/>
      <c r="R899" s="3087"/>
      <c r="S899" s="3087"/>
      <c r="T899" s="3087"/>
      <c r="U899" s="3087"/>
      <c r="V899" s="3087"/>
      <c r="W899" s="3087"/>
      <c r="X899" s="3087"/>
      <c r="Y899" s="3087"/>
      <c r="Z899" s="3088"/>
    </row>
    <row r="900" spans="1:26">
      <c r="A900" s="3096"/>
      <c r="B900" s="3087"/>
      <c r="C900" s="3087"/>
      <c r="D900" s="3087"/>
      <c r="E900" s="3087"/>
      <c r="F900" s="3087"/>
      <c r="G900" s="3087"/>
      <c r="H900" s="3087"/>
      <c r="I900" s="3087"/>
      <c r="J900" s="3087"/>
      <c r="K900" s="3087"/>
      <c r="L900" s="3087"/>
      <c r="M900" s="3087"/>
      <c r="N900" s="3087"/>
      <c r="O900" s="3087"/>
      <c r="P900" s="3087"/>
      <c r="Q900" s="3087"/>
      <c r="R900" s="3087"/>
      <c r="S900" s="3087"/>
      <c r="T900" s="3087"/>
      <c r="U900" s="3087"/>
      <c r="V900" s="3087"/>
      <c r="W900" s="3087"/>
      <c r="X900" s="3087"/>
      <c r="Y900" s="3087"/>
      <c r="Z900" s="3088"/>
    </row>
    <row r="901" spans="1:26">
      <c r="A901" s="3096"/>
      <c r="B901" s="3087"/>
      <c r="C901" s="3087"/>
      <c r="D901" s="3087"/>
      <c r="E901" s="3087"/>
      <c r="F901" s="3087"/>
      <c r="G901" s="3087"/>
      <c r="H901" s="3087"/>
      <c r="I901" s="3087"/>
      <c r="J901" s="3087"/>
      <c r="K901" s="3087"/>
      <c r="L901" s="3087"/>
      <c r="M901" s="3087"/>
      <c r="N901" s="3087"/>
      <c r="O901" s="3087"/>
      <c r="P901" s="3087"/>
      <c r="Q901" s="3087"/>
      <c r="R901" s="3087"/>
      <c r="S901" s="3087"/>
      <c r="T901" s="3087"/>
      <c r="U901" s="3087"/>
      <c r="V901" s="3087"/>
      <c r="W901" s="3087"/>
      <c r="X901" s="3087"/>
      <c r="Y901" s="3087"/>
      <c r="Z901" s="3088"/>
    </row>
    <row r="902" spans="1:26">
      <c r="A902" s="3096"/>
      <c r="B902" s="3087"/>
      <c r="C902" s="3087"/>
      <c r="D902" s="3087"/>
      <c r="E902" s="3087"/>
      <c r="F902" s="3087"/>
      <c r="G902" s="3087"/>
      <c r="H902" s="3087"/>
      <c r="I902" s="3087"/>
      <c r="J902" s="3087"/>
      <c r="K902" s="3087"/>
      <c r="L902" s="3087"/>
      <c r="M902" s="3087"/>
      <c r="N902" s="3087"/>
      <c r="O902" s="3087"/>
      <c r="P902" s="3087"/>
      <c r="Q902" s="3087"/>
      <c r="R902" s="3087"/>
      <c r="S902" s="3087"/>
      <c r="T902" s="3087"/>
      <c r="U902" s="3087"/>
      <c r="V902" s="3087"/>
      <c r="W902" s="3087"/>
      <c r="X902" s="3087"/>
      <c r="Y902" s="3087"/>
      <c r="Z902" s="3088"/>
    </row>
    <row r="903" spans="1:26">
      <c r="A903" s="3096"/>
      <c r="B903" s="3087"/>
      <c r="C903" s="3087"/>
      <c r="D903" s="3087"/>
      <c r="E903" s="3087"/>
      <c r="F903" s="3087"/>
      <c r="G903" s="3087"/>
      <c r="H903" s="3087"/>
      <c r="I903" s="3087"/>
      <c r="J903" s="3087"/>
      <c r="K903" s="3087"/>
      <c r="L903" s="3087"/>
      <c r="M903" s="3087"/>
      <c r="N903" s="3087"/>
      <c r="O903" s="3087"/>
      <c r="P903" s="3087"/>
      <c r="Q903" s="3087"/>
      <c r="R903" s="3087"/>
      <c r="S903" s="3087"/>
      <c r="T903" s="3087"/>
      <c r="U903" s="3087"/>
      <c r="V903" s="3087"/>
      <c r="W903" s="3087"/>
      <c r="X903" s="3087"/>
      <c r="Y903" s="3087"/>
      <c r="Z903" s="3088"/>
    </row>
    <row r="904" spans="1:26">
      <c r="A904" s="3096"/>
      <c r="B904" s="3087"/>
      <c r="C904" s="3087"/>
      <c r="D904" s="3087"/>
      <c r="E904" s="3087"/>
      <c r="F904" s="3087"/>
      <c r="G904" s="3087"/>
      <c r="H904" s="3087"/>
      <c r="I904" s="3087"/>
      <c r="J904" s="3087"/>
      <c r="K904" s="3087"/>
      <c r="L904" s="3087"/>
      <c r="M904" s="3087"/>
      <c r="N904" s="3087"/>
      <c r="O904" s="3087"/>
      <c r="P904" s="3087"/>
      <c r="Q904" s="3087"/>
      <c r="R904" s="3087"/>
      <c r="S904" s="3087"/>
      <c r="T904" s="3087"/>
      <c r="U904" s="3087"/>
      <c r="V904" s="3087"/>
      <c r="W904" s="3087"/>
      <c r="X904" s="3087"/>
      <c r="Y904" s="3087"/>
      <c r="Z904" s="3088"/>
    </row>
    <row r="905" spans="1:26">
      <c r="A905" s="3096"/>
      <c r="B905" s="3087"/>
      <c r="C905" s="3087"/>
      <c r="D905" s="3087"/>
      <c r="E905" s="3087"/>
      <c r="F905" s="3087"/>
      <c r="G905" s="3087"/>
      <c r="H905" s="3087"/>
      <c r="I905" s="3087"/>
      <c r="J905" s="3087"/>
      <c r="K905" s="3087"/>
      <c r="L905" s="3087"/>
      <c r="M905" s="3087"/>
      <c r="N905" s="3087"/>
      <c r="O905" s="3087"/>
      <c r="P905" s="3087"/>
      <c r="Q905" s="3087"/>
      <c r="R905" s="3087"/>
      <c r="S905" s="3087"/>
      <c r="T905" s="3087"/>
      <c r="U905" s="3087"/>
      <c r="V905" s="3087"/>
      <c r="W905" s="3087"/>
      <c r="X905" s="3087"/>
      <c r="Y905" s="3087"/>
      <c r="Z905" s="3088"/>
    </row>
    <row r="906" spans="1:26">
      <c r="A906" s="3096"/>
      <c r="B906" s="3087"/>
      <c r="C906" s="3087"/>
      <c r="D906" s="3087"/>
      <c r="E906" s="3087"/>
      <c r="F906" s="3087"/>
      <c r="G906" s="3087"/>
      <c r="H906" s="3087"/>
      <c r="I906" s="3087"/>
      <c r="J906" s="3087"/>
      <c r="K906" s="3087"/>
      <c r="L906" s="3087"/>
      <c r="M906" s="3087"/>
      <c r="N906" s="3087"/>
      <c r="O906" s="3087"/>
      <c r="P906" s="3087"/>
      <c r="Q906" s="3087"/>
      <c r="R906" s="3087"/>
      <c r="S906" s="3087"/>
      <c r="T906" s="3087"/>
      <c r="U906" s="3087"/>
      <c r="V906" s="3087"/>
      <c r="W906" s="3087"/>
      <c r="X906" s="3087"/>
      <c r="Y906" s="3087"/>
      <c r="Z906" s="3088"/>
    </row>
    <row r="907" spans="1:26">
      <c r="A907" s="3096"/>
      <c r="B907" s="3087"/>
      <c r="C907" s="3087"/>
      <c r="D907" s="3087"/>
      <c r="E907" s="3087"/>
      <c r="F907" s="3087"/>
      <c r="G907" s="3087"/>
      <c r="H907" s="3087"/>
      <c r="I907" s="3087"/>
      <c r="J907" s="3087"/>
      <c r="K907" s="3087"/>
      <c r="L907" s="3087"/>
      <c r="M907" s="3087"/>
      <c r="N907" s="3087"/>
      <c r="O907" s="3087"/>
      <c r="P907" s="3087"/>
      <c r="Q907" s="3087"/>
      <c r="R907" s="3087"/>
      <c r="S907" s="3087"/>
      <c r="T907" s="3087"/>
      <c r="U907" s="3087"/>
      <c r="V907" s="3087"/>
      <c r="W907" s="3087"/>
      <c r="X907" s="3087"/>
      <c r="Y907" s="3087"/>
      <c r="Z907" s="3088"/>
    </row>
    <row r="908" spans="1:26">
      <c r="A908" s="3096"/>
      <c r="B908" s="3087"/>
      <c r="C908" s="3087"/>
      <c r="D908" s="3087"/>
      <c r="E908" s="3087"/>
      <c r="F908" s="3087"/>
      <c r="G908" s="3087"/>
      <c r="H908" s="3087"/>
      <c r="I908" s="3087"/>
      <c r="J908" s="3087"/>
      <c r="K908" s="3087"/>
      <c r="L908" s="3087"/>
      <c r="M908" s="3087"/>
      <c r="N908" s="3087"/>
      <c r="O908" s="3087"/>
      <c r="P908" s="3087"/>
      <c r="Q908" s="3087"/>
      <c r="R908" s="3087"/>
      <c r="S908" s="3087"/>
      <c r="T908" s="3087"/>
      <c r="U908" s="3087"/>
      <c r="V908" s="3087"/>
      <c r="W908" s="3087"/>
      <c r="X908" s="3087"/>
      <c r="Y908" s="3087"/>
      <c r="Z908" s="3088"/>
    </row>
    <row r="909" spans="1:26">
      <c r="A909" s="3096"/>
      <c r="B909" s="3087"/>
      <c r="C909" s="3087"/>
      <c r="D909" s="3087"/>
      <c r="E909" s="3087"/>
      <c r="F909" s="3087"/>
      <c r="G909" s="3087"/>
      <c r="H909" s="3087"/>
      <c r="I909" s="3087"/>
      <c r="J909" s="3087"/>
      <c r="K909" s="3087"/>
      <c r="L909" s="3087"/>
      <c r="M909" s="3087"/>
      <c r="N909" s="3087"/>
      <c r="O909" s="3087"/>
      <c r="P909" s="3087"/>
      <c r="Q909" s="3087"/>
      <c r="R909" s="3087"/>
      <c r="S909" s="3087"/>
      <c r="T909" s="3087"/>
      <c r="U909" s="3087"/>
      <c r="V909" s="3087"/>
      <c r="W909" s="3087"/>
      <c r="X909" s="3087"/>
      <c r="Y909" s="3087"/>
      <c r="Z909" s="3088"/>
    </row>
    <row r="910" spans="1:26">
      <c r="A910" s="3096"/>
      <c r="B910" s="3087"/>
      <c r="C910" s="3087"/>
      <c r="D910" s="3087"/>
      <c r="E910" s="3087"/>
      <c r="F910" s="3087"/>
      <c r="G910" s="3087"/>
      <c r="H910" s="3087"/>
      <c r="I910" s="3087"/>
      <c r="J910" s="3087"/>
      <c r="K910" s="3087"/>
      <c r="L910" s="3087"/>
      <c r="M910" s="3087"/>
      <c r="N910" s="3087"/>
      <c r="O910" s="3087"/>
      <c r="P910" s="3087"/>
      <c r="Q910" s="3087"/>
      <c r="R910" s="3087"/>
      <c r="S910" s="3087"/>
      <c r="T910" s="3087"/>
      <c r="U910" s="3087"/>
      <c r="V910" s="3087"/>
      <c r="W910" s="3087"/>
      <c r="X910" s="3087"/>
      <c r="Y910" s="3087"/>
      <c r="Z910" s="3088"/>
    </row>
    <row r="911" spans="1:26">
      <c r="A911" s="3096"/>
      <c r="B911" s="3087"/>
      <c r="C911" s="3087"/>
      <c r="D911" s="3087"/>
      <c r="E911" s="3087"/>
      <c r="F911" s="3087"/>
      <c r="G911" s="3087"/>
      <c r="H911" s="3087"/>
      <c r="I911" s="3087"/>
      <c r="J911" s="3087"/>
      <c r="K911" s="3087"/>
      <c r="L911" s="3087"/>
      <c r="M911" s="3087"/>
      <c r="N911" s="3087"/>
      <c r="O911" s="3087"/>
      <c r="P911" s="3087"/>
      <c r="Q911" s="3087"/>
      <c r="R911" s="3087"/>
      <c r="S911" s="3087"/>
      <c r="T911" s="3087"/>
      <c r="U911" s="3087"/>
      <c r="V911" s="3087"/>
      <c r="W911" s="3087"/>
      <c r="X911" s="3087"/>
      <c r="Y911" s="3087"/>
      <c r="Z911" s="3088"/>
    </row>
    <row r="912" spans="1:26">
      <c r="A912" s="3096"/>
      <c r="B912" s="3087"/>
      <c r="C912" s="3087"/>
      <c r="D912" s="3087"/>
      <c r="E912" s="3087"/>
      <c r="F912" s="3087"/>
      <c r="G912" s="3087"/>
      <c r="H912" s="3087"/>
      <c r="I912" s="3087"/>
      <c r="J912" s="3087"/>
      <c r="K912" s="3087"/>
      <c r="L912" s="3087"/>
      <c r="M912" s="3087"/>
      <c r="N912" s="3087"/>
      <c r="O912" s="3087"/>
      <c r="P912" s="3087"/>
      <c r="Q912" s="3087"/>
      <c r="R912" s="3087"/>
      <c r="S912" s="3087"/>
      <c r="T912" s="3087"/>
      <c r="U912" s="3087"/>
      <c r="V912" s="3087"/>
      <c r="W912" s="3087"/>
      <c r="X912" s="3087"/>
      <c r="Y912" s="3087"/>
      <c r="Z912" s="3088"/>
    </row>
    <row r="913" spans="1:26">
      <c r="A913" s="3096"/>
      <c r="B913" s="3087"/>
      <c r="C913" s="3087"/>
      <c r="D913" s="3087"/>
      <c r="E913" s="3087"/>
      <c r="F913" s="3087"/>
      <c r="G913" s="3087"/>
      <c r="H913" s="3087"/>
      <c r="I913" s="3087"/>
      <c r="J913" s="3087"/>
      <c r="K913" s="3087"/>
      <c r="L913" s="3087"/>
      <c r="M913" s="3087"/>
      <c r="N913" s="3087"/>
      <c r="O913" s="3087"/>
      <c r="P913" s="3087"/>
      <c r="Q913" s="3087"/>
      <c r="R913" s="3087"/>
      <c r="S913" s="3087"/>
      <c r="T913" s="3087"/>
      <c r="U913" s="3087"/>
      <c r="V913" s="3087"/>
      <c r="W913" s="3087"/>
      <c r="X913" s="3087"/>
      <c r="Y913" s="3087"/>
      <c r="Z913" s="3088"/>
    </row>
    <row r="914" spans="1:26">
      <c r="A914" s="3096"/>
      <c r="B914" s="3087"/>
      <c r="C914" s="3087"/>
      <c r="D914" s="3087"/>
      <c r="E914" s="3087"/>
      <c r="F914" s="3087"/>
      <c r="G914" s="3087"/>
      <c r="H914" s="3087"/>
      <c r="I914" s="3087"/>
      <c r="J914" s="3087"/>
      <c r="K914" s="3087"/>
      <c r="L914" s="3087"/>
      <c r="M914" s="3087"/>
      <c r="N914" s="3087"/>
      <c r="O914" s="3087"/>
      <c r="P914" s="3087"/>
      <c r="Q914" s="3087"/>
      <c r="R914" s="3087"/>
      <c r="S914" s="3087"/>
      <c r="T914" s="3087"/>
      <c r="U914" s="3087"/>
      <c r="V914" s="3087"/>
      <c r="W914" s="3087"/>
      <c r="X914" s="3087"/>
      <c r="Y914" s="3087"/>
      <c r="Z914" s="3088"/>
    </row>
    <row r="915" spans="1:26">
      <c r="A915" s="3096"/>
      <c r="B915" s="3087"/>
      <c r="C915" s="3087"/>
      <c r="D915" s="3087"/>
      <c r="E915" s="3087"/>
      <c r="F915" s="3087"/>
      <c r="G915" s="3087"/>
      <c r="H915" s="3087"/>
      <c r="I915" s="3087"/>
      <c r="J915" s="3087"/>
      <c r="K915" s="3087"/>
      <c r="L915" s="3087"/>
      <c r="M915" s="3087"/>
      <c r="N915" s="3087"/>
      <c r="O915" s="3087"/>
      <c r="P915" s="3087"/>
      <c r="Q915" s="3087"/>
      <c r="R915" s="3087"/>
      <c r="S915" s="3087"/>
      <c r="T915" s="3087"/>
      <c r="U915" s="3087"/>
      <c r="V915" s="3087"/>
      <c r="W915" s="3087"/>
      <c r="X915" s="3087"/>
      <c r="Y915" s="3087"/>
      <c r="Z915" s="3088"/>
    </row>
    <row r="916" spans="1:26">
      <c r="A916" s="3096"/>
      <c r="B916" s="3087"/>
      <c r="C916" s="3087"/>
      <c r="D916" s="3087"/>
      <c r="E916" s="3087"/>
      <c r="F916" s="3087"/>
      <c r="G916" s="3087"/>
      <c r="H916" s="3087"/>
      <c r="I916" s="3087"/>
      <c r="J916" s="3087"/>
      <c r="K916" s="3087"/>
      <c r="L916" s="3087"/>
      <c r="M916" s="3087"/>
      <c r="N916" s="3087"/>
      <c r="O916" s="3087"/>
      <c r="P916" s="3087"/>
      <c r="Q916" s="3087"/>
      <c r="R916" s="3087"/>
      <c r="S916" s="3087"/>
      <c r="T916" s="3087"/>
      <c r="U916" s="3087"/>
      <c r="V916" s="3087"/>
      <c r="W916" s="3087"/>
      <c r="X916" s="3087"/>
      <c r="Y916" s="3087"/>
      <c r="Z916" s="3088"/>
    </row>
    <row r="917" spans="1:26">
      <c r="A917" s="3096"/>
      <c r="B917" s="3087"/>
      <c r="C917" s="3087"/>
      <c r="D917" s="3087"/>
      <c r="E917" s="3087"/>
      <c r="F917" s="3087"/>
      <c r="G917" s="3087"/>
      <c r="H917" s="3087"/>
      <c r="I917" s="3087"/>
      <c r="J917" s="3087"/>
      <c r="K917" s="3087"/>
      <c r="L917" s="3087"/>
      <c r="M917" s="3087"/>
      <c r="N917" s="3087"/>
      <c r="O917" s="3087"/>
      <c r="P917" s="3087"/>
      <c r="Q917" s="3087"/>
      <c r="R917" s="3087"/>
      <c r="S917" s="3087"/>
      <c r="T917" s="3087"/>
      <c r="U917" s="3087"/>
      <c r="V917" s="3087"/>
      <c r="W917" s="3087"/>
      <c r="X917" s="3087"/>
      <c r="Y917" s="3087"/>
      <c r="Z917" s="3088"/>
    </row>
    <row r="918" spans="1:26">
      <c r="A918" s="3096"/>
      <c r="B918" s="3087"/>
      <c r="C918" s="3087"/>
      <c r="D918" s="3087"/>
      <c r="E918" s="3087"/>
      <c r="F918" s="3087"/>
      <c r="G918" s="3087"/>
      <c r="H918" s="3087"/>
      <c r="I918" s="3087"/>
      <c r="J918" s="3087"/>
      <c r="K918" s="3087"/>
      <c r="L918" s="3087"/>
      <c r="M918" s="3087"/>
      <c r="N918" s="3087"/>
      <c r="O918" s="3087"/>
      <c r="P918" s="3087"/>
      <c r="Q918" s="3087"/>
      <c r="R918" s="3087"/>
      <c r="S918" s="3087"/>
      <c r="T918" s="3087"/>
      <c r="U918" s="3087"/>
      <c r="V918" s="3087"/>
      <c r="W918" s="3087"/>
      <c r="X918" s="3087"/>
      <c r="Y918" s="3087"/>
      <c r="Z918" s="3088"/>
    </row>
    <row r="919" spans="1:26">
      <c r="A919" s="3096"/>
      <c r="B919" s="3087"/>
      <c r="C919" s="3087"/>
      <c r="D919" s="3087"/>
      <c r="E919" s="3087"/>
      <c r="F919" s="3087"/>
      <c r="G919" s="3087"/>
      <c r="H919" s="3087"/>
      <c r="I919" s="3087"/>
      <c r="J919" s="3087"/>
      <c r="K919" s="3087"/>
      <c r="L919" s="3087"/>
      <c r="M919" s="3087"/>
      <c r="N919" s="3087"/>
      <c r="O919" s="3087"/>
      <c r="P919" s="3087"/>
      <c r="Q919" s="3087"/>
      <c r="R919" s="3087"/>
      <c r="S919" s="3087"/>
      <c r="T919" s="3087"/>
      <c r="U919" s="3087"/>
      <c r="V919" s="3087"/>
      <c r="W919" s="3087"/>
      <c r="X919" s="3087"/>
      <c r="Y919" s="3087"/>
      <c r="Z919" s="3088"/>
    </row>
    <row r="920" spans="1:26">
      <c r="A920" s="3096"/>
      <c r="B920" s="3087"/>
      <c r="C920" s="3087"/>
      <c r="D920" s="3087"/>
      <c r="E920" s="3087"/>
      <c r="F920" s="3087"/>
      <c r="G920" s="3087"/>
      <c r="H920" s="3087"/>
      <c r="I920" s="3087"/>
      <c r="J920" s="3087"/>
      <c r="K920" s="3087"/>
      <c r="L920" s="3087"/>
      <c r="M920" s="3087"/>
      <c r="N920" s="3087"/>
      <c r="O920" s="3087"/>
      <c r="P920" s="3087"/>
      <c r="Q920" s="3087"/>
      <c r="R920" s="3087"/>
      <c r="S920" s="3087"/>
      <c r="T920" s="3087"/>
      <c r="U920" s="3087"/>
      <c r="V920" s="3087"/>
      <c r="W920" s="3087"/>
      <c r="X920" s="3087"/>
      <c r="Y920" s="3087"/>
      <c r="Z920" s="3088"/>
    </row>
    <row r="921" spans="1:26">
      <c r="A921" s="3096"/>
      <c r="B921" s="3087"/>
      <c r="C921" s="3087"/>
      <c r="D921" s="3087"/>
      <c r="E921" s="3087"/>
      <c r="F921" s="3087"/>
      <c r="G921" s="3087"/>
      <c r="H921" s="3087"/>
      <c r="I921" s="3087"/>
      <c r="J921" s="3087"/>
      <c r="K921" s="3087"/>
      <c r="L921" s="3087"/>
      <c r="M921" s="3087"/>
      <c r="N921" s="3087"/>
      <c r="O921" s="3087"/>
      <c r="P921" s="3087"/>
      <c r="Q921" s="3087"/>
      <c r="R921" s="3087"/>
      <c r="S921" s="3087"/>
      <c r="T921" s="3087"/>
      <c r="U921" s="3087"/>
      <c r="V921" s="3087"/>
      <c r="W921" s="3087"/>
      <c r="X921" s="3087"/>
      <c r="Y921" s="3087"/>
      <c r="Z921" s="3088"/>
    </row>
    <row r="922" spans="1:26">
      <c r="A922" s="3096"/>
      <c r="B922" s="3087"/>
      <c r="C922" s="3087"/>
      <c r="D922" s="3087"/>
      <c r="E922" s="3087"/>
      <c r="F922" s="3087"/>
      <c r="G922" s="3087"/>
      <c r="H922" s="3087"/>
      <c r="I922" s="3087"/>
      <c r="J922" s="3087"/>
      <c r="K922" s="3087"/>
      <c r="L922" s="3087"/>
      <c r="M922" s="3087"/>
      <c r="N922" s="3087"/>
      <c r="O922" s="3087"/>
      <c r="P922" s="3087"/>
      <c r="Q922" s="3087"/>
      <c r="R922" s="3087"/>
      <c r="S922" s="3087"/>
      <c r="T922" s="3087"/>
      <c r="U922" s="3087"/>
      <c r="V922" s="3087"/>
      <c r="W922" s="3087"/>
      <c r="X922" s="3087"/>
      <c r="Y922" s="3087"/>
      <c r="Z922" s="3088"/>
    </row>
    <row r="923" spans="1:26">
      <c r="A923" s="3096"/>
      <c r="B923" s="3087"/>
      <c r="C923" s="3087"/>
      <c r="D923" s="3087"/>
      <c r="E923" s="3087"/>
      <c r="F923" s="3087"/>
      <c r="G923" s="3087"/>
      <c r="H923" s="3087"/>
      <c r="I923" s="3087"/>
      <c r="J923" s="3087"/>
      <c r="K923" s="3087"/>
      <c r="L923" s="3087"/>
      <c r="M923" s="3087"/>
      <c r="N923" s="3087"/>
      <c r="O923" s="3087"/>
      <c r="P923" s="3087"/>
      <c r="Q923" s="3087"/>
      <c r="R923" s="3087"/>
      <c r="S923" s="3087"/>
      <c r="T923" s="3087"/>
      <c r="U923" s="3087"/>
      <c r="V923" s="3087"/>
      <c r="W923" s="3087"/>
      <c r="X923" s="3087"/>
      <c r="Y923" s="3087"/>
      <c r="Z923" s="3088"/>
    </row>
    <row r="924" spans="1:26">
      <c r="A924" s="3096"/>
      <c r="B924" s="3087"/>
      <c r="C924" s="3087"/>
      <c r="D924" s="3087"/>
      <c r="E924" s="3087"/>
      <c r="F924" s="3087"/>
      <c r="G924" s="3087"/>
      <c r="H924" s="3087"/>
      <c r="I924" s="3087"/>
      <c r="J924" s="3087"/>
      <c r="K924" s="3087"/>
      <c r="L924" s="3087"/>
      <c r="M924" s="3087"/>
      <c r="N924" s="3087"/>
      <c r="O924" s="3087"/>
      <c r="P924" s="3087"/>
      <c r="Q924" s="3087"/>
      <c r="R924" s="3087"/>
      <c r="S924" s="3087"/>
      <c r="T924" s="3087"/>
      <c r="U924" s="3087"/>
      <c r="V924" s="3087"/>
      <c r="W924" s="3087"/>
      <c r="X924" s="3087"/>
      <c r="Y924" s="3087"/>
      <c r="Z924" s="3088"/>
    </row>
    <row r="925" spans="1:26">
      <c r="A925" s="3096"/>
      <c r="B925" s="3087"/>
      <c r="C925" s="3087"/>
      <c r="D925" s="3087"/>
      <c r="E925" s="3087"/>
      <c r="F925" s="3087"/>
      <c r="G925" s="3087"/>
      <c r="H925" s="3087"/>
      <c r="I925" s="3087"/>
      <c r="J925" s="3087"/>
      <c r="K925" s="3087"/>
      <c r="L925" s="3087"/>
      <c r="M925" s="3087"/>
      <c r="N925" s="3087"/>
      <c r="O925" s="3087"/>
      <c r="P925" s="3087"/>
      <c r="Q925" s="3087"/>
      <c r="R925" s="3087"/>
      <c r="S925" s="3087"/>
      <c r="T925" s="3087"/>
      <c r="U925" s="3087"/>
      <c r="V925" s="3087"/>
      <c r="W925" s="3087"/>
      <c r="X925" s="3087"/>
      <c r="Y925" s="3087"/>
      <c r="Z925" s="3088"/>
    </row>
    <row r="926" spans="1:26">
      <c r="A926" s="3096"/>
      <c r="B926" s="3087"/>
      <c r="C926" s="3087"/>
      <c r="D926" s="3087"/>
      <c r="E926" s="3087"/>
      <c r="F926" s="3087"/>
      <c r="G926" s="3087"/>
      <c r="H926" s="3087"/>
      <c r="I926" s="3087"/>
      <c r="J926" s="3087"/>
      <c r="K926" s="3087"/>
      <c r="L926" s="3087"/>
      <c r="M926" s="3087"/>
      <c r="N926" s="3087"/>
      <c r="O926" s="3087"/>
      <c r="P926" s="3087"/>
      <c r="Q926" s="3087"/>
      <c r="R926" s="3087"/>
      <c r="S926" s="3087"/>
      <c r="T926" s="3087"/>
      <c r="U926" s="3087"/>
      <c r="V926" s="3087"/>
      <c r="W926" s="3087"/>
      <c r="X926" s="3087"/>
      <c r="Y926" s="3087"/>
      <c r="Z926" s="3088"/>
    </row>
    <row r="927" spans="1:26">
      <c r="A927" s="3096"/>
      <c r="B927" s="3087"/>
      <c r="C927" s="3087"/>
      <c r="D927" s="3087"/>
      <c r="E927" s="3087"/>
      <c r="F927" s="3087"/>
      <c r="G927" s="3087"/>
      <c r="H927" s="3087"/>
      <c r="I927" s="3087"/>
      <c r="J927" s="3087"/>
      <c r="K927" s="3087"/>
      <c r="L927" s="3087"/>
      <c r="M927" s="3087"/>
      <c r="N927" s="3087"/>
      <c r="O927" s="3087"/>
      <c r="P927" s="3087"/>
      <c r="Q927" s="3087"/>
      <c r="R927" s="3087"/>
      <c r="S927" s="3087"/>
      <c r="T927" s="3087"/>
      <c r="U927" s="3087"/>
      <c r="V927" s="3087"/>
      <c r="W927" s="3087"/>
      <c r="X927" s="3087"/>
      <c r="Y927" s="3087"/>
      <c r="Z927" s="3088"/>
    </row>
    <row r="928" spans="1:26">
      <c r="A928" s="3096"/>
      <c r="B928" s="3087"/>
      <c r="C928" s="3087"/>
      <c r="D928" s="3087"/>
      <c r="E928" s="3087"/>
      <c r="F928" s="3087"/>
      <c r="G928" s="3087"/>
      <c r="H928" s="3087"/>
      <c r="I928" s="3087"/>
      <c r="J928" s="3087"/>
      <c r="K928" s="3087"/>
      <c r="L928" s="3087"/>
      <c r="M928" s="3087"/>
      <c r="N928" s="3087"/>
      <c r="O928" s="3087"/>
      <c r="P928" s="3087"/>
      <c r="Q928" s="3087"/>
      <c r="R928" s="3087"/>
      <c r="S928" s="3087"/>
      <c r="T928" s="3087"/>
      <c r="U928" s="3087"/>
      <c r="V928" s="3087"/>
      <c r="W928" s="3087"/>
      <c r="X928" s="3087"/>
      <c r="Y928" s="3087"/>
      <c r="Z928" s="3088"/>
    </row>
    <row r="929" spans="1:26">
      <c r="A929" s="3096"/>
      <c r="B929" s="3087"/>
      <c r="C929" s="3087"/>
      <c r="D929" s="3087"/>
      <c r="E929" s="3087"/>
      <c r="F929" s="3087"/>
      <c r="G929" s="3087"/>
      <c r="H929" s="3087"/>
      <c r="I929" s="3087"/>
      <c r="J929" s="3087"/>
      <c r="K929" s="3087"/>
      <c r="L929" s="3087"/>
      <c r="M929" s="3087"/>
      <c r="N929" s="3087"/>
      <c r="O929" s="3087"/>
      <c r="P929" s="3087"/>
      <c r="Q929" s="3087"/>
      <c r="R929" s="3087"/>
      <c r="S929" s="3087"/>
      <c r="T929" s="3087"/>
      <c r="U929" s="3087"/>
      <c r="V929" s="3087"/>
      <c r="W929" s="3087"/>
      <c r="X929" s="3087"/>
      <c r="Y929" s="3087"/>
      <c r="Z929" s="3088"/>
    </row>
    <row r="930" spans="1:26">
      <c r="A930" s="3096"/>
      <c r="B930" s="3087"/>
      <c r="C930" s="3087"/>
      <c r="D930" s="3087"/>
      <c r="E930" s="3087"/>
      <c r="F930" s="3087"/>
      <c r="G930" s="3087"/>
      <c r="H930" s="3087"/>
      <c r="I930" s="3087"/>
      <c r="J930" s="3087"/>
      <c r="K930" s="3087"/>
      <c r="L930" s="3087"/>
      <c r="M930" s="3087"/>
      <c r="N930" s="3087"/>
      <c r="O930" s="3087"/>
      <c r="P930" s="3087"/>
      <c r="Q930" s="3087"/>
      <c r="R930" s="3087"/>
      <c r="S930" s="3087"/>
      <c r="T930" s="3087"/>
      <c r="U930" s="3087"/>
      <c r="V930" s="3087"/>
      <c r="W930" s="3087"/>
      <c r="X930" s="3087"/>
      <c r="Y930" s="3087"/>
      <c r="Z930" s="3088"/>
    </row>
    <row r="931" spans="1:26">
      <c r="A931" s="3096"/>
      <c r="B931" s="3087"/>
      <c r="C931" s="3087"/>
      <c r="D931" s="3087"/>
      <c r="E931" s="3087"/>
      <c r="F931" s="3087"/>
      <c r="G931" s="3087"/>
      <c r="H931" s="3087"/>
      <c r="I931" s="3087"/>
      <c r="J931" s="3087"/>
      <c r="K931" s="3087"/>
      <c r="L931" s="3087"/>
      <c r="M931" s="3087"/>
      <c r="N931" s="3087"/>
      <c r="O931" s="3087"/>
      <c r="P931" s="3087"/>
      <c r="Q931" s="3087"/>
      <c r="R931" s="3087"/>
      <c r="S931" s="3087"/>
      <c r="T931" s="3087"/>
      <c r="U931" s="3087"/>
      <c r="V931" s="3087"/>
      <c r="W931" s="3087"/>
      <c r="X931" s="3087"/>
      <c r="Y931" s="3087"/>
      <c r="Z931" s="3088"/>
    </row>
    <row r="932" spans="1:26">
      <c r="A932" s="3096"/>
      <c r="B932" s="3087"/>
      <c r="C932" s="3087"/>
      <c r="D932" s="3087"/>
      <c r="E932" s="3087"/>
      <c r="F932" s="3087"/>
      <c r="G932" s="3087"/>
      <c r="H932" s="3087"/>
      <c r="I932" s="3087"/>
      <c r="J932" s="3087"/>
      <c r="K932" s="3087"/>
      <c r="L932" s="3087"/>
      <c r="M932" s="3087"/>
      <c r="N932" s="3087"/>
      <c r="O932" s="3087"/>
      <c r="P932" s="3087"/>
      <c r="Q932" s="3087"/>
      <c r="R932" s="3087"/>
      <c r="S932" s="3087"/>
      <c r="T932" s="3087"/>
      <c r="U932" s="3087"/>
      <c r="V932" s="3087"/>
      <c r="W932" s="3087"/>
      <c r="X932" s="3087"/>
      <c r="Y932" s="3087"/>
      <c r="Z932" s="3088"/>
    </row>
    <row r="933" spans="1:26">
      <c r="A933" s="3096"/>
      <c r="B933" s="3087"/>
      <c r="C933" s="3087"/>
      <c r="D933" s="3087"/>
      <c r="E933" s="3087"/>
      <c r="F933" s="3087"/>
      <c r="G933" s="3087"/>
      <c r="H933" s="3087"/>
      <c r="I933" s="3087"/>
      <c r="J933" s="3087"/>
      <c r="K933" s="3087"/>
      <c r="L933" s="3087"/>
      <c r="M933" s="3087"/>
      <c r="N933" s="3087"/>
      <c r="O933" s="3087"/>
      <c r="P933" s="3087"/>
      <c r="Q933" s="3087"/>
      <c r="R933" s="3087"/>
      <c r="S933" s="3087"/>
      <c r="T933" s="3087"/>
      <c r="U933" s="3087"/>
      <c r="V933" s="3087"/>
      <c r="W933" s="3087"/>
      <c r="X933" s="3087"/>
      <c r="Y933" s="3087"/>
      <c r="Z933" s="3088"/>
    </row>
    <row r="934" spans="1:26">
      <c r="A934" s="3096"/>
      <c r="B934" s="3087"/>
      <c r="C934" s="3087"/>
      <c r="D934" s="3087"/>
      <c r="E934" s="3087"/>
      <c r="F934" s="3087"/>
      <c r="G934" s="3087"/>
      <c r="H934" s="3087"/>
      <c r="I934" s="3087"/>
      <c r="J934" s="3087"/>
      <c r="K934" s="3087"/>
      <c r="L934" s="3087"/>
      <c r="M934" s="3087"/>
      <c r="N934" s="3087"/>
      <c r="O934" s="3087"/>
      <c r="P934" s="3087"/>
      <c r="Q934" s="3087"/>
      <c r="R934" s="3087"/>
      <c r="S934" s="3087"/>
      <c r="T934" s="3087"/>
      <c r="U934" s="3087"/>
      <c r="V934" s="3087"/>
      <c r="W934" s="3087"/>
      <c r="X934" s="3087"/>
      <c r="Y934" s="3087"/>
      <c r="Z934" s="3088"/>
    </row>
    <row r="935" spans="1:26">
      <c r="A935" s="3096"/>
      <c r="B935" s="3087"/>
      <c r="C935" s="3087"/>
      <c r="D935" s="3087"/>
      <c r="E935" s="3087"/>
      <c r="F935" s="3087"/>
      <c r="G935" s="3087"/>
      <c r="H935" s="3087"/>
      <c r="I935" s="3087"/>
      <c r="J935" s="3087"/>
      <c r="K935" s="3087"/>
      <c r="L935" s="3087"/>
      <c r="M935" s="3087"/>
      <c r="N935" s="3087"/>
      <c r="O935" s="3087"/>
      <c r="P935" s="3087"/>
      <c r="Q935" s="3087"/>
      <c r="R935" s="3087"/>
      <c r="S935" s="3087"/>
      <c r="T935" s="3087"/>
      <c r="U935" s="3087"/>
      <c r="V935" s="3087"/>
      <c r="W935" s="3087"/>
      <c r="X935" s="3087"/>
      <c r="Y935" s="3087"/>
      <c r="Z935" s="3088"/>
    </row>
    <row r="936" spans="1:26">
      <c r="A936" s="3096"/>
      <c r="B936" s="3087"/>
      <c r="C936" s="3087"/>
      <c r="D936" s="3087"/>
      <c r="E936" s="3087"/>
      <c r="F936" s="3087"/>
      <c r="G936" s="3087"/>
      <c r="H936" s="3087"/>
      <c r="I936" s="3087"/>
      <c r="J936" s="3087"/>
      <c r="K936" s="3087"/>
      <c r="L936" s="3087"/>
      <c r="M936" s="3087"/>
      <c r="N936" s="3087"/>
      <c r="O936" s="3087"/>
      <c r="P936" s="3087"/>
      <c r="Q936" s="3087"/>
      <c r="R936" s="3087"/>
      <c r="S936" s="3087"/>
      <c r="T936" s="3087"/>
      <c r="U936" s="3087"/>
      <c r="V936" s="3087"/>
      <c r="W936" s="3087"/>
      <c r="X936" s="3087"/>
      <c r="Y936" s="3087"/>
      <c r="Z936" s="3088"/>
    </row>
    <row r="937" spans="1:26">
      <c r="A937" s="3096"/>
      <c r="B937" s="3087"/>
      <c r="C937" s="3087"/>
      <c r="D937" s="3087"/>
      <c r="E937" s="3087"/>
      <c r="F937" s="3087"/>
      <c r="G937" s="3087"/>
      <c r="H937" s="3087"/>
      <c r="I937" s="3087"/>
      <c r="J937" s="3087"/>
      <c r="K937" s="3087"/>
      <c r="L937" s="3087"/>
      <c r="M937" s="3087"/>
      <c r="N937" s="3087"/>
      <c r="O937" s="3087"/>
      <c r="P937" s="3087"/>
      <c r="Q937" s="3087"/>
      <c r="R937" s="3087"/>
      <c r="S937" s="3087"/>
      <c r="T937" s="3087"/>
      <c r="U937" s="3087"/>
      <c r="V937" s="3087"/>
      <c r="W937" s="3087"/>
      <c r="X937" s="3087"/>
      <c r="Y937" s="3087"/>
      <c r="Z937" s="3088"/>
    </row>
    <row r="938" spans="1:26">
      <c r="A938" s="3096"/>
      <c r="B938" s="3087"/>
      <c r="C938" s="3087"/>
      <c r="D938" s="3087"/>
      <c r="E938" s="3087"/>
      <c r="F938" s="3087"/>
      <c r="G938" s="3087"/>
      <c r="H938" s="3087"/>
      <c r="I938" s="3087"/>
      <c r="J938" s="3087"/>
      <c r="K938" s="3087"/>
      <c r="L938" s="3087"/>
      <c r="M938" s="3087"/>
      <c r="N938" s="3087"/>
      <c r="O938" s="3087"/>
      <c r="P938" s="3087"/>
      <c r="Q938" s="3087"/>
      <c r="R938" s="3087"/>
      <c r="S938" s="3087"/>
      <c r="T938" s="3087"/>
      <c r="U938" s="3087"/>
      <c r="V938" s="3087"/>
      <c r="W938" s="3087"/>
      <c r="X938" s="3087"/>
      <c r="Y938" s="3087"/>
      <c r="Z938" s="3088"/>
    </row>
    <row r="939" spans="1:26">
      <c r="A939" s="3096"/>
      <c r="B939" s="3087"/>
      <c r="C939" s="3087"/>
      <c r="D939" s="3087"/>
      <c r="E939" s="3087"/>
      <c r="F939" s="3087"/>
      <c r="G939" s="3087"/>
      <c r="H939" s="3087"/>
      <c r="I939" s="3087"/>
      <c r="J939" s="3087"/>
      <c r="K939" s="3087"/>
      <c r="L939" s="3087"/>
      <c r="M939" s="3087"/>
      <c r="N939" s="3087"/>
      <c r="O939" s="3087"/>
      <c r="P939" s="3087"/>
      <c r="Q939" s="3087"/>
      <c r="R939" s="3087"/>
      <c r="S939" s="3087"/>
      <c r="T939" s="3087"/>
      <c r="U939" s="3087"/>
      <c r="V939" s="3087"/>
      <c r="W939" s="3087"/>
      <c r="X939" s="3087"/>
      <c r="Y939" s="3087"/>
      <c r="Z939" s="3088"/>
    </row>
    <row r="940" spans="1:26">
      <c r="A940" s="3096"/>
      <c r="B940" s="3087"/>
      <c r="C940" s="3087"/>
      <c r="D940" s="3087"/>
      <c r="E940" s="3087"/>
      <c r="F940" s="3087"/>
      <c r="G940" s="3087"/>
      <c r="H940" s="3087"/>
      <c r="I940" s="3087"/>
      <c r="J940" s="3087"/>
      <c r="K940" s="3087"/>
      <c r="L940" s="3087"/>
      <c r="M940" s="3087"/>
      <c r="N940" s="3087"/>
      <c r="O940" s="3087"/>
      <c r="P940" s="3087"/>
      <c r="Q940" s="3087"/>
      <c r="R940" s="3087"/>
      <c r="S940" s="3087"/>
      <c r="T940" s="3087"/>
      <c r="U940" s="3087"/>
      <c r="V940" s="3087"/>
      <c r="W940" s="3087"/>
      <c r="X940" s="3087"/>
      <c r="Y940" s="3087"/>
      <c r="Z940" s="3088"/>
    </row>
    <row r="941" spans="1:26">
      <c r="A941" s="3096"/>
      <c r="B941" s="3087"/>
      <c r="C941" s="3087"/>
      <c r="D941" s="3087"/>
      <c r="E941" s="3087"/>
      <c r="F941" s="3087"/>
      <c r="G941" s="3087"/>
      <c r="H941" s="3087"/>
      <c r="I941" s="3087"/>
      <c r="J941" s="3087"/>
      <c r="K941" s="3087"/>
      <c r="L941" s="3087"/>
      <c r="M941" s="3087"/>
      <c r="N941" s="3087"/>
      <c r="O941" s="3087"/>
      <c r="P941" s="3087"/>
      <c r="Q941" s="3087"/>
      <c r="R941" s="3087"/>
      <c r="S941" s="3087"/>
      <c r="T941" s="3087"/>
      <c r="U941" s="3087"/>
      <c r="V941" s="3087"/>
      <c r="W941" s="3087"/>
      <c r="X941" s="3087"/>
      <c r="Y941" s="3087"/>
      <c r="Z941" s="3088"/>
    </row>
    <row r="942" spans="1:26">
      <c r="A942" s="3096"/>
      <c r="B942" s="3087"/>
      <c r="C942" s="3087"/>
      <c r="D942" s="3087"/>
      <c r="E942" s="3087"/>
      <c r="F942" s="3087"/>
      <c r="G942" s="3087"/>
      <c r="H942" s="3087"/>
      <c r="I942" s="3087"/>
      <c r="J942" s="3087"/>
      <c r="K942" s="3087"/>
      <c r="L942" s="3087"/>
      <c r="M942" s="3087"/>
      <c r="N942" s="3087"/>
      <c r="O942" s="3087"/>
      <c r="P942" s="3087"/>
      <c r="Q942" s="3087"/>
      <c r="R942" s="3087"/>
      <c r="S942" s="3087"/>
      <c r="T942" s="3087"/>
      <c r="U942" s="3087"/>
      <c r="V942" s="3087"/>
      <c r="W942" s="3087"/>
      <c r="X942" s="3087"/>
      <c r="Y942" s="3087"/>
      <c r="Z942" s="3088"/>
    </row>
    <row r="943" spans="1:26">
      <c r="A943" s="3096"/>
      <c r="B943" s="3087"/>
      <c r="C943" s="3087"/>
      <c r="D943" s="3087"/>
      <c r="E943" s="3087"/>
      <c r="F943" s="3087"/>
      <c r="G943" s="3087"/>
      <c r="H943" s="3087"/>
      <c r="I943" s="3087"/>
      <c r="J943" s="3087"/>
      <c r="K943" s="3087"/>
      <c r="L943" s="3087"/>
      <c r="M943" s="3087"/>
      <c r="N943" s="3087"/>
      <c r="O943" s="3087"/>
      <c r="P943" s="3087"/>
      <c r="Q943" s="3087"/>
      <c r="R943" s="3087"/>
      <c r="S943" s="3087"/>
      <c r="T943" s="3087"/>
      <c r="U943" s="3087"/>
      <c r="V943" s="3087"/>
      <c r="W943" s="3087"/>
      <c r="X943" s="3087"/>
      <c r="Y943" s="3087"/>
      <c r="Z943" s="3088"/>
    </row>
    <row r="944" spans="1:26">
      <c r="A944" s="3096"/>
      <c r="B944" s="3087"/>
      <c r="C944" s="3087"/>
      <c r="D944" s="3087"/>
      <c r="E944" s="3087"/>
      <c r="F944" s="3087"/>
      <c r="G944" s="3087"/>
      <c r="H944" s="3087"/>
      <c r="I944" s="3087"/>
      <c r="J944" s="3087"/>
      <c r="K944" s="3087"/>
      <c r="L944" s="3087"/>
      <c r="M944" s="3087"/>
      <c r="N944" s="3087"/>
      <c r="O944" s="3087"/>
      <c r="P944" s="3087"/>
      <c r="Q944" s="3087"/>
      <c r="R944" s="3087"/>
      <c r="S944" s="3087"/>
      <c r="T944" s="3087"/>
      <c r="U944" s="3087"/>
      <c r="V944" s="3087"/>
      <c r="W944" s="3087"/>
      <c r="X944" s="3087"/>
      <c r="Y944" s="3087"/>
      <c r="Z944" s="3088"/>
    </row>
    <row r="945" spans="1:26">
      <c r="A945" s="3096"/>
      <c r="B945" s="3087"/>
      <c r="C945" s="3087"/>
      <c r="D945" s="3087"/>
      <c r="E945" s="3087"/>
      <c r="F945" s="3087"/>
      <c r="G945" s="3087"/>
      <c r="H945" s="3087"/>
      <c r="I945" s="3087"/>
      <c r="J945" s="3087"/>
      <c r="K945" s="3087"/>
      <c r="L945" s="3087"/>
      <c r="M945" s="3087"/>
      <c r="N945" s="3087"/>
      <c r="O945" s="3087"/>
      <c r="P945" s="3087"/>
      <c r="Q945" s="3087"/>
      <c r="R945" s="3087"/>
      <c r="S945" s="3087"/>
      <c r="T945" s="3087"/>
      <c r="U945" s="3087"/>
      <c r="V945" s="3087"/>
      <c r="W945" s="3087"/>
      <c r="X945" s="3087"/>
      <c r="Y945" s="3087"/>
      <c r="Z945" s="3088"/>
    </row>
    <row r="946" spans="1:26">
      <c r="A946" s="3096"/>
      <c r="B946" s="3087"/>
      <c r="C946" s="3087"/>
      <c r="D946" s="3087"/>
      <c r="E946" s="3087"/>
      <c r="F946" s="3087"/>
      <c r="G946" s="3087"/>
      <c r="H946" s="3087"/>
      <c r="I946" s="3087"/>
      <c r="J946" s="3087"/>
      <c r="K946" s="3087"/>
      <c r="L946" s="3087"/>
      <c r="M946" s="3087"/>
      <c r="N946" s="3087"/>
      <c r="O946" s="3087"/>
      <c r="P946" s="3087"/>
      <c r="Q946" s="3087"/>
      <c r="R946" s="3087"/>
      <c r="S946" s="3087"/>
      <c r="T946" s="3087"/>
      <c r="U946" s="3087"/>
      <c r="V946" s="3087"/>
      <c r="W946" s="3087"/>
      <c r="X946" s="3087"/>
      <c r="Y946" s="3087"/>
      <c r="Z946" s="3088"/>
    </row>
    <row r="947" spans="1:26">
      <c r="A947" s="3096"/>
      <c r="B947" s="3087"/>
      <c r="C947" s="3087"/>
      <c r="D947" s="3087"/>
      <c r="E947" s="3087"/>
      <c r="F947" s="3087"/>
      <c r="G947" s="3087"/>
      <c r="H947" s="3087"/>
      <c r="I947" s="3087"/>
      <c r="J947" s="3087"/>
      <c r="K947" s="3087"/>
      <c r="L947" s="3087"/>
      <c r="M947" s="3087"/>
      <c r="N947" s="3087"/>
      <c r="O947" s="3087"/>
      <c r="P947" s="3087"/>
      <c r="Q947" s="3087"/>
      <c r="R947" s="3087"/>
      <c r="S947" s="3087"/>
      <c r="T947" s="3087"/>
      <c r="U947" s="3087"/>
      <c r="V947" s="3087"/>
      <c r="W947" s="3087"/>
      <c r="X947" s="3087"/>
      <c r="Y947" s="3087"/>
      <c r="Z947" s="3088"/>
    </row>
    <row r="948" spans="1:26">
      <c r="A948" s="3096"/>
      <c r="B948" s="3087"/>
      <c r="C948" s="3087"/>
      <c r="D948" s="3087"/>
      <c r="E948" s="3087"/>
      <c r="F948" s="3087"/>
      <c r="G948" s="3087"/>
      <c r="H948" s="3087"/>
      <c r="I948" s="3087"/>
      <c r="J948" s="3087"/>
      <c r="K948" s="3087"/>
      <c r="L948" s="3087"/>
      <c r="M948" s="3087"/>
      <c r="N948" s="3087"/>
      <c r="O948" s="3087"/>
      <c r="P948" s="3087"/>
      <c r="Q948" s="3087"/>
      <c r="R948" s="3087"/>
      <c r="S948" s="3087"/>
      <c r="T948" s="3087"/>
      <c r="U948" s="3087"/>
      <c r="V948" s="3087"/>
      <c r="W948" s="3087"/>
      <c r="X948" s="3087"/>
      <c r="Y948" s="3087"/>
      <c r="Z948" s="3088"/>
    </row>
    <row r="949" spans="1:26">
      <c r="A949" s="3096"/>
      <c r="B949" s="3087"/>
      <c r="C949" s="3087"/>
      <c r="D949" s="3087"/>
      <c r="E949" s="3087"/>
      <c r="F949" s="3087"/>
      <c r="G949" s="3087"/>
      <c r="H949" s="3087"/>
      <c r="I949" s="3087"/>
      <c r="J949" s="3087"/>
      <c r="K949" s="3087"/>
      <c r="L949" s="3087"/>
      <c r="M949" s="3087"/>
      <c r="N949" s="3087"/>
      <c r="O949" s="3087"/>
      <c r="P949" s="3087"/>
      <c r="Q949" s="3087"/>
      <c r="R949" s="3087"/>
      <c r="S949" s="3087"/>
      <c r="T949" s="3087"/>
      <c r="U949" s="3087"/>
      <c r="V949" s="3087"/>
      <c r="W949" s="3087"/>
      <c r="X949" s="3087"/>
      <c r="Y949" s="3087"/>
      <c r="Z949" s="3088"/>
    </row>
    <row r="950" spans="1:26">
      <c r="A950" s="3096"/>
      <c r="B950" s="3087"/>
      <c r="C950" s="3087"/>
      <c r="D950" s="3087"/>
      <c r="E950" s="3087"/>
      <c r="F950" s="3087"/>
      <c r="G950" s="3087"/>
      <c r="H950" s="3087"/>
      <c r="I950" s="3087"/>
      <c r="J950" s="3087"/>
      <c r="K950" s="3087"/>
      <c r="L950" s="3087"/>
      <c r="M950" s="3087"/>
      <c r="N950" s="3087"/>
      <c r="O950" s="3087"/>
      <c r="P950" s="3087"/>
      <c r="Q950" s="3087"/>
      <c r="R950" s="3087"/>
      <c r="S950" s="3087"/>
      <c r="T950" s="3087"/>
      <c r="U950" s="3087"/>
      <c r="V950" s="3087"/>
      <c r="W950" s="3087"/>
      <c r="X950" s="3087"/>
      <c r="Y950" s="3087"/>
      <c r="Z950" s="3088"/>
    </row>
    <row r="951" spans="1:26">
      <c r="A951" s="3096"/>
      <c r="B951" s="3087"/>
      <c r="C951" s="3087"/>
      <c r="D951" s="3087"/>
      <c r="E951" s="3087"/>
      <c r="F951" s="3087"/>
      <c r="G951" s="3087"/>
      <c r="H951" s="3087"/>
      <c r="I951" s="3087"/>
      <c r="J951" s="3087"/>
      <c r="K951" s="3087"/>
      <c r="L951" s="3087"/>
      <c r="M951" s="3087"/>
      <c r="N951" s="3087"/>
      <c r="O951" s="3087"/>
      <c r="P951" s="3087"/>
      <c r="Q951" s="3087"/>
      <c r="R951" s="3087"/>
      <c r="S951" s="3087"/>
      <c r="T951" s="3087"/>
      <c r="U951" s="3087"/>
      <c r="V951" s="3087"/>
      <c r="W951" s="3087"/>
      <c r="X951" s="3087"/>
      <c r="Y951" s="3087"/>
      <c r="Z951" s="3088"/>
    </row>
    <row r="952" spans="1:26">
      <c r="A952" s="3096"/>
      <c r="B952" s="3087"/>
      <c r="C952" s="3087"/>
      <c r="D952" s="3087"/>
      <c r="E952" s="3087"/>
      <c r="F952" s="3087"/>
      <c r="G952" s="3087"/>
      <c r="H952" s="3087"/>
      <c r="I952" s="3087"/>
      <c r="J952" s="3087"/>
      <c r="K952" s="3087"/>
      <c r="L952" s="3087"/>
      <c r="M952" s="3087"/>
      <c r="N952" s="3087"/>
      <c r="O952" s="3087"/>
      <c r="P952" s="3087"/>
      <c r="Q952" s="3087"/>
      <c r="R952" s="3087"/>
      <c r="S952" s="3087"/>
      <c r="T952" s="3087"/>
      <c r="U952" s="3087"/>
      <c r="V952" s="3087"/>
      <c r="W952" s="3087"/>
      <c r="X952" s="3087"/>
      <c r="Y952" s="3087"/>
      <c r="Z952" s="3088"/>
    </row>
    <row r="953" spans="1:26">
      <c r="A953" s="3096"/>
      <c r="B953" s="3087"/>
      <c r="C953" s="3087"/>
      <c r="D953" s="3087"/>
      <c r="E953" s="3087"/>
      <c r="F953" s="3087"/>
      <c r="G953" s="3087"/>
      <c r="H953" s="3087"/>
      <c r="I953" s="3087"/>
      <c r="J953" s="3087"/>
      <c r="K953" s="3087"/>
      <c r="L953" s="3087"/>
      <c r="M953" s="3087"/>
      <c r="N953" s="3087"/>
      <c r="O953" s="3087"/>
      <c r="P953" s="3087"/>
      <c r="Q953" s="3087"/>
      <c r="R953" s="3087"/>
      <c r="S953" s="3087"/>
      <c r="T953" s="3087"/>
      <c r="U953" s="3087"/>
      <c r="V953" s="3087"/>
      <c r="W953" s="3087"/>
      <c r="X953" s="3087"/>
      <c r="Y953" s="3087"/>
      <c r="Z953" s="3088"/>
    </row>
    <row r="954" spans="1:26">
      <c r="A954" s="3096"/>
      <c r="B954" s="3087"/>
      <c r="C954" s="3087"/>
      <c r="D954" s="3087"/>
      <c r="E954" s="3087"/>
      <c r="F954" s="3087"/>
      <c r="G954" s="3087"/>
      <c r="H954" s="3087"/>
      <c r="I954" s="3087"/>
      <c r="J954" s="3087"/>
      <c r="K954" s="3087"/>
      <c r="L954" s="3087"/>
      <c r="M954" s="3087"/>
      <c r="N954" s="3087"/>
      <c r="O954" s="3087"/>
      <c r="P954" s="3087"/>
      <c r="Q954" s="3087"/>
      <c r="R954" s="3087"/>
      <c r="S954" s="3087"/>
      <c r="T954" s="3087"/>
      <c r="U954" s="3087"/>
      <c r="V954" s="3087"/>
      <c r="W954" s="3087"/>
      <c r="X954" s="3087"/>
      <c r="Y954" s="3087"/>
      <c r="Z954" s="3088"/>
    </row>
    <row r="955" spans="1:26">
      <c r="A955" s="3096"/>
      <c r="B955" s="3087"/>
      <c r="C955" s="3087"/>
      <c r="D955" s="3087"/>
      <c r="E955" s="3087"/>
      <c r="F955" s="3087"/>
      <c r="G955" s="3087"/>
      <c r="H955" s="3087"/>
      <c r="I955" s="3087"/>
      <c r="J955" s="3087"/>
      <c r="K955" s="3087"/>
      <c r="L955" s="3087"/>
      <c r="M955" s="3087"/>
      <c r="N955" s="3087"/>
      <c r="O955" s="3087"/>
      <c r="P955" s="3087"/>
      <c r="Q955" s="3087"/>
      <c r="R955" s="3087"/>
      <c r="S955" s="3087"/>
      <c r="T955" s="3087"/>
      <c r="U955" s="3087"/>
      <c r="V955" s="3087"/>
      <c r="W955" s="3087"/>
      <c r="X955" s="3087"/>
      <c r="Y955" s="3087"/>
      <c r="Z955" s="3088"/>
    </row>
    <row r="956" spans="1:26">
      <c r="A956" s="3096"/>
      <c r="B956" s="3087"/>
      <c r="C956" s="3087"/>
      <c r="D956" s="3087"/>
      <c r="E956" s="3087"/>
      <c r="F956" s="3087"/>
      <c r="G956" s="3087"/>
      <c r="H956" s="3087"/>
      <c r="I956" s="3087"/>
      <c r="J956" s="3087"/>
      <c r="K956" s="3087"/>
      <c r="L956" s="3087"/>
      <c r="M956" s="3087"/>
      <c r="N956" s="3087"/>
      <c r="O956" s="3087"/>
      <c r="P956" s="3087"/>
      <c r="Q956" s="3087"/>
      <c r="R956" s="3087"/>
      <c r="S956" s="3087"/>
      <c r="T956" s="3087"/>
      <c r="U956" s="3087"/>
      <c r="V956" s="3087"/>
      <c r="W956" s="3087"/>
      <c r="X956" s="3087"/>
      <c r="Y956" s="3087"/>
      <c r="Z956" s="3088"/>
    </row>
    <row r="957" spans="1:26">
      <c r="A957" s="3096"/>
      <c r="B957" s="3087"/>
      <c r="C957" s="3087"/>
      <c r="D957" s="3087"/>
      <c r="E957" s="3087"/>
      <c r="F957" s="3087"/>
      <c r="G957" s="3087"/>
      <c r="H957" s="3087"/>
      <c r="I957" s="3087"/>
      <c r="J957" s="3087"/>
      <c r="K957" s="3087"/>
      <c r="L957" s="3087"/>
      <c r="M957" s="3087"/>
      <c r="N957" s="3087"/>
      <c r="O957" s="3087"/>
      <c r="P957" s="3087"/>
      <c r="Q957" s="3087"/>
      <c r="R957" s="3087"/>
      <c r="S957" s="3087"/>
      <c r="T957" s="3087"/>
      <c r="U957" s="3087"/>
      <c r="V957" s="3087"/>
      <c r="W957" s="3087"/>
      <c r="X957" s="3087"/>
      <c r="Y957" s="3087"/>
      <c r="Z957" s="3088"/>
    </row>
    <row r="958" spans="1:26">
      <c r="A958" s="3096"/>
      <c r="B958" s="3087"/>
      <c r="C958" s="3087"/>
      <c r="D958" s="3087"/>
      <c r="E958" s="3087"/>
      <c r="F958" s="3087"/>
      <c r="G958" s="3087"/>
      <c r="H958" s="3087"/>
      <c r="I958" s="3087"/>
      <c r="J958" s="3087"/>
      <c r="K958" s="3087"/>
      <c r="L958" s="3087"/>
      <c r="M958" s="3087"/>
      <c r="N958" s="3087"/>
      <c r="O958" s="3087"/>
      <c r="P958" s="3087"/>
      <c r="Q958" s="3087"/>
      <c r="R958" s="3087"/>
      <c r="S958" s="3087"/>
      <c r="T958" s="3087"/>
      <c r="U958" s="3087"/>
      <c r="V958" s="3087"/>
      <c r="W958" s="3087"/>
      <c r="X958" s="3087"/>
      <c r="Y958" s="3087"/>
      <c r="Z958" s="3088"/>
    </row>
    <row r="959" spans="1:26">
      <c r="A959" s="3096"/>
      <c r="B959" s="3087"/>
      <c r="C959" s="3087"/>
      <c r="D959" s="3087"/>
      <c r="E959" s="3087"/>
      <c r="F959" s="3087"/>
      <c r="G959" s="3087"/>
      <c r="H959" s="3087"/>
      <c r="I959" s="3087"/>
      <c r="J959" s="3087"/>
      <c r="K959" s="3087"/>
      <c r="L959" s="3087"/>
      <c r="M959" s="3087"/>
      <c r="N959" s="3087"/>
      <c r="O959" s="3087"/>
      <c r="P959" s="3087"/>
      <c r="Q959" s="3087"/>
      <c r="R959" s="3087"/>
      <c r="S959" s="3087"/>
      <c r="T959" s="3087"/>
      <c r="U959" s="3087"/>
      <c r="V959" s="3087"/>
      <c r="W959" s="3087"/>
      <c r="X959" s="3087"/>
      <c r="Y959" s="3087"/>
      <c r="Z959" s="3088"/>
    </row>
    <row r="960" spans="1:26">
      <c r="A960" s="3096"/>
      <c r="B960" s="3087"/>
      <c r="C960" s="3087"/>
      <c r="D960" s="3087"/>
      <c r="E960" s="3087"/>
      <c r="F960" s="3087"/>
      <c r="G960" s="3087"/>
      <c r="H960" s="3087"/>
      <c r="I960" s="3087"/>
      <c r="J960" s="3087"/>
      <c r="K960" s="3087"/>
      <c r="L960" s="3087"/>
      <c r="M960" s="3087"/>
      <c r="N960" s="3087"/>
      <c r="O960" s="3087"/>
      <c r="P960" s="3087"/>
      <c r="Q960" s="3087"/>
      <c r="R960" s="3087"/>
      <c r="S960" s="3087"/>
      <c r="T960" s="3087"/>
      <c r="U960" s="3087"/>
      <c r="V960" s="3087"/>
      <c r="W960" s="3087"/>
      <c r="X960" s="3087"/>
      <c r="Y960" s="3087"/>
      <c r="Z960" s="3088"/>
    </row>
    <row r="961" spans="1:26">
      <c r="A961" s="3096"/>
      <c r="B961" s="3087"/>
      <c r="C961" s="3087"/>
      <c r="D961" s="3087"/>
      <c r="E961" s="3087"/>
      <c r="F961" s="3087"/>
      <c r="G961" s="3087"/>
      <c r="H961" s="3087"/>
      <c r="I961" s="3087"/>
      <c r="J961" s="3087"/>
      <c r="K961" s="3087"/>
      <c r="L961" s="3087"/>
      <c r="M961" s="3087"/>
      <c r="N961" s="3087"/>
      <c r="O961" s="3087"/>
      <c r="P961" s="3087"/>
      <c r="Q961" s="3087"/>
      <c r="R961" s="3087"/>
      <c r="S961" s="3087"/>
      <c r="T961" s="3087"/>
      <c r="U961" s="3087"/>
      <c r="V961" s="3087"/>
      <c r="W961" s="3087"/>
      <c r="X961" s="3087"/>
      <c r="Y961" s="3087"/>
      <c r="Z961" s="3088"/>
    </row>
    <row r="962" spans="1:26">
      <c r="A962" s="3096"/>
      <c r="B962" s="3087"/>
      <c r="C962" s="3087"/>
      <c r="D962" s="3087"/>
      <c r="E962" s="3087"/>
      <c r="F962" s="3087"/>
      <c r="G962" s="3087"/>
      <c r="H962" s="3087"/>
      <c r="I962" s="3087"/>
      <c r="J962" s="3087"/>
      <c r="K962" s="3087"/>
      <c r="L962" s="3087"/>
      <c r="M962" s="3087"/>
      <c r="N962" s="3087"/>
      <c r="O962" s="3087"/>
      <c r="P962" s="3087"/>
      <c r="Q962" s="3087"/>
      <c r="R962" s="3087"/>
      <c r="S962" s="3087"/>
      <c r="T962" s="3087"/>
      <c r="U962" s="3087"/>
      <c r="V962" s="3087"/>
      <c r="W962" s="3087"/>
      <c r="X962" s="3087"/>
      <c r="Y962" s="3087"/>
      <c r="Z962" s="3088"/>
    </row>
    <row r="963" spans="1:26">
      <c r="A963" s="3096"/>
      <c r="B963" s="3087"/>
      <c r="C963" s="3087"/>
      <c r="D963" s="3087"/>
      <c r="E963" s="3087"/>
      <c r="F963" s="3087"/>
      <c r="G963" s="3087"/>
      <c r="H963" s="3087"/>
      <c r="I963" s="3087"/>
      <c r="J963" s="3087"/>
      <c r="K963" s="3087"/>
      <c r="L963" s="3087"/>
      <c r="M963" s="3087"/>
      <c r="N963" s="3087"/>
      <c r="O963" s="3087"/>
      <c r="P963" s="3087"/>
      <c r="Q963" s="3087"/>
      <c r="R963" s="3087"/>
      <c r="S963" s="3087"/>
      <c r="T963" s="3087"/>
      <c r="U963" s="3087"/>
      <c r="V963" s="3087"/>
      <c r="W963" s="3087"/>
      <c r="X963" s="3087"/>
      <c r="Y963" s="3087"/>
      <c r="Z963" s="3088"/>
    </row>
    <row r="964" spans="1:26">
      <c r="A964" s="3096"/>
      <c r="B964" s="3087"/>
      <c r="C964" s="3087"/>
      <c r="D964" s="3087"/>
      <c r="E964" s="3087"/>
      <c r="F964" s="3087"/>
      <c r="G964" s="3087"/>
      <c r="H964" s="3087"/>
      <c r="I964" s="3087"/>
      <c r="J964" s="3087"/>
      <c r="K964" s="3087"/>
      <c r="L964" s="3087"/>
      <c r="M964" s="3087"/>
      <c r="N964" s="3087"/>
      <c r="O964" s="3087"/>
      <c r="P964" s="3087"/>
      <c r="Q964" s="3087"/>
      <c r="R964" s="3087"/>
      <c r="S964" s="3087"/>
      <c r="T964" s="3087"/>
      <c r="U964" s="3087"/>
      <c r="V964" s="3087"/>
      <c r="W964" s="3087"/>
      <c r="X964" s="3087"/>
      <c r="Y964" s="3087"/>
      <c r="Z964" s="3088"/>
    </row>
    <row r="965" spans="1:26">
      <c r="A965" s="3096"/>
      <c r="B965" s="3087"/>
      <c r="C965" s="3087"/>
      <c r="D965" s="3087"/>
      <c r="E965" s="3087"/>
      <c r="F965" s="3087"/>
      <c r="G965" s="3087"/>
      <c r="H965" s="3087"/>
      <c r="I965" s="3087"/>
      <c r="J965" s="3087"/>
      <c r="K965" s="3087"/>
      <c r="L965" s="3087"/>
      <c r="M965" s="3087"/>
      <c r="N965" s="3087"/>
      <c r="O965" s="3087"/>
      <c r="P965" s="3087"/>
      <c r="Q965" s="3087"/>
      <c r="R965" s="3087"/>
      <c r="S965" s="3087"/>
      <c r="T965" s="3087"/>
      <c r="U965" s="3087"/>
      <c r="V965" s="3087"/>
      <c r="W965" s="3087"/>
      <c r="X965" s="3087"/>
      <c r="Y965" s="3087"/>
      <c r="Z965" s="3088"/>
    </row>
    <row r="966" spans="1:26">
      <c r="A966" s="3096"/>
      <c r="B966" s="3087"/>
      <c r="C966" s="3087"/>
      <c r="D966" s="3087"/>
      <c r="E966" s="3087"/>
      <c r="F966" s="3087"/>
      <c r="G966" s="3087"/>
      <c r="H966" s="3087"/>
      <c r="I966" s="3087"/>
      <c r="J966" s="3087"/>
      <c r="K966" s="3087"/>
      <c r="L966" s="3087"/>
      <c r="M966" s="3087"/>
      <c r="N966" s="3087"/>
      <c r="O966" s="3087"/>
      <c r="P966" s="3087"/>
      <c r="Q966" s="3087"/>
      <c r="R966" s="3087"/>
      <c r="S966" s="3087"/>
      <c r="T966" s="3087"/>
      <c r="U966" s="3087"/>
      <c r="V966" s="3087"/>
      <c r="W966" s="3087"/>
      <c r="X966" s="3087"/>
      <c r="Y966" s="3087"/>
      <c r="Z966" s="3088"/>
    </row>
    <row r="967" spans="1:26">
      <c r="A967" s="3096"/>
      <c r="B967" s="3087"/>
      <c r="C967" s="3087"/>
      <c r="D967" s="3087"/>
      <c r="E967" s="3087"/>
      <c r="F967" s="3087"/>
      <c r="G967" s="3087"/>
      <c r="H967" s="3087"/>
      <c r="I967" s="3087"/>
      <c r="J967" s="3087"/>
      <c r="K967" s="3087"/>
      <c r="L967" s="3087"/>
      <c r="M967" s="3087"/>
      <c r="N967" s="3087"/>
      <c r="O967" s="3087"/>
      <c r="P967" s="3087"/>
      <c r="Q967" s="3087"/>
      <c r="R967" s="3087"/>
      <c r="S967" s="3087"/>
      <c r="T967" s="3087"/>
      <c r="U967" s="3087"/>
      <c r="V967" s="3087"/>
      <c r="W967" s="3087"/>
      <c r="X967" s="3087"/>
      <c r="Y967" s="3087"/>
      <c r="Z967" s="3088"/>
    </row>
    <row r="968" spans="1:26">
      <c r="A968" s="3096"/>
      <c r="B968" s="3087"/>
      <c r="C968" s="3087"/>
      <c r="D968" s="3087"/>
      <c r="E968" s="3087"/>
      <c r="F968" s="3087"/>
      <c r="G968" s="3087"/>
      <c r="H968" s="3087"/>
      <c r="I968" s="3087"/>
      <c r="J968" s="3087"/>
      <c r="K968" s="3087"/>
      <c r="L968" s="3087"/>
      <c r="M968" s="3087"/>
      <c r="N968" s="3087"/>
      <c r="O968" s="3087"/>
      <c r="P968" s="3087"/>
      <c r="Q968" s="3087"/>
      <c r="R968" s="3087"/>
      <c r="S968" s="3087"/>
      <c r="T968" s="3087"/>
      <c r="U968" s="3087"/>
      <c r="V968" s="3087"/>
      <c r="W968" s="3087"/>
      <c r="X968" s="3087"/>
      <c r="Y968" s="3087"/>
      <c r="Z968" s="3088"/>
    </row>
    <row r="969" spans="1:26">
      <c r="A969" s="3096"/>
      <c r="B969" s="3087"/>
      <c r="C969" s="3087"/>
      <c r="D969" s="3087"/>
      <c r="E969" s="3087"/>
      <c r="F969" s="3087"/>
      <c r="G969" s="3087"/>
      <c r="H969" s="3087"/>
      <c r="I969" s="3087"/>
      <c r="J969" s="3087"/>
      <c r="K969" s="3087"/>
      <c r="L969" s="3087"/>
      <c r="M969" s="3087"/>
      <c r="N969" s="3087"/>
      <c r="O969" s="3087"/>
      <c r="P969" s="3087"/>
      <c r="Q969" s="3087"/>
      <c r="R969" s="3087"/>
      <c r="S969" s="3087"/>
      <c r="T969" s="3087"/>
      <c r="U969" s="3087"/>
      <c r="V969" s="3087"/>
      <c r="W969" s="3087"/>
      <c r="X969" s="3087"/>
      <c r="Y969" s="3087"/>
      <c r="Z969" s="3088"/>
    </row>
    <row r="970" spans="1:26">
      <c r="A970" s="3096"/>
      <c r="B970" s="3087"/>
      <c r="C970" s="3087"/>
      <c r="D970" s="3087"/>
      <c r="E970" s="3087"/>
      <c r="F970" s="3087"/>
      <c r="G970" s="3087"/>
      <c r="H970" s="3087"/>
      <c r="I970" s="3087"/>
      <c r="J970" s="3087"/>
      <c r="K970" s="3087"/>
      <c r="L970" s="3087"/>
      <c r="M970" s="3087"/>
      <c r="N970" s="3087"/>
      <c r="O970" s="3087"/>
      <c r="P970" s="3087"/>
      <c r="Q970" s="3087"/>
      <c r="R970" s="3087"/>
      <c r="S970" s="3087"/>
      <c r="T970" s="3087"/>
      <c r="U970" s="3087"/>
      <c r="V970" s="3087"/>
      <c r="W970" s="3087"/>
      <c r="X970" s="3087"/>
      <c r="Y970" s="3087"/>
      <c r="Z970" s="3088"/>
    </row>
    <row r="971" spans="1:26">
      <c r="A971" s="3096"/>
      <c r="B971" s="3087"/>
      <c r="C971" s="3087"/>
      <c r="D971" s="3087"/>
      <c r="E971" s="3087"/>
      <c r="F971" s="3087"/>
      <c r="G971" s="3087"/>
      <c r="H971" s="3087"/>
      <c r="I971" s="3087"/>
      <c r="J971" s="3087"/>
      <c r="K971" s="3087"/>
      <c r="L971" s="3087"/>
      <c r="M971" s="3087"/>
      <c r="N971" s="3087"/>
      <c r="O971" s="3087"/>
      <c r="P971" s="3087"/>
      <c r="Q971" s="3087"/>
      <c r="R971" s="3087"/>
      <c r="S971" s="3087"/>
      <c r="T971" s="3087"/>
      <c r="U971" s="3087"/>
      <c r="V971" s="3087"/>
      <c r="W971" s="3087"/>
      <c r="X971" s="3087"/>
      <c r="Y971" s="3087"/>
      <c r="Z971" s="3088"/>
    </row>
    <row r="972" spans="1:26">
      <c r="A972" s="3096"/>
      <c r="B972" s="3087"/>
      <c r="C972" s="3087"/>
      <c r="D972" s="3087"/>
      <c r="E972" s="3087"/>
      <c r="F972" s="3087"/>
      <c r="G972" s="3087"/>
      <c r="H972" s="3087"/>
      <c r="I972" s="3087"/>
      <c r="J972" s="3087"/>
      <c r="K972" s="3087"/>
      <c r="L972" s="3087"/>
      <c r="M972" s="3087"/>
      <c r="N972" s="3087"/>
      <c r="O972" s="3087"/>
      <c r="P972" s="3087"/>
      <c r="Q972" s="3087"/>
      <c r="R972" s="3087"/>
      <c r="S972" s="3087"/>
      <c r="T972" s="3087"/>
      <c r="U972" s="3087"/>
      <c r="V972" s="3087"/>
      <c r="W972" s="3087"/>
      <c r="X972" s="3087"/>
      <c r="Y972" s="3087"/>
      <c r="Z972" s="3088"/>
    </row>
    <row r="973" spans="1:26">
      <c r="A973" s="3096"/>
      <c r="B973" s="3087"/>
      <c r="C973" s="3087"/>
      <c r="D973" s="3087"/>
      <c r="E973" s="3087"/>
      <c r="F973" s="3087"/>
      <c r="G973" s="3087"/>
      <c r="H973" s="3087"/>
      <c r="I973" s="3087"/>
      <c r="J973" s="3087"/>
      <c r="K973" s="3087"/>
      <c r="L973" s="3087"/>
      <c r="M973" s="3087"/>
      <c r="N973" s="3087"/>
      <c r="O973" s="3087"/>
      <c r="P973" s="3087"/>
      <c r="Q973" s="3087"/>
      <c r="R973" s="3087"/>
      <c r="S973" s="3087"/>
      <c r="T973" s="3087"/>
      <c r="U973" s="3087"/>
      <c r="V973" s="3087"/>
      <c r="W973" s="3087"/>
      <c r="X973" s="3087"/>
      <c r="Y973" s="3087"/>
      <c r="Z973" s="3088"/>
    </row>
    <row r="974" spans="1:26">
      <c r="A974" s="3096"/>
      <c r="B974" s="3087"/>
      <c r="C974" s="3087"/>
      <c r="D974" s="3087"/>
      <c r="E974" s="3087"/>
      <c r="F974" s="3087"/>
      <c r="G974" s="3087"/>
      <c r="H974" s="3087"/>
      <c r="I974" s="3087"/>
      <c r="J974" s="3087"/>
      <c r="K974" s="3087"/>
      <c r="L974" s="3087"/>
      <c r="M974" s="3087"/>
      <c r="N974" s="3087"/>
      <c r="O974" s="3087"/>
      <c r="P974" s="3087"/>
      <c r="Q974" s="3087"/>
      <c r="R974" s="3087"/>
      <c r="S974" s="3087"/>
      <c r="T974" s="3087"/>
      <c r="U974" s="3087"/>
      <c r="V974" s="3087"/>
      <c r="W974" s="3087"/>
      <c r="X974" s="3087"/>
      <c r="Y974" s="3087"/>
      <c r="Z974" s="3088"/>
    </row>
    <row r="975" spans="1:26">
      <c r="A975" s="3096"/>
      <c r="B975" s="3087"/>
      <c r="C975" s="3087"/>
      <c r="D975" s="3087"/>
      <c r="E975" s="3087"/>
      <c r="F975" s="3087"/>
      <c r="G975" s="3087"/>
      <c r="H975" s="3087"/>
      <c r="I975" s="3087"/>
      <c r="J975" s="3087"/>
      <c r="K975" s="3087"/>
      <c r="L975" s="3087"/>
      <c r="M975" s="3087"/>
      <c r="N975" s="3087"/>
      <c r="O975" s="3087"/>
      <c r="P975" s="3087"/>
      <c r="Q975" s="3087"/>
      <c r="R975" s="3087"/>
      <c r="S975" s="3087"/>
      <c r="T975" s="3087"/>
      <c r="U975" s="3087"/>
      <c r="V975" s="3087"/>
      <c r="W975" s="3087"/>
      <c r="X975" s="3087"/>
      <c r="Y975" s="3087"/>
      <c r="Z975" s="3088"/>
    </row>
    <row r="976" spans="1:26">
      <c r="A976" s="3096"/>
      <c r="B976" s="3087"/>
      <c r="C976" s="3087"/>
      <c r="D976" s="3087"/>
      <c r="E976" s="3087"/>
      <c r="F976" s="3087"/>
      <c r="G976" s="3087"/>
      <c r="H976" s="3087"/>
      <c r="I976" s="3087"/>
      <c r="J976" s="3087"/>
      <c r="K976" s="3087"/>
      <c r="L976" s="3087"/>
      <c r="M976" s="3087"/>
      <c r="N976" s="3087"/>
      <c r="O976" s="3087"/>
      <c r="P976" s="3087"/>
      <c r="Q976" s="3087"/>
      <c r="R976" s="3087"/>
      <c r="S976" s="3087"/>
      <c r="T976" s="3087"/>
      <c r="U976" s="3087"/>
      <c r="V976" s="3087"/>
      <c r="W976" s="3087"/>
      <c r="X976" s="3087"/>
      <c r="Y976" s="3087"/>
      <c r="Z976" s="3088"/>
    </row>
    <row r="977" spans="1:26">
      <c r="A977" s="3096"/>
      <c r="B977" s="3087"/>
      <c r="C977" s="3087"/>
      <c r="D977" s="3087"/>
      <c r="E977" s="3087"/>
      <c r="F977" s="3087"/>
      <c r="G977" s="3087"/>
      <c r="H977" s="3087"/>
      <c r="I977" s="3087"/>
      <c r="J977" s="3087"/>
      <c r="K977" s="3087"/>
      <c r="L977" s="3087"/>
      <c r="M977" s="3087"/>
      <c r="N977" s="3087"/>
      <c r="O977" s="3087"/>
      <c r="P977" s="3087"/>
      <c r="Q977" s="3087"/>
      <c r="R977" s="3087"/>
      <c r="S977" s="3087"/>
      <c r="T977" s="3087"/>
      <c r="U977" s="3087"/>
      <c r="V977" s="3087"/>
      <c r="W977" s="3087"/>
      <c r="X977" s="3087"/>
      <c r="Y977" s="3087"/>
      <c r="Z977" s="3088"/>
    </row>
    <row r="978" spans="1:26">
      <c r="A978" s="3096"/>
      <c r="B978" s="3087"/>
      <c r="C978" s="3087"/>
      <c r="D978" s="3087"/>
      <c r="E978" s="3087"/>
      <c r="F978" s="3087"/>
      <c r="G978" s="3087"/>
      <c r="H978" s="3087"/>
      <c r="I978" s="3087"/>
      <c r="J978" s="3087"/>
      <c r="K978" s="3087"/>
      <c r="L978" s="3087"/>
      <c r="M978" s="3087"/>
      <c r="N978" s="3087"/>
      <c r="O978" s="3087"/>
      <c r="P978" s="3087"/>
      <c r="Q978" s="3087"/>
      <c r="R978" s="3087"/>
      <c r="S978" s="3087"/>
      <c r="T978" s="3087"/>
      <c r="U978" s="3087"/>
      <c r="V978" s="3087"/>
      <c r="W978" s="3087"/>
      <c r="X978" s="3087"/>
      <c r="Y978" s="3087"/>
      <c r="Z978" s="3088"/>
    </row>
    <row r="979" spans="1:26">
      <c r="A979" s="3096"/>
      <c r="B979" s="3087"/>
      <c r="C979" s="3087"/>
      <c r="D979" s="3087"/>
      <c r="E979" s="3087"/>
      <c r="F979" s="3087"/>
      <c r="G979" s="3087"/>
      <c r="H979" s="3087"/>
      <c r="I979" s="3087"/>
      <c r="J979" s="3087"/>
      <c r="K979" s="3087"/>
      <c r="L979" s="3087"/>
      <c r="M979" s="3087"/>
      <c r="N979" s="3087"/>
      <c r="O979" s="3087"/>
      <c r="P979" s="3087"/>
      <c r="Q979" s="3087"/>
      <c r="R979" s="3087"/>
      <c r="S979" s="3087"/>
      <c r="T979" s="3087"/>
      <c r="U979" s="3087"/>
      <c r="V979" s="3087"/>
      <c r="W979" s="3087"/>
      <c r="X979" s="3087"/>
      <c r="Y979" s="3087"/>
      <c r="Z979" s="3088"/>
    </row>
    <row r="980" spans="1:26">
      <c r="A980" s="3096"/>
      <c r="B980" s="3087"/>
      <c r="C980" s="3087"/>
      <c r="D980" s="3087"/>
      <c r="E980" s="3087"/>
      <c r="F980" s="3087"/>
      <c r="G980" s="3087"/>
      <c r="H980" s="3087"/>
      <c r="I980" s="3087"/>
      <c r="J980" s="3087"/>
      <c r="K980" s="3087"/>
      <c r="L980" s="3087"/>
      <c r="M980" s="3087"/>
      <c r="N980" s="3087"/>
      <c r="O980" s="3087"/>
      <c r="P980" s="3087"/>
      <c r="Q980" s="3087"/>
      <c r="R980" s="3087"/>
      <c r="S980" s="3087"/>
      <c r="T980" s="3087"/>
      <c r="U980" s="3087"/>
      <c r="V980" s="3087"/>
      <c r="W980" s="3087"/>
      <c r="X980" s="3087"/>
      <c r="Y980" s="3087"/>
      <c r="Z980" s="3088"/>
    </row>
    <row r="981" spans="1:26">
      <c r="A981" s="3096"/>
      <c r="B981" s="3087"/>
      <c r="C981" s="3087"/>
      <c r="D981" s="3087"/>
      <c r="E981" s="3087"/>
      <c r="F981" s="3087"/>
      <c r="G981" s="3087"/>
      <c r="H981" s="3087"/>
      <c r="I981" s="3087"/>
      <c r="J981" s="3087"/>
      <c r="K981" s="3087"/>
      <c r="L981" s="3087"/>
      <c r="M981" s="3087"/>
      <c r="N981" s="3087"/>
      <c r="O981" s="3087"/>
      <c r="P981" s="3087"/>
      <c r="Q981" s="3087"/>
      <c r="R981" s="3087"/>
      <c r="S981" s="3087"/>
      <c r="T981" s="3087"/>
      <c r="U981" s="3087"/>
      <c r="V981" s="3087"/>
      <c r="W981" s="3087"/>
      <c r="X981" s="3087"/>
      <c r="Y981" s="3087"/>
      <c r="Z981" s="3088"/>
    </row>
    <row r="982" spans="1:26">
      <c r="A982" s="3096"/>
      <c r="B982" s="3087"/>
      <c r="C982" s="3087"/>
      <c r="D982" s="3087"/>
      <c r="E982" s="3087"/>
      <c r="F982" s="3087"/>
      <c r="G982" s="3087"/>
      <c r="H982" s="3087"/>
      <c r="I982" s="3087"/>
      <c r="J982" s="3087"/>
      <c r="K982" s="3087"/>
      <c r="L982" s="3087"/>
      <c r="M982" s="3087"/>
      <c r="N982" s="3087"/>
      <c r="O982" s="3087"/>
      <c r="P982" s="3087"/>
      <c r="Q982" s="3087"/>
      <c r="R982" s="3087"/>
      <c r="S982" s="3087"/>
      <c r="T982" s="3087"/>
      <c r="U982" s="3087"/>
      <c r="V982" s="3087"/>
      <c r="W982" s="3087"/>
      <c r="X982" s="3087"/>
      <c r="Y982" s="3087"/>
      <c r="Z982" s="3088"/>
    </row>
    <row r="983" spans="1:26">
      <c r="A983" s="3096"/>
      <c r="B983" s="3087"/>
      <c r="C983" s="3087"/>
      <c r="D983" s="3087"/>
      <c r="E983" s="3087"/>
      <c r="F983" s="3087"/>
      <c r="G983" s="3087"/>
      <c r="H983" s="3087"/>
      <c r="I983" s="3087"/>
      <c r="J983" s="3087"/>
      <c r="K983" s="3087"/>
      <c r="L983" s="3087"/>
      <c r="M983" s="3087"/>
      <c r="N983" s="3087"/>
      <c r="O983" s="3087"/>
      <c r="P983" s="3087"/>
      <c r="Q983" s="3087"/>
      <c r="R983" s="3087"/>
      <c r="S983" s="3087"/>
      <c r="T983" s="3087"/>
      <c r="U983" s="3087"/>
      <c r="V983" s="3087"/>
      <c r="W983" s="3087"/>
      <c r="X983" s="3087"/>
      <c r="Y983" s="3087"/>
      <c r="Z983" s="3088"/>
    </row>
    <row r="984" spans="1:26">
      <c r="A984" s="3096"/>
      <c r="B984" s="3087"/>
      <c r="C984" s="3087"/>
      <c r="D984" s="3087"/>
      <c r="E984" s="3087"/>
      <c r="F984" s="3087"/>
      <c r="G984" s="3087"/>
      <c r="H984" s="3087"/>
      <c r="I984" s="3087"/>
      <c r="J984" s="3087"/>
      <c r="K984" s="3087"/>
      <c r="L984" s="3087"/>
      <c r="M984" s="3087"/>
      <c r="N984" s="3087"/>
      <c r="O984" s="3087"/>
      <c r="P984" s="3087"/>
      <c r="Q984" s="3087"/>
      <c r="R984" s="3087"/>
      <c r="S984" s="3087"/>
      <c r="T984" s="3087"/>
      <c r="U984" s="3087"/>
      <c r="V984" s="3087"/>
      <c r="W984" s="3087"/>
      <c r="X984" s="3087"/>
      <c r="Y984" s="3087"/>
      <c r="Z984" s="3088"/>
    </row>
    <row r="985" spans="1:26">
      <c r="A985" s="3096"/>
      <c r="B985" s="3087"/>
      <c r="C985" s="3087"/>
      <c r="D985" s="3087"/>
      <c r="E985" s="3087"/>
      <c r="F985" s="3087"/>
      <c r="G985" s="3087"/>
      <c r="H985" s="3087"/>
      <c r="I985" s="3087"/>
      <c r="J985" s="3087"/>
      <c r="K985" s="3087"/>
      <c r="L985" s="3087"/>
      <c r="M985" s="3087"/>
      <c r="N985" s="3087"/>
      <c r="O985" s="3087"/>
      <c r="P985" s="3087"/>
      <c r="Q985" s="3087"/>
      <c r="R985" s="3087"/>
      <c r="S985" s="3087"/>
      <c r="T985" s="3087"/>
      <c r="U985" s="3087"/>
      <c r="V985" s="3087"/>
      <c r="W985" s="3087"/>
      <c r="X985" s="3087"/>
      <c r="Y985" s="3087"/>
      <c r="Z985" s="3088"/>
    </row>
    <row r="986" spans="1:26">
      <c r="A986" s="3096"/>
      <c r="B986" s="3087"/>
      <c r="C986" s="3087"/>
      <c r="D986" s="3087"/>
      <c r="E986" s="3087"/>
      <c r="F986" s="3087"/>
      <c r="G986" s="3087"/>
      <c r="H986" s="3087"/>
      <c r="I986" s="3087"/>
      <c r="J986" s="3087"/>
      <c r="K986" s="3087"/>
      <c r="L986" s="3087"/>
      <c r="M986" s="3087"/>
      <c r="N986" s="3087"/>
      <c r="O986" s="3087"/>
      <c r="P986" s="3087"/>
      <c r="Q986" s="3087"/>
      <c r="R986" s="3087"/>
      <c r="S986" s="3087"/>
      <c r="T986" s="3087"/>
      <c r="U986" s="3087"/>
      <c r="V986" s="3087"/>
      <c r="W986" s="3087"/>
      <c r="X986" s="3087"/>
      <c r="Y986" s="3087"/>
      <c r="Z986" s="3088"/>
    </row>
    <row r="987" spans="1:26">
      <c r="A987" s="3096"/>
      <c r="B987" s="3087"/>
      <c r="C987" s="3087"/>
      <c r="D987" s="3087"/>
      <c r="E987" s="3087"/>
      <c r="F987" s="3087"/>
      <c r="G987" s="3087"/>
      <c r="H987" s="3087"/>
      <c r="I987" s="3087"/>
      <c r="J987" s="3087"/>
      <c r="K987" s="3087"/>
      <c r="L987" s="3087"/>
      <c r="M987" s="3087"/>
      <c r="N987" s="3087"/>
      <c r="O987" s="3087"/>
      <c r="P987" s="3087"/>
      <c r="Q987" s="3087"/>
      <c r="R987" s="3087"/>
      <c r="S987" s="3087"/>
      <c r="T987" s="3087"/>
      <c r="U987" s="3087"/>
      <c r="V987" s="3087"/>
      <c r="W987" s="3087"/>
      <c r="X987" s="3087"/>
      <c r="Y987" s="3087"/>
      <c r="Z987" s="3088"/>
    </row>
    <row r="988" spans="1:26">
      <c r="A988" s="3096"/>
      <c r="B988" s="3087"/>
      <c r="C988" s="3087"/>
      <c r="D988" s="3087"/>
      <c r="E988" s="3087"/>
      <c r="F988" s="3087"/>
      <c r="G988" s="3087"/>
      <c r="H988" s="3087"/>
      <c r="I988" s="3087"/>
      <c r="J988" s="3087"/>
      <c r="K988" s="3087"/>
      <c r="L988" s="3087"/>
      <c r="M988" s="3087"/>
      <c r="N988" s="3087"/>
      <c r="O988" s="3087"/>
      <c r="P988" s="3087"/>
      <c r="Q988" s="3087"/>
      <c r="R988" s="3087"/>
      <c r="S988" s="3087"/>
      <c r="T988" s="3087"/>
      <c r="U988" s="3087"/>
      <c r="V988" s="3087"/>
      <c r="W988" s="3087"/>
      <c r="X988" s="3087"/>
      <c r="Y988" s="3087"/>
      <c r="Z988" s="3088"/>
    </row>
    <row r="989" spans="1:26">
      <c r="A989" s="3096"/>
      <c r="B989" s="3087"/>
      <c r="C989" s="3087"/>
      <c r="D989" s="3087"/>
      <c r="E989" s="3087"/>
      <c r="F989" s="3087"/>
      <c r="G989" s="3087"/>
      <c r="H989" s="3087"/>
      <c r="I989" s="3087"/>
      <c r="J989" s="3087"/>
      <c r="K989" s="3087"/>
      <c r="L989" s="3087"/>
      <c r="M989" s="3087"/>
      <c r="N989" s="3087"/>
      <c r="O989" s="3087"/>
      <c r="P989" s="3087"/>
      <c r="Q989" s="3087"/>
      <c r="R989" s="3087"/>
      <c r="S989" s="3087"/>
      <c r="T989" s="3087"/>
      <c r="U989" s="3087"/>
      <c r="V989" s="3087"/>
      <c r="W989" s="3087"/>
      <c r="X989" s="3087"/>
      <c r="Y989" s="3087"/>
      <c r="Z989" s="3088"/>
    </row>
    <row r="990" spans="1:26">
      <c r="A990" s="3096"/>
      <c r="B990" s="3087"/>
      <c r="C990" s="3087"/>
      <c r="D990" s="3087"/>
      <c r="E990" s="3087"/>
      <c r="F990" s="3087"/>
      <c r="G990" s="3087"/>
      <c r="H990" s="3087"/>
      <c r="I990" s="3087"/>
      <c r="J990" s="3087"/>
      <c r="K990" s="3087"/>
      <c r="L990" s="3087"/>
      <c r="M990" s="3087"/>
      <c r="N990" s="3087"/>
      <c r="O990" s="3087"/>
      <c r="P990" s="3087"/>
      <c r="Q990" s="3087"/>
      <c r="R990" s="3087"/>
      <c r="S990" s="3087"/>
      <c r="T990" s="3087"/>
      <c r="U990" s="3087"/>
      <c r="V990" s="3087"/>
      <c r="W990" s="3087"/>
      <c r="X990" s="3087"/>
      <c r="Y990" s="3087"/>
      <c r="Z990" s="3088"/>
    </row>
    <row r="991" spans="1:26">
      <c r="A991" s="3096"/>
      <c r="B991" s="3087"/>
      <c r="C991" s="3087"/>
      <c r="D991" s="3087"/>
      <c r="E991" s="3087"/>
      <c r="F991" s="3087"/>
      <c r="G991" s="3087"/>
      <c r="H991" s="3087"/>
      <c r="I991" s="3087"/>
      <c r="J991" s="3087"/>
      <c r="K991" s="3087"/>
      <c r="L991" s="3087"/>
      <c r="M991" s="3087"/>
      <c r="N991" s="3087"/>
      <c r="O991" s="3087"/>
      <c r="P991" s="3087"/>
      <c r="Q991" s="3087"/>
      <c r="R991" s="3087"/>
      <c r="S991" s="3087"/>
      <c r="T991" s="3087"/>
      <c r="U991" s="3087"/>
      <c r="V991" s="3087"/>
      <c r="W991" s="3087"/>
      <c r="X991" s="3087"/>
      <c r="Y991" s="3087"/>
      <c r="Z991" s="3088"/>
    </row>
    <row r="992" spans="1:26">
      <c r="A992" s="3096"/>
      <c r="B992" s="3087"/>
      <c r="C992" s="3087"/>
      <c r="D992" s="3087"/>
      <c r="E992" s="3087"/>
      <c r="F992" s="3087"/>
      <c r="G992" s="3087"/>
      <c r="H992" s="3087"/>
      <c r="I992" s="3087"/>
      <c r="J992" s="3087"/>
      <c r="K992" s="3087"/>
      <c r="L992" s="3087"/>
      <c r="M992" s="3087"/>
      <c r="N992" s="3087"/>
      <c r="O992" s="3087"/>
      <c r="P992" s="3087"/>
      <c r="Q992" s="3087"/>
      <c r="R992" s="3087"/>
      <c r="S992" s="3087"/>
      <c r="T992" s="3087"/>
      <c r="U992" s="3087"/>
      <c r="V992" s="3087"/>
      <c r="W992" s="3087"/>
      <c r="X992" s="3087"/>
      <c r="Y992" s="3087"/>
      <c r="Z992" s="3088"/>
    </row>
    <row r="993" spans="1:26">
      <c r="A993" s="3096"/>
      <c r="B993" s="3087"/>
      <c r="C993" s="3087"/>
      <c r="D993" s="3087"/>
      <c r="E993" s="3087"/>
      <c r="F993" s="3087"/>
      <c r="G993" s="3087"/>
      <c r="H993" s="3087"/>
      <c r="I993" s="3087"/>
      <c r="J993" s="3087"/>
      <c r="K993" s="3087"/>
      <c r="L993" s="3087"/>
      <c r="M993" s="3087"/>
      <c r="N993" s="3087"/>
      <c r="O993" s="3087"/>
      <c r="P993" s="3087"/>
      <c r="Q993" s="3087"/>
      <c r="R993" s="3087"/>
      <c r="S993" s="3087"/>
      <c r="T993" s="3087"/>
      <c r="U993" s="3087"/>
      <c r="V993" s="3087"/>
      <c r="W993" s="3087"/>
      <c r="X993" s="3087"/>
      <c r="Y993" s="3087"/>
      <c r="Z993" s="3088"/>
    </row>
    <row r="994" spans="1:26">
      <c r="A994" s="3096"/>
      <c r="B994" s="3087"/>
      <c r="C994" s="3087"/>
      <c r="D994" s="3087"/>
      <c r="E994" s="3087"/>
      <c r="F994" s="3087"/>
      <c r="G994" s="3087"/>
      <c r="H994" s="3087"/>
      <c r="I994" s="3087"/>
      <c r="J994" s="3087"/>
      <c r="K994" s="3087"/>
      <c r="L994" s="3087"/>
      <c r="M994" s="3087"/>
      <c r="N994" s="3087"/>
      <c r="O994" s="3087"/>
      <c r="P994" s="3087"/>
      <c r="Q994" s="3087"/>
      <c r="R994" s="3087"/>
      <c r="S994" s="3087"/>
      <c r="T994" s="3087"/>
      <c r="U994" s="3087"/>
      <c r="V994" s="3087"/>
      <c r="W994" s="3087"/>
      <c r="X994" s="3087"/>
      <c r="Y994" s="3087"/>
      <c r="Z994" s="3088"/>
    </row>
    <row r="995" spans="1:26">
      <c r="A995" s="3096"/>
      <c r="B995" s="3087"/>
      <c r="C995" s="3087"/>
      <c r="D995" s="3087"/>
      <c r="E995" s="3087"/>
      <c r="F995" s="3087"/>
      <c r="G995" s="3087"/>
      <c r="H995" s="3087"/>
      <c r="I995" s="3087"/>
      <c r="J995" s="3087"/>
      <c r="K995" s="3087"/>
      <c r="L995" s="3087"/>
      <c r="M995" s="3087"/>
      <c r="N995" s="3087"/>
      <c r="O995" s="3087"/>
      <c r="P995" s="3087"/>
      <c r="Q995" s="3087"/>
      <c r="R995" s="3087"/>
      <c r="S995" s="3087"/>
      <c r="T995" s="3087"/>
      <c r="U995" s="3087"/>
      <c r="V995" s="3087"/>
      <c r="W995" s="3087"/>
      <c r="X995" s="3087"/>
      <c r="Y995" s="3087"/>
      <c r="Z995" s="3088"/>
    </row>
    <row r="996" spans="1:26">
      <c r="A996" s="3096"/>
      <c r="B996" s="3087"/>
      <c r="C996" s="3087"/>
      <c r="D996" s="3087"/>
      <c r="E996" s="3087"/>
      <c r="F996" s="3087"/>
      <c r="G996" s="3087"/>
      <c r="H996" s="3087"/>
      <c r="I996" s="3087"/>
      <c r="J996" s="3087"/>
      <c r="K996" s="3087"/>
      <c r="L996" s="3087"/>
      <c r="M996" s="3087"/>
      <c r="N996" s="3087"/>
      <c r="O996" s="3087"/>
      <c r="P996" s="3087"/>
      <c r="Q996" s="3087"/>
      <c r="R996" s="3087"/>
      <c r="S996" s="3087"/>
      <c r="T996" s="3087"/>
      <c r="U996" s="3087"/>
      <c r="V996" s="3087"/>
      <c r="W996" s="3087"/>
      <c r="X996" s="3087"/>
      <c r="Y996" s="3087"/>
      <c r="Z996" s="3088"/>
    </row>
    <row r="997" spans="1:26">
      <c r="A997" s="3096"/>
      <c r="B997" s="3087"/>
      <c r="C997" s="3087"/>
      <c r="D997" s="3087"/>
      <c r="E997" s="3087"/>
      <c r="F997" s="3087"/>
      <c r="G997" s="3087"/>
      <c r="H997" s="3087"/>
      <c r="I997" s="3087"/>
      <c r="J997" s="3087"/>
      <c r="K997" s="3087"/>
      <c r="L997" s="3087"/>
      <c r="M997" s="3087"/>
      <c r="N997" s="3087"/>
      <c r="O997" s="3087"/>
      <c r="P997" s="3087"/>
      <c r="Q997" s="3087"/>
      <c r="R997" s="3087"/>
      <c r="S997" s="3087"/>
      <c r="T997" s="3087"/>
      <c r="U997" s="3087"/>
      <c r="V997" s="3087"/>
      <c r="W997" s="3087"/>
      <c r="X997" s="3087"/>
      <c r="Y997" s="3087"/>
      <c r="Z997" s="3088"/>
    </row>
    <row r="998" spans="1:26">
      <c r="A998" s="3096"/>
      <c r="B998" s="3087"/>
      <c r="C998" s="3087"/>
      <c r="D998" s="3087"/>
      <c r="E998" s="3087"/>
      <c r="F998" s="3087"/>
      <c r="G998" s="3087"/>
      <c r="H998" s="3087"/>
      <c r="I998" s="3087"/>
      <c r="J998" s="3087"/>
      <c r="K998" s="3087"/>
      <c r="L998" s="3087"/>
      <c r="M998" s="3087"/>
      <c r="N998" s="3087"/>
      <c r="O998" s="3087"/>
      <c r="P998" s="3087"/>
      <c r="Q998" s="3087"/>
      <c r="R998" s="3087"/>
      <c r="S998" s="3087"/>
      <c r="T998" s="3087"/>
      <c r="U998" s="3087"/>
      <c r="V998" s="3087"/>
      <c r="W998" s="3087"/>
      <c r="X998" s="3087"/>
      <c r="Y998" s="3087"/>
      <c r="Z998" s="3088"/>
    </row>
    <row r="999" spans="1:26">
      <c r="A999" s="3096"/>
      <c r="B999" s="3087"/>
      <c r="C999" s="3087"/>
      <c r="D999" s="3087"/>
      <c r="E999" s="3087"/>
      <c r="F999" s="3087"/>
      <c r="G999" s="3087"/>
      <c r="H999" s="3087"/>
      <c r="I999" s="3087"/>
      <c r="J999" s="3087"/>
      <c r="K999" s="3087"/>
      <c r="L999" s="3087"/>
      <c r="M999" s="3087"/>
      <c r="N999" s="3087"/>
      <c r="O999" s="3087"/>
      <c r="P999" s="3087"/>
      <c r="Q999" s="3087"/>
      <c r="R999" s="3087"/>
      <c r="S999" s="3087"/>
      <c r="T999" s="3087"/>
      <c r="U999" s="3087"/>
      <c r="V999" s="3087"/>
      <c r="W999" s="3087"/>
      <c r="X999" s="3087"/>
      <c r="Y999" s="3087"/>
      <c r="Z999" s="3088"/>
    </row>
    <row r="1000" spans="1:26">
      <c r="A1000" s="3097"/>
      <c r="B1000" s="3098"/>
      <c r="C1000" s="3098"/>
      <c r="D1000" s="3098"/>
      <c r="E1000" s="3098"/>
      <c r="F1000" s="3098"/>
      <c r="G1000" s="3098"/>
      <c r="H1000" s="3098"/>
      <c r="I1000" s="3098"/>
      <c r="J1000" s="3098"/>
      <c r="K1000" s="3098"/>
      <c r="L1000" s="3098"/>
      <c r="M1000" s="3098"/>
      <c r="N1000" s="3098"/>
      <c r="O1000" s="3098"/>
      <c r="P1000" s="3098"/>
      <c r="Q1000" s="3098"/>
      <c r="R1000" s="3098"/>
      <c r="S1000" s="3098"/>
      <c r="T1000" s="3098"/>
      <c r="U1000" s="3098"/>
      <c r="V1000" s="3098"/>
      <c r="W1000" s="3098"/>
      <c r="X1000" s="3098"/>
      <c r="Y1000" s="3099"/>
      <c r="Z1000" s="3100"/>
    </row>
    <row r="1048537" ht="14.25" customHeight="1"/>
  </sheetData>
  <mergeCells count="7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F23:H23"/>
    <mergeCell ref="B25:B28"/>
    <mergeCell ref="B29:B31"/>
    <mergeCell ref="B45:B48"/>
    <mergeCell ref="F46:F47"/>
    <mergeCell ref="G46:J47"/>
    <mergeCell ref="L46:M47"/>
    <mergeCell ref="C49:M49"/>
    <mergeCell ref="C50:M50"/>
    <mergeCell ref="D41:E41"/>
    <mergeCell ref="F41:G41"/>
    <mergeCell ref="H41:I41"/>
    <mergeCell ref="J41:K41"/>
    <mergeCell ref="L41:M41"/>
    <mergeCell ref="D43:E43"/>
    <mergeCell ref="F43:G43"/>
    <mergeCell ref="L39:M39"/>
    <mergeCell ref="D37:E37"/>
    <mergeCell ref="F37:G37"/>
    <mergeCell ref="H37:I37"/>
    <mergeCell ref="J37:K37"/>
    <mergeCell ref="L37:M37"/>
    <mergeCell ref="I10:J10"/>
    <mergeCell ref="K10:L10"/>
    <mergeCell ref="J30:L30"/>
    <mergeCell ref="B32:B34"/>
    <mergeCell ref="B35:B44"/>
    <mergeCell ref="C11:M11"/>
    <mergeCell ref="C12:M12"/>
    <mergeCell ref="C13:M13"/>
    <mergeCell ref="B14:B15"/>
    <mergeCell ref="C14:D15"/>
    <mergeCell ref="E14:E15"/>
    <mergeCell ref="F14:M15"/>
    <mergeCell ref="D39:E39"/>
    <mergeCell ref="F39:G39"/>
    <mergeCell ref="H39:I39"/>
    <mergeCell ref="J39:K39"/>
    <mergeCell ref="B1:M1"/>
    <mergeCell ref="A2:A15"/>
    <mergeCell ref="C2:M2"/>
    <mergeCell ref="C3:M3"/>
    <mergeCell ref="D4:E4"/>
    <mergeCell ref="F4:G4"/>
    <mergeCell ref="I4:M4"/>
    <mergeCell ref="C5:M5"/>
    <mergeCell ref="C6:M6"/>
    <mergeCell ref="C7:F7"/>
    <mergeCell ref="I7:M7"/>
    <mergeCell ref="B8:B10"/>
    <mergeCell ref="F9:G9"/>
    <mergeCell ref="I9:J9"/>
    <mergeCell ref="C10:E10"/>
    <mergeCell ref="F10:G10"/>
  </mergeCells>
  <hyperlinks>
    <hyperlink ref="C57"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topLeftCell="B2" zoomScale="120" zoomScaleNormal="120" workbookViewId="0">
      <selection activeCell="C5" sqref="C5:M5"/>
    </sheetView>
  </sheetViews>
  <sheetFormatPr baseColWidth="10" defaultColWidth="9.140625" defaultRowHeight="15"/>
  <cols>
    <col min="1" max="1" width="29" style="1337" customWidth="1"/>
    <col min="2" max="2" width="29.7109375" style="1337" customWidth="1"/>
    <col min="3" max="13" width="11.42578125" style="1337" customWidth="1"/>
    <col min="14" max="16384" width="9.140625" style="1337"/>
  </cols>
  <sheetData>
    <row r="1" spans="1:13" ht="20.25" customHeight="1">
      <c r="A1" s="2532" t="s">
        <v>359</v>
      </c>
      <c r="B1" s="7827" t="s">
        <v>2988</v>
      </c>
      <c r="C1" s="7828"/>
      <c r="D1" s="7828"/>
      <c r="E1" s="7828"/>
      <c r="F1" s="7828"/>
      <c r="G1" s="7828"/>
      <c r="H1" s="7828"/>
      <c r="I1" s="7828"/>
      <c r="J1" s="7828"/>
      <c r="K1" s="7828"/>
      <c r="L1" s="7828"/>
      <c r="M1" s="7829"/>
    </row>
    <row r="2" spans="1:13" ht="65.099999999999994" customHeight="1">
      <c r="A2" s="7863" t="s">
        <v>2329</v>
      </c>
      <c r="B2" s="2533" t="s">
        <v>2330</v>
      </c>
      <c r="C2" s="7866" t="s">
        <v>2019</v>
      </c>
      <c r="D2" s="7867"/>
      <c r="E2" s="7867"/>
      <c r="F2" s="7867"/>
      <c r="G2" s="7867"/>
      <c r="H2" s="7867"/>
      <c r="I2" s="7867"/>
      <c r="J2" s="7867"/>
      <c r="K2" s="7867"/>
      <c r="L2" s="7867"/>
      <c r="M2" s="7868"/>
    </row>
    <row r="3" spans="1:13" ht="87.75" customHeight="1">
      <c r="A3" s="7864"/>
      <c r="B3" s="3149" t="s">
        <v>2643</v>
      </c>
      <c r="C3" s="6880" t="s">
        <v>2989</v>
      </c>
      <c r="D3" s="6054"/>
      <c r="E3" s="6054"/>
      <c r="F3" s="7869"/>
      <c r="G3" s="7869"/>
      <c r="H3" s="6054"/>
      <c r="I3" s="6054"/>
      <c r="J3" s="6054"/>
      <c r="K3" s="6054"/>
      <c r="L3" s="6054"/>
      <c r="M3" s="7870"/>
    </row>
    <row r="4" spans="1:13" ht="32.25" customHeight="1">
      <c r="A4" s="7864"/>
      <c r="B4" s="3146" t="s">
        <v>240</v>
      </c>
      <c r="C4" s="2859" t="s">
        <v>95</v>
      </c>
      <c r="D4" s="6022"/>
      <c r="E4" s="6022"/>
      <c r="F4" s="7871" t="s">
        <v>241</v>
      </c>
      <c r="G4" s="7872"/>
      <c r="H4" s="2861" t="s">
        <v>437</v>
      </c>
      <c r="I4" s="7889"/>
      <c r="J4" s="7890"/>
      <c r="K4" s="7890"/>
      <c r="L4" s="7890"/>
      <c r="M4" s="7891"/>
    </row>
    <row r="5" spans="1:13" ht="15.75">
      <c r="A5" s="7864"/>
      <c r="B5" s="3146" t="s">
        <v>2333</v>
      </c>
      <c r="C5" s="7873"/>
      <c r="D5" s="7874"/>
      <c r="E5" s="7874"/>
      <c r="F5" s="7875"/>
      <c r="G5" s="7875"/>
      <c r="H5" s="7874"/>
      <c r="I5" s="7874"/>
      <c r="J5" s="7874"/>
      <c r="K5" s="7874"/>
      <c r="L5" s="7874"/>
      <c r="M5" s="7876"/>
    </row>
    <row r="6" spans="1:13" ht="30" customHeight="1">
      <c r="A6" s="7864"/>
      <c r="B6" s="3146" t="s">
        <v>2334</v>
      </c>
      <c r="C6" s="2862"/>
      <c r="D6" s="6062"/>
      <c r="E6" s="6062"/>
      <c r="F6" s="6062"/>
      <c r="G6" s="6062"/>
      <c r="H6" s="6062"/>
      <c r="I6" s="6062"/>
      <c r="J6" s="6062"/>
      <c r="K6" s="6062"/>
      <c r="L6" s="6062"/>
      <c r="M6" s="6063"/>
    </row>
    <row r="7" spans="1:13" ht="15.75">
      <c r="A7" s="7864"/>
      <c r="B7" s="3146" t="s">
        <v>2335</v>
      </c>
      <c r="C7" s="7895" t="s">
        <v>2764</v>
      </c>
      <c r="D7" s="7896"/>
      <c r="E7" s="2863" t="s">
        <v>359</v>
      </c>
      <c r="F7" s="2863" t="s">
        <v>359</v>
      </c>
      <c r="G7" s="2863" t="s">
        <v>359</v>
      </c>
      <c r="H7" s="2864" t="s">
        <v>244</v>
      </c>
      <c r="I7" s="7877" t="s">
        <v>289</v>
      </c>
      <c r="J7" s="7877"/>
      <c r="K7" s="7877"/>
      <c r="L7" s="7877"/>
      <c r="M7" s="7878"/>
    </row>
    <row r="8" spans="1:13" ht="15.75">
      <c r="A8" s="7864"/>
      <c r="B8" s="7879" t="s">
        <v>2336</v>
      </c>
      <c r="C8" s="2867" t="s">
        <v>359</v>
      </c>
      <c r="D8" s="2865" t="s">
        <v>359</v>
      </c>
      <c r="E8" s="2865" t="s">
        <v>359</v>
      </c>
      <c r="F8" s="2865" t="s">
        <v>359</v>
      </c>
      <c r="G8" s="2865" t="s">
        <v>359</v>
      </c>
      <c r="H8" s="2865" t="s">
        <v>359</v>
      </c>
      <c r="I8" s="2865" t="s">
        <v>359</v>
      </c>
      <c r="J8" s="2865" t="s">
        <v>359</v>
      </c>
      <c r="K8" s="2865" t="s">
        <v>359</v>
      </c>
      <c r="L8" s="2865" t="s">
        <v>359</v>
      </c>
      <c r="M8" s="2866" t="s">
        <v>359</v>
      </c>
    </row>
    <row r="9" spans="1:13" ht="15.75">
      <c r="A9" s="7864"/>
      <c r="B9" s="7880"/>
      <c r="C9" s="7882"/>
      <c r="D9" s="7012"/>
      <c r="E9" s="2958" t="s">
        <v>359</v>
      </c>
      <c r="F9" s="7883"/>
      <c r="G9" s="7883"/>
      <c r="H9" s="2958" t="s">
        <v>359</v>
      </c>
      <c r="I9" s="6053"/>
      <c r="J9" s="6053"/>
      <c r="K9" s="2958" t="s">
        <v>359</v>
      </c>
      <c r="L9" s="6053"/>
      <c r="M9" s="7892"/>
    </row>
    <row r="10" spans="1:13" ht="15.75">
      <c r="A10" s="7864"/>
      <c r="B10" s="7881"/>
      <c r="C10" s="7893" t="s">
        <v>2337</v>
      </c>
      <c r="D10" s="7884"/>
      <c r="E10" s="7884"/>
      <c r="F10" s="7884" t="s">
        <v>2337</v>
      </c>
      <c r="G10" s="7884"/>
      <c r="H10" s="2958" t="s">
        <v>359</v>
      </c>
      <c r="I10" s="7884" t="s">
        <v>2337</v>
      </c>
      <c r="J10" s="7884"/>
      <c r="K10" s="2958"/>
      <c r="L10" s="7884" t="s">
        <v>2337</v>
      </c>
      <c r="M10" s="7894"/>
    </row>
    <row r="11" spans="1:13" ht="135" customHeight="1">
      <c r="A11" s="7864"/>
      <c r="B11" s="3146" t="s">
        <v>2338</v>
      </c>
      <c r="C11" s="7885" t="s">
        <v>2990</v>
      </c>
      <c r="D11" s="7886"/>
      <c r="E11" s="7886"/>
      <c r="F11" s="7886"/>
      <c r="G11" s="7886"/>
      <c r="H11" s="7886"/>
      <c r="I11" s="7886"/>
      <c r="J11" s="7886"/>
      <c r="K11" s="7886"/>
      <c r="L11" s="7886"/>
      <c r="M11" s="7887"/>
    </row>
    <row r="12" spans="1:13" ht="108.95" customHeight="1">
      <c r="A12" s="7864"/>
      <c r="B12" s="3146" t="s">
        <v>2689</v>
      </c>
      <c r="C12" s="7888" t="s">
        <v>2991</v>
      </c>
      <c r="D12" s="6054"/>
      <c r="E12" s="6054"/>
      <c r="F12" s="6054"/>
      <c r="G12" s="6054"/>
      <c r="H12" s="6054"/>
      <c r="I12" s="6054"/>
      <c r="J12" s="6054"/>
      <c r="K12" s="6054"/>
      <c r="L12" s="6054"/>
      <c r="M12" s="7870"/>
    </row>
    <row r="13" spans="1:13" ht="51" customHeight="1">
      <c r="A13" s="7864"/>
      <c r="B13" s="2534" t="s">
        <v>2649</v>
      </c>
      <c r="C13" s="7853" t="s">
        <v>2992</v>
      </c>
      <c r="D13" s="6024"/>
      <c r="E13" s="6024"/>
      <c r="F13" s="6024"/>
      <c r="G13" s="6024"/>
      <c r="H13" s="6024"/>
      <c r="I13" s="6024"/>
      <c r="J13" s="6024"/>
      <c r="K13" s="6024"/>
      <c r="L13" s="6024"/>
      <c r="M13" s="6025"/>
    </row>
    <row r="14" spans="1:13" ht="50.25" customHeight="1">
      <c r="A14" s="7865"/>
      <c r="B14" s="2522" t="s">
        <v>2651</v>
      </c>
      <c r="C14" s="7853" t="s">
        <v>2993</v>
      </c>
      <c r="D14" s="6024"/>
      <c r="E14" s="2872" t="s">
        <v>108</v>
      </c>
      <c r="F14" s="6024" t="s">
        <v>2021</v>
      </c>
      <c r="G14" s="6024"/>
      <c r="H14" s="6024"/>
      <c r="I14" s="6024"/>
      <c r="J14" s="6024"/>
      <c r="K14" s="6024"/>
      <c r="L14" s="6024"/>
      <c r="M14" s="6025"/>
    </row>
    <row r="15" spans="1:13" ht="17.100000000000001" customHeight="1">
      <c r="A15" s="7850" t="s">
        <v>2340</v>
      </c>
      <c r="B15" s="2535" t="s">
        <v>230</v>
      </c>
      <c r="C15" s="7853" t="s">
        <v>1545</v>
      </c>
      <c r="D15" s="6024"/>
      <c r="E15" s="6024"/>
      <c r="F15" s="6024"/>
      <c r="G15" s="6024"/>
      <c r="H15" s="6024"/>
      <c r="I15" s="6024"/>
      <c r="J15" s="6024"/>
      <c r="K15" s="6024"/>
      <c r="L15" s="6024"/>
      <c r="M15" s="6025"/>
    </row>
    <row r="16" spans="1:13" ht="35.25" customHeight="1">
      <c r="A16" s="7851"/>
      <c r="B16" s="2536" t="s">
        <v>2652</v>
      </c>
      <c r="C16" s="7853" t="s">
        <v>2020</v>
      </c>
      <c r="D16" s="6024"/>
      <c r="E16" s="6024"/>
      <c r="F16" s="6024"/>
      <c r="G16" s="6024"/>
      <c r="H16" s="6024"/>
      <c r="I16" s="6024"/>
      <c r="J16" s="6024"/>
      <c r="K16" s="6024"/>
      <c r="L16" s="6024"/>
      <c r="M16" s="6025"/>
    </row>
    <row r="17" spans="1:13" ht="17.100000000000001" customHeight="1">
      <c r="A17" s="7851"/>
      <c r="B17" s="7846" t="s">
        <v>2341</v>
      </c>
      <c r="C17" s="2870" t="s">
        <v>359</v>
      </c>
      <c r="D17" s="2898" t="s">
        <v>359</v>
      </c>
      <c r="E17" s="2898" t="s">
        <v>359</v>
      </c>
      <c r="F17" s="2898" t="s">
        <v>359</v>
      </c>
      <c r="G17" s="2898" t="s">
        <v>359</v>
      </c>
      <c r="H17" s="2898" t="s">
        <v>359</v>
      </c>
      <c r="I17" s="2898" t="s">
        <v>359</v>
      </c>
      <c r="J17" s="2898" t="s">
        <v>359</v>
      </c>
      <c r="K17" s="2898" t="s">
        <v>359</v>
      </c>
      <c r="L17" s="2898" t="s">
        <v>359</v>
      </c>
      <c r="M17" s="2873" t="s">
        <v>359</v>
      </c>
    </row>
    <row r="18" spans="1:13" ht="15.95" customHeight="1">
      <c r="A18" s="7851"/>
      <c r="B18" s="7847"/>
      <c r="C18" s="2870" t="s">
        <v>359</v>
      </c>
      <c r="D18" s="2868" t="s">
        <v>359</v>
      </c>
      <c r="E18" s="2898" t="s">
        <v>359</v>
      </c>
      <c r="F18" s="2868" t="s">
        <v>359</v>
      </c>
      <c r="G18" s="2898" t="s">
        <v>359</v>
      </c>
      <c r="H18" s="2868" t="s">
        <v>359</v>
      </c>
      <c r="I18" s="2898" t="s">
        <v>359</v>
      </c>
      <c r="J18" s="2868" t="s">
        <v>359</v>
      </c>
      <c r="K18" s="2898" t="s">
        <v>359</v>
      </c>
      <c r="L18" s="2898" t="s">
        <v>359</v>
      </c>
      <c r="M18" s="2873" t="s">
        <v>359</v>
      </c>
    </row>
    <row r="19" spans="1:13" ht="31.5" customHeight="1">
      <c r="A19" s="7851"/>
      <c r="B19" s="7847"/>
      <c r="C19" s="2874" t="s">
        <v>2342</v>
      </c>
      <c r="D19" s="2875" t="s">
        <v>359</v>
      </c>
      <c r="E19" s="2898" t="s">
        <v>2343</v>
      </c>
      <c r="F19" s="2875" t="s">
        <v>359</v>
      </c>
      <c r="G19" s="2898" t="s">
        <v>2344</v>
      </c>
      <c r="H19" s="2875" t="s">
        <v>359</v>
      </c>
      <c r="I19" s="2898" t="s">
        <v>2345</v>
      </c>
      <c r="J19" s="2875" t="s">
        <v>359</v>
      </c>
      <c r="K19" s="2898" t="s">
        <v>359</v>
      </c>
      <c r="L19" s="2898" t="s">
        <v>359</v>
      </c>
      <c r="M19" s="2873" t="s">
        <v>359</v>
      </c>
    </row>
    <row r="20" spans="1:13" ht="15.75">
      <c r="A20" s="7851"/>
      <c r="B20" s="7847"/>
      <c r="C20" s="2874" t="s">
        <v>2346</v>
      </c>
      <c r="D20" s="2875" t="s">
        <v>359</v>
      </c>
      <c r="E20" s="2898" t="s">
        <v>2347</v>
      </c>
      <c r="F20" s="2875" t="s">
        <v>359</v>
      </c>
      <c r="G20" s="2898" t="s">
        <v>2348</v>
      </c>
      <c r="H20" s="2875" t="s">
        <v>359</v>
      </c>
      <c r="I20" s="2898" t="s">
        <v>359</v>
      </c>
      <c r="J20" s="2898" t="s">
        <v>359</v>
      </c>
      <c r="K20" s="2898" t="s">
        <v>359</v>
      </c>
      <c r="L20" s="2898" t="s">
        <v>359</v>
      </c>
      <c r="M20" s="2873" t="s">
        <v>359</v>
      </c>
    </row>
    <row r="21" spans="1:13" ht="15.75">
      <c r="A21" s="7851"/>
      <c r="B21" s="7847"/>
      <c r="C21" s="2874" t="s">
        <v>2349</v>
      </c>
      <c r="D21" s="2875"/>
      <c r="E21" s="2898" t="s">
        <v>2350</v>
      </c>
      <c r="F21" s="2875" t="s">
        <v>359</v>
      </c>
      <c r="G21" s="2898" t="s">
        <v>359</v>
      </c>
      <c r="H21" s="2898" t="s">
        <v>359</v>
      </c>
      <c r="I21" s="2898" t="s">
        <v>359</v>
      </c>
      <c r="J21" s="2898" t="s">
        <v>359</v>
      </c>
      <c r="K21" s="2898" t="s">
        <v>359</v>
      </c>
      <c r="L21" s="2898" t="s">
        <v>359</v>
      </c>
      <c r="M21" s="2873" t="s">
        <v>359</v>
      </c>
    </row>
    <row r="22" spans="1:13" ht="15.75">
      <c r="A22" s="7851"/>
      <c r="B22" s="7847"/>
      <c r="C22" s="2874" t="s">
        <v>105</v>
      </c>
      <c r="D22" s="2875" t="s">
        <v>2351</v>
      </c>
      <c r="E22" s="2898" t="s">
        <v>2352</v>
      </c>
      <c r="F22" s="7875" t="s">
        <v>2353</v>
      </c>
      <c r="G22" s="7875"/>
      <c r="H22" s="7875"/>
      <c r="I22" s="2876" t="s">
        <v>359</v>
      </c>
      <c r="J22" s="2876" t="s">
        <v>359</v>
      </c>
      <c r="K22" s="2876" t="s">
        <v>359</v>
      </c>
      <c r="L22" s="2876" t="s">
        <v>359</v>
      </c>
      <c r="M22" s="2877" t="s">
        <v>359</v>
      </c>
    </row>
    <row r="23" spans="1:13" ht="15.75">
      <c r="A23" s="7851"/>
      <c r="B23" s="7848"/>
      <c r="C23" s="2878" t="s">
        <v>359</v>
      </c>
      <c r="D23" s="2868" t="s">
        <v>359</v>
      </c>
      <c r="E23" s="2868" t="s">
        <v>359</v>
      </c>
      <c r="F23" s="2868" t="s">
        <v>359</v>
      </c>
      <c r="G23" s="2868" t="s">
        <v>359</v>
      </c>
      <c r="H23" s="2868" t="s">
        <v>359</v>
      </c>
      <c r="I23" s="2868" t="s">
        <v>359</v>
      </c>
      <c r="J23" s="2868" t="s">
        <v>359</v>
      </c>
      <c r="K23" s="2868" t="s">
        <v>359</v>
      </c>
      <c r="L23" s="2868" t="s">
        <v>359</v>
      </c>
      <c r="M23" s="2869" t="s">
        <v>359</v>
      </c>
    </row>
    <row r="24" spans="1:13" ht="15.75">
      <c r="A24" s="7851"/>
      <c r="B24" s="7835" t="s">
        <v>2354</v>
      </c>
      <c r="C24" s="2874" t="s">
        <v>359</v>
      </c>
      <c r="D24" s="2898" t="s">
        <v>359</v>
      </c>
      <c r="E24" s="2898" t="s">
        <v>359</v>
      </c>
      <c r="F24" s="2898" t="s">
        <v>359</v>
      </c>
      <c r="G24" s="2898" t="s">
        <v>359</v>
      </c>
      <c r="H24" s="2898" t="s">
        <v>359</v>
      </c>
      <c r="I24" s="2898" t="s">
        <v>359</v>
      </c>
      <c r="J24" s="2898" t="s">
        <v>359</v>
      </c>
      <c r="K24" s="2898" t="s">
        <v>359</v>
      </c>
      <c r="L24" s="2958" t="s">
        <v>359</v>
      </c>
      <c r="M24" s="2871" t="s">
        <v>359</v>
      </c>
    </row>
    <row r="25" spans="1:13" ht="15.75">
      <c r="A25" s="7851"/>
      <c r="B25" s="7836"/>
      <c r="C25" s="2874" t="s">
        <v>2355</v>
      </c>
      <c r="D25" s="2879"/>
      <c r="E25" s="2898" t="s">
        <v>359</v>
      </c>
      <c r="F25" s="2898" t="s">
        <v>2356</v>
      </c>
      <c r="G25" s="2879" t="s">
        <v>359</v>
      </c>
      <c r="H25" s="2898" t="s">
        <v>359</v>
      </c>
      <c r="I25" s="2898" t="s">
        <v>2357</v>
      </c>
      <c r="J25" s="2879" t="s">
        <v>2351</v>
      </c>
      <c r="K25" s="2898" t="s">
        <v>359</v>
      </c>
      <c r="L25" s="2958" t="s">
        <v>359</v>
      </c>
      <c r="M25" s="2871" t="s">
        <v>359</v>
      </c>
    </row>
    <row r="26" spans="1:13" ht="15.75">
      <c r="A26" s="7851"/>
      <c r="B26" s="7836"/>
      <c r="C26" s="2874" t="s">
        <v>2358</v>
      </c>
      <c r="D26" s="2880" t="s">
        <v>359</v>
      </c>
      <c r="E26" s="2958" t="s">
        <v>359</v>
      </c>
      <c r="F26" s="2898" t="s">
        <v>2359</v>
      </c>
      <c r="G26" s="2875" t="s">
        <v>359</v>
      </c>
      <c r="H26" s="2958" t="s">
        <v>359</v>
      </c>
      <c r="I26" s="2958" t="s">
        <v>359</v>
      </c>
      <c r="J26" s="2958" t="s">
        <v>359</v>
      </c>
      <c r="K26" s="2958" t="s">
        <v>359</v>
      </c>
      <c r="L26" s="2958" t="s">
        <v>359</v>
      </c>
      <c r="M26" s="2871" t="s">
        <v>359</v>
      </c>
    </row>
    <row r="27" spans="1:13" ht="15.75">
      <c r="A27" s="7851"/>
      <c r="B27" s="7837"/>
      <c r="C27" s="2878" t="s">
        <v>359</v>
      </c>
      <c r="D27" s="2868" t="s">
        <v>359</v>
      </c>
      <c r="E27" s="2868" t="s">
        <v>359</v>
      </c>
      <c r="F27" s="2868" t="s">
        <v>359</v>
      </c>
      <c r="G27" s="2868" t="s">
        <v>359</v>
      </c>
      <c r="H27" s="2868" t="s">
        <v>359</v>
      </c>
      <c r="I27" s="2868" t="s">
        <v>359</v>
      </c>
      <c r="J27" s="2868" t="s">
        <v>359</v>
      </c>
      <c r="K27" s="2868" t="s">
        <v>359</v>
      </c>
      <c r="L27" s="2876" t="s">
        <v>359</v>
      </c>
      <c r="M27" s="2877" t="s">
        <v>359</v>
      </c>
    </row>
    <row r="28" spans="1:13" ht="15.75">
      <c r="A28" s="7851"/>
      <c r="B28" s="7818" t="s">
        <v>2360</v>
      </c>
      <c r="C28" s="2874" t="s">
        <v>359</v>
      </c>
      <c r="D28" s="2898" t="s">
        <v>359</v>
      </c>
      <c r="E28" s="2898" t="s">
        <v>359</v>
      </c>
      <c r="F28" s="2898" t="s">
        <v>359</v>
      </c>
      <c r="G28" s="2898" t="s">
        <v>359</v>
      </c>
      <c r="H28" s="2898" t="s">
        <v>359</v>
      </c>
      <c r="I28" s="2898" t="s">
        <v>359</v>
      </c>
      <c r="J28" s="2898" t="s">
        <v>359</v>
      </c>
      <c r="K28" s="2898" t="s">
        <v>359</v>
      </c>
      <c r="L28" s="2898" t="s">
        <v>359</v>
      </c>
      <c r="M28" s="2873" t="s">
        <v>359</v>
      </c>
    </row>
    <row r="29" spans="1:13" ht="17.100000000000001" customHeight="1">
      <c r="A29" s="7851"/>
      <c r="B29" s="7819"/>
      <c r="C29" s="2862" t="s">
        <v>2361</v>
      </c>
      <c r="D29" s="3124">
        <v>1</v>
      </c>
      <c r="E29" s="2898" t="s">
        <v>359</v>
      </c>
      <c r="F29" s="2958" t="s">
        <v>2362</v>
      </c>
      <c r="G29" s="2879">
        <v>2022</v>
      </c>
      <c r="H29" s="2898" t="s">
        <v>359</v>
      </c>
      <c r="I29" s="2958" t="s">
        <v>2363</v>
      </c>
      <c r="J29" s="6059" t="s">
        <v>2479</v>
      </c>
      <c r="K29" s="6022"/>
      <c r="L29" s="6058"/>
      <c r="M29" s="2873" t="s">
        <v>359</v>
      </c>
    </row>
    <row r="30" spans="1:13" ht="15.75">
      <c r="A30" s="7851"/>
      <c r="B30" s="7820"/>
      <c r="C30" s="2878" t="s">
        <v>359</v>
      </c>
      <c r="D30" s="2868" t="s">
        <v>359</v>
      </c>
      <c r="E30" s="2868" t="s">
        <v>359</v>
      </c>
      <c r="F30" s="2868" t="s">
        <v>359</v>
      </c>
      <c r="G30" s="2868" t="s">
        <v>359</v>
      </c>
      <c r="H30" s="2868" t="s">
        <v>359</v>
      </c>
      <c r="I30" s="2868" t="s">
        <v>359</v>
      </c>
      <c r="J30" s="2868" t="s">
        <v>359</v>
      </c>
      <c r="K30" s="2868" t="s">
        <v>359</v>
      </c>
      <c r="L30" s="2868" t="s">
        <v>359</v>
      </c>
      <c r="M30" s="2869" t="s">
        <v>359</v>
      </c>
    </row>
    <row r="31" spans="1:13" ht="15.75">
      <c r="A31" s="7851"/>
      <c r="B31" s="7846" t="s">
        <v>2364</v>
      </c>
      <c r="C31" s="2881" t="s">
        <v>359</v>
      </c>
      <c r="D31" s="3025" t="s">
        <v>359</v>
      </c>
      <c r="E31" s="3025" t="s">
        <v>359</v>
      </c>
      <c r="F31" s="3025" t="s">
        <v>359</v>
      </c>
      <c r="G31" s="3025" t="s">
        <v>359</v>
      </c>
      <c r="H31" s="3025" t="s">
        <v>359</v>
      </c>
      <c r="I31" s="3025" t="s">
        <v>359</v>
      </c>
      <c r="J31" s="3025" t="s">
        <v>359</v>
      </c>
      <c r="K31" s="3025" t="s">
        <v>359</v>
      </c>
      <c r="L31" s="2958" t="s">
        <v>359</v>
      </c>
      <c r="M31" s="2871" t="s">
        <v>359</v>
      </c>
    </row>
    <row r="32" spans="1:13" ht="17.100000000000001" customHeight="1">
      <c r="A32" s="7851"/>
      <c r="B32" s="7847"/>
      <c r="C32" s="2874" t="s">
        <v>2365</v>
      </c>
      <c r="D32" s="2882">
        <v>2023</v>
      </c>
      <c r="E32" s="3025" t="s">
        <v>359</v>
      </c>
      <c r="F32" s="2898" t="s">
        <v>2366</v>
      </c>
      <c r="G32" s="2882">
        <v>2038</v>
      </c>
      <c r="H32" s="3025" t="s">
        <v>359</v>
      </c>
      <c r="I32" s="2958" t="s">
        <v>359</v>
      </c>
      <c r="J32" s="3025" t="s">
        <v>359</v>
      </c>
      <c r="K32" s="3025" t="s">
        <v>359</v>
      </c>
      <c r="L32" s="2958" t="s">
        <v>359</v>
      </c>
      <c r="M32" s="2871" t="s">
        <v>359</v>
      </c>
    </row>
    <row r="33" spans="1:13" ht="15.75">
      <c r="A33" s="7851"/>
      <c r="B33" s="7848"/>
      <c r="C33" s="4213" t="s">
        <v>359</v>
      </c>
      <c r="D33" s="4214" t="s">
        <v>359</v>
      </c>
      <c r="E33" s="4215" t="s">
        <v>359</v>
      </c>
      <c r="F33" s="4214" t="s">
        <v>359</v>
      </c>
      <c r="G33" s="4215" t="s">
        <v>359</v>
      </c>
      <c r="H33" s="4215" t="s">
        <v>359</v>
      </c>
      <c r="I33" s="4216" t="s">
        <v>359</v>
      </c>
      <c r="J33" s="4215" t="s">
        <v>359</v>
      </c>
      <c r="K33" s="4215" t="s">
        <v>359</v>
      </c>
      <c r="L33" s="4216" t="s">
        <v>359</v>
      </c>
      <c r="M33" s="4217" t="s">
        <v>359</v>
      </c>
    </row>
    <row r="34" spans="1:13" ht="15.75">
      <c r="A34" s="7851"/>
      <c r="B34" s="7846" t="s">
        <v>2367</v>
      </c>
      <c r="C34" s="4218" t="s">
        <v>359</v>
      </c>
      <c r="D34" s="4219" t="s">
        <v>359</v>
      </c>
      <c r="E34" s="4219" t="s">
        <v>359</v>
      </c>
      <c r="F34" s="4219" t="s">
        <v>359</v>
      </c>
      <c r="G34" s="4219" t="s">
        <v>359</v>
      </c>
      <c r="H34" s="4219" t="s">
        <v>359</v>
      </c>
      <c r="I34" s="4219" t="s">
        <v>359</v>
      </c>
      <c r="J34" s="4219" t="s">
        <v>359</v>
      </c>
      <c r="K34" s="4219" t="s">
        <v>359</v>
      </c>
      <c r="L34" s="4219" t="s">
        <v>359</v>
      </c>
      <c r="M34" s="4220" t="s">
        <v>359</v>
      </c>
    </row>
    <row r="35" spans="1:13" ht="15.75">
      <c r="A35" s="7851"/>
      <c r="B35" s="7847"/>
      <c r="C35" s="4218" t="s">
        <v>359</v>
      </c>
      <c r="D35" s="3136" t="s">
        <v>2368</v>
      </c>
      <c r="E35" s="3136">
        <v>2023</v>
      </c>
      <c r="F35" s="3136" t="s">
        <v>2369</v>
      </c>
      <c r="G35" s="3136">
        <v>2024</v>
      </c>
      <c r="H35" s="3136" t="s">
        <v>2370</v>
      </c>
      <c r="I35" s="3136">
        <v>2025</v>
      </c>
      <c r="J35" s="3136" t="s">
        <v>2371</v>
      </c>
      <c r="K35" s="3136">
        <v>2026</v>
      </c>
      <c r="L35" s="3136" t="s">
        <v>2372</v>
      </c>
      <c r="M35" s="4221">
        <v>2027</v>
      </c>
    </row>
    <row r="36" spans="1:13" ht="15.75">
      <c r="A36" s="7851"/>
      <c r="B36" s="7847"/>
      <c r="C36" s="4218" t="s">
        <v>359</v>
      </c>
      <c r="D36" s="7844">
        <v>1</v>
      </c>
      <c r="E36" s="7845"/>
      <c r="F36" s="7844">
        <v>1</v>
      </c>
      <c r="G36" s="7845"/>
      <c r="H36" s="7844">
        <v>1</v>
      </c>
      <c r="I36" s="7845"/>
      <c r="J36" s="7844">
        <v>1</v>
      </c>
      <c r="K36" s="7845"/>
      <c r="L36" s="7844">
        <v>1</v>
      </c>
      <c r="M36" s="7845"/>
    </row>
    <row r="37" spans="1:13" ht="15.75">
      <c r="A37" s="7851"/>
      <c r="B37" s="7847"/>
      <c r="C37" s="4218" t="s">
        <v>359</v>
      </c>
      <c r="D37" s="3136" t="s">
        <v>2373</v>
      </c>
      <c r="E37" s="3136">
        <v>2028</v>
      </c>
      <c r="F37" s="3136" t="s">
        <v>2374</v>
      </c>
      <c r="G37" s="3136">
        <v>2029</v>
      </c>
      <c r="H37" s="3136" t="s">
        <v>2375</v>
      </c>
      <c r="I37" s="3136">
        <v>2030</v>
      </c>
      <c r="J37" s="3136" t="s">
        <v>2376</v>
      </c>
      <c r="K37" s="3136">
        <v>2031</v>
      </c>
      <c r="L37" s="3136" t="s">
        <v>2377</v>
      </c>
      <c r="M37" s="4221">
        <v>2032</v>
      </c>
    </row>
    <row r="38" spans="1:13" ht="15.75">
      <c r="A38" s="7851"/>
      <c r="B38" s="7847"/>
      <c r="C38" s="4218" t="s">
        <v>359</v>
      </c>
      <c r="D38" s="7844">
        <v>1</v>
      </c>
      <c r="E38" s="7845"/>
      <c r="F38" s="7844">
        <v>1</v>
      </c>
      <c r="G38" s="7845"/>
      <c r="H38" s="7844">
        <v>1</v>
      </c>
      <c r="I38" s="7845"/>
      <c r="J38" s="7844">
        <v>1</v>
      </c>
      <c r="K38" s="7845"/>
      <c r="L38" s="7844">
        <v>1</v>
      </c>
      <c r="M38" s="7845"/>
    </row>
    <row r="39" spans="1:13" ht="15.75">
      <c r="A39" s="7851"/>
      <c r="B39" s="7847"/>
      <c r="C39" s="4218" t="s">
        <v>359</v>
      </c>
      <c r="D39" s="3136" t="s">
        <v>2378</v>
      </c>
      <c r="E39" s="3136">
        <v>2033</v>
      </c>
      <c r="F39" s="3136" t="s">
        <v>2379</v>
      </c>
      <c r="G39" s="3136">
        <v>2034</v>
      </c>
      <c r="H39" s="3136" t="s">
        <v>2380</v>
      </c>
      <c r="I39" s="3136">
        <v>2035</v>
      </c>
      <c r="J39" s="3136" t="s">
        <v>2381</v>
      </c>
      <c r="K39" s="3136">
        <v>2036</v>
      </c>
      <c r="L39" s="3136" t="s">
        <v>2382</v>
      </c>
      <c r="M39" s="4221">
        <v>2037</v>
      </c>
    </row>
    <row r="40" spans="1:13" ht="15.75">
      <c r="A40" s="7851"/>
      <c r="B40" s="7847"/>
      <c r="C40" s="4218" t="s">
        <v>359</v>
      </c>
      <c r="D40" s="7844">
        <v>1</v>
      </c>
      <c r="E40" s="7845"/>
      <c r="F40" s="7844">
        <v>1</v>
      </c>
      <c r="G40" s="7845"/>
      <c r="H40" s="7844">
        <v>1</v>
      </c>
      <c r="I40" s="7845"/>
      <c r="J40" s="7844">
        <v>1</v>
      </c>
      <c r="K40" s="7845"/>
      <c r="L40" s="7844">
        <v>1</v>
      </c>
      <c r="M40" s="7845"/>
    </row>
    <row r="41" spans="1:13" ht="15.75">
      <c r="A41" s="7851"/>
      <c r="B41" s="7847"/>
      <c r="C41" s="4218" t="s">
        <v>359</v>
      </c>
      <c r="D41" s="4222" t="s">
        <v>2383</v>
      </c>
      <c r="E41" s="4222">
        <v>2038</v>
      </c>
      <c r="F41" s="4222" t="s">
        <v>2384</v>
      </c>
      <c r="G41" s="3138" t="s">
        <v>359</v>
      </c>
      <c r="H41" s="3135" t="s">
        <v>359</v>
      </c>
      <c r="I41" s="3135" t="s">
        <v>359</v>
      </c>
      <c r="J41" s="3135" t="s">
        <v>359</v>
      </c>
      <c r="K41" s="3135" t="s">
        <v>359</v>
      </c>
      <c r="L41" s="3135" t="s">
        <v>359</v>
      </c>
      <c r="M41" s="3139" t="s">
        <v>359</v>
      </c>
    </row>
    <row r="42" spans="1:13" ht="15.75">
      <c r="A42" s="7851"/>
      <c r="B42" s="7847"/>
      <c r="C42" s="4218" t="s">
        <v>359</v>
      </c>
      <c r="D42" s="7844">
        <v>1</v>
      </c>
      <c r="E42" s="7845"/>
      <c r="F42" s="7844">
        <v>1</v>
      </c>
      <c r="G42" s="7845"/>
      <c r="H42" s="6810"/>
      <c r="I42" s="6810"/>
      <c r="J42" s="3358"/>
      <c r="K42" s="3359"/>
      <c r="L42" s="3358"/>
      <c r="M42" s="3360"/>
    </row>
    <row r="43" spans="1:13" ht="15.75">
      <c r="A43" s="7851"/>
      <c r="B43" s="7848"/>
      <c r="C43" s="4213" t="s">
        <v>359</v>
      </c>
      <c r="D43" s="4214" t="s">
        <v>359</v>
      </c>
      <c r="E43" s="4214" t="s">
        <v>359</v>
      </c>
      <c r="F43" s="4214" t="s">
        <v>359</v>
      </c>
      <c r="G43" s="4214" t="s">
        <v>359</v>
      </c>
      <c r="H43" s="4214" t="s">
        <v>359</v>
      </c>
      <c r="I43" s="4214" t="s">
        <v>359</v>
      </c>
      <c r="J43" s="4214" t="s">
        <v>359</v>
      </c>
      <c r="K43" s="4214" t="s">
        <v>359</v>
      </c>
      <c r="L43" s="4214" t="s">
        <v>359</v>
      </c>
      <c r="M43" s="4223" t="s">
        <v>359</v>
      </c>
    </row>
    <row r="44" spans="1:13" ht="15.75">
      <c r="A44" s="7851"/>
      <c r="B44" s="7835" t="s">
        <v>2385</v>
      </c>
      <c r="C44" s="2874" t="s">
        <v>359</v>
      </c>
      <c r="D44" s="2898" t="s">
        <v>359</v>
      </c>
      <c r="E44" s="2898" t="s">
        <v>359</v>
      </c>
      <c r="F44" s="2898" t="s">
        <v>359</v>
      </c>
      <c r="G44" s="2898" t="s">
        <v>359</v>
      </c>
      <c r="H44" s="2898" t="s">
        <v>359</v>
      </c>
      <c r="I44" s="2898" t="s">
        <v>359</v>
      </c>
      <c r="J44" s="2898" t="s">
        <v>359</v>
      </c>
      <c r="K44" s="2898" t="s">
        <v>359</v>
      </c>
      <c r="L44" s="2958" t="s">
        <v>359</v>
      </c>
      <c r="M44" s="2871" t="s">
        <v>359</v>
      </c>
    </row>
    <row r="45" spans="1:13" ht="15.75">
      <c r="A45" s="7851"/>
      <c r="B45" s="7836"/>
      <c r="C45" s="2870" t="s">
        <v>359</v>
      </c>
      <c r="D45" s="2898" t="s">
        <v>93</v>
      </c>
      <c r="E45" s="2868" t="s">
        <v>95</v>
      </c>
      <c r="F45" s="7838" t="s">
        <v>2386</v>
      </c>
      <c r="G45" s="6027"/>
      <c r="H45" s="6028"/>
      <c r="I45" s="6028"/>
      <c r="J45" s="6029"/>
      <c r="K45" s="2898" t="s">
        <v>2387</v>
      </c>
      <c r="L45" s="7839" t="s">
        <v>359</v>
      </c>
      <c r="M45" s="7840"/>
    </row>
    <row r="46" spans="1:13" ht="15.75">
      <c r="A46" s="7851"/>
      <c r="B46" s="7836"/>
      <c r="C46" s="2870" t="s">
        <v>359</v>
      </c>
      <c r="D46" s="2884"/>
      <c r="E46" s="2861" t="s">
        <v>359</v>
      </c>
      <c r="F46" s="7838"/>
      <c r="G46" s="6030"/>
      <c r="H46" s="6031"/>
      <c r="I46" s="6031"/>
      <c r="J46" s="6032"/>
      <c r="K46" s="2958" t="s">
        <v>359</v>
      </c>
      <c r="L46" s="7841"/>
      <c r="M46" s="7842"/>
    </row>
    <row r="47" spans="1:13" ht="15.75">
      <c r="A47" s="7851"/>
      <c r="B47" s="7837"/>
      <c r="C47" s="2885" t="s">
        <v>359</v>
      </c>
      <c r="D47" s="2876" t="s">
        <v>359</v>
      </c>
      <c r="E47" s="2876" t="s">
        <v>359</v>
      </c>
      <c r="F47" s="2876" t="s">
        <v>359</v>
      </c>
      <c r="G47" s="2876" t="s">
        <v>359</v>
      </c>
      <c r="H47" s="2876" t="s">
        <v>359</v>
      </c>
      <c r="I47" s="2876" t="s">
        <v>359</v>
      </c>
      <c r="J47" s="2876" t="s">
        <v>359</v>
      </c>
      <c r="K47" s="2876" t="s">
        <v>359</v>
      </c>
      <c r="L47" s="2958" t="s">
        <v>359</v>
      </c>
      <c r="M47" s="2871" t="s">
        <v>359</v>
      </c>
    </row>
    <row r="48" spans="1:13" ht="78.95" customHeight="1">
      <c r="A48" s="7851"/>
      <c r="B48" s="3146" t="s">
        <v>2388</v>
      </c>
      <c r="C48" s="7843" t="s">
        <v>2994</v>
      </c>
      <c r="D48" s="6036"/>
      <c r="E48" s="6036"/>
      <c r="F48" s="6036"/>
      <c r="G48" s="6036"/>
      <c r="H48" s="6036"/>
      <c r="I48" s="6036"/>
      <c r="J48" s="6036"/>
      <c r="K48" s="6036"/>
      <c r="L48" s="6036"/>
      <c r="M48" s="6037"/>
    </row>
    <row r="49" spans="1:13" ht="17.100000000000001" customHeight="1">
      <c r="A49" s="7851"/>
      <c r="B49" s="3152" t="s">
        <v>2390</v>
      </c>
      <c r="C49" s="7843" t="s">
        <v>2479</v>
      </c>
      <c r="D49" s="6036"/>
      <c r="E49" s="6036"/>
      <c r="F49" s="6036"/>
      <c r="G49" s="6036"/>
      <c r="H49" s="6036"/>
      <c r="I49" s="6036"/>
      <c r="J49" s="6036"/>
      <c r="K49" s="6036"/>
      <c r="L49" s="6036"/>
      <c r="M49" s="6037"/>
    </row>
    <row r="50" spans="1:13" ht="15.75">
      <c r="A50" s="7851"/>
      <c r="B50" s="3152" t="s">
        <v>2392</v>
      </c>
      <c r="C50" s="7833">
        <v>30</v>
      </c>
      <c r="D50" s="6022"/>
      <c r="E50" s="6022"/>
      <c r="F50" s="6022"/>
      <c r="G50" s="6022"/>
      <c r="H50" s="6022"/>
      <c r="I50" s="6022"/>
      <c r="J50" s="6022"/>
      <c r="K50" s="6022"/>
      <c r="L50" s="6022"/>
      <c r="M50" s="6023"/>
    </row>
    <row r="51" spans="1:13" ht="17.100000000000001" customHeight="1">
      <c r="A51" s="7852"/>
      <c r="B51" s="2536" t="s">
        <v>2393</v>
      </c>
      <c r="C51" s="7833">
        <v>2022</v>
      </c>
      <c r="D51" s="6022"/>
      <c r="E51" s="6022"/>
      <c r="F51" s="6022"/>
      <c r="G51" s="6022"/>
      <c r="H51" s="6022"/>
      <c r="I51" s="6022"/>
      <c r="J51" s="6022"/>
      <c r="K51" s="6022"/>
      <c r="L51" s="6022"/>
      <c r="M51" s="6023"/>
    </row>
    <row r="52" spans="1:13" ht="17.100000000000001" customHeight="1">
      <c r="A52" s="7849" t="s">
        <v>2394</v>
      </c>
      <c r="B52" s="2536" t="s">
        <v>2395</v>
      </c>
      <c r="C52" s="7833" t="s">
        <v>1376</v>
      </c>
      <c r="D52" s="6022"/>
      <c r="E52" s="6022"/>
      <c r="F52" s="6022"/>
      <c r="G52" s="6022"/>
      <c r="H52" s="6022"/>
      <c r="I52" s="6022"/>
      <c r="J52" s="6022"/>
      <c r="K52" s="6022"/>
      <c r="L52" s="6022"/>
      <c r="M52" s="6023"/>
    </row>
    <row r="53" spans="1:13" ht="17.100000000000001" customHeight="1">
      <c r="A53" s="7831"/>
      <c r="B53" s="2536" t="s">
        <v>2396</v>
      </c>
      <c r="C53" s="7833" t="s">
        <v>2413</v>
      </c>
      <c r="D53" s="6022"/>
      <c r="E53" s="6022"/>
      <c r="F53" s="6022"/>
      <c r="G53" s="6022"/>
      <c r="H53" s="6022"/>
      <c r="I53" s="6022"/>
      <c r="J53" s="6022"/>
      <c r="K53" s="6022"/>
      <c r="L53" s="6022"/>
      <c r="M53" s="6023"/>
    </row>
    <row r="54" spans="1:13" ht="17.100000000000001" customHeight="1">
      <c r="A54" s="7831"/>
      <c r="B54" s="2536" t="s">
        <v>2398</v>
      </c>
      <c r="C54" s="7853" t="s">
        <v>289</v>
      </c>
      <c r="D54" s="6024"/>
      <c r="E54" s="6024"/>
      <c r="F54" s="6024"/>
      <c r="G54" s="6024"/>
      <c r="H54" s="6024"/>
      <c r="I54" s="6024"/>
      <c r="J54" s="6024"/>
      <c r="K54" s="6024"/>
      <c r="L54" s="6024"/>
      <c r="M54" s="6025"/>
    </row>
    <row r="55" spans="1:13" ht="17.100000000000001" customHeight="1">
      <c r="A55" s="7831"/>
      <c r="B55" s="2536" t="s">
        <v>2399</v>
      </c>
      <c r="C55" s="7833" t="s">
        <v>2414</v>
      </c>
      <c r="D55" s="6022"/>
      <c r="E55" s="6022"/>
      <c r="F55" s="6022"/>
      <c r="G55" s="6022"/>
      <c r="H55" s="6022"/>
      <c r="I55" s="6022"/>
      <c r="J55" s="6022"/>
      <c r="K55" s="6022"/>
      <c r="L55" s="6022"/>
      <c r="M55" s="6023"/>
    </row>
    <row r="56" spans="1:13" ht="17.100000000000001" customHeight="1">
      <c r="A56" s="7831"/>
      <c r="B56" s="2536" t="s">
        <v>2400</v>
      </c>
      <c r="C56" s="7860" t="s">
        <v>1377</v>
      </c>
      <c r="D56" s="7861"/>
      <c r="E56" s="7861"/>
      <c r="F56" s="7861"/>
      <c r="G56" s="7861"/>
      <c r="H56" s="7861"/>
      <c r="I56" s="7861"/>
      <c r="J56" s="7861"/>
      <c r="K56" s="7861"/>
      <c r="L56" s="7861"/>
      <c r="M56" s="7862"/>
    </row>
    <row r="57" spans="1:13" ht="18" customHeight="1">
      <c r="A57" s="7832"/>
      <c r="B57" s="2536" t="s">
        <v>2401</v>
      </c>
      <c r="C57" s="7857">
        <v>3779595</v>
      </c>
      <c r="D57" s="7858"/>
      <c r="E57" s="7858"/>
      <c r="F57" s="7858"/>
      <c r="G57" s="7858"/>
      <c r="H57" s="7858"/>
      <c r="I57" s="7858"/>
      <c r="J57" s="7858"/>
      <c r="K57" s="7858"/>
      <c r="L57" s="7858"/>
      <c r="M57" s="7859"/>
    </row>
    <row r="58" spans="1:13" ht="15.95" customHeight="1">
      <c r="A58" s="7830" t="s">
        <v>2402</v>
      </c>
      <c r="B58" s="2537" t="s">
        <v>2403</v>
      </c>
      <c r="C58" s="7833" t="s">
        <v>1132</v>
      </c>
      <c r="D58" s="6022"/>
      <c r="E58" s="6022"/>
      <c r="F58" s="6022"/>
      <c r="G58" s="6022"/>
      <c r="H58" s="6022"/>
      <c r="I58" s="6022"/>
      <c r="J58" s="6022"/>
      <c r="K58" s="6022"/>
      <c r="L58" s="6022"/>
      <c r="M58" s="6023"/>
    </row>
    <row r="59" spans="1:13" ht="15.95" customHeight="1">
      <c r="A59" s="7831"/>
      <c r="B59" s="2537" t="s">
        <v>2404</v>
      </c>
      <c r="C59" s="7833" t="s">
        <v>2405</v>
      </c>
      <c r="D59" s="6022"/>
      <c r="E59" s="6022"/>
      <c r="F59" s="6022"/>
      <c r="G59" s="6022"/>
      <c r="H59" s="6022"/>
      <c r="I59" s="6022"/>
      <c r="J59" s="6022"/>
      <c r="K59" s="6022"/>
      <c r="L59" s="6022"/>
      <c r="M59" s="6023"/>
    </row>
    <row r="60" spans="1:13" ht="17.100000000000001" customHeight="1">
      <c r="A60" s="7832"/>
      <c r="B60" s="2643" t="s">
        <v>244</v>
      </c>
      <c r="C60" s="6878" t="s">
        <v>289</v>
      </c>
      <c r="D60" s="6879"/>
      <c r="E60" s="6879"/>
      <c r="F60" s="6879"/>
      <c r="G60" s="6879"/>
      <c r="H60" s="6879"/>
      <c r="I60" s="6879"/>
      <c r="J60" s="6879"/>
      <c r="K60" s="6879"/>
      <c r="L60" s="6879"/>
      <c r="M60" s="7834"/>
    </row>
    <row r="61" spans="1:13" ht="18" customHeight="1">
      <c r="A61" s="2886" t="s">
        <v>2406</v>
      </c>
      <c r="B61" s="3026" t="s">
        <v>359</v>
      </c>
      <c r="C61" s="7854" t="s">
        <v>359</v>
      </c>
      <c r="D61" s="7855"/>
      <c r="E61" s="7855"/>
      <c r="F61" s="7855"/>
      <c r="G61" s="7855"/>
      <c r="H61" s="7855"/>
      <c r="I61" s="7855"/>
      <c r="J61" s="7855"/>
      <c r="K61" s="7855"/>
      <c r="L61" s="7855"/>
      <c r="M61" s="7856"/>
    </row>
    <row r="62" spans="1:13" ht="15.75">
      <c r="C62" s="7898"/>
      <c r="D62" s="7898"/>
      <c r="E62" s="7898"/>
      <c r="F62" s="7898"/>
      <c r="G62" s="7898"/>
      <c r="H62" s="7898"/>
      <c r="I62" s="7898"/>
      <c r="J62" s="7898"/>
      <c r="K62" s="7898"/>
      <c r="L62" s="7898"/>
      <c r="M62" s="7898"/>
    </row>
    <row r="63" spans="1:13" ht="15.75">
      <c r="C63" s="7869"/>
      <c r="D63" s="7869"/>
      <c r="E63" s="7869"/>
      <c r="F63" s="7869"/>
      <c r="G63" s="7869"/>
      <c r="H63" s="7869"/>
      <c r="I63" s="7869"/>
      <c r="J63" s="7869"/>
      <c r="K63" s="7869"/>
      <c r="L63" s="7869"/>
      <c r="M63" s="7869"/>
    </row>
    <row r="64" spans="1:13" ht="15.75">
      <c r="C64" s="7897" t="s">
        <v>359</v>
      </c>
      <c r="D64" s="7897"/>
      <c r="E64" s="7897"/>
      <c r="F64" s="7897"/>
      <c r="G64" s="7897"/>
      <c r="H64" s="7897"/>
      <c r="I64" s="7897"/>
      <c r="J64" s="7897"/>
      <c r="K64" s="7897"/>
      <c r="L64" s="7897"/>
      <c r="M64" s="7897"/>
    </row>
  </sheetData>
  <mergeCells count="76">
    <mergeCell ref="C64:M64"/>
    <mergeCell ref="F22:H22"/>
    <mergeCell ref="H38:I38"/>
    <mergeCell ref="J38:K38"/>
    <mergeCell ref="L38:M38"/>
    <mergeCell ref="D40:E40"/>
    <mergeCell ref="F40:G40"/>
    <mergeCell ref="H40:I40"/>
    <mergeCell ref="J40:K40"/>
    <mergeCell ref="L40:M40"/>
    <mergeCell ref="D42:E42"/>
    <mergeCell ref="H42:I42"/>
    <mergeCell ref="C49:M49"/>
    <mergeCell ref="C62:M62"/>
    <mergeCell ref="C63:M63"/>
    <mergeCell ref="F36:G36"/>
    <mergeCell ref="C12:M12"/>
    <mergeCell ref="C13:M13"/>
    <mergeCell ref="I10:J10"/>
    <mergeCell ref="I4:M4"/>
    <mergeCell ref="D6:M6"/>
    <mergeCell ref="L9:M9"/>
    <mergeCell ref="C10:E10"/>
    <mergeCell ref="L10:M10"/>
    <mergeCell ref="C7:D7"/>
    <mergeCell ref="C14:D14"/>
    <mergeCell ref="F14:M14"/>
    <mergeCell ref="D36:E36"/>
    <mergeCell ref="A2:A14"/>
    <mergeCell ref="C2:M2"/>
    <mergeCell ref="C3:M3"/>
    <mergeCell ref="D4:E4"/>
    <mergeCell ref="F4:G4"/>
    <mergeCell ref="C5:M5"/>
    <mergeCell ref="I7:M7"/>
    <mergeCell ref="B8:B10"/>
    <mergeCell ref="C9:D9"/>
    <mergeCell ref="F9:G9"/>
    <mergeCell ref="I9:J9"/>
    <mergeCell ref="F10:G10"/>
    <mergeCell ref="C11:M11"/>
    <mergeCell ref="C61:M61"/>
    <mergeCell ref="C50:M50"/>
    <mergeCell ref="C51:M51"/>
    <mergeCell ref="D38:E38"/>
    <mergeCell ref="F38:G38"/>
    <mergeCell ref="C57:M57"/>
    <mergeCell ref="C52:M52"/>
    <mergeCell ref="C53:M53"/>
    <mergeCell ref="C54:M54"/>
    <mergeCell ref="C55:M55"/>
    <mergeCell ref="C56:M56"/>
    <mergeCell ref="A15:A51"/>
    <mergeCell ref="C15:M15"/>
    <mergeCell ref="C16:M16"/>
    <mergeCell ref="B17:B23"/>
    <mergeCell ref="B24:B27"/>
    <mergeCell ref="H36:I36"/>
    <mergeCell ref="J36:K36"/>
    <mergeCell ref="L36:M36"/>
    <mergeCell ref="B1:M1"/>
    <mergeCell ref="A58:A60"/>
    <mergeCell ref="C58:M58"/>
    <mergeCell ref="C59:M59"/>
    <mergeCell ref="C60:M60"/>
    <mergeCell ref="J29:L29"/>
    <mergeCell ref="B44:B47"/>
    <mergeCell ref="F45:F46"/>
    <mergeCell ref="G45:J46"/>
    <mergeCell ref="L45:M46"/>
    <mergeCell ref="C48:M48"/>
    <mergeCell ref="F42:G42"/>
    <mergeCell ref="B31:B33"/>
    <mergeCell ref="B34:B43"/>
    <mergeCell ref="B28:B30"/>
    <mergeCell ref="A52:A57"/>
  </mergeCells>
  <hyperlinks>
    <hyperlink ref="C56"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57"/>
  <sheetViews>
    <sheetView workbookViewId="0">
      <selection activeCell="J26" sqref="J26"/>
    </sheetView>
  </sheetViews>
  <sheetFormatPr baseColWidth="10" defaultColWidth="11.42578125" defaultRowHeight="15"/>
  <cols>
    <col min="1" max="1" width="29" style="1354" customWidth="1"/>
    <col min="2" max="2" width="29.7109375" style="6" customWidth="1"/>
    <col min="13" max="13" width="11.42578125" customWidth="1"/>
  </cols>
  <sheetData>
    <row r="1" spans="1:13" ht="20.25" customHeight="1">
      <c r="A1" s="1743" t="s">
        <v>359</v>
      </c>
      <c r="B1" s="5551" t="s">
        <v>2328</v>
      </c>
      <c r="C1" s="5552"/>
      <c r="D1" s="5552"/>
      <c r="E1" s="5552"/>
      <c r="F1" s="5552"/>
      <c r="G1" s="5552"/>
      <c r="H1" s="5552"/>
      <c r="I1" s="5552"/>
      <c r="J1" s="5552"/>
      <c r="K1" s="5552"/>
      <c r="L1" s="5552"/>
      <c r="M1" s="5553"/>
    </row>
    <row r="2" spans="1:13" ht="36.950000000000003" customHeight="1">
      <c r="A2" s="5578" t="s">
        <v>2329</v>
      </c>
      <c r="B2" s="2209" t="s">
        <v>2330</v>
      </c>
      <c r="C2" s="5554" t="s">
        <v>1305</v>
      </c>
      <c r="D2" s="5555"/>
      <c r="E2" s="5555"/>
      <c r="F2" s="5555"/>
      <c r="G2" s="5555"/>
      <c r="H2" s="5555"/>
      <c r="I2" s="5555"/>
      <c r="J2" s="5555"/>
      <c r="K2" s="5555"/>
      <c r="L2" s="5555"/>
      <c r="M2" s="5556"/>
    </row>
    <row r="3" spans="1:13" ht="239.1" customHeight="1">
      <c r="A3" s="5578"/>
      <c r="B3" s="2194" t="s">
        <v>2331</v>
      </c>
      <c r="C3" s="5557" t="s">
        <v>2332</v>
      </c>
      <c r="D3" s="5558"/>
      <c r="E3" s="5558"/>
      <c r="F3" s="5558"/>
      <c r="G3" s="5558"/>
      <c r="H3" s="5558"/>
      <c r="I3" s="5558"/>
      <c r="J3" s="5558"/>
      <c r="K3" s="5558"/>
      <c r="L3" s="5558"/>
      <c r="M3" s="5559"/>
    </row>
    <row r="4" spans="1:13" ht="36.950000000000003" customHeight="1">
      <c r="A4" s="5578"/>
      <c r="B4" s="2196" t="s">
        <v>240</v>
      </c>
      <c r="C4" s="4393" t="s">
        <v>95</v>
      </c>
      <c r="D4" s="2195"/>
      <c r="E4" s="2195"/>
      <c r="F4" s="5560" t="s">
        <v>241</v>
      </c>
      <c r="G4" s="5560"/>
      <c r="H4" s="2195"/>
      <c r="I4" s="5561"/>
      <c r="J4" s="5561"/>
      <c r="K4" s="5561"/>
      <c r="L4" s="5561"/>
      <c r="M4" s="5562"/>
    </row>
    <row r="5" spans="1:13" ht="33.75" customHeight="1">
      <c r="A5" s="5578"/>
      <c r="B5" s="2194" t="s">
        <v>2333</v>
      </c>
      <c r="C5" s="5588"/>
      <c r="D5" s="5589"/>
      <c r="E5" s="5589"/>
      <c r="F5" s="5589"/>
      <c r="G5" s="5589"/>
      <c r="H5" s="5589"/>
      <c r="I5" s="5589"/>
      <c r="J5" s="5589"/>
      <c r="K5" s="5589"/>
      <c r="L5" s="5589"/>
      <c r="M5" s="5590"/>
    </row>
    <row r="6" spans="1:13" ht="49.5" customHeight="1">
      <c r="A6" s="5578"/>
      <c r="B6" s="2197" t="s">
        <v>2334</v>
      </c>
      <c r="C6" s="4394"/>
      <c r="D6" s="5579"/>
      <c r="E6" s="5579"/>
      <c r="F6" s="5579"/>
      <c r="G6" s="5579"/>
      <c r="H6" s="5579"/>
      <c r="I6" s="5579"/>
      <c r="J6" s="5579"/>
      <c r="K6" s="5579"/>
      <c r="L6" s="5579"/>
      <c r="M6" s="5580"/>
    </row>
    <row r="7" spans="1:13" ht="20.25" customHeight="1">
      <c r="A7" s="5578"/>
      <c r="B7" s="2197" t="s">
        <v>2335</v>
      </c>
      <c r="C7" s="5563" t="s">
        <v>1130</v>
      </c>
      <c r="D7" s="5564"/>
      <c r="E7" s="5565"/>
      <c r="F7" s="2198" t="s">
        <v>359</v>
      </c>
      <c r="G7" s="2198" t="s">
        <v>359</v>
      </c>
      <c r="H7" s="2402" t="s">
        <v>244</v>
      </c>
      <c r="I7" s="5591" t="s">
        <v>289</v>
      </c>
      <c r="J7" s="5591"/>
      <c r="K7" s="5591"/>
      <c r="L7" s="5591"/>
      <c r="M7" s="5592"/>
    </row>
    <row r="8" spans="1:13" ht="8.25" customHeight="1">
      <c r="A8" s="5578"/>
      <c r="B8" s="5583" t="s">
        <v>2336</v>
      </c>
      <c r="C8" s="3442" t="s">
        <v>359</v>
      </c>
      <c r="D8" s="1744" t="s">
        <v>359</v>
      </c>
      <c r="E8" s="1744" t="s">
        <v>359</v>
      </c>
      <c r="F8" s="1744" t="s">
        <v>359</v>
      </c>
      <c r="G8" s="1744" t="s">
        <v>359</v>
      </c>
      <c r="H8" s="1744" t="s">
        <v>359</v>
      </c>
      <c r="I8" s="1744" t="s">
        <v>359</v>
      </c>
      <c r="J8" s="1744" t="s">
        <v>359</v>
      </c>
      <c r="K8" s="1744" t="s">
        <v>359</v>
      </c>
      <c r="L8" s="1744" t="s">
        <v>359</v>
      </c>
      <c r="M8" s="3443" t="s">
        <v>359</v>
      </c>
    </row>
    <row r="9" spans="1:13" ht="17.25" customHeight="1">
      <c r="A9" s="5578"/>
      <c r="B9" s="5583"/>
      <c r="C9" s="5593"/>
      <c r="D9" s="5594"/>
      <c r="E9" s="1744" t="s">
        <v>359</v>
      </c>
      <c r="F9" s="5595"/>
      <c r="G9" s="5595"/>
      <c r="H9" s="1744" t="s">
        <v>359</v>
      </c>
      <c r="I9" s="5595"/>
      <c r="J9" s="5595"/>
      <c r="K9" s="1744" t="s">
        <v>359</v>
      </c>
      <c r="L9" s="1744" t="s">
        <v>359</v>
      </c>
      <c r="M9" s="3443" t="s">
        <v>359</v>
      </c>
    </row>
    <row r="10" spans="1:13" ht="15.75" customHeight="1">
      <c r="A10" s="5578"/>
      <c r="B10" s="5583"/>
      <c r="C10" s="5596" t="s">
        <v>2337</v>
      </c>
      <c r="D10" s="5597"/>
      <c r="E10" s="1744" t="s">
        <v>359</v>
      </c>
      <c r="F10" s="5597" t="s">
        <v>2337</v>
      </c>
      <c r="G10" s="5597"/>
      <c r="H10" s="1744" t="s">
        <v>359</v>
      </c>
      <c r="I10" s="5597" t="s">
        <v>2337</v>
      </c>
      <c r="J10" s="5597"/>
      <c r="K10" s="1744" t="s">
        <v>359</v>
      </c>
      <c r="L10" s="1744" t="s">
        <v>359</v>
      </c>
      <c r="M10" s="3443" t="s">
        <v>359</v>
      </c>
    </row>
    <row r="11" spans="1:13" ht="87.95" customHeight="1">
      <c r="A11" s="5578"/>
      <c r="B11" s="2194" t="s">
        <v>2338</v>
      </c>
      <c r="C11" s="5545" t="s">
        <v>2339</v>
      </c>
      <c r="D11" s="5546"/>
      <c r="E11" s="5546"/>
      <c r="F11" s="5546"/>
      <c r="G11" s="5546"/>
      <c r="H11" s="5546"/>
      <c r="I11" s="5546"/>
      <c r="J11" s="5546"/>
      <c r="K11" s="5546"/>
      <c r="L11" s="5546"/>
      <c r="M11" s="5547"/>
    </row>
    <row r="12" spans="1:13" ht="24" customHeight="1">
      <c r="A12" s="5581" t="s">
        <v>2340</v>
      </c>
      <c r="B12" s="2197" t="s">
        <v>230</v>
      </c>
      <c r="C12" s="5548" t="s">
        <v>299</v>
      </c>
      <c r="D12" s="5549"/>
      <c r="E12" s="5549"/>
      <c r="F12" s="5549"/>
      <c r="G12" s="5549"/>
      <c r="H12" s="5549"/>
      <c r="I12" s="5549"/>
      <c r="J12" s="5549"/>
      <c r="K12" s="5549"/>
      <c r="L12" s="5549"/>
      <c r="M12" s="5550"/>
    </row>
    <row r="13" spans="1:13" ht="15.75" customHeight="1">
      <c r="A13" s="5581"/>
      <c r="B13" s="5583" t="s">
        <v>2341</v>
      </c>
      <c r="C13" s="3445" t="s">
        <v>359</v>
      </c>
      <c r="D13" s="2199" t="s">
        <v>359</v>
      </c>
      <c r="E13" s="2199" t="s">
        <v>359</v>
      </c>
      <c r="F13" s="2199" t="s">
        <v>359</v>
      </c>
      <c r="G13" s="2199" t="s">
        <v>359</v>
      </c>
      <c r="H13" s="2199" t="s">
        <v>359</v>
      </c>
      <c r="I13" s="2199" t="s">
        <v>359</v>
      </c>
      <c r="J13" s="2199" t="s">
        <v>359</v>
      </c>
      <c r="K13" s="2199" t="s">
        <v>359</v>
      </c>
      <c r="L13" s="2199" t="s">
        <v>359</v>
      </c>
      <c r="M13" s="3446" t="s">
        <v>359</v>
      </c>
    </row>
    <row r="14" spans="1:13" ht="15.75" customHeight="1">
      <c r="A14" s="5581"/>
      <c r="B14" s="5583"/>
      <c r="C14" s="3442" t="s">
        <v>359</v>
      </c>
      <c r="D14" s="1339" t="s">
        <v>359</v>
      </c>
      <c r="E14" s="1744" t="s">
        <v>359</v>
      </c>
      <c r="F14" s="1339" t="s">
        <v>359</v>
      </c>
      <c r="G14" s="1744" t="s">
        <v>359</v>
      </c>
      <c r="H14" s="1339" t="s">
        <v>359</v>
      </c>
      <c r="I14" s="1744" t="s">
        <v>359</v>
      </c>
      <c r="J14" s="1339" t="s">
        <v>359</v>
      </c>
      <c r="K14" s="1744" t="s">
        <v>359</v>
      </c>
      <c r="L14" s="1744" t="s">
        <v>359</v>
      </c>
      <c r="M14" s="3443" t="s">
        <v>359</v>
      </c>
    </row>
    <row r="15" spans="1:13" ht="15.75">
      <c r="A15" s="5581"/>
      <c r="B15" s="5583"/>
      <c r="C15" s="3442" t="s">
        <v>2342</v>
      </c>
      <c r="D15" s="1341" t="s">
        <v>359</v>
      </c>
      <c r="E15" s="1744" t="s">
        <v>2343</v>
      </c>
      <c r="F15" s="1341" t="s">
        <v>359</v>
      </c>
      <c r="G15" s="1744" t="s">
        <v>2344</v>
      </c>
      <c r="H15" s="1341" t="s">
        <v>359</v>
      </c>
      <c r="I15" s="1744" t="s">
        <v>2345</v>
      </c>
      <c r="J15" s="1343" t="s">
        <v>359</v>
      </c>
      <c r="K15" s="1744" t="s">
        <v>359</v>
      </c>
      <c r="L15" s="1744" t="s">
        <v>359</v>
      </c>
      <c r="M15" s="3443" t="s">
        <v>359</v>
      </c>
    </row>
    <row r="16" spans="1:13" ht="15.75">
      <c r="A16" s="5581"/>
      <c r="B16" s="5583"/>
      <c r="C16" s="3442" t="s">
        <v>2346</v>
      </c>
      <c r="D16" s="1343" t="s">
        <v>359</v>
      </c>
      <c r="E16" s="1744" t="s">
        <v>2347</v>
      </c>
      <c r="F16" s="1343" t="s">
        <v>359</v>
      </c>
      <c r="G16" s="1744" t="s">
        <v>2348</v>
      </c>
      <c r="H16" s="1343" t="s">
        <v>359</v>
      </c>
      <c r="I16" s="1744" t="s">
        <v>359</v>
      </c>
      <c r="J16" s="1744" t="s">
        <v>359</v>
      </c>
      <c r="K16" s="1744" t="s">
        <v>359</v>
      </c>
      <c r="L16" s="1744" t="s">
        <v>359</v>
      </c>
      <c r="M16" s="3443" t="s">
        <v>359</v>
      </c>
    </row>
    <row r="17" spans="1:13" ht="15.75">
      <c r="A17" s="5581"/>
      <c r="B17" s="5583"/>
      <c r="C17" s="3442" t="s">
        <v>2349</v>
      </c>
      <c r="D17" s="1341" t="s">
        <v>359</v>
      </c>
      <c r="E17" s="1744" t="s">
        <v>2350</v>
      </c>
      <c r="F17" s="1341"/>
      <c r="G17" s="1744" t="s">
        <v>359</v>
      </c>
      <c r="H17" s="1744" t="s">
        <v>359</v>
      </c>
      <c r="I17" s="1744" t="s">
        <v>359</v>
      </c>
      <c r="J17" s="1744" t="s">
        <v>359</v>
      </c>
      <c r="K17" s="1744" t="s">
        <v>359</v>
      </c>
      <c r="L17" s="1744" t="s">
        <v>359</v>
      </c>
      <c r="M17" s="3443" t="s">
        <v>359</v>
      </c>
    </row>
    <row r="18" spans="1:13" ht="15.75">
      <c r="A18" s="5581"/>
      <c r="B18" s="5583"/>
      <c r="C18" s="3442" t="s">
        <v>105</v>
      </c>
      <c r="D18" s="1341" t="s">
        <v>2351</v>
      </c>
      <c r="E18" s="1744" t="s">
        <v>2352</v>
      </c>
      <c r="F18" s="1339" t="s">
        <v>2353</v>
      </c>
      <c r="G18" s="1339" t="s">
        <v>359</v>
      </c>
      <c r="H18" s="1339" t="s">
        <v>359</v>
      </c>
      <c r="I18" s="1339" t="s">
        <v>359</v>
      </c>
      <c r="J18" s="1339" t="s">
        <v>359</v>
      </c>
      <c r="K18" s="1339" t="s">
        <v>359</v>
      </c>
      <c r="L18" s="1339" t="s">
        <v>359</v>
      </c>
      <c r="M18" s="3444" t="s">
        <v>359</v>
      </c>
    </row>
    <row r="19" spans="1:13" ht="15.75" customHeight="1">
      <c r="A19" s="5581"/>
      <c r="B19" s="5583"/>
      <c r="C19" s="3442" t="s">
        <v>359</v>
      </c>
      <c r="D19" s="1744" t="s">
        <v>359</v>
      </c>
      <c r="E19" s="1744" t="s">
        <v>359</v>
      </c>
      <c r="F19" s="1744" t="s">
        <v>359</v>
      </c>
      <c r="G19" s="1744" t="s">
        <v>359</v>
      </c>
      <c r="H19" s="1744" t="s">
        <v>359</v>
      </c>
      <c r="I19" s="1744" t="s">
        <v>359</v>
      </c>
      <c r="J19" s="1744" t="s">
        <v>359</v>
      </c>
      <c r="K19" s="1744" t="s">
        <v>359</v>
      </c>
      <c r="L19" s="1744" t="s">
        <v>359</v>
      </c>
      <c r="M19" s="3443" t="s">
        <v>359</v>
      </c>
    </row>
    <row r="20" spans="1:13" ht="15.75" customHeight="1">
      <c r="A20" s="5581"/>
      <c r="B20" s="5584" t="s">
        <v>2354</v>
      </c>
      <c r="C20" s="3445" t="s">
        <v>359</v>
      </c>
      <c r="D20" s="2199" t="s">
        <v>359</v>
      </c>
      <c r="E20" s="2199" t="s">
        <v>359</v>
      </c>
      <c r="F20" s="2199" t="s">
        <v>359</v>
      </c>
      <c r="G20" s="2199" t="s">
        <v>359</v>
      </c>
      <c r="H20" s="2199" t="s">
        <v>359</v>
      </c>
      <c r="I20" s="2199" t="s">
        <v>359</v>
      </c>
      <c r="J20" s="2199" t="s">
        <v>359</v>
      </c>
      <c r="K20" s="2199" t="s">
        <v>359</v>
      </c>
      <c r="L20" s="2199" t="s">
        <v>359</v>
      </c>
      <c r="M20" s="3446" t="s">
        <v>359</v>
      </c>
    </row>
    <row r="21" spans="1:13" ht="15.75">
      <c r="A21" s="5581"/>
      <c r="B21" s="5584"/>
      <c r="C21" s="3442" t="s">
        <v>2355</v>
      </c>
      <c r="D21" s="1343" t="s">
        <v>359</v>
      </c>
      <c r="E21" s="1744" t="s">
        <v>359</v>
      </c>
      <c r="F21" s="1744" t="s">
        <v>2356</v>
      </c>
      <c r="G21" s="1343"/>
      <c r="H21" s="1744" t="s">
        <v>359</v>
      </c>
      <c r="I21" s="1744" t="s">
        <v>2357</v>
      </c>
      <c r="J21" s="1343" t="s">
        <v>2351</v>
      </c>
      <c r="K21" s="1744" t="s">
        <v>359</v>
      </c>
      <c r="L21" s="1744" t="s">
        <v>359</v>
      </c>
      <c r="M21" s="3443" t="s">
        <v>359</v>
      </c>
    </row>
    <row r="22" spans="1:13" ht="15.75">
      <c r="A22" s="5581"/>
      <c r="B22" s="5584"/>
      <c r="C22" s="3442" t="s">
        <v>2358</v>
      </c>
      <c r="D22" s="1341" t="s">
        <v>359</v>
      </c>
      <c r="E22" s="1744" t="s">
        <v>359</v>
      </c>
      <c r="F22" s="1744" t="s">
        <v>2359</v>
      </c>
      <c r="G22" s="1341" t="s">
        <v>359</v>
      </c>
      <c r="H22" s="1744" t="s">
        <v>359</v>
      </c>
      <c r="I22" s="1744" t="s">
        <v>359</v>
      </c>
      <c r="J22" s="1744" t="s">
        <v>359</v>
      </c>
      <c r="K22" s="1744" t="s">
        <v>359</v>
      </c>
      <c r="L22" s="1744" t="s">
        <v>359</v>
      </c>
      <c r="M22" s="3443" t="s">
        <v>359</v>
      </c>
    </row>
    <row r="23" spans="1:13" ht="15.75" customHeight="1">
      <c r="A23" s="5581"/>
      <c r="B23" s="5584"/>
      <c r="C23" s="3442" t="s">
        <v>359</v>
      </c>
      <c r="D23" s="1744" t="s">
        <v>359</v>
      </c>
      <c r="E23" s="1744" t="s">
        <v>359</v>
      </c>
      <c r="F23" s="1744" t="s">
        <v>359</v>
      </c>
      <c r="G23" s="1744" t="s">
        <v>359</v>
      </c>
      <c r="H23" s="1744" t="s">
        <v>359</v>
      </c>
      <c r="I23" s="1744" t="s">
        <v>359</v>
      </c>
      <c r="J23" s="1744" t="s">
        <v>359</v>
      </c>
      <c r="K23" s="1744" t="s">
        <v>359</v>
      </c>
      <c r="L23" s="1744" t="s">
        <v>359</v>
      </c>
      <c r="M23" s="3443" t="s">
        <v>359</v>
      </c>
    </row>
    <row r="24" spans="1:13" ht="15.75">
      <c r="A24" s="5581"/>
      <c r="B24" s="5542" t="s">
        <v>2360</v>
      </c>
      <c r="C24" s="3445" t="s">
        <v>359</v>
      </c>
      <c r="D24" s="2199" t="s">
        <v>359</v>
      </c>
      <c r="E24" s="2199" t="s">
        <v>359</v>
      </c>
      <c r="F24" s="2199" t="s">
        <v>359</v>
      </c>
      <c r="G24" s="2199" t="s">
        <v>359</v>
      </c>
      <c r="H24" s="2199" t="s">
        <v>359</v>
      </c>
      <c r="I24" s="2199" t="s">
        <v>359</v>
      </c>
      <c r="J24" s="2199" t="s">
        <v>359</v>
      </c>
      <c r="K24" s="2199" t="s">
        <v>359</v>
      </c>
      <c r="L24" s="2199" t="s">
        <v>359</v>
      </c>
      <c r="M24" s="3446" t="s">
        <v>359</v>
      </c>
    </row>
    <row r="25" spans="1:13" ht="15" customHeight="1">
      <c r="A25" s="5581"/>
      <c r="B25" s="5543"/>
      <c r="C25" s="3447" t="s">
        <v>2361</v>
      </c>
      <c r="D25" s="1349" t="s">
        <v>437</v>
      </c>
      <c r="E25" s="1744" t="s">
        <v>359</v>
      </c>
      <c r="F25" s="1744" t="s">
        <v>2362</v>
      </c>
      <c r="G25" s="1348" t="s">
        <v>437</v>
      </c>
      <c r="H25" s="1744" t="s">
        <v>359</v>
      </c>
      <c r="I25" s="1744" t="s">
        <v>2363</v>
      </c>
      <c r="J25" s="5585" t="s">
        <v>359</v>
      </c>
      <c r="K25" s="5586"/>
      <c r="L25" s="5587"/>
      <c r="M25" s="3443" t="s">
        <v>359</v>
      </c>
    </row>
    <row r="26" spans="1:13" ht="15.75">
      <c r="A26" s="5581"/>
      <c r="B26" s="5544"/>
      <c r="C26" s="3448" t="s">
        <v>359</v>
      </c>
      <c r="D26" s="2041" t="s">
        <v>359</v>
      </c>
      <c r="E26" s="2041" t="s">
        <v>359</v>
      </c>
      <c r="F26" s="2041" t="s">
        <v>359</v>
      </c>
      <c r="G26" s="2041" t="s">
        <v>359</v>
      </c>
      <c r="H26" s="2041" t="s">
        <v>359</v>
      </c>
      <c r="I26" s="2041" t="s">
        <v>359</v>
      </c>
      <c r="J26" s="2041" t="s">
        <v>359</v>
      </c>
      <c r="K26" s="2041" t="s">
        <v>359</v>
      </c>
      <c r="L26" s="2041" t="s">
        <v>359</v>
      </c>
      <c r="M26" s="3449" t="s">
        <v>359</v>
      </c>
    </row>
    <row r="27" spans="1:13" ht="15.75" customHeight="1">
      <c r="A27" s="5581"/>
      <c r="B27" s="5583" t="s">
        <v>2364</v>
      </c>
      <c r="C27" s="3450" t="s">
        <v>359</v>
      </c>
      <c r="D27" s="2050" t="s">
        <v>359</v>
      </c>
      <c r="E27" s="2050" t="s">
        <v>359</v>
      </c>
      <c r="F27" s="2050" t="s">
        <v>359</v>
      </c>
      <c r="G27" s="2050" t="s">
        <v>359</v>
      </c>
      <c r="H27" s="2050" t="s">
        <v>359</v>
      </c>
      <c r="I27" s="2050" t="s">
        <v>359</v>
      </c>
      <c r="J27" s="2050" t="s">
        <v>359</v>
      </c>
      <c r="K27" s="2050" t="s">
        <v>359</v>
      </c>
      <c r="L27" s="1744" t="s">
        <v>359</v>
      </c>
      <c r="M27" s="3443" t="s">
        <v>359</v>
      </c>
    </row>
    <row r="28" spans="1:13" ht="15.75">
      <c r="A28" s="5581"/>
      <c r="B28" s="5583"/>
      <c r="C28" s="3442" t="s">
        <v>2365</v>
      </c>
      <c r="D28" s="3425">
        <v>2023</v>
      </c>
      <c r="E28" s="2050" t="s">
        <v>359</v>
      </c>
      <c r="F28" s="1744" t="s">
        <v>2366</v>
      </c>
      <c r="G28" s="3425">
        <v>2038</v>
      </c>
      <c r="H28" s="2050" t="s">
        <v>359</v>
      </c>
      <c r="I28" s="1744" t="s">
        <v>359</v>
      </c>
      <c r="J28" s="2050" t="s">
        <v>359</v>
      </c>
      <c r="K28" s="2050" t="s">
        <v>359</v>
      </c>
      <c r="L28" s="1744" t="s">
        <v>359</v>
      </c>
      <c r="M28" s="3443" t="s">
        <v>359</v>
      </c>
    </row>
    <row r="29" spans="1:13" ht="15.75">
      <c r="A29" s="5581"/>
      <c r="B29" s="5583"/>
      <c r="C29" s="3442" t="s">
        <v>359</v>
      </c>
      <c r="D29" s="1744" t="s">
        <v>359</v>
      </c>
      <c r="E29" s="2050" t="s">
        <v>359</v>
      </c>
      <c r="F29" s="1744" t="s">
        <v>359</v>
      </c>
      <c r="G29" s="2050" t="s">
        <v>359</v>
      </c>
      <c r="H29" s="2050" t="s">
        <v>359</v>
      </c>
      <c r="I29" s="1744" t="s">
        <v>359</v>
      </c>
      <c r="J29" s="2050" t="s">
        <v>359</v>
      </c>
      <c r="K29" s="2050" t="s">
        <v>359</v>
      </c>
      <c r="L29" s="1744" t="s">
        <v>359</v>
      </c>
      <c r="M29" s="3443" t="s">
        <v>359</v>
      </c>
    </row>
    <row r="30" spans="1:13" ht="15.75">
      <c r="A30" s="5581"/>
      <c r="B30" s="5608" t="s">
        <v>2367</v>
      </c>
      <c r="C30" s="3451" t="s">
        <v>359</v>
      </c>
      <c r="D30" s="3283" t="s">
        <v>359</v>
      </c>
      <c r="E30" s="3283" t="s">
        <v>359</v>
      </c>
      <c r="F30" s="3283" t="s">
        <v>359</v>
      </c>
      <c r="G30" s="3283" t="s">
        <v>359</v>
      </c>
      <c r="H30" s="3283" t="s">
        <v>359</v>
      </c>
      <c r="I30" s="3283" t="s">
        <v>359</v>
      </c>
      <c r="J30" s="3283" t="s">
        <v>359</v>
      </c>
      <c r="K30" s="3283" t="s">
        <v>359</v>
      </c>
      <c r="L30" s="3283" t="s">
        <v>359</v>
      </c>
      <c r="M30" s="3452" t="s">
        <v>359</v>
      </c>
    </row>
    <row r="31" spans="1:13" ht="17.100000000000001" customHeight="1">
      <c r="A31" s="5581"/>
      <c r="B31" s="5609"/>
      <c r="C31" s="3453" t="s">
        <v>359</v>
      </c>
      <c r="D31" s="3167" t="s">
        <v>2368</v>
      </c>
      <c r="E31" s="3167">
        <v>2023</v>
      </c>
      <c r="F31" s="3167" t="s">
        <v>2369</v>
      </c>
      <c r="G31" s="3167">
        <v>2024</v>
      </c>
      <c r="H31" s="3167" t="s">
        <v>2370</v>
      </c>
      <c r="I31" s="3167">
        <v>2025</v>
      </c>
      <c r="J31" s="3167" t="s">
        <v>2371</v>
      </c>
      <c r="K31" s="3167">
        <v>2026</v>
      </c>
      <c r="L31" s="3167" t="s">
        <v>2372</v>
      </c>
      <c r="M31" s="3312">
        <v>2027</v>
      </c>
    </row>
    <row r="32" spans="1:13" ht="15" customHeight="1">
      <c r="A32" s="5581"/>
      <c r="B32" s="5609"/>
      <c r="C32" s="3453" t="s">
        <v>359</v>
      </c>
      <c r="D32" s="3286"/>
      <c r="E32" s="3287">
        <v>0.05</v>
      </c>
      <c r="F32" s="3288"/>
      <c r="G32" s="3287">
        <v>0.1</v>
      </c>
      <c r="H32" s="3288"/>
      <c r="I32" s="3287">
        <v>0.5</v>
      </c>
      <c r="J32" s="3288"/>
      <c r="K32" s="3287">
        <v>0.54</v>
      </c>
      <c r="L32" s="3288"/>
      <c r="M32" s="3454">
        <v>0.57999999999999996</v>
      </c>
    </row>
    <row r="33" spans="1:16" ht="17.100000000000001" customHeight="1">
      <c r="A33" s="5581"/>
      <c r="B33" s="5609"/>
      <c r="C33" s="3453" t="s">
        <v>359</v>
      </c>
      <c r="D33" s="3167" t="s">
        <v>2373</v>
      </c>
      <c r="E33" s="3167">
        <v>2028</v>
      </c>
      <c r="F33" s="3167" t="s">
        <v>2374</v>
      </c>
      <c r="G33" s="3167">
        <v>2029</v>
      </c>
      <c r="H33" s="3167" t="s">
        <v>2375</v>
      </c>
      <c r="I33" s="3167">
        <v>2030</v>
      </c>
      <c r="J33" s="3167" t="s">
        <v>2376</v>
      </c>
      <c r="K33" s="3167">
        <v>2031</v>
      </c>
      <c r="L33" s="3167" t="s">
        <v>2377</v>
      </c>
      <c r="M33" s="3312">
        <v>2032</v>
      </c>
    </row>
    <row r="34" spans="1:16" ht="15" customHeight="1">
      <c r="A34" s="5581"/>
      <c r="B34" s="5609"/>
      <c r="C34" s="3453" t="s">
        <v>359</v>
      </c>
      <c r="D34" s="3286"/>
      <c r="E34" s="3287">
        <v>0.62</v>
      </c>
      <c r="F34" s="3288"/>
      <c r="G34" s="3287">
        <v>0.64</v>
      </c>
      <c r="H34" s="3288"/>
      <c r="I34" s="3287">
        <v>0.68</v>
      </c>
      <c r="J34" s="3288"/>
      <c r="K34" s="3287">
        <v>0.72</v>
      </c>
      <c r="L34" s="3288"/>
      <c r="M34" s="3454">
        <v>0.76</v>
      </c>
      <c r="N34" s="4392"/>
      <c r="O34" s="4392"/>
      <c r="P34" s="4392"/>
    </row>
    <row r="35" spans="1:16" ht="17.100000000000001" customHeight="1">
      <c r="A35" s="5581"/>
      <c r="B35" s="5609"/>
      <c r="C35" s="3453" t="s">
        <v>359</v>
      </c>
      <c r="D35" s="3167" t="s">
        <v>2378</v>
      </c>
      <c r="E35" s="3167">
        <v>2033</v>
      </c>
      <c r="F35" s="3167" t="s">
        <v>2379</v>
      </c>
      <c r="G35" s="3167">
        <v>2034</v>
      </c>
      <c r="H35" s="3167" t="s">
        <v>2380</v>
      </c>
      <c r="I35" s="3167">
        <v>2035</v>
      </c>
      <c r="J35" s="3167" t="s">
        <v>2381</v>
      </c>
      <c r="K35" s="3167">
        <v>2036</v>
      </c>
      <c r="L35" s="3167" t="s">
        <v>2382</v>
      </c>
      <c r="M35" s="3312">
        <v>2037</v>
      </c>
    </row>
    <row r="36" spans="1:16" ht="15" customHeight="1">
      <c r="A36" s="5581"/>
      <c r="B36" s="5609"/>
      <c r="C36" s="3453" t="s">
        <v>359</v>
      </c>
      <c r="D36" s="3286"/>
      <c r="E36" s="3287">
        <v>0.8</v>
      </c>
      <c r="F36" s="3288"/>
      <c r="G36" s="3290">
        <v>0.84</v>
      </c>
      <c r="H36" s="3286"/>
      <c r="I36" s="3287">
        <v>0.88</v>
      </c>
      <c r="J36" s="3288"/>
      <c r="K36" s="3287">
        <v>0.92</v>
      </c>
      <c r="L36" s="3288"/>
      <c r="M36" s="3454">
        <v>0.96</v>
      </c>
    </row>
    <row r="37" spans="1:16" ht="17.100000000000001" customHeight="1">
      <c r="A37" s="5581"/>
      <c r="B37" s="5609"/>
      <c r="C37" s="3453" t="s">
        <v>359</v>
      </c>
      <c r="D37" s="3185" t="s">
        <v>2383</v>
      </c>
      <c r="E37" s="3185">
        <v>2038</v>
      </c>
      <c r="F37" s="3185"/>
      <c r="G37" s="3185" t="s">
        <v>2384</v>
      </c>
      <c r="H37" s="2389"/>
      <c r="I37" s="2389"/>
      <c r="J37" s="2389"/>
      <c r="K37" s="2389"/>
      <c r="L37" s="2389"/>
      <c r="M37" s="3396"/>
    </row>
    <row r="38" spans="1:16" ht="15" customHeight="1">
      <c r="A38" s="5581"/>
      <c r="B38" s="5609"/>
      <c r="C38" s="3453" t="s">
        <v>359</v>
      </c>
      <c r="D38" s="3286"/>
      <c r="E38" s="3287">
        <v>1</v>
      </c>
      <c r="F38" s="3288"/>
      <c r="G38" s="3287">
        <v>1</v>
      </c>
      <c r="H38" s="2389"/>
      <c r="I38" s="2389"/>
      <c r="J38" s="2389"/>
      <c r="K38" s="2389"/>
      <c r="L38" s="2389"/>
      <c r="M38" s="3396"/>
    </row>
    <row r="39" spans="1:16" ht="15" customHeight="1">
      <c r="A39" s="5581"/>
      <c r="B39" s="5610"/>
      <c r="C39" s="3453" t="s">
        <v>359</v>
      </c>
      <c r="D39" s="3291" t="s">
        <v>359</v>
      </c>
      <c r="E39" s="3291" t="s">
        <v>359</v>
      </c>
      <c r="F39" s="3291" t="s">
        <v>359</v>
      </c>
      <c r="G39" s="3291" t="s">
        <v>359</v>
      </c>
      <c r="H39" s="5598" t="s">
        <v>359</v>
      </c>
      <c r="I39" s="5598"/>
      <c r="J39" s="3291" t="s">
        <v>359</v>
      </c>
      <c r="K39" s="3291" t="s">
        <v>359</v>
      </c>
      <c r="L39" s="3291" t="s">
        <v>359</v>
      </c>
      <c r="M39" s="3455" t="s">
        <v>359</v>
      </c>
    </row>
    <row r="40" spans="1:16" ht="15.75" customHeight="1">
      <c r="A40" s="5581"/>
      <c r="B40" s="5583" t="s">
        <v>2385</v>
      </c>
      <c r="C40" s="3451" t="s">
        <v>359</v>
      </c>
      <c r="D40" s="3283"/>
      <c r="E40" s="3283"/>
      <c r="F40" s="3283"/>
      <c r="G40" s="3283"/>
      <c r="H40" s="3283"/>
      <c r="I40" s="3283"/>
      <c r="J40" s="3283"/>
      <c r="K40" s="3283"/>
      <c r="L40" s="3283"/>
      <c r="M40" s="3452" t="s">
        <v>359</v>
      </c>
    </row>
    <row r="41" spans="1:16" ht="15.75" customHeight="1">
      <c r="A41" s="5581"/>
      <c r="B41" s="5583"/>
      <c r="C41" s="3453" t="s">
        <v>359</v>
      </c>
      <c r="D41" s="3291" t="s">
        <v>93</v>
      </c>
      <c r="E41" s="3243" t="s">
        <v>95</v>
      </c>
      <c r="F41" s="5599" t="s">
        <v>2386</v>
      </c>
      <c r="G41" s="5600"/>
      <c r="H41" s="5601"/>
      <c r="I41" s="5601"/>
      <c r="J41" s="5602"/>
      <c r="K41" s="3291" t="s">
        <v>2387</v>
      </c>
      <c r="L41" s="5600"/>
      <c r="M41" s="5605"/>
    </row>
    <row r="42" spans="1:16" ht="15.75" customHeight="1">
      <c r="A42" s="5581"/>
      <c r="B42" s="5583"/>
      <c r="C42" s="3453" t="s">
        <v>359</v>
      </c>
      <c r="D42" s="3293" t="s">
        <v>359</v>
      </c>
      <c r="E42" s="3294" t="s">
        <v>2351</v>
      </c>
      <c r="F42" s="5599"/>
      <c r="G42" s="5603"/>
      <c r="H42" s="5594"/>
      <c r="I42" s="5594"/>
      <c r="J42" s="5604"/>
      <c r="K42" s="3291"/>
      <c r="L42" s="5606"/>
      <c r="M42" s="5607"/>
    </row>
    <row r="43" spans="1:16" ht="15.75" customHeight="1">
      <c r="A43" s="5581"/>
      <c r="B43" s="5583"/>
      <c r="C43" s="3453" t="s">
        <v>359</v>
      </c>
      <c r="D43" s="3291" t="s">
        <v>359</v>
      </c>
      <c r="E43" s="3291" t="s">
        <v>359</v>
      </c>
      <c r="F43" s="3291" t="s">
        <v>359</v>
      </c>
      <c r="G43" s="3291" t="s">
        <v>359</v>
      </c>
      <c r="H43" s="3291" t="s">
        <v>359</v>
      </c>
      <c r="I43" s="3291" t="s">
        <v>359</v>
      </c>
      <c r="J43" s="3291" t="s">
        <v>359</v>
      </c>
      <c r="K43" s="3291" t="s">
        <v>359</v>
      </c>
      <c r="L43" s="3291"/>
      <c r="M43" s="3455" t="s">
        <v>359</v>
      </c>
    </row>
    <row r="44" spans="1:16" ht="408.95" customHeight="1">
      <c r="A44" s="5581"/>
      <c r="B44" s="2202" t="s">
        <v>2388</v>
      </c>
      <c r="C44" s="5611" t="s">
        <v>2389</v>
      </c>
      <c r="D44" s="5612"/>
      <c r="E44" s="5612"/>
      <c r="F44" s="5612"/>
      <c r="G44" s="5612"/>
      <c r="H44" s="5612"/>
      <c r="I44" s="5612"/>
      <c r="J44" s="5612"/>
      <c r="K44" s="5612"/>
      <c r="L44" s="5612"/>
      <c r="M44" s="5613"/>
    </row>
    <row r="45" spans="1:16" ht="33.75" customHeight="1">
      <c r="A45" s="5581"/>
      <c r="B45" s="2197" t="s">
        <v>2390</v>
      </c>
      <c r="C45" s="5614" t="s">
        <v>2391</v>
      </c>
      <c r="D45" s="5615"/>
      <c r="E45" s="5615"/>
      <c r="F45" s="5615"/>
      <c r="G45" s="5615"/>
      <c r="H45" s="5615"/>
      <c r="I45" s="5615"/>
      <c r="J45" s="5615"/>
      <c r="K45" s="5615"/>
      <c r="L45" s="5615"/>
      <c r="M45" s="5616"/>
    </row>
    <row r="46" spans="1:16" ht="15.75">
      <c r="A46" s="5581"/>
      <c r="B46" s="2197" t="s">
        <v>2392</v>
      </c>
      <c r="C46" s="4395">
        <v>90</v>
      </c>
      <c r="D46" s="1397" t="s">
        <v>359</v>
      </c>
      <c r="E46" s="1397" t="s">
        <v>359</v>
      </c>
      <c r="F46" s="1397" t="s">
        <v>359</v>
      </c>
      <c r="G46" s="1397" t="s">
        <v>359</v>
      </c>
      <c r="H46" s="1397" t="s">
        <v>359</v>
      </c>
      <c r="I46" s="1397" t="s">
        <v>359</v>
      </c>
      <c r="J46" s="1397" t="s">
        <v>359</v>
      </c>
      <c r="K46" s="1397" t="s">
        <v>359</v>
      </c>
      <c r="L46" s="1397" t="s">
        <v>359</v>
      </c>
      <c r="M46" s="4396" t="s">
        <v>359</v>
      </c>
    </row>
    <row r="47" spans="1:16" ht="15.75">
      <c r="A47" s="5582"/>
      <c r="B47" s="2197" t="s">
        <v>2393</v>
      </c>
      <c r="C47" s="4397" t="s">
        <v>437</v>
      </c>
      <c r="D47" s="1339" t="s">
        <v>359</v>
      </c>
      <c r="E47" s="1339" t="s">
        <v>359</v>
      </c>
      <c r="F47" s="1339" t="s">
        <v>359</v>
      </c>
      <c r="G47" s="1339" t="s">
        <v>359</v>
      </c>
      <c r="H47" s="1339" t="s">
        <v>359</v>
      </c>
      <c r="I47" s="1339" t="s">
        <v>359</v>
      </c>
      <c r="J47" s="1339" t="s">
        <v>359</v>
      </c>
      <c r="K47" s="1339" t="s">
        <v>359</v>
      </c>
      <c r="L47" s="1339" t="s">
        <v>359</v>
      </c>
      <c r="M47" s="3444" t="s">
        <v>359</v>
      </c>
    </row>
    <row r="48" spans="1:16" ht="16.5" customHeight="1">
      <c r="A48" s="5570" t="s">
        <v>2394</v>
      </c>
      <c r="B48" s="2197" t="s">
        <v>2395</v>
      </c>
      <c r="C48" s="5571" t="s">
        <v>1313</v>
      </c>
      <c r="D48" s="5571"/>
      <c r="E48" s="5571"/>
      <c r="F48" s="5571"/>
      <c r="G48" s="5571"/>
      <c r="H48" s="5571"/>
      <c r="I48" s="5571"/>
      <c r="J48" s="5571"/>
      <c r="K48" s="5571"/>
      <c r="L48" s="5571"/>
      <c r="M48" s="5571"/>
    </row>
    <row r="49" spans="1:13" ht="15.75" customHeight="1">
      <c r="A49" s="5570"/>
      <c r="B49" s="2197" t="s">
        <v>2396</v>
      </c>
      <c r="C49" s="5571" t="s">
        <v>2397</v>
      </c>
      <c r="D49" s="5571"/>
      <c r="E49" s="5571"/>
      <c r="F49" s="5571"/>
      <c r="G49" s="5571"/>
      <c r="H49" s="5571"/>
      <c r="I49" s="5571"/>
      <c r="J49" s="5571"/>
      <c r="K49" s="5571"/>
      <c r="L49" s="5571"/>
      <c r="M49" s="5571"/>
    </row>
    <row r="50" spans="1:13" ht="15.75" customHeight="1">
      <c r="A50" s="5570"/>
      <c r="B50" s="2197" t="s">
        <v>2398</v>
      </c>
      <c r="C50" s="5571" t="s">
        <v>289</v>
      </c>
      <c r="D50" s="5571"/>
      <c r="E50" s="5571"/>
      <c r="F50" s="5571"/>
      <c r="G50" s="5571"/>
      <c r="H50" s="5571"/>
      <c r="I50" s="5571"/>
      <c r="J50" s="5571"/>
      <c r="K50" s="5571"/>
      <c r="L50" s="5571"/>
      <c r="M50" s="5571"/>
    </row>
    <row r="51" spans="1:13" ht="15.75" customHeight="1">
      <c r="A51" s="5570"/>
      <c r="B51" s="2197" t="s">
        <v>2399</v>
      </c>
      <c r="C51" s="5571" t="s">
        <v>1312</v>
      </c>
      <c r="D51" s="5571"/>
      <c r="E51" s="5571"/>
      <c r="F51" s="5571"/>
      <c r="G51" s="5571"/>
      <c r="H51" s="5571"/>
      <c r="I51" s="5571"/>
      <c r="J51" s="5571"/>
      <c r="K51" s="5571"/>
      <c r="L51" s="5571"/>
      <c r="M51" s="5571"/>
    </row>
    <row r="52" spans="1:13" ht="15.75" customHeight="1">
      <c r="A52" s="5570"/>
      <c r="B52" s="2197" t="s">
        <v>2400</v>
      </c>
      <c r="C52" s="5618" t="s">
        <v>1314</v>
      </c>
      <c r="D52" s="5619"/>
      <c r="E52" s="5619"/>
      <c r="F52" s="5619"/>
      <c r="G52" s="5619"/>
      <c r="H52" s="5619"/>
      <c r="I52" s="5619"/>
      <c r="J52" s="5619"/>
      <c r="K52" s="5619"/>
      <c r="L52" s="5619"/>
      <c r="M52" s="5619"/>
    </row>
    <row r="53" spans="1:13" ht="15.95" customHeight="1">
      <c r="A53" s="5617"/>
      <c r="B53" s="2197" t="s">
        <v>2401</v>
      </c>
      <c r="C53" s="5571">
        <v>3779595</v>
      </c>
      <c r="D53" s="5571"/>
      <c r="E53" s="5571"/>
      <c r="F53" s="5571"/>
      <c r="G53" s="5571"/>
      <c r="H53" s="5571"/>
      <c r="I53" s="5571"/>
      <c r="J53" s="5571"/>
      <c r="K53" s="5571"/>
      <c r="L53" s="5571"/>
      <c r="M53" s="5571"/>
    </row>
    <row r="54" spans="1:13" ht="15.75" customHeight="1">
      <c r="A54" s="5569" t="s">
        <v>2402</v>
      </c>
      <c r="B54" s="2197" t="s">
        <v>2403</v>
      </c>
      <c r="C54" s="5575" t="s">
        <v>1132</v>
      </c>
      <c r="D54" s="5576"/>
      <c r="E54" s="5576"/>
      <c r="F54" s="5576"/>
      <c r="G54" s="5576"/>
      <c r="H54" s="5576"/>
      <c r="I54" s="5576"/>
      <c r="J54" s="5576"/>
      <c r="K54" s="5576"/>
      <c r="L54" s="5576"/>
      <c r="M54" s="5577"/>
    </row>
    <row r="55" spans="1:13" ht="15.75" customHeight="1">
      <c r="A55" s="5570"/>
      <c r="B55" s="2197" t="s">
        <v>2404</v>
      </c>
      <c r="C55" s="5575" t="s">
        <v>2405</v>
      </c>
      <c r="D55" s="5576"/>
      <c r="E55" s="5576"/>
      <c r="F55" s="5576"/>
      <c r="G55" s="5576"/>
      <c r="H55" s="5576"/>
      <c r="I55" s="5576"/>
      <c r="J55" s="5576"/>
      <c r="K55" s="5576"/>
      <c r="L55" s="5576"/>
      <c r="M55" s="5577"/>
    </row>
    <row r="56" spans="1:13" ht="15.75" customHeight="1">
      <c r="A56" s="5570"/>
      <c r="B56" s="2202" t="s">
        <v>244</v>
      </c>
      <c r="C56" s="5566" t="s">
        <v>289</v>
      </c>
      <c r="D56" s="5567"/>
      <c r="E56" s="5567"/>
      <c r="F56" s="5567"/>
      <c r="G56" s="5567"/>
      <c r="H56" s="5567"/>
      <c r="I56" s="5567"/>
      <c r="J56" s="5567"/>
      <c r="K56" s="5567"/>
      <c r="L56" s="5567"/>
      <c r="M56" s="5568"/>
    </row>
    <row r="57" spans="1:13" ht="37.5" customHeight="1">
      <c r="A57" s="1747" t="s">
        <v>2406</v>
      </c>
      <c r="B57" s="2210" t="s">
        <v>359</v>
      </c>
      <c r="C57" s="5572" t="s">
        <v>2407</v>
      </c>
      <c r="D57" s="5573"/>
      <c r="E57" s="5573"/>
      <c r="F57" s="5573"/>
      <c r="G57" s="5573"/>
      <c r="H57" s="5573"/>
      <c r="I57" s="5573"/>
      <c r="J57" s="5573"/>
      <c r="K57" s="5573"/>
      <c r="L57" s="5573"/>
      <c r="M57" s="5574"/>
    </row>
  </sheetData>
  <mergeCells count="45">
    <mergeCell ref="C44:M44"/>
    <mergeCell ref="C45:M45"/>
    <mergeCell ref="A48:A53"/>
    <mergeCell ref="C48:M48"/>
    <mergeCell ref="C51:M51"/>
    <mergeCell ref="C52:M52"/>
    <mergeCell ref="C49:M49"/>
    <mergeCell ref="C50:M50"/>
    <mergeCell ref="H39:I39"/>
    <mergeCell ref="B40:B43"/>
    <mergeCell ref="F41:F42"/>
    <mergeCell ref="G41:J42"/>
    <mergeCell ref="L41:M42"/>
    <mergeCell ref="B30:B39"/>
    <mergeCell ref="A2:A11"/>
    <mergeCell ref="D6:M6"/>
    <mergeCell ref="A12:A47"/>
    <mergeCell ref="B13:B19"/>
    <mergeCell ref="B20:B23"/>
    <mergeCell ref="J25:L25"/>
    <mergeCell ref="B27:B29"/>
    <mergeCell ref="C5:M5"/>
    <mergeCell ref="I7:M7"/>
    <mergeCell ref="B8:B10"/>
    <mergeCell ref="C9:D9"/>
    <mergeCell ref="F9:G9"/>
    <mergeCell ref="I9:J9"/>
    <mergeCell ref="C10:D10"/>
    <mergeCell ref="F10:G10"/>
    <mergeCell ref="I10:J10"/>
    <mergeCell ref="C56:M56"/>
    <mergeCell ref="A54:A56"/>
    <mergeCell ref="C53:M53"/>
    <mergeCell ref="C57:M57"/>
    <mergeCell ref="C54:M54"/>
    <mergeCell ref="C55:M55"/>
    <mergeCell ref="B24:B26"/>
    <mergeCell ref="C11:M11"/>
    <mergeCell ref="C12:M12"/>
    <mergeCell ref="B1:M1"/>
    <mergeCell ref="C2:M2"/>
    <mergeCell ref="C3:M3"/>
    <mergeCell ref="F4:G4"/>
    <mergeCell ref="I4:M4"/>
    <mergeCell ref="C7:E7"/>
  </mergeCells>
  <dataValidations count="7">
    <dataValidation allowBlank="1" showInputMessage="1" showErrorMessage="1" prompt="Identifique el ODS a que le apunta el indicador de producto. Seleccione de la lista desplegable._x000a_" sqref="B14:B15">
      <formula1>0</formula1>
      <formula2>0</formula2>
    </dataValidation>
    <dataValidation allowBlank="1" showInputMessage="1" showErrorMessage="1" prompt="Identifique la meta ODS a que le apunta el indicador de producto. Seleccione de la lista desplegable." sqref="E14">
      <formula1>0</formula1>
      <formula2>0</formula2>
    </dataValidation>
    <dataValidation type="list" allowBlank="1" showInputMessage="1" showErrorMessage="1" sqref="I7:M7">
      <formula1>INDIRECT($D$7)</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6">
      <formula1>0</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s>
  <hyperlinks>
    <hyperlink ref="C52" r:id="rI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topLeftCell="B2" workbookViewId="0">
      <selection activeCell="G30" sqref="G30"/>
    </sheetView>
  </sheetViews>
  <sheetFormatPr baseColWidth="10" defaultColWidth="9.140625" defaultRowHeight="15"/>
  <cols>
    <col min="1" max="1" width="29" style="1337" customWidth="1"/>
    <col min="2" max="2" width="29.7109375" style="1337" customWidth="1"/>
    <col min="3" max="13" width="11.42578125" style="1337" customWidth="1"/>
    <col min="14" max="16384" width="9.140625" style="1337"/>
  </cols>
  <sheetData>
    <row r="1" spans="1:13" ht="20.25" customHeight="1" thickBot="1">
      <c r="A1" s="2532" t="s">
        <v>359</v>
      </c>
      <c r="B1" s="7827" t="s">
        <v>2995</v>
      </c>
      <c r="C1" s="7828"/>
      <c r="D1" s="7828"/>
      <c r="E1" s="7828"/>
      <c r="F1" s="7828"/>
      <c r="G1" s="7828"/>
      <c r="H1" s="7828"/>
      <c r="I1" s="7828"/>
      <c r="J1" s="7828"/>
      <c r="K1" s="7828"/>
      <c r="L1" s="7828"/>
      <c r="M1" s="7829"/>
    </row>
    <row r="2" spans="1:13" ht="65.099999999999994" customHeight="1">
      <c r="A2" s="7863" t="s">
        <v>2329</v>
      </c>
      <c r="B2" s="2533" t="s">
        <v>2330</v>
      </c>
      <c r="C2" s="7866" t="s">
        <v>2267</v>
      </c>
      <c r="D2" s="7867"/>
      <c r="E2" s="7867"/>
      <c r="F2" s="7867"/>
      <c r="G2" s="7867"/>
      <c r="H2" s="7867"/>
      <c r="I2" s="7867"/>
      <c r="J2" s="7867"/>
      <c r="K2" s="7867"/>
      <c r="L2" s="7867"/>
      <c r="M2" s="7868"/>
    </row>
    <row r="3" spans="1:13" ht="47.25" customHeight="1">
      <c r="A3" s="7864"/>
      <c r="B3" s="3153" t="s">
        <v>2643</v>
      </c>
      <c r="C3" s="6880" t="s">
        <v>2996</v>
      </c>
      <c r="D3" s="6054"/>
      <c r="E3" s="6054"/>
      <c r="F3" s="6054"/>
      <c r="G3" s="6054"/>
      <c r="H3" s="6054"/>
      <c r="I3" s="6054"/>
      <c r="J3" s="6054"/>
      <c r="K3" s="6054"/>
      <c r="L3" s="6054"/>
      <c r="M3" s="7870"/>
    </row>
    <row r="4" spans="1:13" ht="32.25" customHeight="1">
      <c r="A4" s="7864"/>
      <c r="B4" s="3146" t="s">
        <v>240</v>
      </c>
      <c r="C4" s="2859" t="s">
        <v>95</v>
      </c>
      <c r="D4" s="6022"/>
      <c r="E4" s="6022"/>
      <c r="F4" s="7871" t="s">
        <v>241</v>
      </c>
      <c r="G4" s="7872"/>
      <c r="H4" s="2861" t="s">
        <v>437</v>
      </c>
      <c r="I4" s="7889"/>
      <c r="J4" s="7890"/>
      <c r="K4" s="7890"/>
      <c r="L4" s="7890"/>
      <c r="M4" s="7891"/>
    </row>
    <row r="5" spans="1:13" ht="17.100000000000001" customHeight="1">
      <c r="A5" s="7864"/>
      <c r="B5" s="3146" t="s">
        <v>2333</v>
      </c>
      <c r="C5" s="7873"/>
      <c r="D5" s="7874"/>
      <c r="E5" s="7874"/>
      <c r="F5" s="7875"/>
      <c r="G5" s="7875"/>
      <c r="H5" s="7874"/>
      <c r="I5" s="7874"/>
      <c r="J5" s="7874"/>
      <c r="K5" s="7874"/>
      <c r="L5" s="7874"/>
      <c r="M5" s="7876"/>
    </row>
    <row r="6" spans="1:13" ht="30" customHeight="1">
      <c r="A6" s="7864"/>
      <c r="B6" s="3146" t="s">
        <v>2334</v>
      </c>
      <c r="C6" s="2862"/>
      <c r="D6" s="7899"/>
      <c r="E6" s="7899"/>
      <c r="F6" s="7899"/>
      <c r="G6" s="7899"/>
      <c r="H6" s="7899"/>
      <c r="I6" s="7899"/>
      <c r="J6" s="7899"/>
      <c r="K6" s="7899"/>
      <c r="L6" s="7899"/>
      <c r="M6" s="7900"/>
    </row>
    <row r="7" spans="1:13" ht="15.75">
      <c r="A7" s="7864"/>
      <c r="B7" s="2534" t="s">
        <v>2335</v>
      </c>
      <c r="C7" s="7895" t="s">
        <v>2997</v>
      </c>
      <c r="D7" s="7901"/>
      <c r="E7" s="3154" t="s">
        <v>359</v>
      </c>
      <c r="F7" s="3154" t="s">
        <v>359</v>
      </c>
      <c r="G7" s="3154" t="s">
        <v>359</v>
      </c>
      <c r="H7" s="3155" t="s">
        <v>244</v>
      </c>
      <c r="I7" s="7884" t="s">
        <v>289</v>
      </c>
      <c r="J7" s="7884"/>
      <c r="K7" s="7884"/>
      <c r="L7" s="7884"/>
      <c r="M7" s="7894"/>
    </row>
    <row r="8" spans="1:13" ht="15.75">
      <c r="A8" s="7864"/>
      <c r="B8" s="7835" t="s">
        <v>2336</v>
      </c>
      <c r="C8" s="2867" t="s">
        <v>359</v>
      </c>
      <c r="D8" s="2865" t="s">
        <v>359</v>
      </c>
      <c r="E8" s="2865" t="s">
        <v>359</v>
      </c>
      <c r="F8" s="2865" t="s">
        <v>359</v>
      </c>
      <c r="G8" s="2865" t="s">
        <v>359</v>
      </c>
      <c r="H8" s="2865" t="s">
        <v>359</v>
      </c>
      <c r="I8" s="2865" t="s">
        <v>359</v>
      </c>
      <c r="J8" s="2865" t="s">
        <v>359</v>
      </c>
      <c r="K8" s="2865" t="s">
        <v>359</v>
      </c>
      <c r="L8" s="2865" t="s">
        <v>359</v>
      </c>
      <c r="M8" s="2866" t="s">
        <v>359</v>
      </c>
    </row>
    <row r="9" spans="1:13" ht="16.5" thickBot="1">
      <c r="A9" s="7864"/>
      <c r="B9" s="7836"/>
      <c r="C9" s="7882"/>
      <c r="D9" s="7012"/>
      <c r="E9" s="2958" t="s">
        <v>359</v>
      </c>
      <c r="F9" s="7883"/>
      <c r="G9" s="7883"/>
      <c r="H9" s="2958" t="s">
        <v>359</v>
      </c>
      <c r="I9" s="6053"/>
      <c r="J9" s="6053"/>
      <c r="K9" s="2958" t="s">
        <v>359</v>
      </c>
      <c r="L9" s="6053"/>
      <c r="M9" s="7892"/>
    </row>
    <row r="10" spans="1:13" ht="15.75">
      <c r="A10" s="7864"/>
      <c r="B10" s="7837"/>
      <c r="C10" s="7893" t="s">
        <v>2337</v>
      </c>
      <c r="D10" s="7884"/>
      <c r="E10" s="7884"/>
      <c r="F10" s="7884" t="s">
        <v>2337</v>
      </c>
      <c r="G10" s="7884"/>
      <c r="H10" s="2958" t="s">
        <v>359</v>
      </c>
      <c r="I10" s="7884" t="s">
        <v>2337</v>
      </c>
      <c r="J10" s="7884"/>
      <c r="K10" s="2958"/>
      <c r="L10" s="7884" t="s">
        <v>2337</v>
      </c>
      <c r="M10" s="7894"/>
    </row>
    <row r="11" spans="1:13" ht="201.75" customHeight="1">
      <c r="A11" s="7864"/>
      <c r="B11" s="3152" t="s">
        <v>2338</v>
      </c>
      <c r="C11" s="7885" t="s">
        <v>2998</v>
      </c>
      <c r="D11" s="7886"/>
      <c r="E11" s="7886"/>
      <c r="F11" s="7886"/>
      <c r="G11" s="7886"/>
      <c r="H11" s="7886"/>
      <c r="I11" s="7886"/>
      <c r="J11" s="7886"/>
      <c r="K11" s="7886"/>
      <c r="L11" s="7886"/>
      <c r="M11" s="7887"/>
    </row>
    <row r="12" spans="1:13" ht="168" customHeight="1">
      <c r="A12" s="7864"/>
      <c r="B12" s="3152" t="s">
        <v>2689</v>
      </c>
      <c r="C12" s="6880" t="s">
        <v>2999</v>
      </c>
      <c r="D12" s="6054"/>
      <c r="E12" s="6054"/>
      <c r="F12" s="6054"/>
      <c r="G12" s="6054"/>
      <c r="H12" s="6054"/>
      <c r="I12" s="6054"/>
      <c r="J12" s="6054"/>
      <c r="K12" s="6054"/>
      <c r="L12" s="6054"/>
      <c r="M12" s="7870"/>
    </row>
    <row r="13" spans="1:13" ht="51" customHeight="1">
      <c r="A13" s="7864"/>
      <c r="B13" s="2534" t="s">
        <v>2649</v>
      </c>
      <c r="C13" s="7853" t="s">
        <v>2992</v>
      </c>
      <c r="D13" s="6024"/>
      <c r="E13" s="6024"/>
      <c r="F13" s="6024"/>
      <c r="G13" s="6024"/>
      <c r="H13" s="6024"/>
      <c r="I13" s="6024"/>
      <c r="J13" s="6024"/>
      <c r="K13" s="6024"/>
      <c r="L13" s="6024"/>
      <c r="M13" s="6025"/>
    </row>
    <row r="14" spans="1:13" ht="50.25" customHeight="1">
      <c r="A14" s="7865"/>
      <c r="B14" s="2522" t="s">
        <v>2651</v>
      </c>
      <c r="C14" s="7853" t="s">
        <v>2993</v>
      </c>
      <c r="D14" s="6024"/>
      <c r="E14" s="2872" t="s">
        <v>108</v>
      </c>
      <c r="F14" s="6024" t="s">
        <v>1435</v>
      </c>
      <c r="G14" s="6024"/>
      <c r="H14" s="6024"/>
      <c r="I14" s="6024"/>
      <c r="J14" s="6024"/>
      <c r="K14" s="6024"/>
      <c r="L14" s="6024"/>
      <c r="M14" s="6025"/>
    </row>
    <row r="15" spans="1:13" ht="17.100000000000001" customHeight="1">
      <c r="A15" s="7850" t="s">
        <v>2340</v>
      </c>
      <c r="B15" s="2535" t="s">
        <v>230</v>
      </c>
      <c r="C15" s="7853" t="s">
        <v>1</v>
      </c>
      <c r="D15" s="6024"/>
      <c r="E15" s="6024"/>
      <c r="F15" s="6024"/>
      <c r="G15" s="6024"/>
      <c r="H15" s="6024"/>
      <c r="I15" s="6024"/>
      <c r="J15" s="6024"/>
      <c r="K15" s="6024"/>
      <c r="L15" s="6024"/>
      <c r="M15" s="6025"/>
    </row>
    <row r="16" spans="1:13" ht="35.25" customHeight="1">
      <c r="A16" s="7851"/>
      <c r="B16" s="2536" t="s">
        <v>2652</v>
      </c>
      <c r="C16" s="7853" t="s">
        <v>2268</v>
      </c>
      <c r="D16" s="6024"/>
      <c r="E16" s="6024"/>
      <c r="F16" s="6024"/>
      <c r="G16" s="6024"/>
      <c r="H16" s="6024"/>
      <c r="I16" s="6024"/>
      <c r="J16" s="6024"/>
      <c r="K16" s="6024"/>
      <c r="L16" s="6024"/>
      <c r="M16" s="6025"/>
    </row>
    <row r="17" spans="1:13" ht="17.100000000000001" customHeight="1">
      <c r="A17" s="7851"/>
      <c r="B17" s="7846" t="s">
        <v>2341</v>
      </c>
      <c r="C17" s="2870" t="s">
        <v>359</v>
      </c>
      <c r="D17" s="2898" t="s">
        <v>359</v>
      </c>
      <c r="E17" s="2898" t="s">
        <v>359</v>
      </c>
      <c r="F17" s="2898" t="s">
        <v>359</v>
      </c>
      <c r="G17" s="2898" t="s">
        <v>359</v>
      </c>
      <c r="H17" s="2898" t="s">
        <v>359</v>
      </c>
      <c r="I17" s="2898" t="s">
        <v>359</v>
      </c>
      <c r="J17" s="2898" t="s">
        <v>359</v>
      </c>
      <c r="K17" s="2898" t="s">
        <v>359</v>
      </c>
      <c r="L17" s="2898" t="s">
        <v>359</v>
      </c>
      <c r="M17" s="2873" t="s">
        <v>359</v>
      </c>
    </row>
    <row r="18" spans="1:13" ht="15.95" customHeight="1">
      <c r="A18" s="7851"/>
      <c r="B18" s="7847"/>
      <c r="C18" s="2870" t="s">
        <v>359</v>
      </c>
      <c r="D18" s="2868" t="s">
        <v>359</v>
      </c>
      <c r="E18" s="2898" t="s">
        <v>359</v>
      </c>
      <c r="F18" s="2868" t="s">
        <v>359</v>
      </c>
      <c r="G18" s="2898" t="s">
        <v>359</v>
      </c>
      <c r="H18" s="2868" t="s">
        <v>359</v>
      </c>
      <c r="I18" s="2898" t="s">
        <v>359</v>
      </c>
      <c r="J18" s="2868" t="s">
        <v>359</v>
      </c>
      <c r="K18" s="2898" t="s">
        <v>359</v>
      </c>
      <c r="L18" s="2898" t="s">
        <v>359</v>
      </c>
      <c r="M18" s="2873" t="s">
        <v>359</v>
      </c>
    </row>
    <row r="19" spans="1:13" ht="31.5" customHeight="1">
      <c r="A19" s="7851"/>
      <c r="B19" s="7847"/>
      <c r="C19" s="2874" t="s">
        <v>2342</v>
      </c>
      <c r="D19" s="2875" t="s">
        <v>359</v>
      </c>
      <c r="E19" s="2898" t="s">
        <v>2343</v>
      </c>
      <c r="F19" s="2875" t="s">
        <v>359</v>
      </c>
      <c r="G19" s="2898" t="s">
        <v>2344</v>
      </c>
      <c r="H19" s="2875" t="s">
        <v>359</v>
      </c>
      <c r="I19" s="2898" t="s">
        <v>2345</v>
      </c>
      <c r="J19" s="2875" t="s">
        <v>359</v>
      </c>
      <c r="K19" s="2898" t="s">
        <v>359</v>
      </c>
      <c r="L19" s="2898" t="s">
        <v>359</v>
      </c>
      <c r="M19" s="2873" t="s">
        <v>359</v>
      </c>
    </row>
    <row r="20" spans="1:13" ht="15.75">
      <c r="A20" s="7851"/>
      <c r="B20" s="7847"/>
      <c r="C20" s="2874" t="s">
        <v>2346</v>
      </c>
      <c r="D20" s="2875" t="s">
        <v>359</v>
      </c>
      <c r="E20" s="2898" t="s">
        <v>2347</v>
      </c>
      <c r="F20" s="2875" t="s">
        <v>359</v>
      </c>
      <c r="G20" s="2898" t="s">
        <v>2348</v>
      </c>
      <c r="H20" s="2875" t="s">
        <v>359</v>
      </c>
      <c r="I20" s="2898" t="s">
        <v>359</v>
      </c>
      <c r="J20" s="2898" t="s">
        <v>359</v>
      </c>
      <c r="K20" s="2898" t="s">
        <v>359</v>
      </c>
      <c r="L20" s="2898" t="s">
        <v>359</v>
      </c>
      <c r="M20" s="2873" t="s">
        <v>359</v>
      </c>
    </row>
    <row r="21" spans="1:13" ht="15.75">
      <c r="A21" s="7851"/>
      <c r="B21" s="7847"/>
      <c r="C21" s="2874" t="s">
        <v>2349</v>
      </c>
      <c r="D21" s="2875" t="s">
        <v>2441</v>
      </c>
      <c r="E21" s="2898" t="s">
        <v>2350</v>
      </c>
      <c r="F21" s="2875" t="s">
        <v>359</v>
      </c>
      <c r="G21" s="2898" t="s">
        <v>359</v>
      </c>
      <c r="H21" s="2898" t="s">
        <v>359</v>
      </c>
      <c r="I21" s="2898" t="s">
        <v>359</v>
      </c>
      <c r="J21" s="2898" t="s">
        <v>359</v>
      </c>
      <c r="K21" s="2898" t="s">
        <v>359</v>
      </c>
      <c r="L21" s="2898" t="s">
        <v>359</v>
      </c>
      <c r="M21" s="2873" t="s">
        <v>359</v>
      </c>
    </row>
    <row r="22" spans="1:13" ht="15.75">
      <c r="A22" s="7851"/>
      <c r="B22" s="7847"/>
      <c r="C22" s="2874" t="s">
        <v>105</v>
      </c>
      <c r="D22" s="2875"/>
      <c r="E22" s="2898" t="s">
        <v>2352</v>
      </c>
      <c r="F22" s="7875"/>
      <c r="G22" s="7875"/>
      <c r="H22" s="7875"/>
      <c r="I22" s="2876" t="s">
        <v>359</v>
      </c>
      <c r="J22" s="2876" t="s">
        <v>359</v>
      </c>
      <c r="K22" s="2876" t="s">
        <v>359</v>
      </c>
      <c r="L22" s="2876" t="s">
        <v>359</v>
      </c>
      <c r="M22" s="2877" t="s">
        <v>359</v>
      </c>
    </row>
    <row r="23" spans="1:13" ht="15.75">
      <c r="A23" s="7851"/>
      <c r="B23" s="7848"/>
      <c r="C23" s="2878" t="s">
        <v>359</v>
      </c>
      <c r="D23" s="2868" t="s">
        <v>359</v>
      </c>
      <c r="E23" s="2868" t="s">
        <v>359</v>
      </c>
      <c r="F23" s="2868" t="s">
        <v>359</v>
      </c>
      <c r="G23" s="2868" t="s">
        <v>359</v>
      </c>
      <c r="H23" s="2868" t="s">
        <v>359</v>
      </c>
      <c r="I23" s="2868" t="s">
        <v>359</v>
      </c>
      <c r="J23" s="2868" t="s">
        <v>359</v>
      </c>
      <c r="K23" s="2868" t="s">
        <v>359</v>
      </c>
      <c r="L23" s="2868" t="s">
        <v>359</v>
      </c>
      <c r="M23" s="2869" t="s">
        <v>359</v>
      </c>
    </row>
    <row r="24" spans="1:13" ht="15.75">
      <c r="A24" s="7851"/>
      <c r="B24" s="7835" t="s">
        <v>2354</v>
      </c>
      <c r="C24" s="2874" t="s">
        <v>359</v>
      </c>
      <c r="D24" s="2898" t="s">
        <v>359</v>
      </c>
      <c r="E24" s="2898" t="s">
        <v>359</v>
      </c>
      <c r="F24" s="2898" t="s">
        <v>359</v>
      </c>
      <c r="G24" s="2898" t="s">
        <v>359</v>
      </c>
      <c r="H24" s="2898" t="s">
        <v>359</v>
      </c>
      <c r="I24" s="2898" t="s">
        <v>359</v>
      </c>
      <c r="J24" s="2898" t="s">
        <v>359</v>
      </c>
      <c r="K24" s="2898" t="s">
        <v>359</v>
      </c>
      <c r="L24" s="2958" t="s">
        <v>359</v>
      </c>
      <c r="M24" s="2871" t="s">
        <v>359</v>
      </c>
    </row>
    <row r="25" spans="1:13" ht="15.75">
      <c r="A25" s="7851"/>
      <c r="B25" s="7836"/>
      <c r="C25" s="2874" t="s">
        <v>2355</v>
      </c>
      <c r="D25" s="2879"/>
      <c r="E25" s="2898" t="s">
        <v>359</v>
      </c>
      <c r="F25" s="2898" t="s">
        <v>2356</v>
      </c>
      <c r="G25" s="2879" t="s">
        <v>359</v>
      </c>
      <c r="H25" s="2898" t="s">
        <v>359</v>
      </c>
      <c r="I25" s="2898" t="s">
        <v>2357</v>
      </c>
      <c r="J25" s="2879" t="s">
        <v>2351</v>
      </c>
      <c r="K25" s="2898" t="s">
        <v>359</v>
      </c>
      <c r="L25" s="2958" t="s">
        <v>359</v>
      </c>
      <c r="M25" s="2871" t="s">
        <v>359</v>
      </c>
    </row>
    <row r="26" spans="1:13" ht="15.75">
      <c r="A26" s="7851"/>
      <c r="B26" s="7836"/>
      <c r="C26" s="2874" t="s">
        <v>2358</v>
      </c>
      <c r="D26" s="2880" t="s">
        <v>359</v>
      </c>
      <c r="E26" s="2958" t="s">
        <v>359</v>
      </c>
      <c r="F26" s="2898" t="s">
        <v>2359</v>
      </c>
      <c r="G26" s="2875" t="s">
        <v>359</v>
      </c>
      <c r="H26" s="2958" t="s">
        <v>359</v>
      </c>
      <c r="I26" s="2958" t="s">
        <v>359</v>
      </c>
      <c r="J26" s="2958" t="s">
        <v>359</v>
      </c>
      <c r="K26" s="2958" t="s">
        <v>359</v>
      </c>
      <c r="L26" s="2958" t="s">
        <v>359</v>
      </c>
      <c r="M26" s="2871" t="s">
        <v>359</v>
      </c>
    </row>
    <row r="27" spans="1:13" ht="15.75">
      <c r="A27" s="7851"/>
      <c r="B27" s="7837"/>
      <c r="C27" s="2878" t="s">
        <v>359</v>
      </c>
      <c r="D27" s="2868" t="s">
        <v>359</v>
      </c>
      <c r="E27" s="2868" t="s">
        <v>359</v>
      </c>
      <c r="F27" s="2868" t="s">
        <v>359</v>
      </c>
      <c r="G27" s="2868" t="s">
        <v>359</v>
      </c>
      <c r="H27" s="2868" t="s">
        <v>359</v>
      </c>
      <c r="I27" s="2868" t="s">
        <v>359</v>
      </c>
      <c r="J27" s="2868" t="s">
        <v>359</v>
      </c>
      <c r="K27" s="2868" t="s">
        <v>359</v>
      </c>
      <c r="L27" s="2876" t="s">
        <v>359</v>
      </c>
      <c r="M27" s="2877" t="s">
        <v>359</v>
      </c>
    </row>
    <row r="28" spans="1:13" ht="15.75">
      <c r="A28" s="7851"/>
      <c r="B28" s="7818" t="s">
        <v>2360</v>
      </c>
      <c r="C28" s="2874" t="s">
        <v>359</v>
      </c>
      <c r="D28" s="2898" t="s">
        <v>359</v>
      </c>
      <c r="E28" s="2898" t="s">
        <v>359</v>
      </c>
      <c r="F28" s="2898" t="s">
        <v>359</v>
      </c>
      <c r="G28" s="2898" t="s">
        <v>359</v>
      </c>
      <c r="H28" s="2898" t="s">
        <v>359</v>
      </c>
      <c r="I28" s="2898" t="s">
        <v>359</v>
      </c>
      <c r="J28" s="2898" t="s">
        <v>359</v>
      </c>
      <c r="K28" s="2898" t="s">
        <v>359</v>
      </c>
      <c r="L28" s="2898" t="s">
        <v>359</v>
      </c>
      <c r="M28" s="2873" t="s">
        <v>359</v>
      </c>
    </row>
    <row r="29" spans="1:13" ht="17.100000000000001" customHeight="1">
      <c r="A29" s="7851"/>
      <c r="B29" s="7819"/>
      <c r="C29" s="2862" t="s">
        <v>2361</v>
      </c>
      <c r="D29" s="2860" t="s">
        <v>437</v>
      </c>
      <c r="E29" s="2898" t="s">
        <v>359</v>
      </c>
      <c r="F29" s="2958" t="s">
        <v>2362</v>
      </c>
      <c r="G29" s="2879" t="s">
        <v>437</v>
      </c>
      <c r="H29" s="2898" t="s">
        <v>359</v>
      </c>
      <c r="I29" s="2958" t="s">
        <v>2363</v>
      </c>
      <c r="J29" s="7902"/>
      <c r="K29" s="6036"/>
      <c r="L29" s="7845"/>
      <c r="M29" s="2873" t="s">
        <v>359</v>
      </c>
    </row>
    <row r="30" spans="1:13" ht="15.75">
      <c r="A30" s="7851"/>
      <c r="B30" s="7820"/>
      <c r="C30" s="2878" t="s">
        <v>359</v>
      </c>
      <c r="D30" s="2868" t="s">
        <v>359</v>
      </c>
      <c r="E30" s="2868" t="s">
        <v>359</v>
      </c>
      <c r="F30" s="2868" t="s">
        <v>359</v>
      </c>
      <c r="G30" s="2868" t="s">
        <v>359</v>
      </c>
      <c r="H30" s="2868" t="s">
        <v>359</v>
      </c>
      <c r="I30" s="2868" t="s">
        <v>359</v>
      </c>
      <c r="J30" s="2868" t="s">
        <v>359</v>
      </c>
      <c r="K30" s="2868" t="s">
        <v>359</v>
      </c>
      <c r="L30" s="2868" t="s">
        <v>359</v>
      </c>
      <c r="M30" s="2869" t="s">
        <v>359</v>
      </c>
    </row>
    <row r="31" spans="1:13" ht="15.75">
      <c r="A31" s="7851"/>
      <c r="B31" s="7846" t="s">
        <v>2364</v>
      </c>
      <c r="C31" s="2881" t="s">
        <v>359</v>
      </c>
      <c r="D31" s="3025" t="s">
        <v>359</v>
      </c>
      <c r="E31" s="3025" t="s">
        <v>359</v>
      </c>
      <c r="F31" s="3025" t="s">
        <v>359</v>
      </c>
      <c r="G31" s="3025" t="s">
        <v>359</v>
      </c>
      <c r="H31" s="3025" t="s">
        <v>359</v>
      </c>
      <c r="I31" s="3025" t="s">
        <v>359</v>
      </c>
      <c r="J31" s="3025" t="s">
        <v>359</v>
      </c>
      <c r="K31" s="3025" t="s">
        <v>359</v>
      </c>
      <c r="L31" s="2958" t="s">
        <v>359</v>
      </c>
      <c r="M31" s="2871" t="s">
        <v>359</v>
      </c>
    </row>
    <row r="32" spans="1:13" ht="17.100000000000001" customHeight="1">
      <c r="A32" s="7851"/>
      <c r="B32" s="7847"/>
      <c r="C32" s="2874" t="s">
        <v>2365</v>
      </c>
      <c r="D32" s="2882">
        <v>2023</v>
      </c>
      <c r="E32" s="3025" t="s">
        <v>359</v>
      </c>
      <c r="F32" s="2898" t="s">
        <v>2366</v>
      </c>
      <c r="G32" s="2882">
        <v>2038</v>
      </c>
      <c r="H32" s="3025" t="s">
        <v>359</v>
      </c>
      <c r="I32" s="2958" t="s">
        <v>359</v>
      </c>
      <c r="J32" s="3025" t="s">
        <v>359</v>
      </c>
      <c r="K32" s="3025" t="s">
        <v>359</v>
      </c>
      <c r="L32" s="2958" t="s">
        <v>359</v>
      </c>
      <c r="M32" s="2871" t="s">
        <v>359</v>
      </c>
    </row>
    <row r="33" spans="1:13" ht="15.75">
      <c r="A33" s="7851"/>
      <c r="B33" s="7848"/>
      <c r="C33" s="2878" t="s">
        <v>359</v>
      </c>
      <c r="D33" s="2868" t="s">
        <v>359</v>
      </c>
      <c r="E33" s="2883" t="s">
        <v>359</v>
      </c>
      <c r="F33" s="2868" t="s">
        <v>359</v>
      </c>
      <c r="G33" s="2883" t="s">
        <v>359</v>
      </c>
      <c r="H33" s="2883" t="s">
        <v>359</v>
      </c>
      <c r="I33" s="2876" t="s">
        <v>359</v>
      </c>
      <c r="J33" s="2883" t="s">
        <v>359</v>
      </c>
      <c r="K33" s="2883" t="s">
        <v>359</v>
      </c>
      <c r="L33" s="2876" t="s">
        <v>359</v>
      </c>
      <c r="M33" s="2877" t="s">
        <v>359</v>
      </c>
    </row>
    <row r="34" spans="1:13" ht="15.75">
      <c r="A34" s="7851"/>
      <c r="B34" s="7846" t="s">
        <v>2367</v>
      </c>
      <c r="C34" s="4218" t="s">
        <v>359</v>
      </c>
      <c r="D34" s="4219" t="s">
        <v>359</v>
      </c>
      <c r="E34" s="4219" t="s">
        <v>359</v>
      </c>
      <c r="F34" s="4219" t="s">
        <v>359</v>
      </c>
      <c r="G34" s="4219" t="s">
        <v>359</v>
      </c>
      <c r="H34" s="4219" t="s">
        <v>359</v>
      </c>
      <c r="I34" s="4219" t="s">
        <v>359</v>
      </c>
      <c r="J34" s="4219" t="s">
        <v>359</v>
      </c>
      <c r="K34" s="4219" t="s">
        <v>359</v>
      </c>
      <c r="L34" s="4219" t="s">
        <v>359</v>
      </c>
      <c r="M34" s="4220" t="s">
        <v>359</v>
      </c>
    </row>
    <row r="35" spans="1:13" ht="15.75">
      <c r="A35" s="7851"/>
      <c r="B35" s="7847"/>
      <c r="C35" s="4218" t="s">
        <v>359</v>
      </c>
      <c r="D35" s="3136" t="s">
        <v>2368</v>
      </c>
      <c r="E35" s="3136">
        <v>2023</v>
      </c>
      <c r="F35" s="3136" t="s">
        <v>2369</v>
      </c>
      <c r="G35" s="3136">
        <v>2024</v>
      </c>
      <c r="H35" s="3136" t="s">
        <v>2370</v>
      </c>
      <c r="I35" s="3136">
        <v>2025</v>
      </c>
      <c r="J35" s="3136" t="s">
        <v>2371</v>
      </c>
      <c r="K35" s="3136">
        <v>2026</v>
      </c>
      <c r="L35" s="3136" t="s">
        <v>2372</v>
      </c>
      <c r="M35" s="4221">
        <v>2027</v>
      </c>
    </row>
    <row r="36" spans="1:13" ht="15.75">
      <c r="A36" s="7851"/>
      <c r="B36" s="7847"/>
      <c r="C36" s="4218" t="s">
        <v>359</v>
      </c>
      <c r="D36" s="7902">
        <v>1</v>
      </c>
      <c r="E36" s="7845"/>
      <c r="F36" s="7902">
        <v>1</v>
      </c>
      <c r="G36" s="7845"/>
      <c r="H36" s="7902">
        <v>1</v>
      </c>
      <c r="I36" s="7845"/>
      <c r="J36" s="7902">
        <v>1</v>
      </c>
      <c r="K36" s="7845"/>
      <c r="L36" s="7902">
        <v>1</v>
      </c>
      <c r="M36" s="6037"/>
    </row>
    <row r="37" spans="1:13" ht="15.75">
      <c r="A37" s="7851"/>
      <c r="B37" s="7847"/>
      <c r="C37" s="4218" t="s">
        <v>359</v>
      </c>
      <c r="D37" s="3136" t="s">
        <v>2373</v>
      </c>
      <c r="E37" s="3136">
        <v>2028</v>
      </c>
      <c r="F37" s="3136" t="s">
        <v>2374</v>
      </c>
      <c r="G37" s="3136">
        <v>2029</v>
      </c>
      <c r="H37" s="3136" t="s">
        <v>2375</v>
      </c>
      <c r="I37" s="3136">
        <v>2030</v>
      </c>
      <c r="J37" s="3136" t="s">
        <v>2376</v>
      </c>
      <c r="K37" s="3136">
        <v>2031</v>
      </c>
      <c r="L37" s="3136" t="s">
        <v>2377</v>
      </c>
      <c r="M37" s="4221">
        <v>2032</v>
      </c>
    </row>
    <row r="38" spans="1:13" ht="15.75">
      <c r="A38" s="7851"/>
      <c r="B38" s="7847"/>
      <c r="C38" s="4218" t="s">
        <v>359</v>
      </c>
      <c r="D38" s="7902">
        <v>1</v>
      </c>
      <c r="E38" s="7845"/>
      <c r="F38" s="7902">
        <v>1</v>
      </c>
      <c r="G38" s="7845"/>
      <c r="H38" s="7902">
        <v>1</v>
      </c>
      <c r="I38" s="7845"/>
      <c r="J38" s="7902">
        <v>1</v>
      </c>
      <c r="K38" s="7845"/>
      <c r="L38" s="7902">
        <v>1</v>
      </c>
      <c r="M38" s="6037"/>
    </row>
    <row r="39" spans="1:13" ht="15.75">
      <c r="A39" s="7851"/>
      <c r="B39" s="7847"/>
      <c r="C39" s="4218" t="s">
        <v>359</v>
      </c>
      <c r="D39" s="3136" t="s">
        <v>2378</v>
      </c>
      <c r="E39" s="3136">
        <v>2033</v>
      </c>
      <c r="F39" s="3136" t="s">
        <v>2379</v>
      </c>
      <c r="G39" s="3136">
        <v>2034</v>
      </c>
      <c r="H39" s="3136" t="s">
        <v>2380</v>
      </c>
      <c r="I39" s="3136">
        <v>2035</v>
      </c>
      <c r="J39" s="3136" t="s">
        <v>2381</v>
      </c>
      <c r="K39" s="3136">
        <v>2036</v>
      </c>
      <c r="L39" s="3136" t="s">
        <v>2382</v>
      </c>
      <c r="M39" s="4221">
        <v>2037</v>
      </c>
    </row>
    <row r="40" spans="1:13" ht="15.75">
      <c r="A40" s="7851"/>
      <c r="B40" s="7847"/>
      <c r="C40" s="4218" t="s">
        <v>359</v>
      </c>
      <c r="D40" s="7902">
        <v>1</v>
      </c>
      <c r="E40" s="7845"/>
      <c r="F40" s="7902">
        <v>1</v>
      </c>
      <c r="G40" s="7845"/>
      <c r="H40" s="7902">
        <v>1</v>
      </c>
      <c r="I40" s="7845"/>
      <c r="J40" s="7902">
        <v>1</v>
      </c>
      <c r="K40" s="7845"/>
      <c r="L40" s="7902">
        <v>1</v>
      </c>
      <c r="M40" s="6037"/>
    </row>
    <row r="41" spans="1:13" ht="15.75">
      <c r="A41" s="7851"/>
      <c r="B41" s="7847"/>
      <c r="C41" s="4218" t="s">
        <v>359</v>
      </c>
      <c r="D41" s="4222" t="s">
        <v>2383</v>
      </c>
      <c r="E41" s="4222">
        <v>2038</v>
      </c>
      <c r="F41" s="4222" t="s">
        <v>2384</v>
      </c>
      <c r="G41" s="3138" t="s">
        <v>359</v>
      </c>
      <c r="H41" s="3135" t="s">
        <v>359</v>
      </c>
      <c r="I41" s="3135" t="s">
        <v>359</v>
      </c>
      <c r="J41" s="3135" t="s">
        <v>359</v>
      </c>
      <c r="K41" s="3135" t="s">
        <v>359</v>
      </c>
      <c r="L41" s="3135" t="s">
        <v>359</v>
      </c>
      <c r="M41" s="3139" t="s">
        <v>359</v>
      </c>
    </row>
    <row r="42" spans="1:13" ht="15.75">
      <c r="A42" s="7851"/>
      <c r="B42" s="7847"/>
      <c r="C42" s="4218" t="s">
        <v>359</v>
      </c>
      <c r="D42" s="7902">
        <v>1</v>
      </c>
      <c r="E42" s="7845"/>
      <c r="F42" s="6810">
        <v>16</v>
      </c>
      <c r="G42" s="6810"/>
      <c r="H42" s="6810"/>
      <c r="I42" s="6810"/>
      <c r="J42" s="3358"/>
      <c r="K42" s="3359"/>
      <c r="L42" s="3358"/>
      <c r="M42" s="3360"/>
    </row>
    <row r="43" spans="1:13" ht="15.75">
      <c r="A43" s="7851"/>
      <c r="B43" s="7848"/>
      <c r="C43" s="4213" t="s">
        <v>359</v>
      </c>
      <c r="D43" s="4214" t="s">
        <v>359</v>
      </c>
      <c r="E43" s="4214" t="s">
        <v>359</v>
      </c>
      <c r="F43" s="4214" t="s">
        <v>359</v>
      </c>
      <c r="G43" s="4214" t="s">
        <v>359</v>
      </c>
      <c r="H43" s="4214" t="s">
        <v>359</v>
      </c>
      <c r="I43" s="4214" t="s">
        <v>359</v>
      </c>
      <c r="J43" s="4214" t="s">
        <v>359</v>
      </c>
      <c r="K43" s="4214" t="s">
        <v>359</v>
      </c>
      <c r="L43" s="4214" t="s">
        <v>359</v>
      </c>
      <c r="M43" s="4223" t="s">
        <v>359</v>
      </c>
    </row>
    <row r="44" spans="1:13" ht="15.75">
      <c r="A44" s="7851"/>
      <c r="B44" s="7835" t="s">
        <v>2385</v>
      </c>
      <c r="C44" s="2874" t="s">
        <v>359</v>
      </c>
      <c r="D44" s="2898" t="s">
        <v>359</v>
      </c>
      <c r="E44" s="2898" t="s">
        <v>359</v>
      </c>
      <c r="F44" s="2898" t="s">
        <v>359</v>
      </c>
      <c r="G44" s="2898" t="s">
        <v>359</v>
      </c>
      <c r="H44" s="2898" t="s">
        <v>359</v>
      </c>
      <c r="I44" s="2898" t="s">
        <v>359</v>
      </c>
      <c r="J44" s="2898" t="s">
        <v>359</v>
      </c>
      <c r="K44" s="2898" t="s">
        <v>359</v>
      </c>
      <c r="L44" s="2958" t="s">
        <v>359</v>
      </c>
      <c r="M44" s="2871" t="s">
        <v>359</v>
      </c>
    </row>
    <row r="45" spans="1:13" ht="15.75">
      <c r="A45" s="7851"/>
      <c r="B45" s="7836"/>
      <c r="C45" s="2870" t="s">
        <v>359</v>
      </c>
      <c r="D45" s="2898" t="s">
        <v>93</v>
      </c>
      <c r="E45" s="2868" t="s">
        <v>95</v>
      </c>
      <c r="F45" s="7838" t="s">
        <v>2386</v>
      </c>
      <c r="G45" s="6027"/>
      <c r="H45" s="6028"/>
      <c r="I45" s="6028"/>
      <c r="J45" s="6029"/>
      <c r="K45" s="2898" t="s">
        <v>2387</v>
      </c>
      <c r="L45" s="7839" t="s">
        <v>359</v>
      </c>
      <c r="M45" s="7840"/>
    </row>
    <row r="46" spans="1:13" ht="15.75">
      <c r="A46" s="7851"/>
      <c r="B46" s="7836"/>
      <c r="C46" s="2870" t="s">
        <v>359</v>
      </c>
      <c r="D46" s="2884"/>
      <c r="E46" s="2861" t="s">
        <v>2351</v>
      </c>
      <c r="F46" s="7838"/>
      <c r="G46" s="6030"/>
      <c r="H46" s="6031"/>
      <c r="I46" s="6031"/>
      <c r="J46" s="6032"/>
      <c r="K46" s="2958" t="s">
        <v>359</v>
      </c>
      <c r="L46" s="7841"/>
      <c r="M46" s="7842"/>
    </row>
    <row r="47" spans="1:13" ht="15.75">
      <c r="A47" s="7851"/>
      <c r="B47" s="7837"/>
      <c r="C47" s="2885" t="s">
        <v>359</v>
      </c>
      <c r="D47" s="2876" t="s">
        <v>359</v>
      </c>
      <c r="E47" s="2876" t="s">
        <v>359</v>
      </c>
      <c r="F47" s="2876" t="s">
        <v>359</v>
      </c>
      <c r="G47" s="2876" t="s">
        <v>359</v>
      </c>
      <c r="H47" s="2876" t="s">
        <v>359</v>
      </c>
      <c r="I47" s="2876" t="s">
        <v>359</v>
      </c>
      <c r="J47" s="2876" t="s">
        <v>359</v>
      </c>
      <c r="K47" s="2876" t="s">
        <v>359</v>
      </c>
      <c r="L47" s="2958" t="s">
        <v>359</v>
      </c>
      <c r="M47" s="2871" t="s">
        <v>359</v>
      </c>
    </row>
    <row r="48" spans="1:13" ht="108.75" customHeight="1">
      <c r="A48" s="7851"/>
      <c r="B48" s="3152" t="s">
        <v>2388</v>
      </c>
      <c r="C48" s="7843" t="s">
        <v>3000</v>
      </c>
      <c r="D48" s="6036"/>
      <c r="E48" s="6036"/>
      <c r="F48" s="6036"/>
      <c r="G48" s="6036"/>
      <c r="H48" s="6036"/>
      <c r="I48" s="6036"/>
      <c r="J48" s="6036"/>
      <c r="K48" s="6036"/>
      <c r="L48" s="6036"/>
      <c r="M48" s="6037"/>
    </row>
    <row r="49" spans="1:13" ht="17.100000000000001" customHeight="1">
      <c r="A49" s="7851"/>
      <c r="B49" s="3152" t="s">
        <v>2390</v>
      </c>
      <c r="C49" s="7843" t="s">
        <v>3001</v>
      </c>
      <c r="D49" s="6036"/>
      <c r="E49" s="6036"/>
      <c r="F49" s="6036"/>
      <c r="G49" s="6036"/>
      <c r="H49" s="6036"/>
      <c r="I49" s="6036"/>
      <c r="J49" s="6036"/>
      <c r="K49" s="6036"/>
      <c r="L49" s="6036"/>
      <c r="M49" s="6037"/>
    </row>
    <row r="50" spans="1:13" ht="15.75">
      <c r="A50" s="7851"/>
      <c r="B50" s="3152" t="s">
        <v>2392</v>
      </c>
      <c r="C50" s="7833">
        <v>15</v>
      </c>
      <c r="D50" s="6022"/>
      <c r="E50" s="6022"/>
      <c r="F50" s="6022"/>
      <c r="G50" s="6022"/>
      <c r="H50" s="6022"/>
      <c r="I50" s="6022"/>
      <c r="J50" s="6022"/>
      <c r="K50" s="6022"/>
      <c r="L50" s="6022"/>
      <c r="M50" s="6023"/>
    </row>
    <row r="51" spans="1:13" ht="17.100000000000001" customHeight="1">
      <c r="A51" s="7852"/>
      <c r="B51" s="2536" t="s">
        <v>2393</v>
      </c>
      <c r="C51" s="7833" t="s">
        <v>437</v>
      </c>
      <c r="D51" s="6022"/>
      <c r="E51" s="6022"/>
      <c r="F51" s="6022"/>
      <c r="G51" s="6022"/>
      <c r="H51" s="6022"/>
      <c r="I51" s="6022"/>
      <c r="J51" s="6022"/>
      <c r="K51" s="6022"/>
      <c r="L51" s="6022"/>
      <c r="M51" s="6023"/>
    </row>
    <row r="52" spans="1:13" ht="17.100000000000001" customHeight="1">
      <c r="A52" s="7849" t="s">
        <v>2394</v>
      </c>
      <c r="B52" s="2536" t="s">
        <v>2395</v>
      </c>
      <c r="C52" s="7833" t="s">
        <v>1376</v>
      </c>
      <c r="D52" s="6022"/>
      <c r="E52" s="6022"/>
      <c r="F52" s="6022"/>
      <c r="G52" s="6022"/>
      <c r="H52" s="6022"/>
      <c r="I52" s="6022"/>
      <c r="J52" s="6022"/>
      <c r="K52" s="6022"/>
      <c r="L52" s="6022"/>
      <c r="M52" s="6023"/>
    </row>
    <row r="53" spans="1:13" ht="17.100000000000001" customHeight="1">
      <c r="A53" s="7831"/>
      <c r="B53" s="2536" t="s">
        <v>2396</v>
      </c>
      <c r="C53" s="7833" t="s">
        <v>2413</v>
      </c>
      <c r="D53" s="6022"/>
      <c r="E53" s="6022"/>
      <c r="F53" s="6022"/>
      <c r="G53" s="6022"/>
      <c r="H53" s="6022"/>
      <c r="I53" s="6022"/>
      <c r="J53" s="6022"/>
      <c r="K53" s="6022"/>
      <c r="L53" s="6022"/>
      <c r="M53" s="6023"/>
    </row>
    <row r="54" spans="1:13" ht="17.100000000000001" customHeight="1">
      <c r="A54" s="7831"/>
      <c r="B54" s="2536" t="s">
        <v>2398</v>
      </c>
      <c r="C54" s="7853" t="s">
        <v>289</v>
      </c>
      <c r="D54" s="6024"/>
      <c r="E54" s="6024"/>
      <c r="F54" s="6024"/>
      <c r="G54" s="6024"/>
      <c r="H54" s="6024"/>
      <c r="I54" s="6024"/>
      <c r="J54" s="6024"/>
      <c r="K54" s="6024"/>
      <c r="L54" s="6024"/>
      <c r="M54" s="6025"/>
    </row>
    <row r="55" spans="1:13" ht="17.100000000000001" customHeight="1">
      <c r="A55" s="7831"/>
      <c r="B55" s="2536" t="s">
        <v>2399</v>
      </c>
      <c r="C55" s="7833" t="s">
        <v>2414</v>
      </c>
      <c r="D55" s="6022"/>
      <c r="E55" s="6022"/>
      <c r="F55" s="6022"/>
      <c r="G55" s="6022"/>
      <c r="H55" s="6022"/>
      <c r="I55" s="6022"/>
      <c r="J55" s="6022"/>
      <c r="K55" s="6022"/>
      <c r="L55" s="6022"/>
      <c r="M55" s="6023"/>
    </row>
    <row r="56" spans="1:13" ht="17.100000000000001" customHeight="1">
      <c r="A56" s="7831"/>
      <c r="B56" s="2536" t="s">
        <v>2400</v>
      </c>
      <c r="C56" s="7860" t="s">
        <v>1377</v>
      </c>
      <c r="D56" s="7861"/>
      <c r="E56" s="7861"/>
      <c r="F56" s="7861"/>
      <c r="G56" s="7861"/>
      <c r="H56" s="7861"/>
      <c r="I56" s="7861"/>
      <c r="J56" s="7861"/>
      <c r="K56" s="7861"/>
      <c r="L56" s="7861"/>
      <c r="M56" s="7862"/>
    </row>
    <row r="57" spans="1:13" ht="18" customHeight="1" thickBot="1">
      <c r="A57" s="7832"/>
      <c r="B57" s="2536" t="s">
        <v>2401</v>
      </c>
      <c r="C57" s="7857">
        <v>3779595</v>
      </c>
      <c r="D57" s="7858"/>
      <c r="E57" s="7858"/>
      <c r="F57" s="7858"/>
      <c r="G57" s="7858"/>
      <c r="H57" s="7858"/>
      <c r="I57" s="7858"/>
      <c r="J57" s="7858"/>
      <c r="K57" s="7858"/>
      <c r="L57" s="7858"/>
      <c r="M57" s="7859"/>
    </row>
    <row r="58" spans="1:13" ht="15.95" customHeight="1">
      <c r="A58" s="7830" t="s">
        <v>2402</v>
      </c>
      <c r="B58" s="2537" t="s">
        <v>2403</v>
      </c>
      <c r="C58" s="7833" t="s">
        <v>1132</v>
      </c>
      <c r="D58" s="6022"/>
      <c r="E58" s="6022"/>
      <c r="F58" s="6022"/>
      <c r="G58" s="6022"/>
      <c r="H58" s="6022"/>
      <c r="I58" s="6022"/>
      <c r="J58" s="6022"/>
      <c r="K58" s="6022"/>
      <c r="L58" s="6022"/>
      <c r="M58" s="6023"/>
    </row>
    <row r="59" spans="1:13" ht="15.95" customHeight="1">
      <c r="A59" s="7831"/>
      <c r="B59" s="2537" t="s">
        <v>2404</v>
      </c>
      <c r="C59" s="7833" t="s">
        <v>2405</v>
      </c>
      <c r="D59" s="6022"/>
      <c r="E59" s="6022"/>
      <c r="F59" s="6022"/>
      <c r="G59" s="6022"/>
      <c r="H59" s="6022"/>
      <c r="I59" s="6022"/>
      <c r="J59" s="6022"/>
      <c r="K59" s="6022"/>
      <c r="L59" s="6022"/>
      <c r="M59" s="6023"/>
    </row>
    <row r="60" spans="1:13" ht="17.100000000000001" customHeight="1" thickBot="1">
      <c r="A60" s="7832"/>
      <c r="B60" s="2643" t="s">
        <v>244</v>
      </c>
      <c r="C60" s="6878" t="s">
        <v>289</v>
      </c>
      <c r="D60" s="6879"/>
      <c r="E60" s="6879"/>
      <c r="F60" s="6879"/>
      <c r="G60" s="6879"/>
      <c r="H60" s="6879"/>
      <c r="I60" s="6879"/>
      <c r="J60" s="6879"/>
      <c r="K60" s="6879"/>
      <c r="L60" s="6879"/>
      <c r="M60" s="7834"/>
    </row>
    <row r="61" spans="1:13" ht="18" customHeight="1" thickBot="1">
      <c r="A61" s="2886" t="s">
        <v>2406</v>
      </c>
      <c r="B61" s="3026" t="s">
        <v>359</v>
      </c>
      <c r="C61" s="7854" t="s">
        <v>359</v>
      </c>
      <c r="D61" s="7855"/>
      <c r="E61" s="7855"/>
      <c r="F61" s="7855"/>
      <c r="G61" s="7855"/>
      <c r="H61" s="7855"/>
      <c r="I61" s="7855"/>
      <c r="J61" s="7855"/>
      <c r="K61" s="7855"/>
      <c r="L61" s="7855"/>
      <c r="M61" s="7856"/>
    </row>
    <row r="62" spans="1:13" ht="15.75">
      <c r="C62" s="7898"/>
      <c r="D62" s="7898"/>
      <c r="E62" s="7898"/>
      <c r="F62" s="7898"/>
      <c r="G62" s="7898"/>
      <c r="H62" s="7898"/>
      <c r="I62" s="7898"/>
      <c r="J62" s="7898"/>
      <c r="K62" s="7898"/>
      <c r="L62" s="7898"/>
      <c r="M62" s="7898"/>
    </row>
    <row r="63" spans="1:13" ht="15.75">
      <c r="C63" s="7869"/>
      <c r="D63" s="7869"/>
      <c r="E63" s="7869"/>
      <c r="F63" s="7869"/>
      <c r="G63" s="7869"/>
      <c r="H63" s="7869"/>
      <c r="I63" s="7869"/>
      <c r="J63" s="7869"/>
      <c r="K63" s="7869"/>
      <c r="L63" s="7869"/>
      <c r="M63" s="7869"/>
    </row>
    <row r="64" spans="1:13" ht="15.75">
      <c r="C64" s="7897" t="s">
        <v>359</v>
      </c>
      <c r="D64" s="7897"/>
      <c r="E64" s="7897"/>
      <c r="F64" s="7897"/>
      <c r="G64" s="7897"/>
      <c r="H64" s="7897"/>
      <c r="I64" s="7897"/>
      <c r="J64" s="7897"/>
      <c r="K64" s="7897"/>
      <c r="L64" s="7897"/>
      <c r="M64" s="7897"/>
    </row>
  </sheetData>
  <mergeCells count="76">
    <mergeCell ref="C63:M63"/>
    <mergeCell ref="C64:M64"/>
    <mergeCell ref="C56:M56"/>
    <mergeCell ref="C57:M57"/>
    <mergeCell ref="C55:M55"/>
    <mergeCell ref="C61:M61"/>
    <mergeCell ref="C62:M62"/>
    <mergeCell ref="A58:A60"/>
    <mergeCell ref="C58:M58"/>
    <mergeCell ref="C59:M59"/>
    <mergeCell ref="C60:M60"/>
    <mergeCell ref="L45:M46"/>
    <mergeCell ref="C48:M48"/>
    <mergeCell ref="C49:M49"/>
    <mergeCell ref="C50:M50"/>
    <mergeCell ref="C51:M51"/>
    <mergeCell ref="B44:B47"/>
    <mergeCell ref="F45:F46"/>
    <mergeCell ref="G45:J46"/>
    <mergeCell ref="A52:A57"/>
    <mergeCell ref="C52:M52"/>
    <mergeCell ref="C53:M53"/>
    <mergeCell ref="C54:M54"/>
    <mergeCell ref="F38:G38"/>
    <mergeCell ref="H38:I38"/>
    <mergeCell ref="J38:K38"/>
    <mergeCell ref="L38:M38"/>
    <mergeCell ref="D42:E42"/>
    <mergeCell ref="F42:G42"/>
    <mergeCell ref="H42:I42"/>
    <mergeCell ref="L40:M40"/>
    <mergeCell ref="D38:E38"/>
    <mergeCell ref="A15:A51"/>
    <mergeCell ref="C15:M15"/>
    <mergeCell ref="B24:B27"/>
    <mergeCell ref="B28:B30"/>
    <mergeCell ref="J29:L29"/>
    <mergeCell ref="B31:B33"/>
    <mergeCell ref="B34:B43"/>
    <mergeCell ref="D36:E36"/>
    <mergeCell ref="F36:G36"/>
    <mergeCell ref="H36:I36"/>
    <mergeCell ref="J36:K36"/>
    <mergeCell ref="L36:M36"/>
    <mergeCell ref="D40:E40"/>
    <mergeCell ref="F40:G40"/>
    <mergeCell ref="H40:I40"/>
    <mergeCell ref="J40:K40"/>
    <mergeCell ref="C16:M16"/>
    <mergeCell ref="B17:B23"/>
    <mergeCell ref="F22:H22"/>
    <mergeCell ref="B8:B10"/>
    <mergeCell ref="C9:D9"/>
    <mergeCell ref="F9:G9"/>
    <mergeCell ref="I9:J9"/>
    <mergeCell ref="L9:M9"/>
    <mergeCell ref="C10:E10"/>
    <mergeCell ref="F10:G10"/>
    <mergeCell ref="I10:J10"/>
    <mergeCell ref="L10:M10"/>
    <mergeCell ref="C11:M11"/>
    <mergeCell ref="C12:M12"/>
    <mergeCell ref="C13:M13"/>
    <mergeCell ref="C14:D14"/>
    <mergeCell ref="B1:M1"/>
    <mergeCell ref="A2:A14"/>
    <mergeCell ref="C2:M2"/>
    <mergeCell ref="C3:M3"/>
    <mergeCell ref="D4:E4"/>
    <mergeCell ref="F4:G4"/>
    <mergeCell ref="I4:M4"/>
    <mergeCell ref="C5:M5"/>
    <mergeCell ref="D6:M6"/>
    <mergeCell ref="I7:M7"/>
    <mergeCell ref="F14:M14"/>
    <mergeCell ref="C7:D7"/>
  </mergeCells>
  <hyperlinks>
    <hyperlink ref="C56"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workbookViewId="0">
      <selection activeCell="B33" sqref="B33:B42"/>
    </sheetView>
  </sheetViews>
  <sheetFormatPr baseColWidth="10" defaultColWidth="9.140625" defaultRowHeight="15"/>
  <cols>
    <col min="1" max="1" width="29" style="1337" customWidth="1"/>
    <col min="2" max="2" width="29.7109375" style="1337" customWidth="1"/>
    <col min="3" max="13" width="11.42578125" style="1337" customWidth="1"/>
    <col min="14" max="16384" width="9.140625" style="1337"/>
  </cols>
  <sheetData>
    <row r="1" spans="1:13" ht="20.25" customHeight="1" thickBot="1">
      <c r="A1" s="2532" t="s">
        <v>359</v>
      </c>
      <c r="B1" s="7827" t="s">
        <v>3002</v>
      </c>
      <c r="C1" s="7828"/>
      <c r="D1" s="7828"/>
      <c r="E1" s="7828"/>
      <c r="F1" s="7828"/>
      <c r="G1" s="7828"/>
      <c r="H1" s="7828"/>
      <c r="I1" s="7828"/>
      <c r="J1" s="7828"/>
      <c r="K1" s="7828"/>
      <c r="L1" s="7828"/>
      <c r="M1" s="7829"/>
    </row>
    <row r="2" spans="1:13" ht="65.099999999999994" customHeight="1">
      <c r="A2" s="7863" t="s">
        <v>2329</v>
      </c>
      <c r="B2" s="3156" t="s">
        <v>2330</v>
      </c>
      <c r="C2" s="7903" t="s">
        <v>2026</v>
      </c>
      <c r="D2" s="7904"/>
      <c r="E2" s="7904"/>
      <c r="F2" s="7904"/>
      <c r="G2" s="7904"/>
      <c r="H2" s="7904"/>
      <c r="I2" s="7904"/>
      <c r="J2" s="7904"/>
      <c r="K2" s="7904"/>
      <c r="L2" s="7904"/>
      <c r="M2" s="7905"/>
    </row>
    <row r="3" spans="1:13" ht="33" customHeight="1">
      <c r="A3" s="7864"/>
      <c r="B3" s="3146" t="s">
        <v>240</v>
      </c>
      <c r="C3" s="3204" t="s">
        <v>95</v>
      </c>
      <c r="D3" s="6053"/>
      <c r="E3" s="6053"/>
      <c r="F3" s="7908" t="s">
        <v>241</v>
      </c>
      <c r="G3" s="7909"/>
      <c r="H3" s="2861" t="s">
        <v>437</v>
      </c>
      <c r="I3" s="6053"/>
      <c r="J3" s="6053"/>
      <c r="K3" s="6053"/>
      <c r="L3" s="6053"/>
      <c r="M3" s="3209"/>
    </row>
    <row r="4" spans="1:13" ht="32.25" customHeight="1">
      <c r="A4" s="7864"/>
      <c r="B4" s="3146" t="s">
        <v>2333</v>
      </c>
      <c r="C4" s="7910"/>
      <c r="D4" s="7874"/>
      <c r="E4" s="7874"/>
      <c r="F4" s="7875"/>
      <c r="G4" s="7875"/>
      <c r="H4" s="7874"/>
      <c r="I4" s="7874"/>
      <c r="J4" s="7874"/>
      <c r="K4" s="7874"/>
      <c r="L4" s="7874"/>
      <c r="M4" s="7911"/>
    </row>
    <row r="5" spans="1:13" ht="17.100000000000001" customHeight="1">
      <c r="A5" s="7864"/>
      <c r="B5" s="3146" t="s">
        <v>2334</v>
      </c>
      <c r="C5" s="3205"/>
      <c r="D5" s="7899"/>
      <c r="E5" s="7899"/>
      <c r="F5" s="7899"/>
      <c r="G5" s="7899"/>
      <c r="H5" s="7899"/>
      <c r="I5" s="7899"/>
      <c r="J5" s="7899"/>
      <c r="K5" s="7899"/>
      <c r="L5" s="7899"/>
      <c r="M5" s="7912"/>
    </row>
    <row r="6" spans="1:13" ht="30" customHeight="1">
      <c r="A6" s="7864"/>
      <c r="B6" s="2534" t="s">
        <v>2335</v>
      </c>
      <c r="C6" s="7913" t="s">
        <v>2997</v>
      </c>
      <c r="D6" s="7901"/>
      <c r="E6" s="3154" t="s">
        <v>359</v>
      </c>
      <c r="F6" s="3154" t="s">
        <v>359</v>
      </c>
      <c r="G6" s="3154" t="s">
        <v>359</v>
      </c>
      <c r="H6" s="3155" t="s">
        <v>244</v>
      </c>
      <c r="I6" s="7884" t="s">
        <v>289</v>
      </c>
      <c r="J6" s="7884"/>
      <c r="K6" s="7884"/>
      <c r="L6" s="7884"/>
      <c r="M6" s="7914"/>
    </row>
    <row r="7" spans="1:13" ht="17.100000000000001" customHeight="1">
      <c r="A7" s="7864"/>
      <c r="B7" s="7835" t="s">
        <v>2336</v>
      </c>
      <c r="C7" s="3207" t="s">
        <v>359</v>
      </c>
      <c r="D7" s="2865" t="s">
        <v>359</v>
      </c>
      <c r="E7" s="2865" t="s">
        <v>359</v>
      </c>
      <c r="F7" s="2865" t="s">
        <v>359</v>
      </c>
      <c r="G7" s="2865" t="s">
        <v>359</v>
      </c>
      <c r="H7" s="2865" t="s">
        <v>359</v>
      </c>
      <c r="I7" s="2865" t="s">
        <v>359</v>
      </c>
      <c r="J7" s="2865" t="s">
        <v>359</v>
      </c>
      <c r="K7" s="2865" t="s">
        <v>359</v>
      </c>
      <c r="L7" s="2865" t="s">
        <v>359</v>
      </c>
      <c r="M7" s="3208" t="s">
        <v>359</v>
      </c>
    </row>
    <row r="8" spans="1:13" ht="15.95" customHeight="1" thickBot="1">
      <c r="A8" s="7864"/>
      <c r="B8" s="7836"/>
      <c r="C8" s="7915"/>
      <c r="D8" s="7012"/>
      <c r="E8" s="2958" t="s">
        <v>359</v>
      </c>
      <c r="F8" s="7883"/>
      <c r="G8" s="7883"/>
      <c r="H8" s="2958" t="s">
        <v>359</v>
      </c>
      <c r="I8" s="6053"/>
      <c r="J8" s="6053"/>
      <c r="K8" s="2958" t="s">
        <v>359</v>
      </c>
      <c r="L8" s="6053"/>
      <c r="M8" s="7916"/>
    </row>
    <row r="9" spans="1:13" ht="17.100000000000001" customHeight="1">
      <c r="A9" s="7864"/>
      <c r="B9" s="7837"/>
      <c r="C9" s="7923" t="s">
        <v>2337</v>
      </c>
      <c r="D9" s="7884"/>
      <c r="E9" s="7884"/>
      <c r="F9" s="7884" t="s">
        <v>2337</v>
      </c>
      <c r="G9" s="7884"/>
      <c r="H9" s="2958" t="s">
        <v>359</v>
      </c>
      <c r="I9" s="7884" t="s">
        <v>2337</v>
      </c>
      <c r="J9" s="7884"/>
      <c r="K9" s="2958"/>
      <c r="L9" s="7884" t="s">
        <v>2337</v>
      </c>
      <c r="M9" s="7914"/>
    </row>
    <row r="10" spans="1:13" ht="99.75" customHeight="1">
      <c r="A10" s="7864"/>
      <c r="B10" s="3152" t="s">
        <v>2338</v>
      </c>
      <c r="C10" s="7918" t="s">
        <v>3003</v>
      </c>
      <c r="D10" s="7886"/>
      <c r="E10" s="7886"/>
      <c r="F10" s="7886"/>
      <c r="G10" s="7886"/>
      <c r="H10" s="7886"/>
      <c r="I10" s="7886"/>
      <c r="J10" s="7886"/>
      <c r="K10" s="7886"/>
      <c r="L10" s="7886"/>
      <c r="M10" s="7919"/>
    </row>
    <row r="11" spans="1:13" ht="179.25" customHeight="1">
      <c r="A11" s="7864"/>
      <c r="B11" s="3152" t="s">
        <v>2689</v>
      </c>
      <c r="C11" s="7920" t="s">
        <v>3004</v>
      </c>
      <c r="D11" s="6054"/>
      <c r="E11" s="6054"/>
      <c r="F11" s="6054"/>
      <c r="G11" s="6054"/>
      <c r="H11" s="6054"/>
      <c r="I11" s="6054"/>
      <c r="J11" s="6054"/>
      <c r="K11" s="6054"/>
      <c r="L11" s="6054"/>
      <c r="M11" s="7921"/>
    </row>
    <row r="12" spans="1:13" ht="51" customHeight="1">
      <c r="A12" s="7864"/>
      <c r="B12" s="2534" t="s">
        <v>2649</v>
      </c>
      <c r="C12" s="7853" t="s">
        <v>2992</v>
      </c>
      <c r="D12" s="6024"/>
      <c r="E12" s="6024"/>
      <c r="F12" s="6024"/>
      <c r="G12" s="6024"/>
      <c r="H12" s="6024"/>
      <c r="I12" s="6024"/>
      <c r="J12" s="6024"/>
      <c r="K12" s="6024"/>
      <c r="L12" s="6024"/>
      <c r="M12" s="6025"/>
    </row>
    <row r="13" spans="1:13" ht="50.25" customHeight="1">
      <c r="A13" s="7865"/>
      <c r="B13" s="2522" t="s">
        <v>2651</v>
      </c>
      <c r="C13" s="7917" t="s">
        <v>2993</v>
      </c>
      <c r="D13" s="7922"/>
      <c r="E13" s="2872" t="s">
        <v>108</v>
      </c>
      <c r="F13" s="7906" t="s">
        <v>684</v>
      </c>
      <c r="G13" s="6024"/>
      <c r="H13" s="6024"/>
      <c r="I13" s="6024"/>
      <c r="J13" s="6024"/>
      <c r="K13" s="6024"/>
      <c r="L13" s="6024"/>
      <c r="M13" s="7907"/>
    </row>
    <row r="14" spans="1:13" ht="17.100000000000001" customHeight="1">
      <c r="A14" s="7850" t="s">
        <v>2340</v>
      </c>
      <c r="B14" s="2535" t="s">
        <v>230</v>
      </c>
      <c r="C14" s="7917" t="s">
        <v>1</v>
      </c>
      <c r="D14" s="6024"/>
      <c r="E14" s="6024"/>
      <c r="F14" s="6024"/>
      <c r="G14" s="6024"/>
      <c r="H14" s="6024"/>
      <c r="I14" s="6024"/>
      <c r="J14" s="6024"/>
      <c r="K14" s="6024"/>
      <c r="L14" s="6024"/>
      <c r="M14" s="7907"/>
    </row>
    <row r="15" spans="1:13" ht="35.25" customHeight="1">
      <c r="A15" s="7851"/>
      <c r="B15" s="2536" t="s">
        <v>2652</v>
      </c>
      <c r="C15" s="7917" t="s">
        <v>2027</v>
      </c>
      <c r="D15" s="6024"/>
      <c r="E15" s="6024"/>
      <c r="F15" s="6024"/>
      <c r="G15" s="6024"/>
      <c r="H15" s="6024"/>
      <c r="I15" s="6024"/>
      <c r="J15" s="6024"/>
      <c r="K15" s="6024"/>
      <c r="L15" s="6024"/>
      <c r="M15" s="7907"/>
    </row>
    <row r="16" spans="1:13" ht="17.100000000000001" customHeight="1">
      <c r="A16" s="7851"/>
      <c r="B16" s="7846" t="s">
        <v>2341</v>
      </c>
      <c r="C16" s="3210" t="s">
        <v>359</v>
      </c>
      <c r="D16" s="2898" t="s">
        <v>359</v>
      </c>
      <c r="E16" s="2898" t="s">
        <v>359</v>
      </c>
      <c r="F16" s="2898" t="s">
        <v>359</v>
      </c>
      <c r="G16" s="2898" t="s">
        <v>359</v>
      </c>
      <c r="H16" s="2898" t="s">
        <v>359</v>
      </c>
      <c r="I16" s="2898" t="s">
        <v>359</v>
      </c>
      <c r="J16" s="2898" t="s">
        <v>359</v>
      </c>
      <c r="K16" s="2898" t="s">
        <v>359</v>
      </c>
      <c r="L16" s="2898" t="s">
        <v>359</v>
      </c>
      <c r="M16" s="3211" t="s">
        <v>359</v>
      </c>
    </row>
    <row r="17" spans="1:13" ht="15.95" customHeight="1">
      <c r="A17" s="7851"/>
      <c r="B17" s="7847"/>
      <c r="C17" s="3210" t="s">
        <v>359</v>
      </c>
      <c r="D17" s="2868" t="s">
        <v>359</v>
      </c>
      <c r="E17" s="2898" t="s">
        <v>359</v>
      </c>
      <c r="F17" s="2868" t="s">
        <v>359</v>
      </c>
      <c r="G17" s="2898" t="s">
        <v>359</v>
      </c>
      <c r="H17" s="2868" t="s">
        <v>359</v>
      </c>
      <c r="I17" s="2898" t="s">
        <v>359</v>
      </c>
      <c r="J17" s="2868" t="s">
        <v>359</v>
      </c>
      <c r="K17" s="2898" t="s">
        <v>359</v>
      </c>
      <c r="L17" s="2898" t="s">
        <v>359</v>
      </c>
      <c r="M17" s="3211" t="s">
        <v>359</v>
      </c>
    </row>
    <row r="18" spans="1:13" ht="31.5" customHeight="1">
      <c r="A18" s="7851"/>
      <c r="B18" s="7847"/>
      <c r="C18" s="3212" t="s">
        <v>2342</v>
      </c>
      <c r="D18" s="2875" t="s">
        <v>359</v>
      </c>
      <c r="E18" s="2898" t="s">
        <v>2343</v>
      </c>
      <c r="F18" s="2875" t="s">
        <v>359</v>
      </c>
      <c r="G18" s="2898" t="s">
        <v>2344</v>
      </c>
      <c r="H18" s="2875" t="s">
        <v>359</v>
      </c>
      <c r="I18" s="2898" t="s">
        <v>2345</v>
      </c>
      <c r="J18" s="2875" t="s">
        <v>359</v>
      </c>
      <c r="K18" s="2898" t="s">
        <v>359</v>
      </c>
      <c r="L18" s="2898" t="s">
        <v>359</v>
      </c>
      <c r="M18" s="3211" t="s">
        <v>359</v>
      </c>
    </row>
    <row r="19" spans="1:13" ht="15.75">
      <c r="A19" s="7851"/>
      <c r="B19" s="7847"/>
      <c r="C19" s="3212" t="s">
        <v>2346</v>
      </c>
      <c r="D19" s="2875" t="s">
        <v>359</v>
      </c>
      <c r="E19" s="2898" t="s">
        <v>2347</v>
      </c>
      <c r="F19" s="2875" t="s">
        <v>359</v>
      </c>
      <c r="G19" s="2898" t="s">
        <v>2348</v>
      </c>
      <c r="H19" s="2875" t="s">
        <v>359</v>
      </c>
      <c r="I19" s="2898" t="s">
        <v>359</v>
      </c>
      <c r="J19" s="2898" t="s">
        <v>359</v>
      </c>
      <c r="K19" s="2898" t="s">
        <v>359</v>
      </c>
      <c r="L19" s="2898" t="s">
        <v>359</v>
      </c>
      <c r="M19" s="3211" t="s">
        <v>359</v>
      </c>
    </row>
    <row r="20" spans="1:13" ht="15.75">
      <c r="A20" s="7851"/>
      <c r="B20" s="7847"/>
      <c r="C20" s="3212" t="s">
        <v>2349</v>
      </c>
      <c r="D20" s="2875"/>
      <c r="E20" s="2898" t="s">
        <v>2350</v>
      </c>
      <c r="F20" s="2875" t="s">
        <v>359</v>
      </c>
      <c r="G20" s="2898" t="s">
        <v>359</v>
      </c>
      <c r="H20" s="2898" t="s">
        <v>359</v>
      </c>
      <c r="I20" s="2898" t="s">
        <v>359</v>
      </c>
      <c r="J20" s="2898" t="s">
        <v>359</v>
      </c>
      <c r="K20" s="2898" t="s">
        <v>359</v>
      </c>
      <c r="L20" s="2898" t="s">
        <v>359</v>
      </c>
      <c r="M20" s="3211" t="s">
        <v>359</v>
      </c>
    </row>
    <row r="21" spans="1:13" ht="15.75">
      <c r="A21" s="7851"/>
      <c r="B21" s="7847"/>
      <c r="C21" s="3212" t="s">
        <v>105</v>
      </c>
      <c r="D21" s="2875" t="s">
        <v>2351</v>
      </c>
      <c r="E21" s="2898" t="s">
        <v>2352</v>
      </c>
      <c r="F21" s="7875" t="s">
        <v>2353</v>
      </c>
      <c r="G21" s="7875"/>
      <c r="H21" s="7875"/>
      <c r="I21" s="2876" t="s">
        <v>359</v>
      </c>
      <c r="J21" s="2876" t="s">
        <v>359</v>
      </c>
      <c r="K21" s="2876" t="s">
        <v>359</v>
      </c>
      <c r="L21" s="2876" t="s">
        <v>359</v>
      </c>
      <c r="M21" s="3213" t="s">
        <v>359</v>
      </c>
    </row>
    <row r="22" spans="1:13" ht="15.75">
      <c r="A22" s="7851"/>
      <c r="B22" s="7848"/>
      <c r="C22" s="3160" t="s">
        <v>359</v>
      </c>
      <c r="D22" s="2868" t="s">
        <v>359</v>
      </c>
      <c r="E22" s="2868" t="s">
        <v>359</v>
      </c>
      <c r="F22" s="2868" t="s">
        <v>359</v>
      </c>
      <c r="G22" s="2868" t="s">
        <v>359</v>
      </c>
      <c r="H22" s="2868" t="s">
        <v>359</v>
      </c>
      <c r="I22" s="2868" t="s">
        <v>359</v>
      </c>
      <c r="J22" s="2868" t="s">
        <v>359</v>
      </c>
      <c r="K22" s="2868" t="s">
        <v>359</v>
      </c>
      <c r="L22" s="2868" t="s">
        <v>359</v>
      </c>
      <c r="M22" s="3209" t="s">
        <v>359</v>
      </c>
    </row>
    <row r="23" spans="1:13" ht="15.75">
      <c r="A23" s="7851"/>
      <c r="B23" s="7835" t="s">
        <v>2354</v>
      </c>
      <c r="C23" s="3212" t="s">
        <v>359</v>
      </c>
      <c r="D23" s="2898" t="s">
        <v>359</v>
      </c>
      <c r="E23" s="2898" t="s">
        <v>359</v>
      </c>
      <c r="F23" s="2898" t="s">
        <v>359</v>
      </c>
      <c r="G23" s="2898" t="s">
        <v>359</v>
      </c>
      <c r="H23" s="2898" t="s">
        <v>359</v>
      </c>
      <c r="I23" s="2898" t="s">
        <v>359</v>
      </c>
      <c r="J23" s="2898" t="s">
        <v>359</v>
      </c>
      <c r="K23" s="2898" t="s">
        <v>359</v>
      </c>
      <c r="L23" s="2958" t="s">
        <v>359</v>
      </c>
      <c r="M23" s="3206" t="s">
        <v>359</v>
      </c>
    </row>
    <row r="24" spans="1:13" ht="15.75">
      <c r="A24" s="7851"/>
      <c r="B24" s="7836"/>
      <c r="C24" s="3212" t="s">
        <v>2355</v>
      </c>
      <c r="D24" s="2879"/>
      <c r="E24" s="2898" t="s">
        <v>359</v>
      </c>
      <c r="F24" s="2898" t="s">
        <v>2356</v>
      </c>
      <c r="G24" s="2879" t="s">
        <v>359</v>
      </c>
      <c r="H24" s="2898" t="s">
        <v>359</v>
      </c>
      <c r="I24" s="2898" t="s">
        <v>2357</v>
      </c>
      <c r="J24" s="2879" t="s">
        <v>2351</v>
      </c>
      <c r="K24" s="2898" t="s">
        <v>359</v>
      </c>
      <c r="L24" s="2958" t="s">
        <v>359</v>
      </c>
      <c r="M24" s="3206" t="s">
        <v>359</v>
      </c>
    </row>
    <row r="25" spans="1:13" ht="15.75">
      <c r="A25" s="7851"/>
      <c r="B25" s="7836"/>
      <c r="C25" s="3212" t="s">
        <v>2358</v>
      </c>
      <c r="D25" s="2880" t="s">
        <v>359</v>
      </c>
      <c r="E25" s="2958" t="s">
        <v>359</v>
      </c>
      <c r="F25" s="2898" t="s">
        <v>2359</v>
      </c>
      <c r="G25" s="2875" t="s">
        <v>359</v>
      </c>
      <c r="H25" s="2958" t="s">
        <v>359</v>
      </c>
      <c r="I25" s="2958" t="s">
        <v>359</v>
      </c>
      <c r="J25" s="2958" t="s">
        <v>359</v>
      </c>
      <c r="K25" s="2958" t="s">
        <v>359</v>
      </c>
      <c r="L25" s="2958" t="s">
        <v>359</v>
      </c>
      <c r="M25" s="3206" t="s">
        <v>359</v>
      </c>
    </row>
    <row r="26" spans="1:13" ht="15.75">
      <c r="A26" s="7851"/>
      <c r="B26" s="7837"/>
      <c r="C26" s="3160" t="s">
        <v>359</v>
      </c>
      <c r="D26" s="2868" t="s">
        <v>359</v>
      </c>
      <c r="E26" s="2868" t="s">
        <v>359</v>
      </c>
      <c r="F26" s="2868" t="s">
        <v>359</v>
      </c>
      <c r="G26" s="2868" t="s">
        <v>359</v>
      </c>
      <c r="H26" s="2868" t="s">
        <v>359</v>
      </c>
      <c r="I26" s="2868" t="s">
        <v>359</v>
      </c>
      <c r="J26" s="2868" t="s">
        <v>359</v>
      </c>
      <c r="K26" s="2868" t="s">
        <v>359</v>
      </c>
      <c r="L26" s="2876" t="s">
        <v>359</v>
      </c>
      <c r="M26" s="3213" t="s">
        <v>359</v>
      </c>
    </row>
    <row r="27" spans="1:13" ht="15.75">
      <c r="A27" s="7851"/>
      <c r="B27" s="7818" t="s">
        <v>2360</v>
      </c>
      <c r="C27" s="3212" t="s">
        <v>359</v>
      </c>
      <c r="D27" s="2898" t="s">
        <v>359</v>
      </c>
      <c r="E27" s="2898" t="s">
        <v>359</v>
      </c>
      <c r="F27" s="2898" t="s">
        <v>359</v>
      </c>
      <c r="G27" s="2898" t="s">
        <v>359</v>
      </c>
      <c r="H27" s="2898" t="s">
        <v>359</v>
      </c>
      <c r="I27" s="2898" t="s">
        <v>359</v>
      </c>
      <c r="J27" s="2898" t="s">
        <v>359</v>
      </c>
      <c r="K27" s="2898" t="s">
        <v>359</v>
      </c>
      <c r="L27" s="2898" t="s">
        <v>359</v>
      </c>
      <c r="M27" s="3211" t="s">
        <v>359</v>
      </c>
    </row>
    <row r="28" spans="1:13" ht="17.100000000000001" customHeight="1">
      <c r="A28" s="7851"/>
      <c r="B28" s="7819"/>
      <c r="C28" s="3205" t="s">
        <v>2361</v>
      </c>
      <c r="D28" s="2860" t="s">
        <v>437</v>
      </c>
      <c r="E28" s="2898" t="s">
        <v>359</v>
      </c>
      <c r="F28" s="2958" t="s">
        <v>2362</v>
      </c>
      <c r="G28" s="3157" t="s">
        <v>437</v>
      </c>
      <c r="H28" s="2898" t="s">
        <v>359</v>
      </c>
      <c r="I28" s="2958" t="s">
        <v>2363</v>
      </c>
      <c r="J28" s="7902"/>
      <c r="K28" s="6036"/>
      <c r="L28" s="7845"/>
      <c r="M28" s="3211" t="s">
        <v>359</v>
      </c>
    </row>
    <row r="29" spans="1:13" ht="15.75">
      <c r="A29" s="7851"/>
      <c r="B29" s="7820"/>
      <c r="C29" s="3160" t="s">
        <v>359</v>
      </c>
      <c r="D29" s="2868" t="s">
        <v>359</v>
      </c>
      <c r="E29" s="2868" t="s">
        <v>359</v>
      </c>
      <c r="F29" s="2868" t="s">
        <v>359</v>
      </c>
      <c r="G29" s="2868" t="s">
        <v>359</v>
      </c>
      <c r="H29" s="2868" t="s">
        <v>359</v>
      </c>
      <c r="I29" s="2868" t="s">
        <v>359</v>
      </c>
      <c r="J29" s="2868" t="s">
        <v>359</v>
      </c>
      <c r="K29" s="2868" t="s">
        <v>359</v>
      </c>
      <c r="L29" s="2868" t="s">
        <v>359</v>
      </c>
      <c r="M29" s="3209" t="s">
        <v>359</v>
      </c>
    </row>
    <row r="30" spans="1:13" ht="15.75">
      <c r="A30" s="7851"/>
      <c r="B30" s="7846" t="s">
        <v>2364</v>
      </c>
      <c r="C30" s="3214" t="s">
        <v>359</v>
      </c>
      <c r="D30" s="3025" t="s">
        <v>359</v>
      </c>
      <c r="E30" s="3025" t="s">
        <v>359</v>
      </c>
      <c r="F30" s="3025" t="s">
        <v>359</v>
      </c>
      <c r="G30" s="3025" t="s">
        <v>359</v>
      </c>
      <c r="H30" s="3025" t="s">
        <v>359</v>
      </c>
      <c r="I30" s="3025" t="s">
        <v>359</v>
      </c>
      <c r="J30" s="3025" t="s">
        <v>359</v>
      </c>
      <c r="K30" s="3025" t="s">
        <v>359</v>
      </c>
      <c r="L30" s="2958" t="s">
        <v>359</v>
      </c>
      <c r="M30" s="3206" t="s">
        <v>359</v>
      </c>
    </row>
    <row r="31" spans="1:13" ht="17.100000000000001" customHeight="1">
      <c r="A31" s="7851"/>
      <c r="B31" s="7847"/>
      <c r="C31" s="3212" t="s">
        <v>2365</v>
      </c>
      <c r="D31" s="2882">
        <v>2024</v>
      </c>
      <c r="E31" s="3025" t="s">
        <v>359</v>
      </c>
      <c r="F31" s="2898" t="s">
        <v>2366</v>
      </c>
      <c r="G31" s="2882">
        <v>2038</v>
      </c>
      <c r="H31" s="3025" t="s">
        <v>359</v>
      </c>
      <c r="I31" s="2958" t="s">
        <v>359</v>
      </c>
      <c r="J31" s="3025" t="s">
        <v>359</v>
      </c>
      <c r="K31" s="3025" t="s">
        <v>359</v>
      </c>
      <c r="L31" s="2958" t="s">
        <v>359</v>
      </c>
      <c r="M31" s="3206" t="s">
        <v>359</v>
      </c>
    </row>
    <row r="32" spans="1:13" ht="15.75">
      <c r="A32" s="7851"/>
      <c r="B32" s="7848"/>
      <c r="C32" s="3160" t="s">
        <v>359</v>
      </c>
      <c r="D32" s="2868" t="s">
        <v>359</v>
      </c>
      <c r="E32" s="2883" t="s">
        <v>359</v>
      </c>
      <c r="F32" s="2868" t="s">
        <v>359</v>
      </c>
      <c r="G32" s="2883" t="s">
        <v>359</v>
      </c>
      <c r="H32" s="2883" t="s">
        <v>359</v>
      </c>
      <c r="I32" s="2876" t="s">
        <v>359</v>
      </c>
      <c r="J32" s="2883" t="s">
        <v>359</v>
      </c>
      <c r="K32" s="2883" t="s">
        <v>359</v>
      </c>
      <c r="L32" s="2876" t="s">
        <v>359</v>
      </c>
      <c r="M32" s="3213" t="s">
        <v>359</v>
      </c>
    </row>
    <row r="33" spans="1:13" ht="15.75">
      <c r="A33" s="7851"/>
      <c r="B33" s="7846" t="s">
        <v>2367</v>
      </c>
      <c r="C33" s="4257" t="s">
        <v>359</v>
      </c>
      <c r="D33" s="4219" t="s">
        <v>359</v>
      </c>
      <c r="E33" s="4219" t="s">
        <v>359</v>
      </c>
      <c r="F33" s="4219" t="s">
        <v>359</v>
      </c>
      <c r="G33" s="4219" t="s">
        <v>359</v>
      </c>
      <c r="H33" s="4219" t="s">
        <v>359</v>
      </c>
      <c r="I33" s="4219" t="s">
        <v>359</v>
      </c>
      <c r="J33" s="4219" t="s">
        <v>359</v>
      </c>
      <c r="K33" s="4219" t="s">
        <v>359</v>
      </c>
      <c r="L33" s="4219" t="s">
        <v>359</v>
      </c>
      <c r="M33" s="4258" t="s">
        <v>359</v>
      </c>
    </row>
    <row r="34" spans="1:13" ht="15.75">
      <c r="A34" s="7851"/>
      <c r="B34" s="7847"/>
      <c r="C34" s="4257" t="s">
        <v>359</v>
      </c>
      <c r="D34" s="3136" t="s">
        <v>2368</v>
      </c>
      <c r="E34" s="3136">
        <v>2023</v>
      </c>
      <c r="F34" s="3136" t="s">
        <v>2369</v>
      </c>
      <c r="G34" s="3136">
        <v>2024</v>
      </c>
      <c r="H34" s="3136" t="s">
        <v>2370</v>
      </c>
      <c r="I34" s="3136">
        <v>2025</v>
      </c>
      <c r="J34" s="3136" t="s">
        <v>2371</v>
      </c>
      <c r="K34" s="3136">
        <v>2026</v>
      </c>
      <c r="L34" s="3136" t="s">
        <v>2372</v>
      </c>
      <c r="M34" s="4259">
        <v>2027</v>
      </c>
    </row>
    <row r="35" spans="1:13" ht="15.75">
      <c r="A35" s="7851"/>
      <c r="B35" s="7847"/>
      <c r="C35" s="4257" t="s">
        <v>359</v>
      </c>
      <c r="D35" s="7902"/>
      <c r="E35" s="7845"/>
      <c r="F35" s="7844">
        <v>0.1</v>
      </c>
      <c r="G35" s="7845"/>
      <c r="H35" s="7844">
        <v>0.33</v>
      </c>
      <c r="I35" s="7845"/>
      <c r="J35" s="7844">
        <v>0.66</v>
      </c>
      <c r="K35" s="7845"/>
      <c r="L35" s="7844">
        <v>1</v>
      </c>
      <c r="M35" s="7924"/>
    </row>
    <row r="36" spans="1:13" ht="15.75">
      <c r="A36" s="7851"/>
      <c r="B36" s="7847"/>
      <c r="C36" s="4257" t="s">
        <v>359</v>
      </c>
      <c r="D36" s="3136" t="s">
        <v>2373</v>
      </c>
      <c r="E36" s="3136">
        <v>2028</v>
      </c>
      <c r="F36" s="3136" t="s">
        <v>2374</v>
      </c>
      <c r="G36" s="3136">
        <v>2029</v>
      </c>
      <c r="H36" s="3136" t="s">
        <v>2375</v>
      </c>
      <c r="I36" s="3136">
        <v>2030</v>
      </c>
      <c r="J36" s="3136" t="s">
        <v>2376</v>
      </c>
      <c r="K36" s="3136">
        <v>2031</v>
      </c>
      <c r="L36" s="3136" t="s">
        <v>2377</v>
      </c>
      <c r="M36" s="4259">
        <v>2032</v>
      </c>
    </row>
    <row r="37" spans="1:13" ht="15.75">
      <c r="A37" s="7851"/>
      <c r="B37" s="7847"/>
      <c r="C37" s="4257" t="s">
        <v>359</v>
      </c>
      <c r="D37" s="7844">
        <v>1</v>
      </c>
      <c r="E37" s="6037"/>
      <c r="F37" s="7844">
        <v>1</v>
      </c>
      <c r="G37" s="6037"/>
      <c r="H37" s="7844">
        <v>1</v>
      </c>
      <c r="I37" s="6037"/>
      <c r="J37" s="7844">
        <v>1</v>
      </c>
      <c r="K37" s="6037"/>
      <c r="L37" s="7844">
        <v>1</v>
      </c>
      <c r="M37" s="7924"/>
    </row>
    <row r="38" spans="1:13" ht="15.75">
      <c r="A38" s="7851"/>
      <c r="B38" s="7847"/>
      <c r="C38" s="4257" t="s">
        <v>359</v>
      </c>
      <c r="D38" s="3136" t="s">
        <v>2378</v>
      </c>
      <c r="E38" s="3136">
        <v>2033</v>
      </c>
      <c r="F38" s="3136" t="s">
        <v>2379</v>
      </c>
      <c r="G38" s="3136">
        <v>2034</v>
      </c>
      <c r="H38" s="3136" t="s">
        <v>2380</v>
      </c>
      <c r="I38" s="3136">
        <v>2035</v>
      </c>
      <c r="J38" s="3136" t="s">
        <v>2381</v>
      </c>
      <c r="K38" s="3136">
        <v>2036</v>
      </c>
      <c r="L38" s="3136" t="s">
        <v>2382</v>
      </c>
      <c r="M38" s="4259">
        <v>2037</v>
      </c>
    </row>
    <row r="39" spans="1:13" ht="15.75">
      <c r="A39" s="7851"/>
      <c r="B39" s="7847"/>
      <c r="C39" s="4257" t="s">
        <v>359</v>
      </c>
      <c r="D39" s="7844">
        <v>1</v>
      </c>
      <c r="E39" s="6037"/>
      <c r="F39" s="7844">
        <v>1</v>
      </c>
      <c r="G39" s="6037"/>
      <c r="H39" s="7844">
        <v>1</v>
      </c>
      <c r="I39" s="6037"/>
      <c r="J39" s="7844">
        <v>1</v>
      </c>
      <c r="K39" s="6037"/>
      <c r="L39" s="7844">
        <v>1</v>
      </c>
      <c r="M39" s="7924"/>
    </row>
    <row r="40" spans="1:13" ht="15.75">
      <c r="A40" s="7851"/>
      <c r="B40" s="7847"/>
      <c r="C40" s="4257" t="s">
        <v>359</v>
      </c>
      <c r="D40" s="4222" t="s">
        <v>2383</v>
      </c>
      <c r="E40" s="4222">
        <v>2038</v>
      </c>
      <c r="F40" s="4222" t="s">
        <v>2384</v>
      </c>
      <c r="G40" s="3138" t="s">
        <v>359</v>
      </c>
      <c r="H40" s="3135" t="s">
        <v>359</v>
      </c>
      <c r="I40" s="3135" t="s">
        <v>359</v>
      </c>
      <c r="J40" s="3135" t="s">
        <v>359</v>
      </c>
      <c r="K40" s="3135" t="s">
        <v>359</v>
      </c>
      <c r="L40" s="3135" t="s">
        <v>359</v>
      </c>
      <c r="M40" s="3200" t="s">
        <v>359</v>
      </c>
    </row>
    <row r="41" spans="1:13" ht="15.75">
      <c r="A41" s="7851"/>
      <c r="B41" s="7847"/>
      <c r="C41" s="4257" t="s">
        <v>359</v>
      </c>
      <c r="D41" s="7844">
        <v>1</v>
      </c>
      <c r="E41" s="6037"/>
      <c r="F41" s="7844">
        <v>1</v>
      </c>
      <c r="G41" s="6037"/>
      <c r="H41" s="6810"/>
      <c r="I41" s="6810"/>
      <c r="J41" s="3358"/>
      <c r="K41" s="3359"/>
      <c r="L41" s="3358"/>
      <c r="M41" s="3741"/>
    </row>
    <row r="42" spans="1:13" ht="15.75">
      <c r="A42" s="7851"/>
      <c r="B42" s="7848"/>
      <c r="C42" s="4260" t="s">
        <v>359</v>
      </c>
      <c r="D42" s="4214" t="s">
        <v>359</v>
      </c>
      <c r="E42" s="4214" t="s">
        <v>359</v>
      </c>
      <c r="F42" s="4214" t="s">
        <v>359</v>
      </c>
      <c r="G42" s="4214" t="s">
        <v>359</v>
      </c>
      <c r="H42" s="4214" t="s">
        <v>359</v>
      </c>
      <c r="I42" s="4214" t="s">
        <v>359</v>
      </c>
      <c r="J42" s="4214" t="s">
        <v>359</v>
      </c>
      <c r="K42" s="4214" t="s">
        <v>359</v>
      </c>
      <c r="L42" s="4214" t="s">
        <v>359</v>
      </c>
      <c r="M42" s="4261" t="s">
        <v>359</v>
      </c>
    </row>
    <row r="43" spans="1:13" ht="15.75">
      <c r="A43" s="7851"/>
      <c r="B43" s="7835" t="s">
        <v>2385</v>
      </c>
      <c r="C43" s="3212" t="s">
        <v>359</v>
      </c>
      <c r="D43" s="2898" t="s">
        <v>359</v>
      </c>
      <c r="E43" s="2898" t="s">
        <v>359</v>
      </c>
      <c r="F43" s="2898" t="s">
        <v>359</v>
      </c>
      <c r="G43" s="2898" t="s">
        <v>359</v>
      </c>
      <c r="H43" s="2898" t="s">
        <v>359</v>
      </c>
      <c r="I43" s="2898" t="s">
        <v>359</v>
      </c>
      <c r="J43" s="2898" t="s">
        <v>359</v>
      </c>
      <c r="K43" s="2898" t="s">
        <v>359</v>
      </c>
      <c r="L43" s="2958" t="s">
        <v>359</v>
      </c>
      <c r="M43" s="3206" t="s">
        <v>359</v>
      </c>
    </row>
    <row r="44" spans="1:13" ht="15.75">
      <c r="A44" s="7851"/>
      <c r="B44" s="7836"/>
      <c r="C44" s="3210" t="s">
        <v>359</v>
      </c>
      <c r="D44" s="2898" t="s">
        <v>93</v>
      </c>
      <c r="E44" s="2868" t="s">
        <v>95</v>
      </c>
      <c r="F44" s="7838" t="s">
        <v>2386</v>
      </c>
      <c r="G44" s="6027"/>
      <c r="H44" s="6028"/>
      <c r="I44" s="6028"/>
      <c r="J44" s="6029"/>
      <c r="K44" s="2898" t="s">
        <v>2387</v>
      </c>
      <c r="L44" s="7839" t="s">
        <v>359</v>
      </c>
      <c r="M44" s="7928"/>
    </row>
    <row r="45" spans="1:13" ht="15.75">
      <c r="A45" s="7851"/>
      <c r="B45" s="7836"/>
      <c r="C45" s="3210" t="s">
        <v>359</v>
      </c>
      <c r="D45" s="2884"/>
      <c r="E45" s="2861" t="s">
        <v>2351</v>
      </c>
      <c r="F45" s="7838"/>
      <c r="G45" s="6030"/>
      <c r="H45" s="6031"/>
      <c r="I45" s="6031"/>
      <c r="J45" s="6032"/>
      <c r="K45" s="2958" t="s">
        <v>359</v>
      </c>
      <c r="L45" s="7841"/>
      <c r="M45" s="7929"/>
    </row>
    <row r="46" spans="1:13" ht="15.75">
      <c r="A46" s="7851"/>
      <c r="B46" s="7837"/>
      <c r="C46" s="3215" t="s">
        <v>359</v>
      </c>
      <c r="D46" s="2876" t="s">
        <v>359</v>
      </c>
      <c r="E46" s="2876" t="s">
        <v>359</v>
      </c>
      <c r="F46" s="2876" t="s">
        <v>359</v>
      </c>
      <c r="G46" s="2876" t="s">
        <v>359</v>
      </c>
      <c r="H46" s="2876" t="s">
        <v>359</v>
      </c>
      <c r="I46" s="2876" t="s">
        <v>359</v>
      </c>
      <c r="J46" s="2876" t="s">
        <v>359</v>
      </c>
      <c r="K46" s="2876" t="s">
        <v>359</v>
      </c>
      <c r="L46" s="2958" t="s">
        <v>359</v>
      </c>
      <c r="M46" s="3206" t="s">
        <v>359</v>
      </c>
    </row>
    <row r="47" spans="1:13" ht="55.5" customHeight="1">
      <c r="A47" s="7851"/>
      <c r="B47" s="3152" t="s">
        <v>2388</v>
      </c>
      <c r="C47" s="7930" t="s">
        <v>3005</v>
      </c>
      <c r="D47" s="6036"/>
      <c r="E47" s="6036"/>
      <c r="F47" s="6036"/>
      <c r="G47" s="6036"/>
      <c r="H47" s="6036"/>
      <c r="I47" s="6036"/>
      <c r="J47" s="6036"/>
      <c r="K47" s="6036"/>
      <c r="L47" s="6036"/>
      <c r="M47" s="7924"/>
    </row>
    <row r="48" spans="1:13" ht="17.100000000000001" customHeight="1">
      <c r="A48" s="7851"/>
      <c r="B48" s="3152" t="s">
        <v>2390</v>
      </c>
      <c r="C48" s="7917" t="s">
        <v>289</v>
      </c>
      <c r="D48" s="6024"/>
      <c r="E48" s="6024"/>
      <c r="F48" s="6024"/>
      <c r="G48" s="6024"/>
      <c r="H48" s="6024"/>
      <c r="I48" s="6024"/>
      <c r="J48" s="6024"/>
      <c r="K48" s="6024"/>
      <c r="L48" s="6024"/>
      <c r="M48" s="7907"/>
    </row>
    <row r="49" spans="1:13" ht="15.75">
      <c r="A49" s="7851"/>
      <c r="B49" s="3152" t="s">
        <v>2392</v>
      </c>
      <c r="C49" s="6052">
        <v>30</v>
      </c>
      <c r="D49" s="6022"/>
      <c r="E49" s="6022"/>
      <c r="F49" s="6022"/>
      <c r="G49" s="6022"/>
      <c r="H49" s="6022"/>
      <c r="I49" s="6022"/>
      <c r="J49" s="6022"/>
      <c r="K49" s="6022"/>
      <c r="L49" s="6022"/>
      <c r="M49" s="7925"/>
    </row>
    <row r="50" spans="1:13" ht="17.100000000000001" customHeight="1">
      <c r="A50" s="7852"/>
      <c r="B50" s="3152" t="s">
        <v>2393</v>
      </c>
      <c r="C50" s="6052" t="s">
        <v>437</v>
      </c>
      <c r="D50" s="6022"/>
      <c r="E50" s="6022"/>
      <c r="F50" s="6022"/>
      <c r="G50" s="6022"/>
      <c r="H50" s="6022"/>
      <c r="I50" s="6022"/>
      <c r="J50" s="6022"/>
      <c r="K50" s="6022"/>
      <c r="L50" s="6022"/>
      <c r="M50" s="7925"/>
    </row>
    <row r="51" spans="1:13" ht="17.100000000000001" customHeight="1">
      <c r="A51" s="7849" t="s">
        <v>2394</v>
      </c>
      <c r="B51" s="2536" t="s">
        <v>2395</v>
      </c>
      <c r="C51" s="6052" t="s">
        <v>1376</v>
      </c>
      <c r="D51" s="6022"/>
      <c r="E51" s="6022"/>
      <c r="F51" s="6022"/>
      <c r="G51" s="6022"/>
      <c r="H51" s="6022"/>
      <c r="I51" s="6022"/>
      <c r="J51" s="6022"/>
      <c r="K51" s="6022"/>
      <c r="L51" s="6022"/>
      <c r="M51" s="7925"/>
    </row>
    <row r="52" spans="1:13" ht="17.100000000000001" customHeight="1">
      <c r="A52" s="7831"/>
      <c r="B52" s="2536" t="s">
        <v>2396</v>
      </c>
      <c r="C52" s="6052" t="s">
        <v>2413</v>
      </c>
      <c r="D52" s="6022"/>
      <c r="E52" s="6022"/>
      <c r="F52" s="6022"/>
      <c r="G52" s="6022"/>
      <c r="H52" s="6022"/>
      <c r="I52" s="6022"/>
      <c r="J52" s="6022"/>
      <c r="K52" s="6022"/>
      <c r="L52" s="6022"/>
      <c r="M52" s="7925"/>
    </row>
    <row r="53" spans="1:13" ht="17.100000000000001" customHeight="1">
      <c r="A53" s="7831"/>
      <c r="B53" s="2536" t="s">
        <v>2398</v>
      </c>
      <c r="C53" s="7917" t="s">
        <v>289</v>
      </c>
      <c r="D53" s="6024"/>
      <c r="E53" s="6024"/>
      <c r="F53" s="6024"/>
      <c r="G53" s="6024"/>
      <c r="H53" s="6024"/>
      <c r="I53" s="6024"/>
      <c r="J53" s="6024"/>
      <c r="K53" s="6024"/>
      <c r="L53" s="6024"/>
      <c r="M53" s="7907"/>
    </row>
    <row r="54" spans="1:13" ht="17.100000000000001" customHeight="1">
      <c r="A54" s="7831"/>
      <c r="B54" s="2536" t="s">
        <v>2399</v>
      </c>
      <c r="C54" s="6052" t="s">
        <v>2414</v>
      </c>
      <c r="D54" s="6022"/>
      <c r="E54" s="6022"/>
      <c r="F54" s="6022"/>
      <c r="G54" s="6022"/>
      <c r="H54" s="6022"/>
      <c r="I54" s="6022"/>
      <c r="J54" s="6022"/>
      <c r="K54" s="6022"/>
      <c r="L54" s="6022"/>
      <c r="M54" s="7925"/>
    </row>
    <row r="55" spans="1:13" ht="17.100000000000001" customHeight="1">
      <c r="A55" s="7831"/>
      <c r="B55" s="2536" t="s">
        <v>2400</v>
      </c>
      <c r="C55" s="7931" t="s">
        <v>1377</v>
      </c>
      <c r="D55" s="7861"/>
      <c r="E55" s="7861"/>
      <c r="F55" s="7861"/>
      <c r="G55" s="7861"/>
      <c r="H55" s="7861"/>
      <c r="I55" s="7861"/>
      <c r="J55" s="7861"/>
      <c r="K55" s="7861"/>
      <c r="L55" s="7861"/>
      <c r="M55" s="7932"/>
    </row>
    <row r="56" spans="1:13" ht="18" customHeight="1" thickBot="1">
      <c r="A56" s="7832"/>
      <c r="B56" s="2536" t="s">
        <v>2401</v>
      </c>
      <c r="C56" s="7933" t="s">
        <v>359</v>
      </c>
      <c r="D56" s="7858"/>
      <c r="E56" s="7858"/>
      <c r="F56" s="7858"/>
      <c r="G56" s="7858"/>
      <c r="H56" s="7858"/>
      <c r="I56" s="7858"/>
      <c r="J56" s="7858"/>
      <c r="K56" s="7858"/>
      <c r="L56" s="7858"/>
      <c r="M56" s="7934"/>
    </row>
    <row r="57" spans="1:13" ht="15.95" customHeight="1">
      <c r="A57" s="7830" t="s">
        <v>2402</v>
      </c>
      <c r="B57" s="2537" t="s">
        <v>2403</v>
      </c>
      <c r="C57" s="6052" t="s">
        <v>1132</v>
      </c>
      <c r="D57" s="6022"/>
      <c r="E57" s="6022"/>
      <c r="F57" s="6022"/>
      <c r="G57" s="6022"/>
      <c r="H57" s="6022"/>
      <c r="I57" s="6022"/>
      <c r="J57" s="6022"/>
      <c r="K57" s="6022"/>
      <c r="L57" s="6022"/>
      <c r="M57" s="7925"/>
    </row>
    <row r="58" spans="1:13" ht="15.95" customHeight="1">
      <c r="A58" s="7831"/>
      <c r="B58" s="2537" t="s">
        <v>2404</v>
      </c>
      <c r="C58" s="6052" t="s">
        <v>2405</v>
      </c>
      <c r="D58" s="6022"/>
      <c r="E58" s="6022"/>
      <c r="F58" s="6022"/>
      <c r="G58" s="6022"/>
      <c r="H58" s="6022"/>
      <c r="I58" s="6022"/>
      <c r="J58" s="6022"/>
      <c r="K58" s="6022"/>
      <c r="L58" s="6022"/>
      <c r="M58" s="7925"/>
    </row>
    <row r="59" spans="1:13" ht="17.100000000000001" customHeight="1" thickBot="1">
      <c r="A59" s="7832"/>
      <c r="B59" s="2643" t="s">
        <v>244</v>
      </c>
      <c r="C59" s="7926" t="s">
        <v>289</v>
      </c>
      <c r="D59" s="6879"/>
      <c r="E59" s="6879"/>
      <c r="F59" s="6879"/>
      <c r="G59" s="6879"/>
      <c r="H59" s="6879"/>
      <c r="I59" s="6879"/>
      <c r="J59" s="6879"/>
      <c r="K59" s="6879"/>
      <c r="L59" s="6879"/>
      <c r="M59" s="7927"/>
    </row>
    <row r="60" spans="1:13" ht="18" customHeight="1" thickBot="1">
      <c r="A60" s="2886" t="s">
        <v>2406</v>
      </c>
      <c r="B60" s="3026" t="s">
        <v>359</v>
      </c>
      <c r="C60" s="7935" t="s">
        <v>359</v>
      </c>
      <c r="D60" s="7936"/>
      <c r="E60" s="7936"/>
      <c r="F60" s="7936"/>
      <c r="G60" s="7936"/>
      <c r="H60" s="7936"/>
      <c r="I60" s="7936"/>
      <c r="J60" s="7936"/>
      <c r="K60" s="7936"/>
      <c r="L60" s="7936"/>
      <c r="M60" s="7937"/>
    </row>
    <row r="61" spans="1:13" ht="15.75">
      <c r="C61" s="7898"/>
      <c r="D61" s="7898"/>
      <c r="E61" s="7898"/>
      <c r="F61" s="7898"/>
      <c r="G61" s="7898"/>
      <c r="H61" s="7898"/>
      <c r="I61" s="7898"/>
      <c r="J61" s="7898"/>
      <c r="K61" s="7898"/>
      <c r="L61" s="7898"/>
      <c r="M61" s="7898"/>
    </row>
    <row r="62" spans="1:13" ht="15.75">
      <c r="C62" s="7869"/>
      <c r="D62" s="7869"/>
      <c r="E62" s="7869"/>
      <c r="F62" s="7869"/>
      <c r="G62" s="7869"/>
      <c r="H62" s="7869"/>
      <c r="I62" s="7869"/>
      <c r="J62" s="7869"/>
      <c r="K62" s="7869"/>
      <c r="L62" s="7869"/>
      <c r="M62" s="7869"/>
    </row>
    <row r="63" spans="1:13" ht="15.75">
      <c r="C63" s="7897" t="s">
        <v>359</v>
      </c>
      <c r="D63" s="7897"/>
      <c r="E63" s="7897"/>
      <c r="F63" s="7897"/>
      <c r="G63" s="7897"/>
      <c r="H63" s="7897"/>
      <c r="I63" s="7897"/>
      <c r="J63" s="7897"/>
      <c r="K63" s="7897"/>
      <c r="L63" s="7897"/>
      <c r="M63" s="7897"/>
    </row>
  </sheetData>
  <mergeCells count="76">
    <mergeCell ref="C62:M62"/>
    <mergeCell ref="C63:M63"/>
    <mergeCell ref="C55:M55"/>
    <mergeCell ref="C56:M56"/>
    <mergeCell ref="C54:M54"/>
    <mergeCell ref="C60:M60"/>
    <mergeCell ref="C61:M61"/>
    <mergeCell ref="A57:A59"/>
    <mergeCell ref="C57:M57"/>
    <mergeCell ref="C58:M58"/>
    <mergeCell ref="C59:M59"/>
    <mergeCell ref="L44:M45"/>
    <mergeCell ref="C47:M47"/>
    <mergeCell ref="C48:M48"/>
    <mergeCell ref="C49:M49"/>
    <mergeCell ref="C50:M50"/>
    <mergeCell ref="B43:B46"/>
    <mergeCell ref="F44:F45"/>
    <mergeCell ref="G44:J45"/>
    <mergeCell ref="A51:A56"/>
    <mergeCell ref="C51:M51"/>
    <mergeCell ref="C52:M52"/>
    <mergeCell ref="C53:M53"/>
    <mergeCell ref="F37:G37"/>
    <mergeCell ref="H37:I37"/>
    <mergeCell ref="J37:K37"/>
    <mergeCell ref="L37:M37"/>
    <mergeCell ref="D41:E41"/>
    <mergeCell ref="F41:G41"/>
    <mergeCell ref="H41:I41"/>
    <mergeCell ref="L39:M39"/>
    <mergeCell ref="D37:E37"/>
    <mergeCell ref="A14:A50"/>
    <mergeCell ref="C14:M14"/>
    <mergeCell ref="B23:B26"/>
    <mergeCell ref="B27:B29"/>
    <mergeCell ref="J28:L28"/>
    <mergeCell ref="B30:B32"/>
    <mergeCell ref="B33:B42"/>
    <mergeCell ref="D35:E35"/>
    <mergeCell ref="F35:G35"/>
    <mergeCell ref="H35:I35"/>
    <mergeCell ref="J35:K35"/>
    <mergeCell ref="L35:M35"/>
    <mergeCell ref="D39:E39"/>
    <mergeCell ref="F39:G39"/>
    <mergeCell ref="H39:I39"/>
    <mergeCell ref="J39:K39"/>
    <mergeCell ref="L8:M8"/>
    <mergeCell ref="C15:M15"/>
    <mergeCell ref="B16:B22"/>
    <mergeCell ref="F21:H21"/>
    <mergeCell ref="F9:G9"/>
    <mergeCell ref="I9:J9"/>
    <mergeCell ref="L9:M9"/>
    <mergeCell ref="C10:M10"/>
    <mergeCell ref="C11:M11"/>
    <mergeCell ref="C12:M12"/>
    <mergeCell ref="C13:D13"/>
    <mergeCell ref="C9:E9"/>
    <mergeCell ref="I3:J3"/>
    <mergeCell ref="K3:L3"/>
    <mergeCell ref="B1:M1"/>
    <mergeCell ref="A2:A13"/>
    <mergeCell ref="C2:M2"/>
    <mergeCell ref="F13:M13"/>
    <mergeCell ref="D3:E3"/>
    <mergeCell ref="F3:G3"/>
    <mergeCell ref="C4:M4"/>
    <mergeCell ref="D5:M5"/>
    <mergeCell ref="C6:D6"/>
    <mergeCell ref="I6:M6"/>
    <mergeCell ref="B7:B9"/>
    <mergeCell ref="C8:D8"/>
    <mergeCell ref="F8:G8"/>
    <mergeCell ref="I8:J8"/>
  </mergeCells>
  <hyperlinks>
    <hyperlink ref="C55"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1:AMJ63"/>
  <sheetViews>
    <sheetView zoomScale="106" zoomScaleNormal="106" workbookViewId="0">
      <selection activeCell="D38" sqref="D38:E38"/>
    </sheetView>
  </sheetViews>
  <sheetFormatPr baseColWidth="10" defaultColWidth="11.42578125" defaultRowHeight="15.75"/>
  <cols>
    <col min="1" max="1" width="29" style="190" customWidth="1"/>
    <col min="2" max="2" width="29.7109375" style="191" customWidth="1"/>
    <col min="3" max="1024" width="11.42578125" style="190"/>
  </cols>
  <sheetData>
    <row r="1" spans="1:19" ht="20.25" customHeight="1">
      <c r="A1" s="2057" t="s">
        <v>359</v>
      </c>
      <c r="B1" s="7969" t="s">
        <v>3006</v>
      </c>
      <c r="C1" s="6388"/>
      <c r="D1" s="6388"/>
      <c r="E1" s="6388"/>
      <c r="F1" s="6388"/>
      <c r="G1" s="6388"/>
      <c r="H1" s="6388"/>
      <c r="I1" s="6388"/>
      <c r="J1" s="6388"/>
      <c r="K1" s="6388"/>
      <c r="L1" s="6388"/>
      <c r="M1" s="6389"/>
      <c r="N1" s="18"/>
    </row>
    <row r="2" spans="1:19" ht="54" customHeight="1">
      <c r="A2" s="6360" t="s">
        <v>2329</v>
      </c>
      <c r="B2" s="3027" t="s">
        <v>2330</v>
      </c>
      <c r="C2" s="6153" t="s">
        <v>1560</v>
      </c>
      <c r="D2" s="6153"/>
      <c r="E2" s="6153"/>
      <c r="F2" s="6153"/>
      <c r="G2" s="6153"/>
      <c r="H2" s="6153"/>
      <c r="I2" s="6153"/>
      <c r="J2" s="6153"/>
      <c r="K2" s="6153"/>
      <c r="L2" s="6153"/>
      <c r="M2" s="6154"/>
      <c r="N2" s="946"/>
    </row>
    <row r="3" spans="1:19" ht="56.25" customHeight="1">
      <c r="A3" s="6095"/>
      <c r="B3" s="3028" t="s">
        <v>2643</v>
      </c>
      <c r="C3" s="6153" t="s">
        <v>3007</v>
      </c>
      <c r="D3" s="6153"/>
      <c r="E3" s="6153"/>
      <c r="F3" s="6153"/>
      <c r="G3" s="6153"/>
      <c r="H3" s="6153"/>
      <c r="I3" s="6153"/>
      <c r="J3" s="6153"/>
      <c r="K3" s="6153"/>
      <c r="L3" s="6153"/>
      <c r="M3" s="6154"/>
    </row>
    <row r="4" spans="1:19" ht="30.75" customHeight="1">
      <c r="A4" s="6095"/>
      <c r="B4" s="7966" t="s">
        <v>240</v>
      </c>
      <c r="C4" s="7957" t="s">
        <v>95</v>
      </c>
      <c r="D4" s="7962"/>
      <c r="E4" s="7964"/>
      <c r="F4" s="7959" t="s">
        <v>2826</v>
      </c>
      <c r="G4" s="7361"/>
      <c r="H4" s="7967" t="s">
        <v>437</v>
      </c>
      <c r="I4" s="6167"/>
      <c r="J4" s="6168"/>
      <c r="K4" s="6168"/>
      <c r="L4" s="6168"/>
      <c r="M4" s="6172"/>
      <c r="N4" s="945"/>
      <c r="O4" s="946"/>
      <c r="P4" s="945"/>
      <c r="Q4" s="945"/>
      <c r="R4" s="946"/>
      <c r="S4" s="946"/>
    </row>
    <row r="5" spans="1:19" ht="22.5" customHeight="1">
      <c r="A5" s="6095"/>
      <c r="B5" s="7966"/>
      <c r="C5" s="7943"/>
      <c r="D5" s="7963"/>
      <c r="E5" s="7965"/>
      <c r="F5" s="7960"/>
      <c r="G5" s="7961"/>
      <c r="H5" s="7967"/>
      <c r="I5" s="7977"/>
      <c r="J5" s="6156"/>
      <c r="K5" s="6156"/>
      <c r="L5" s="6156"/>
      <c r="M5" s="6157"/>
    </row>
    <row r="6" spans="1:19" ht="16.5" customHeight="1">
      <c r="A6" s="6095"/>
      <c r="B6" s="7968" t="s">
        <v>2333</v>
      </c>
      <c r="C6" s="7941"/>
      <c r="D6" s="7942"/>
      <c r="E6" s="7942"/>
      <c r="F6" s="7942"/>
      <c r="G6" s="7942"/>
      <c r="H6" s="7942"/>
      <c r="I6" s="7942"/>
      <c r="J6" s="7942"/>
      <c r="K6" s="7942"/>
      <c r="L6" s="7942"/>
      <c r="M6" s="7943"/>
      <c r="N6" s="946"/>
      <c r="O6" s="946"/>
    </row>
    <row r="7" spans="1:19" ht="16.5" customHeight="1">
      <c r="A7" s="6095"/>
      <c r="B7" s="7968"/>
      <c r="C7" s="7944"/>
      <c r="D7" s="7945"/>
      <c r="E7" s="7945"/>
      <c r="F7" s="7945"/>
      <c r="G7" s="7945"/>
      <c r="H7" s="7945"/>
      <c r="I7" s="7945"/>
      <c r="J7" s="7945"/>
      <c r="K7" s="7945"/>
      <c r="L7" s="7945"/>
      <c r="M7" s="7946"/>
    </row>
    <row r="8" spans="1:19" ht="15.75" customHeight="1">
      <c r="A8" s="6095"/>
      <c r="B8" s="2465" t="s">
        <v>2334</v>
      </c>
      <c r="C8" s="3158"/>
      <c r="D8" s="3148"/>
      <c r="E8" s="3148"/>
      <c r="F8" s="3148"/>
      <c r="G8" s="3148"/>
      <c r="H8" s="1543"/>
      <c r="I8" s="1543"/>
      <c r="J8" s="1543"/>
      <c r="K8" s="1543"/>
      <c r="L8" s="1543"/>
      <c r="M8" s="3147"/>
    </row>
    <row r="9" spans="1:19" ht="36" customHeight="1">
      <c r="A9" s="6095"/>
      <c r="B9" s="3028" t="s">
        <v>2335</v>
      </c>
      <c r="C9" s="6439" t="s">
        <v>644</v>
      </c>
      <c r="D9" s="6439"/>
      <c r="E9" s="6439"/>
      <c r="F9" s="6439"/>
      <c r="G9" s="7958"/>
      <c r="H9" s="2418" t="s">
        <v>244</v>
      </c>
      <c r="I9" s="6369" t="s">
        <v>21</v>
      </c>
      <c r="J9" s="6369"/>
      <c r="K9" s="6369"/>
      <c r="L9" s="6369"/>
      <c r="M9" s="7953"/>
    </row>
    <row r="10" spans="1:19">
      <c r="A10" s="6095"/>
      <c r="B10" s="7966" t="s">
        <v>2336</v>
      </c>
      <c r="C10" s="1443" t="s">
        <v>359</v>
      </c>
      <c r="D10" s="1443" t="s">
        <v>359</v>
      </c>
      <c r="E10" s="1464" t="s">
        <v>359</v>
      </c>
      <c r="F10" s="1464" t="s">
        <v>359</v>
      </c>
      <c r="G10" s="1464" t="s">
        <v>359</v>
      </c>
      <c r="H10" s="1464" t="s">
        <v>359</v>
      </c>
      <c r="I10" s="1443" t="s">
        <v>359</v>
      </c>
      <c r="J10" s="1443" t="s">
        <v>359</v>
      </c>
      <c r="K10" s="1443" t="s">
        <v>359</v>
      </c>
      <c r="L10" s="1443" t="s">
        <v>359</v>
      </c>
      <c r="M10" s="1754" t="s">
        <v>359</v>
      </c>
    </row>
    <row r="11" spans="1:19" ht="22.5" customHeight="1">
      <c r="A11" s="6095"/>
      <c r="B11" s="7966"/>
      <c r="C11" s="6439"/>
      <c r="D11" s="6439"/>
      <c r="E11" s="1443" t="s">
        <v>359</v>
      </c>
      <c r="F11" s="6369" t="s">
        <v>359</v>
      </c>
      <c r="G11" s="6369"/>
      <c r="H11" s="1443" t="s">
        <v>359</v>
      </c>
      <c r="I11" s="6369" t="s">
        <v>359</v>
      </c>
      <c r="J11" s="6369"/>
      <c r="K11" s="1443" t="s">
        <v>359</v>
      </c>
      <c r="L11" s="1443" t="s">
        <v>359</v>
      </c>
      <c r="M11" s="1754" t="s">
        <v>359</v>
      </c>
    </row>
    <row r="12" spans="1:19" ht="18" customHeight="1">
      <c r="A12" s="6095"/>
      <c r="B12" s="7966"/>
      <c r="C12" s="6366" t="s">
        <v>2337</v>
      </c>
      <c r="D12" s="6366"/>
      <c r="E12" s="1466" t="s">
        <v>359</v>
      </c>
      <c r="F12" s="6366" t="s">
        <v>2337</v>
      </c>
      <c r="G12" s="6366"/>
      <c r="H12" s="1466" t="s">
        <v>359</v>
      </c>
      <c r="I12" s="6366" t="s">
        <v>2337</v>
      </c>
      <c r="J12" s="6366"/>
      <c r="K12" s="1466" t="s">
        <v>359</v>
      </c>
      <c r="L12" s="1466" t="s">
        <v>359</v>
      </c>
      <c r="M12" s="1755" t="s">
        <v>359</v>
      </c>
    </row>
    <row r="13" spans="1:19" ht="156" customHeight="1">
      <c r="A13" s="6095"/>
      <c r="B13" s="3028" t="s">
        <v>2338</v>
      </c>
      <c r="C13" s="6153" t="s">
        <v>3008</v>
      </c>
      <c r="D13" s="6153"/>
      <c r="E13" s="6153"/>
      <c r="F13" s="6153"/>
      <c r="G13" s="6153"/>
      <c r="H13" s="6153"/>
      <c r="I13" s="6153"/>
      <c r="J13" s="6153"/>
      <c r="K13" s="6153"/>
      <c r="L13" s="6153"/>
      <c r="M13" s="6154"/>
      <c r="N13" s="946"/>
    </row>
    <row r="14" spans="1:19" ht="125.25" customHeight="1">
      <c r="A14" s="6095"/>
      <c r="B14" s="3028" t="s">
        <v>2689</v>
      </c>
      <c r="C14" s="6153" t="s">
        <v>3009</v>
      </c>
      <c r="D14" s="6153"/>
      <c r="E14" s="6153"/>
      <c r="F14" s="6153"/>
      <c r="G14" s="6153"/>
      <c r="H14" s="6153"/>
      <c r="I14" s="6153"/>
      <c r="J14" s="6153"/>
      <c r="K14" s="6153"/>
      <c r="L14" s="6153"/>
      <c r="M14" s="6154"/>
    </row>
    <row r="15" spans="1:19" ht="56.25" customHeight="1">
      <c r="A15" s="6095"/>
      <c r="B15" s="3028" t="s">
        <v>2649</v>
      </c>
      <c r="C15" s="7938" t="s">
        <v>3010</v>
      </c>
      <c r="D15" s="7939"/>
      <c r="E15" s="7939"/>
      <c r="F15" s="7939"/>
      <c r="G15" s="7939"/>
      <c r="H15" s="7939"/>
      <c r="I15" s="7939"/>
      <c r="J15" s="7939"/>
      <c r="K15" s="7939"/>
      <c r="L15" s="7939"/>
      <c r="M15" s="7940"/>
    </row>
    <row r="16" spans="1:19" ht="46.5" customHeight="1">
      <c r="A16" s="6095"/>
      <c r="B16" s="3028" t="s">
        <v>2651</v>
      </c>
      <c r="C16" s="6143" t="s">
        <v>3011</v>
      </c>
      <c r="D16" s="6143"/>
      <c r="E16" s="2891" t="s">
        <v>108</v>
      </c>
      <c r="F16" s="6153" t="s">
        <v>3012</v>
      </c>
      <c r="G16" s="6153"/>
      <c r="H16" s="6153"/>
      <c r="I16" s="6153"/>
      <c r="J16" s="6153"/>
      <c r="K16" s="6153"/>
      <c r="L16" s="6153"/>
      <c r="M16" s="6154"/>
      <c r="N16" s="946"/>
    </row>
    <row r="17" spans="1:13" ht="23.25" customHeight="1">
      <c r="A17" s="6124" t="s">
        <v>2340</v>
      </c>
      <c r="B17" s="2459" t="s">
        <v>230</v>
      </c>
      <c r="C17" s="6153" t="s">
        <v>11</v>
      </c>
      <c r="D17" s="6153"/>
      <c r="E17" s="6138"/>
      <c r="F17" s="6153"/>
      <c r="G17" s="6153"/>
      <c r="H17" s="6153"/>
      <c r="I17" s="6153"/>
      <c r="J17" s="6153"/>
      <c r="K17" s="6153"/>
      <c r="L17" s="6153"/>
      <c r="M17" s="6154"/>
    </row>
    <row r="18" spans="1:13" ht="42.75" customHeight="1">
      <c r="A18" s="6124"/>
      <c r="B18" s="2459" t="s">
        <v>2652</v>
      </c>
      <c r="C18" s="6153" t="s">
        <v>1561</v>
      </c>
      <c r="D18" s="6153"/>
      <c r="E18" s="6153"/>
      <c r="F18" s="6153"/>
      <c r="G18" s="6153"/>
      <c r="H18" s="6153"/>
      <c r="I18" s="6153"/>
      <c r="J18" s="6153"/>
      <c r="K18" s="6153"/>
      <c r="L18" s="6153"/>
      <c r="M18" s="6154"/>
    </row>
    <row r="19" spans="1:13">
      <c r="A19" s="6124"/>
      <c r="B19" s="7956" t="s">
        <v>2341</v>
      </c>
      <c r="C19" s="1443" t="s">
        <v>359</v>
      </c>
      <c r="D19" s="2281" t="s">
        <v>359</v>
      </c>
      <c r="E19" s="2281" t="s">
        <v>359</v>
      </c>
      <c r="F19" s="2281" t="s">
        <v>359</v>
      </c>
      <c r="G19" s="2281" t="s">
        <v>359</v>
      </c>
      <c r="H19" s="2281" t="s">
        <v>359</v>
      </c>
      <c r="I19" s="2281" t="s">
        <v>359</v>
      </c>
      <c r="J19" s="2281" t="s">
        <v>359</v>
      </c>
      <c r="K19" s="2281" t="s">
        <v>359</v>
      </c>
      <c r="L19" s="2281" t="s">
        <v>359</v>
      </c>
      <c r="M19" s="1740" t="s">
        <v>359</v>
      </c>
    </row>
    <row r="20" spans="1:13">
      <c r="A20" s="6124"/>
      <c r="B20" s="7956"/>
      <c r="C20" s="1443" t="s">
        <v>359</v>
      </c>
      <c r="D20" s="1431" t="s">
        <v>359</v>
      </c>
      <c r="E20" s="2281" t="s">
        <v>359</v>
      </c>
      <c r="F20" s="1431" t="s">
        <v>359</v>
      </c>
      <c r="G20" s="2281" t="s">
        <v>359</v>
      </c>
      <c r="H20" s="1431" t="s">
        <v>359</v>
      </c>
      <c r="I20" s="2281" t="s">
        <v>359</v>
      </c>
      <c r="J20" s="1431" t="s">
        <v>359</v>
      </c>
      <c r="K20" s="2281" t="s">
        <v>359</v>
      </c>
      <c r="L20" s="2281" t="s">
        <v>359</v>
      </c>
      <c r="M20" s="1740" t="s">
        <v>359</v>
      </c>
    </row>
    <row r="21" spans="1:13">
      <c r="A21" s="6124"/>
      <c r="B21" s="7956"/>
      <c r="C21" s="2281" t="s">
        <v>2342</v>
      </c>
      <c r="D21" s="1467" t="s">
        <v>359</v>
      </c>
      <c r="E21" s="2281" t="s">
        <v>2343</v>
      </c>
      <c r="F21" s="1467" t="s">
        <v>359</v>
      </c>
      <c r="G21" s="2281" t="s">
        <v>2344</v>
      </c>
      <c r="H21" s="1467" t="s">
        <v>359</v>
      </c>
      <c r="I21" s="2281" t="s">
        <v>2345</v>
      </c>
      <c r="J21" s="1467" t="s">
        <v>359</v>
      </c>
      <c r="K21" s="2281" t="s">
        <v>359</v>
      </c>
      <c r="L21" s="2281" t="s">
        <v>359</v>
      </c>
      <c r="M21" s="1740" t="s">
        <v>359</v>
      </c>
    </row>
    <row r="22" spans="1:13">
      <c r="A22" s="6124"/>
      <c r="B22" s="7956"/>
      <c r="C22" s="2281" t="s">
        <v>2346</v>
      </c>
      <c r="D22" s="1467" t="s">
        <v>359</v>
      </c>
      <c r="E22" s="2281" t="s">
        <v>2347</v>
      </c>
      <c r="F22" s="1467" t="s">
        <v>359</v>
      </c>
      <c r="G22" s="2281" t="s">
        <v>2348</v>
      </c>
      <c r="H22" s="1467" t="s">
        <v>359</v>
      </c>
      <c r="I22" s="2281" t="s">
        <v>359</v>
      </c>
      <c r="J22" s="2281" t="s">
        <v>359</v>
      </c>
      <c r="K22" s="2281" t="s">
        <v>359</v>
      </c>
      <c r="L22" s="2281" t="s">
        <v>359</v>
      </c>
      <c r="M22" s="1740" t="s">
        <v>359</v>
      </c>
    </row>
    <row r="23" spans="1:13" ht="24" customHeight="1">
      <c r="A23" s="6124"/>
      <c r="B23" s="7956"/>
      <c r="C23" s="2281" t="s">
        <v>2349</v>
      </c>
      <c r="D23" s="1467" t="s">
        <v>359</v>
      </c>
      <c r="E23" s="2281" t="s">
        <v>2350</v>
      </c>
      <c r="F23" s="1467" t="s">
        <v>359</v>
      </c>
      <c r="G23" s="2281" t="s">
        <v>359</v>
      </c>
      <c r="H23" s="2281" t="s">
        <v>359</v>
      </c>
      <c r="I23" s="2281" t="s">
        <v>359</v>
      </c>
      <c r="J23" s="2281" t="s">
        <v>359</v>
      </c>
      <c r="K23" s="2281" t="s">
        <v>359</v>
      </c>
      <c r="L23" s="2281" t="s">
        <v>359</v>
      </c>
      <c r="M23" s="1740" t="s">
        <v>359</v>
      </c>
    </row>
    <row r="24" spans="1:13" ht="15.75" customHeight="1">
      <c r="A24" s="6124"/>
      <c r="B24" s="7956"/>
      <c r="C24" s="2281" t="s">
        <v>105</v>
      </c>
      <c r="D24" s="1467" t="s">
        <v>2441</v>
      </c>
      <c r="E24" s="2281" t="s">
        <v>2352</v>
      </c>
      <c r="F24" s="1466" t="s">
        <v>2353</v>
      </c>
      <c r="G24" s="1466" t="s">
        <v>359</v>
      </c>
      <c r="H24" s="1466" t="s">
        <v>359</v>
      </c>
      <c r="I24" s="1466" t="s">
        <v>359</v>
      </c>
      <c r="J24" s="1466" t="s">
        <v>359</v>
      </c>
      <c r="K24" s="1466" t="s">
        <v>359</v>
      </c>
      <c r="L24" s="1466" t="s">
        <v>359</v>
      </c>
      <c r="M24" s="1755" t="s">
        <v>359</v>
      </c>
    </row>
    <row r="25" spans="1:13">
      <c r="A25" s="6124"/>
      <c r="B25" s="7956"/>
      <c r="C25" s="1431" t="s">
        <v>359</v>
      </c>
      <c r="D25" s="1431" t="s">
        <v>359</v>
      </c>
      <c r="E25" s="1431" t="s">
        <v>359</v>
      </c>
      <c r="F25" s="1431" t="s">
        <v>359</v>
      </c>
      <c r="G25" s="1431" t="s">
        <v>359</v>
      </c>
      <c r="H25" s="1431" t="s">
        <v>359</v>
      </c>
      <c r="I25" s="1431" t="s">
        <v>359</v>
      </c>
      <c r="J25" s="1431" t="s">
        <v>359</v>
      </c>
      <c r="K25" s="1431" t="s">
        <v>359</v>
      </c>
      <c r="L25" s="1431" t="s">
        <v>359</v>
      </c>
      <c r="M25" s="1671" t="s">
        <v>359</v>
      </c>
    </row>
    <row r="26" spans="1:13">
      <c r="A26" s="6124"/>
      <c r="B26" s="7956" t="s">
        <v>2354</v>
      </c>
      <c r="C26" s="2281" t="s">
        <v>359</v>
      </c>
      <c r="D26" s="2281" t="s">
        <v>359</v>
      </c>
      <c r="E26" s="2281" t="s">
        <v>359</v>
      </c>
      <c r="F26" s="2281" t="s">
        <v>359</v>
      </c>
      <c r="G26" s="2281" t="s">
        <v>359</v>
      </c>
      <c r="H26" s="2281" t="s">
        <v>359</v>
      </c>
      <c r="I26" s="2281" t="s">
        <v>359</v>
      </c>
      <c r="J26" s="2281" t="s">
        <v>359</v>
      </c>
      <c r="K26" s="2281" t="s">
        <v>359</v>
      </c>
      <c r="L26" s="1443" t="s">
        <v>359</v>
      </c>
      <c r="M26" s="1754" t="s">
        <v>359</v>
      </c>
    </row>
    <row r="27" spans="1:13">
      <c r="A27" s="6124"/>
      <c r="B27" s="7956"/>
      <c r="C27" s="2281" t="s">
        <v>2355</v>
      </c>
      <c r="D27" s="1441" t="s">
        <v>359</v>
      </c>
      <c r="E27" s="2281" t="s">
        <v>359</v>
      </c>
      <c r="F27" s="2281" t="s">
        <v>2356</v>
      </c>
      <c r="G27" s="1441" t="s">
        <v>359</v>
      </c>
      <c r="H27" s="2281" t="s">
        <v>359</v>
      </c>
      <c r="I27" s="2281" t="s">
        <v>2357</v>
      </c>
      <c r="J27" s="1441" t="s">
        <v>2351</v>
      </c>
      <c r="K27" s="2281" t="s">
        <v>359</v>
      </c>
      <c r="L27" s="1443" t="s">
        <v>359</v>
      </c>
      <c r="M27" s="1754" t="s">
        <v>359</v>
      </c>
    </row>
    <row r="28" spans="1:13">
      <c r="A28" s="6124"/>
      <c r="B28" s="7956"/>
      <c r="C28" s="2281" t="s">
        <v>2358</v>
      </c>
      <c r="D28" s="1384" t="s">
        <v>359</v>
      </c>
      <c r="E28" s="1443" t="s">
        <v>359</v>
      </c>
      <c r="F28" s="2281" t="s">
        <v>2359</v>
      </c>
      <c r="G28" s="1467" t="s">
        <v>359</v>
      </c>
      <c r="H28" s="1443" t="s">
        <v>359</v>
      </c>
      <c r="I28" s="1443" t="s">
        <v>359</v>
      </c>
      <c r="J28" s="1443" t="s">
        <v>359</v>
      </c>
      <c r="K28" s="1443" t="s">
        <v>359</v>
      </c>
      <c r="L28" s="1443" t="s">
        <v>359</v>
      </c>
      <c r="M28" s="1754" t="s">
        <v>359</v>
      </c>
    </row>
    <row r="29" spans="1:13">
      <c r="A29" s="6124"/>
      <c r="B29" s="7956"/>
      <c r="C29" s="1431" t="s">
        <v>359</v>
      </c>
      <c r="D29" s="1431" t="s">
        <v>359</v>
      </c>
      <c r="E29" s="1431" t="s">
        <v>359</v>
      </c>
      <c r="F29" s="1431" t="s">
        <v>359</v>
      </c>
      <c r="G29" s="1431" t="s">
        <v>359</v>
      </c>
      <c r="H29" s="1431" t="s">
        <v>359</v>
      </c>
      <c r="I29" s="1431" t="s">
        <v>359</v>
      </c>
      <c r="J29" s="1431" t="s">
        <v>359</v>
      </c>
      <c r="K29" s="1431" t="s">
        <v>359</v>
      </c>
      <c r="L29" s="1466" t="s">
        <v>359</v>
      </c>
      <c r="M29" s="1755" t="s">
        <v>359</v>
      </c>
    </row>
    <row r="30" spans="1:13">
      <c r="A30" s="6124"/>
      <c r="B30" s="7947" t="s">
        <v>2360</v>
      </c>
      <c r="C30" s="2281" t="s">
        <v>359</v>
      </c>
      <c r="D30" s="2281" t="s">
        <v>359</v>
      </c>
      <c r="E30" s="2281" t="s">
        <v>359</v>
      </c>
      <c r="F30" s="2281" t="s">
        <v>359</v>
      </c>
      <c r="G30" s="2281" t="s">
        <v>359</v>
      </c>
      <c r="H30" s="2281" t="s">
        <v>359</v>
      </c>
      <c r="I30" s="2281" t="s">
        <v>359</v>
      </c>
      <c r="J30" s="2281" t="s">
        <v>359</v>
      </c>
      <c r="K30" s="2281" t="s">
        <v>359</v>
      </c>
      <c r="L30" s="2281" t="s">
        <v>359</v>
      </c>
      <c r="M30" s="1740" t="s">
        <v>359</v>
      </c>
    </row>
    <row r="31" spans="1:13" ht="15.75" customHeight="1">
      <c r="A31" s="6124"/>
      <c r="B31" s="7948"/>
      <c r="C31" s="1439" t="s">
        <v>2361</v>
      </c>
      <c r="D31" s="1545" t="s">
        <v>437</v>
      </c>
      <c r="E31" s="2281" t="s">
        <v>359</v>
      </c>
      <c r="F31" s="1443" t="s">
        <v>2362</v>
      </c>
      <c r="G31" s="1441" t="s">
        <v>437</v>
      </c>
      <c r="H31" s="2281" t="s">
        <v>359</v>
      </c>
      <c r="I31" s="1443" t="s">
        <v>2363</v>
      </c>
      <c r="J31" s="1437"/>
      <c r="K31" s="1435" t="s">
        <v>359</v>
      </c>
      <c r="L31" s="1438" t="s">
        <v>359</v>
      </c>
      <c r="M31" s="1740" t="s">
        <v>359</v>
      </c>
    </row>
    <row r="32" spans="1:13">
      <c r="A32" s="6124"/>
      <c r="B32" s="7949"/>
      <c r="C32" s="1431" t="s">
        <v>359</v>
      </c>
      <c r="D32" s="1431" t="s">
        <v>359</v>
      </c>
      <c r="E32" s="1431" t="s">
        <v>359</v>
      </c>
      <c r="F32" s="1431" t="s">
        <v>359</v>
      </c>
      <c r="G32" s="1431" t="s">
        <v>359</v>
      </c>
      <c r="H32" s="1431" t="s">
        <v>359</v>
      </c>
      <c r="I32" s="1431" t="s">
        <v>359</v>
      </c>
      <c r="J32" s="1431" t="s">
        <v>359</v>
      </c>
      <c r="K32" s="1431" t="s">
        <v>359</v>
      </c>
      <c r="L32" s="1431" t="s">
        <v>359</v>
      </c>
      <c r="M32" s="1671" t="s">
        <v>359</v>
      </c>
    </row>
    <row r="33" spans="1:13">
      <c r="A33" s="6124"/>
      <c r="B33" s="7956" t="s">
        <v>2364</v>
      </c>
      <c r="C33" s="2321" t="s">
        <v>359</v>
      </c>
      <c r="D33" s="2321" t="s">
        <v>359</v>
      </c>
      <c r="E33" s="2321" t="s">
        <v>359</v>
      </c>
      <c r="F33" s="2321" t="s">
        <v>359</v>
      </c>
      <c r="G33" s="2321" t="s">
        <v>359</v>
      </c>
      <c r="H33" s="2321" t="s">
        <v>359</v>
      </c>
      <c r="I33" s="2321" t="s">
        <v>359</v>
      </c>
      <c r="J33" s="2321" t="s">
        <v>359</v>
      </c>
      <c r="K33" s="2321" t="s">
        <v>359</v>
      </c>
      <c r="L33" s="1443" t="s">
        <v>359</v>
      </c>
      <c r="M33" s="1754" t="s">
        <v>359</v>
      </c>
    </row>
    <row r="34" spans="1:13" ht="15.75" customHeight="1">
      <c r="A34" s="6124"/>
      <c r="B34" s="7956"/>
      <c r="C34" s="2281" t="s">
        <v>2365</v>
      </c>
      <c r="D34" s="3159">
        <v>2024</v>
      </c>
      <c r="E34" s="2321" t="s">
        <v>359</v>
      </c>
      <c r="F34" s="2281" t="s">
        <v>2366</v>
      </c>
      <c r="G34" s="1468">
        <v>2038</v>
      </c>
      <c r="H34" s="2321" t="s">
        <v>359</v>
      </c>
      <c r="I34" s="1443" t="s">
        <v>359</v>
      </c>
      <c r="J34" s="2321" t="s">
        <v>359</v>
      </c>
      <c r="K34" s="2321" t="s">
        <v>359</v>
      </c>
      <c r="L34" s="1443" t="s">
        <v>359</v>
      </c>
      <c r="M34" s="1754" t="s">
        <v>359</v>
      </c>
    </row>
    <row r="35" spans="1:13">
      <c r="A35" s="6124"/>
      <c r="B35" s="7956"/>
      <c r="C35" s="1431" t="s">
        <v>359</v>
      </c>
      <c r="D35" s="1431" t="s">
        <v>359</v>
      </c>
      <c r="E35" s="1586" t="s">
        <v>359</v>
      </c>
      <c r="F35" s="1431" t="s">
        <v>359</v>
      </c>
      <c r="G35" s="1586" t="s">
        <v>359</v>
      </c>
      <c r="H35" s="1586" t="s">
        <v>359</v>
      </c>
      <c r="I35" s="1466" t="s">
        <v>359</v>
      </c>
      <c r="J35" s="1586" t="s">
        <v>359</v>
      </c>
      <c r="K35" s="1586" t="s">
        <v>359</v>
      </c>
      <c r="L35" s="1466" t="s">
        <v>359</v>
      </c>
      <c r="M35" s="1755" t="s">
        <v>359</v>
      </c>
    </row>
    <row r="36" spans="1:13">
      <c r="A36" s="6124"/>
      <c r="B36" s="7956" t="s">
        <v>2367</v>
      </c>
      <c r="C36" s="2155" t="s">
        <v>359</v>
      </c>
      <c r="D36" s="2155" t="s">
        <v>359</v>
      </c>
      <c r="E36" s="2155" t="s">
        <v>359</v>
      </c>
      <c r="F36" s="2155" t="s">
        <v>359</v>
      </c>
      <c r="G36" s="2155" t="s">
        <v>359</v>
      </c>
      <c r="H36" s="2155" t="s">
        <v>359</v>
      </c>
      <c r="I36" s="2155" t="s">
        <v>359</v>
      </c>
      <c r="J36" s="2155" t="s">
        <v>359</v>
      </c>
      <c r="K36" s="2155" t="s">
        <v>359</v>
      </c>
      <c r="L36" s="2155" t="s">
        <v>359</v>
      </c>
      <c r="M36" s="1782" t="s">
        <v>359</v>
      </c>
    </row>
    <row r="37" spans="1:13">
      <c r="A37" s="6124"/>
      <c r="B37" s="7956"/>
      <c r="C37" s="2155" t="s">
        <v>359</v>
      </c>
      <c r="D37" s="3167" t="s">
        <v>2368</v>
      </c>
      <c r="E37" s="3167">
        <v>2023</v>
      </c>
      <c r="F37" s="3167" t="s">
        <v>2369</v>
      </c>
      <c r="G37" s="3167">
        <v>2024</v>
      </c>
      <c r="H37" s="3167" t="s">
        <v>2370</v>
      </c>
      <c r="I37" s="3167">
        <v>2025</v>
      </c>
      <c r="J37" s="3167" t="s">
        <v>2371</v>
      </c>
      <c r="K37" s="3167">
        <v>2026</v>
      </c>
      <c r="L37" s="3167" t="s">
        <v>2372</v>
      </c>
      <c r="M37" s="3168">
        <v>2027</v>
      </c>
    </row>
    <row r="38" spans="1:13" ht="15.75" customHeight="1">
      <c r="A38" s="6124"/>
      <c r="B38" s="7956"/>
      <c r="C38" s="2155" t="s">
        <v>359</v>
      </c>
      <c r="D38" s="7127"/>
      <c r="E38" s="6645"/>
      <c r="F38" s="7952">
        <v>0.25</v>
      </c>
      <c r="G38" s="6645"/>
      <c r="H38" s="7952">
        <v>0.5</v>
      </c>
      <c r="I38" s="6645"/>
      <c r="J38" s="7952">
        <v>1</v>
      </c>
      <c r="K38" s="6645"/>
      <c r="L38" s="7952">
        <v>1</v>
      </c>
      <c r="M38" s="5982"/>
    </row>
    <row r="39" spans="1:13">
      <c r="A39" s="6124"/>
      <c r="B39" s="7956"/>
      <c r="C39" s="2155" t="s">
        <v>359</v>
      </c>
      <c r="D39" s="3167" t="s">
        <v>2373</v>
      </c>
      <c r="E39" s="3167">
        <v>2028</v>
      </c>
      <c r="F39" s="3167" t="s">
        <v>2374</v>
      </c>
      <c r="G39" s="3167">
        <v>2029</v>
      </c>
      <c r="H39" s="3167" t="s">
        <v>2375</v>
      </c>
      <c r="I39" s="3167">
        <v>2030</v>
      </c>
      <c r="J39" s="3167" t="s">
        <v>2376</v>
      </c>
      <c r="K39" s="3167">
        <v>2031</v>
      </c>
      <c r="L39" s="3167" t="s">
        <v>2377</v>
      </c>
      <c r="M39" s="3168">
        <v>2032</v>
      </c>
    </row>
    <row r="40" spans="1:13" ht="15.75" customHeight="1">
      <c r="A40" s="6124"/>
      <c r="B40" s="7956"/>
      <c r="C40" s="2155" t="s">
        <v>359</v>
      </c>
      <c r="D40" s="7951">
        <v>1</v>
      </c>
      <c r="E40" s="6645"/>
      <c r="F40" s="7952">
        <v>1</v>
      </c>
      <c r="G40" s="6645"/>
      <c r="H40" s="7952">
        <v>1</v>
      </c>
      <c r="I40" s="6645"/>
      <c r="J40" s="7952">
        <v>1</v>
      </c>
      <c r="K40" s="6645"/>
      <c r="L40" s="7952">
        <v>1</v>
      </c>
      <c r="M40" s="5982"/>
    </row>
    <row r="41" spans="1:13">
      <c r="A41" s="6124"/>
      <c r="B41" s="7956"/>
      <c r="C41" s="2155" t="s">
        <v>359</v>
      </c>
      <c r="D41" s="3167" t="s">
        <v>2378</v>
      </c>
      <c r="E41" s="3167">
        <v>2033</v>
      </c>
      <c r="F41" s="3167" t="s">
        <v>2379</v>
      </c>
      <c r="G41" s="3167">
        <v>2034</v>
      </c>
      <c r="H41" s="3167" t="s">
        <v>2380</v>
      </c>
      <c r="I41" s="3167">
        <v>2035</v>
      </c>
      <c r="J41" s="3167" t="s">
        <v>2381</v>
      </c>
      <c r="K41" s="3167">
        <v>2036</v>
      </c>
      <c r="L41" s="3167" t="s">
        <v>2382</v>
      </c>
      <c r="M41" s="3168">
        <v>2037</v>
      </c>
    </row>
    <row r="42" spans="1:13">
      <c r="A42" s="6124"/>
      <c r="B42" s="7956"/>
      <c r="C42" s="2155" t="s">
        <v>359</v>
      </c>
      <c r="D42" s="7951">
        <v>1</v>
      </c>
      <c r="E42" s="6645"/>
      <c r="F42" s="7952">
        <v>1</v>
      </c>
      <c r="G42" s="6645"/>
      <c r="H42" s="7952">
        <v>1</v>
      </c>
      <c r="I42" s="6645"/>
      <c r="J42" s="7952">
        <v>1</v>
      </c>
      <c r="K42" s="6645"/>
      <c r="L42" s="7952">
        <v>1</v>
      </c>
      <c r="M42" s="5982"/>
    </row>
    <row r="43" spans="1:13">
      <c r="A43" s="6124"/>
      <c r="B43" s="7956"/>
      <c r="C43" s="2155" t="s">
        <v>359</v>
      </c>
      <c r="D43" s="3167" t="s">
        <v>2383</v>
      </c>
      <c r="E43" s="3167">
        <v>2038</v>
      </c>
      <c r="F43" s="3167" t="s">
        <v>2384</v>
      </c>
      <c r="G43" s="2389" t="s">
        <v>359</v>
      </c>
      <c r="H43" s="2389" t="s">
        <v>359</v>
      </c>
      <c r="I43" s="2389" t="s">
        <v>359</v>
      </c>
      <c r="J43" s="2389" t="s">
        <v>359</v>
      </c>
      <c r="K43" s="2389" t="s">
        <v>359</v>
      </c>
      <c r="L43" s="2389" t="s">
        <v>359</v>
      </c>
      <c r="M43" s="2134" t="s">
        <v>359</v>
      </c>
    </row>
    <row r="44" spans="1:13" ht="18" customHeight="1">
      <c r="A44" s="6124"/>
      <c r="B44" s="7956"/>
      <c r="C44" s="2155" t="s">
        <v>359</v>
      </c>
      <c r="D44" s="7801">
        <v>1</v>
      </c>
      <c r="E44" s="7950"/>
      <c r="F44" s="7801">
        <v>1</v>
      </c>
      <c r="G44" s="7950"/>
      <c r="H44" s="2389"/>
      <c r="I44" s="2389"/>
      <c r="J44" s="2389"/>
      <c r="K44" s="2389"/>
      <c r="L44" s="2389"/>
      <c r="M44" s="2134" t="s">
        <v>359</v>
      </c>
    </row>
    <row r="45" spans="1:13" ht="15.75" customHeight="1">
      <c r="A45" s="6124"/>
      <c r="B45" s="7956"/>
      <c r="C45" s="1565" t="s">
        <v>359</v>
      </c>
      <c r="D45" s="1565" t="s">
        <v>359</v>
      </c>
      <c r="E45" s="1565" t="s">
        <v>359</v>
      </c>
      <c r="F45" s="1565" t="s">
        <v>359</v>
      </c>
      <c r="G45" s="1565" t="s">
        <v>359</v>
      </c>
      <c r="H45" s="1565" t="s">
        <v>359</v>
      </c>
      <c r="I45" s="1565" t="s">
        <v>359</v>
      </c>
      <c r="J45" s="1565" t="s">
        <v>359</v>
      </c>
      <c r="K45" s="1565" t="s">
        <v>359</v>
      </c>
      <c r="L45" s="1565" t="s">
        <v>359</v>
      </c>
      <c r="M45" s="1783" t="s">
        <v>359</v>
      </c>
    </row>
    <row r="46" spans="1:13">
      <c r="A46" s="6124"/>
      <c r="B46" s="7956" t="s">
        <v>2385</v>
      </c>
      <c r="C46" s="2281" t="s">
        <v>359</v>
      </c>
      <c r="D46" s="2281" t="s">
        <v>359</v>
      </c>
      <c r="E46" s="2281" t="s">
        <v>359</v>
      </c>
      <c r="F46" s="2281" t="s">
        <v>359</v>
      </c>
      <c r="G46" s="2281" t="s">
        <v>359</v>
      </c>
      <c r="H46" s="2281" t="s">
        <v>359</v>
      </c>
      <c r="I46" s="2281" t="s">
        <v>359</v>
      </c>
      <c r="J46" s="2281" t="s">
        <v>359</v>
      </c>
      <c r="K46" s="2281" t="s">
        <v>359</v>
      </c>
      <c r="L46" s="1443" t="s">
        <v>359</v>
      </c>
      <c r="M46" s="1754" t="s">
        <v>359</v>
      </c>
    </row>
    <row r="47" spans="1:13" ht="15.75" customHeight="1">
      <c r="A47" s="6124"/>
      <c r="B47" s="7956"/>
      <c r="C47" s="1443" t="s">
        <v>359</v>
      </c>
      <c r="D47" s="2281" t="s">
        <v>93</v>
      </c>
      <c r="E47" s="1431" t="s">
        <v>95</v>
      </c>
      <c r="F47" s="6166" t="s">
        <v>2386</v>
      </c>
      <c r="G47" s="6167" t="s">
        <v>359</v>
      </c>
      <c r="H47" s="6168"/>
      <c r="I47" s="6168"/>
      <c r="J47" s="7970"/>
      <c r="K47" s="2281" t="s">
        <v>2387</v>
      </c>
      <c r="L47" s="7972" t="s">
        <v>359</v>
      </c>
      <c r="M47" s="7940"/>
    </row>
    <row r="48" spans="1:13">
      <c r="A48" s="6124"/>
      <c r="B48" s="7956"/>
      <c r="C48" s="1443" t="s">
        <v>359</v>
      </c>
      <c r="D48" s="1385" t="s">
        <v>359</v>
      </c>
      <c r="E48" s="1434" t="s">
        <v>2351</v>
      </c>
      <c r="F48" s="6166"/>
      <c r="G48" s="7971"/>
      <c r="H48" s="7945"/>
      <c r="I48" s="7945"/>
      <c r="J48" s="7946"/>
      <c r="K48" s="1443" t="s">
        <v>359</v>
      </c>
      <c r="L48" s="7973"/>
      <c r="M48" s="7974"/>
    </row>
    <row r="49" spans="1:13">
      <c r="A49" s="6124"/>
      <c r="B49" s="7956"/>
      <c r="C49" s="1443" t="s">
        <v>359</v>
      </c>
      <c r="D49" s="1443" t="s">
        <v>359</v>
      </c>
      <c r="E49" s="1443" t="s">
        <v>359</v>
      </c>
      <c r="F49" s="1443" t="s">
        <v>359</v>
      </c>
      <c r="G49" s="1443" t="s">
        <v>359</v>
      </c>
      <c r="H49" s="1443" t="s">
        <v>359</v>
      </c>
      <c r="I49" s="1443" t="s">
        <v>359</v>
      </c>
      <c r="J49" s="1443" t="s">
        <v>359</v>
      </c>
      <c r="K49" s="1443" t="s">
        <v>359</v>
      </c>
      <c r="L49" s="1443" t="s">
        <v>359</v>
      </c>
      <c r="M49" s="1754" t="s">
        <v>359</v>
      </c>
    </row>
    <row r="50" spans="1:13" ht="69" customHeight="1">
      <c r="A50" s="6124"/>
      <c r="B50" s="3028" t="s">
        <v>2388</v>
      </c>
      <c r="C50" s="6073" t="s">
        <v>3013</v>
      </c>
      <c r="D50" s="6073"/>
      <c r="E50" s="6073"/>
      <c r="F50" s="6073"/>
      <c r="G50" s="6073"/>
      <c r="H50" s="6073"/>
      <c r="I50" s="6073"/>
      <c r="J50" s="6073"/>
      <c r="K50" s="6073"/>
      <c r="L50" s="6073"/>
      <c r="M50" s="6074"/>
    </row>
    <row r="51" spans="1:13" ht="17.100000000000001" customHeight="1">
      <c r="A51" s="6124"/>
      <c r="B51" s="2459" t="s">
        <v>2390</v>
      </c>
      <c r="C51" s="7650" t="s">
        <v>3014</v>
      </c>
      <c r="D51" s="7650"/>
      <c r="E51" s="7650"/>
      <c r="F51" s="7650"/>
      <c r="G51" s="7650"/>
      <c r="H51" s="7650"/>
      <c r="I51" s="7650"/>
      <c r="J51" s="7650"/>
      <c r="K51" s="7650"/>
      <c r="L51" s="7650"/>
      <c r="M51" s="7653"/>
    </row>
    <row r="52" spans="1:13" ht="15.75" customHeight="1">
      <c r="A52" s="6124"/>
      <c r="B52" s="2459" t="s">
        <v>2392</v>
      </c>
      <c r="C52" s="6442">
        <v>30</v>
      </c>
      <c r="D52" s="6442"/>
      <c r="E52" s="6442"/>
      <c r="F52" s="6442"/>
      <c r="G52" s="6442"/>
      <c r="H52" s="6442"/>
      <c r="I52" s="6442"/>
      <c r="J52" s="6442"/>
      <c r="K52" s="6442"/>
      <c r="L52" s="6442"/>
      <c r="M52" s="6489"/>
    </row>
    <row r="53" spans="1:13" ht="15.75" customHeight="1">
      <c r="A53" s="7955"/>
      <c r="B53" s="2459" t="s">
        <v>2393</v>
      </c>
      <c r="C53" s="1431" t="s">
        <v>437</v>
      </c>
      <c r="D53" s="1431" t="s">
        <v>359</v>
      </c>
      <c r="E53" s="1431" t="s">
        <v>359</v>
      </c>
      <c r="F53" s="1431" t="s">
        <v>359</v>
      </c>
      <c r="G53" s="1431" t="s">
        <v>359</v>
      </c>
      <c r="H53" s="1431" t="s">
        <v>359</v>
      </c>
      <c r="I53" s="1431" t="s">
        <v>359</v>
      </c>
      <c r="J53" s="1431" t="s">
        <v>359</v>
      </c>
      <c r="K53" s="1431" t="s">
        <v>359</v>
      </c>
      <c r="L53" s="1431" t="s">
        <v>359</v>
      </c>
      <c r="M53" s="1671" t="s">
        <v>359</v>
      </c>
    </row>
    <row r="54" spans="1:13" ht="15.75" customHeight="1">
      <c r="A54" s="6109" t="s">
        <v>2394</v>
      </c>
      <c r="B54" s="2459" t="s">
        <v>2395</v>
      </c>
      <c r="C54" s="6153" t="s">
        <v>646</v>
      </c>
      <c r="D54" s="6153"/>
      <c r="E54" s="6153"/>
      <c r="F54" s="6153"/>
      <c r="G54" s="6153"/>
      <c r="H54" s="6153"/>
      <c r="I54" s="6153"/>
      <c r="J54" s="6153"/>
      <c r="K54" s="6153"/>
      <c r="L54" s="6153"/>
      <c r="M54" s="6154"/>
    </row>
    <row r="55" spans="1:13" ht="15.75" customHeight="1">
      <c r="A55" s="6109"/>
      <c r="B55" s="2459" t="s">
        <v>2396</v>
      </c>
      <c r="C55" s="6153" t="s">
        <v>2490</v>
      </c>
      <c r="D55" s="6153"/>
      <c r="E55" s="6153"/>
      <c r="F55" s="6153"/>
      <c r="G55" s="6153"/>
      <c r="H55" s="6153"/>
      <c r="I55" s="6153"/>
      <c r="J55" s="6153"/>
      <c r="K55" s="6153"/>
      <c r="L55" s="6153"/>
      <c r="M55" s="6154"/>
    </row>
    <row r="56" spans="1:13" ht="15.75" customHeight="1">
      <c r="A56" s="6109"/>
      <c r="B56" s="2459" t="s">
        <v>2398</v>
      </c>
      <c r="C56" s="5682" t="s">
        <v>289</v>
      </c>
      <c r="D56" s="5682"/>
      <c r="E56" s="5682"/>
      <c r="F56" s="5682"/>
      <c r="G56" s="5682"/>
      <c r="H56" s="5682"/>
      <c r="I56" s="5682"/>
      <c r="J56" s="5682"/>
      <c r="K56" s="5682"/>
      <c r="L56" s="5682"/>
      <c r="M56" s="5683"/>
    </row>
    <row r="57" spans="1:13" ht="15.75" customHeight="1">
      <c r="A57" s="6109"/>
      <c r="B57" s="2459" t="s">
        <v>2399</v>
      </c>
      <c r="C57" s="6153" t="s">
        <v>2491</v>
      </c>
      <c r="D57" s="6153"/>
      <c r="E57" s="6153"/>
      <c r="F57" s="6153"/>
      <c r="G57" s="6153"/>
      <c r="H57" s="6153"/>
      <c r="I57" s="6153"/>
      <c r="J57" s="6153"/>
      <c r="K57" s="6153"/>
      <c r="L57" s="6153"/>
      <c r="M57" s="6154"/>
    </row>
    <row r="58" spans="1:13" ht="15.75" customHeight="1">
      <c r="A58" s="6109"/>
      <c r="B58" s="2459" t="s">
        <v>2400</v>
      </c>
      <c r="C58" s="7975" t="s">
        <v>647</v>
      </c>
      <c r="D58" s="7975"/>
      <c r="E58" s="7975"/>
      <c r="F58" s="7975"/>
      <c r="G58" s="7975"/>
      <c r="H58" s="7975"/>
      <c r="I58" s="7975"/>
      <c r="J58" s="7975"/>
      <c r="K58" s="7975"/>
      <c r="L58" s="7975"/>
      <c r="M58" s="7976"/>
    </row>
    <row r="59" spans="1:13" ht="30" customHeight="1">
      <c r="A59" s="7954"/>
      <c r="B59" s="2459" t="s">
        <v>2401</v>
      </c>
      <c r="C59" s="6153">
        <v>3245995558</v>
      </c>
      <c r="D59" s="6153"/>
      <c r="E59" s="6153"/>
      <c r="F59" s="6153"/>
      <c r="G59" s="6153"/>
      <c r="H59" s="6153"/>
      <c r="I59" s="6153"/>
      <c r="J59" s="6153"/>
      <c r="K59" s="6153"/>
      <c r="L59" s="6153"/>
      <c r="M59" s="6154"/>
    </row>
    <row r="60" spans="1:13" ht="30" customHeight="1">
      <c r="A60" s="6109" t="s">
        <v>2402</v>
      </c>
      <c r="B60" s="3029" t="s">
        <v>2403</v>
      </c>
      <c r="C60" s="5680" t="s">
        <v>1132</v>
      </c>
      <c r="D60" s="5680"/>
      <c r="E60" s="5680"/>
      <c r="F60" s="5680"/>
      <c r="G60" s="5680"/>
      <c r="H60" s="5680"/>
      <c r="I60" s="5680"/>
      <c r="J60" s="5680"/>
      <c r="K60" s="5680"/>
      <c r="L60" s="5680"/>
      <c r="M60" s="5681"/>
    </row>
    <row r="61" spans="1:13" ht="15.75" customHeight="1">
      <c r="A61" s="6109"/>
      <c r="B61" s="3029" t="s">
        <v>2404</v>
      </c>
      <c r="C61" s="5680" t="s">
        <v>2405</v>
      </c>
      <c r="D61" s="5680"/>
      <c r="E61" s="5680"/>
      <c r="F61" s="5680"/>
      <c r="G61" s="5680"/>
      <c r="H61" s="5680"/>
      <c r="I61" s="5680"/>
      <c r="J61" s="5680"/>
      <c r="K61" s="5680"/>
      <c r="L61" s="5680"/>
      <c r="M61" s="5681"/>
    </row>
    <row r="62" spans="1:13" ht="15.75" customHeight="1">
      <c r="A62" s="7954"/>
      <c r="B62" s="3029" t="s">
        <v>244</v>
      </c>
      <c r="C62" s="5682" t="s">
        <v>289</v>
      </c>
      <c r="D62" s="5682"/>
      <c r="E62" s="5682"/>
      <c r="F62" s="5682"/>
      <c r="G62" s="5682"/>
      <c r="H62" s="5682"/>
      <c r="I62" s="5682"/>
      <c r="J62" s="5682"/>
      <c r="K62" s="5682"/>
      <c r="L62" s="5682"/>
      <c r="M62" s="5683"/>
    </row>
    <row r="63" spans="1:13" ht="15.75" customHeight="1">
      <c r="A63" s="2143" t="s">
        <v>2406</v>
      </c>
      <c r="B63" s="3030" t="s">
        <v>359</v>
      </c>
      <c r="C63" s="6370" t="s">
        <v>359</v>
      </c>
      <c r="D63" s="6370"/>
      <c r="E63" s="6370"/>
      <c r="F63" s="6370"/>
      <c r="G63" s="6370"/>
      <c r="H63" s="6370"/>
      <c r="I63" s="6370"/>
      <c r="J63" s="6370"/>
      <c r="K63" s="6370"/>
      <c r="L63" s="6370"/>
      <c r="M63" s="6371"/>
    </row>
  </sheetData>
  <mergeCells count="71">
    <mergeCell ref="C2:M2"/>
    <mergeCell ref="B1:M1"/>
    <mergeCell ref="C63:M63"/>
    <mergeCell ref="B46:B49"/>
    <mergeCell ref="F47:F48"/>
    <mergeCell ref="G47:J48"/>
    <mergeCell ref="L47:M48"/>
    <mergeCell ref="C54:M54"/>
    <mergeCell ref="C55:M55"/>
    <mergeCell ref="C56:M56"/>
    <mergeCell ref="C57:M57"/>
    <mergeCell ref="C58:M58"/>
    <mergeCell ref="C59:M59"/>
    <mergeCell ref="C60:M60"/>
    <mergeCell ref="C61:M61"/>
    <mergeCell ref="I4:M5"/>
    <mergeCell ref="B4:B5"/>
    <mergeCell ref="A2:A16"/>
    <mergeCell ref="B10:B12"/>
    <mergeCell ref="C11:D11"/>
    <mergeCell ref="C13:M13"/>
    <mergeCell ref="C14:M14"/>
    <mergeCell ref="C16:D16"/>
    <mergeCell ref="F16:M16"/>
    <mergeCell ref="C3:M3"/>
    <mergeCell ref="F11:G11"/>
    <mergeCell ref="I11:J11"/>
    <mergeCell ref="C12:D12"/>
    <mergeCell ref="F12:G12"/>
    <mergeCell ref="I12:J12"/>
    <mergeCell ref="H4:H5"/>
    <mergeCell ref="B6:B7"/>
    <mergeCell ref="C4:C5"/>
    <mergeCell ref="C9:G9"/>
    <mergeCell ref="F4:G5"/>
    <mergeCell ref="D4:D5"/>
    <mergeCell ref="E4:E5"/>
    <mergeCell ref="A60:A62"/>
    <mergeCell ref="C62:M62"/>
    <mergeCell ref="A17:A53"/>
    <mergeCell ref="C17:M17"/>
    <mergeCell ref="C18:M18"/>
    <mergeCell ref="B19:B25"/>
    <mergeCell ref="B26:B29"/>
    <mergeCell ref="B33:B35"/>
    <mergeCell ref="B36:B45"/>
    <mergeCell ref="F44:G44"/>
    <mergeCell ref="A54:A59"/>
    <mergeCell ref="D38:E38"/>
    <mergeCell ref="F38:G38"/>
    <mergeCell ref="H38:I38"/>
    <mergeCell ref="J38:K38"/>
    <mergeCell ref="L38:M38"/>
    <mergeCell ref="C52:M52"/>
    <mergeCell ref="C50:M50"/>
    <mergeCell ref="D42:E42"/>
    <mergeCell ref="F42:G42"/>
    <mergeCell ref="H42:I42"/>
    <mergeCell ref="J42:K42"/>
    <mergeCell ref="L42:M42"/>
    <mergeCell ref="C15:M15"/>
    <mergeCell ref="C6:M7"/>
    <mergeCell ref="B30:B32"/>
    <mergeCell ref="D44:E44"/>
    <mergeCell ref="C51:M51"/>
    <mergeCell ref="D40:E40"/>
    <mergeCell ref="F40:G40"/>
    <mergeCell ref="H40:I40"/>
    <mergeCell ref="J40:K40"/>
    <mergeCell ref="L40:M40"/>
    <mergeCell ref="I9:M9"/>
  </mergeCells>
  <hyperlinks>
    <hyperlink ref="C58" r:id="rId1"/>
  </hyperlinks>
  <pageMargins left="0.7" right="0.7" top="0.75" bottom="0.75" header="0.51180555555555496" footer="0.51180555555555496"/>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AMJ62"/>
  <sheetViews>
    <sheetView topLeftCell="B23" zoomScaleNormal="100" workbookViewId="0">
      <selection activeCell="C49" sqref="C49:M49"/>
    </sheetView>
  </sheetViews>
  <sheetFormatPr baseColWidth="10" defaultColWidth="11.42578125" defaultRowHeight="15.75"/>
  <cols>
    <col min="1" max="1" width="29" style="190" customWidth="1"/>
    <col min="2" max="2" width="29.7109375" style="191" customWidth="1"/>
    <col min="3" max="1024" width="11.42578125" style="190"/>
  </cols>
  <sheetData>
    <row r="1" spans="1:19" ht="20.25" customHeight="1" thickBot="1">
      <c r="A1" s="2057" t="s">
        <v>359</v>
      </c>
      <c r="B1" s="6358" t="s">
        <v>3015</v>
      </c>
      <c r="C1" s="6358"/>
      <c r="D1" s="6358"/>
      <c r="E1" s="6358"/>
      <c r="F1" s="6358"/>
      <c r="G1" s="6358"/>
      <c r="H1" s="6358"/>
      <c r="I1" s="6358"/>
      <c r="J1" s="6358"/>
      <c r="K1" s="6358"/>
      <c r="L1" s="6358"/>
      <c r="M1" s="6359"/>
      <c r="N1" s="18"/>
    </row>
    <row r="2" spans="1:19" ht="54" customHeight="1">
      <c r="A2" s="5966" t="s">
        <v>2329</v>
      </c>
      <c r="B2" s="2283" t="s">
        <v>2330</v>
      </c>
      <c r="C2" s="8005" t="s">
        <v>2032</v>
      </c>
      <c r="D2" s="8006"/>
      <c r="E2" s="8006"/>
      <c r="F2" s="8006"/>
      <c r="G2" s="8006"/>
      <c r="H2" s="8006"/>
      <c r="I2" s="8006"/>
      <c r="J2" s="8006"/>
      <c r="K2" s="8006"/>
      <c r="L2" s="8006"/>
      <c r="M2" s="8007"/>
    </row>
    <row r="3" spans="1:19" ht="75" customHeight="1">
      <c r="A3" s="5967"/>
      <c r="B3" s="2331" t="s">
        <v>2643</v>
      </c>
      <c r="C3" s="7986" t="s">
        <v>3016</v>
      </c>
      <c r="D3" s="7987"/>
      <c r="E3" s="7987"/>
      <c r="F3" s="7987"/>
      <c r="G3" s="7987"/>
      <c r="H3" s="7987"/>
      <c r="I3" s="7987"/>
      <c r="J3" s="7987"/>
      <c r="K3" s="7987"/>
      <c r="L3" s="7987"/>
      <c r="M3" s="7988"/>
      <c r="N3" s="946"/>
    </row>
    <row r="4" spans="1:19" ht="41.25" customHeight="1">
      <c r="A4" s="5967"/>
      <c r="B4" s="2333" t="s">
        <v>240</v>
      </c>
      <c r="C4" s="3219" t="s">
        <v>95</v>
      </c>
      <c r="D4" s="3216"/>
      <c r="E4" s="2811"/>
      <c r="F4" s="3217" t="s">
        <v>3017</v>
      </c>
      <c r="G4" s="3218"/>
      <c r="H4" s="4263" t="s">
        <v>437</v>
      </c>
      <c r="I4" s="7980"/>
      <c r="J4" s="7981"/>
      <c r="K4" s="7981"/>
      <c r="L4" s="7981"/>
      <c r="M4" s="7982"/>
      <c r="N4" s="945"/>
      <c r="O4" s="946"/>
      <c r="P4" s="946"/>
      <c r="Q4" s="945"/>
      <c r="R4" s="946"/>
      <c r="S4" s="946"/>
    </row>
    <row r="5" spans="1:19" ht="24" customHeight="1">
      <c r="A5" s="5967"/>
      <c r="B5" s="2333" t="s">
        <v>2333</v>
      </c>
      <c r="C5" s="7983"/>
      <c r="D5" s="7628"/>
      <c r="E5" s="7628"/>
      <c r="F5" s="7628"/>
      <c r="G5" s="7628"/>
      <c r="H5" s="7628"/>
      <c r="I5" s="7984"/>
      <c r="J5" s="7984"/>
      <c r="K5" s="7984"/>
      <c r="L5" s="7984"/>
      <c r="M5" s="7985"/>
      <c r="N5" s="945"/>
      <c r="O5" s="946"/>
      <c r="P5" s="946"/>
    </row>
    <row r="6" spans="1:19" ht="15.75" customHeight="1">
      <c r="A6" s="5967"/>
      <c r="B6" s="2332" t="s">
        <v>2334</v>
      </c>
      <c r="C6" s="3220"/>
      <c r="D6" s="6143"/>
      <c r="E6" s="6143"/>
      <c r="F6" s="6143"/>
      <c r="G6" s="6143"/>
      <c r="H6" s="6143"/>
      <c r="I6" s="6143"/>
      <c r="J6" s="6143"/>
      <c r="K6" s="6143"/>
      <c r="L6" s="6143"/>
      <c r="M6" s="6340"/>
    </row>
    <row r="7" spans="1:19" ht="15.75" customHeight="1">
      <c r="A7" s="5967"/>
      <c r="B7" s="2332" t="s">
        <v>2335</v>
      </c>
      <c r="C7" s="8004" t="s">
        <v>13</v>
      </c>
      <c r="D7" s="6394"/>
      <c r="E7" s="2335" t="s">
        <v>359</v>
      </c>
      <c r="F7" s="2335" t="s">
        <v>359</v>
      </c>
      <c r="G7" s="1473" t="s">
        <v>359</v>
      </c>
      <c r="H7" s="2433" t="s">
        <v>244</v>
      </c>
      <c r="I7" s="6394" t="s">
        <v>21</v>
      </c>
      <c r="J7" s="6394"/>
      <c r="K7" s="6394"/>
      <c r="L7" s="6394"/>
      <c r="M7" s="8002"/>
    </row>
    <row r="8" spans="1:19">
      <c r="A8" s="5967"/>
      <c r="B8" s="6136" t="s">
        <v>2336</v>
      </c>
      <c r="C8" s="3221" t="s">
        <v>359</v>
      </c>
      <c r="D8" s="2335" t="s">
        <v>359</v>
      </c>
      <c r="E8" s="1474" t="s">
        <v>359</v>
      </c>
      <c r="F8" s="1474" t="s">
        <v>359</v>
      </c>
      <c r="G8" s="1474" t="s">
        <v>359</v>
      </c>
      <c r="H8" s="1474" t="s">
        <v>359</v>
      </c>
      <c r="I8" s="2335" t="s">
        <v>359</v>
      </c>
      <c r="J8" s="2335" t="s">
        <v>359</v>
      </c>
      <c r="K8" s="2335" t="s">
        <v>359</v>
      </c>
      <c r="L8" s="2335" t="s">
        <v>359</v>
      </c>
      <c r="M8" s="3222" t="s">
        <v>359</v>
      </c>
    </row>
    <row r="9" spans="1:19" ht="15.75" customHeight="1">
      <c r="A9" s="5967"/>
      <c r="B9" s="6136"/>
      <c r="C9" s="8003"/>
      <c r="D9" s="6439"/>
      <c r="E9" s="2335" t="s">
        <v>359</v>
      </c>
      <c r="F9" s="6439" t="s">
        <v>359</v>
      </c>
      <c r="G9" s="6439"/>
      <c r="H9" s="2335" t="s">
        <v>359</v>
      </c>
      <c r="I9" s="6439" t="s">
        <v>359</v>
      </c>
      <c r="J9" s="6439"/>
      <c r="K9" s="2335" t="s">
        <v>359</v>
      </c>
      <c r="L9" s="2335" t="s">
        <v>359</v>
      </c>
      <c r="M9" s="3222" t="s">
        <v>359</v>
      </c>
      <c r="N9" s="946"/>
    </row>
    <row r="10" spans="1:19" ht="15.75" customHeight="1">
      <c r="A10" s="5967"/>
      <c r="B10" s="7347"/>
      <c r="C10" s="8004" t="s">
        <v>2337</v>
      </c>
      <c r="D10" s="6394"/>
      <c r="E10" s="1475" t="s">
        <v>359</v>
      </c>
      <c r="F10" s="6394" t="s">
        <v>2337</v>
      </c>
      <c r="G10" s="6394"/>
      <c r="H10" s="1475" t="s">
        <v>359</v>
      </c>
      <c r="I10" s="6394" t="s">
        <v>2337</v>
      </c>
      <c r="J10" s="6394"/>
      <c r="K10" s="1475" t="s">
        <v>359</v>
      </c>
      <c r="L10" s="1475" t="s">
        <v>359</v>
      </c>
      <c r="M10" s="3223" t="s">
        <v>359</v>
      </c>
      <c r="N10" s="946"/>
    </row>
    <row r="11" spans="1:19" ht="98.25" customHeight="1">
      <c r="A11" s="5967"/>
      <c r="B11" s="2332" t="s">
        <v>2338</v>
      </c>
      <c r="C11" s="6339" t="s">
        <v>3018</v>
      </c>
      <c r="D11" s="6143"/>
      <c r="E11" s="6143"/>
      <c r="F11" s="6143"/>
      <c r="G11" s="6143"/>
      <c r="H11" s="6143"/>
      <c r="I11" s="6143"/>
      <c r="J11" s="6143"/>
      <c r="K11" s="6143"/>
      <c r="L11" s="6143"/>
      <c r="M11" s="6340"/>
    </row>
    <row r="12" spans="1:19" ht="156.75" customHeight="1">
      <c r="A12" s="5967"/>
      <c r="B12" s="2332" t="s">
        <v>2689</v>
      </c>
      <c r="C12" s="6339" t="s">
        <v>3019</v>
      </c>
      <c r="D12" s="6143"/>
      <c r="E12" s="6143"/>
      <c r="F12" s="6143"/>
      <c r="G12" s="6143"/>
      <c r="H12" s="6143"/>
      <c r="I12" s="6143"/>
      <c r="J12" s="6143"/>
      <c r="K12" s="6143"/>
      <c r="L12" s="6143"/>
      <c r="M12" s="6340"/>
    </row>
    <row r="13" spans="1:19">
      <c r="A13" s="5967"/>
      <c r="B13" s="6136" t="s">
        <v>2649</v>
      </c>
      <c r="C13" s="7978" t="s">
        <v>3010</v>
      </c>
      <c r="D13" s="7939"/>
      <c r="E13" s="7939"/>
      <c r="F13" s="7939"/>
      <c r="G13" s="7939"/>
      <c r="H13" s="7939"/>
      <c r="I13" s="7939"/>
      <c r="J13" s="7939"/>
      <c r="K13" s="7939"/>
      <c r="L13" s="7939"/>
      <c r="M13" s="7979"/>
    </row>
    <row r="14" spans="1:19" ht="31.5" customHeight="1">
      <c r="A14" s="5967"/>
      <c r="B14" s="7347"/>
      <c r="C14" s="6368"/>
      <c r="D14" s="6369"/>
      <c r="E14" s="6369"/>
      <c r="F14" s="6369"/>
      <c r="G14" s="6369"/>
      <c r="H14" s="6369"/>
      <c r="I14" s="6369"/>
      <c r="J14" s="6369"/>
      <c r="K14" s="6369"/>
      <c r="L14" s="6369"/>
      <c r="M14" s="6427"/>
      <c r="N14" s="946"/>
    </row>
    <row r="15" spans="1:19" ht="65.25" customHeight="1">
      <c r="A15" s="5967"/>
      <c r="B15" s="4262" t="s">
        <v>2651</v>
      </c>
      <c r="C15" s="6339" t="s">
        <v>1568</v>
      </c>
      <c r="D15" s="8008"/>
      <c r="E15" s="3558" t="s">
        <v>108</v>
      </c>
      <c r="F15" s="7989" t="s">
        <v>1569</v>
      </c>
      <c r="G15" s="6153"/>
      <c r="H15" s="6153"/>
      <c r="I15" s="6153"/>
      <c r="J15" s="6153"/>
      <c r="K15" s="6153"/>
      <c r="L15" s="6153"/>
      <c r="M15" s="6333"/>
      <c r="N15" s="946"/>
    </row>
    <row r="16" spans="1:19" ht="22.5" customHeight="1">
      <c r="A16" s="5953" t="s">
        <v>2340</v>
      </c>
      <c r="B16" s="2098" t="s">
        <v>230</v>
      </c>
      <c r="C16" s="6339" t="s">
        <v>11</v>
      </c>
      <c r="D16" s="6143"/>
      <c r="E16" s="6143"/>
      <c r="F16" s="6143"/>
      <c r="G16" s="6143"/>
      <c r="H16" s="6143"/>
      <c r="I16" s="6143"/>
      <c r="J16" s="6143"/>
      <c r="K16" s="6143"/>
      <c r="L16" s="6143"/>
      <c r="M16" s="6340"/>
    </row>
    <row r="17" spans="1:15" ht="18.75" customHeight="1">
      <c r="A17" s="5953"/>
      <c r="B17" s="2098" t="s">
        <v>2652</v>
      </c>
      <c r="C17" s="6339" t="s">
        <v>2033</v>
      </c>
      <c r="D17" s="6143"/>
      <c r="E17" s="6143"/>
      <c r="F17" s="6143"/>
      <c r="G17" s="6143"/>
      <c r="H17" s="6143"/>
      <c r="I17" s="6143"/>
      <c r="J17" s="6143"/>
      <c r="K17" s="6143"/>
      <c r="L17" s="6143"/>
      <c r="M17" s="6340"/>
    </row>
    <row r="18" spans="1:15">
      <c r="A18" s="5953"/>
      <c r="B18" s="5719" t="s">
        <v>2341</v>
      </c>
      <c r="C18" s="3221" t="s">
        <v>359</v>
      </c>
      <c r="D18" s="1445" t="s">
        <v>359</v>
      </c>
      <c r="E18" s="1445" t="s">
        <v>359</v>
      </c>
      <c r="F18" s="1445" t="s">
        <v>359</v>
      </c>
      <c r="G18" s="1445" t="s">
        <v>359</v>
      </c>
      <c r="H18" s="1445" t="s">
        <v>359</v>
      </c>
      <c r="I18" s="1445" t="s">
        <v>359</v>
      </c>
      <c r="J18" s="1445" t="s">
        <v>359</v>
      </c>
      <c r="K18" s="1445" t="s">
        <v>359</v>
      </c>
      <c r="L18" s="1445" t="s">
        <v>359</v>
      </c>
      <c r="M18" s="3225" t="s">
        <v>359</v>
      </c>
    </row>
    <row r="19" spans="1:15">
      <c r="A19" s="5953"/>
      <c r="B19" s="5719"/>
      <c r="C19" s="3221" t="s">
        <v>359</v>
      </c>
      <c r="D19" s="1444" t="s">
        <v>359</v>
      </c>
      <c r="E19" s="1445" t="s">
        <v>359</v>
      </c>
      <c r="F19" s="1444" t="s">
        <v>359</v>
      </c>
      <c r="G19" s="1445" t="s">
        <v>359</v>
      </c>
      <c r="H19" s="1444" t="s">
        <v>359</v>
      </c>
      <c r="I19" s="1445" t="s">
        <v>359</v>
      </c>
      <c r="J19" s="1444" t="s">
        <v>359</v>
      </c>
      <c r="K19" s="1445" t="s">
        <v>359</v>
      </c>
      <c r="L19" s="1445" t="s">
        <v>359</v>
      </c>
      <c r="M19" s="3225" t="s">
        <v>359</v>
      </c>
    </row>
    <row r="20" spans="1:15">
      <c r="A20" s="5953"/>
      <c r="B20" s="5719"/>
      <c r="C20" s="3226" t="s">
        <v>2342</v>
      </c>
      <c r="D20" s="1476" t="s">
        <v>359</v>
      </c>
      <c r="E20" s="1445" t="s">
        <v>2343</v>
      </c>
      <c r="F20" s="1476" t="s">
        <v>359</v>
      </c>
      <c r="G20" s="1445" t="s">
        <v>2344</v>
      </c>
      <c r="H20" s="1476" t="s">
        <v>359</v>
      </c>
      <c r="I20" s="1445" t="s">
        <v>2345</v>
      </c>
      <c r="J20" s="1476" t="s">
        <v>359</v>
      </c>
      <c r="K20" s="1445" t="s">
        <v>359</v>
      </c>
      <c r="L20" s="1445" t="s">
        <v>359</v>
      </c>
      <c r="M20" s="3225" t="s">
        <v>359</v>
      </c>
    </row>
    <row r="21" spans="1:15" ht="15.75" customHeight="1">
      <c r="A21" s="5953"/>
      <c r="B21" s="5719"/>
      <c r="C21" s="3226" t="s">
        <v>2346</v>
      </c>
      <c r="D21" s="1476" t="s">
        <v>359</v>
      </c>
      <c r="E21" s="1445" t="s">
        <v>2347</v>
      </c>
      <c r="F21" s="1476" t="s">
        <v>359</v>
      </c>
      <c r="G21" s="1445" t="s">
        <v>2348</v>
      </c>
      <c r="H21" s="1476" t="s">
        <v>359</v>
      </c>
      <c r="I21" s="1445" t="s">
        <v>359</v>
      </c>
      <c r="J21" s="1445" t="s">
        <v>359</v>
      </c>
      <c r="K21" s="1445" t="s">
        <v>359</v>
      </c>
      <c r="L21" s="1445" t="s">
        <v>359</v>
      </c>
      <c r="M21" s="3225" t="s">
        <v>359</v>
      </c>
    </row>
    <row r="22" spans="1:15" ht="15.75" customHeight="1">
      <c r="A22" s="5953"/>
      <c r="B22" s="5719"/>
      <c r="C22" s="3226" t="s">
        <v>2349</v>
      </c>
      <c r="D22" s="1476" t="s">
        <v>359</v>
      </c>
      <c r="E22" s="1445" t="s">
        <v>2350</v>
      </c>
      <c r="F22" s="1476" t="s">
        <v>359</v>
      </c>
      <c r="G22" s="1445" t="s">
        <v>359</v>
      </c>
      <c r="H22" s="1445" t="s">
        <v>359</v>
      </c>
      <c r="I22" s="1445" t="s">
        <v>359</v>
      </c>
      <c r="J22" s="1445" t="s">
        <v>359</v>
      </c>
      <c r="K22" s="1445" t="s">
        <v>359</v>
      </c>
      <c r="L22" s="1445" t="s">
        <v>359</v>
      </c>
      <c r="M22" s="3225" t="s">
        <v>359</v>
      </c>
    </row>
    <row r="23" spans="1:15" ht="17.100000000000001" customHeight="1">
      <c r="A23" s="5953"/>
      <c r="B23" s="5719"/>
      <c r="C23" s="3226" t="s">
        <v>105</v>
      </c>
      <c r="D23" s="1476" t="s">
        <v>2351</v>
      </c>
      <c r="E23" s="1445" t="s">
        <v>2352</v>
      </c>
      <c r="F23" s="6439" t="s">
        <v>3020</v>
      </c>
      <c r="G23" s="6439"/>
      <c r="H23" s="6439"/>
      <c r="I23" s="6439"/>
      <c r="J23" s="1475" t="s">
        <v>359</v>
      </c>
      <c r="K23" s="1475" t="s">
        <v>359</v>
      </c>
      <c r="L23" s="1475" t="s">
        <v>359</v>
      </c>
      <c r="M23" s="3223" t="s">
        <v>359</v>
      </c>
    </row>
    <row r="24" spans="1:15">
      <c r="A24" s="5953"/>
      <c r="B24" s="5720"/>
      <c r="C24" s="3220" t="s">
        <v>359</v>
      </c>
      <c r="D24" s="1444" t="s">
        <v>359</v>
      </c>
      <c r="E24" s="1444" t="s">
        <v>359</v>
      </c>
      <c r="F24" s="1444" t="s">
        <v>359</v>
      </c>
      <c r="G24" s="1444" t="s">
        <v>359</v>
      </c>
      <c r="H24" s="1444" t="s">
        <v>359</v>
      </c>
      <c r="I24" s="1444" t="s">
        <v>359</v>
      </c>
      <c r="J24" s="1444" t="s">
        <v>359</v>
      </c>
      <c r="K24" s="1444" t="s">
        <v>359</v>
      </c>
      <c r="L24" s="1444" t="s">
        <v>359</v>
      </c>
      <c r="M24" s="3227" t="s">
        <v>359</v>
      </c>
    </row>
    <row r="25" spans="1:15">
      <c r="A25" s="5953"/>
      <c r="B25" s="5719" t="s">
        <v>2354</v>
      </c>
      <c r="C25" s="3226" t="s">
        <v>359</v>
      </c>
      <c r="D25" s="1445" t="s">
        <v>359</v>
      </c>
      <c r="E25" s="1445" t="s">
        <v>359</v>
      </c>
      <c r="F25" s="1445" t="s">
        <v>359</v>
      </c>
      <c r="G25" s="1445" t="s">
        <v>359</v>
      </c>
      <c r="H25" s="1445" t="s">
        <v>359</v>
      </c>
      <c r="I25" s="1445" t="s">
        <v>359</v>
      </c>
      <c r="J25" s="1445" t="s">
        <v>359</v>
      </c>
      <c r="K25" s="1445" t="s">
        <v>359</v>
      </c>
      <c r="L25" s="2335" t="s">
        <v>359</v>
      </c>
      <c r="M25" s="3222" t="s">
        <v>359</v>
      </c>
    </row>
    <row r="26" spans="1:15">
      <c r="A26" s="5953"/>
      <c r="B26" s="5719"/>
      <c r="C26" s="3226" t="s">
        <v>2355</v>
      </c>
      <c r="D26" s="1477" t="s">
        <v>359</v>
      </c>
      <c r="E26" s="1445" t="s">
        <v>359</v>
      </c>
      <c r="F26" s="1445" t="s">
        <v>2356</v>
      </c>
      <c r="G26" s="1477" t="s">
        <v>359</v>
      </c>
      <c r="H26" s="1445" t="s">
        <v>359</v>
      </c>
      <c r="I26" s="1445" t="s">
        <v>2357</v>
      </c>
      <c r="J26" s="1477" t="s">
        <v>2351</v>
      </c>
      <c r="K26" s="1445" t="s">
        <v>359</v>
      </c>
      <c r="L26" s="2335" t="s">
        <v>359</v>
      </c>
      <c r="M26" s="3222" t="s">
        <v>359</v>
      </c>
      <c r="N26" s="947"/>
      <c r="O26" s="947"/>
    </row>
    <row r="27" spans="1:15">
      <c r="A27" s="5953"/>
      <c r="B27" s="5719"/>
      <c r="C27" s="3226" t="s">
        <v>2358</v>
      </c>
      <c r="D27" s="1478" t="s">
        <v>359</v>
      </c>
      <c r="E27" s="2335" t="s">
        <v>359</v>
      </c>
      <c r="F27" s="1445" t="s">
        <v>2359</v>
      </c>
      <c r="G27" s="1476" t="s">
        <v>359</v>
      </c>
      <c r="H27" s="2335" t="s">
        <v>359</v>
      </c>
      <c r="I27" s="2335" t="s">
        <v>359</v>
      </c>
      <c r="J27" s="2335" t="s">
        <v>359</v>
      </c>
      <c r="K27" s="2335" t="s">
        <v>359</v>
      </c>
      <c r="L27" s="2335" t="s">
        <v>359</v>
      </c>
      <c r="M27" s="3222" t="s">
        <v>359</v>
      </c>
      <c r="N27" s="947"/>
      <c r="O27" s="947"/>
    </row>
    <row r="28" spans="1:15">
      <c r="A28" s="5953"/>
      <c r="B28" s="5720"/>
      <c r="C28" s="3220" t="s">
        <v>359</v>
      </c>
      <c r="D28" s="1444" t="s">
        <v>359</v>
      </c>
      <c r="E28" s="1444" t="s">
        <v>359</v>
      </c>
      <c r="F28" s="1444" t="s">
        <v>359</v>
      </c>
      <c r="G28" s="1444" t="s">
        <v>359</v>
      </c>
      <c r="H28" s="1444" t="s">
        <v>359</v>
      </c>
      <c r="I28" s="1444" t="s">
        <v>359</v>
      </c>
      <c r="J28" s="1444" t="s">
        <v>359</v>
      </c>
      <c r="K28" s="1444" t="s">
        <v>359</v>
      </c>
      <c r="L28" s="1475" t="s">
        <v>359</v>
      </c>
      <c r="M28" s="3223" t="s">
        <v>359</v>
      </c>
    </row>
    <row r="29" spans="1:15" ht="15" customHeight="1">
      <c r="A29" s="5953"/>
      <c r="B29" s="7994" t="s">
        <v>2360</v>
      </c>
      <c r="C29" s="3226" t="s">
        <v>359</v>
      </c>
      <c r="D29" s="1445" t="s">
        <v>359</v>
      </c>
      <c r="E29" s="1445" t="s">
        <v>359</v>
      </c>
      <c r="F29" s="1445" t="s">
        <v>359</v>
      </c>
      <c r="G29" s="1445" t="s">
        <v>359</v>
      </c>
      <c r="H29" s="1445" t="s">
        <v>359</v>
      </c>
      <c r="I29" s="1445" t="s">
        <v>359</v>
      </c>
      <c r="J29" s="1445" t="s">
        <v>359</v>
      </c>
      <c r="K29" s="1445" t="s">
        <v>359</v>
      </c>
      <c r="L29" s="1445" t="s">
        <v>359</v>
      </c>
      <c r="M29" s="3225" t="s">
        <v>359</v>
      </c>
    </row>
    <row r="30" spans="1:15" ht="34.5" customHeight="1">
      <c r="A30" s="5953"/>
      <c r="B30" s="6136"/>
      <c r="C30" s="3228" t="s">
        <v>2361</v>
      </c>
      <c r="D30" s="1617">
        <v>7</v>
      </c>
      <c r="E30" s="1445" t="s">
        <v>359</v>
      </c>
      <c r="F30" s="2335" t="s">
        <v>2362</v>
      </c>
      <c r="G30" s="1477">
        <v>2022</v>
      </c>
      <c r="H30" s="1445" t="s">
        <v>359</v>
      </c>
      <c r="I30" s="2335" t="s">
        <v>2363</v>
      </c>
      <c r="J30" s="7990" t="s">
        <v>3021</v>
      </c>
      <c r="K30" s="6143"/>
      <c r="L30" s="6441"/>
      <c r="M30" s="3225" t="s">
        <v>359</v>
      </c>
    </row>
    <row r="31" spans="1:15" ht="24.75" customHeight="1">
      <c r="A31" s="5953"/>
      <c r="B31" s="6137"/>
      <c r="C31" s="3220" t="s">
        <v>359</v>
      </c>
      <c r="D31" s="1444" t="s">
        <v>359</v>
      </c>
      <c r="E31" s="1444" t="s">
        <v>359</v>
      </c>
      <c r="F31" s="1444" t="s">
        <v>359</v>
      </c>
      <c r="G31" s="1444" t="s">
        <v>359</v>
      </c>
      <c r="H31" s="1444" t="s">
        <v>359</v>
      </c>
      <c r="I31" s="1444" t="s">
        <v>359</v>
      </c>
      <c r="J31" s="1444" t="s">
        <v>359</v>
      </c>
      <c r="K31" s="1444" t="s">
        <v>359</v>
      </c>
      <c r="L31" s="1444" t="s">
        <v>359</v>
      </c>
      <c r="M31" s="3227" t="s">
        <v>359</v>
      </c>
    </row>
    <row r="32" spans="1:15" ht="15.75" customHeight="1">
      <c r="A32" s="5953"/>
      <c r="B32" s="5719" t="s">
        <v>2364</v>
      </c>
      <c r="C32" s="3229" t="s">
        <v>359</v>
      </c>
      <c r="D32" s="1479" t="s">
        <v>359</v>
      </c>
      <c r="E32" s="1479" t="s">
        <v>359</v>
      </c>
      <c r="F32" s="1479" t="s">
        <v>359</v>
      </c>
      <c r="G32" s="1479" t="s">
        <v>359</v>
      </c>
      <c r="H32" s="1479" t="s">
        <v>359</v>
      </c>
      <c r="I32" s="1479" t="s">
        <v>359</v>
      </c>
      <c r="J32" s="1479" t="s">
        <v>359</v>
      </c>
      <c r="K32" s="1479" t="s">
        <v>359</v>
      </c>
      <c r="L32" s="2335" t="s">
        <v>359</v>
      </c>
      <c r="M32" s="3222" t="s">
        <v>359</v>
      </c>
      <c r="N32" s="946"/>
    </row>
    <row r="33" spans="1:14">
      <c r="A33" s="5953"/>
      <c r="B33" s="5719"/>
      <c r="C33" s="3226" t="s">
        <v>2365</v>
      </c>
      <c r="D33" s="3159">
        <v>2024</v>
      </c>
      <c r="E33" s="1479" t="s">
        <v>359</v>
      </c>
      <c r="F33" s="1445" t="s">
        <v>2366</v>
      </c>
      <c r="G33" s="1480">
        <v>2038</v>
      </c>
      <c r="H33" s="1479" t="s">
        <v>359</v>
      </c>
      <c r="I33" s="2335" t="s">
        <v>359</v>
      </c>
      <c r="J33" s="1479" t="s">
        <v>359</v>
      </c>
      <c r="K33" s="1479" t="s">
        <v>359</v>
      </c>
      <c r="L33" s="2335" t="s">
        <v>359</v>
      </c>
      <c r="M33" s="3222" t="s">
        <v>359</v>
      </c>
      <c r="N33" s="946"/>
    </row>
    <row r="34" spans="1:14">
      <c r="A34" s="5953"/>
      <c r="B34" s="5720"/>
      <c r="C34" s="3220" t="s">
        <v>359</v>
      </c>
      <c r="D34" s="1444" t="s">
        <v>359</v>
      </c>
      <c r="E34" s="1616" t="s">
        <v>359</v>
      </c>
      <c r="F34" s="1444" t="s">
        <v>359</v>
      </c>
      <c r="G34" s="1616" t="s">
        <v>359</v>
      </c>
      <c r="H34" s="1616" t="s">
        <v>359</v>
      </c>
      <c r="I34" s="1475" t="s">
        <v>359</v>
      </c>
      <c r="J34" s="1616" t="s">
        <v>359</v>
      </c>
      <c r="K34" s="1616" t="s">
        <v>359</v>
      </c>
      <c r="L34" s="1475" t="s">
        <v>359</v>
      </c>
      <c r="M34" s="3223" t="s">
        <v>359</v>
      </c>
    </row>
    <row r="35" spans="1:14">
      <c r="A35" s="5953"/>
      <c r="B35" s="5719" t="s">
        <v>2367</v>
      </c>
      <c r="C35" s="3818" t="s">
        <v>359</v>
      </c>
      <c r="D35" s="2499" t="s">
        <v>359</v>
      </c>
      <c r="E35" s="2499" t="s">
        <v>359</v>
      </c>
      <c r="F35" s="2499" t="s">
        <v>359</v>
      </c>
      <c r="G35" s="2499" t="s">
        <v>359</v>
      </c>
      <c r="H35" s="2499" t="s">
        <v>359</v>
      </c>
      <c r="I35" s="2499" t="s">
        <v>359</v>
      </c>
      <c r="J35" s="2499" t="s">
        <v>359</v>
      </c>
      <c r="K35" s="2499" t="s">
        <v>359</v>
      </c>
      <c r="L35" s="2499" t="s">
        <v>359</v>
      </c>
      <c r="M35" s="3700" t="s">
        <v>359</v>
      </c>
    </row>
    <row r="36" spans="1:14" ht="17.100000000000001" customHeight="1">
      <c r="A36" s="5953"/>
      <c r="B36" s="5719"/>
      <c r="C36" s="3818" t="s">
        <v>359</v>
      </c>
      <c r="D36" s="3167" t="s">
        <v>2368</v>
      </c>
      <c r="E36" s="3167">
        <v>2023</v>
      </c>
      <c r="F36" s="3167" t="s">
        <v>2369</v>
      </c>
      <c r="G36" s="3167">
        <v>2024</v>
      </c>
      <c r="H36" s="3167" t="s">
        <v>2370</v>
      </c>
      <c r="I36" s="3167">
        <v>2025</v>
      </c>
      <c r="J36" s="3167" t="s">
        <v>2371</v>
      </c>
      <c r="K36" s="3167">
        <v>2026</v>
      </c>
      <c r="L36" s="3167" t="s">
        <v>2372</v>
      </c>
      <c r="M36" s="3312">
        <v>2027</v>
      </c>
    </row>
    <row r="37" spans="1:14" ht="17.100000000000001" customHeight="1">
      <c r="A37" s="5953"/>
      <c r="B37" s="5719"/>
      <c r="C37" s="3818" t="s">
        <v>359</v>
      </c>
      <c r="D37" s="7996"/>
      <c r="E37" s="7996"/>
      <c r="F37" s="7996">
        <v>14</v>
      </c>
      <c r="G37" s="7996"/>
      <c r="H37" s="7996">
        <v>16</v>
      </c>
      <c r="I37" s="7996"/>
      <c r="J37" s="7996">
        <v>17</v>
      </c>
      <c r="K37" s="7996"/>
      <c r="L37" s="7996">
        <v>18</v>
      </c>
      <c r="M37" s="7998"/>
    </row>
    <row r="38" spans="1:14" ht="17.100000000000001" customHeight="1">
      <c r="A38" s="5953"/>
      <c r="B38" s="5719"/>
      <c r="C38" s="3818" t="s">
        <v>359</v>
      </c>
      <c r="D38" s="3169" t="s">
        <v>2373</v>
      </c>
      <c r="E38" s="3170">
        <v>2028</v>
      </c>
      <c r="F38" s="3169" t="s">
        <v>2374</v>
      </c>
      <c r="G38" s="3170">
        <v>2029</v>
      </c>
      <c r="H38" s="3169" t="s">
        <v>2375</v>
      </c>
      <c r="I38" s="3170">
        <v>2030</v>
      </c>
      <c r="J38" s="3169" t="s">
        <v>2376</v>
      </c>
      <c r="K38" s="3170">
        <v>2031</v>
      </c>
      <c r="L38" s="3169" t="s">
        <v>2377</v>
      </c>
      <c r="M38" s="3717">
        <v>2032</v>
      </c>
    </row>
    <row r="39" spans="1:14" ht="17.100000000000001" customHeight="1">
      <c r="A39" s="5953"/>
      <c r="B39" s="5719"/>
      <c r="C39" s="3818" t="s">
        <v>359</v>
      </c>
      <c r="D39" s="8001">
        <v>18</v>
      </c>
      <c r="E39" s="7992"/>
      <c r="F39" s="7991">
        <v>18</v>
      </c>
      <c r="G39" s="7992"/>
      <c r="H39" s="7991">
        <v>18</v>
      </c>
      <c r="I39" s="7992"/>
      <c r="J39" s="7991">
        <v>18</v>
      </c>
      <c r="K39" s="7992"/>
      <c r="L39" s="7991">
        <v>18</v>
      </c>
      <c r="M39" s="7993"/>
    </row>
    <row r="40" spans="1:14" ht="17.100000000000001" customHeight="1">
      <c r="A40" s="5953"/>
      <c r="B40" s="5719"/>
      <c r="C40" s="3818" t="s">
        <v>359</v>
      </c>
      <c r="D40" s="3169" t="s">
        <v>2378</v>
      </c>
      <c r="E40" s="3170">
        <v>2033</v>
      </c>
      <c r="F40" s="3169" t="s">
        <v>2379</v>
      </c>
      <c r="G40" s="3170">
        <v>2034</v>
      </c>
      <c r="H40" s="3169" t="s">
        <v>2380</v>
      </c>
      <c r="I40" s="3170">
        <v>2035</v>
      </c>
      <c r="J40" s="3169" t="s">
        <v>2381</v>
      </c>
      <c r="K40" s="3170">
        <v>2036</v>
      </c>
      <c r="L40" s="3169" t="s">
        <v>2382</v>
      </c>
      <c r="M40" s="3717">
        <v>2037</v>
      </c>
    </row>
    <row r="41" spans="1:14" ht="17.100000000000001" customHeight="1">
      <c r="A41" s="5953"/>
      <c r="B41" s="5719"/>
      <c r="C41" s="3818" t="s">
        <v>359</v>
      </c>
      <c r="D41" s="8001">
        <v>18</v>
      </c>
      <c r="E41" s="7992"/>
      <c r="F41" s="7991">
        <v>18</v>
      </c>
      <c r="G41" s="7992"/>
      <c r="H41" s="7991">
        <v>18</v>
      </c>
      <c r="I41" s="7992"/>
      <c r="J41" s="7991">
        <v>18</v>
      </c>
      <c r="K41" s="7992"/>
      <c r="L41" s="7991">
        <v>18</v>
      </c>
      <c r="M41" s="7993"/>
    </row>
    <row r="42" spans="1:14" ht="18" customHeight="1">
      <c r="A42" s="5953"/>
      <c r="B42" s="5719"/>
      <c r="C42" s="3818" t="s">
        <v>359</v>
      </c>
      <c r="D42" s="3169" t="s">
        <v>2383</v>
      </c>
      <c r="E42" s="3170">
        <v>2038</v>
      </c>
      <c r="F42" s="3169" t="s">
        <v>2384</v>
      </c>
      <c r="G42" s="3172" t="s">
        <v>359</v>
      </c>
      <c r="H42" s="3172" t="s">
        <v>359</v>
      </c>
      <c r="I42" s="3172" t="s">
        <v>359</v>
      </c>
      <c r="J42" s="3172" t="s">
        <v>359</v>
      </c>
      <c r="K42" s="3172" t="s">
        <v>359</v>
      </c>
      <c r="L42" s="3172" t="s">
        <v>359</v>
      </c>
      <c r="M42" s="3819" t="s">
        <v>359</v>
      </c>
      <c r="N42" s="946"/>
    </row>
    <row r="43" spans="1:14" ht="15.75" customHeight="1">
      <c r="A43" s="5953"/>
      <c r="B43" s="5719"/>
      <c r="C43" s="3818" t="s">
        <v>359</v>
      </c>
      <c r="D43" s="7996">
        <v>18</v>
      </c>
      <c r="E43" s="7996"/>
      <c r="F43" s="7996">
        <v>18</v>
      </c>
      <c r="G43" s="7996"/>
      <c r="H43" s="3172"/>
      <c r="I43" s="3172"/>
      <c r="J43" s="3172"/>
      <c r="K43" s="3172"/>
      <c r="L43" s="3172"/>
      <c r="M43" s="3819" t="s">
        <v>359</v>
      </c>
    </row>
    <row r="44" spans="1:14">
      <c r="A44" s="5953"/>
      <c r="B44" s="5720"/>
      <c r="C44" s="3820" t="s">
        <v>359</v>
      </c>
      <c r="D44" s="3677" t="s">
        <v>359</v>
      </c>
      <c r="E44" s="3677" t="s">
        <v>359</v>
      </c>
      <c r="F44" s="3677" t="s">
        <v>359</v>
      </c>
      <c r="G44" s="3677" t="s">
        <v>359</v>
      </c>
      <c r="H44" s="3677" t="s">
        <v>359</v>
      </c>
      <c r="I44" s="3677" t="s">
        <v>359</v>
      </c>
      <c r="J44" s="3677" t="s">
        <v>359</v>
      </c>
      <c r="K44" s="3677" t="s">
        <v>359</v>
      </c>
      <c r="L44" s="3677" t="s">
        <v>359</v>
      </c>
      <c r="M44" s="3821" t="s">
        <v>359</v>
      </c>
    </row>
    <row r="45" spans="1:14">
      <c r="A45" s="5953"/>
      <c r="B45" s="5719" t="s">
        <v>2385</v>
      </c>
      <c r="C45" s="3226" t="s">
        <v>359</v>
      </c>
      <c r="D45" s="1445" t="s">
        <v>359</v>
      </c>
      <c r="E45" s="1445" t="s">
        <v>359</v>
      </c>
      <c r="F45" s="1445" t="s">
        <v>359</v>
      </c>
      <c r="G45" s="1445" t="s">
        <v>359</v>
      </c>
      <c r="H45" s="1445" t="s">
        <v>359</v>
      </c>
      <c r="I45" s="1445" t="s">
        <v>359</v>
      </c>
      <c r="J45" s="1445" t="s">
        <v>359</v>
      </c>
      <c r="K45" s="1445" t="s">
        <v>359</v>
      </c>
      <c r="L45" s="2335" t="s">
        <v>359</v>
      </c>
      <c r="M45" s="3222" t="s">
        <v>359</v>
      </c>
    </row>
    <row r="46" spans="1:14" ht="15.75" customHeight="1">
      <c r="A46" s="5953"/>
      <c r="B46" s="5719"/>
      <c r="C46" s="3221" t="s">
        <v>359</v>
      </c>
      <c r="D46" s="1445" t="s">
        <v>93</v>
      </c>
      <c r="E46" s="1444" t="s">
        <v>95</v>
      </c>
      <c r="F46" s="6443" t="s">
        <v>2386</v>
      </c>
      <c r="G46" s="6341"/>
      <c r="H46" s="6444"/>
      <c r="I46" s="6444"/>
      <c r="J46" s="7322"/>
      <c r="K46" s="7997" t="s">
        <v>2387</v>
      </c>
      <c r="L46" s="6447"/>
      <c r="M46" s="8010"/>
      <c r="N46" s="946"/>
    </row>
    <row r="47" spans="1:14" ht="15.75" customHeight="1">
      <c r="A47" s="5953"/>
      <c r="B47" s="5719"/>
      <c r="C47" s="3221" t="s">
        <v>359</v>
      </c>
      <c r="D47" s="1481"/>
      <c r="E47" s="1472" t="s">
        <v>2351</v>
      </c>
      <c r="F47" s="6443"/>
      <c r="G47" s="7323"/>
      <c r="H47" s="7309"/>
      <c r="I47" s="7309"/>
      <c r="J47" s="7324"/>
      <c r="K47" s="7997"/>
      <c r="L47" s="8011"/>
      <c r="M47" s="8012"/>
    </row>
    <row r="48" spans="1:14" ht="15.75" customHeight="1">
      <c r="A48" s="5953"/>
      <c r="B48" s="5720"/>
      <c r="C48" s="3221" t="s">
        <v>359</v>
      </c>
      <c r="D48" s="2335" t="s">
        <v>359</v>
      </c>
      <c r="E48" s="2335" t="s">
        <v>359</v>
      </c>
      <c r="F48" s="2335" t="s">
        <v>359</v>
      </c>
      <c r="G48" s="2335" t="s">
        <v>359</v>
      </c>
      <c r="H48" s="2335" t="s">
        <v>359</v>
      </c>
      <c r="I48" s="2335" t="s">
        <v>359</v>
      </c>
      <c r="J48" s="2335" t="s">
        <v>359</v>
      </c>
      <c r="K48" s="2335" t="s">
        <v>359</v>
      </c>
      <c r="L48" s="2335" t="s">
        <v>359</v>
      </c>
      <c r="M48" s="3222" t="s">
        <v>359</v>
      </c>
    </row>
    <row r="49" spans="1:14" ht="65.25" customHeight="1">
      <c r="A49" s="5953"/>
      <c r="B49" s="2332" t="s">
        <v>2388</v>
      </c>
      <c r="C49" s="7999" t="s">
        <v>3022</v>
      </c>
      <c r="D49" s="6458"/>
      <c r="E49" s="6458"/>
      <c r="F49" s="6458"/>
      <c r="G49" s="6458"/>
      <c r="H49" s="6458"/>
      <c r="I49" s="6458"/>
      <c r="J49" s="6458"/>
      <c r="K49" s="6458"/>
      <c r="L49" s="6458"/>
      <c r="M49" s="8000"/>
    </row>
    <row r="50" spans="1:14" ht="15.75" customHeight="1">
      <c r="A50" s="5953"/>
      <c r="B50" s="2098" t="s">
        <v>2390</v>
      </c>
      <c r="C50" s="3230" t="s">
        <v>3021</v>
      </c>
      <c r="D50" s="1615"/>
      <c r="E50" s="1615"/>
      <c r="F50" s="1615"/>
      <c r="G50" s="1615"/>
      <c r="H50" s="1611" t="s">
        <v>359</v>
      </c>
      <c r="I50" s="1611" t="s">
        <v>359</v>
      </c>
      <c r="J50" s="1611" t="s">
        <v>359</v>
      </c>
      <c r="K50" s="1611" t="s">
        <v>359</v>
      </c>
      <c r="L50" s="1611" t="s">
        <v>359</v>
      </c>
      <c r="M50" s="3231" t="s">
        <v>359</v>
      </c>
      <c r="N50" s="7995"/>
    </row>
    <row r="51" spans="1:14" ht="15.75" customHeight="1">
      <c r="A51" s="5953"/>
      <c r="B51" s="2098" t="s">
        <v>2392</v>
      </c>
      <c r="C51" s="3220">
        <v>30</v>
      </c>
      <c r="D51" s="1444" t="s">
        <v>359</v>
      </c>
      <c r="E51" s="1444" t="s">
        <v>359</v>
      </c>
      <c r="F51" s="1444" t="s">
        <v>359</v>
      </c>
      <c r="G51" s="1444" t="s">
        <v>359</v>
      </c>
      <c r="H51" s="1444" t="s">
        <v>359</v>
      </c>
      <c r="I51" s="1444" t="s">
        <v>359</v>
      </c>
      <c r="J51" s="1444" t="s">
        <v>359</v>
      </c>
      <c r="K51" s="1444" t="s">
        <v>359</v>
      </c>
      <c r="L51" s="1444" t="s">
        <v>359</v>
      </c>
      <c r="M51" s="3227" t="s">
        <v>359</v>
      </c>
      <c r="N51" s="7995"/>
    </row>
    <row r="52" spans="1:14" ht="15.75" customHeight="1">
      <c r="A52" s="5954"/>
      <c r="B52" s="2098" t="s">
        <v>2393</v>
      </c>
      <c r="C52" s="3220" t="s">
        <v>437</v>
      </c>
      <c r="D52" s="1444" t="s">
        <v>359</v>
      </c>
      <c r="E52" s="1444" t="s">
        <v>359</v>
      </c>
      <c r="F52" s="1444" t="s">
        <v>359</v>
      </c>
      <c r="G52" s="1444" t="s">
        <v>359</v>
      </c>
      <c r="H52" s="1444" t="s">
        <v>359</v>
      </c>
      <c r="I52" s="1444" t="s">
        <v>359</v>
      </c>
      <c r="J52" s="1444" t="s">
        <v>359</v>
      </c>
      <c r="K52" s="1444" t="s">
        <v>359</v>
      </c>
      <c r="L52" s="1444" t="s">
        <v>359</v>
      </c>
      <c r="M52" s="3227" t="s">
        <v>359</v>
      </c>
      <c r="N52" s="7995"/>
    </row>
    <row r="53" spans="1:14" ht="15.75" customHeight="1">
      <c r="A53" s="5946" t="s">
        <v>2394</v>
      </c>
      <c r="B53" s="2098" t="s">
        <v>2395</v>
      </c>
      <c r="C53" s="6339" t="s">
        <v>646</v>
      </c>
      <c r="D53" s="6143"/>
      <c r="E53" s="6143"/>
      <c r="F53" s="6143"/>
      <c r="G53" s="6143"/>
      <c r="H53" s="6143"/>
      <c r="I53" s="6143"/>
      <c r="J53" s="6143"/>
      <c r="K53" s="6143"/>
      <c r="L53" s="6143"/>
      <c r="M53" s="6340"/>
      <c r="N53" s="7995"/>
    </row>
    <row r="54" spans="1:14" ht="15.75" customHeight="1">
      <c r="A54" s="5946"/>
      <c r="B54" s="2098" t="s">
        <v>2396</v>
      </c>
      <c r="C54" s="6339" t="s">
        <v>2490</v>
      </c>
      <c r="D54" s="6143"/>
      <c r="E54" s="6143"/>
      <c r="F54" s="6143"/>
      <c r="G54" s="6143"/>
      <c r="H54" s="6143"/>
      <c r="I54" s="6143"/>
      <c r="J54" s="6143"/>
      <c r="K54" s="6143"/>
      <c r="L54" s="6143"/>
      <c r="M54" s="6340"/>
      <c r="N54" s="7995"/>
    </row>
    <row r="55" spans="1:14" ht="15.75" customHeight="1">
      <c r="A55" s="5946"/>
      <c r="B55" s="2098" t="s">
        <v>2398</v>
      </c>
      <c r="C55" s="6618" t="s">
        <v>289</v>
      </c>
      <c r="D55" s="5682"/>
      <c r="E55" s="5682"/>
      <c r="F55" s="5682"/>
      <c r="G55" s="5682"/>
      <c r="H55" s="5682"/>
      <c r="I55" s="5682"/>
      <c r="J55" s="5682"/>
      <c r="K55" s="5682"/>
      <c r="L55" s="5682"/>
      <c r="M55" s="6619"/>
      <c r="N55" s="7995"/>
    </row>
    <row r="56" spans="1:14" ht="15.75" customHeight="1">
      <c r="A56" s="5946"/>
      <c r="B56" s="2098" t="s">
        <v>2399</v>
      </c>
      <c r="C56" s="6339" t="s">
        <v>2491</v>
      </c>
      <c r="D56" s="6143"/>
      <c r="E56" s="6143"/>
      <c r="F56" s="6143"/>
      <c r="G56" s="6143"/>
      <c r="H56" s="6143"/>
      <c r="I56" s="6143"/>
      <c r="J56" s="6143"/>
      <c r="K56" s="6143"/>
      <c r="L56" s="6143"/>
      <c r="M56" s="6340"/>
    </row>
    <row r="57" spans="1:14" ht="30" customHeight="1">
      <c r="A57" s="5946"/>
      <c r="B57" s="2098" t="s">
        <v>2400</v>
      </c>
      <c r="C57" s="8013" t="s">
        <v>647</v>
      </c>
      <c r="D57" s="6176"/>
      <c r="E57" s="6176"/>
      <c r="F57" s="6176"/>
      <c r="G57" s="6176"/>
      <c r="H57" s="6176"/>
      <c r="I57" s="6176"/>
      <c r="J57" s="6176"/>
      <c r="K57" s="6176"/>
      <c r="L57" s="6176"/>
      <c r="M57" s="8014"/>
    </row>
    <row r="58" spans="1:14" ht="30" customHeight="1" thickBot="1">
      <c r="A58" s="5959"/>
      <c r="B58" s="2098" t="s">
        <v>2401</v>
      </c>
      <c r="C58" s="6339">
        <v>3245995558</v>
      </c>
      <c r="D58" s="6143"/>
      <c r="E58" s="6143"/>
      <c r="F58" s="6143"/>
      <c r="G58" s="6143"/>
      <c r="H58" s="6143"/>
      <c r="I58" s="6143"/>
      <c r="J58" s="6143"/>
      <c r="K58" s="6143"/>
      <c r="L58" s="6143"/>
      <c r="M58" s="6340"/>
    </row>
    <row r="59" spans="1:14" ht="15.95" customHeight="1">
      <c r="A59" s="5946" t="s">
        <v>2402</v>
      </c>
      <c r="B59" s="2099" t="s">
        <v>2403</v>
      </c>
      <c r="C59" s="5686" t="s">
        <v>1132</v>
      </c>
      <c r="D59" s="5680"/>
      <c r="E59" s="5680"/>
      <c r="F59" s="5680"/>
      <c r="G59" s="5680"/>
      <c r="H59" s="5680"/>
      <c r="I59" s="5680"/>
      <c r="J59" s="5680"/>
      <c r="K59" s="5680"/>
      <c r="L59" s="5680"/>
      <c r="M59" s="5718"/>
    </row>
    <row r="60" spans="1:14" ht="15.95" customHeight="1">
      <c r="A60" s="5946"/>
      <c r="B60" s="2099" t="s">
        <v>2404</v>
      </c>
      <c r="C60" s="5686" t="s">
        <v>2405</v>
      </c>
      <c r="D60" s="5680"/>
      <c r="E60" s="5680"/>
      <c r="F60" s="5680"/>
      <c r="G60" s="5680"/>
      <c r="H60" s="5680"/>
      <c r="I60" s="5680"/>
      <c r="J60" s="5680"/>
      <c r="K60" s="5680"/>
      <c r="L60" s="5680"/>
      <c r="M60" s="5718"/>
    </row>
    <row r="61" spans="1:14" ht="36.75" customHeight="1" thickBot="1">
      <c r="A61" s="5959"/>
      <c r="B61" s="2099" t="s">
        <v>244</v>
      </c>
      <c r="C61" s="6618" t="s">
        <v>289</v>
      </c>
      <c r="D61" s="5682"/>
      <c r="E61" s="5682"/>
      <c r="F61" s="5682"/>
      <c r="G61" s="5682"/>
      <c r="H61" s="5682"/>
      <c r="I61" s="5682"/>
      <c r="J61" s="5682"/>
      <c r="K61" s="5682"/>
      <c r="L61" s="5682"/>
      <c r="M61" s="6619"/>
    </row>
    <row r="62" spans="1:14" ht="132" customHeight="1" thickBot="1">
      <c r="A62" s="2143" t="s">
        <v>2406</v>
      </c>
      <c r="B62" s="2334" t="s">
        <v>359</v>
      </c>
      <c r="C62" s="8009" t="s">
        <v>3023</v>
      </c>
      <c r="D62" s="7314"/>
      <c r="E62" s="7314"/>
      <c r="F62" s="7314"/>
      <c r="G62" s="7314"/>
      <c r="H62" s="7314"/>
      <c r="I62" s="7314"/>
      <c r="J62" s="7314"/>
      <c r="K62" s="7314"/>
      <c r="L62" s="7314"/>
      <c r="M62" s="7315"/>
    </row>
  </sheetData>
  <mergeCells count="68">
    <mergeCell ref="C62:M62"/>
    <mergeCell ref="G46:J47"/>
    <mergeCell ref="L46:M47"/>
    <mergeCell ref="A53:A58"/>
    <mergeCell ref="A59:A61"/>
    <mergeCell ref="C60:M60"/>
    <mergeCell ref="C61:M61"/>
    <mergeCell ref="A16:A52"/>
    <mergeCell ref="C58:M58"/>
    <mergeCell ref="C17:M17"/>
    <mergeCell ref="B18:B24"/>
    <mergeCell ref="B25:B28"/>
    <mergeCell ref="C59:M59"/>
    <mergeCell ref="C56:M56"/>
    <mergeCell ref="C57:M57"/>
    <mergeCell ref="F39:G39"/>
    <mergeCell ref="A2:A15"/>
    <mergeCell ref="D6:M6"/>
    <mergeCell ref="I7:M7"/>
    <mergeCell ref="B8:B10"/>
    <mergeCell ref="C9:D9"/>
    <mergeCell ref="F9:G9"/>
    <mergeCell ref="I9:J9"/>
    <mergeCell ref="C10:D10"/>
    <mergeCell ref="F10:G10"/>
    <mergeCell ref="I10:J10"/>
    <mergeCell ref="C11:M11"/>
    <mergeCell ref="C12:M12"/>
    <mergeCell ref="C2:M2"/>
    <mergeCell ref="C7:D7"/>
    <mergeCell ref="B13:B14"/>
    <mergeCell ref="C15:D15"/>
    <mergeCell ref="B45:B48"/>
    <mergeCell ref="F46:F47"/>
    <mergeCell ref="D37:E37"/>
    <mergeCell ref="F37:G37"/>
    <mergeCell ref="D39:E39"/>
    <mergeCell ref="D43:E43"/>
    <mergeCell ref="D41:E41"/>
    <mergeCell ref="F41:G41"/>
    <mergeCell ref="N50:N55"/>
    <mergeCell ref="C53:M53"/>
    <mergeCell ref="C54:M54"/>
    <mergeCell ref="C55:M55"/>
    <mergeCell ref="H37:I37"/>
    <mergeCell ref="K46:K47"/>
    <mergeCell ref="H41:I41"/>
    <mergeCell ref="J41:K41"/>
    <mergeCell ref="L41:M41"/>
    <mergeCell ref="J37:K37"/>
    <mergeCell ref="L37:M37"/>
    <mergeCell ref="F43:G43"/>
    <mergeCell ref="C49:M49"/>
    <mergeCell ref="J30:L30"/>
    <mergeCell ref="H39:I39"/>
    <mergeCell ref="J39:K39"/>
    <mergeCell ref="L39:M39"/>
    <mergeCell ref="B32:B34"/>
    <mergeCell ref="B35:B44"/>
    <mergeCell ref="B29:B31"/>
    <mergeCell ref="C13:M14"/>
    <mergeCell ref="F23:I23"/>
    <mergeCell ref="B1:M1"/>
    <mergeCell ref="I4:M4"/>
    <mergeCell ref="C5:M5"/>
    <mergeCell ref="C3:M3"/>
    <mergeCell ref="F15:M15"/>
    <mergeCell ref="C16:M16"/>
  </mergeCells>
  <hyperlinks>
    <hyperlink ref="C57" r:id="rId1"/>
  </hyperlinks>
  <pageMargins left="0.7" right="0.7" top="0.75" bottom="0.75" header="0.51180555555555496" footer="0.51180555555555496"/>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
  <sheetViews>
    <sheetView workbookViewId="0"/>
  </sheetViews>
  <sheetFormatPr baseColWidth="10" defaultRowHeight="15"/>
  <sheetData>
    <row r="1" spans="1:19" ht="15.75">
      <c r="A1" s="2144"/>
      <c r="B1" s="5256" t="s">
        <v>3024</v>
      </c>
      <c r="C1" s="5257"/>
      <c r="D1" s="5257"/>
      <c r="E1" s="5257"/>
      <c r="F1" s="5257"/>
      <c r="G1" s="5257"/>
      <c r="H1" s="5257"/>
      <c r="I1" s="5257"/>
      <c r="J1" s="5257"/>
      <c r="K1" s="5257"/>
      <c r="L1" s="5257"/>
      <c r="M1" s="5258"/>
      <c r="N1" s="946"/>
    </row>
    <row r="2" spans="1:19" ht="31.5">
      <c r="A2" s="5125" t="s">
        <v>2329</v>
      </c>
      <c r="B2" s="2360" t="s">
        <v>2330</v>
      </c>
      <c r="C2" s="5262" t="s">
        <v>2035</v>
      </c>
      <c r="D2" s="5263"/>
      <c r="E2" s="5263"/>
      <c r="F2" s="5263"/>
      <c r="G2" s="5263"/>
      <c r="H2" s="5263"/>
      <c r="I2" s="5263"/>
      <c r="J2" s="5263"/>
      <c r="K2" s="5263"/>
      <c r="L2" s="5263"/>
      <c r="M2" s="5264"/>
      <c r="N2" s="946"/>
    </row>
    <row r="3" spans="1:19" ht="409.5">
      <c r="A3" s="5125"/>
      <c r="B3" s="2361" t="s">
        <v>2643</v>
      </c>
      <c r="C3" s="5070" t="s">
        <v>3025</v>
      </c>
      <c r="D3" s="5070"/>
      <c r="E3" s="5070"/>
      <c r="F3" s="5070"/>
      <c r="G3" s="5070"/>
      <c r="H3" s="5070"/>
      <c r="I3" s="5070"/>
      <c r="J3" s="5070"/>
      <c r="K3" s="5070"/>
      <c r="L3" s="5070"/>
      <c r="M3" s="5070"/>
    </row>
    <row r="4" spans="1:19" ht="31.5">
      <c r="A4" s="5260"/>
      <c r="B4" s="4715" t="s">
        <v>240</v>
      </c>
      <c r="C4" s="3219" t="s">
        <v>95</v>
      </c>
      <c r="D4" s="3216"/>
      <c r="E4" s="2811"/>
      <c r="F4" s="3217" t="s">
        <v>3017</v>
      </c>
      <c r="G4" s="3218"/>
      <c r="H4" s="4263" t="s">
        <v>437</v>
      </c>
      <c r="I4" s="5023"/>
      <c r="J4" s="5024"/>
      <c r="K4" s="5024"/>
      <c r="L4" s="5024"/>
      <c r="M4" s="5043"/>
      <c r="N4" s="945"/>
      <c r="O4" s="946"/>
      <c r="P4" s="946"/>
      <c r="Q4" s="945"/>
      <c r="R4" s="946"/>
      <c r="S4" s="946"/>
    </row>
    <row r="5" spans="1:19" ht="63">
      <c r="A5" s="5125"/>
      <c r="B5" s="2483" t="s">
        <v>2333</v>
      </c>
      <c r="C5" s="5265"/>
      <c r="D5" s="5266"/>
      <c r="E5" s="5266"/>
      <c r="F5" s="5266"/>
      <c r="G5" s="5266"/>
      <c r="H5" s="5266"/>
      <c r="I5" s="5266"/>
      <c r="J5" s="5266"/>
      <c r="K5" s="5266"/>
      <c r="L5" s="5266"/>
      <c r="M5" s="5267"/>
    </row>
    <row r="6" spans="1:19" ht="31.5">
      <c r="A6" s="5125"/>
      <c r="B6" s="2483" t="s">
        <v>2334</v>
      </c>
      <c r="C6" s="3220"/>
      <c r="D6" s="5054"/>
      <c r="E6" s="5054"/>
      <c r="F6" s="5054"/>
      <c r="G6" s="5054"/>
      <c r="H6" s="5054"/>
      <c r="I6" s="5054"/>
      <c r="J6" s="5054"/>
      <c r="K6" s="5054"/>
      <c r="L6" s="5054"/>
      <c r="M6" s="5042"/>
      <c r="N6" s="945"/>
      <c r="O6" s="946"/>
      <c r="P6" s="946"/>
    </row>
    <row r="7" spans="1:19" ht="47.25">
      <c r="A7" s="5125"/>
      <c r="B7" s="2467" t="s">
        <v>2335</v>
      </c>
      <c r="C7" s="5005" t="s">
        <v>13</v>
      </c>
      <c r="D7" s="5005"/>
      <c r="E7" s="49"/>
      <c r="F7" s="49"/>
      <c r="G7" s="50"/>
      <c r="H7" s="2486" t="s">
        <v>244</v>
      </c>
      <c r="I7" s="5137" t="s">
        <v>21</v>
      </c>
      <c r="J7" s="5137"/>
      <c r="K7" s="5137"/>
      <c r="L7" s="5137"/>
      <c r="M7" s="5137"/>
    </row>
    <row r="8" spans="1:19" ht="94.5">
      <c r="A8" s="5125"/>
      <c r="B8" s="5249" t="s">
        <v>2336</v>
      </c>
      <c r="C8" s="1610"/>
      <c r="D8" s="1464"/>
      <c r="E8" s="1464"/>
      <c r="F8" s="1464"/>
      <c r="G8" s="1464"/>
      <c r="H8" s="1464"/>
      <c r="I8" s="1464"/>
      <c r="J8" s="1464"/>
      <c r="K8" s="1464"/>
      <c r="L8" s="1464"/>
      <c r="M8" s="3224"/>
    </row>
    <row r="9" spans="1:19" ht="15.75">
      <c r="A9" s="5125"/>
      <c r="B9" s="5249"/>
      <c r="C9" s="5038"/>
      <c r="D9" s="5038"/>
      <c r="E9" s="1443"/>
      <c r="F9" s="5039"/>
      <c r="G9" s="5039"/>
      <c r="H9" s="1443"/>
      <c r="I9" s="5039"/>
      <c r="J9" s="5039"/>
      <c r="K9" s="1443"/>
      <c r="L9" s="1443"/>
      <c r="M9" s="3232"/>
    </row>
    <row r="10" spans="1:19" ht="15.75">
      <c r="A10" s="5125"/>
      <c r="B10" s="5249"/>
      <c r="C10" s="5038" t="s">
        <v>2337</v>
      </c>
      <c r="D10" s="5038"/>
      <c r="E10" s="1466"/>
      <c r="F10" s="5039" t="s">
        <v>2337</v>
      </c>
      <c r="G10" s="5039"/>
      <c r="H10" s="1466"/>
      <c r="I10" s="5039" t="s">
        <v>2337</v>
      </c>
      <c r="J10" s="5039"/>
      <c r="K10" s="1466"/>
      <c r="L10" s="1466"/>
      <c r="M10" s="3161"/>
    </row>
    <row r="11" spans="1:19" ht="409.5">
      <c r="A11" s="5125"/>
      <c r="B11" s="2467" t="s">
        <v>2338</v>
      </c>
      <c r="C11" s="5052" t="s">
        <v>3026</v>
      </c>
      <c r="D11" s="5052"/>
      <c r="E11" s="5052"/>
      <c r="F11" s="5052"/>
      <c r="G11" s="5052"/>
      <c r="H11" s="5052"/>
      <c r="I11" s="5052"/>
      <c r="J11" s="5052"/>
      <c r="K11" s="5052"/>
      <c r="L11" s="5052"/>
      <c r="M11" s="5052"/>
      <c r="N11" s="946"/>
    </row>
    <row r="12" spans="1:19" ht="409.5">
      <c r="A12" s="5125"/>
      <c r="B12" s="2467" t="s">
        <v>2689</v>
      </c>
      <c r="C12" s="5052" t="s">
        <v>3027</v>
      </c>
      <c r="D12" s="5052"/>
      <c r="E12" s="5052"/>
      <c r="F12" s="5052"/>
      <c r="G12" s="5052"/>
      <c r="H12" s="5052"/>
      <c r="I12" s="5052"/>
      <c r="J12" s="5052"/>
      <c r="K12" s="5052"/>
      <c r="L12" s="5052"/>
      <c r="M12" s="5052"/>
      <c r="N12" s="946"/>
    </row>
    <row r="13" spans="1:19" ht="141.75">
      <c r="A13" s="5125"/>
      <c r="B13" s="2467" t="s">
        <v>2649</v>
      </c>
      <c r="C13" s="3233" t="s">
        <v>3010</v>
      </c>
      <c r="D13" s="148"/>
      <c r="E13" s="148"/>
      <c r="F13" s="148"/>
      <c r="G13" s="148"/>
      <c r="H13" s="148"/>
      <c r="I13" s="148"/>
      <c r="J13" s="148"/>
      <c r="K13" s="148"/>
      <c r="L13" s="1461"/>
      <c r="M13" s="3234"/>
    </row>
    <row r="14" spans="1:19" ht="409.5">
      <c r="A14" s="5125"/>
      <c r="B14" s="2484" t="s">
        <v>2651</v>
      </c>
      <c r="C14" s="5040" t="s">
        <v>1568</v>
      </c>
      <c r="D14" s="5237"/>
      <c r="E14" s="3558" t="s">
        <v>108</v>
      </c>
      <c r="F14" s="5243" t="s">
        <v>1569</v>
      </c>
      <c r="G14" s="5052"/>
      <c r="H14" s="5052"/>
      <c r="I14" s="5052"/>
      <c r="J14" s="5052"/>
      <c r="K14" s="5052"/>
      <c r="L14" s="5052"/>
      <c r="M14" s="5052"/>
    </row>
    <row r="15" spans="1:19" ht="15.75">
      <c r="A15" s="5230" t="s">
        <v>2340</v>
      </c>
      <c r="B15" s="2154" t="s">
        <v>230</v>
      </c>
      <c r="C15" s="5107" t="s">
        <v>11</v>
      </c>
      <c r="D15" s="5107"/>
      <c r="E15" s="5107"/>
      <c r="F15" s="5107"/>
      <c r="G15" s="5107"/>
      <c r="H15" s="5107"/>
      <c r="I15" s="5107"/>
      <c r="J15" s="5107"/>
      <c r="K15" s="5107"/>
      <c r="L15" s="5107"/>
      <c r="M15" s="5107"/>
    </row>
    <row r="16" spans="1:19" ht="157.5">
      <c r="A16" s="5230"/>
      <c r="B16" s="2154" t="s">
        <v>2652</v>
      </c>
      <c r="C16" s="5107" t="s">
        <v>3028</v>
      </c>
      <c r="D16" s="5107"/>
      <c r="E16" s="5107"/>
      <c r="F16" s="5107"/>
      <c r="G16" s="5107"/>
      <c r="H16" s="5107"/>
      <c r="I16" s="5107"/>
      <c r="J16" s="5107"/>
      <c r="K16" s="5107"/>
      <c r="L16" s="5107"/>
      <c r="M16" s="5107"/>
      <c r="N16" s="946"/>
    </row>
    <row r="17" spans="1:13" ht="31.5">
      <c r="A17" s="5230"/>
      <c r="B17" s="5146" t="s">
        <v>2341</v>
      </c>
      <c r="C17" s="1575"/>
      <c r="D17" s="106"/>
      <c r="E17" s="106"/>
      <c r="F17" s="106"/>
      <c r="G17" s="106"/>
      <c r="H17" s="106"/>
      <c r="I17" s="106"/>
      <c r="J17" s="106"/>
      <c r="K17" s="106"/>
      <c r="L17" s="106"/>
      <c r="M17" s="107"/>
    </row>
    <row r="18" spans="1:13" ht="15.75">
      <c r="A18" s="5230"/>
      <c r="B18" s="5146"/>
      <c r="C18" s="1576"/>
      <c r="D18" s="1549"/>
      <c r="E18" s="1550"/>
      <c r="F18" s="1549"/>
      <c r="G18" s="1550"/>
      <c r="H18" s="1549"/>
      <c r="I18" s="1550"/>
      <c r="J18" s="1549"/>
      <c r="K18" s="1550"/>
      <c r="L18" s="1550"/>
      <c r="M18" s="162"/>
    </row>
    <row r="19" spans="1:13" ht="15.75">
      <c r="A19" s="5230"/>
      <c r="B19" s="5146"/>
      <c r="C19" s="1551" t="s">
        <v>2342</v>
      </c>
      <c r="D19" s="1552"/>
      <c r="E19" s="133" t="s">
        <v>2343</v>
      </c>
      <c r="F19" s="1552"/>
      <c r="G19" s="133" t="s">
        <v>2344</v>
      </c>
      <c r="H19" s="1552"/>
      <c r="I19" s="133" t="s">
        <v>2345</v>
      </c>
      <c r="J19" s="1553"/>
      <c r="K19" s="133"/>
      <c r="L19" s="133"/>
      <c r="M19" s="3235"/>
    </row>
    <row r="20" spans="1:13" ht="15.75">
      <c r="A20" s="5230"/>
      <c r="B20" s="5146"/>
      <c r="C20" s="1551" t="s">
        <v>2346</v>
      </c>
      <c r="D20" s="1553"/>
      <c r="E20" s="133" t="s">
        <v>2347</v>
      </c>
      <c r="F20" s="1553"/>
      <c r="G20" s="133" t="s">
        <v>2348</v>
      </c>
      <c r="H20" s="1553"/>
      <c r="I20" s="133"/>
      <c r="J20" s="133"/>
      <c r="K20" s="133"/>
      <c r="L20" s="133"/>
      <c r="M20" s="3235"/>
    </row>
    <row r="21" spans="1:13" ht="15.75">
      <c r="A21" s="5230"/>
      <c r="B21" s="5146"/>
      <c r="C21" s="1551" t="s">
        <v>2349</v>
      </c>
      <c r="D21" s="1553"/>
      <c r="E21" s="133" t="s">
        <v>2350</v>
      </c>
      <c r="F21" s="1553"/>
      <c r="G21" s="133"/>
      <c r="H21" s="133"/>
      <c r="I21" s="133"/>
      <c r="J21" s="133"/>
      <c r="K21" s="133"/>
      <c r="L21" s="133"/>
      <c r="M21" s="3235"/>
    </row>
    <row r="22" spans="1:13" ht="15.75">
      <c r="A22" s="5230"/>
      <c r="B22" s="5146"/>
      <c r="C22" s="1551" t="s">
        <v>105</v>
      </c>
      <c r="D22" s="1553" t="s">
        <v>2351</v>
      </c>
      <c r="E22" s="133" t="s">
        <v>2352</v>
      </c>
      <c r="F22" s="1577" t="s">
        <v>3029</v>
      </c>
      <c r="G22" s="1577"/>
      <c r="H22" s="1577"/>
      <c r="I22" s="1577"/>
      <c r="J22" s="1577"/>
      <c r="K22" s="1577"/>
      <c r="L22" s="1577"/>
      <c r="M22" s="3236"/>
    </row>
    <row r="23" spans="1:13" ht="15.75">
      <c r="A23" s="5230"/>
      <c r="B23" s="5146"/>
      <c r="C23" s="1554"/>
      <c r="D23" s="1555"/>
      <c r="E23" s="1555"/>
      <c r="F23" s="1555"/>
      <c r="G23" s="1555"/>
      <c r="H23" s="1555"/>
      <c r="I23" s="1555"/>
      <c r="J23" s="1555"/>
      <c r="K23" s="1555"/>
      <c r="L23" s="1555"/>
      <c r="M23" s="3237"/>
    </row>
    <row r="24" spans="1:13" ht="47.25">
      <c r="A24" s="5230"/>
      <c r="B24" s="5146" t="s">
        <v>2354</v>
      </c>
      <c r="C24" s="1556"/>
      <c r="D24" s="1557"/>
      <c r="E24" s="1557"/>
      <c r="F24" s="1557"/>
      <c r="G24" s="1557"/>
      <c r="H24" s="1557"/>
      <c r="I24" s="1557"/>
      <c r="J24" s="1557"/>
      <c r="K24" s="1557"/>
      <c r="L24" s="1464"/>
      <c r="M24" s="3224"/>
    </row>
    <row r="25" spans="1:13" ht="15.75">
      <c r="A25" s="5230"/>
      <c r="B25" s="5146"/>
      <c r="C25" s="1551" t="s">
        <v>2355</v>
      </c>
      <c r="D25" s="1553"/>
      <c r="E25" s="133"/>
      <c r="F25" s="133" t="s">
        <v>2356</v>
      </c>
      <c r="G25" s="1553"/>
      <c r="H25" s="133"/>
      <c r="I25" s="133" t="s">
        <v>2357</v>
      </c>
      <c r="J25" s="1553"/>
      <c r="K25" s="133"/>
      <c r="L25" s="1443"/>
      <c r="M25" s="3232"/>
    </row>
    <row r="26" spans="1:13" ht="31.5">
      <c r="A26" s="5230"/>
      <c r="B26" s="5146"/>
      <c r="C26" s="1551" t="s">
        <v>2358</v>
      </c>
      <c r="D26" s="1385"/>
      <c r="E26" s="1443"/>
      <c r="F26" s="133" t="s">
        <v>2359</v>
      </c>
      <c r="G26" s="1553"/>
      <c r="H26" s="1443"/>
      <c r="I26" s="1443" t="s">
        <v>105</v>
      </c>
      <c r="J26" s="1441" t="s">
        <v>3030</v>
      </c>
      <c r="K26" s="1443"/>
      <c r="L26" s="1443"/>
      <c r="M26" s="3232"/>
    </row>
    <row r="27" spans="1:13" ht="15.75">
      <c r="A27" s="5230"/>
      <c r="B27" s="5146"/>
      <c r="C27" s="1554"/>
      <c r="D27" s="1555"/>
      <c r="E27" s="1555"/>
      <c r="F27" s="1555"/>
      <c r="G27" s="1555"/>
      <c r="H27" s="1555"/>
      <c r="I27" s="1555"/>
      <c r="J27" s="1555"/>
      <c r="K27" s="1555"/>
      <c r="L27" s="1466"/>
      <c r="M27" s="3161"/>
    </row>
    <row r="28" spans="1:13" ht="31.5">
      <c r="A28" s="5230"/>
      <c r="B28" s="5082" t="s">
        <v>2360</v>
      </c>
      <c r="C28" s="1556"/>
      <c r="D28" s="1557"/>
      <c r="E28" s="1557"/>
      <c r="F28" s="1557"/>
      <c r="G28" s="1557"/>
      <c r="H28" s="1557"/>
      <c r="I28" s="1557"/>
      <c r="J28" s="1557"/>
      <c r="K28" s="1557"/>
      <c r="L28" s="1557"/>
      <c r="M28" s="3238"/>
    </row>
    <row r="29" spans="1:13" ht="126">
      <c r="A29" s="5230"/>
      <c r="B29" s="5244"/>
      <c r="C29" s="1558" t="s">
        <v>2361</v>
      </c>
      <c r="D29" s="1553">
        <v>3896</v>
      </c>
      <c r="E29" s="133"/>
      <c r="F29" s="1578" t="s">
        <v>2362</v>
      </c>
      <c r="G29" s="1553">
        <v>2022</v>
      </c>
      <c r="H29" s="133"/>
      <c r="I29" s="1578" t="s">
        <v>2363</v>
      </c>
      <c r="J29" s="5239" t="s">
        <v>3021</v>
      </c>
      <c r="K29" s="5020"/>
      <c r="L29" s="5055"/>
      <c r="M29" s="3235"/>
    </row>
    <row r="30" spans="1:13" ht="15.75">
      <c r="A30" s="5230"/>
      <c r="B30" s="5245"/>
      <c r="C30" s="1554"/>
      <c r="D30" s="1555"/>
      <c r="E30" s="1555"/>
      <c r="F30" s="1555"/>
      <c r="G30" s="1555"/>
      <c r="H30" s="1555"/>
      <c r="I30" s="1555"/>
      <c r="J30" s="1555"/>
      <c r="K30" s="1555"/>
      <c r="L30" s="1555"/>
      <c r="M30" s="3237"/>
    </row>
    <row r="31" spans="1:13" ht="31.5">
      <c r="A31" s="5230"/>
      <c r="B31" s="5146" t="s">
        <v>2364</v>
      </c>
      <c r="C31" s="1580"/>
      <c r="D31" s="1581"/>
      <c r="E31" s="1581"/>
      <c r="F31" s="1581"/>
      <c r="G31" s="1581"/>
      <c r="H31" s="1581"/>
      <c r="I31" s="1581"/>
      <c r="J31" s="1581"/>
      <c r="K31" s="1581"/>
      <c r="L31" s="1464"/>
      <c r="M31" s="3224"/>
    </row>
    <row r="32" spans="1:13" ht="15.75">
      <c r="A32" s="5230"/>
      <c r="B32" s="5146"/>
      <c r="C32" s="1551" t="s">
        <v>2365</v>
      </c>
      <c r="D32" s="4264">
        <v>2023</v>
      </c>
      <c r="E32" s="1582"/>
      <c r="F32" s="133" t="s">
        <v>2366</v>
      </c>
      <c r="G32" s="1583" t="s">
        <v>2457</v>
      </c>
      <c r="H32" s="1582"/>
      <c r="I32" s="1578"/>
      <c r="J32" s="1582"/>
      <c r="K32" s="1582"/>
      <c r="L32" s="1443"/>
      <c r="M32" s="3232"/>
    </row>
    <row r="33" spans="1:14" ht="15.75">
      <c r="A33" s="5230"/>
      <c r="B33" s="5146"/>
      <c r="C33" s="1554"/>
      <c r="D33" s="1560"/>
      <c r="E33" s="1622"/>
      <c r="F33" s="1555"/>
      <c r="G33" s="1622"/>
      <c r="H33" s="1622"/>
      <c r="I33" s="1623"/>
      <c r="J33" s="1622"/>
      <c r="K33" s="1622"/>
      <c r="L33" s="1466"/>
      <c r="M33" s="3161"/>
    </row>
    <row r="34" spans="1:14" ht="15.75">
      <c r="A34" s="5230"/>
      <c r="B34" s="5131" t="s">
        <v>2367</v>
      </c>
      <c r="C34" s="3968"/>
      <c r="D34" s="3969"/>
      <c r="E34" s="3969"/>
      <c r="F34" s="3969"/>
      <c r="G34" s="3969"/>
      <c r="H34" s="3969"/>
      <c r="I34" s="3969"/>
      <c r="J34" s="3969"/>
      <c r="K34" s="3969"/>
      <c r="L34" s="3969"/>
      <c r="M34" s="3970"/>
    </row>
    <row r="35" spans="1:14" ht="15.75">
      <c r="A35" s="5230"/>
      <c r="B35" s="5131"/>
      <c r="C35" s="3971"/>
      <c r="D35" s="3167" t="s">
        <v>2368</v>
      </c>
      <c r="E35" s="3167">
        <v>2023</v>
      </c>
      <c r="F35" s="3167" t="s">
        <v>2369</v>
      </c>
      <c r="G35" s="3167">
        <v>2024</v>
      </c>
      <c r="H35" s="3167" t="s">
        <v>2370</v>
      </c>
      <c r="I35" s="3167">
        <v>2025</v>
      </c>
      <c r="J35" s="3167" t="s">
        <v>2371</v>
      </c>
      <c r="K35" s="3167">
        <v>2026</v>
      </c>
      <c r="L35" s="3167" t="s">
        <v>2372</v>
      </c>
      <c r="M35" s="3312">
        <v>2027</v>
      </c>
      <c r="N35" s="946"/>
    </row>
    <row r="36" spans="1:14" ht="15.75">
      <c r="A36" s="5230"/>
      <c r="B36" s="5131"/>
      <c r="C36" s="3971"/>
      <c r="D36" s="5259">
        <v>826</v>
      </c>
      <c r="E36" s="5259"/>
      <c r="F36" s="5246"/>
      <c r="G36" s="5247"/>
      <c r="H36" s="5259">
        <v>675</v>
      </c>
      <c r="I36" s="5259"/>
      <c r="J36" s="5246"/>
      <c r="K36" s="5247"/>
      <c r="L36" s="5246"/>
      <c r="M36" s="5248"/>
    </row>
    <row r="37" spans="1:14" ht="15.75">
      <c r="A37" s="5230"/>
      <c r="B37" s="5131"/>
      <c r="C37" s="3971"/>
      <c r="D37" s="3169" t="s">
        <v>2373</v>
      </c>
      <c r="E37" s="3170">
        <v>2028</v>
      </c>
      <c r="F37" s="3169" t="s">
        <v>2374</v>
      </c>
      <c r="G37" s="3170">
        <v>2029</v>
      </c>
      <c r="H37" s="3169" t="s">
        <v>2375</v>
      </c>
      <c r="I37" s="3170">
        <v>2030</v>
      </c>
      <c r="J37" s="3169" t="s">
        <v>2376</v>
      </c>
      <c r="K37" s="3170">
        <v>2031</v>
      </c>
      <c r="L37" s="3169" t="s">
        <v>2377</v>
      </c>
      <c r="M37" s="3717">
        <v>2032</v>
      </c>
    </row>
    <row r="38" spans="1:14" ht="15.75">
      <c r="A38" s="5230"/>
      <c r="B38" s="5131"/>
      <c r="C38" s="3971"/>
      <c r="D38" s="5246"/>
      <c r="E38" s="5247"/>
      <c r="F38" s="5246"/>
      <c r="G38" s="5247"/>
      <c r="H38" s="5259">
        <v>7800</v>
      </c>
      <c r="I38" s="5259"/>
      <c r="J38" s="5246"/>
      <c r="K38" s="5247"/>
      <c r="L38" s="5246"/>
      <c r="M38" s="5248"/>
    </row>
    <row r="39" spans="1:14" ht="15.75">
      <c r="A39" s="5230"/>
      <c r="B39" s="5131"/>
      <c r="C39" s="3971"/>
      <c r="D39" s="3169" t="s">
        <v>2378</v>
      </c>
      <c r="E39" s="3170">
        <v>2033</v>
      </c>
      <c r="F39" s="3169" t="s">
        <v>2379</v>
      </c>
      <c r="G39" s="3170">
        <v>2034</v>
      </c>
      <c r="H39" s="3169" t="s">
        <v>2380</v>
      </c>
      <c r="I39" s="3170">
        <v>2035</v>
      </c>
      <c r="J39" s="3169" t="s">
        <v>2381</v>
      </c>
      <c r="K39" s="3170">
        <v>2036</v>
      </c>
      <c r="L39" s="3169" t="s">
        <v>2382</v>
      </c>
      <c r="M39" s="3717">
        <v>2037</v>
      </c>
    </row>
    <row r="40" spans="1:14" ht="15.75">
      <c r="A40" s="5230"/>
      <c r="B40" s="5131"/>
      <c r="C40" s="3971"/>
      <c r="D40" s="5259">
        <v>875</v>
      </c>
      <c r="E40" s="5259"/>
      <c r="F40" s="5246"/>
      <c r="G40" s="5247"/>
      <c r="H40" s="5246"/>
      <c r="I40" s="5247"/>
      <c r="J40" s="5246"/>
      <c r="K40" s="5247"/>
      <c r="L40" s="5246"/>
      <c r="M40" s="5248"/>
    </row>
    <row r="41" spans="1:14" ht="15.75">
      <c r="A41" s="5230"/>
      <c r="B41" s="5131"/>
      <c r="C41" s="3971"/>
      <c r="D41" s="3169" t="s">
        <v>2383</v>
      </c>
      <c r="E41" s="3170">
        <v>2038</v>
      </c>
      <c r="F41" s="3169" t="s">
        <v>2384</v>
      </c>
      <c r="G41" s="3172" t="s">
        <v>359</v>
      </c>
      <c r="H41" s="3172" t="s">
        <v>359</v>
      </c>
      <c r="I41" s="3172" t="s">
        <v>359</v>
      </c>
      <c r="J41" s="3172" t="s">
        <v>359</v>
      </c>
      <c r="K41" s="3172" t="s">
        <v>359</v>
      </c>
      <c r="L41" s="3172" t="s">
        <v>359</v>
      </c>
      <c r="M41" s="3819" t="s">
        <v>359</v>
      </c>
    </row>
    <row r="42" spans="1:14" ht="15.75">
      <c r="A42" s="5230"/>
      <c r="B42" s="5131"/>
      <c r="C42" s="3971"/>
      <c r="D42" s="5246"/>
      <c r="E42" s="5247"/>
      <c r="F42" s="5238">
        <v>10176</v>
      </c>
      <c r="G42" s="5238"/>
      <c r="H42" s="3172"/>
      <c r="I42" s="3172"/>
      <c r="J42" s="3172"/>
      <c r="K42" s="3172"/>
      <c r="L42" s="3172"/>
      <c r="M42" s="3819" t="s">
        <v>359</v>
      </c>
    </row>
    <row r="43" spans="1:14" ht="15.75">
      <c r="A43" s="5230"/>
      <c r="B43" s="5131"/>
      <c r="C43" s="3972"/>
      <c r="D43" s="3973"/>
      <c r="E43" s="3974"/>
      <c r="F43" s="3973"/>
      <c r="G43" s="3974"/>
      <c r="H43" s="3973"/>
      <c r="I43" s="3974"/>
      <c r="J43" s="3973"/>
      <c r="K43" s="3974"/>
      <c r="L43" s="3973"/>
      <c r="M43" s="3975"/>
    </row>
    <row r="44" spans="1:14" ht="47.25">
      <c r="A44" s="5230"/>
      <c r="B44" s="5146" t="s">
        <v>2385</v>
      </c>
      <c r="C44" s="1556"/>
      <c r="D44" s="1557"/>
      <c r="E44" s="1557"/>
      <c r="F44" s="1557"/>
      <c r="G44" s="1557"/>
      <c r="H44" s="1557"/>
      <c r="I44" s="1557"/>
      <c r="J44" s="1557"/>
      <c r="K44" s="1557"/>
      <c r="L44" s="1443"/>
      <c r="M44" s="3232"/>
    </row>
    <row r="45" spans="1:14" ht="15.75">
      <c r="A45" s="5230"/>
      <c r="B45" s="5146"/>
      <c r="C45" s="1463"/>
      <c r="D45" s="1550" t="s">
        <v>93</v>
      </c>
      <c r="E45" s="1549" t="s">
        <v>95</v>
      </c>
      <c r="F45" s="5120" t="s">
        <v>2386</v>
      </c>
      <c r="G45" s="5121"/>
      <c r="H45" s="5121"/>
      <c r="I45" s="5121"/>
      <c r="J45" s="5121"/>
      <c r="K45" s="133" t="s">
        <v>2387</v>
      </c>
      <c r="L45" s="5051"/>
      <c r="M45" s="5051"/>
    </row>
    <row r="46" spans="1:14" ht="15.75">
      <c r="A46" s="5230"/>
      <c r="B46" s="5146"/>
      <c r="C46" s="1463"/>
      <c r="D46" s="1385"/>
      <c r="E46" s="1553" t="s">
        <v>2441</v>
      </c>
      <c r="F46" s="5120"/>
      <c r="G46" s="5121"/>
      <c r="H46" s="5121"/>
      <c r="I46" s="5121"/>
      <c r="J46" s="5121"/>
      <c r="K46" s="1443"/>
      <c r="L46" s="5051"/>
      <c r="M46" s="5051"/>
    </row>
    <row r="47" spans="1:14" ht="15.75">
      <c r="A47" s="5230"/>
      <c r="B47" s="5146"/>
      <c r="C47" s="1465"/>
      <c r="D47" s="1466"/>
      <c r="E47" s="1466"/>
      <c r="F47" s="1466"/>
      <c r="G47" s="1466"/>
      <c r="H47" s="1466"/>
      <c r="I47" s="1466"/>
      <c r="J47" s="1466"/>
      <c r="K47" s="1466"/>
      <c r="L47" s="1443"/>
      <c r="M47" s="3232"/>
    </row>
    <row r="48" spans="1:14" ht="409.5">
      <c r="A48" s="5230"/>
      <c r="B48" s="2467" t="s">
        <v>2388</v>
      </c>
      <c r="C48" s="5261" t="s">
        <v>3031</v>
      </c>
      <c r="D48" s="5240"/>
      <c r="E48" s="5240"/>
      <c r="F48" s="5240"/>
      <c r="G48" s="5240"/>
      <c r="H48" s="5240"/>
      <c r="I48" s="5240"/>
      <c r="J48" s="5240"/>
      <c r="K48" s="5240"/>
      <c r="L48" s="5240"/>
      <c r="M48" s="5241"/>
      <c r="N48" s="946"/>
    </row>
    <row r="49" spans="1:14" ht="47.25">
      <c r="A49" s="5230"/>
      <c r="B49" s="2154" t="s">
        <v>2390</v>
      </c>
      <c r="C49" s="3239" t="s">
        <v>3021</v>
      </c>
      <c r="D49" s="1612"/>
      <c r="E49" s="1612"/>
      <c r="F49" s="1612"/>
      <c r="G49" s="1612"/>
      <c r="H49" s="1613" t="s">
        <v>359</v>
      </c>
      <c r="I49" s="1613" t="s">
        <v>359</v>
      </c>
      <c r="J49" s="1613" t="s">
        <v>359</v>
      </c>
      <c r="K49" s="1613" t="s">
        <v>359</v>
      </c>
      <c r="L49" s="1613" t="s">
        <v>359</v>
      </c>
      <c r="M49" s="3240" t="s">
        <v>359</v>
      </c>
    </row>
    <row r="50" spans="1:14" ht="31.5">
      <c r="A50" s="5230"/>
      <c r="B50" s="2154" t="s">
        <v>2392</v>
      </c>
      <c r="C50" s="3163">
        <v>30</v>
      </c>
      <c r="D50" s="1431" t="s">
        <v>359</v>
      </c>
      <c r="E50" s="1431" t="s">
        <v>359</v>
      </c>
      <c r="F50" s="1431" t="s">
        <v>359</v>
      </c>
      <c r="G50" s="1431" t="s">
        <v>359</v>
      </c>
      <c r="H50" s="1431" t="s">
        <v>359</v>
      </c>
      <c r="I50" s="1431" t="s">
        <v>359</v>
      </c>
      <c r="J50" s="1431" t="s">
        <v>359</v>
      </c>
      <c r="K50" s="1431" t="s">
        <v>359</v>
      </c>
      <c r="L50" s="1431" t="s">
        <v>359</v>
      </c>
      <c r="M50" s="3162" t="s">
        <v>359</v>
      </c>
    </row>
    <row r="51" spans="1:14" ht="31.5">
      <c r="A51" s="5230"/>
      <c r="B51" s="2154" t="s">
        <v>2393</v>
      </c>
      <c r="C51" s="3163" t="s">
        <v>437</v>
      </c>
      <c r="D51" s="1431" t="s">
        <v>359</v>
      </c>
      <c r="E51" s="1431" t="s">
        <v>359</v>
      </c>
      <c r="F51" s="1431" t="s">
        <v>359</v>
      </c>
      <c r="G51" s="1431" t="s">
        <v>359</v>
      </c>
      <c r="H51" s="1431" t="s">
        <v>359</v>
      </c>
      <c r="I51" s="1431" t="s">
        <v>359</v>
      </c>
      <c r="J51" s="1431" t="s">
        <v>359</v>
      </c>
      <c r="K51" s="1431" t="s">
        <v>359</v>
      </c>
      <c r="L51" s="1431" t="s">
        <v>359</v>
      </c>
      <c r="M51" s="3162" t="s">
        <v>359</v>
      </c>
    </row>
    <row r="52" spans="1:14" ht="63">
      <c r="A52" s="5123" t="s">
        <v>2394</v>
      </c>
      <c r="B52" s="2154" t="s">
        <v>2395</v>
      </c>
      <c r="C52" s="5035" t="s">
        <v>646</v>
      </c>
      <c r="D52" s="5030"/>
      <c r="E52" s="5030"/>
      <c r="F52" s="5030"/>
      <c r="G52" s="5030"/>
      <c r="H52" s="5030"/>
      <c r="I52" s="5030"/>
      <c r="J52" s="5030"/>
      <c r="K52" s="5030"/>
      <c r="L52" s="5030"/>
      <c r="M52" s="5037"/>
      <c r="N52" s="5252"/>
    </row>
    <row r="53" spans="1:14" ht="31.5">
      <c r="A53" s="5123"/>
      <c r="B53" s="2154" t="s">
        <v>2396</v>
      </c>
      <c r="C53" s="5035" t="s">
        <v>2490</v>
      </c>
      <c r="D53" s="5030"/>
      <c r="E53" s="5030"/>
      <c r="F53" s="5030"/>
      <c r="G53" s="5030"/>
      <c r="H53" s="5030"/>
      <c r="I53" s="5030"/>
      <c r="J53" s="5030"/>
      <c r="K53" s="5030"/>
      <c r="L53" s="5030"/>
      <c r="M53" s="5037"/>
      <c r="N53" s="5252"/>
    </row>
    <row r="54" spans="1:14" ht="78.75">
      <c r="A54" s="5123"/>
      <c r="B54" s="2154" t="s">
        <v>2398</v>
      </c>
      <c r="C54" s="5059" t="s">
        <v>289</v>
      </c>
      <c r="D54" s="5002"/>
      <c r="E54" s="5002"/>
      <c r="F54" s="5002"/>
      <c r="G54" s="5002"/>
      <c r="H54" s="5002"/>
      <c r="I54" s="5002"/>
      <c r="J54" s="5002"/>
      <c r="K54" s="5002"/>
      <c r="L54" s="5002"/>
      <c r="M54" s="5060"/>
      <c r="N54" s="5252"/>
    </row>
    <row r="55" spans="1:14" ht="31.5">
      <c r="A55" s="5123"/>
      <c r="B55" s="2154" t="s">
        <v>2399</v>
      </c>
      <c r="C55" s="5035" t="s">
        <v>2491</v>
      </c>
      <c r="D55" s="5030"/>
      <c r="E55" s="5030"/>
      <c r="F55" s="5030"/>
      <c r="G55" s="5030"/>
      <c r="H55" s="5030"/>
      <c r="I55" s="5030"/>
      <c r="J55" s="5030"/>
      <c r="K55" s="5030"/>
      <c r="L55" s="5030"/>
      <c r="M55" s="5037"/>
      <c r="N55" s="5252"/>
    </row>
    <row r="56" spans="1:14" ht="47.25">
      <c r="A56" s="5123"/>
      <c r="B56" s="2154" t="s">
        <v>2400</v>
      </c>
      <c r="C56" s="5253" t="s">
        <v>647</v>
      </c>
      <c r="D56" s="5254"/>
      <c r="E56" s="5254"/>
      <c r="F56" s="5254"/>
      <c r="G56" s="5254"/>
      <c r="H56" s="5254"/>
      <c r="I56" s="5254"/>
      <c r="J56" s="5254"/>
      <c r="K56" s="5254"/>
      <c r="L56" s="5254"/>
      <c r="M56" s="5255"/>
      <c r="N56" s="5252"/>
    </row>
    <row r="57" spans="1:14" ht="15.75">
      <c r="A57" s="5123"/>
      <c r="B57" s="2154" t="s">
        <v>2401</v>
      </c>
      <c r="C57" s="5035">
        <v>3245995558</v>
      </c>
      <c r="D57" s="5030"/>
      <c r="E57" s="5030"/>
      <c r="F57" s="5030"/>
      <c r="G57" s="5030"/>
      <c r="H57" s="5030"/>
      <c r="I57" s="5030"/>
      <c r="J57" s="5030"/>
      <c r="K57" s="5030"/>
      <c r="L57" s="5030"/>
      <c r="M57" s="5037"/>
      <c r="N57" s="5252"/>
    </row>
    <row r="58" spans="1:14" ht="141.75">
      <c r="A58" s="5122" t="s">
        <v>2402</v>
      </c>
      <c r="B58" s="2160" t="s">
        <v>2403</v>
      </c>
      <c r="C58" s="5001" t="s">
        <v>1132</v>
      </c>
      <c r="D58" s="4998"/>
      <c r="E58" s="4998"/>
      <c r="F58" s="4998"/>
      <c r="G58" s="4998"/>
      <c r="H58" s="4998"/>
      <c r="I58" s="4998"/>
      <c r="J58" s="4998"/>
      <c r="K58" s="4998"/>
      <c r="L58" s="4998"/>
      <c r="M58" s="5004"/>
    </row>
    <row r="59" spans="1:14" ht="47.25">
      <c r="A59" s="5122"/>
      <c r="B59" s="2160" t="s">
        <v>2404</v>
      </c>
      <c r="C59" s="5001" t="s">
        <v>2405</v>
      </c>
      <c r="D59" s="4998"/>
      <c r="E59" s="4998"/>
      <c r="F59" s="4998"/>
      <c r="G59" s="4998"/>
      <c r="H59" s="4998"/>
      <c r="I59" s="4998"/>
      <c r="J59" s="4998"/>
      <c r="K59" s="4998"/>
      <c r="L59" s="4998"/>
      <c r="M59" s="5004"/>
    </row>
    <row r="60" spans="1:14" ht="78.75">
      <c r="A60" s="5122"/>
      <c r="B60" s="2160" t="s">
        <v>244</v>
      </c>
      <c r="C60" s="5059" t="s">
        <v>289</v>
      </c>
      <c r="D60" s="5002"/>
      <c r="E60" s="5002"/>
      <c r="F60" s="5002"/>
      <c r="G60" s="5002"/>
      <c r="H60" s="5002"/>
      <c r="I60" s="5002"/>
      <c r="J60" s="5002"/>
      <c r="K60" s="5002"/>
      <c r="L60" s="5002"/>
      <c r="M60" s="5060"/>
    </row>
    <row r="61" spans="1:14" ht="252">
      <c r="A61" s="2466" t="s">
        <v>2406</v>
      </c>
      <c r="B61" s="2161"/>
      <c r="C61" s="5250" t="s">
        <v>3032</v>
      </c>
      <c r="D61" s="5251"/>
      <c r="E61" s="5251"/>
      <c r="F61" s="5251"/>
      <c r="G61" s="5251"/>
      <c r="H61" s="5251"/>
      <c r="I61" s="5251"/>
      <c r="J61" s="5251"/>
      <c r="K61" s="5251"/>
      <c r="L61" s="5251"/>
      <c r="M61" s="5053"/>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workbookViewId="0"/>
  </sheetViews>
  <sheetFormatPr baseColWidth="10" defaultRowHeight="15"/>
  <sheetData>
    <row r="1" spans="1:13" ht="15.75">
      <c r="A1" s="1691" t="s">
        <v>359</v>
      </c>
      <c r="B1" s="5302" t="s">
        <v>3033</v>
      </c>
      <c r="C1" s="5302"/>
      <c r="D1" s="5302"/>
      <c r="E1" s="5302"/>
      <c r="F1" s="5302"/>
      <c r="G1" s="5302"/>
      <c r="H1" s="5302"/>
      <c r="I1" s="5302"/>
      <c r="J1" s="5302"/>
      <c r="K1" s="5302"/>
      <c r="L1" s="5302"/>
      <c r="M1" s="5303"/>
    </row>
    <row r="2" spans="1:13" ht="31.5">
      <c r="A2" s="5291" t="s">
        <v>2329</v>
      </c>
      <c r="B2" s="2408" t="s">
        <v>2330</v>
      </c>
      <c r="C2" s="5300" t="s">
        <v>1576</v>
      </c>
      <c r="D2" s="5300"/>
      <c r="E2" s="5300"/>
      <c r="F2" s="5300"/>
      <c r="G2" s="5300"/>
      <c r="H2" s="5300"/>
      <c r="I2" s="5300"/>
      <c r="J2" s="5300"/>
      <c r="K2" s="5300"/>
      <c r="L2" s="5300"/>
      <c r="M2" s="5301"/>
    </row>
    <row r="3" spans="1:13" ht="409.5">
      <c r="A3" s="5292"/>
      <c r="B3" s="2545" t="s">
        <v>2643</v>
      </c>
      <c r="C3" s="5274" t="s">
        <v>3034</v>
      </c>
      <c r="D3" s="5274"/>
      <c r="E3" s="5274"/>
      <c r="F3" s="5274"/>
      <c r="G3" s="5274"/>
      <c r="H3" s="5274"/>
      <c r="I3" s="5274"/>
      <c r="J3" s="5274"/>
      <c r="K3" s="5274"/>
      <c r="L3" s="5274"/>
      <c r="M3" s="5275"/>
    </row>
    <row r="4" spans="1:13" ht="157.5">
      <c r="A4" s="5292"/>
      <c r="B4" s="2413" t="s">
        <v>240</v>
      </c>
      <c r="C4" s="2811" t="s">
        <v>2418</v>
      </c>
      <c r="D4" s="1619"/>
      <c r="E4" s="1620"/>
      <c r="F4" s="2542" t="s">
        <v>3017</v>
      </c>
      <c r="G4" s="1621"/>
      <c r="H4" s="4243">
        <v>349</v>
      </c>
      <c r="I4" s="5274" t="s">
        <v>3035</v>
      </c>
      <c r="J4" s="5274"/>
      <c r="K4" s="5274"/>
      <c r="L4" s="5274"/>
      <c r="M4" s="5275"/>
    </row>
    <row r="5" spans="1:13" ht="126">
      <c r="A5" s="5292"/>
      <c r="B5" s="2413" t="s">
        <v>2333</v>
      </c>
      <c r="C5" s="5299" t="s">
        <v>3036</v>
      </c>
      <c r="D5" s="5227"/>
      <c r="E5" s="5227"/>
      <c r="F5" s="5227"/>
      <c r="G5" s="5227"/>
      <c r="H5" s="5227"/>
      <c r="I5" s="5227"/>
      <c r="J5" s="5227"/>
      <c r="K5" s="5227"/>
      <c r="L5" s="5227"/>
      <c r="M5" s="5228"/>
    </row>
    <row r="6" spans="1:13" ht="78.75">
      <c r="A6" s="5292"/>
      <c r="B6" s="2413" t="s">
        <v>2334</v>
      </c>
      <c r="C6" s="1444">
        <v>48</v>
      </c>
      <c r="D6" s="5020" t="s">
        <v>2421</v>
      </c>
      <c r="E6" s="5020"/>
      <c r="F6" s="5020"/>
      <c r="G6" s="5020"/>
      <c r="H6" s="5020"/>
      <c r="I6" s="5020"/>
      <c r="J6" s="5020"/>
      <c r="K6" s="5020"/>
      <c r="L6" s="5020"/>
      <c r="M6" s="5021"/>
    </row>
    <row r="7" spans="1:13" ht="47.25">
      <c r="A7" s="5292"/>
      <c r="B7" s="2413" t="s">
        <v>2335</v>
      </c>
      <c r="C7" s="5293" t="s">
        <v>13</v>
      </c>
      <c r="D7" s="5293"/>
      <c r="E7" s="3176" t="s">
        <v>359</v>
      </c>
      <c r="F7" s="3176" t="s">
        <v>359</v>
      </c>
      <c r="G7" s="1799" t="s">
        <v>359</v>
      </c>
      <c r="H7" s="2547" t="s">
        <v>244</v>
      </c>
      <c r="I7" s="5294" t="s">
        <v>21</v>
      </c>
      <c r="J7" s="5293"/>
      <c r="K7" s="5293"/>
      <c r="L7" s="5293"/>
      <c r="M7" s="5295"/>
    </row>
    <row r="8" spans="1:13" ht="94.5">
      <c r="A8" s="5292"/>
      <c r="B8" s="5296" t="s">
        <v>2336</v>
      </c>
      <c r="C8" s="3176" t="s">
        <v>359</v>
      </c>
      <c r="D8" s="3176" t="s">
        <v>359</v>
      </c>
      <c r="E8" s="1800" t="s">
        <v>359</v>
      </c>
      <c r="F8" s="1800" t="s">
        <v>359</v>
      </c>
      <c r="G8" s="1800" t="s">
        <v>359</v>
      </c>
      <c r="H8" s="1800" t="s">
        <v>359</v>
      </c>
      <c r="I8" s="1800" t="s">
        <v>359</v>
      </c>
      <c r="J8" s="1800" t="s">
        <v>359</v>
      </c>
      <c r="K8" s="1800" t="s">
        <v>359</v>
      </c>
      <c r="L8" s="1800" t="s">
        <v>359</v>
      </c>
      <c r="M8" s="1854" t="s">
        <v>359</v>
      </c>
    </row>
    <row r="9" spans="1:13" ht="15.75">
      <c r="A9" s="5292"/>
      <c r="B9" s="5296"/>
      <c r="C9" s="5298"/>
      <c r="D9" s="5298"/>
      <c r="E9" s="3176" t="s">
        <v>359</v>
      </c>
      <c r="F9" s="5298" t="s">
        <v>359</v>
      </c>
      <c r="G9" s="5298"/>
      <c r="H9" s="3176" t="s">
        <v>359</v>
      </c>
      <c r="I9" s="5298" t="s">
        <v>359</v>
      </c>
      <c r="J9" s="5298"/>
      <c r="K9" s="3176" t="s">
        <v>359</v>
      </c>
      <c r="L9" s="3176" t="s">
        <v>359</v>
      </c>
      <c r="M9" s="1855" t="s">
        <v>359</v>
      </c>
    </row>
    <row r="10" spans="1:13" ht="15.75">
      <c r="A10" s="5292"/>
      <c r="B10" s="5297"/>
      <c r="C10" s="5298" t="s">
        <v>2337</v>
      </c>
      <c r="D10" s="5298"/>
      <c r="E10" s="1797" t="s">
        <v>359</v>
      </c>
      <c r="F10" s="5298" t="s">
        <v>2337</v>
      </c>
      <c r="G10" s="5298"/>
      <c r="H10" s="1797" t="s">
        <v>359</v>
      </c>
      <c r="I10" s="5298" t="s">
        <v>2337</v>
      </c>
      <c r="J10" s="5298"/>
      <c r="K10" s="1797" t="s">
        <v>359</v>
      </c>
      <c r="L10" s="1797" t="s">
        <v>359</v>
      </c>
      <c r="M10" s="1852" t="s">
        <v>359</v>
      </c>
    </row>
    <row r="11" spans="1:13" ht="409.5">
      <c r="A11" s="5292"/>
      <c r="B11" s="2413" t="s">
        <v>2338</v>
      </c>
      <c r="C11" s="5274" t="s">
        <v>3037</v>
      </c>
      <c r="D11" s="5274"/>
      <c r="E11" s="5274"/>
      <c r="F11" s="5274"/>
      <c r="G11" s="5274"/>
      <c r="H11" s="5274"/>
      <c r="I11" s="5274"/>
      <c r="J11" s="5274"/>
      <c r="K11" s="5274"/>
      <c r="L11" s="5274"/>
      <c r="M11" s="5275"/>
    </row>
    <row r="12" spans="1:13" ht="409.5">
      <c r="A12" s="5292"/>
      <c r="B12" s="2413" t="s">
        <v>2689</v>
      </c>
      <c r="C12" s="5274" t="s">
        <v>3038</v>
      </c>
      <c r="D12" s="5274"/>
      <c r="E12" s="5274"/>
      <c r="F12" s="5274"/>
      <c r="G12" s="5274"/>
      <c r="H12" s="5274"/>
      <c r="I12" s="5274"/>
      <c r="J12" s="5274"/>
      <c r="K12" s="5274"/>
      <c r="L12" s="5274"/>
      <c r="M12" s="5275"/>
    </row>
    <row r="13" spans="1:13" ht="141.75">
      <c r="A13" s="5292"/>
      <c r="B13" s="2413" t="s">
        <v>2649</v>
      </c>
      <c r="C13" s="5274" t="s">
        <v>3039</v>
      </c>
      <c r="D13" s="5274"/>
      <c r="E13" s="5274"/>
      <c r="F13" s="5274"/>
      <c r="G13" s="5274"/>
      <c r="H13" s="5274"/>
      <c r="I13" s="5274"/>
      <c r="J13" s="5274"/>
      <c r="K13" s="5274"/>
      <c r="L13" s="5274"/>
      <c r="M13" s="5275"/>
    </row>
    <row r="14" spans="1:13" ht="409.5">
      <c r="A14" s="5292"/>
      <c r="B14" s="2412" t="s">
        <v>2651</v>
      </c>
      <c r="C14" s="5020" t="s">
        <v>1568</v>
      </c>
      <c r="D14" s="5237"/>
      <c r="E14" s="1618" t="s">
        <v>108</v>
      </c>
      <c r="F14" s="5274" t="s">
        <v>1569</v>
      </c>
      <c r="G14" s="5274"/>
      <c r="H14" s="5274"/>
      <c r="I14" s="5274"/>
      <c r="J14" s="5274"/>
      <c r="K14" s="5274"/>
      <c r="L14" s="5274"/>
      <c r="M14" s="5275"/>
    </row>
    <row r="15" spans="1:13" ht="15.75">
      <c r="A15" s="5278" t="s">
        <v>2340</v>
      </c>
      <c r="B15" s="2546" t="s">
        <v>230</v>
      </c>
      <c r="C15" s="5274" t="s">
        <v>11</v>
      </c>
      <c r="D15" s="5274"/>
      <c r="E15" s="5274"/>
      <c r="F15" s="5274"/>
      <c r="G15" s="5274"/>
      <c r="H15" s="5274"/>
      <c r="I15" s="5274"/>
      <c r="J15" s="5274"/>
      <c r="K15" s="5274"/>
      <c r="L15" s="5274"/>
      <c r="M15" s="5275"/>
    </row>
    <row r="16" spans="1:13" ht="173.25">
      <c r="A16" s="5010"/>
      <c r="B16" s="2064" t="s">
        <v>2652</v>
      </c>
      <c r="C16" s="5274" t="s">
        <v>2040</v>
      </c>
      <c r="D16" s="5274"/>
      <c r="E16" s="5274"/>
      <c r="F16" s="5274"/>
      <c r="G16" s="5274"/>
      <c r="H16" s="5274"/>
      <c r="I16" s="5274"/>
      <c r="J16" s="5274"/>
      <c r="K16" s="5274"/>
      <c r="L16" s="5274"/>
      <c r="M16" s="5275"/>
    </row>
    <row r="17" spans="1:13" ht="31.5">
      <c r="A17" s="5010"/>
      <c r="B17" s="5011" t="s">
        <v>2341</v>
      </c>
      <c r="C17" s="3176" t="s">
        <v>359</v>
      </c>
      <c r="D17" s="2461" t="s">
        <v>359</v>
      </c>
      <c r="E17" s="2461" t="s">
        <v>359</v>
      </c>
      <c r="F17" s="2461" t="s">
        <v>359</v>
      </c>
      <c r="G17" s="2461" t="s">
        <v>359</v>
      </c>
      <c r="H17" s="2461" t="s">
        <v>359</v>
      </c>
      <c r="I17" s="2461" t="s">
        <v>359</v>
      </c>
      <c r="J17" s="2461" t="s">
        <v>359</v>
      </c>
      <c r="K17" s="2461" t="s">
        <v>359</v>
      </c>
      <c r="L17" s="2461" t="s">
        <v>359</v>
      </c>
      <c r="M17" s="1856" t="s">
        <v>359</v>
      </c>
    </row>
    <row r="18" spans="1:13" ht="15.75">
      <c r="A18" s="5010"/>
      <c r="B18" s="5011"/>
      <c r="C18" s="3176" t="s">
        <v>359</v>
      </c>
      <c r="D18" s="1798" t="s">
        <v>359</v>
      </c>
      <c r="E18" s="2461" t="s">
        <v>359</v>
      </c>
      <c r="F18" s="1798" t="s">
        <v>359</v>
      </c>
      <c r="G18" s="2461" t="s">
        <v>359</v>
      </c>
      <c r="H18" s="1798" t="s">
        <v>359</v>
      </c>
      <c r="I18" s="2461" t="s">
        <v>359</v>
      </c>
      <c r="J18" s="1798" t="s">
        <v>359</v>
      </c>
      <c r="K18" s="2461" t="s">
        <v>359</v>
      </c>
      <c r="L18" s="2461" t="s">
        <v>359</v>
      </c>
      <c r="M18" s="1856" t="s">
        <v>359</v>
      </c>
    </row>
    <row r="19" spans="1:13" ht="15.75">
      <c r="A19" s="5010"/>
      <c r="B19" s="5011"/>
      <c r="C19" s="2461" t="s">
        <v>2342</v>
      </c>
      <c r="D19" s="1801" t="s">
        <v>359</v>
      </c>
      <c r="E19" s="2461" t="s">
        <v>2343</v>
      </c>
      <c r="F19" s="1801" t="s">
        <v>359</v>
      </c>
      <c r="G19" s="2461" t="s">
        <v>2344</v>
      </c>
      <c r="H19" s="1801" t="s">
        <v>359</v>
      </c>
      <c r="I19" s="2461" t="s">
        <v>2345</v>
      </c>
      <c r="J19" s="1801" t="s">
        <v>359</v>
      </c>
      <c r="K19" s="2461" t="s">
        <v>359</v>
      </c>
      <c r="L19" s="2461" t="s">
        <v>359</v>
      </c>
      <c r="M19" s="1856" t="s">
        <v>359</v>
      </c>
    </row>
    <row r="20" spans="1:13" ht="15.75">
      <c r="A20" s="5010"/>
      <c r="B20" s="5011"/>
      <c r="C20" s="2461" t="s">
        <v>2346</v>
      </c>
      <c r="D20" s="1801" t="s">
        <v>359</v>
      </c>
      <c r="E20" s="2461" t="s">
        <v>2347</v>
      </c>
      <c r="F20" s="1801" t="s">
        <v>359</v>
      </c>
      <c r="G20" s="2461" t="s">
        <v>2348</v>
      </c>
      <c r="H20" s="1801" t="s">
        <v>359</v>
      </c>
      <c r="I20" s="2461" t="s">
        <v>359</v>
      </c>
      <c r="J20" s="2461" t="s">
        <v>359</v>
      </c>
      <c r="K20" s="2461" t="s">
        <v>359</v>
      </c>
      <c r="L20" s="2461" t="s">
        <v>359</v>
      </c>
      <c r="M20" s="1856" t="s">
        <v>359</v>
      </c>
    </row>
    <row r="21" spans="1:13" ht="15.75">
      <c r="A21" s="5010"/>
      <c r="B21" s="5011"/>
      <c r="C21" s="2461" t="s">
        <v>2349</v>
      </c>
      <c r="D21" s="1801" t="s">
        <v>359</v>
      </c>
      <c r="E21" s="2461" t="s">
        <v>2350</v>
      </c>
      <c r="F21" s="1801" t="s">
        <v>359</v>
      </c>
      <c r="G21" s="2461" t="s">
        <v>359</v>
      </c>
      <c r="H21" s="2461" t="s">
        <v>359</v>
      </c>
      <c r="I21" s="2461" t="s">
        <v>359</v>
      </c>
      <c r="J21" s="2461" t="s">
        <v>359</v>
      </c>
      <c r="K21" s="2461" t="s">
        <v>359</v>
      </c>
      <c r="L21" s="2461" t="s">
        <v>359</v>
      </c>
      <c r="M21" s="1856" t="s">
        <v>359</v>
      </c>
    </row>
    <row r="22" spans="1:13" ht="15.75">
      <c r="A22" s="5010"/>
      <c r="B22" s="5011"/>
      <c r="C22" s="2461" t="s">
        <v>105</v>
      </c>
      <c r="D22" s="1801" t="s">
        <v>2441</v>
      </c>
      <c r="E22" s="2461" t="s">
        <v>2352</v>
      </c>
      <c r="F22" s="1797" t="s">
        <v>2353</v>
      </c>
      <c r="G22" s="1797" t="s">
        <v>359</v>
      </c>
      <c r="H22" s="1797" t="s">
        <v>359</v>
      </c>
      <c r="I22" s="1797" t="s">
        <v>359</v>
      </c>
      <c r="J22" s="1797" t="s">
        <v>359</v>
      </c>
      <c r="K22" s="1797" t="s">
        <v>359</v>
      </c>
      <c r="L22" s="1797" t="s">
        <v>359</v>
      </c>
      <c r="M22" s="1852" t="s">
        <v>359</v>
      </c>
    </row>
    <row r="23" spans="1:13" ht="15.75">
      <c r="A23" s="5010"/>
      <c r="B23" s="5012"/>
      <c r="C23" s="1798" t="s">
        <v>359</v>
      </c>
      <c r="D23" s="1798" t="s">
        <v>359</v>
      </c>
      <c r="E23" s="1798" t="s">
        <v>359</v>
      </c>
      <c r="F23" s="1798" t="s">
        <v>359</v>
      </c>
      <c r="G23" s="1798" t="s">
        <v>359</v>
      </c>
      <c r="H23" s="1798" t="s">
        <v>359</v>
      </c>
      <c r="I23" s="1798" t="s">
        <v>359</v>
      </c>
      <c r="J23" s="1798" t="s">
        <v>359</v>
      </c>
      <c r="K23" s="1798" t="s">
        <v>359</v>
      </c>
      <c r="L23" s="1798" t="s">
        <v>359</v>
      </c>
      <c r="M23" s="1853" t="s">
        <v>359</v>
      </c>
    </row>
    <row r="24" spans="1:13" ht="47.25">
      <c r="A24" s="5010"/>
      <c r="B24" s="5011" t="s">
        <v>2354</v>
      </c>
      <c r="C24" s="2461" t="s">
        <v>359</v>
      </c>
      <c r="D24" s="2461" t="s">
        <v>359</v>
      </c>
      <c r="E24" s="2461" t="s">
        <v>359</v>
      </c>
      <c r="F24" s="2461" t="s">
        <v>359</v>
      </c>
      <c r="G24" s="2461" t="s">
        <v>359</v>
      </c>
      <c r="H24" s="2461" t="s">
        <v>359</v>
      </c>
      <c r="I24" s="2461" t="s">
        <v>359</v>
      </c>
      <c r="J24" s="2461" t="s">
        <v>359</v>
      </c>
      <c r="K24" s="2461" t="s">
        <v>359</v>
      </c>
      <c r="L24" s="3176" t="s">
        <v>359</v>
      </c>
      <c r="M24" s="1855" t="s">
        <v>359</v>
      </c>
    </row>
    <row r="25" spans="1:13" ht="15.75">
      <c r="A25" s="5010"/>
      <c r="B25" s="5011"/>
      <c r="C25" s="2461" t="s">
        <v>2355</v>
      </c>
      <c r="D25" s="1802" t="s">
        <v>359</v>
      </c>
      <c r="E25" s="2461" t="s">
        <v>359</v>
      </c>
      <c r="F25" s="2461" t="s">
        <v>2356</v>
      </c>
      <c r="G25" s="1802" t="s">
        <v>359</v>
      </c>
      <c r="H25" s="2461" t="s">
        <v>359</v>
      </c>
      <c r="I25" s="2461" t="s">
        <v>2357</v>
      </c>
      <c r="J25" s="1802" t="s">
        <v>2351</v>
      </c>
      <c r="K25" s="2461" t="s">
        <v>359</v>
      </c>
      <c r="L25" s="3176" t="s">
        <v>359</v>
      </c>
      <c r="M25" s="1855" t="s">
        <v>359</v>
      </c>
    </row>
    <row r="26" spans="1:13" ht="15.75">
      <c r="A26" s="5010"/>
      <c r="B26" s="5011"/>
      <c r="C26" s="2461" t="s">
        <v>2358</v>
      </c>
      <c r="D26" s="1803" t="s">
        <v>359</v>
      </c>
      <c r="E26" s="3176" t="s">
        <v>359</v>
      </c>
      <c r="F26" s="2461" t="s">
        <v>2359</v>
      </c>
      <c r="G26" s="1801" t="s">
        <v>359</v>
      </c>
      <c r="H26" s="3176" t="s">
        <v>359</v>
      </c>
      <c r="I26" s="3176" t="s">
        <v>359</v>
      </c>
      <c r="J26" s="3176" t="s">
        <v>359</v>
      </c>
      <c r="K26" s="3176" t="s">
        <v>359</v>
      </c>
      <c r="L26" s="3176" t="s">
        <v>359</v>
      </c>
      <c r="M26" s="1855" t="s">
        <v>359</v>
      </c>
    </row>
    <row r="27" spans="1:13" ht="15.75">
      <c r="A27" s="5010"/>
      <c r="B27" s="5012"/>
      <c r="C27" s="1798" t="s">
        <v>359</v>
      </c>
      <c r="D27" s="1798" t="s">
        <v>359</v>
      </c>
      <c r="E27" s="1798" t="s">
        <v>359</v>
      </c>
      <c r="F27" s="1798" t="s">
        <v>359</v>
      </c>
      <c r="G27" s="1798" t="s">
        <v>359</v>
      </c>
      <c r="H27" s="1798" t="s">
        <v>359</v>
      </c>
      <c r="I27" s="1798" t="s">
        <v>359</v>
      </c>
      <c r="J27" s="1798" t="s">
        <v>359</v>
      </c>
      <c r="K27" s="1798" t="s">
        <v>359</v>
      </c>
      <c r="L27" s="1797" t="s">
        <v>359</v>
      </c>
      <c r="M27" s="1852" t="s">
        <v>359</v>
      </c>
    </row>
    <row r="28" spans="1:13" ht="31.5">
      <c r="A28" s="5010"/>
      <c r="B28" s="5016" t="s">
        <v>2360</v>
      </c>
      <c r="C28" s="2461" t="s">
        <v>359</v>
      </c>
      <c r="D28" s="2461" t="s">
        <v>359</v>
      </c>
      <c r="E28" s="2461" t="s">
        <v>359</v>
      </c>
      <c r="F28" s="2461" t="s">
        <v>359</v>
      </c>
      <c r="G28" s="2461" t="s">
        <v>359</v>
      </c>
      <c r="H28" s="2461" t="s">
        <v>359</v>
      </c>
      <c r="I28" s="2461" t="s">
        <v>359</v>
      </c>
      <c r="J28" s="2461" t="s">
        <v>359</v>
      </c>
      <c r="K28" s="2461" t="s">
        <v>359</v>
      </c>
      <c r="L28" s="2461" t="s">
        <v>359</v>
      </c>
      <c r="M28" s="1856" t="s">
        <v>359</v>
      </c>
    </row>
    <row r="29" spans="1:13" ht="126">
      <c r="A29" s="5010"/>
      <c r="B29" s="5017"/>
      <c r="C29" s="1804" t="s">
        <v>2361</v>
      </c>
      <c r="D29" s="1805">
        <v>0.05</v>
      </c>
      <c r="E29" s="2461" t="s">
        <v>359</v>
      </c>
      <c r="F29" s="3176" t="s">
        <v>2362</v>
      </c>
      <c r="G29" s="1802">
        <v>2022</v>
      </c>
      <c r="H29" s="2461" t="s">
        <v>359</v>
      </c>
      <c r="I29" s="3176" t="s">
        <v>2363</v>
      </c>
      <c r="J29" s="5239" t="s">
        <v>3021</v>
      </c>
      <c r="K29" s="5020"/>
      <c r="L29" s="5055"/>
      <c r="M29" s="1856" t="s">
        <v>359</v>
      </c>
    </row>
    <row r="30" spans="1:13" ht="15.75">
      <c r="A30" s="5010"/>
      <c r="B30" s="5018"/>
      <c r="C30" s="1798" t="s">
        <v>359</v>
      </c>
      <c r="D30" s="1798" t="s">
        <v>359</v>
      </c>
      <c r="E30" s="1798" t="s">
        <v>359</v>
      </c>
      <c r="F30" s="1798" t="s">
        <v>359</v>
      </c>
      <c r="G30" s="1798" t="s">
        <v>359</v>
      </c>
      <c r="H30" s="1798" t="s">
        <v>359</v>
      </c>
      <c r="I30" s="1798" t="s">
        <v>359</v>
      </c>
      <c r="J30" s="1798" t="s">
        <v>359</v>
      </c>
      <c r="K30" s="1798" t="s">
        <v>359</v>
      </c>
      <c r="L30" s="1798" t="s">
        <v>359</v>
      </c>
      <c r="M30" s="1853" t="s">
        <v>359</v>
      </c>
    </row>
    <row r="31" spans="1:13" ht="31.5">
      <c r="A31" s="5010"/>
      <c r="B31" s="5011" t="s">
        <v>2364</v>
      </c>
      <c r="C31" s="3177" t="s">
        <v>359</v>
      </c>
      <c r="D31" s="3177" t="s">
        <v>359</v>
      </c>
      <c r="E31" s="3177" t="s">
        <v>359</v>
      </c>
      <c r="F31" s="3177" t="s">
        <v>359</v>
      </c>
      <c r="G31" s="3177" t="s">
        <v>359</v>
      </c>
      <c r="H31" s="3177" t="s">
        <v>359</v>
      </c>
      <c r="I31" s="3177" t="s">
        <v>359</v>
      </c>
      <c r="J31" s="3177" t="s">
        <v>359</v>
      </c>
      <c r="K31" s="3177" t="s">
        <v>359</v>
      </c>
      <c r="L31" s="3176" t="s">
        <v>359</v>
      </c>
      <c r="M31" s="1855" t="s">
        <v>359</v>
      </c>
    </row>
    <row r="32" spans="1:13" ht="15.75">
      <c r="A32" s="5010"/>
      <c r="B32" s="5011"/>
      <c r="C32" s="2461" t="s">
        <v>2365</v>
      </c>
      <c r="D32" s="4265">
        <v>2023</v>
      </c>
      <c r="E32" s="3177" t="s">
        <v>359</v>
      </c>
      <c r="F32" s="2461" t="s">
        <v>2366</v>
      </c>
      <c r="G32" s="1806">
        <v>2027</v>
      </c>
      <c r="H32" s="3177" t="s">
        <v>359</v>
      </c>
      <c r="I32" s="3176" t="s">
        <v>359</v>
      </c>
      <c r="J32" s="3177" t="s">
        <v>359</v>
      </c>
      <c r="K32" s="3177" t="s">
        <v>359</v>
      </c>
      <c r="L32" s="3176" t="s">
        <v>359</v>
      </c>
      <c r="M32" s="1855" t="s">
        <v>359</v>
      </c>
    </row>
    <row r="33" spans="1:13" ht="15.75">
      <c r="A33" s="5010"/>
      <c r="B33" s="5012"/>
      <c r="C33" s="1798" t="s">
        <v>359</v>
      </c>
      <c r="D33" s="1798" t="s">
        <v>359</v>
      </c>
      <c r="E33" s="1807" t="s">
        <v>359</v>
      </c>
      <c r="F33" s="1798" t="s">
        <v>359</v>
      </c>
      <c r="G33" s="1807" t="s">
        <v>359</v>
      </c>
      <c r="H33" s="1807" t="s">
        <v>359</v>
      </c>
      <c r="I33" s="1797" t="s">
        <v>359</v>
      </c>
      <c r="J33" s="1807" t="s">
        <v>359</v>
      </c>
      <c r="K33" s="1807" t="s">
        <v>359</v>
      </c>
      <c r="L33" s="1797" t="s">
        <v>359</v>
      </c>
      <c r="M33" s="1852" t="s">
        <v>359</v>
      </c>
    </row>
    <row r="34" spans="1:13" ht="15.75">
      <c r="A34" s="5010"/>
      <c r="B34" s="5011" t="s">
        <v>2367</v>
      </c>
      <c r="C34" s="3178" t="s">
        <v>359</v>
      </c>
      <c r="D34" s="3165" t="s">
        <v>359</v>
      </c>
      <c r="E34" s="3165" t="s">
        <v>359</v>
      </c>
      <c r="F34" s="3165" t="s">
        <v>359</v>
      </c>
      <c r="G34" s="3165" t="s">
        <v>359</v>
      </c>
      <c r="H34" s="3165" t="s">
        <v>359</v>
      </c>
      <c r="I34" s="3165" t="s">
        <v>359</v>
      </c>
      <c r="J34" s="3165" t="s">
        <v>359</v>
      </c>
      <c r="K34" s="3165" t="s">
        <v>359</v>
      </c>
      <c r="L34" s="3165" t="s">
        <v>359</v>
      </c>
      <c r="M34" s="3166" t="s">
        <v>359</v>
      </c>
    </row>
    <row r="35" spans="1:13" ht="15.75">
      <c r="A35" s="5010"/>
      <c r="B35" s="5011"/>
      <c r="C35" s="3178" t="s">
        <v>359</v>
      </c>
      <c r="D35" s="3167" t="s">
        <v>2368</v>
      </c>
      <c r="E35" s="3167">
        <v>2023</v>
      </c>
      <c r="F35" s="3167" t="s">
        <v>2369</v>
      </c>
      <c r="G35" s="3167">
        <v>2024</v>
      </c>
      <c r="H35" s="3167" t="s">
        <v>2370</v>
      </c>
      <c r="I35" s="3167">
        <v>2025</v>
      </c>
      <c r="J35" s="3167" t="s">
        <v>2371</v>
      </c>
      <c r="K35" s="3167">
        <v>2026</v>
      </c>
      <c r="L35" s="3167" t="s">
        <v>2372</v>
      </c>
      <c r="M35" s="3168">
        <v>2027</v>
      </c>
    </row>
    <row r="36" spans="1:13" ht="15.75">
      <c r="A36" s="5010"/>
      <c r="B36" s="5011"/>
      <c r="C36" s="3178" t="s">
        <v>359</v>
      </c>
      <c r="D36" s="5304">
        <v>0.05</v>
      </c>
      <c r="E36" s="5304"/>
      <c r="F36" s="5270">
        <v>0.1</v>
      </c>
      <c r="G36" s="5305"/>
      <c r="H36" s="5270">
        <v>0.2</v>
      </c>
      <c r="I36" s="5305"/>
      <c r="J36" s="5270">
        <v>0.4</v>
      </c>
      <c r="K36" s="5305">
        <v>0.4</v>
      </c>
      <c r="L36" s="5270">
        <v>1</v>
      </c>
      <c r="M36" s="5271"/>
    </row>
    <row r="37" spans="1:13" ht="15.75">
      <c r="A37" s="5010"/>
      <c r="B37" s="5011"/>
      <c r="C37" s="3178" t="s">
        <v>359</v>
      </c>
      <c r="D37" s="3169" t="s">
        <v>2373</v>
      </c>
      <c r="E37" s="3170">
        <v>2028</v>
      </c>
      <c r="F37" s="3169" t="s">
        <v>2374</v>
      </c>
      <c r="G37" s="3170">
        <v>2029</v>
      </c>
      <c r="H37" s="3169" t="s">
        <v>2375</v>
      </c>
      <c r="I37" s="3170">
        <v>2030</v>
      </c>
      <c r="J37" s="3169" t="s">
        <v>2376</v>
      </c>
      <c r="K37" s="3170">
        <v>2031</v>
      </c>
      <c r="L37" s="3169" t="s">
        <v>2377</v>
      </c>
      <c r="M37" s="3171">
        <v>2032</v>
      </c>
    </row>
    <row r="38" spans="1:13" ht="15.75">
      <c r="A38" s="5010"/>
      <c r="B38" s="5011"/>
      <c r="C38" s="3178" t="s">
        <v>359</v>
      </c>
      <c r="D38" s="5270"/>
      <c r="E38" s="5271"/>
      <c r="F38" s="5270"/>
      <c r="G38" s="5271"/>
      <c r="H38" s="5270"/>
      <c r="I38" s="5271"/>
      <c r="J38" s="5270"/>
      <c r="K38" s="5271"/>
      <c r="L38" s="5270"/>
      <c r="M38" s="5271"/>
    </row>
    <row r="39" spans="1:13" ht="15.75">
      <c r="A39" s="5010"/>
      <c r="B39" s="5011"/>
      <c r="C39" s="3178" t="s">
        <v>359</v>
      </c>
      <c r="D39" s="3169" t="s">
        <v>2378</v>
      </c>
      <c r="E39" s="3170">
        <v>2033</v>
      </c>
      <c r="F39" s="3169" t="s">
        <v>2379</v>
      </c>
      <c r="G39" s="3170">
        <v>2034</v>
      </c>
      <c r="H39" s="3169" t="s">
        <v>2380</v>
      </c>
      <c r="I39" s="3170">
        <v>2035</v>
      </c>
      <c r="J39" s="3169" t="s">
        <v>2381</v>
      </c>
      <c r="K39" s="3170">
        <v>2036</v>
      </c>
      <c r="L39" s="3169" t="s">
        <v>2382</v>
      </c>
      <c r="M39" s="3171">
        <v>2037</v>
      </c>
    </row>
    <row r="40" spans="1:13" ht="15.75">
      <c r="A40" s="5010"/>
      <c r="B40" s="5011"/>
      <c r="C40" s="3178" t="s">
        <v>359</v>
      </c>
      <c r="D40" s="5270"/>
      <c r="E40" s="5271"/>
      <c r="F40" s="5270"/>
      <c r="G40" s="5271"/>
      <c r="H40" s="5270"/>
      <c r="I40" s="5271"/>
      <c r="J40" s="5270"/>
      <c r="K40" s="5271"/>
      <c r="L40" s="5270"/>
      <c r="M40" s="5271"/>
    </row>
    <row r="41" spans="1:13" ht="15.75">
      <c r="A41" s="5010"/>
      <c r="B41" s="5011"/>
      <c r="C41" s="3178" t="s">
        <v>359</v>
      </c>
      <c r="D41" s="3169" t="s">
        <v>2383</v>
      </c>
      <c r="E41" s="3170">
        <v>2038</v>
      </c>
      <c r="F41" s="3169" t="s">
        <v>2384</v>
      </c>
      <c r="G41" s="3169" t="s">
        <v>359</v>
      </c>
      <c r="H41" s="3172" t="s">
        <v>359</v>
      </c>
      <c r="I41" s="3172" t="s">
        <v>359</v>
      </c>
      <c r="J41" s="3172" t="s">
        <v>359</v>
      </c>
      <c r="K41" s="3172" t="s">
        <v>359</v>
      </c>
      <c r="L41" s="3172" t="s">
        <v>359</v>
      </c>
      <c r="M41" s="3173" t="s">
        <v>359</v>
      </c>
    </row>
    <row r="42" spans="1:13" ht="15.75">
      <c r="A42" s="5010"/>
      <c r="B42" s="5011"/>
      <c r="C42" s="3178" t="s">
        <v>359</v>
      </c>
      <c r="D42" s="5270"/>
      <c r="E42" s="5271"/>
      <c r="F42" s="5270">
        <v>1</v>
      </c>
      <c r="G42" s="5271"/>
      <c r="H42" s="3172"/>
      <c r="I42" s="3172"/>
      <c r="J42" s="3172"/>
      <c r="K42" s="3172"/>
      <c r="L42" s="3172"/>
      <c r="M42" s="3173" t="s">
        <v>359</v>
      </c>
    </row>
    <row r="43" spans="1:13" ht="15.75">
      <c r="A43" s="5010"/>
      <c r="B43" s="5011"/>
      <c r="C43" s="3174" t="s">
        <v>359</v>
      </c>
      <c r="D43" s="3174" t="s">
        <v>359</v>
      </c>
      <c r="E43" s="3174" t="s">
        <v>359</v>
      </c>
      <c r="F43" s="3174" t="s">
        <v>359</v>
      </c>
      <c r="G43" s="3174" t="s">
        <v>359</v>
      </c>
      <c r="H43" s="3174" t="s">
        <v>359</v>
      </c>
      <c r="I43" s="3174" t="s">
        <v>359</v>
      </c>
      <c r="J43" s="3174" t="s">
        <v>359</v>
      </c>
      <c r="K43" s="3174" t="s">
        <v>359</v>
      </c>
      <c r="L43" s="3174" t="s">
        <v>359</v>
      </c>
      <c r="M43" s="3175" t="s">
        <v>359</v>
      </c>
    </row>
    <row r="44" spans="1:13" ht="47.25">
      <c r="A44" s="5010"/>
      <c r="B44" s="5279" t="s">
        <v>2385</v>
      </c>
      <c r="C44" s="2461" t="s">
        <v>359</v>
      </c>
      <c r="D44" s="2461" t="s">
        <v>359</v>
      </c>
      <c r="E44" s="2461" t="s">
        <v>359</v>
      </c>
      <c r="F44" s="2461" t="s">
        <v>359</v>
      </c>
      <c r="G44" s="2461" t="s">
        <v>359</v>
      </c>
      <c r="H44" s="2461" t="s">
        <v>359</v>
      </c>
      <c r="I44" s="2461" t="s">
        <v>359</v>
      </c>
      <c r="J44" s="2461" t="s">
        <v>359</v>
      </c>
      <c r="K44" s="2461" t="s">
        <v>359</v>
      </c>
      <c r="L44" s="3176" t="s">
        <v>359</v>
      </c>
      <c r="M44" s="1855" t="s">
        <v>359</v>
      </c>
    </row>
    <row r="45" spans="1:13" ht="15.75">
      <c r="A45" s="5010"/>
      <c r="B45" s="5011"/>
      <c r="C45" s="3176" t="s">
        <v>359</v>
      </c>
      <c r="D45" s="2461" t="s">
        <v>93</v>
      </c>
      <c r="E45" s="1798" t="s">
        <v>95</v>
      </c>
      <c r="F45" s="5280" t="s">
        <v>2386</v>
      </c>
      <c r="G45" s="5281" t="s">
        <v>359</v>
      </c>
      <c r="H45" s="5282"/>
      <c r="I45" s="5282"/>
      <c r="J45" s="5283"/>
      <c r="K45" s="2461" t="s">
        <v>2387</v>
      </c>
      <c r="L45" s="5287" t="s">
        <v>359</v>
      </c>
      <c r="M45" s="5288"/>
    </row>
    <row r="46" spans="1:13" ht="15.75">
      <c r="A46" s="5010"/>
      <c r="B46" s="5011"/>
      <c r="C46" s="3176" t="s">
        <v>359</v>
      </c>
      <c r="D46" s="1808" t="s">
        <v>359</v>
      </c>
      <c r="E46" s="1809" t="s">
        <v>2351</v>
      </c>
      <c r="F46" s="5280"/>
      <c r="G46" s="5284"/>
      <c r="H46" s="5285"/>
      <c r="I46" s="5285"/>
      <c r="J46" s="5286"/>
      <c r="K46" s="3176" t="s">
        <v>359</v>
      </c>
      <c r="L46" s="5289"/>
      <c r="M46" s="5290"/>
    </row>
    <row r="47" spans="1:13" ht="15.75">
      <c r="A47" s="5010"/>
      <c r="B47" s="5012"/>
      <c r="C47" s="3176" t="s">
        <v>359</v>
      </c>
      <c r="D47" s="3176" t="s">
        <v>359</v>
      </c>
      <c r="E47" s="3176" t="s">
        <v>359</v>
      </c>
      <c r="F47" s="3176" t="s">
        <v>359</v>
      </c>
      <c r="G47" s="3176" t="s">
        <v>359</v>
      </c>
      <c r="H47" s="3176" t="s">
        <v>359</v>
      </c>
      <c r="I47" s="3176" t="s">
        <v>359</v>
      </c>
      <c r="J47" s="3176" t="s">
        <v>359</v>
      </c>
      <c r="K47" s="3176" t="s">
        <v>359</v>
      </c>
      <c r="L47" s="3176" t="s">
        <v>359</v>
      </c>
      <c r="M47" s="1855" t="s">
        <v>359</v>
      </c>
    </row>
    <row r="48" spans="1:13" ht="409.5">
      <c r="A48" s="5010"/>
      <c r="B48" s="2413" t="s">
        <v>2388</v>
      </c>
      <c r="C48" s="5268" t="s">
        <v>3040</v>
      </c>
      <c r="D48" s="5268"/>
      <c r="E48" s="5268"/>
      <c r="F48" s="5268"/>
      <c r="G48" s="5268"/>
      <c r="H48" s="5268"/>
      <c r="I48" s="5268"/>
      <c r="J48" s="5268"/>
      <c r="K48" s="5268"/>
      <c r="L48" s="5268"/>
      <c r="M48" s="5269"/>
    </row>
    <row r="49" spans="1:13" ht="47.25">
      <c r="A49" s="5010"/>
      <c r="B49" s="2064" t="s">
        <v>2390</v>
      </c>
      <c r="C49" s="1850" t="s">
        <v>3041</v>
      </c>
      <c r="D49" s="1850"/>
      <c r="E49" s="1850"/>
      <c r="F49" s="1850"/>
      <c r="G49" s="1850"/>
      <c r="H49" s="1851" t="s">
        <v>359</v>
      </c>
      <c r="I49" s="1851" t="s">
        <v>359</v>
      </c>
      <c r="J49" s="1851" t="s">
        <v>359</v>
      </c>
      <c r="K49" s="1851" t="s">
        <v>359</v>
      </c>
      <c r="L49" s="1851" t="s">
        <v>359</v>
      </c>
      <c r="M49" s="1857" t="s">
        <v>359</v>
      </c>
    </row>
    <row r="50" spans="1:13" ht="31.5">
      <c r="A50" s="5010"/>
      <c r="B50" s="2064" t="s">
        <v>2392</v>
      </c>
      <c r="C50" s="1431">
        <v>30</v>
      </c>
      <c r="D50" s="1798" t="s">
        <v>359</v>
      </c>
      <c r="E50" s="1798" t="s">
        <v>359</v>
      </c>
      <c r="F50" s="1798" t="s">
        <v>359</v>
      </c>
      <c r="G50" s="1798" t="s">
        <v>359</v>
      </c>
      <c r="H50" s="1798" t="s">
        <v>359</v>
      </c>
      <c r="I50" s="1798" t="s">
        <v>359</v>
      </c>
      <c r="J50" s="1798" t="s">
        <v>359</v>
      </c>
      <c r="K50" s="1798" t="s">
        <v>359</v>
      </c>
      <c r="L50" s="1798" t="s">
        <v>359</v>
      </c>
      <c r="M50" s="1853" t="s">
        <v>359</v>
      </c>
    </row>
    <row r="51" spans="1:13" ht="31.5">
      <c r="A51" s="5010"/>
      <c r="B51" s="2064" t="s">
        <v>2393</v>
      </c>
      <c r="C51" s="1431">
        <v>2022</v>
      </c>
      <c r="D51" s="1798" t="s">
        <v>359</v>
      </c>
      <c r="E51" s="1798" t="s">
        <v>359</v>
      </c>
      <c r="F51" s="1798" t="s">
        <v>359</v>
      </c>
      <c r="G51" s="1798" t="s">
        <v>359</v>
      </c>
      <c r="H51" s="1798" t="s">
        <v>359</v>
      </c>
      <c r="I51" s="1798" t="s">
        <v>359</v>
      </c>
      <c r="J51" s="1798" t="s">
        <v>359</v>
      </c>
      <c r="K51" s="1798" t="s">
        <v>359</v>
      </c>
      <c r="L51" s="1798" t="s">
        <v>359</v>
      </c>
      <c r="M51" s="1853" t="s">
        <v>359</v>
      </c>
    </row>
    <row r="52" spans="1:13" ht="63">
      <c r="A52" s="5007" t="s">
        <v>2394</v>
      </c>
      <c r="B52" s="2414" t="s">
        <v>2395</v>
      </c>
      <c r="C52" s="5274" t="s">
        <v>646</v>
      </c>
      <c r="D52" s="5274"/>
      <c r="E52" s="5274"/>
      <c r="F52" s="5274"/>
      <c r="G52" s="5274"/>
      <c r="H52" s="5274"/>
      <c r="I52" s="5274"/>
      <c r="J52" s="5274"/>
      <c r="K52" s="5274"/>
      <c r="L52" s="5274"/>
      <c r="M52" s="5275"/>
    </row>
    <row r="53" spans="1:13" ht="31.5">
      <c r="A53" s="5008"/>
      <c r="B53" s="2064" t="s">
        <v>2396</v>
      </c>
      <c r="C53" s="5274" t="s">
        <v>2490</v>
      </c>
      <c r="D53" s="5274"/>
      <c r="E53" s="5274"/>
      <c r="F53" s="5274"/>
      <c r="G53" s="5274"/>
      <c r="H53" s="5274"/>
      <c r="I53" s="5274"/>
      <c r="J53" s="5274"/>
      <c r="K53" s="5274"/>
      <c r="L53" s="5274"/>
      <c r="M53" s="5275"/>
    </row>
    <row r="54" spans="1:13" ht="78.75">
      <c r="A54" s="5008"/>
      <c r="B54" s="2064" t="s">
        <v>2398</v>
      </c>
      <c r="C54" s="5014" t="s">
        <v>289</v>
      </c>
      <c r="D54" s="5014"/>
      <c r="E54" s="5014"/>
      <c r="F54" s="5014"/>
      <c r="G54" s="5014"/>
      <c r="H54" s="5014"/>
      <c r="I54" s="5014"/>
      <c r="J54" s="5014"/>
      <c r="K54" s="5014"/>
      <c r="L54" s="5014"/>
      <c r="M54" s="5015"/>
    </row>
    <row r="55" spans="1:13" ht="31.5">
      <c r="A55" s="5008"/>
      <c r="B55" s="2064" t="s">
        <v>2399</v>
      </c>
      <c r="C55" s="5274" t="s">
        <v>2491</v>
      </c>
      <c r="D55" s="5274"/>
      <c r="E55" s="5274"/>
      <c r="F55" s="5274"/>
      <c r="G55" s="5274"/>
      <c r="H55" s="5274"/>
      <c r="I55" s="5274"/>
      <c r="J55" s="5274"/>
      <c r="K55" s="5274"/>
      <c r="L55" s="5274"/>
      <c r="M55" s="5275"/>
    </row>
    <row r="56" spans="1:13" ht="45">
      <c r="A56" s="5008"/>
      <c r="B56" s="2064" t="s">
        <v>2400</v>
      </c>
      <c r="C56" s="5276" t="s">
        <v>647</v>
      </c>
      <c r="D56" s="5276"/>
      <c r="E56" s="5276"/>
      <c r="F56" s="5276"/>
      <c r="G56" s="5276"/>
      <c r="H56" s="5276"/>
      <c r="I56" s="5276"/>
      <c r="J56" s="5276"/>
      <c r="K56" s="5276"/>
      <c r="L56" s="5276"/>
      <c r="M56" s="5277"/>
    </row>
    <row r="57" spans="1:13" ht="15.75">
      <c r="A57" s="5009"/>
      <c r="B57" s="2064" t="s">
        <v>2401</v>
      </c>
      <c r="C57" s="5030">
        <v>3245995558</v>
      </c>
      <c r="D57" s="5030"/>
      <c r="E57" s="5030"/>
      <c r="F57" s="5030"/>
      <c r="G57" s="5030"/>
      <c r="H57" s="5030"/>
      <c r="I57" s="5030"/>
      <c r="J57" s="5030"/>
      <c r="K57" s="5030"/>
      <c r="L57" s="5030"/>
      <c r="M57" s="5031"/>
    </row>
    <row r="58" spans="1:13" ht="141.75">
      <c r="A58" s="5007" t="s">
        <v>2402</v>
      </c>
      <c r="B58" s="2065" t="s">
        <v>2403</v>
      </c>
      <c r="C58" s="5057" t="s">
        <v>1132</v>
      </c>
      <c r="D58" s="5057"/>
      <c r="E58" s="5057"/>
      <c r="F58" s="5057"/>
      <c r="G58" s="5057"/>
      <c r="H58" s="5057"/>
      <c r="I58" s="5057"/>
      <c r="J58" s="5057"/>
      <c r="K58" s="5057"/>
      <c r="L58" s="5057"/>
      <c r="M58" s="5058"/>
    </row>
    <row r="59" spans="1:13" ht="47.25">
      <c r="A59" s="5008"/>
      <c r="B59" s="2065" t="s">
        <v>2404</v>
      </c>
      <c r="C59" s="5057" t="s">
        <v>2405</v>
      </c>
      <c r="D59" s="5057"/>
      <c r="E59" s="5057"/>
      <c r="F59" s="5057"/>
      <c r="G59" s="5057"/>
      <c r="H59" s="5057"/>
      <c r="I59" s="5057"/>
      <c r="J59" s="5057"/>
      <c r="K59" s="5057"/>
      <c r="L59" s="5057"/>
      <c r="M59" s="5058"/>
    </row>
    <row r="60" spans="1:13" ht="78.75">
      <c r="A60" s="5008"/>
      <c r="B60" s="2065" t="s">
        <v>244</v>
      </c>
      <c r="C60" s="5014" t="s">
        <v>289</v>
      </c>
      <c r="D60" s="5014"/>
      <c r="E60" s="5014"/>
      <c r="F60" s="5014"/>
      <c r="G60" s="5014"/>
      <c r="H60" s="5014"/>
      <c r="I60" s="5014"/>
      <c r="J60" s="5014"/>
      <c r="K60" s="5014"/>
      <c r="L60" s="5014"/>
      <c r="M60" s="5015"/>
    </row>
    <row r="61" spans="1:13" ht="252">
      <c r="A61" s="1383" t="s">
        <v>2406</v>
      </c>
      <c r="B61" s="2415" t="s">
        <v>359</v>
      </c>
      <c r="C61" s="5272" t="s">
        <v>3042</v>
      </c>
      <c r="D61" s="5272"/>
      <c r="E61" s="5272"/>
      <c r="F61" s="5272"/>
      <c r="G61" s="5272"/>
      <c r="H61" s="5272"/>
      <c r="I61" s="5272"/>
      <c r="J61" s="5272"/>
      <c r="K61" s="5272"/>
      <c r="L61" s="5272"/>
      <c r="M61" s="5273"/>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1"/>
  <sheetViews>
    <sheetView workbookViewId="0"/>
  </sheetViews>
  <sheetFormatPr baseColWidth="10" defaultRowHeight="15"/>
  <sheetData>
    <row r="1" spans="1:1024" ht="15.75">
      <c r="A1" s="3031" t="s">
        <v>359</v>
      </c>
      <c r="B1" s="5316" t="s">
        <v>3043</v>
      </c>
      <c r="C1" s="5317"/>
      <c r="D1" s="5317"/>
      <c r="E1" s="5317"/>
      <c r="F1" s="5317"/>
      <c r="G1" s="5317"/>
      <c r="H1" s="5317"/>
      <c r="I1" s="5317"/>
      <c r="J1" s="5317"/>
      <c r="K1" s="5317"/>
      <c r="L1" s="5317"/>
      <c r="M1" s="5317"/>
    </row>
    <row r="2" spans="1:1024" ht="126">
      <c r="A2" s="5036" t="s">
        <v>2329</v>
      </c>
      <c r="B2" s="2322" t="s">
        <v>2330</v>
      </c>
      <c r="C2" s="5019" t="s">
        <v>2043</v>
      </c>
      <c r="D2" s="5020"/>
      <c r="E2" s="5020"/>
      <c r="F2" s="5020"/>
      <c r="G2" s="5020"/>
      <c r="H2" s="5020"/>
      <c r="I2" s="5020"/>
      <c r="J2" s="5020"/>
      <c r="K2" s="5020"/>
      <c r="L2" s="5020"/>
      <c r="M2" s="5021"/>
    </row>
    <row r="3" spans="1:1024" ht="409.5">
      <c r="A3" s="5013"/>
      <c r="B3" s="2323" t="s">
        <v>2643</v>
      </c>
      <c r="C3" s="5029" t="s">
        <v>3044</v>
      </c>
      <c r="D3" s="5030"/>
      <c r="E3" s="5030"/>
      <c r="F3" s="5030"/>
      <c r="G3" s="5030"/>
      <c r="H3" s="5030"/>
      <c r="I3" s="5030"/>
      <c r="J3" s="5030"/>
      <c r="K3" s="5030"/>
      <c r="L3" s="5030"/>
      <c r="M3" s="5031"/>
      <c r="N3" s="5306"/>
      <c r="O3" s="5306"/>
      <c r="P3" s="5306"/>
      <c r="Q3" s="5306"/>
    </row>
    <row r="4" spans="1:1024" ht="31.5">
      <c r="A4" s="5013"/>
      <c r="B4" s="4715" t="s">
        <v>240</v>
      </c>
      <c r="C4" s="3219" t="s">
        <v>95</v>
      </c>
      <c r="D4" s="3216"/>
      <c r="E4" s="2811"/>
      <c r="F4" s="3217" t="s">
        <v>3017</v>
      </c>
      <c r="G4" s="3218"/>
      <c r="H4" s="4263" t="s">
        <v>437</v>
      </c>
      <c r="I4" s="5023"/>
      <c r="J4" s="5024"/>
      <c r="K4" s="5024"/>
      <c r="L4" s="5024"/>
      <c r="M4" s="5043"/>
      <c r="N4" s="945"/>
      <c r="O4" s="946"/>
      <c r="P4" s="946"/>
      <c r="Q4" s="945"/>
      <c r="R4" s="946"/>
      <c r="S4" s="946"/>
      <c r="AMI4" s="190"/>
      <c r="AMJ4" s="190"/>
    </row>
    <row r="5" spans="1:1024" ht="63">
      <c r="A5" s="5013"/>
      <c r="B5" s="2324" t="s">
        <v>2333</v>
      </c>
      <c r="C5" s="5226"/>
      <c r="D5" s="5227"/>
      <c r="E5" s="5227"/>
      <c r="F5" s="5227"/>
      <c r="G5" s="5227"/>
      <c r="H5" s="5227"/>
      <c r="I5" s="5227"/>
      <c r="J5" s="5227"/>
      <c r="K5" s="5227"/>
      <c r="L5" s="5227"/>
      <c r="M5" s="5228"/>
    </row>
    <row r="6" spans="1:1024" ht="31.5">
      <c r="A6" s="5013"/>
      <c r="B6" s="2324" t="s">
        <v>2334</v>
      </c>
      <c r="C6" s="2088"/>
      <c r="D6" s="5020"/>
      <c r="E6" s="5020"/>
      <c r="F6" s="5020"/>
      <c r="G6" s="5020"/>
      <c r="H6" s="5020"/>
      <c r="I6" s="5020"/>
      <c r="J6" s="5020"/>
      <c r="K6" s="5020"/>
      <c r="L6" s="5020"/>
      <c r="M6" s="5021"/>
    </row>
    <row r="7" spans="1:1024" ht="47.25">
      <c r="A7" s="5013"/>
      <c r="B7" s="2324" t="s">
        <v>2335</v>
      </c>
      <c r="C7" s="5307" t="s">
        <v>288</v>
      </c>
      <c r="D7" s="5039"/>
      <c r="E7" s="1443" t="s">
        <v>359</v>
      </c>
      <c r="F7" s="1443" t="s">
        <v>359</v>
      </c>
      <c r="G7" s="1462" t="s">
        <v>359</v>
      </c>
      <c r="H7" s="2418" t="s">
        <v>244</v>
      </c>
      <c r="I7" s="5308" t="s">
        <v>21</v>
      </c>
      <c r="J7" s="5039"/>
      <c r="K7" s="5039"/>
      <c r="L7" s="5039"/>
      <c r="M7" s="5236"/>
    </row>
    <row r="8" spans="1:1024" ht="94.5">
      <c r="A8" s="5013"/>
      <c r="B8" s="5235" t="s">
        <v>2336</v>
      </c>
      <c r="C8" s="2081" t="s">
        <v>359</v>
      </c>
      <c r="D8" s="1443" t="s">
        <v>359</v>
      </c>
      <c r="E8" s="1464" t="s">
        <v>359</v>
      </c>
      <c r="F8" s="1464" t="s">
        <v>359</v>
      </c>
      <c r="G8" s="1464" t="s">
        <v>359</v>
      </c>
      <c r="H8" s="1464" t="s">
        <v>359</v>
      </c>
      <c r="I8" s="1464" t="s">
        <v>359</v>
      </c>
      <c r="J8" s="1464" t="s">
        <v>359</v>
      </c>
      <c r="K8" s="1464" t="s">
        <v>359</v>
      </c>
      <c r="L8" s="1464" t="s">
        <v>359</v>
      </c>
      <c r="M8" s="1674" t="s">
        <v>359</v>
      </c>
    </row>
    <row r="9" spans="1:1024" ht="15.75">
      <c r="A9" s="5013"/>
      <c r="B9" s="5235"/>
      <c r="C9" s="5147"/>
      <c r="D9" s="5039"/>
      <c r="E9" s="1443" t="s">
        <v>359</v>
      </c>
      <c r="F9" s="5039" t="s">
        <v>359</v>
      </c>
      <c r="G9" s="5039"/>
      <c r="H9" s="1443" t="s">
        <v>359</v>
      </c>
      <c r="I9" s="5039" t="s">
        <v>359</v>
      </c>
      <c r="J9" s="5039"/>
      <c r="K9" s="1443" t="s">
        <v>359</v>
      </c>
      <c r="L9" s="1443" t="s">
        <v>359</v>
      </c>
      <c r="M9" s="1754" t="s">
        <v>359</v>
      </c>
    </row>
    <row r="10" spans="1:1024" ht="15.75">
      <c r="A10" s="5013"/>
      <c r="B10" s="5309"/>
      <c r="C10" s="5147" t="s">
        <v>2337</v>
      </c>
      <c r="D10" s="5039"/>
      <c r="E10" s="1466" t="s">
        <v>359</v>
      </c>
      <c r="F10" s="5039" t="s">
        <v>2337</v>
      </c>
      <c r="G10" s="5039"/>
      <c r="H10" s="1466" t="s">
        <v>359</v>
      </c>
      <c r="I10" s="5039" t="s">
        <v>2337</v>
      </c>
      <c r="J10" s="5039"/>
      <c r="K10" s="1466" t="s">
        <v>359</v>
      </c>
      <c r="L10" s="1466" t="s">
        <v>359</v>
      </c>
      <c r="M10" s="1755" t="s">
        <v>359</v>
      </c>
    </row>
    <row r="11" spans="1:1024" ht="409.5">
      <c r="A11" s="5013"/>
      <c r="B11" s="2324" t="s">
        <v>2338</v>
      </c>
      <c r="C11" s="5029" t="s">
        <v>3045</v>
      </c>
      <c r="D11" s="5030"/>
      <c r="E11" s="5030"/>
      <c r="F11" s="5030"/>
      <c r="G11" s="5030"/>
      <c r="H11" s="5030"/>
      <c r="I11" s="5030"/>
      <c r="J11" s="5030"/>
      <c r="K11" s="5030"/>
      <c r="L11" s="5030"/>
      <c r="M11" s="5031"/>
    </row>
    <row r="12" spans="1:1024" ht="409.5">
      <c r="A12" s="5013"/>
      <c r="B12" s="2324" t="s">
        <v>2689</v>
      </c>
      <c r="C12" s="5310" t="s">
        <v>3046</v>
      </c>
      <c r="D12" s="5041"/>
      <c r="E12" s="5041"/>
      <c r="F12" s="5041"/>
      <c r="G12" s="5041"/>
      <c r="H12" s="5041"/>
      <c r="I12" s="5041"/>
      <c r="J12" s="5041"/>
      <c r="K12" s="5041"/>
      <c r="L12" s="5041"/>
      <c r="M12" s="5046"/>
    </row>
    <row r="13" spans="1:1024" ht="141.75">
      <c r="A13" s="5013"/>
      <c r="B13" s="2324" t="s">
        <v>2649</v>
      </c>
      <c r="C13" s="5320" t="s">
        <v>3039</v>
      </c>
      <c r="D13" s="5320"/>
      <c r="E13" s="5320"/>
      <c r="F13" s="5320"/>
      <c r="G13" s="5320"/>
      <c r="H13" s="5320"/>
      <c r="I13" s="5320"/>
      <c r="J13" s="5320"/>
      <c r="K13" s="5320"/>
      <c r="L13" s="5320"/>
      <c r="M13" s="5321"/>
    </row>
    <row r="14" spans="1:1024" ht="409.5">
      <c r="A14" s="5013"/>
      <c r="B14" s="2325" t="s">
        <v>2651</v>
      </c>
      <c r="C14" s="5019" t="s">
        <v>1568</v>
      </c>
      <c r="D14" s="5237"/>
      <c r="E14" s="1618" t="s">
        <v>108</v>
      </c>
      <c r="F14" s="5274" t="s">
        <v>1569</v>
      </c>
      <c r="G14" s="5274"/>
      <c r="H14" s="5274"/>
      <c r="I14" s="5274"/>
      <c r="J14" s="5274"/>
      <c r="K14" s="5274"/>
      <c r="L14" s="5274"/>
      <c r="M14" s="5274"/>
    </row>
    <row r="15" spans="1:1024" ht="15.75">
      <c r="A15" s="5278" t="s">
        <v>2340</v>
      </c>
      <c r="B15" s="2352" t="s">
        <v>230</v>
      </c>
      <c r="C15" s="5029" t="s">
        <v>11</v>
      </c>
      <c r="D15" s="5030"/>
      <c r="E15" s="5030"/>
      <c r="F15" s="5030"/>
      <c r="G15" s="5030"/>
      <c r="H15" s="5030"/>
      <c r="I15" s="5030"/>
      <c r="J15" s="5030"/>
      <c r="K15" s="5030"/>
      <c r="L15" s="5030"/>
      <c r="M15" s="5031"/>
    </row>
    <row r="16" spans="1:1024" ht="126">
      <c r="A16" s="5010"/>
      <c r="B16" s="2077" t="s">
        <v>2652</v>
      </c>
      <c r="C16" s="5029" t="s">
        <v>2271</v>
      </c>
      <c r="D16" s="5030"/>
      <c r="E16" s="5030"/>
      <c r="F16" s="5030"/>
      <c r="G16" s="5030"/>
      <c r="H16" s="5030"/>
      <c r="I16" s="5030"/>
      <c r="J16" s="5030"/>
      <c r="K16" s="5030"/>
      <c r="L16" s="5030"/>
      <c r="M16" s="5031"/>
      <c r="N16" s="2894"/>
      <c r="O16" s="5311"/>
      <c r="P16" s="5311"/>
      <c r="Q16" s="5311"/>
    </row>
    <row r="17" spans="1:13" ht="31.5">
      <c r="A17" s="5010"/>
      <c r="B17" s="5044" t="s">
        <v>2341</v>
      </c>
      <c r="C17" s="2081" t="s">
        <v>359</v>
      </c>
      <c r="D17" s="2281" t="s">
        <v>359</v>
      </c>
      <c r="E17" s="2281" t="s">
        <v>359</v>
      </c>
      <c r="F17" s="2281" t="s">
        <v>359</v>
      </c>
      <c r="G17" s="2281" t="s">
        <v>359</v>
      </c>
      <c r="H17" s="2281" t="s">
        <v>359</v>
      </c>
      <c r="I17" s="2281" t="s">
        <v>359</v>
      </c>
      <c r="J17" s="2281" t="s">
        <v>359</v>
      </c>
      <c r="K17" s="2281" t="s">
        <v>359</v>
      </c>
      <c r="L17" s="2281" t="s">
        <v>359</v>
      </c>
      <c r="M17" s="1740" t="s">
        <v>359</v>
      </c>
    </row>
    <row r="18" spans="1:13" ht="15.75">
      <c r="A18" s="5010"/>
      <c r="B18" s="5044"/>
      <c r="C18" s="2081" t="s">
        <v>359</v>
      </c>
      <c r="D18" s="1431" t="s">
        <v>359</v>
      </c>
      <c r="E18" s="2281" t="s">
        <v>359</v>
      </c>
      <c r="F18" s="1431" t="s">
        <v>359</v>
      </c>
      <c r="G18" s="2281" t="s">
        <v>359</v>
      </c>
      <c r="H18" s="1431" t="s">
        <v>359</v>
      </c>
      <c r="I18" s="2281" t="s">
        <v>359</v>
      </c>
      <c r="J18" s="1431" t="s">
        <v>359</v>
      </c>
      <c r="K18" s="2281" t="s">
        <v>359</v>
      </c>
      <c r="L18" s="2281" t="s">
        <v>359</v>
      </c>
      <c r="M18" s="1740" t="s">
        <v>359</v>
      </c>
    </row>
    <row r="19" spans="1:13" ht="15.75">
      <c r="A19" s="5010"/>
      <c r="B19" s="5044"/>
      <c r="C19" s="2080" t="s">
        <v>2342</v>
      </c>
      <c r="D19" s="1467" t="s">
        <v>359</v>
      </c>
      <c r="E19" s="2281" t="s">
        <v>2343</v>
      </c>
      <c r="F19" s="1467" t="s">
        <v>359</v>
      </c>
      <c r="G19" s="2281" t="s">
        <v>2344</v>
      </c>
      <c r="H19" s="1467" t="s">
        <v>359</v>
      </c>
      <c r="I19" s="2281" t="s">
        <v>2345</v>
      </c>
      <c r="J19" s="1467" t="s">
        <v>359</v>
      </c>
      <c r="K19" s="2281" t="s">
        <v>359</v>
      </c>
      <c r="L19" s="2281" t="s">
        <v>359</v>
      </c>
      <c r="M19" s="1740" t="s">
        <v>359</v>
      </c>
    </row>
    <row r="20" spans="1:13" ht="15.75">
      <c r="A20" s="5010"/>
      <c r="B20" s="5044"/>
      <c r="C20" s="2080" t="s">
        <v>2346</v>
      </c>
      <c r="D20" s="1467" t="s">
        <v>359</v>
      </c>
      <c r="E20" s="2281" t="s">
        <v>2347</v>
      </c>
      <c r="F20" s="1467" t="s">
        <v>359</v>
      </c>
      <c r="G20" s="2281" t="s">
        <v>2348</v>
      </c>
      <c r="H20" s="1467" t="s">
        <v>359</v>
      </c>
      <c r="I20" s="2281" t="s">
        <v>359</v>
      </c>
      <c r="J20" s="2281" t="s">
        <v>359</v>
      </c>
      <c r="K20" s="2281" t="s">
        <v>359</v>
      </c>
      <c r="L20" s="2281" t="s">
        <v>359</v>
      </c>
      <c r="M20" s="1740" t="s">
        <v>359</v>
      </c>
    </row>
    <row r="21" spans="1:13" ht="15.75">
      <c r="A21" s="5010"/>
      <c r="B21" s="5044"/>
      <c r="C21" s="2080" t="s">
        <v>2349</v>
      </c>
      <c r="D21" s="1467" t="s">
        <v>359</v>
      </c>
      <c r="E21" s="2281" t="s">
        <v>2350</v>
      </c>
      <c r="F21" s="1467" t="s">
        <v>359</v>
      </c>
      <c r="G21" s="2281" t="s">
        <v>359</v>
      </c>
      <c r="H21" s="2281" t="s">
        <v>359</v>
      </c>
      <c r="I21" s="2281" t="s">
        <v>359</v>
      </c>
      <c r="J21" s="2281" t="s">
        <v>359</v>
      </c>
      <c r="K21" s="2281" t="s">
        <v>359</v>
      </c>
      <c r="L21" s="2281" t="s">
        <v>359</v>
      </c>
      <c r="M21" s="1740" t="s">
        <v>359</v>
      </c>
    </row>
    <row r="22" spans="1:13" ht="15.75">
      <c r="A22" s="5010"/>
      <c r="B22" s="5044"/>
      <c r="C22" s="2080" t="s">
        <v>105</v>
      </c>
      <c r="D22" s="1467" t="s">
        <v>2351</v>
      </c>
      <c r="E22" s="2281" t="s">
        <v>2352</v>
      </c>
      <c r="F22" s="1466" t="s">
        <v>3047</v>
      </c>
      <c r="G22" s="1466" t="s">
        <v>359</v>
      </c>
      <c r="H22" s="1466" t="s">
        <v>359</v>
      </c>
      <c r="I22" s="1466" t="s">
        <v>359</v>
      </c>
      <c r="J22" s="1466" t="s">
        <v>359</v>
      </c>
      <c r="K22" s="1466" t="s">
        <v>359</v>
      </c>
      <c r="L22" s="1466" t="s">
        <v>359</v>
      </c>
      <c r="M22" s="1755" t="s">
        <v>359</v>
      </c>
    </row>
    <row r="23" spans="1:13" ht="15.75">
      <c r="A23" s="5010"/>
      <c r="B23" s="5045"/>
      <c r="C23" s="2079" t="s">
        <v>359</v>
      </c>
      <c r="D23" s="1431" t="s">
        <v>359</v>
      </c>
      <c r="E23" s="1431" t="s">
        <v>359</v>
      </c>
      <c r="F23" s="1431" t="s">
        <v>359</v>
      </c>
      <c r="G23" s="1431" t="s">
        <v>359</v>
      </c>
      <c r="H23" s="1431" t="s">
        <v>359</v>
      </c>
      <c r="I23" s="1431" t="s">
        <v>359</v>
      </c>
      <c r="J23" s="1431" t="s">
        <v>359</v>
      </c>
      <c r="K23" s="1431" t="s">
        <v>359</v>
      </c>
      <c r="L23" s="1431" t="s">
        <v>359</v>
      </c>
      <c r="M23" s="1671" t="s">
        <v>359</v>
      </c>
    </row>
    <row r="24" spans="1:13" ht="47.25">
      <c r="A24" s="5010"/>
      <c r="B24" s="5044" t="s">
        <v>2354</v>
      </c>
      <c r="C24" s="2080" t="s">
        <v>359</v>
      </c>
      <c r="D24" s="2281" t="s">
        <v>359</v>
      </c>
      <c r="E24" s="2281" t="s">
        <v>359</v>
      </c>
      <c r="F24" s="2281" t="s">
        <v>359</v>
      </c>
      <c r="G24" s="2281" t="s">
        <v>359</v>
      </c>
      <c r="H24" s="2281" t="s">
        <v>359</v>
      </c>
      <c r="I24" s="2281" t="s">
        <v>359</v>
      </c>
      <c r="J24" s="2281" t="s">
        <v>359</v>
      </c>
      <c r="K24" s="2281" t="s">
        <v>359</v>
      </c>
      <c r="L24" s="1443" t="s">
        <v>359</v>
      </c>
      <c r="M24" s="1754" t="s">
        <v>359</v>
      </c>
    </row>
    <row r="25" spans="1:13" ht="15.75">
      <c r="A25" s="5010"/>
      <c r="B25" s="5044"/>
      <c r="C25" s="2080" t="s">
        <v>2355</v>
      </c>
      <c r="D25" s="1441" t="s">
        <v>359</v>
      </c>
      <c r="E25" s="2281" t="s">
        <v>359</v>
      </c>
      <c r="F25" s="2281" t="s">
        <v>2356</v>
      </c>
      <c r="G25" s="1441" t="s">
        <v>359</v>
      </c>
      <c r="H25" s="2281" t="s">
        <v>359</v>
      </c>
      <c r="I25" s="2281" t="s">
        <v>2357</v>
      </c>
      <c r="J25" s="1441"/>
      <c r="K25" s="2281" t="s">
        <v>359</v>
      </c>
      <c r="L25" s="1443" t="s">
        <v>359</v>
      </c>
      <c r="M25" s="1754" t="s">
        <v>359</v>
      </c>
    </row>
    <row r="26" spans="1:13" ht="15.75">
      <c r="A26" s="5010"/>
      <c r="B26" s="5044"/>
      <c r="C26" s="2080" t="s">
        <v>2358</v>
      </c>
      <c r="D26" s="1384" t="s">
        <v>359</v>
      </c>
      <c r="E26" s="1443" t="s">
        <v>359</v>
      </c>
      <c r="F26" s="2281" t="s">
        <v>2359</v>
      </c>
      <c r="G26" s="1467" t="s">
        <v>359</v>
      </c>
      <c r="H26" s="1443" t="s">
        <v>359</v>
      </c>
      <c r="I26" s="1443" t="s">
        <v>2608</v>
      </c>
      <c r="J26" s="1441" t="s">
        <v>2351</v>
      </c>
      <c r="K26" s="1443" t="s">
        <v>359</v>
      </c>
      <c r="L26" s="1443" t="s">
        <v>359</v>
      </c>
      <c r="M26" s="1754" t="s">
        <v>359</v>
      </c>
    </row>
    <row r="27" spans="1:13" ht="15.75">
      <c r="A27" s="5010"/>
      <c r="B27" s="5045"/>
      <c r="C27" s="2079" t="s">
        <v>359</v>
      </c>
      <c r="D27" s="1431" t="s">
        <v>359</v>
      </c>
      <c r="E27" s="1431" t="s">
        <v>359</v>
      </c>
      <c r="F27" s="1431" t="s">
        <v>359</v>
      </c>
      <c r="G27" s="1431" t="s">
        <v>359</v>
      </c>
      <c r="H27" s="1431" t="s">
        <v>359</v>
      </c>
      <c r="I27" s="1431" t="s">
        <v>359</v>
      </c>
      <c r="J27" s="1431" t="s">
        <v>359</v>
      </c>
      <c r="K27" s="1431" t="s">
        <v>359</v>
      </c>
      <c r="L27" s="1466" t="s">
        <v>359</v>
      </c>
      <c r="M27" s="1755" t="s">
        <v>359</v>
      </c>
    </row>
    <row r="28" spans="1:13" ht="31.5">
      <c r="A28" s="5010"/>
      <c r="B28" s="5016" t="s">
        <v>2360</v>
      </c>
      <c r="C28" s="2080" t="s">
        <v>359</v>
      </c>
      <c r="D28" s="2281" t="s">
        <v>359</v>
      </c>
      <c r="E28" s="2281" t="s">
        <v>359</v>
      </c>
      <c r="F28" s="2281" t="s">
        <v>359</v>
      </c>
      <c r="G28" s="2281" t="s">
        <v>359</v>
      </c>
      <c r="H28" s="2281" t="s">
        <v>359</v>
      </c>
      <c r="I28" s="2281" t="s">
        <v>359</v>
      </c>
      <c r="J28" s="2281" t="s">
        <v>359</v>
      </c>
      <c r="K28" s="2281" t="s">
        <v>359</v>
      </c>
      <c r="L28" s="2281" t="s">
        <v>359</v>
      </c>
      <c r="M28" s="1740" t="s">
        <v>359</v>
      </c>
    </row>
    <row r="29" spans="1:13" ht="63">
      <c r="A29" s="5010"/>
      <c r="B29" s="5017"/>
      <c r="C29" s="2083" t="s">
        <v>2361</v>
      </c>
      <c r="D29" s="1438">
        <v>400</v>
      </c>
      <c r="E29" s="2281" t="s">
        <v>359</v>
      </c>
      <c r="F29" s="1443" t="s">
        <v>2362</v>
      </c>
      <c r="G29" s="1441">
        <v>2022</v>
      </c>
      <c r="H29" s="2281" t="s">
        <v>359</v>
      </c>
      <c r="I29" s="1443" t="s">
        <v>2363</v>
      </c>
      <c r="J29" s="5242" t="s">
        <v>3048</v>
      </c>
      <c r="K29" s="5030"/>
      <c r="L29" s="5319"/>
      <c r="M29" s="1740" t="s">
        <v>359</v>
      </c>
    </row>
    <row r="30" spans="1:13" ht="15.75">
      <c r="A30" s="5010"/>
      <c r="B30" s="5018"/>
      <c r="C30" s="2079" t="s">
        <v>359</v>
      </c>
      <c r="D30" s="1431" t="s">
        <v>359</v>
      </c>
      <c r="E30" s="1431" t="s">
        <v>359</v>
      </c>
      <c r="F30" s="1431" t="s">
        <v>359</v>
      </c>
      <c r="G30" s="1431" t="s">
        <v>359</v>
      </c>
      <c r="H30" s="1431" t="s">
        <v>359</v>
      </c>
      <c r="I30" s="1431" t="s">
        <v>359</v>
      </c>
      <c r="J30" s="1431" t="s">
        <v>359</v>
      </c>
      <c r="K30" s="1431" t="s">
        <v>359</v>
      </c>
      <c r="L30" s="1431" t="s">
        <v>359</v>
      </c>
      <c r="M30" s="1671" t="s">
        <v>359</v>
      </c>
    </row>
    <row r="31" spans="1:13" ht="31.5">
      <c r="A31" s="5010"/>
      <c r="B31" s="5044" t="s">
        <v>2364</v>
      </c>
      <c r="C31" s="2084" t="s">
        <v>359</v>
      </c>
      <c r="D31" s="2321" t="s">
        <v>359</v>
      </c>
      <c r="E31" s="2321" t="s">
        <v>359</v>
      </c>
      <c r="F31" s="2321" t="s">
        <v>359</v>
      </c>
      <c r="G31" s="2321" t="s">
        <v>359</v>
      </c>
      <c r="H31" s="2321" t="s">
        <v>359</v>
      </c>
      <c r="I31" s="2321" t="s">
        <v>359</v>
      </c>
      <c r="J31" s="2321" t="s">
        <v>359</v>
      </c>
      <c r="K31" s="2321" t="s">
        <v>359</v>
      </c>
      <c r="L31" s="1443" t="s">
        <v>359</v>
      </c>
      <c r="M31" s="1754" t="s">
        <v>359</v>
      </c>
    </row>
    <row r="32" spans="1:13" ht="15.75">
      <c r="A32" s="5010"/>
      <c r="B32" s="5044"/>
      <c r="C32" s="2080" t="s">
        <v>2365</v>
      </c>
      <c r="D32" s="3329">
        <v>2025</v>
      </c>
      <c r="E32" s="2321" t="s">
        <v>359</v>
      </c>
      <c r="F32" s="2281" t="s">
        <v>2366</v>
      </c>
      <c r="G32" s="1468">
        <v>2038</v>
      </c>
      <c r="H32" s="2321" t="s">
        <v>359</v>
      </c>
      <c r="I32" s="1443" t="s">
        <v>359</v>
      </c>
      <c r="J32" s="2321" t="s">
        <v>359</v>
      </c>
      <c r="K32" s="2321" t="s">
        <v>359</v>
      </c>
      <c r="L32" s="1443" t="s">
        <v>359</v>
      </c>
      <c r="M32" s="1754" t="s">
        <v>359</v>
      </c>
    </row>
    <row r="33" spans="1:13" ht="15.75">
      <c r="A33" s="5010"/>
      <c r="B33" s="5045"/>
      <c r="C33" s="2079" t="s">
        <v>359</v>
      </c>
      <c r="D33" s="1431" t="s">
        <v>359</v>
      </c>
      <c r="E33" s="1586" t="s">
        <v>359</v>
      </c>
      <c r="F33" s="1431" t="s">
        <v>359</v>
      </c>
      <c r="G33" s="1586" t="s">
        <v>359</v>
      </c>
      <c r="H33" s="1586" t="s">
        <v>359</v>
      </c>
      <c r="I33" s="1466" t="s">
        <v>359</v>
      </c>
      <c r="J33" s="1586" t="s">
        <v>359</v>
      </c>
      <c r="K33" s="1586" t="s">
        <v>359</v>
      </c>
      <c r="L33" s="1466" t="s">
        <v>359</v>
      </c>
      <c r="M33" s="1755" t="s">
        <v>359</v>
      </c>
    </row>
    <row r="34" spans="1:13" ht="15.75">
      <c r="A34" s="5010"/>
      <c r="B34" s="5044" t="s">
        <v>2367</v>
      </c>
      <c r="C34" s="3179" t="s">
        <v>359</v>
      </c>
      <c r="D34" s="3165" t="s">
        <v>359</v>
      </c>
      <c r="E34" s="3165" t="s">
        <v>359</v>
      </c>
      <c r="F34" s="3165" t="s">
        <v>359</v>
      </c>
      <c r="G34" s="3165" t="s">
        <v>359</v>
      </c>
      <c r="H34" s="3165" t="s">
        <v>359</v>
      </c>
      <c r="I34" s="3165" t="s">
        <v>359</v>
      </c>
      <c r="J34" s="3165" t="s">
        <v>359</v>
      </c>
      <c r="K34" s="3165" t="s">
        <v>359</v>
      </c>
      <c r="L34" s="3165" t="s">
        <v>359</v>
      </c>
      <c r="M34" s="3166" t="s">
        <v>359</v>
      </c>
    </row>
    <row r="35" spans="1:13" ht="15.75">
      <c r="A35" s="5010"/>
      <c r="B35" s="5044"/>
      <c r="C35" s="3179" t="s">
        <v>359</v>
      </c>
      <c r="D35" s="3167" t="s">
        <v>2368</v>
      </c>
      <c r="E35" s="3167">
        <v>2023</v>
      </c>
      <c r="F35" s="3167" t="s">
        <v>2369</v>
      </c>
      <c r="G35" s="3167">
        <v>2024</v>
      </c>
      <c r="H35" s="3167" t="s">
        <v>2370</v>
      </c>
      <c r="I35" s="3167">
        <v>2025</v>
      </c>
      <c r="J35" s="3167" t="s">
        <v>2371</v>
      </c>
      <c r="K35" s="3167">
        <v>2026</v>
      </c>
      <c r="L35" s="3167" t="s">
        <v>2372</v>
      </c>
      <c r="M35" s="3168">
        <v>2027</v>
      </c>
    </row>
    <row r="36" spans="1:13" ht="15.75">
      <c r="A36" s="5010"/>
      <c r="B36" s="5044"/>
      <c r="C36" s="3179" t="s">
        <v>359</v>
      </c>
      <c r="D36" s="5238"/>
      <c r="E36" s="5238"/>
      <c r="F36" s="5238"/>
      <c r="G36" s="5238"/>
      <c r="H36" s="5238">
        <v>400</v>
      </c>
      <c r="I36" s="5238"/>
      <c r="J36" s="5238"/>
      <c r="K36" s="5238"/>
      <c r="L36" s="5238">
        <v>400</v>
      </c>
      <c r="M36" s="5318"/>
    </row>
    <row r="37" spans="1:13" ht="15.75">
      <c r="A37" s="5010"/>
      <c r="B37" s="5044"/>
      <c r="C37" s="3179" t="s">
        <v>359</v>
      </c>
      <c r="D37" s="3169" t="s">
        <v>2373</v>
      </c>
      <c r="E37" s="3170">
        <v>2028</v>
      </c>
      <c r="F37" s="3169" t="s">
        <v>2374</v>
      </c>
      <c r="G37" s="3170">
        <v>2029</v>
      </c>
      <c r="H37" s="3169" t="s">
        <v>2375</v>
      </c>
      <c r="I37" s="3170">
        <v>2030</v>
      </c>
      <c r="J37" s="3169" t="s">
        <v>2376</v>
      </c>
      <c r="K37" s="3170">
        <v>2031</v>
      </c>
      <c r="L37" s="3169" t="s">
        <v>2377</v>
      </c>
      <c r="M37" s="3171">
        <v>2032</v>
      </c>
    </row>
    <row r="38" spans="1:13" ht="15.75">
      <c r="A38" s="5010"/>
      <c r="B38" s="5044"/>
      <c r="C38" s="3179" t="s">
        <v>359</v>
      </c>
      <c r="D38" s="5238"/>
      <c r="E38" s="5238"/>
      <c r="F38" s="5238">
        <v>400</v>
      </c>
      <c r="G38" s="5238"/>
      <c r="H38" s="5238"/>
      <c r="I38" s="5238"/>
      <c r="J38" s="5238">
        <v>400</v>
      </c>
      <c r="K38" s="5238"/>
      <c r="L38" s="5238"/>
      <c r="M38" s="5238"/>
    </row>
    <row r="39" spans="1:13" ht="15.75">
      <c r="A39" s="5010"/>
      <c r="B39" s="5044"/>
      <c r="C39" s="3179" t="s">
        <v>359</v>
      </c>
      <c r="D39" s="3169" t="s">
        <v>2378</v>
      </c>
      <c r="E39" s="3170">
        <v>2033</v>
      </c>
      <c r="F39" s="3169" t="s">
        <v>2379</v>
      </c>
      <c r="G39" s="3170">
        <v>2034</v>
      </c>
      <c r="H39" s="3169" t="s">
        <v>2380</v>
      </c>
      <c r="I39" s="3170">
        <v>2035</v>
      </c>
      <c r="J39" s="3169" t="s">
        <v>2381</v>
      </c>
      <c r="K39" s="3170">
        <v>2036</v>
      </c>
      <c r="L39" s="3169" t="s">
        <v>2382</v>
      </c>
      <c r="M39" s="3171">
        <v>2037</v>
      </c>
    </row>
    <row r="40" spans="1:13" ht="15.75">
      <c r="A40" s="5010"/>
      <c r="B40" s="5044"/>
      <c r="C40" s="3179" t="s">
        <v>359</v>
      </c>
      <c r="D40" s="5238">
        <v>400</v>
      </c>
      <c r="E40" s="5238"/>
      <c r="F40" s="5238"/>
      <c r="G40" s="5238"/>
      <c r="H40" s="5238">
        <v>400</v>
      </c>
      <c r="I40" s="5238"/>
      <c r="J40" s="5238"/>
      <c r="K40" s="5238"/>
      <c r="L40" s="5238">
        <v>400</v>
      </c>
      <c r="M40" s="5318"/>
    </row>
    <row r="41" spans="1:13" ht="15.75">
      <c r="A41" s="5010"/>
      <c r="B41" s="5044"/>
      <c r="C41" s="3179" t="s">
        <v>359</v>
      </c>
      <c r="D41" s="3169" t="s">
        <v>2383</v>
      </c>
      <c r="E41" s="3170">
        <v>2038</v>
      </c>
      <c r="F41" s="3169" t="s">
        <v>2384</v>
      </c>
      <c r="G41" s="3172" t="s">
        <v>359</v>
      </c>
      <c r="H41" s="3172" t="s">
        <v>359</v>
      </c>
      <c r="I41" s="3172" t="s">
        <v>359</v>
      </c>
      <c r="J41" s="3172" t="s">
        <v>359</v>
      </c>
      <c r="K41" s="3172" t="s">
        <v>359</v>
      </c>
      <c r="L41" s="3172" t="s">
        <v>359</v>
      </c>
      <c r="M41" s="3173" t="s">
        <v>359</v>
      </c>
    </row>
    <row r="42" spans="1:13" ht="15.75">
      <c r="A42" s="5010"/>
      <c r="B42" s="5044"/>
      <c r="C42" s="3179" t="s">
        <v>359</v>
      </c>
      <c r="D42" s="5238"/>
      <c r="E42" s="5238"/>
      <c r="F42" s="5238">
        <v>2800</v>
      </c>
      <c r="G42" s="5238"/>
      <c r="H42" s="3172"/>
      <c r="I42" s="3172"/>
      <c r="J42" s="3172"/>
      <c r="K42" s="3172"/>
      <c r="L42" s="3172"/>
      <c r="M42" s="3173" t="s">
        <v>359</v>
      </c>
    </row>
    <row r="43" spans="1:13" ht="15.75">
      <c r="A43" s="5010"/>
      <c r="B43" s="5044"/>
      <c r="C43" s="3180" t="s">
        <v>359</v>
      </c>
      <c r="D43" s="3181" t="s">
        <v>359</v>
      </c>
      <c r="E43" s="3181" t="s">
        <v>359</v>
      </c>
      <c r="F43" s="3181" t="s">
        <v>359</v>
      </c>
      <c r="G43" s="3181" t="s">
        <v>359</v>
      </c>
      <c r="H43" s="3181" t="s">
        <v>359</v>
      </c>
      <c r="I43" s="3181" t="s">
        <v>359</v>
      </c>
      <c r="J43" s="3181" t="s">
        <v>359</v>
      </c>
      <c r="K43" s="3181" t="s">
        <v>359</v>
      </c>
      <c r="L43" s="3181" t="s">
        <v>359</v>
      </c>
      <c r="M43" s="3182" t="s">
        <v>359</v>
      </c>
    </row>
    <row r="44" spans="1:13" ht="47.25">
      <c r="A44" s="5010"/>
      <c r="B44" s="5312" t="s">
        <v>2385</v>
      </c>
      <c r="C44" s="2080" t="s">
        <v>359</v>
      </c>
      <c r="D44" s="2281" t="s">
        <v>359</v>
      </c>
      <c r="E44" s="2281" t="s">
        <v>359</v>
      </c>
      <c r="F44" s="2281" t="s">
        <v>359</v>
      </c>
      <c r="G44" s="2281" t="s">
        <v>359</v>
      </c>
      <c r="H44" s="2281" t="s">
        <v>359</v>
      </c>
      <c r="I44" s="2281" t="s">
        <v>359</v>
      </c>
      <c r="J44" s="2281" t="s">
        <v>359</v>
      </c>
      <c r="K44" s="2281" t="s">
        <v>359</v>
      </c>
      <c r="L44" s="1443" t="s">
        <v>359</v>
      </c>
      <c r="M44" s="1754" t="s">
        <v>359</v>
      </c>
    </row>
    <row r="45" spans="1:13" ht="15.75">
      <c r="A45" s="5010"/>
      <c r="B45" s="5044"/>
      <c r="C45" s="2081" t="s">
        <v>359</v>
      </c>
      <c r="D45" s="2281" t="s">
        <v>93</v>
      </c>
      <c r="E45" s="1431" t="s">
        <v>95</v>
      </c>
      <c r="F45" s="5022" t="s">
        <v>2386</v>
      </c>
      <c r="G45" s="5023" t="s">
        <v>359</v>
      </c>
      <c r="H45" s="5024"/>
      <c r="I45" s="5024"/>
      <c r="J45" s="5025"/>
      <c r="K45" s="2281" t="s">
        <v>2387</v>
      </c>
      <c r="L45" s="5231" t="s">
        <v>359</v>
      </c>
      <c r="M45" s="5232"/>
    </row>
    <row r="46" spans="1:13" ht="15.75">
      <c r="A46" s="5010"/>
      <c r="B46" s="5044"/>
      <c r="C46" s="2081" t="s">
        <v>359</v>
      </c>
      <c r="D46" s="1385" t="s">
        <v>359</v>
      </c>
      <c r="E46" s="1434" t="s">
        <v>2351</v>
      </c>
      <c r="F46" s="5022"/>
      <c r="G46" s="5026"/>
      <c r="H46" s="5027"/>
      <c r="I46" s="5027"/>
      <c r="J46" s="5028"/>
      <c r="K46" s="1443" t="s">
        <v>359</v>
      </c>
      <c r="L46" s="5308"/>
      <c r="M46" s="5236"/>
    </row>
    <row r="47" spans="1:13" ht="15.75">
      <c r="A47" s="5010"/>
      <c r="B47" s="5045"/>
      <c r="C47" s="2081" t="s">
        <v>359</v>
      </c>
      <c r="D47" s="1443" t="s">
        <v>359</v>
      </c>
      <c r="E47" s="1443" t="s">
        <v>359</v>
      </c>
      <c r="F47" s="1443" t="s">
        <v>359</v>
      </c>
      <c r="G47" s="1443" t="s">
        <v>359</v>
      </c>
      <c r="H47" s="1443" t="s">
        <v>359</v>
      </c>
      <c r="I47" s="1443" t="s">
        <v>359</v>
      </c>
      <c r="J47" s="1443" t="s">
        <v>359</v>
      </c>
      <c r="K47" s="1443" t="s">
        <v>359</v>
      </c>
      <c r="L47" s="1443" t="s">
        <v>359</v>
      </c>
      <c r="M47" s="1754" t="s">
        <v>359</v>
      </c>
    </row>
    <row r="48" spans="1:13" ht="409.5">
      <c r="A48" s="5010"/>
      <c r="B48" s="2324" t="s">
        <v>2388</v>
      </c>
      <c r="C48" s="5313" t="s">
        <v>3049</v>
      </c>
      <c r="D48" s="5268"/>
      <c r="E48" s="5268"/>
      <c r="F48" s="5268"/>
      <c r="G48" s="5268"/>
      <c r="H48" s="5268"/>
      <c r="I48" s="5268"/>
      <c r="J48" s="5268"/>
      <c r="K48" s="5268"/>
      <c r="L48" s="5268"/>
      <c r="M48" s="5269"/>
    </row>
    <row r="49" spans="1:13" ht="47.25">
      <c r="A49" s="5010"/>
      <c r="B49" s="2077" t="s">
        <v>2390</v>
      </c>
      <c r="C49" s="2081" t="s">
        <v>3048</v>
      </c>
      <c r="D49" s="1443"/>
      <c r="E49" s="1443"/>
      <c r="F49" s="2281" t="s">
        <v>359</v>
      </c>
      <c r="G49" s="2281" t="s">
        <v>359</v>
      </c>
      <c r="H49" s="2281" t="s">
        <v>359</v>
      </c>
      <c r="I49" s="2281" t="s">
        <v>359</v>
      </c>
      <c r="J49" s="2281" t="s">
        <v>359</v>
      </c>
      <c r="K49" s="2281" t="s">
        <v>359</v>
      </c>
      <c r="L49" s="2281" t="s">
        <v>359</v>
      </c>
      <c r="M49" s="1740" t="s">
        <v>359</v>
      </c>
    </row>
    <row r="50" spans="1:13" ht="31.5">
      <c r="A50" s="5010"/>
      <c r="B50" s="2077" t="s">
        <v>2392</v>
      </c>
      <c r="C50" s="2460">
        <v>30</v>
      </c>
      <c r="D50" s="1613" t="s">
        <v>359</v>
      </c>
      <c r="E50" s="1613" t="s">
        <v>359</v>
      </c>
      <c r="F50" s="1613" t="s">
        <v>359</v>
      </c>
      <c r="G50" s="1613" t="s">
        <v>359</v>
      </c>
      <c r="H50" s="1613" t="s">
        <v>359</v>
      </c>
      <c r="I50" s="1613" t="s">
        <v>359</v>
      </c>
      <c r="J50" s="1613" t="s">
        <v>359</v>
      </c>
      <c r="K50" s="1613" t="s">
        <v>359</v>
      </c>
      <c r="L50" s="1613" t="s">
        <v>359</v>
      </c>
      <c r="M50" s="1810" t="s">
        <v>359</v>
      </c>
    </row>
    <row r="51" spans="1:13" ht="31.5">
      <c r="A51" s="5010"/>
      <c r="B51" s="2077" t="s">
        <v>2393</v>
      </c>
      <c r="C51" s="2079">
        <v>2022</v>
      </c>
      <c r="D51" s="1431" t="s">
        <v>359</v>
      </c>
      <c r="E51" s="1431" t="s">
        <v>359</v>
      </c>
      <c r="F51" s="1431" t="s">
        <v>359</v>
      </c>
      <c r="G51" s="1431" t="s">
        <v>359</v>
      </c>
      <c r="H51" s="1431" t="s">
        <v>359</v>
      </c>
      <c r="I51" s="1431" t="s">
        <v>359</v>
      </c>
      <c r="J51" s="1431" t="s">
        <v>359</v>
      </c>
      <c r="K51" s="1431" t="s">
        <v>359</v>
      </c>
      <c r="L51" s="1431" t="s">
        <v>359</v>
      </c>
      <c r="M51" s="1671" t="s">
        <v>359</v>
      </c>
    </row>
    <row r="52" spans="1:13" ht="63">
      <c r="A52" s="5007" t="s">
        <v>2394</v>
      </c>
      <c r="B52" s="2077" t="s">
        <v>2395</v>
      </c>
      <c r="C52" s="5029" t="s">
        <v>646</v>
      </c>
      <c r="D52" s="5030"/>
      <c r="E52" s="5030"/>
      <c r="F52" s="5030"/>
      <c r="G52" s="5030"/>
      <c r="H52" s="5030"/>
      <c r="I52" s="5030"/>
      <c r="J52" s="5030"/>
      <c r="K52" s="5030"/>
      <c r="L52" s="5030"/>
      <c r="M52" s="5031"/>
    </row>
    <row r="53" spans="1:13" ht="31.5">
      <c r="A53" s="5008"/>
      <c r="B53" s="2077" t="s">
        <v>2396</v>
      </c>
      <c r="C53" s="5029" t="s">
        <v>2490</v>
      </c>
      <c r="D53" s="5030"/>
      <c r="E53" s="5030"/>
      <c r="F53" s="5030"/>
      <c r="G53" s="5030"/>
      <c r="H53" s="5030"/>
      <c r="I53" s="5030"/>
      <c r="J53" s="5030"/>
      <c r="K53" s="5030"/>
      <c r="L53" s="5030"/>
      <c r="M53" s="5031"/>
    </row>
    <row r="54" spans="1:13" ht="78.75">
      <c r="A54" s="5008"/>
      <c r="B54" s="2077" t="s">
        <v>2398</v>
      </c>
      <c r="C54" s="5032" t="s">
        <v>289</v>
      </c>
      <c r="D54" s="5002"/>
      <c r="E54" s="5002"/>
      <c r="F54" s="5002"/>
      <c r="G54" s="5002"/>
      <c r="H54" s="5002"/>
      <c r="I54" s="5002"/>
      <c r="J54" s="5002"/>
      <c r="K54" s="5002"/>
      <c r="L54" s="5002"/>
      <c r="M54" s="5003"/>
    </row>
    <row r="55" spans="1:13" ht="31.5">
      <c r="A55" s="5008"/>
      <c r="B55" s="2077" t="s">
        <v>2399</v>
      </c>
      <c r="C55" s="5029" t="s">
        <v>2491</v>
      </c>
      <c r="D55" s="5030"/>
      <c r="E55" s="5030"/>
      <c r="F55" s="5030"/>
      <c r="G55" s="5030"/>
      <c r="H55" s="5030"/>
      <c r="I55" s="5030"/>
      <c r="J55" s="5030"/>
      <c r="K55" s="5030"/>
      <c r="L55" s="5030"/>
      <c r="M55" s="5031"/>
    </row>
    <row r="56" spans="1:13" ht="45">
      <c r="A56" s="5008"/>
      <c r="B56" s="2077" t="s">
        <v>2400</v>
      </c>
      <c r="C56" s="5314" t="s">
        <v>647</v>
      </c>
      <c r="D56" s="5233"/>
      <c r="E56" s="5233"/>
      <c r="F56" s="5233"/>
      <c r="G56" s="5233"/>
      <c r="H56" s="5233"/>
      <c r="I56" s="5233"/>
      <c r="J56" s="5233"/>
      <c r="K56" s="5233"/>
      <c r="L56" s="5233"/>
      <c r="M56" s="5234"/>
    </row>
    <row r="57" spans="1:13" ht="15.75">
      <c r="A57" s="5009"/>
      <c r="B57" s="2077" t="s">
        <v>2401</v>
      </c>
      <c r="C57" s="5029">
        <v>3245995558</v>
      </c>
      <c r="D57" s="5030"/>
      <c r="E57" s="5030"/>
      <c r="F57" s="5030"/>
      <c r="G57" s="5030"/>
      <c r="H57" s="5030"/>
      <c r="I57" s="5030"/>
      <c r="J57" s="5030"/>
      <c r="K57" s="5030"/>
      <c r="L57" s="5030"/>
      <c r="M57" s="5031"/>
    </row>
    <row r="58" spans="1:13" ht="141.75">
      <c r="A58" s="5007" t="s">
        <v>2402</v>
      </c>
      <c r="B58" s="2078" t="s">
        <v>2403</v>
      </c>
      <c r="C58" s="5006" t="s">
        <v>1132</v>
      </c>
      <c r="D58" s="4998"/>
      <c r="E58" s="4998"/>
      <c r="F58" s="4998"/>
      <c r="G58" s="4998"/>
      <c r="H58" s="4998"/>
      <c r="I58" s="4998"/>
      <c r="J58" s="4998"/>
      <c r="K58" s="4998"/>
      <c r="L58" s="4998"/>
      <c r="M58" s="4999"/>
    </row>
    <row r="59" spans="1:13" ht="47.25">
      <c r="A59" s="5008"/>
      <c r="B59" s="2078" t="s">
        <v>2404</v>
      </c>
      <c r="C59" s="5006" t="s">
        <v>2405</v>
      </c>
      <c r="D59" s="4998"/>
      <c r="E59" s="4998"/>
      <c r="F59" s="4998"/>
      <c r="G59" s="4998"/>
      <c r="H59" s="4998"/>
      <c r="I59" s="4998"/>
      <c r="J59" s="4998"/>
      <c r="K59" s="4998"/>
      <c r="L59" s="4998"/>
      <c r="M59" s="4999"/>
    </row>
    <row r="60" spans="1:13" ht="78.75">
      <c r="A60" s="5008"/>
      <c r="B60" s="2078" t="s">
        <v>244</v>
      </c>
      <c r="C60" s="5032" t="s">
        <v>289</v>
      </c>
      <c r="D60" s="5002"/>
      <c r="E60" s="5002"/>
      <c r="F60" s="5002"/>
      <c r="G60" s="5002"/>
      <c r="H60" s="5002"/>
      <c r="I60" s="5002"/>
      <c r="J60" s="5002"/>
      <c r="K60" s="5002"/>
      <c r="L60" s="5002"/>
      <c r="M60" s="5003"/>
    </row>
    <row r="61" spans="1:13" ht="31.5">
      <c r="A61" s="1383" t="s">
        <v>2406</v>
      </c>
      <c r="B61" s="2326" t="s">
        <v>359</v>
      </c>
      <c r="C61" s="5315" t="s">
        <v>359</v>
      </c>
      <c r="D61" s="5047"/>
      <c r="E61" s="5047"/>
      <c r="F61" s="5047"/>
      <c r="G61" s="5047"/>
      <c r="H61" s="5047"/>
      <c r="I61" s="5047"/>
      <c r="J61" s="5047"/>
      <c r="K61" s="5047"/>
      <c r="L61" s="5047"/>
      <c r="M61" s="5048"/>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M62"/>
  <sheetViews>
    <sheetView zoomScale="90" zoomScaleNormal="90" workbookViewId="0">
      <selection activeCell="D37" sqref="D37:E37"/>
    </sheetView>
  </sheetViews>
  <sheetFormatPr baseColWidth="10" defaultColWidth="9.140625" defaultRowHeight="15.75"/>
  <cols>
    <col min="1" max="1" width="29" style="190" customWidth="1"/>
    <col min="2" max="2" width="29.7109375" customWidth="1"/>
    <col min="3" max="3" width="10.7109375" customWidth="1"/>
    <col min="5" max="5" width="14.140625" customWidth="1"/>
    <col min="6" max="6" width="10.42578125" customWidth="1"/>
    <col min="7" max="7" width="11" customWidth="1"/>
  </cols>
  <sheetData>
    <row r="1" spans="1:13" ht="20.25" customHeight="1">
      <c r="A1" s="2049" t="s">
        <v>359</v>
      </c>
      <c r="B1" s="8023" t="s">
        <v>3050</v>
      </c>
      <c r="C1" s="8024"/>
      <c r="D1" s="8024"/>
      <c r="E1" s="8024"/>
      <c r="F1" s="8024"/>
      <c r="G1" s="8024"/>
      <c r="H1" s="8024"/>
      <c r="I1" s="8024"/>
      <c r="J1" s="8024"/>
      <c r="K1" s="8024"/>
      <c r="L1" s="8024"/>
      <c r="M1" s="8025"/>
    </row>
    <row r="2" spans="1:13" ht="54" customHeight="1">
      <c r="A2" s="5966" t="s">
        <v>2329</v>
      </c>
      <c r="B2" s="2251" t="s">
        <v>2330</v>
      </c>
      <c r="C2" s="5969" t="s">
        <v>3051</v>
      </c>
      <c r="D2" s="5695"/>
      <c r="E2" s="5695"/>
      <c r="F2" s="5695"/>
      <c r="G2" s="5695"/>
      <c r="H2" s="5695"/>
      <c r="I2" s="5695"/>
      <c r="J2" s="5695"/>
      <c r="K2" s="5695"/>
      <c r="L2" s="5695"/>
      <c r="M2" s="5696"/>
    </row>
    <row r="3" spans="1:13" ht="87.75" customHeight="1">
      <c r="A3" s="5967"/>
      <c r="B3" s="3188" t="s">
        <v>2643</v>
      </c>
      <c r="C3" s="6160" t="s">
        <v>3052</v>
      </c>
      <c r="D3" s="5682"/>
      <c r="E3" s="5682"/>
      <c r="F3" s="5682"/>
      <c r="G3" s="5682"/>
      <c r="H3" s="7165"/>
      <c r="I3" s="5682"/>
      <c r="J3" s="5682"/>
      <c r="K3" s="5682"/>
      <c r="L3" s="5682"/>
      <c r="M3" s="5683"/>
    </row>
    <row r="4" spans="1:13" ht="45" customHeight="1">
      <c r="A4" s="5967"/>
      <c r="B4" s="1631" t="s">
        <v>240</v>
      </c>
      <c r="C4" s="1403" t="s">
        <v>1513</v>
      </c>
      <c r="D4" s="1404"/>
      <c r="E4" s="1405" t="s">
        <v>359</v>
      </c>
      <c r="F4" s="5699" t="s">
        <v>241</v>
      </c>
      <c r="G4" s="5699"/>
      <c r="H4" s="3190" t="s">
        <v>437</v>
      </c>
      <c r="I4" s="8026"/>
      <c r="J4" s="5680"/>
      <c r="K4" s="5680"/>
      <c r="L4" s="5680"/>
      <c r="M4" s="5681"/>
    </row>
    <row r="5" spans="1:13" ht="31.35" customHeight="1">
      <c r="A5" s="5967"/>
      <c r="B5" s="2338" t="s">
        <v>2333</v>
      </c>
      <c r="C5" s="7627"/>
      <c r="D5" s="7628"/>
      <c r="E5" s="7628"/>
      <c r="F5" s="7628"/>
      <c r="G5" s="7628"/>
      <c r="H5" s="7628"/>
      <c r="I5" s="7628"/>
      <c r="J5" s="7628"/>
      <c r="K5" s="7628"/>
      <c r="L5" s="7628"/>
      <c r="M5" s="7629"/>
    </row>
    <row r="6" spans="1:13" ht="15.6" customHeight="1">
      <c r="A6" s="5967"/>
      <c r="B6" s="1631" t="s">
        <v>2334</v>
      </c>
      <c r="C6" s="5686"/>
      <c r="D6" s="5680"/>
      <c r="E6" s="5680"/>
      <c r="F6" s="5680"/>
      <c r="G6" s="5680"/>
      <c r="H6" s="5680"/>
      <c r="I6" s="5680"/>
      <c r="J6" s="5680"/>
      <c r="K6" s="5680"/>
      <c r="L6" s="1403"/>
      <c r="M6" s="1491"/>
    </row>
    <row r="7" spans="1:13" ht="15.6" customHeight="1">
      <c r="A7" s="5967"/>
      <c r="B7" s="1631" t="s">
        <v>2335</v>
      </c>
      <c r="C7" s="5702" t="s">
        <v>644</v>
      </c>
      <c r="D7" s="5702"/>
      <c r="E7" s="5702"/>
      <c r="F7" s="5702"/>
      <c r="G7" s="6006"/>
      <c r="H7" s="2407" t="s">
        <v>244</v>
      </c>
      <c r="I7" s="5997" t="s">
        <v>21</v>
      </c>
      <c r="J7" s="5702"/>
      <c r="K7" s="5702"/>
      <c r="L7" s="5702"/>
      <c r="M7" s="5703"/>
    </row>
    <row r="8" spans="1:13" ht="15.6" customHeight="1">
      <c r="A8" s="5967"/>
      <c r="B8" s="6181" t="s">
        <v>2336</v>
      </c>
      <c r="C8" s="1409" t="s">
        <v>359</v>
      </c>
      <c r="D8" s="1409" t="s">
        <v>359</v>
      </c>
      <c r="E8" s="1409" t="s">
        <v>359</v>
      </c>
      <c r="F8" s="1409" t="s">
        <v>359</v>
      </c>
      <c r="G8" s="1409" t="s">
        <v>359</v>
      </c>
      <c r="H8" s="1410" t="s">
        <v>359</v>
      </c>
      <c r="I8" s="1409" t="s">
        <v>359</v>
      </c>
      <c r="J8" s="1409" t="s">
        <v>359</v>
      </c>
      <c r="K8" s="1409" t="s">
        <v>359</v>
      </c>
      <c r="L8" s="1409" t="s">
        <v>359</v>
      </c>
      <c r="M8" s="1657" t="s">
        <v>359</v>
      </c>
    </row>
    <row r="9" spans="1:13" ht="15.6" customHeight="1">
      <c r="A9" s="5967"/>
      <c r="B9" s="6181"/>
      <c r="C9" s="5708"/>
      <c r="D9" s="5708"/>
      <c r="E9" s="1409" t="s">
        <v>359</v>
      </c>
      <c r="F9" s="5707"/>
      <c r="G9" s="5707"/>
      <c r="H9" s="1409" t="s">
        <v>359</v>
      </c>
      <c r="I9" s="5707"/>
      <c r="J9" s="5707"/>
      <c r="K9" s="1409" t="s">
        <v>359</v>
      </c>
      <c r="L9" s="1409" t="s">
        <v>359</v>
      </c>
      <c r="M9" s="1657" t="s">
        <v>359</v>
      </c>
    </row>
    <row r="10" spans="1:13" ht="15.6" customHeight="1">
      <c r="A10" s="5967"/>
      <c r="B10" s="6182"/>
      <c r="C10" s="5708" t="s">
        <v>2337</v>
      </c>
      <c r="D10" s="5708"/>
      <c r="E10" s="1412" t="s">
        <v>359</v>
      </c>
      <c r="F10" s="5708" t="s">
        <v>2337</v>
      </c>
      <c r="G10" s="5708"/>
      <c r="H10" s="1412" t="s">
        <v>359</v>
      </c>
      <c r="I10" s="5708" t="s">
        <v>2337</v>
      </c>
      <c r="J10" s="5708"/>
      <c r="K10" s="1412" t="s">
        <v>359</v>
      </c>
      <c r="L10" s="1412" t="s">
        <v>359</v>
      </c>
      <c r="M10" s="1494" t="s">
        <v>359</v>
      </c>
    </row>
    <row r="11" spans="1:13" ht="84" customHeight="1">
      <c r="A11" s="5967"/>
      <c r="B11" s="3189" t="s">
        <v>2338</v>
      </c>
      <c r="C11" s="6160" t="s">
        <v>3053</v>
      </c>
      <c r="D11" s="5682"/>
      <c r="E11" s="5682"/>
      <c r="F11" s="5682"/>
      <c r="G11" s="5682"/>
      <c r="H11" s="5682"/>
      <c r="I11" s="5682"/>
      <c r="J11" s="5682"/>
      <c r="K11" s="5682"/>
      <c r="L11" s="5682"/>
      <c r="M11" s="5683"/>
    </row>
    <row r="12" spans="1:13" ht="168.75" customHeight="1">
      <c r="A12" s="5967"/>
      <c r="B12" s="3189" t="s">
        <v>2689</v>
      </c>
      <c r="C12" s="5939" t="s">
        <v>3054</v>
      </c>
      <c r="D12" s="5680"/>
      <c r="E12" s="5680"/>
      <c r="F12" s="5680"/>
      <c r="G12" s="5680"/>
      <c r="H12" s="5680"/>
      <c r="I12" s="5680"/>
      <c r="J12" s="5680"/>
      <c r="K12" s="5680"/>
      <c r="L12" s="5680"/>
      <c r="M12" s="5681"/>
    </row>
    <row r="13" spans="1:13" ht="54.75" customHeight="1">
      <c r="A13" s="5967"/>
      <c r="B13" s="1778" t="s">
        <v>2649</v>
      </c>
      <c r="C13" s="6160" t="s">
        <v>3055</v>
      </c>
      <c r="D13" s="5682"/>
      <c r="E13" s="5682"/>
      <c r="F13" s="5682"/>
      <c r="G13" s="5682"/>
      <c r="H13" s="5682"/>
      <c r="I13" s="5682"/>
      <c r="J13" s="5682"/>
      <c r="K13" s="5682"/>
      <c r="L13" s="5682"/>
      <c r="M13" s="5683"/>
    </row>
    <row r="14" spans="1:13" ht="15.6" customHeight="1">
      <c r="A14" s="5967"/>
      <c r="B14" s="6478" t="s">
        <v>2651</v>
      </c>
      <c r="C14" s="7352" t="s">
        <v>1411</v>
      </c>
      <c r="D14" s="7165"/>
      <c r="E14" s="8018" t="s">
        <v>108</v>
      </c>
      <c r="F14" s="7165" t="s">
        <v>3056</v>
      </c>
      <c r="G14" s="7165"/>
      <c r="H14" s="7165"/>
      <c r="I14" s="7165"/>
      <c r="J14" s="7165"/>
      <c r="K14" s="7165"/>
      <c r="L14" s="7165"/>
      <c r="M14" s="8020"/>
    </row>
    <row r="15" spans="1:13" ht="38.25" customHeight="1">
      <c r="A15" s="5967"/>
      <c r="B15" s="6478"/>
      <c r="C15" s="6973"/>
      <c r="D15" s="5990"/>
      <c r="E15" s="8019"/>
      <c r="F15" s="5990"/>
      <c r="G15" s="5990"/>
      <c r="H15" s="5990"/>
      <c r="I15" s="5990"/>
      <c r="J15" s="5990"/>
      <c r="K15" s="5990"/>
      <c r="L15" s="5990"/>
      <c r="M15" s="5991"/>
    </row>
    <row r="16" spans="1:13" ht="31.5" customHeight="1">
      <c r="A16" s="6900" t="s">
        <v>2748</v>
      </c>
      <c r="B16" s="2252" t="s">
        <v>230</v>
      </c>
      <c r="C16" s="5939" t="s">
        <v>278</v>
      </c>
      <c r="D16" s="5680"/>
      <c r="E16" s="5680"/>
      <c r="F16" s="5680"/>
      <c r="G16" s="5680"/>
      <c r="H16" s="5680"/>
      <c r="I16" s="5680"/>
      <c r="J16" s="5680"/>
      <c r="K16" s="5680"/>
      <c r="L16" s="5680"/>
      <c r="M16" s="5681"/>
    </row>
    <row r="17" spans="1:13" ht="34.5" customHeight="1">
      <c r="A17" s="5953"/>
      <c r="B17" s="1778" t="s">
        <v>2652</v>
      </c>
      <c r="C17" s="6723" t="s">
        <v>2052</v>
      </c>
      <c r="D17" s="6724"/>
      <c r="E17" s="6724"/>
      <c r="F17" s="6724"/>
      <c r="G17" s="6724"/>
      <c r="H17" s="6724"/>
      <c r="I17" s="6724"/>
      <c r="J17" s="6724"/>
      <c r="K17" s="6724"/>
      <c r="L17" s="6724"/>
      <c r="M17" s="6725"/>
    </row>
    <row r="18" spans="1:13" ht="15.6" customHeight="1">
      <c r="A18" s="5953"/>
      <c r="B18" s="6478" t="s">
        <v>2341</v>
      </c>
      <c r="C18" s="2101" t="s">
        <v>359</v>
      </c>
      <c r="D18" s="1408" t="s">
        <v>359</v>
      </c>
      <c r="E18" s="1408" t="s">
        <v>359</v>
      </c>
      <c r="F18" s="1408" t="s">
        <v>359</v>
      </c>
      <c r="G18" s="1408" t="s">
        <v>359</v>
      </c>
      <c r="H18" s="1408" t="s">
        <v>359</v>
      </c>
      <c r="I18" s="1408" t="s">
        <v>359</v>
      </c>
      <c r="J18" s="1408" t="s">
        <v>359</v>
      </c>
      <c r="K18" s="1408" t="s">
        <v>359</v>
      </c>
      <c r="L18" s="1408" t="s">
        <v>359</v>
      </c>
      <c r="M18" s="1492" t="s">
        <v>359</v>
      </c>
    </row>
    <row r="19" spans="1:13" ht="15.6" customHeight="1">
      <c r="A19" s="5953"/>
      <c r="B19" s="6478"/>
      <c r="C19" s="2101" t="s">
        <v>359</v>
      </c>
      <c r="D19" s="1415" t="s">
        <v>359</v>
      </c>
      <c r="E19" s="1408" t="s">
        <v>359</v>
      </c>
      <c r="F19" s="1415" t="s">
        <v>359</v>
      </c>
      <c r="G19" s="1408" t="s">
        <v>359</v>
      </c>
      <c r="H19" s="1415" t="s">
        <v>359</v>
      </c>
      <c r="I19" s="1408" t="s">
        <v>359</v>
      </c>
      <c r="J19" s="1415" t="s">
        <v>359</v>
      </c>
      <c r="K19" s="1408" t="s">
        <v>359</v>
      </c>
      <c r="L19" s="1408" t="s">
        <v>359</v>
      </c>
      <c r="M19" s="1492" t="s">
        <v>359</v>
      </c>
    </row>
    <row r="20" spans="1:13" ht="15.6" customHeight="1">
      <c r="A20" s="5953"/>
      <c r="B20" s="6478"/>
      <c r="C20" s="2103" t="s">
        <v>2342</v>
      </c>
      <c r="D20" s="1406" t="s">
        <v>359</v>
      </c>
      <c r="E20" s="1408" t="s">
        <v>2343</v>
      </c>
      <c r="F20" s="1406" t="s">
        <v>359</v>
      </c>
      <c r="G20" s="1408" t="s">
        <v>2344</v>
      </c>
      <c r="H20" s="1406" t="s">
        <v>359</v>
      </c>
      <c r="I20" s="1408" t="s">
        <v>2345</v>
      </c>
      <c r="J20" s="1406" t="s">
        <v>359</v>
      </c>
      <c r="K20" s="1408" t="s">
        <v>359</v>
      </c>
      <c r="L20" s="1408" t="s">
        <v>359</v>
      </c>
      <c r="M20" s="1492" t="s">
        <v>359</v>
      </c>
    </row>
    <row r="21" spans="1:13" ht="15.6" customHeight="1">
      <c r="A21" s="5953"/>
      <c r="B21" s="6478"/>
      <c r="C21" s="2103" t="s">
        <v>2346</v>
      </c>
      <c r="D21" s="1406" t="s">
        <v>359</v>
      </c>
      <c r="E21" s="1408" t="s">
        <v>2347</v>
      </c>
      <c r="F21" s="1406" t="s">
        <v>359</v>
      </c>
      <c r="G21" s="1408" t="s">
        <v>2348</v>
      </c>
      <c r="H21" s="1406" t="s">
        <v>359</v>
      </c>
      <c r="I21" s="1408" t="s">
        <v>359</v>
      </c>
      <c r="J21" s="1408" t="s">
        <v>359</v>
      </c>
      <c r="K21" s="1408" t="s">
        <v>359</v>
      </c>
      <c r="L21" s="1408" t="s">
        <v>359</v>
      </c>
      <c r="M21" s="1492" t="s">
        <v>359</v>
      </c>
    </row>
    <row r="22" spans="1:13" ht="15.6" customHeight="1">
      <c r="A22" s="5953"/>
      <c r="B22" s="6478"/>
      <c r="C22" s="2103" t="s">
        <v>2349</v>
      </c>
      <c r="D22" s="1406" t="s">
        <v>359</v>
      </c>
      <c r="E22" s="1408" t="s">
        <v>2350</v>
      </c>
      <c r="F22" s="1406" t="s">
        <v>359</v>
      </c>
      <c r="G22" s="1408" t="s">
        <v>359</v>
      </c>
      <c r="H22" s="1408" t="s">
        <v>359</v>
      </c>
      <c r="I22" s="1408" t="s">
        <v>359</v>
      </c>
      <c r="J22" s="1408" t="s">
        <v>359</v>
      </c>
      <c r="K22" s="1408" t="s">
        <v>359</v>
      </c>
      <c r="L22" s="1408" t="s">
        <v>359</v>
      </c>
      <c r="M22" s="1492" t="s">
        <v>359</v>
      </c>
    </row>
    <row r="23" spans="1:13" ht="15.6" customHeight="1">
      <c r="A23" s="5953"/>
      <c r="B23" s="6478"/>
      <c r="C23" s="2103" t="s">
        <v>105</v>
      </c>
      <c r="D23" s="1406" t="s">
        <v>2351</v>
      </c>
      <c r="E23" s="1408" t="s">
        <v>2352</v>
      </c>
      <c r="F23" s="5708" t="s">
        <v>3057</v>
      </c>
      <c r="G23" s="5708"/>
      <c r="H23" s="5708"/>
      <c r="I23" s="1412" t="s">
        <v>359</v>
      </c>
      <c r="J23" s="1412" t="s">
        <v>359</v>
      </c>
      <c r="K23" s="1412" t="s">
        <v>359</v>
      </c>
      <c r="L23" s="1412" t="s">
        <v>359</v>
      </c>
      <c r="M23" s="1494" t="s">
        <v>359</v>
      </c>
    </row>
    <row r="24" spans="1:13" ht="15.6" customHeight="1">
      <c r="A24" s="5953"/>
      <c r="B24" s="6901"/>
      <c r="C24" s="2100" t="s">
        <v>359</v>
      </c>
      <c r="D24" s="1415" t="s">
        <v>359</v>
      </c>
      <c r="E24" s="1415" t="s">
        <v>359</v>
      </c>
      <c r="F24" s="1415" t="s">
        <v>359</v>
      </c>
      <c r="G24" s="1415" t="s">
        <v>359</v>
      </c>
      <c r="H24" s="1415" t="s">
        <v>359</v>
      </c>
      <c r="I24" s="1415" t="s">
        <v>359</v>
      </c>
      <c r="J24" s="1415" t="s">
        <v>359</v>
      </c>
      <c r="K24" s="1415" t="s">
        <v>359</v>
      </c>
      <c r="L24" s="1415" t="s">
        <v>359</v>
      </c>
      <c r="M24" s="1656" t="s">
        <v>359</v>
      </c>
    </row>
    <row r="25" spans="1:13" ht="15.6" customHeight="1">
      <c r="A25" s="5953"/>
      <c r="B25" s="5975" t="s">
        <v>2354</v>
      </c>
      <c r="C25" s="2103" t="s">
        <v>359</v>
      </c>
      <c r="D25" s="1408" t="s">
        <v>359</v>
      </c>
      <c r="E25" s="1408" t="s">
        <v>359</v>
      </c>
      <c r="F25" s="1408" t="s">
        <v>359</v>
      </c>
      <c r="G25" s="1408" t="s">
        <v>359</v>
      </c>
      <c r="H25" s="1408" t="s">
        <v>359</v>
      </c>
      <c r="I25" s="1408" t="s">
        <v>359</v>
      </c>
      <c r="J25" s="1408" t="s">
        <v>359</v>
      </c>
      <c r="K25" s="1408" t="s">
        <v>359</v>
      </c>
      <c r="L25" s="1409" t="s">
        <v>359</v>
      </c>
      <c r="M25" s="1657" t="s">
        <v>359</v>
      </c>
    </row>
    <row r="26" spans="1:13" ht="15.6" customHeight="1">
      <c r="A26" s="5953"/>
      <c r="B26" s="5975"/>
      <c r="C26" s="2103" t="s">
        <v>2355</v>
      </c>
      <c r="D26" s="1417"/>
      <c r="E26" s="1408" t="s">
        <v>359</v>
      </c>
      <c r="F26" s="1408" t="s">
        <v>2356</v>
      </c>
      <c r="G26" s="1417" t="s">
        <v>359</v>
      </c>
      <c r="H26" s="1408" t="s">
        <v>359</v>
      </c>
      <c r="I26" s="1408" t="s">
        <v>2357</v>
      </c>
      <c r="J26" s="1417" t="s">
        <v>2351</v>
      </c>
      <c r="K26" s="1408" t="s">
        <v>359</v>
      </c>
      <c r="L26" s="1409" t="s">
        <v>359</v>
      </c>
      <c r="M26" s="1657" t="s">
        <v>359</v>
      </c>
    </row>
    <row r="27" spans="1:13" ht="15.6" customHeight="1">
      <c r="A27" s="5953"/>
      <c r="B27" s="5975"/>
      <c r="C27" s="2103" t="s">
        <v>2358</v>
      </c>
      <c r="D27" s="1419" t="s">
        <v>359</v>
      </c>
      <c r="E27" s="1409" t="s">
        <v>359</v>
      </c>
      <c r="F27" s="1408" t="s">
        <v>2359</v>
      </c>
      <c r="G27" s="1406" t="s">
        <v>359</v>
      </c>
      <c r="H27" s="1409" t="s">
        <v>359</v>
      </c>
      <c r="I27" s="1409" t="s">
        <v>359</v>
      </c>
      <c r="J27" s="1409" t="s">
        <v>359</v>
      </c>
      <c r="K27" s="1409" t="s">
        <v>359</v>
      </c>
      <c r="L27" s="1409" t="s">
        <v>359</v>
      </c>
      <c r="M27" s="1657" t="s">
        <v>359</v>
      </c>
    </row>
    <row r="28" spans="1:13" ht="15.6" customHeight="1">
      <c r="A28" s="5953"/>
      <c r="B28" s="5976"/>
      <c r="C28" s="2100" t="s">
        <v>359</v>
      </c>
      <c r="D28" s="1415" t="s">
        <v>359</v>
      </c>
      <c r="E28" s="1415" t="s">
        <v>359</v>
      </c>
      <c r="F28" s="1415" t="s">
        <v>359</v>
      </c>
      <c r="G28" s="1415" t="s">
        <v>359</v>
      </c>
      <c r="H28" s="1415" t="s">
        <v>359</v>
      </c>
      <c r="I28" s="1415" t="s">
        <v>359</v>
      </c>
      <c r="J28" s="1415" t="s">
        <v>359</v>
      </c>
      <c r="K28" s="1415" t="s">
        <v>359</v>
      </c>
      <c r="L28" s="1412" t="s">
        <v>359</v>
      </c>
      <c r="M28" s="1494" t="s">
        <v>359</v>
      </c>
    </row>
    <row r="29" spans="1:13" ht="15.6" customHeight="1">
      <c r="A29" s="5953"/>
      <c r="B29" s="8027" t="s">
        <v>2360</v>
      </c>
      <c r="C29" s="2103" t="s">
        <v>359</v>
      </c>
      <c r="D29" s="1408" t="s">
        <v>359</v>
      </c>
      <c r="E29" s="1408" t="s">
        <v>359</v>
      </c>
      <c r="F29" s="1408" t="s">
        <v>359</v>
      </c>
      <c r="G29" s="1408" t="s">
        <v>359</v>
      </c>
      <c r="H29" s="1408" t="s">
        <v>359</v>
      </c>
      <c r="I29" s="1408" t="s">
        <v>359</v>
      </c>
      <c r="J29" s="1408" t="s">
        <v>359</v>
      </c>
      <c r="K29" s="1408" t="s">
        <v>359</v>
      </c>
      <c r="L29" s="1408" t="s">
        <v>359</v>
      </c>
      <c r="M29" s="1492" t="s">
        <v>359</v>
      </c>
    </row>
    <row r="30" spans="1:13" ht="31.35" customHeight="1">
      <c r="A30" s="5953"/>
      <c r="B30" s="6478"/>
      <c r="C30" s="2104" t="s">
        <v>2361</v>
      </c>
      <c r="D30" s="1488" t="s">
        <v>437</v>
      </c>
      <c r="E30" s="1408" t="s">
        <v>359</v>
      </c>
      <c r="F30" s="1409" t="s">
        <v>2362</v>
      </c>
      <c r="G30" s="1417" t="s">
        <v>437</v>
      </c>
      <c r="H30" s="1408" t="s">
        <v>359</v>
      </c>
      <c r="I30" s="1409" t="s">
        <v>2363</v>
      </c>
      <c r="J30" s="6966"/>
      <c r="K30" s="6724"/>
      <c r="L30" s="6967"/>
      <c r="M30" s="1492" t="s">
        <v>359</v>
      </c>
    </row>
    <row r="31" spans="1:13" ht="15.6" customHeight="1">
      <c r="A31" s="5953"/>
      <c r="B31" s="6479"/>
      <c r="C31" s="2100" t="s">
        <v>359</v>
      </c>
      <c r="D31" s="1415" t="s">
        <v>359</v>
      </c>
      <c r="E31" s="1415" t="s">
        <v>359</v>
      </c>
      <c r="F31" s="1415" t="s">
        <v>359</v>
      </c>
      <c r="G31" s="1415" t="s">
        <v>359</v>
      </c>
      <c r="H31" s="1415" t="s">
        <v>359</v>
      </c>
      <c r="I31" s="1415" t="s">
        <v>359</v>
      </c>
      <c r="J31" s="1415" t="s">
        <v>359</v>
      </c>
      <c r="K31" s="1415" t="s">
        <v>359</v>
      </c>
      <c r="L31" s="1415" t="s">
        <v>359</v>
      </c>
      <c r="M31" s="1656" t="s">
        <v>359</v>
      </c>
    </row>
    <row r="32" spans="1:13" ht="15.6" customHeight="1">
      <c r="A32" s="5953"/>
      <c r="B32" s="6478" t="s">
        <v>2364</v>
      </c>
      <c r="C32" s="2105" t="s">
        <v>359</v>
      </c>
      <c r="D32" s="1422" t="s">
        <v>359</v>
      </c>
      <c r="E32" s="1422" t="s">
        <v>359</v>
      </c>
      <c r="F32" s="1422" t="s">
        <v>359</v>
      </c>
      <c r="G32" s="1422" t="s">
        <v>359</v>
      </c>
      <c r="H32" s="1422" t="s">
        <v>359</v>
      </c>
      <c r="I32" s="1422" t="s">
        <v>359</v>
      </c>
      <c r="J32" s="1422" t="s">
        <v>359</v>
      </c>
      <c r="K32" s="1422" t="s">
        <v>359</v>
      </c>
      <c r="L32" s="1409" t="s">
        <v>359</v>
      </c>
      <c r="M32" s="1657" t="s">
        <v>359</v>
      </c>
    </row>
    <row r="33" spans="1:13" ht="15.6" customHeight="1">
      <c r="A33" s="5953"/>
      <c r="B33" s="6478"/>
      <c r="C33" s="2103" t="s">
        <v>2365</v>
      </c>
      <c r="D33" s="1537">
        <v>2024</v>
      </c>
      <c r="E33" s="1422" t="s">
        <v>359</v>
      </c>
      <c r="F33" s="1408" t="s">
        <v>2366</v>
      </c>
      <c r="G33" s="1537">
        <v>2038</v>
      </c>
      <c r="H33" s="1422" t="s">
        <v>359</v>
      </c>
      <c r="I33" s="1409" t="s">
        <v>359</v>
      </c>
      <c r="J33" s="1422" t="s">
        <v>359</v>
      </c>
      <c r="K33" s="1422" t="s">
        <v>359</v>
      </c>
      <c r="L33" s="1409" t="s">
        <v>359</v>
      </c>
      <c r="M33" s="1657" t="s">
        <v>359</v>
      </c>
    </row>
    <row r="34" spans="1:13" ht="15.6" customHeight="1">
      <c r="A34" s="5953"/>
      <c r="B34" s="6901"/>
      <c r="C34" s="2100" t="s">
        <v>359</v>
      </c>
      <c r="D34" s="1415" t="s">
        <v>359</v>
      </c>
      <c r="E34" s="1538" t="s">
        <v>359</v>
      </c>
      <c r="F34" s="1415" t="s">
        <v>359</v>
      </c>
      <c r="G34" s="1538" t="s">
        <v>359</v>
      </c>
      <c r="H34" s="1538" t="s">
        <v>359</v>
      </c>
      <c r="I34" s="1412" t="s">
        <v>359</v>
      </c>
      <c r="J34" s="1538" t="s">
        <v>359</v>
      </c>
      <c r="K34" s="1538" t="s">
        <v>359</v>
      </c>
      <c r="L34" s="1412" t="s">
        <v>359</v>
      </c>
      <c r="M34" s="1494" t="s">
        <v>359</v>
      </c>
    </row>
    <row r="35" spans="1:13" ht="15.6" customHeight="1">
      <c r="A35" s="5953"/>
      <c r="B35" s="6478" t="s">
        <v>2367</v>
      </c>
      <c r="C35" s="3128" t="s">
        <v>359</v>
      </c>
      <c r="D35" s="2389" t="s">
        <v>359</v>
      </c>
      <c r="E35" s="2389" t="s">
        <v>359</v>
      </c>
      <c r="F35" s="2389" t="s">
        <v>359</v>
      </c>
      <c r="G35" s="2389" t="s">
        <v>359</v>
      </c>
      <c r="H35" s="2389" t="s">
        <v>359</v>
      </c>
      <c r="I35" s="2389" t="s">
        <v>359</v>
      </c>
      <c r="J35" s="2389" t="s">
        <v>359</v>
      </c>
      <c r="K35" s="2389" t="s">
        <v>359</v>
      </c>
      <c r="L35" s="2389" t="s">
        <v>359</v>
      </c>
      <c r="M35" s="2134" t="s">
        <v>359</v>
      </c>
    </row>
    <row r="36" spans="1:13" ht="15.6" customHeight="1">
      <c r="A36" s="5953"/>
      <c r="B36" s="6478"/>
      <c r="C36" s="3128" t="s">
        <v>359</v>
      </c>
      <c r="D36" s="3167" t="s">
        <v>2368</v>
      </c>
      <c r="E36" s="3167">
        <v>2023</v>
      </c>
      <c r="F36" s="3167" t="s">
        <v>2369</v>
      </c>
      <c r="G36" s="3167">
        <v>2024</v>
      </c>
      <c r="H36" s="3167" t="s">
        <v>2370</v>
      </c>
      <c r="I36" s="3167">
        <v>2025</v>
      </c>
      <c r="J36" s="3167" t="s">
        <v>2371</v>
      </c>
      <c r="K36" s="3167">
        <v>2026</v>
      </c>
      <c r="L36" s="3167" t="s">
        <v>2372</v>
      </c>
      <c r="M36" s="3168">
        <v>2027</v>
      </c>
    </row>
    <row r="37" spans="1:13" ht="15.6" customHeight="1">
      <c r="A37" s="5953"/>
      <c r="B37" s="6478"/>
      <c r="C37" s="3128" t="s">
        <v>359</v>
      </c>
      <c r="D37" s="8017"/>
      <c r="E37" s="8017"/>
      <c r="F37" s="8017">
        <v>2</v>
      </c>
      <c r="G37" s="8017"/>
      <c r="H37" s="8017">
        <v>2</v>
      </c>
      <c r="I37" s="8017"/>
      <c r="J37" s="8017">
        <v>2</v>
      </c>
      <c r="K37" s="8017"/>
      <c r="L37" s="8017">
        <v>2</v>
      </c>
      <c r="M37" s="8017"/>
    </row>
    <row r="38" spans="1:13" ht="15.6" customHeight="1">
      <c r="A38" s="5953"/>
      <c r="B38" s="6478"/>
      <c r="C38" s="3128" t="s">
        <v>359</v>
      </c>
      <c r="D38" s="3169" t="s">
        <v>2373</v>
      </c>
      <c r="E38" s="3170">
        <v>2028</v>
      </c>
      <c r="F38" s="3169" t="s">
        <v>2374</v>
      </c>
      <c r="G38" s="3170">
        <v>2029</v>
      </c>
      <c r="H38" s="3169" t="s">
        <v>2375</v>
      </c>
      <c r="I38" s="3170">
        <v>2030</v>
      </c>
      <c r="J38" s="3169" t="s">
        <v>2376</v>
      </c>
      <c r="K38" s="3170">
        <v>2031</v>
      </c>
      <c r="L38" s="3169" t="s">
        <v>2377</v>
      </c>
      <c r="M38" s="3171">
        <v>2032</v>
      </c>
    </row>
    <row r="39" spans="1:13" ht="15.6" customHeight="1">
      <c r="A39" s="5953"/>
      <c r="B39" s="6478"/>
      <c r="C39" s="3128" t="s">
        <v>359</v>
      </c>
      <c r="D39" s="8017">
        <v>2</v>
      </c>
      <c r="E39" s="8017"/>
      <c r="F39" s="8017">
        <v>2</v>
      </c>
      <c r="G39" s="8017"/>
      <c r="H39" s="8017">
        <v>2</v>
      </c>
      <c r="I39" s="8017"/>
      <c r="J39" s="8017">
        <v>2</v>
      </c>
      <c r="K39" s="8017"/>
      <c r="L39" s="8017">
        <v>2</v>
      </c>
      <c r="M39" s="8017"/>
    </row>
    <row r="40" spans="1:13" ht="15.6" customHeight="1">
      <c r="A40" s="5953"/>
      <c r="B40" s="6478"/>
      <c r="C40" s="3128" t="s">
        <v>359</v>
      </c>
      <c r="D40" s="3169" t="s">
        <v>2378</v>
      </c>
      <c r="E40" s="3170">
        <v>2033</v>
      </c>
      <c r="F40" s="3169" t="s">
        <v>2379</v>
      </c>
      <c r="G40" s="3170">
        <v>2034</v>
      </c>
      <c r="H40" s="3169" t="s">
        <v>2380</v>
      </c>
      <c r="I40" s="3170">
        <v>2035</v>
      </c>
      <c r="J40" s="3169" t="s">
        <v>2381</v>
      </c>
      <c r="K40" s="3170">
        <v>2036</v>
      </c>
      <c r="L40" s="3169" t="s">
        <v>2382</v>
      </c>
      <c r="M40" s="3171">
        <v>2037</v>
      </c>
    </row>
    <row r="41" spans="1:13" ht="15.95" customHeight="1">
      <c r="A41" s="5953"/>
      <c r="B41" s="6478"/>
      <c r="C41" s="3128" t="s">
        <v>359</v>
      </c>
      <c r="D41" s="8017">
        <v>2</v>
      </c>
      <c r="E41" s="8017"/>
      <c r="F41" s="8017">
        <v>2</v>
      </c>
      <c r="G41" s="8017"/>
      <c r="H41" s="8017">
        <v>2</v>
      </c>
      <c r="I41" s="8017"/>
      <c r="J41" s="8017">
        <v>2</v>
      </c>
      <c r="K41" s="8017"/>
      <c r="L41" s="8015">
        <v>2</v>
      </c>
      <c r="M41" s="8016"/>
    </row>
    <row r="42" spans="1:13" ht="15.6" customHeight="1">
      <c r="A42" s="5953"/>
      <c r="B42" s="6478"/>
      <c r="C42" s="3128" t="s">
        <v>359</v>
      </c>
      <c r="D42" s="3169" t="s">
        <v>2383</v>
      </c>
      <c r="E42" s="3170">
        <v>2038</v>
      </c>
      <c r="F42" s="3169" t="s">
        <v>2384</v>
      </c>
      <c r="G42" s="3172" t="s">
        <v>359</v>
      </c>
      <c r="H42" s="3172" t="s">
        <v>359</v>
      </c>
      <c r="I42" s="3172" t="s">
        <v>359</v>
      </c>
      <c r="J42" s="3172" t="s">
        <v>359</v>
      </c>
      <c r="K42" s="3172" t="s">
        <v>359</v>
      </c>
      <c r="L42" s="3172" t="s">
        <v>359</v>
      </c>
      <c r="M42" s="3173" t="s">
        <v>359</v>
      </c>
    </row>
    <row r="43" spans="1:13" ht="15.95" customHeight="1">
      <c r="A43" s="5953"/>
      <c r="B43" s="6478"/>
      <c r="C43" s="3128" t="s">
        <v>359</v>
      </c>
      <c r="D43" s="8015">
        <v>2</v>
      </c>
      <c r="E43" s="8016"/>
      <c r="F43" s="8017">
        <v>30</v>
      </c>
      <c r="G43" s="8017"/>
      <c r="H43" s="3172"/>
      <c r="I43" s="3172"/>
      <c r="J43" s="3172"/>
      <c r="K43" s="3172"/>
      <c r="L43" s="3172"/>
      <c r="M43" s="3173" t="s">
        <v>359</v>
      </c>
    </row>
    <row r="44" spans="1:13" ht="15.6" customHeight="1">
      <c r="A44" s="5953"/>
      <c r="B44" s="6478"/>
      <c r="C44" s="3151" t="s">
        <v>359</v>
      </c>
      <c r="D44" s="1729" t="s">
        <v>359</v>
      </c>
      <c r="E44" s="1729" t="s">
        <v>359</v>
      </c>
      <c r="F44" s="1729" t="s">
        <v>359</v>
      </c>
      <c r="G44" s="1729" t="s">
        <v>359</v>
      </c>
      <c r="H44" s="1729" t="s">
        <v>359</v>
      </c>
      <c r="I44" s="1729" t="s">
        <v>359</v>
      </c>
      <c r="J44" s="1729" t="s">
        <v>359</v>
      </c>
      <c r="K44" s="1729" t="s">
        <v>359</v>
      </c>
      <c r="L44" s="1729" t="s">
        <v>359</v>
      </c>
      <c r="M44" s="3186" t="s">
        <v>359</v>
      </c>
    </row>
    <row r="45" spans="1:13" ht="15.6" customHeight="1">
      <c r="A45" s="5953"/>
      <c r="B45" s="6382" t="s">
        <v>2385</v>
      </c>
      <c r="C45" s="2103" t="s">
        <v>359</v>
      </c>
      <c r="D45" s="1408" t="s">
        <v>359</v>
      </c>
      <c r="E45" s="1408" t="s">
        <v>359</v>
      </c>
      <c r="F45" s="1408" t="s">
        <v>359</v>
      </c>
      <c r="G45" s="1408" t="s">
        <v>359</v>
      </c>
      <c r="H45" s="1408" t="s">
        <v>359</v>
      </c>
      <c r="I45" s="1408" t="s">
        <v>359</v>
      </c>
      <c r="J45" s="1408" t="s">
        <v>359</v>
      </c>
      <c r="K45" s="1408" t="s">
        <v>359</v>
      </c>
      <c r="L45" s="1409" t="s">
        <v>359</v>
      </c>
      <c r="M45" s="1657" t="s">
        <v>359</v>
      </c>
    </row>
    <row r="46" spans="1:13" ht="15.6" customHeight="1">
      <c r="A46" s="5953"/>
      <c r="B46" s="5975"/>
      <c r="C46" s="2101" t="s">
        <v>359</v>
      </c>
      <c r="D46" s="1408" t="s">
        <v>93</v>
      </c>
      <c r="E46" s="1415" t="s">
        <v>95</v>
      </c>
      <c r="F46" s="6539" t="s">
        <v>2386</v>
      </c>
      <c r="G46" s="6540"/>
      <c r="H46" s="5979"/>
      <c r="I46" s="5979"/>
      <c r="J46" s="6541"/>
      <c r="K46" s="1408" t="s">
        <v>2387</v>
      </c>
      <c r="L46" s="6545" t="s">
        <v>359</v>
      </c>
      <c r="M46" s="6546"/>
    </row>
    <row r="47" spans="1:13" ht="15.6" customHeight="1">
      <c r="A47" s="5953"/>
      <c r="B47" s="5975"/>
      <c r="C47" s="2101" t="s">
        <v>359</v>
      </c>
      <c r="D47" s="1423"/>
      <c r="E47" s="1483" t="s">
        <v>2351</v>
      </c>
      <c r="F47" s="6539"/>
      <c r="G47" s="6542"/>
      <c r="H47" s="6543"/>
      <c r="I47" s="6543"/>
      <c r="J47" s="6544"/>
      <c r="K47" s="1409" t="s">
        <v>359</v>
      </c>
      <c r="L47" s="6547"/>
      <c r="M47" s="6548"/>
    </row>
    <row r="48" spans="1:13" ht="15.6" customHeight="1">
      <c r="A48" s="5953"/>
      <c r="B48" s="5976"/>
      <c r="C48" s="2102" t="s">
        <v>359</v>
      </c>
      <c r="D48" s="1412" t="s">
        <v>359</v>
      </c>
      <c r="E48" s="1412" t="s">
        <v>359</v>
      </c>
      <c r="F48" s="1412" t="s">
        <v>359</v>
      </c>
      <c r="G48" s="1412" t="s">
        <v>359</v>
      </c>
      <c r="H48" s="1412" t="s">
        <v>359</v>
      </c>
      <c r="I48" s="1412" t="s">
        <v>359</v>
      </c>
      <c r="J48" s="1412" t="s">
        <v>359</v>
      </c>
      <c r="K48" s="1412" t="s">
        <v>359</v>
      </c>
      <c r="L48" s="1409" t="s">
        <v>359</v>
      </c>
      <c r="M48" s="1657" t="s">
        <v>359</v>
      </c>
    </row>
    <row r="49" spans="1:13" ht="154.5" customHeight="1">
      <c r="A49" s="5953"/>
      <c r="B49" s="3189" t="s">
        <v>2388</v>
      </c>
      <c r="C49" s="6723" t="s">
        <v>3058</v>
      </c>
      <c r="D49" s="6724"/>
      <c r="E49" s="6724"/>
      <c r="F49" s="6724"/>
      <c r="G49" s="6724"/>
      <c r="H49" s="6724"/>
      <c r="I49" s="6724"/>
      <c r="J49" s="6724"/>
      <c r="K49" s="6724"/>
      <c r="L49" s="6724"/>
      <c r="M49" s="6725"/>
    </row>
    <row r="50" spans="1:13" ht="15.6" customHeight="1">
      <c r="A50" s="5953"/>
      <c r="B50" s="3189" t="s">
        <v>2390</v>
      </c>
      <c r="C50" s="6723" t="s">
        <v>3059</v>
      </c>
      <c r="D50" s="6724"/>
      <c r="E50" s="6724"/>
      <c r="F50" s="6724"/>
      <c r="G50" s="6724"/>
      <c r="H50" s="6724"/>
      <c r="I50" s="6724"/>
      <c r="J50" s="6724"/>
      <c r="K50" s="6724"/>
      <c r="L50" s="6724"/>
      <c r="M50" s="6725"/>
    </row>
    <row r="51" spans="1:13" ht="15.6" customHeight="1">
      <c r="A51" s="5953"/>
      <c r="B51" s="3189" t="s">
        <v>2392</v>
      </c>
      <c r="C51" s="5939">
        <v>30</v>
      </c>
      <c r="D51" s="5680"/>
      <c r="E51" s="5680"/>
      <c r="F51" s="5680"/>
      <c r="G51" s="5680"/>
      <c r="H51" s="5680"/>
      <c r="I51" s="5680"/>
      <c r="J51" s="5680"/>
      <c r="K51" s="5680"/>
      <c r="L51" s="5680"/>
      <c r="M51" s="5681"/>
    </row>
    <row r="52" spans="1:13" ht="15.6" customHeight="1">
      <c r="A52" s="5953"/>
      <c r="B52" s="1778" t="s">
        <v>2393</v>
      </c>
      <c r="C52" s="5939" t="s">
        <v>437</v>
      </c>
      <c r="D52" s="5680"/>
      <c r="E52" s="5680"/>
      <c r="F52" s="5680"/>
      <c r="G52" s="5680"/>
      <c r="H52" s="5680"/>
      <c r="I52" s="5680"/>
      <c r="J52" s="5680"/>
      <c r="K52" s="5680"/>
      <c r="L52" s="5680"/>
      <c r="M52" s="5681"/>
    </row>
    <row r="53" spans="1:13" ht="15.6" customHeight="1">
      <c r="A53" s="5945" t="s">
        <v>2394</v>
      </c>
      <c r="B53" s="1778" t="s">
        <v>2395</v>
      </c>
      <c r="C53" s="5939" t="s">
        <v>1376</v>
      </c>
      <c r="D53" s="5680"/>
      <c r="E53" s="5680"/>
      <c r="F53" s="5680"/>
      <c r="G53" s="5680"/>
      <c r="H53" s="5680"/>
      <c r="I53" s="5680"/>
      <c r="J53" s="5680"/>
      <c r="K53" s="5680"/>
      <c r="L53" s="5680"/>
      <c r="M53" s="5681"/>
    </row>
    <row r="54" spans="1:13" ht="15.6" customHeight="1">
      <c r="A54" s="5946"/>
      <c r="B54" s="1778" t="s">
        <v>2396</v>
      </c>
      <c r="C54" s="5939" t="s">
        <v>2413</v>
      </c>
      <c r="D54" s="5680"/>
      <c r="E54" s="5680"/>
      <c r="F54" s="5680"/>
      <c r="G54" s="5680"/>
      <c r="H54" s="5680"/>
      <c r="I54" s="5680"/>
      <c r="J54" s="5680"/>
      <c r="K54" s="5680"/>
      <c r="L54" s="5680"/>
      <c r="M54" s="5681"/>
    </row>
    <row r="55" spans="1:13" ht="15.6" customHeight="1">
      <c r="A55" s="5946"/>
      <c r="B55" s="1778" t="s">
        <v>2398</v>
      </c>
      <c r="C55" s="6160" t="s">
        <v>289</v>
      </c>
      <c r="D55" s="5682"/>
      <c r="E55" s="5682"/>
      <c r="F55" s="5682"/>
      <c r="G55" s="5682"/>
      <c r="H55" s="5682"/>
      <c r="I55" s="5682"/>
      <c r="J55" s="5682"/>
      <c r="K55" s="5682"/>
      <c r="L55" s="5682"/>
      <c r="M55" s="5683"/>
    </row>
    <row r="56" spans="1:13" ht="15.6" customHeight="1">
      <c r="A56" s="5946"/>
      <c r="B56" s="1778" t="s">
        <v>2399</v>
      </c>
      <c r="C56" s="5939" t="s">
        <v>656</v>
      </c>
      <c r="D56" s="5680"/>
      <c r="E56" s="5680"/>
      <c r="F56" s="5680"/>
      <c r="G56" s="5680"/>
      <c r="H56" s="5680"/>
      <c r="I56" s="5680"/>
      <c r="J56" s="5680"/>
      <c r="K56" s="5680"/>
      <c r="L56" s="5680"/>
      <c r="M56" s="5681"/>
    </row>
    <row r="57" spans="1:13" ht="15.6" customHeight="1">
      <c r="A57" s="5946"/>
      <c r="B57" s="1778" t="s">
        <v>2400</v>
      </c>
      <c r="C57" s="8022" t="s">
        <v>1377</v>
      </c>
      <c r="D57" s="6040"/>
      <c r="E57" s="6040"/>
      <c r="F57" s="6040"/>
      <c r="G57" s="6040"/>
      <c r="H57" s="6040"/>
      <c r="I57" s="6040"/>
      <c r="J57" s="6040"/>
      <c r="K57" s="6040"/>
      <c r="L57" s="6040"/>
      <c r="M57" s="6041"/>
    </row>
    <row r="58" spans="1:13" ht="15.6" customHeight="1">
      <c r="A58" s="5959"/>
      <c r="B58" s="1778" t="s">
        <v>2401</v>
      </c>
      <c r="C58" s="7758">
        <v>3779595</v>
      </c>
      <c r="D58" s="5699"/>
      <c r="E58" s="5699"/>
      <c r="F58" s="5699"/>
      <c r="G58" s="5699"/>
      <c r="H58" s="5699"/>
      <c r="I58" s="5699"/>
      <c r="J58" s="5699"/>
      <c r="K58" s="5699"/>
      <c r="L58" s="5699"/>
      <c r="M58" s="7759"/>
    </row>
    <row r="59" spans="1:13" ht="15.6" customHeight="1">
      <c r="A59" s="5945" t="s">
        <v>2402</v>
      </c>
      <c r="B59" s="1779" t="s">
        <v>2403</v>
      </c>
      <c r="C59" s="5939" t="s">
        <v>1132</v>
      </c>
      <c r="D59" s="5680"/>
      <c r="E59" s="5680"/>
      <c r="F59" s="5680"/>
      <c r="G59" s="5680"/>
      <c r="H59" s="5680"/>
      <c r="I59" s="5680"/>
      <c r="J59" s="5680"/>
      <c r="K59" s="5680"/>
      <c r="L59" s="5680"/>
      <c r="M59" s="5681"/>
    </row>
    <row r="60" spans="1:13" ht="19.5" customHeight="1">
      <c r="A60" s="5946"/>
      <c r="B60" s="1779" t="s">
        <v>2404</v>
      </c>
      <c r="C60" s="5939" t="s">
        <v>2405</v>
      </c>
      <c r="D60" s="5680"/>
      <c r="E60" s="5680"/>
      <c r="F60" s="5680"/>
      <c r="G60" s="5680"/>
      <c r="H60" s="5680"/>
      <c r="I60" s="5680"/>
      <c r="J60" s="5680"/>
      <c r="K60" s="5680"/>
      <c r="L60" s="5680"/>
      <c r="M60" s="5681"/>
    </row>
    <row r="61" spans="1:13" ht="43.5" customHeight="1">
      <c r="A61" s="5946"/>
      <c r="B61" s="1779" t="s">
        <v>244</v>
      </c>
      <c r="C61" s="6160" t="s">
        <v>289</v>
      </c>
      <c r="D61" s="5682"/>
      <c r="E61" s="5682"/>
      <c r="F61" s="5682"/>
      <c r="G61" s="5682"/>
      <c r="H61" s="5682"/>
      <c r="I61" s="5682"/>
      <c r="J61" s="5682"/>
      <c r="K61" s="5682"/>
      <c r="L61" s="5682"/>
      <c r="M61" s="5683"/>
    </row>
    <row r="62" spans="1:13" ht="15.6" customHeight="1">
      <c r="A62" s="1734" t="s">
        <v>2406</v>
      </c>
      <c r="B62" s="2457"/>
      <c r="C62" s="8021" t="s">
        <v>359</v>
      </c>
      <c r="D62" s="6370"/>
      <c r="E62" s="6370"/>
      <c r="F62" s="6370"/>
      <c r="G62" s="6370"/>
      <c r="H62" s="6370"/>
      <c r="I62" s="6370"/>
      <c r="J62" s="6370"/>
      <c r="K62" s="6370"/>
      <c r="L62" s="6370"/>
      <c r="M62" s="6371"/>
    </row>
  </sheetData>
  <mergeCells count="71">
    <mergeCell ref="B29:B31"/>
    <mergeCell ref="A2:A15"/>
    <mergeCell ref="C2:M2"/>
    <mergeCell ref="C3:M3"/>
    <mergeCell ref="F4:G4"/>
    <mergeCell ref="C5:M5"/>
    <mergeCell ref="I7:M7"/>
    <mergeCell ref="C9:D9"/>
    <mergeCell ref="B18:B24"/>
    <mergeCell ref="B14:B15"/>
    <mergeCell ref="C11:M11"/>
    <mergeCell ref="C12:M12"/>
    <mergeCell ref="C13:M13"/>
    <mergeCell ref="B25:B28"/>
    <mergeCell ref="F23:H23"/>
    <mergeCell ref="J30:L30"/>
    <mergeCell ref="B1:M1"/>
    <mergeCell ref="I10:J10"/>
    <mergeCell ref="B8:B10"/>
    <mergeCell ref="F9:G9"/>
    <mergeCell ref="I9:J9"/>
    <mergeCell ref="F10:G10"/>
    <mergeCell ref="I4:M4"/>
    <mergeCell ref="C7:G7"/>
    <mergeCell ref="C10:D10"/>
    <mergeCell ref="C6:K6"/>
    <mergeCell ref="A59:A61"/>
    <mergeCell ref="C59:M59"/>
    <mergeCell ref="C60:M60"/>
    <mergeCell ref="C61:M61"/>
    <mergeCell ref="B32:B34"/>
    <mergeCell ref="B35:B44"/>
    <mergeCell ref="B45:B48"/>
    <mergeCell ref="F46:F47"/>
    <mergeCell ref="G46:J47"/>
    <mergeCell ref="A53:A58"/>
    <mergeCell ref="C53:M53"/>
    <mergeCell ref="C54:M54"/>
    <mergeCell ref="A16:A52"/>
    <mergeCell ref="J39:K39"/>
    <mergeCell ref="D41:E41"/>
    <mergeCell ref="H41:I41"/>
    <mergeCell ref="C62:M62"/>
    <mergeCell ref="L46:M47"/>
    <mergeCell ref="C52:M52"/>
    <mergeCell ref="C50:M50"/>
    <mergeCell ref="C51:M51"/>
    <mergeCell ref="C49:M49"/>
    <mergeCell ref="C57:M57"/>
    <mergeCell ref="C58:M58"/>
    <mergeCell ref="C55:M55"/>
    <mergeCell ref="C56:M56"/>
    <mergeCell ref="C14:D15"/>
    <mergeCell ref="E14:E15"/>
    <mergeCell ref="F14:M15"/>
    <mergeCell ref="C16:M16"/>
    <mergeCell ref="C17:M17"/>
    <mergeCell ref="L41:M41"/>
    <mergeCell ref="F43:G43"/>
    <mergeCell ref="F37:G37"/>
    <mergeCell ref="J37:K37"/>
    <mergeCell ref="D39:E39"/>
    <mergeCell ref="L39:M39"/>
    <mergeCell ref="F41:G41"/>
    <mergeCell ref="J41:K41"/>
    <mergeCell ref="D43:E43"/>
    <mergeCell ref="D37:E37"/>
    <mergeCell ref="H37:I37"/>
    <mergeCell ref="L37:M37"/>
    <mergeCell ref="F39:G39"/>
    <mergeCell ref="H39:I39"/>
  </mergeCells>
  <hyperlinks>
    <hyperlink ref="C57" r:id="rId1"/>
  </hyperlinks>
  <pageMargins left="0.7" right="0.7" top="0.75" bottom="0.75" header="0.51180555555555496" footer="0.51180555555555496"/>
  <pageSetup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M62"/>
  <sheetViews>
    <sheetView zoomScale="90" zoomScaleNormal="90" workbookViewId="0">
      <selection activeCell="D37" sqref="D37:E37"/>
    </sheetView>
  </sheetViews>
  <sheetFormatPr baseColWidth="10" defaultColWidth="9.140625" defaultRowHeight="15.75"/>
  <cols>
    <col min="1" max="1" width="29" style="1471" customWidth="1"/>
    <col min="2" max="2" width="29.7109375" customWidth="1"/>
    <col min="3" max="13" width="11.42578125" customWidth="1"/>
  </cols>
  <sheetData>
    <row r="1" spans="1:13" ht="20.25" customHeight="1" thickBot="1">
      <c r="A1" s="2190" t="s">
        <v>359</v>
      </c>
      <c r="B1" s="6388" t="s">
        <v>3060</v>
      </c>
      <c r="C1" s="8033"/>
      <c r="D1" s="8033"/>
      <c r="E1" s="8033"/>
      <c r="F1" s="8033"/>
      <c r="G1" s="8033"/>
      <c r="H1" s="8033"/>
      <c r="I1" s="8033"/>
      <c r="J1" s="8033"/>
      <c r="K1" s="8033"/>
      <c r="L1" s="8033"/>
      <c r="M1" s="8034"/>
    </row>
    <row r="2" spans="1:13" ht="54" customHeight="1">
      <c r="A2" s="5966" t="s">
        <v>2329</v>
      </c>
      <c r="B2" s="2251" t="s">
        <v>2330</v>
      </c>
      <c r="C2" s="5969" t="s">
        <v>2054</v>
      </c>
      <c r="D2" s="5695"/>
      <c r="E2" s="5695"/>
      <c r="F2" s="5695"/>
      <c r="G2" s="5695"/>
      <c r="H2" s="5695"/>
      <c r="I2" s="5695"/>
      <c r="J2" s="5695"/>
      <c r="K2" s="5695"/>
      <c r="L2" s="5695"/>
      <c r="M2" s="5696"/>
    </row>
    <row r="3" spans="1:13" ht="78" customHeight="1">
      <c r="A3" s="5967"/>
      <c r="B3" s="3188" t="s">
        <v>2643</v>
      </c>
      <c r="C3" s="6160" t="s">
        <v>3061</v>
      </c>
      <c r="D3" s="5682"/>
      <c r="E3" s="5682"/>
      <c r="F3" s="5682"/>
      <c r="G3" s="5682"/>
      <c r="H3" s="5682"/>
      <c r="I3" s="5682"/>
      <c r="J3" s="5682"/>
      <c r="K3" s="5682"/>
      <c r="L3" s="5682"/>
      <c r="M3" s="5683"/>
    </row>
    <row r="4" spans="1:13" ht="42.75" customHeight="1">
      <c r="A4" s="5967"/>
      <c r="B4" s="1631" t="s">
        <v>240</v>
      </c>
      <c r="C4" s="1403" t="s">
        <v>95</v>
      </c>
      <c r="D4" s="1404"/>
      <c r="E4" s="1405" t="s">
        <v>359</v>
      </c>
      <c r="F4" s="5699" t="s">
        <v>241</v>
      </c>
      <c r="G4" s="5699"/>
      <c r="H4" s="3190" t="s">
        <v>437</v>
      </c>
      <c r="I4" s="8026"/>
      <c r="J4" s="5680"/>
      <c r="K4" s="5680"/>
      <c r="L4" s="5680"/>
      <c r="M4" s="5681"/>
    </row>
    <row r="5" spans="1:13" ht="31.35" customHeight="1">
      <c r="A5" s="5967"/>
      <c r="B5" s="2338" t="s">
        <v>2333</v>
      </c>
      <c r="C5" s="7627"/>
      <c r="D5" s="7628"/>
      <c r="E5" s="7628"/>
      <c r="F5" s="7628"/>
      <c r="G5" s="7628"/>
      <c r="H5" s="7628"/>
      <c r="I5" s="7628"/>
      <c r="J5" s="7628"/>
      <c r="K5" s="7628"/>
      <c r="L5" s="7628"/>
      <c r="M5" s="7629"/>
    </row>
    <row r="6" spans="1:13" ht="15.6" customHeight="1">
      <c r="A6" s="5967"/>
      <c r="B6" s="1631" t="s">
        <v>2334</v>
      </c>
      <c r="C6" s="5686"/>
      <c r="D6" s="5680"/>
      <c r="E6" s="5680"/>
      <c r="F6" s="5680"/>
      <c r="G6" s="5680"/>
      <c r="H6" s="5680"/>
      <c r="I6" s="5680"/>
      <c r="J6" s="5680"/>
      <c r="K6" s="5680"/>
      <c r="L6" s="1403"/>
      <c r="M6" s="1491"/>
    </row>
    <row r="7" spans="1:13" ht="15.6" customHeight="1">
      <c r="A7" s="5967"/>
      <c r="B7" s="1631" t="s">
        <v>2335</v>
      </c>
      <c r="C7" s="5702" t="s">
        <v>644</v>
      </c>
      <c r="D7" s="5702"/>
      <c r="E7" s="5702"/>
      <c r="F7" s="5702"/>
      <c r="G7" s="6006"/>
      <c r="H7" s="2407" t="s">
        <v>244</v>
      </c>
      <c r="I7" s="5997" t="s">
        <v>21</v>
      </c>
      <c r="J7" s="5702"/>
      <c r="K7" s="5702"/>
      <c r="L7" s="5702"/>
      <c r="M7" s="5703"/>
    </row>
    <row r="8" spans="1:13" ht="15.6" customHeight="1">
      <c r="A8" s="5967"/>
      <c r="B8" s="6181" t="s">
        <v>2336</v>
      </c>
      <c r="C8" s="1409" t="s">
        <v>359</v>
      </c>
      <c r="D8" s="1409" t="s">
        <v>359</v>
      </c>
      <c r="E8" s="1409" t="s">
        <v>359</v>
      </c>
      <c r="F8" s="1409" t="s">
        <v>359</v>
      </c>
      <c r="G8" s="1409" t="s">
        <v>359</v>
      </c>
      <c r="H8" s="1410" t="s">
        <v>359</v>
      </c>
      <c r="I8" s="1409" t="s">
        <v>359</v>
      </c>
      <c r="J8" s="1409" t="s">
        <v>359</v>
      </c>
      <c r="K8" s="1409" t="s">
        <v>359</v>
      </c>
      <c r="L8" s="1409" t="s">
        <v>359</v>
      </c>
      <c r="M8" s="1657" t="s">
        <v>359</v>
      </c>
    </row>
    <row r="9" spans="1:13" ht="15.6" customHeight="1">
      <c r="A9" s="5967"/>
      <c r="B9" s="6181"/>
      <c r="C9" s="5708"/>
      <c r="D9" s="5708"/>
      <c r="E9" s="1409" t="s">
        <v>359</v>
      </c>
      <c r="F9" s="5707"/>
      <c r="G9" s="5707"/>
      <c r="H9" s="1409" t="s">
        <v>359</v>
      </c>
      <c r="I9" s="5707"/>
      <c r="J9" s="5707"/>
      <c r="K9" s="1409" t="s">
        <v>359</v>
      </c>
      <c r="L9" s="1409" t="s">
        <v>359</v>
      </c>
      <c r="M9" s="1657" t="s">
        <v>359</v>
      </c>
    </row>
    <row r="10" spans="1:13" ht="15.6" customHeight="1">
      <c r="A10" s="5967"/>
      <c r="B10" s="6182"/>
      <c r="C10" s="5708" t="s">
        <v>2337</v>
      </c>
      <c r="D10" s="5708"/>
      <c r="E10" s="1412" t="s">
        <v>359</v>
      </c>
      <c r="F10" s="5708" t="s">
        <v>2337</v>
      </c>
      <c r="G10" s="5708"/>
      <c r="H10" s="1412" t="s">
        <v>359</v>
      </c>
      <c r="I10" s="5708" t="s">
        <v>2337</v>
      </c>
      <c r="J10" s="5708"/>
      <c r="K10" s="1412" t="s">
        <v>359</v>
      </c>
      <c r="L10" s="1412" t="s">
        <v>359</v>
      </c>
      <c r="M10" s="1494" t="s">
        <v>359</v>
      </c>
    </row>
    <row r="11" spans="1:13" ht="58.5" customHeight="1">
      <c r="A11" s="5967"/>
      <c r="B11" s="3189" t="s">
        <v>2338</v>
      </c>
      <c r="C11" s="6160" t="s">
        <v>3062</v>
      </c>
      <c r="D11" s="5682"/>
      <c r="E11" s="5682"/>
      <c r="F11" s="5682"/>
      <c r="G11" s="5682"/>
      <c r="H11" s="5682"/>
      <c r="I11" s="5682"/>
      <c r="J11" s="5682"/>
      <c r="K11" s="5682"/>
      <c r="L11" s="5682"/>
      <c r="M11" s="5683"/>
    </row>
    <row r="12" spans="1:13" ht="107.25" customHeight="1">
      <c r="A12" s="5967"/>
      <c r="B12" s="3189" t="s">
        <v>2689</v>
      </c>
      <c r="C12" s="5939" t="s">
        <v>3063</v>
      </c>
      <c r="D12" s="5680"/>
      <c r="E12" s="5680"/>
      <c r="F12" s="5680"/>
      <c r="G12" s="5680"/>
      <c r="H12" s="5680"/>
      <c r="I12" s="5680"/>
      <c r="J12" s="5680"/>
      <c r="K12" s="5680"/>
      <c r="L12" s="5680"/>
      <c r="M12" s="5681"/>
    </row>
    <row r="13" spans="1:13" ht="62.45" customHeight="1">
      <c r="A13" s="5967"/>
      <c r="B13" s="1778" t="s">
        <v>2649</v>
      </c>
      <c r="C13" s="6160" t="s">
        <v>3055</v>
      </c>
      <c r="D13" s="5682"/>
      <c r="E13" s="5682"/>
      <c r="F13" s="5682"/>
      <c r="G13" s="5682"/>
      <c r="H13" s="5682"/>
      <c r="I13" s="5682"/>
      <c r="J13" s="5682"/>
      <c r="K13" s="5682"/>
      <c r="L13" s="5682"/>
      <c r="M13" s="5683"/>
    </row>
    <row r="14" spans="1:13" ht="15.6" customHeight="1">
      <c r="A14" s="5967"/>
      <c r="B14" s="6478" t="s">
        <v>2651</v>
      </c>
      <c r="C14" s="8035" t="s">
        <v>3064</v>
      </c>
      <c r="D14" s="8036"/>
      <c r="E14" s="8039" t="s">
        <v>108</v>
      </c>
      <c r="F14" s="8036" t="s">
        <v>1386</v>
      </c>
      <c r="G14" s="8036"/>
      <c r="H14" s="8036"/>
      <c r="I14" s="8036"/>
      <c r="J14" s="8036"/>
      <c r="K14" s="8036"/>
      <c r="L14" s="8036"/>
      <c r="M14" s="8041"/>
    </row>
    <row r="15" spans="1:13" ht="38.25" customHeight="1">
      <c r="A15" s="5967"/>
      <c r="B15" s="6478"/>
      <c r="C15" s="8037"/>
      <c r="D15" s="8038"/>
      <c r="E15" s="8040"/>
      <c r="F15" s="8038"/>
      <c r="G15" s="8038"/>
      <c r="H15" s="8038"/>
      <c r="I15" s="8038"/>
      <c r="J15" s="8038"/>
      <c r="K15" s="8038"/>
      <c r="L15" s="8038"/>
      <c r="M15" s="8042"/>
    </row>
    <row r="16" spans="1:13" ht="15.6" customHeight="1">
      <c r="A16" s="6900" t="s">
        <v>2748</v>
      </c>
      <c r="B16" s="2252" t="s">
        <v>230</v>
      </c>
      <c r="C16" s="5939" t="s">
        <v>5</v>
      </c>
      <c r="D16" s="5680"/>
      <c r="E16" s="5680"/>
      <c r="F16" s="5680"/>
      <c r="G16" s="5680"/>
      <c r="H16" s="5680"/>
      <c r="I16" s="5680"/>
      <c r="J16" s="5680"/>
      <c r="K16" s="5680"/>
      <c r="L16" s="5680"/>
      <c r="M16" s="5681"/>
    </row>
    <row r="17" spans="1:13" ht="46.5" customHeight="1">
      <c r="A17" s="5953"/>
      <c r="B17" s="1778" t="s">
        <v>2652</v>
      </c>
      <c r="C17" s="5939" t="s">
        <v>2055</v>
      </c>
      <c r="D17" s="5680"/>
      <c r="E17" s="5680"/>
      <c r="F17" s="5680"/>
      <c r="G17" s="5680"/>
      <c r="H17" s="5680"/>
      <c r="I17" s="5680"/>
      <c r="J17" s="5680"/>
      <c r="K17" s="5680"/>
      <c r="L17" s="5680"/>
      <c r="M17" s="5681"/>
    </row>
    <row r="18" spans="1:13" ht="15.6" customHeight="1">
      <c r="A18" s="5953"/>
      <c r="B18" s="6478" t="s">
        <v>2341</v>
      </c>
      <c r="C18" s="2101" t="s">
        <v>359</v>
      </c>
      <c r="D18" s="1408" t="s">
        <v>359</v>
      </c>
      <c r="E18" s="1408" t="s">
        <v>359</v>
      </c>
      <c r="F18" s="1408" t="s">
        <v>359</v>
      </c>
      <c r="G18" s="1408" t="s">
        <v>359</v>
      </c>
      <c r="H18" s="1408" t="s">
        <v>359</v>
      </c>
      <c r="I18" s="1408" t="s">
        <v>359</v>
      </c>
      <c r="J18" s="1408" t="s">
        <v>359</v>
      </c>
      <c r="K18" s="1408" t="s">
        <v>359</v>
      </c>
      <c r="L18" s="1408" t="s">
        <v>359</v>
      </c>
      <c r="M18" s="1492" t="s">
        <v>359</v>
      </c>
    </row>
    <row r="19" spans="1:13" ht="15.6" customHeight="1">
      <c r="A19" s="5953"/>
      <c r="B19" s="6478"/>
      <c r="C19" s="2101" t="s">
        <v>359</v>
      </c>
      <c r="D19" s="1415" t="s">
        <v>359</v>
      </c>
      <c r="E19" s="1408" t="s">
        <v>359</v>
      </c>
      <c r="F19" s="1415" t="s">
        <v>359</v>
      </c>
      <c r="G19" s="1408" t="s">
        <v>359</v>
      </c>
      <c r="H19" s="1415" t="s">
        <v>359</v>
      </c>
      <c r="I19" s="1408" t="s">
        <v>359</v>
      </c>
      <c r="J19" s="1415" t="s">
        <v>359</v>
      </c>
      <c r="K19" s="1408" t="s">
        <v>359</v>
      </c>
      <c r="L19" s="1408" t="s">
        <v>359</v>
      </c>
      <c r="M19" s="1492" t="s">
        <v>359</v>
      </c>
    </row>
    <row r="20" spans="1:13" ht="15.6" customHeight="1">
      <c r="A20" s="5953"/>
      <c r="B20" s="6478"/>
      <c r="C20" s="2103" t="s">
        <v>2342</v>
      </c>
      <c r="D20" s="1406" t="s">
        <v>359</v>
      </c>
      <c r="E20" s="1408" t="s">
        <v>2343</v>
      </c>
      <c r="F20" s="1406" t="s">
        <v>359</v>
      </c>
      <c r="G20" s="1408" t="s">
        <v>2344</v>
      </c>
      <c r="H20" s="1406" t="s">
        <v>359</v>
      </c>
      <c r="I20" s="1408" t="s">
        <v>2345</v>
      </c>
      <c r="J20" s="1406" t="s">
        <v>359</v>
      </c>
      <c r="K20" s="1408" t="s">
        <v>359</v>
      </c>
      <c r="L20" s="1408" t="s">
        <v>359</v>
      </c>
      <c r="M20" s="1492" t="s">
        <v>359</v>
      </c>
    </row>
    <row r="21" spans="1:13" ht="15.6" customHeight="1">
      <c r="A21" s="5953"/>
      <c r="B21" s="6478"/>
      <c r="C21" s="2103" t="s">
        <v>2346</v>
      </c>
      <c r="D21" s="1406" t="s">
        <v>359</v>
      </c>
      <c r="E21" s="1408" t="s">
        <v>2347</v>
      </c>
      <c r="F21" s="1406" t="s">
        <v>359</v>
      </c>
      <c r="G21" s="1408" t="s">
        <v>2348</v>
      </c>
      <c r="H21" s="1406" t="s">
        <v>359</v>
      </c>
      <c r="I21" s="1408" t="s">
        <v>359</v>
      </c>
      <c r="J21" s="1408" t="s">
        <v>359</v>
      </c>
      <c r="K21" s="1408" t="s">
        <v>359</v>
      </c>
      <c r="L21" s="1408" t="s">
        <v>359</v>
      </c>
      <c r="M21" s="1492" t="s">
        <v>359</v>
      </c>
    </row>
    <row r="22" spans="1:13" ht="15.6" customHeight="1">
      <c r="A22" s="5953"/>
      <c r="B22" s="6478"/>
      <c r="C22" s="2103" t="s">
        <v>2349</v>
      </c>
      <c r="D22" s="1406" t="s">
        <v>359</v>
      </c>
      <c r="E22" s="1408" t="s">
        <v>2350</v>
      </c>
      <c r="F22" s="1406" t="s">
        <v>359</v>
      </c>
      <c r="G22" s="1408" t="s">
        <v>359</v>
      </c>
      <c r="H22" s="1408" t="s">
        <v>359</v>
      </c>
      <c r="I22" s="1408" t="s">
        <v>359</v>
      </c>
      <c r="J22" s="1408" t="s">
        <v>359</v>
      </c>
      <c r="K22" s="1408" t="s">
        <v>359</v>
      </c>
      <c r="L22" s="1408" t="s">
        <v>359</v>
      </c>
      <c r="M22" s="1492" t="s">
        <v>359</v>
      </c>
    </row>
    <row r="23" spans="1:13" ht="15.6" customHeight="1">
      <c r="A23" s="5953"/>
      <c r="B23" s="6478"/>
      <c r="C23" s="2103" t="s">
        <v>105</v>
      </c>
      <c r="D23" s="1406" t="s">
        <v>2351</v>
      </c>
      <c r="E23" s="1408" t="s">
        <v>2352</v>
      </c>
      <c r="F23" s="5708" t="s">
        <v>2760</v>
      </c>
      <c r="G23" s="5708"/>
      <c r="H23" s="5708"/>
      <c r="I23" s="1412" t="s">
        <v>359</v>
      </c>
      <c r="J23" s="1412" t="s">
        <v>359</v>
      </c>
      <c r="K23" s="1412" t="s">
        <v>359</v>
      </c>
      <c r="L23" s="1412" t="s">
        <v>359</v>
      </c>
      <c r="M23" s="1494" t="s">
        <v>359</v>
      </c>
    </row>
    <row r="24" spans="1:13" ht="15.6" customHeight="1">
      <c r="A24" s="5953"/>
      <c r="B24" s="6901"/>
      <c r="C24" s="2100" t="s">
        <v>359</v>
      </c>
      <c r="D24" s="1415" t="s">
        <v>359</v>
      </c>
      <c r="E24" s="1415" t="s">
        <v>359</v>
      </c>
      <c r="F24" s="1415" t="s">
        <v>359</v>
      </c>
      <c r="G24" s="1415" t="s">
        <v>359</v>
      </c>
      <c r="H24" s="1415" t="s">
        <v>359</v>
      </c>
      <c r="I24" s="1415" t="s">
        <v>359</v>
      </c>
      <c r="J24" s="1415" t="s">
        <v>359</v>
      </c>
      <c r="K24" s="1415" t="s">
        <v>359</v>
      </c>
      <c r="L24" s="1415" t="s">
        <v>359</v>
      </c>
      <c r="M24" s="1656" t="s">
        <v>359</v>
      </c>
    </row>
    <row r="25" spans="1:13" ht="15.6" customHeight="1">
      <c r="A25" s="5953"/>
      <c r="B25" s="5975" t="s">
        <v>2354</v>
      </c>
      <c r="C25" s="2103" t="s">
        <v>359</v>
      </c>
      <c r="D25" s="1408" t="s">
        <v>359</v>
      </c>
      <c r="E25" s="1408" t="s">
        <v>359</v>
      </c>
      <c r="F25" s="1408" t="s">
        <v>359</v>
      </c>
      <c r="G25" s="1408" t="s">
        <v>359</v>
      </c>
      <c r="H25" s="1408" t="s">
        <v>359</v>
      </c>
      <c r="I25" s="1408" t="s">
        <v>359</v>
      </c>
      <c r="J25" s="1408" t="s">
        <v>359</v>
      </c>
      <c r="K25" s="1408" t="s">
        <v>359</v>
      </c>
      <c r="L25" s="1409" t="s">
        <v>359</v>
      </c>
      <c r="M25" s="1657" t="s">
        <v>359</v>
      </c>
    </row>
    <row r="26" spans="1:13" ht="15.6" customHeight="1">
      <c r="A26" s="5953"/>
      <c r="B26" s="5975"/>
      <c r="C26" s="2103" t="s">
        <v>2355</v>
      </c>
      <c r="D26" s="1417"/>
      <c r="E26" s="1408" t="s">
        <v>359</v>
      </c>
      <c r="F26" s="1408" t="s">
        <v>2356</v>
      </c>
      <c r="G26" s="1417" t="s">
        <v>359</v>
      </c>
      <c r="H26" s="1408" t="s">
        <v>359</v>
      </c>
      <c r="I26" s="1408" t="s">
        <v>2357</v>
      </c>
      <c r="J26" s="1417" t="s">
        <v>2351</v>
      </c>
      <c r="K26" s="1408" t="s">
        <v>359</v>
      </c>
      <c r="L26" s="1409" t="s">
        <v>359</v>
      </c>
      <c r="M26" s="1657" t="s">
        <v>359</v>
      </c>
    </row>
    <row r="27" spans="1:13" ht="15.6" customHeight="1">
      <c r="A27" s="5953"/>
      <c r="B27" s="5975"/>
      <c r="C27" s="2103" t="s">
        <v>2358</v>
      </c>
      <c r="D27" s="1419" t="s">
        <v>359</v>
      </c>
      <c r="E27" s="1409" t="s">
        <v>359</v>
      </c>
      <c r="F27" s="1408" t="s">
        <v>2359</v>
      </c>
      <c r="G27" s="1406" t="s">
        <v>359</v>
      </c>
      <c r="H27" s="1409" t="s">
        <v>359</v>
      </c>
      <c r="I27" s="1409" t="s">
        <v>359</v>
      </c>
      <c r="J27" s="1409" t="s">
        <v>359</v>
      </c>
      <c r="K27" s="1409" t="s">
        <v>359</v>
      </c>
      <c r="L27" s="1409" t="s">
        <v>359</v>
      </c>
      <c r="M27" s="1657" t="s">
        <v>359</v>
      </c>
    </row>
    <row r="28" spans="1:13" ht="15.6" customHeight="1">
      <c r="A28" s="5953"/>
      <c r="B28" s="5976"/>
      <c r="C28" s="2100" t="s">
        <v>359</v>
      </c>
      <c r="D28" s="1415" t="s">
        <v>359</v>
      </c>
      <c r="E28" s="1415" t="s">
        <v>359</v>
      </c>
      <c r="F28" s="1415" t="s">
        <v>359</v>
      </c>
      <c r="G28" s="1415" t="s">
        <v>359</v>
      </c>
      <c r="H28" s="1415" t="s">
        <v>359</v>
      </c>
      <c r="I28" s="1415" t="s">
        <v>359</v>
      </c>
      <c r="J28" s="1415" t="s">
        <v>359</v>
      </c>
      <c r="K28" s="1415" t="s">
        <v>359</v>
      </c>
      <c r="L28" s="1412" t="s">
        <v>359</v>
      </c>
      <c r="M28" s="1494" t="s">
        <v>359</v>
      </c>
    </row>
    <row r="29" spans="1:13" ht="15.6" customHeight="1">
      <c r="A29" s="5953"/>
      <c r="B29" s="8027" t="s">
        <v>2360</v>
      </c>
      <c r="C29" s="2103" t="s">
        <v>359</v>
      </c>
      <c r="D29" s="1408" t="s">
        <v>359</v>
      </c>
      <c r="E29" s="1408" t="s">
        <v>359</v>
      </c>
      <c r="F29" s="1408" t="s">
        <v>359</v>
      </c>
      <c r="G29" s="1408" t="s">
        <v>359</v>
      </c>
      <c r="H29" s="1408" t="s">
        <v>359</v>
      </c>
      <c r="I29" s="1408" t="s">
        <v>359</v>
      </c>
      <c r="J29" s="1408" t="s">
        <v>359</v>
      </c>
      <c r="K29" s="1408" t="s">
        <v>359</v>
      </c>
      <c r="L29" s="1408" t="s">
        <v>359</v>
      </c>
      <c r="M29" s="1492" t="s">
        <v>359</v>
      </c>
    </row>
    <row r="30" spans="1:13" ht="31.35" customHeight="1">
      <c r="A30" s="5953"/>
      <c r="B30" s="6478"/>
      <c r="C30" s="2104" t="s">
        <v>2361</v>
      </c>
      <c r="D30" s="1488" t="s">
        <v>437</v>
      </c>
      <c r="E30" s="1408" t="s">
        <v>359</v>
      </c>
      <c r="F30" s="1409" t="s">
        <v>2362</v>
      </c>
      <c r="G30" s="1417" t="s">
        <v>437</v>
      </c>
      <c r="H30" s="1408" t="s">
        <v>359</v>
      </c>
      <c r="I30" s="1409" t="s">
        <v>2363</v>
      </c>
      <c r="J30" s="6966"/>
      <c r="K30" s="6724"/>
      <c r="L30" s="6967"/>
      <c r="M30" s="1492" t="s">
        <v>359</v>
      </c>
    </row>
    <row r="31" spans="1:13" ht="15.6" customHeight="1">
      <c r="A31" s="5953"/>
      <c r="B31" s="6479"/>
      <c r="C31" s="2100" t="s">
        <v>359</v>
      </c>
      <c r="D31" s="1415" t="s">
        <v>359</v>
      </c>
      <c r="E31" s="1415" t="s">
        <v>359</v>
      </c>
      <c r="F31" s="1415" t="s">
        <v>359</v>
      </c>
      <c r="G31" s="1415" t="s">
        <v>359</v>
      </c>
      <c r="H31" s="1415" t="s">
        <v>359</v>
      </c>
      <c r="I31" s="1415" t="s">
        <v>359</v>
      </c>
      <c r="J31" s="1415" t="s">
        <v>359</v>
      </c>
      <c r="K31" s="1415" t="s">
        <v>359</v>
      </c>
      <c r="L31" s="1415" t="s">
        <v>359</v>
      </c>
      <c r="M31" s="1656" t="s">
        <v>359</v>
      </c>
    </row>
    <row r="32" spans="1:13" ht="15.6" customHeight="1">
      <c r="A32" s="5953"/>
      <c r="B32" s="6478" t="s">
        <v>2364</v>
      </c>
      <c r="C32" s="2105" t="s">
        <v>359</v>
      </c>
      <c r="D32" s="1422" t="s">
        <v>359</v>
      </c>
      <c r="E32" s="1422" t="s">
        <v>359</v>
      </c>
      <c r="F32" s="1422" t="s">
        <v>359</v>
      </c>
      <c r="G32" s="1422" t="s">
        <v>359</v>
      </c>
      <c r="H32" s="1422" t="s">
        <v>359</v>
      </c>
      <c r="I32" s="1422" t="s">
        <v>359</v>
      </c>
      <c r="J32" s="1422" t="s">
        <v>359</v>
      </c>
      <c r="K32" s="1422" t="s">
        <v>359</v>
      </c>
      <c r="L32" s="1409" t="s">
        <v>359</v>
      </c>
      <c r="M32" s="1657" t="s">
        <v>359</v>
      </c>
    </row>
    <row r="33" spans="1:13" ht="15.6" customHeight="1">
      <c r="A33" s="5953"/>
      <c r="B33" s="6478"/>
      <c r="C33" s="2103" t="s">
        <v>2365</v>
      </c>
      <c r="D33" s="1537">
        <v>2024</v>
      </c>
      <c r="E33" s="1422" t="s">
        <v>359</v>
      </c>
      <c r="F33" s="1408" t="s">
        <v>2366</v>
      </c>
      <c r="G33" s="1537">
        <v>2038</v>
      </c>
      <c r="H33" s="1422" t="s">
        <v>359</v>
      </c>
      <c r="I33" s="1409" t="s">
        <v>359</v>
      </c>
      <c r="J33" s="1422" t="s">
        <v>359</v>
      </c>
      <c r="K33" s="1422" t="s">
        <v>359</v>
      </c>
      <c r="L33" s="1409" t="s">
        <v>359</v>
      </c>
      <c r="M33" s="1657" t="s">
        <v>359</v>
      </c>
    </row>
    <row r="34" spans="1:13" ht="15.6" customHeight="1">
      <c r="A34" s="5953"/>
      <c r="B34" s="6901"/>
      <c r="C34" s="2100" t="s">
        <v>359</v>
      </c>
      <c r="D34" s="1415" t="s">
        <v>359</v>
      </c>
      <c r="E34" s="1538" t="s">
        <v>359</v>
      </c>
      <c r="F34" s="1415" t="s">
        <v>359</v>
      </c>
      <c r="G34" s="1538" t="s">
        <v>359</v>
      </c>
      <c r="H34" s="1538" t="s">
        <v>359</v>
      </c>
      <c r="I34" s="1412" t="s">
        <v>359</v>
      </c>
      <c r="J34" s="1538" t="s">
        <v>359</v>
      </c>
      <c r="K34" s="1538" t="s">
        <v>359</v>
      </c>
      <c r="L34" s="1412" t="s">
        <v>359</v>
      </c>
      <c r="M34" s="1494" t="s">
        <v>359</v>
      </c>
    </row>
    <row r="35" spans="1:13" ht="15.6" customHeight="1">
      <c r="A35" s="5953"/>
      <c r="B35" s="6478" t="s">
        <v>2367</v>
      </c>
      <c r="C35" s="3253" t="s">
        <v>359</v>
      </c>
      <c r="D35" s="3254" t="s">
        <v>359</v>
      </c>
      <c r="E35" s="3254" t="s">
        <v>359</v>
      </c>
      <c r="F35" s="3254" t="s">
        <v>359</v>
      </c>
      <c r="G35" s="3254" t="s">
        <v>359</v>
      </c>
      <c r="H35" s="3254" t="s">
        <v>359</v>
      </c>
      <c r="I35" s="3254" t="s">
        <v>359</v>
      </c>
      <c r="J35" s="3254" t="s">
        <v>359</v>
      </c>
      <c r="K35" s="3254" t="s">
        <v>359</v>
      </c>
      <c r="L35" s="3254" t="s">
        <v>359</v>
      </c>
      <c r="M35" s="3255" t="s">
        <v>359</v>
      </c>
    </row>
    <row r="36" spans="1:13" ht="15.6" customHeight="1">
      <c r="A36" s="5953"/>
      <c r="B36" s="6478"/>
      <c r="C36" s="3253" t="s">
        <v>359</v>
      </c>
      <c r="D36" s="3167" t="s">
        <v>2368</v>
      </c>
      <c r="E36" s="3167">
        <v>2023</v>
      </c>
      <c r="F36" s="3167" t="s">
        <v>2369</v>
      </c>
      <c r="G36" s="3167">
        <v>2024</v>
      </c>
      <c r="H36" s="3167" t="s">
        <v>2370</v>
      </c>
      <c r="I36" s="3167">
        <v>2025</v>
      </c>
      <c r="J36" s="3167" t="s">
        <v>2371</v>
      </c>
      <c r="K36" s="3167">
        <v>2026</v>
      </c>
      <c r="L36" s="3167" t="s">
        <v>2372</v>
      </c>
      <c r="M36" s="3168">
        <v>2027</v>
      </c>
    </row>
    <row r="37" spans="1:13" ht="15.6" customHeight="1">
      <c r="A37" s="5953"/>
      <c r="B37" s="6478"/>
      <c r="C37" s="3253" t="s">
        <v>359</v>
      </c>
      <c r="D37" s="7996"/>
      <c r="E37" s="7996"/>
      <c r="F37" s="7996">
        <v>1</v>
      </c>
      <c r="G37" s="7996"/>
      <c r="H37" s="7996">
        <v>1</v>
      </c>
      <c r="I37" s="7996"/>
      <c r="J37" s="7996">
        <v>1</v>
      </c>
      <c r="K37" s="7996"/>
      <c r="L37" s="7996">
        <v>1</v>
      </c>
      <c r="M37" s="8028"/>
    </row>
    <row r="38" spans="1:13" ht="15.6" customHeight="1">
      <c r="A38" s="5953"/>
      <c r="B38" s="6478"/>
      <c r="C38" s="3253" t="s">
        <v>359</v>
      </c>
      <c r="D38" s="3169" t="s">
        <v>2373</v>
      </c>
      <c r="E38" s="3170">
        <v>2028</v>
      </c>
      <c r="F38" s="3169" t="s">
        <v>2374</v>
      </c>
      <c r="G38" s="3170">
        <v>2029</v>
      </c>
      <c r="H38" s="3169" t="s">
        <v>2375</v>
      </c>
      <c r="I38" s="3170">
        <v>2030</v>
      </c>
      <c r="J38" s="3169" t="s">
        <v>2376</v>
      </c>
      <c r="K38" s="3170">
        <v>2031</v>
      </c>
      <c r="L38" s="3169" t="s">
        <v>2377</v>
      </c>
      <c r="M38" s="3171">
        <v>2032</v>
      </c>
    </row>
    <row r="39" spans="1:13" ht="15.6" customHeight="1">
      <c r="A39" s="5953"/>
      <c r="B39" s="6478"/>
      <c r="C39" s="3253" t="s">
        <v>359</v>
      </c>
      <c r="D39" s="7996">
        <v>1</v>
      </c>
      <c r="E39" s="8028"/>
      <c r="F39" s="7996">
        <v>1</v>
      </c>
      <c r="G39" s="8028"/>
      <c r="H39" s="7996">
        <v>1</v>
      </c>
      <c r="I39" s="8028"/>
      <c r="J39" s="7996">
        <v>1</v>
      </c>
      <c r="K39" s="8028"/>
      <c r="L39" s="7996">
        <v>1</v>
      </c>
      <c r="M39" s="8028"/>
    </row>
    <row r="40" spans="1:13" ht="15.6" customHeight="1">
      <c r="A40" s="5953"/>
      <c r="B40" s="6478"/>
      <c r="C40" s="3253" t="s">
        <v>359</v>
      </c>
      <c r="D40" s="3169" t="s">
        <v>2378</v>
      </c>
      <c r="E40" s="3170">
        <v>2033</v>
      </c>
      <c r="F40" s="3169" t="s">
        <v>2379</v>
      </c>
      <c r="G40" s="3170">
        <v>2034</v>
      </c>
      <c r="H40" s="3169" t="s">
        <v>2380</v>
      </c>
      <c r="I40" s="3170">
        <v>2035</v>
      </c>
      <c r="J40" s="3169" t="s">
        <v>2381</v>
      </c>
      <c r="K40" s="3170">
        <v>2036</v>
      </c>
      <c r="L40" s="3169" t="s">
        <v>2382</v>
      </c>
      <c r="M40" s="3171">
        <v>2037</v>
      </c>
    </row>
    <row r="41" spans="1:13" ht="15.6" customHeight="1">
      <c r="A41" s="5953"/>
      <c r="B41" s="6478"/>
      <c r="C41" s="3253" t="s">
        <v>359</v>
      </c>
      <c r="D41" s="7996">
        <v>1</v>
      </c>
      <c r="E41" s="8028"/>
      <c r="F41" s="7996">
        <v>1</v>
      </c>
      <c r="G41" s="8028"/>
      <c r="H41" s="7996">
        <v>1</v>
      </c>
      <c r="I41" s="8028"/>
      <c r="J41" s="7996">
        <v>1</v>
      </c>
      <c r="K41" s="8028"/>
      <c r="L41" s="7996">
        <v>1</v>
      </c>
      <c r="M41" s="8028"/>
    </row>
    <row r="42" spans="1:13" ht="15.6" customHeight="1">
      <c r="A42" s="5953"/>
      <c r="B42" s="6478"/>
      <c r="C42" s="3253" t="s">
        <v>359</v>
      </c>
      <c r="D42" s="3169" t="s">
        <v>2383</v>
      </c>
      <c r="E42" s="3170">
        <v>2038</v>
      </c>
      <c r="F42" s="3169" t="s">
        <v>2384</v>
      </c>
      <c r="G42" s="3172" t="s">
        <v>359</v>
      </c>
      <c r="H42" s="3172" t="s">
        <v>359</v>
      </c>
      <c r="I42" s="3172" t="s">
        <v>359</v>
      </c>
      <c r="J42" s="3172" t="s">
        <v>359</v>
      </c>
      <c r="K42" s="3172" t="s">
        <v>359</v>
      </c>
      <c r="L42" s="3172" t="s">
        <v>359</v>
      </c>
      <c r="M42" s="3173" t="s">
        <v>359</v>
      </c>
    </row>
    <row r="43" spans="1:13" ht="15.6" customHeight="1">
      <c r="A43" s="5953"/>
      <c r="B43" s="6478"/>
      <c r="C43" s="3253" t="s">
        <v>359</v>
      </c>
      <c r="D43" s="7996">
        <v>1</v>
      </c>
      <c r="E43" s="8028"/>
      <c r="F43" s="7996">
        <v>15</v>
      </c>
      <c r="G43" s="7996"/>
      <c r="H43" s="3172"/>
      <c r="I43" s="3172"/>
      <c r="J43" s="3172"/>
      <c r="K43" s="3172"/>
      <c r="L43" s="3172"/>
      <c r="M43" s="3173" t="s">
        <v>359</v>
      </c>
    </row>
    <row r="44" spans="1:13" ht="15.6" customHeight="1">
      <c r="A44" s="5953"/>
      <c r="B44" s="6478"/>
      <c r="C44" s="4251" t="s">
        <v>359</v>
      </c>
      <c r="D44" s="3728" t="s">
        <v>359</v>
      </c>
      <c r="E44" s="3728" t="s">
        <v>359</v>
      </c>
      <c r="F44" s="3728" t="s">
        <v>359</v>
      </c>
      <c r="G44" s="3728" t="s">
        <v>359</v>
      </c>
      <c r="H44" s="3728" t="s">
        <v>359</v>
      </c>
      <c r="I44" s="3728" t="s">
        <v>359</v>
      </c>
      <c r="J44" s="3728" t="s">
        <v>359</v>
      </c>
      <c r="K44" s="3728" t="s">
        <v>359</v>
      </c>
      <c r="L44" s="3728" t="s">
        <v>359</v>
      </c>
      <c r="M44" s="3729" t="s">
        <v>359</v>
      </c>
    </row>
    <row r="45" spans="1:13" ht="15.6" customHeight="1">
      <c r="A45" s="5953"/>
      <c r="B45" s="6382" t="s">
        <v>2385</v>
      </c>
      <c r="C45" s="2103" t="s">
        <v>359</v>
      </c>
      <c r="D45" s="1408" t="s">
        <v>359</v>
      </c>
      <c r="E45" s="1408" t="s">
        <v>359</v>
      </c>
      <c r="F45" s="1408" t="s">
        <v>359</v>
      </c>
      <c r="G45" s="1408" t="s">
        <v>359</v>
      </c>
      <c r="H45" s="1408" t="s">
        <v>359</v>
      </c>
      <c r="I45" s="1408" t="s">
        <v>359</v>
      </c>
      <c r="J45" s="1408" t="s">
        <v>359</v>
      </c>
      <c r="K45" s="1408" t="s">
        <v>359</v>
      </c>
      <c r="L45" s="1409" t="s">
        <v>359</v>
      </c>
      <c r="M45" s="1657" t="s">
        <v>359</v>
      </c>
    </row>
    <row r="46" spans="1:13" ht="15.6" customHeight="1">
      <c r="A46" s="5953"/>
      <c r="B46" s="5975"/>
      <c r="C46" s="2101" t="s">
        <v>359</v>
      </c>
      <c r="D46" s="1408" t="s">
        <v>93</v>
      </c>
      <c r="E46" s="1415" t="s">
        <v>95</v>
      </c>
      <c r="F46" s="6539" t="s">
        <v>2386</v>
      </c>
      <c r="G46" s="6734"/>
      <c r="H46" s="6735"/>
      <c r="I46" s="6735"/>
      <c r="J46" s="8031"/>
      <c r="K46" s="1408" t="s">
        <v>2387</v>
      </c>
      <c r="L46" s="6545" t="s">
        <v>359</v>
      </c>
      <c r="M46" s="6546"/>
    </row>
    <row r="47" spans="1:13" ht="15.6" customHeight="1">
      <c r="A47" s="5953"/>
      <c r="B47" s="5975"/>
      <c r="C47" s="2101" t="s">
        <v>359</v>
      </c>
      <c r="D47" s="1423"/>
      <c r="E47" s="1483" t="s">
        <v>2351</v>
      </c>
      <c r="F47" s="6539"/>
      <c r="G47" s="8032"/>
      <c r="H47" s="6731"/>
      <c r="I47" s="6731"/>
      <c r="J47" s="7794"/>
      <c r="K47" s="1409" t="s">
        <v>359</v>
      </c>
      <c r="L47" s="6547"/>
      <c r="M47" s="6548"/>
    </row>
    <row r="48" spans="1:13" ht="15.6" customHeight="1">
      <c r="A48" s="5953"/>
      <c r="B48" s="5976"/>
      <c r="C48" s="2102" t="s">
        <v>359</v>
      </c>
      <c r="D48" s="1412" t="s">
        <v>359</v>
      </c>
      <c r="E48" s="1412" t="s">
        <v>359</v>
      </c>
      <c r="F48" s="1412" t="s">
        <v>359</v>
      </c>
      <c r="G48" s="1412" t="s">
        <v>359</v>
      </c>
      <c r="H48" s="1412" t="s">
        <v>359</v>
      </c>
      <c r="I48" s="1412" t="s">
        <v>359</v>
      </c>
      <c r="J48" s="1412" t="s">
        <v>359</v>
      </c>
      <c r="K48" s="1412" t="s">
        <v>359</v>
      </c>
      <c r="L48" s="1409" t="s">
        <v>359</v>
      </c>
      <c r="M48" s="1657" t="s">
        <v>359</v>
      </c>
    </row>
    <row r="49" spans="1:13" ht="156" customHeight="1">
      <c r="A49" s="5953"/>
      <c r="B49" s="3189" t="s">
        <v>2388</v>
      </c>
      <c r="C49" s="6723" t="s">
        <v>3065</v>
      </c>
      <c r="D49" s="6724"/>
      <c r="E49" s="6724"/>
      <c r="F49" s="6724"/>
      <c r="G49" s="6724"/>
      <c r="H49" s="6724"/>
      <c r="I49" s="6724"/>
      <c r="J49" s="6724"/>
      <c r="K49" s="6724"/>
      <c r="L49" s="6724"/>
      <c r="M49" s="6725"/>
    </row>
    <row r="50" spans="1:13" ht="15.6" customHeight="1">
      <c r="A50" s="5953"/>
      <c r="B50" s="3189" t="s">
        <v>2390</v>
      </c>
      <c r="C50" s="6723" t="s">
        <v>656</v>
      </c>
      <c r="D50" s="6724"/>
      <c r="E50" s="6724"/>
      <c r="F50" s="6724"/>
      <c r="G50" s="6724"/>
      <c r="H50" s="6724"/>
      <c r="I50" s="6724"/>
      <c r="J50" s="6724"/>
      <c r="K50" s="6724"/>
      <c r="L50" s="6724"/>
      <c r="M50" s="6725"/>
    </row>
    <row r="51" spans="1:13" ht="15.6" customHeight="1">
      <c r="A51" s="5953"/>
      <c r="B51" s="3189" t="s">
        <v>2392</v>
      </c>
      <c r="C51" s="5939">
        <v>60</v>
      </c>
      <c r="D51" s="5680"/>
      <c r="E51" s="5680"/>
      <c r="F51" s="5680"/>
      <c r="G51" s="5680"/>
      <c r="H51" s="5680"/>
      <c r="I51" s="5680"/>
      <c r="J51" s="5680"/>
      <c r="K51" s="5680"/>
      <c r="L51" s="5680"/>
      <c r="M51" s="5681"/>
    </row>
    <row r="52" spans="1:13" ht="15.6" customHeight="1">
      <c r="A52" s="5953"/>
      <c r="B52" s="1778" t="s">
        <v>2393</v>
      </c>
      <c r="C52" s="5939" t="s">
        <v>437</v>
      </c>
      <c r="D52" s="5680"/>
      <c r="E52" s="5680"/>
      <c r="F52" s="5680"/>
      <c r="G52" s="5680"/>
      <c r="H52" s="5680"/>
      <c r="I52" s="5680"/>
      <c r="J52" s="5680"/>
      <c r="K52" s="5680"/>
      <c r="L52" s="5680"/>
      <c r="M52" s="5681"/>
    </row>
    <row r="53" spans="1:13" ht="15.6" customHeight="1">
      <c r="A53" s="7806" t="s">
        <v>2394</v>
      </c>
      <c r="B53" s="1778" t="s">
        <v>2395</v>
      </c>
      <c r="C53" s="5939" t="s">
        <v>1376</v>
      </c>
      <c r="D53" s="5680"/>
      <c r="E53" s="5680"/>
      <c r="F53" s="5680"/>
      <c r="G53" s="5680"/>
      <c r="H53" s="5680"/>
      <c r="I53" s="5680"/>
      <c r="J53" s="5680"/>
      <c r="K53" s="5680"/>
      <c r="L53" s="5680"/>
      <c r="M53" s="5681"/>
    </row>
    <row r="54" spans="1:13" ht="15.6" customHeight="1">
      <c r="A54" s="7806"/>
      <c r="B54" s="1778" t="s">
        <v>2396</v>
      </c>
      <c r="C54" s="5939" t="s">
        <v>2413</v>
      </c>
      <c r="D54" s="5680"/>
      <c r="E54" s="5680"/>
      <c r="F54" s="5680"/>
      <c r="G54" s="5680"/>
      <c r="H54" s="5680"/>
      <c r="I54" s="5680"/>
      <c r="J54" s="5680"/>
      <c r="K54" s="5680"/>
      <c r="L54" s="5680"/>
      <c r="M54" s="5681"/>
    </row>
    <row r="55" spans="1:13" ht="15.6" customHeight="1">
      <c r="A55" s="7806"/>
      <c r="B55" s="1778" t="s">
        <v>2398</v>
      </c>
      <c r="C55" s="6160" t="s">
        <v>289</v>
      </c>
      <c r="D55" s="5682"/>
      <c r="E55" s="5682"/>
      <c r="F55" s="5682"/>
      <c r="G55" s="5682"/>
      <c r="H55" s="5682"/>
      <c r="I55" s="5682"/>
      <c r="J55" s="5682"/>
      <c r="K55" s="5682"/>
      <c r="L55" s="5682"/>
      <c r="M55" s="5683"/>
    </row>
    <row r="56" spans="1:13" ht="15.6" customHeight="1">
      <c r="A56" s="7806"/>
      <c r="B56" s="1778" t="s">
        <v>2399</v>
      </c>
      <c r="C56" s="5939" t="s">
        <v>656</v>
      </c>
      <c r="D56" s="5680"/>
      <c r="E56" s="5680"/>
      <c r="F56" s="5680"/>
      <c r="G56" s="5680"/>
      <c r="H56" s="5680"/>
      <c r="I56" s="5680"/>
      <c r="J56" s="5680"/>
      <c r="K56" s="5680"/>
      <c r="L56" s="5680"/>
      <c r="M56" s="5681"/>
    </row>
    <row r="57" spans="1:13" ht="15.6" customHeight="1">
      <c r="A57" s="7806"/>
      <c r="B57" s="1778" t="s">
        <v>2400</v>
      </c>
      <c r="C57" s="8022" t="s">
        <v>1377</v>
      </c>
      <c r="D57" s="6040"/>
      <c r="E57" s="6040"/>
      <c r="F57" s="6040"/>
      <c r="G57" s="6040"/>
      <c r="H57" s="6040"/>
      <c r="I57" s="6040"/>
      <c r="J57" s="6040"/>
      <c r="K57" s="6040"/>
      <c r="L57" s="6040"/>
      <c r="M57" s="6041"/>
    </row>
    <row r="58" spans="1:13" ht="15.6" customHeight="1">
      <c r="A58" s="7806"/>
      <c r="B58" s="1778" t="s">
        <v>2401</v>
      </c>
      <c r="C58" s="7758">
        <v>3779595</v>
      </c>
      <c r="D58" s="5699"/>
      <c r="E58" s="5699"/>
      <c r="F58" s="5699"/>
      <c r="G58" s="5699"/>
      <c r="H58" s="5699"/>
      <c r="I58" s="5699"/>
      <c r="J58" s="5699"/>
      <c r="K58" s="5699"/>
      <c r="L58" s="5699"/>
      <c r="M58" s="7759"/>
    </row>
    <row r="59" spans="1:13" ht="15.6" customHeight="1">
      <c r="A59" s="5945" t="s">
        <v>2402</v>
      </c>
      <c r="B59" s="1779" t="s">
        <v>2403</v>
      </c>
      <c r="C59" s="5939" t="s">
        <v>1132</v>
      </c>
      <c r="D59" s="5680"/>
      <c r="E59" s="5680"/>
      <c r="F59" s="5680"/>
      <c r="G59" s="5680"/>
      <c r="H59" s="5680"/>
      <c r="I59" s="5680"/>
      <c r="J59" s="5680"/>
      <c r="K59" s="5680"/>
      <c r="L59" s="5680"/>
      <c r="M59" s="5681"/>
    </row>
    <row r="60" spans="1:13" ht="15.6" customHeight="1">
      <c r="A60" s="5946"/>
      <c r="B60" s="1779" t="s">
        <v>2404</v>
      </c>
      <c r="C60" s="5978" t="s">
        <v>2405</v>
      </c>
      <c r="D60" s="5979"/>
      <c r="E60" s="5979"/>
      <c r="F60" s="5979"/>
      <c r="G60" s="5979"/>
      <c r="H60" s="5979"/>
      <c r="I60" s="5979"/>
      <c r="J60" s="5979"/>
      <c r="K60" s="5979"/>
      <c r="L60" s="5979"/>
      <c r="M60" s="6524"/>
    </row>
    <row r="61" spans="1:13" ht="15.6" customHeight="1" thickBot="1">
      <c r="A61" s="5946"/>
      <c r="B61" s="2099" t="s">
        <v>244</v>
      </c>
      <c r="C61" s="6957" t="s">
        <v>289</v>
      </c>
      <c r="D61" s="6955"/>
      <c r="E61" s="6955"/>
      <c r="F61" s="6955"/>
      <c r="G61" s="6955"/>
      <c r="H61" s="6955"/>
      <c r="I61" s="6955"/>
      <c r="J61" s="6955"/>
      <c r="K61" s="6955"/>
      <c r="L61" s="6955"/>
      <c r="M61" s="6956"/>
    </row>
    <row r="62" spans="1:13" ht="15.6" customHeight="1" thickBot="1">
      <c r="A62" s="1734" t="s">
        <v>2406</v>
      </c>
      <c r="B62" s="2457"/>
      <c r="C62" s="8029" t="s">
        <v>359</v>
      </c>
      <c r="D62" s="8029"/>
      <c r="E62" s="8029"/>
      <c r="F62" s="8029"/>
      <c r="G62" s="8029"/>
      <c r="H62" s="8029"/>
      <c r="I62" s="8029"/>
      <c r="J62" s="8029"/>
      <c r="K62" s="8029"/>
      <c r="L62" s="8029"/>
      <c r="M62" s="8030"/>
    </row>
  </sheetData>
  <mergeCells count="71">
    <mergeCell ref="B29:B31"/>
    <mergeCell ref="A2:A15"/>
    <mergeCell ref="C2:M2"/>
    <mergeCell ref="C3:M3"/>
    <mergeCell ref="F4:G4"/>
    <mergeCell ref="C5:M5"/>
    <mergeCell ref="I7:M7"/>
    <mergeCell ref="C13:M13"/>
    <mergeCell ref="C9:D9"/>
    <mergeCell ref="C14:D15"/>
    <mergeCell ref="E14:E15"/>
    <mergeCell ref="F14:M15"/>
    <mergeCell ref="C16:M16"/>
    <mergeCell ref="C17:M17"/>
    <mergeCell ref="B18:B24"/>
    <mergeCell ref="B14:B15"/>
    <mergeCell ref="B1:M1"/>
    <mergeCell ref="I10:J10"/>
    <mergeCell ref="B8:B10"/>
    <mergeCell ref="F9:G9"/>
    <mergeCell ref="I9:J9"/>
    <mergeCell ref="F10:G10"/>
    <mergeCell ref="C11:M11"/>
    <mergeCell ref="C12:M12"/>
    <mergeCell ref="I4:M4"/>
    <mergeCell ref="C6:K6"/>
    <mergeCell ref="C7:G7"/>
    <mergeCell ref="C10:D10"/>
    <mergeCell ref="B25:B28"/>
    <mergeCell ref="F23:H23"/>
    <mergeCell ref="J30:L30"/>
    <mergeCell ref="A59:A61"/>
    <mergeCell ref="C59:M59"/>
    <mergeCell ref="C60:M60"/>
    <mergeCell ref="C61:M61"/>
    <mergeCell ref="B32:B34"/>
    <mergeCell ref="B35:B44"/>
    <mergeCell ref="B45:B48"/>
    <mergeCell ref="F46:F47"/>
    <mergeCell ref="G46:J47"/>
    <mergeCell ref="A53:A58"/>
    <mergeCell ref="C53:M53"/>
    <mergeCell ref="C54:M54"/>
    <mergeCell ref="A16:A52"/>
    <mergeCell ref="C62:M62"/>
    <mergeCell ref="L46:M47"/>
    <mergeCell ref="C52:M52"/>
    <mergeCell ref="C50:M50"/>
    <mergeCell ref="C51:M51"/>
    <mergeCell ref="C49:M49"/>
    <mergeCell ref="C57:M57"/>
    <mergeCell ref="C58:M58"/>
    <mergeCell ref="C55:M55"/>
    <mergeCell ref="C56:M56"/>
    <mergeCell ref="D37:E37"/>
    <mergeCell ref="F37:G37"/>
    <mergeCell ref="H37:I37"/>
    <mergeCell ref="J37:K37"/>
    <mergeCell ref="L37:M37"/>
    <mergeCell ref="J41:K41"/>
    <mergeCell ref="L41:M41"/>
    <mergeCell ref="D39:E39"/>
    <mergeCell ref="F39:G39"/>
    <mergeCell ref="H39:I39"/>
    <mergeCell ref="J39:K39"/>
    <mergeCell ref="L39:M39"/>
    <mergeCell ref="D43:E43"/>
    <mergeCell ref="F43:G43"/>
    <mergeCell ref="D41:E41"/>
    <mergeCell ref="F41:G41"/>
    <mergeCell ref="H41:I41"/>
  </mergeCells>
  <hyperlinks>
    <hyperlink ref="C57" r:id="rId1"/>
  </hyperlinks>
  <pageMargins left="0.7" right="0.7" top="0.75" bottom="0.75" header="0.51180555555555496" footer="0.51180555555555496"/>
  <pageSetup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workbookViewId="0">
      <selection activeCell="D4" sqref="D4"/>
    </sheetView>
  </sheetViews>
  <sheetFormatPr baseColWidth="10" defaultColWidth="9.140625" defaultRowHeight="15.75"/>
  <cols>
    <col min="1" max="1" width="29" style="1471" customWidth="1"/>
    <col min="2" max="2" width="29.7109375" customWidth="1"/>
    <col min="3" max="13" width="11.42578125" customWidth="1"/>
  </cols>
  <sheetData>
    <row r="1" spans="1:13" ht="20.25" customHeight="1" thickBot="1">
      <c r="A1" s="2190" t="s">
        <v>359</v>
      </c>
      <c r="B1" s="6388" t="s">
        <v>3066</v>
      </c>
      <c r="C1" s="8033"/>
      <c r="D1" s="8033"/>
      <c r="E1" s="8033"/>
      <c r="F1" s="8033"/>
      <c r="G1" s="8033"/>
      <c r="H1" s="8033"/>
      <c r="I1" s="8033"/>
      <c r="J1" s="8033"/>
      <c r="K1" s="8033"/>
      <c r="L1" s="8033"/>
      <c r="M1" s="8034"/>
    </row>
    <row r="2" spans="1:13" ht="54" customHeight="1">
      <c r="A2" s="5966" t="s">
        <v>2329</v>
      </c>
      <c r="B2" s="2251" t="s">
        <v>2330</v>
      </c>
      <c r="C2" s="5969" t="s">
        <v>2057</v>
      </c>
      <c r="D2" s="5695"/>
      <c r="E2" s="5695"/>
      <c r="F2" s="5695"/>
      <c r="G2" s="5695"/>
      <c r="H2" s="5695"/>
      <c r="I2" s="5695"/>
      <c r="J2" s="5695"/>
      <c r="K2" s="5695"/>
      <c r="L2" s="5695"/>
      <c r="M2" s="5696"/>
    </row>
    <row r="3" spans="1:13" ht="84" customHeight="1">
      <c r="A3" s="5967"/>
      <c r="B3" s="3188" t="s">
        <v>2643</v>
      </c>
      <c r="C3" s="6160" t="s">
        <v>3067</v>
      </c>
      <c r="D3" s="5682"/>
      <c r="E3" s="5682"/>
      <c r="F3" s="5682"/>
      <c r="G3" s="5682"/>
      <c r="H3" s="5682"/>
      <c r="I3" s="5682"/>
      <c r="J3" s="5682"/>
      <c r="K3" s="5682"/>
      <c r="L3" s="5682"/>
      <c r="M3" s="5683"/>
    </row>
    <row r="4" spans="1:13" ht="32.25" customHeight="1">
      <c r="A4" s="5967"/>
      <c r="B4" s="1631" t="s">
        <v>240</v>
      </c>
      <c r="C4" s="1403" t="s">
        <v>2418</v>
      </c>
      <c r="D4" s="1404"/>
      <c r="E4" s="1405" t="s">
        <v>359</v>
      </c>
      <c r="F4" s="5699" t="s">
        <v>241</v>
      </c>
      <c r="G4" s="5699"/>
      <c r="H4" s="3190" t="s">
        <v>3068</v>
      </c>
      <c r="I4" s="8026" t="s">
        <v>3069</v>
      </c>
      <c r="J4" s="5680"/>
      <c r="K4" s="5680"/>
      <c r="L4" s="5680"/>
      <c r="M4" s="5681"/>
    </row>
    <row r="5" spans="1:13" ht="31.35" customHeight="1">
      <c r="A5" s="5967"/>
      <c r="B5" s="2338" t="s">
        <v>2333</v>
      </c>
      <c r="C5" s="7627" t="s">
        <v>3036</v>
      </c>
      <c r="D5" s="7628"/>
      <c r="E5" s="7628"/>
      <c r="F5" s="7628"/>
      <c r="G5" s="7628"/>
      <c r="H5" s="7628"/>
      <c r="I5" s="7628"/>
      <c r="J5" s="7628"/>
      <c r="K5" s="7628"/>
      <c r="L5" s="7628"/>
      <c r="M5" s="7629"/>
    </row>
    <row r="6" spans="1:13" ht="15.6" customHeight="1">
      <c r="A6" s="5967"/>
      <c r="B6" s="1631" t="s">
        <v>2334</v>
      </c>
      <c r="C6" s="5686" t="s">
        <v>3070</v>
      </c>
      <c r="D6" s="5680"/>
      <c r="E6" s="5680"/>
      <c r="F6" s="5680"/>
      <c r="G6" s="5680"/>
      <c r="H6" s="5680"/>
      <c r="I6" s="5680"/>
      <c r="J6" s="5680"/>
      <c r="K6" s="5680"/>
      <c r="L6" s="1403" t="s">
        <v>359</v>
      </c>
      <c r="M6" s="1491" t="s">
        <v>359</v>
      </c>
    </row>
    <row r="7" spans="1:13" ht="15.6" customHeight="1">
      <c r="A7" s="5967"/>
      <c r="B7" s="1631" t="s">
        <v>2335</v>
      </c>
      <c r="C7" s="5702" t="s">
        <v>644</v>
      </c>
      <c r="D7" s="5702"/>
      <c r="E7" s="5702"/>
      <c r="F7" s="5702"/>
      <c r="G7" s="6006"/>
      <c r="H7" s="2407" t="s">
        <v>244</v>
      </c>
      <c r="I7" s="5997" t="s">
        <v>21</v>
      </c>
      <c r="J7" s="5702"/>
      <c r="K7" s="5702"/>
      <c r="L7" s="5702"/>
      <c r="M7" s="5703"/>
    </row>
    <row r="8" spans="1:13" ht="15.6" customHeight="1">
      <c r="A8" s="5967"/>
      <c r="B8" s="6181" t="s">
        <v>2336</v>
      </c>
      <c r="C8" s="1409" t="s">
        <v>359</v>
      </c>
      <c r="D8" s="1409" t="s">
        <v>359</v>
      </c>
      <c r="E8" s="1409" t="s">
        <v>359</v>
      </c>
      <c r="F8" s="1409" t="s">
        <v>359</v>
      </c>
      <c r="G8" s="1409" t="s">
        <v>359</v>
      </c>
      <c r="H8" s="1410" t="s">
        <v>359</v>
      </c>
      <c r="I8" s="1409" t="s">
        <v>359</v>
      </c>
      <c r="J8" s="1409" t="s">
        <v>359</v>
      </c>
      <c r="K8" s="1409" t="s">
        <v>359</v>
      </c>
      <c r="L8" s="1409" t="s">
        <v>359</v>
      </c>
      <c r="M8" s="1657" t="s">
        <v>359</v>
      </c>
    </row>
    <row r="9" spans="1:13" ht="15.6" customHeight="1">
      <c r="A9" s="5967"/>
      <c r="B9" s="6181"/>
      <c r="C9" s="5708"/>
      <c r="D9" s="5708"/>
      <c r="E9" s="1409" t="s">
        <v>359</v>
      </c>
      <c r="F9" s="5707"/>
      <c r="G9" s="5707"/>
      <c r="H9" s="1409" t="s">
        <v>359</v>
      </c>
      <c r="I9" s="5707"/>
      <c r="J9" s="5707"/>
      <c r="K9" s="1409" t="s">
        <v>359</v>
      </c>
      <c r="L9" s="1409" t="s">
        <v>359</v>
      </c>
      <c r="M9" s="1657" t="s">
        <v>359</v>
      </c>
    </row>
    <row r="10" spans="1:13" ht="15.6" customHeight="1">
      <c r="A10" s="5967"/>
      <c r="B10" s="6182"/>
      <c r="C10" s="5708" t="s">
        <v>2337</v>
      </c>
      <c r="D10" s="5708"/>
      <c r="E10" s="1412" t="s">
        <v>359</v>
      </c>
      <c r="F10" s="5708" t="s">
        <v>2337</v>
      </c>
      <c r="G10" s="5708"/>
      <c r="H10" s="1412" t="s">
        <v>359</v>
      </c>
      <c r="I10" s="5708" t="s">
        <v>2337</v>
      </c>
      <c r="J10" s="5708"/>
      <c r="K10" s="1412" t="s">
        <v>359</v>
      </c>
      <c r="L10" s="1412" t="s">
        <v>359</v>
      </c>
      <c r="M10" s="1494" t="s">
        <v>359</v>
      </c>
    </row>
    <row r="11" spans="1:13" ht="72.75" customHeight="1">
      <c r="A11" s="5967"/>
      <c r="B11" s="3189" t="s">
        <v>2338</v>
      </c>
      <c r="C11" s="6160" t="s">
        <v>3071</v>
      </c>
      <c r="D11" s="5682"/>
      <c r="E11" s="5682"/>
      <c r="F11" s="5682"/>
      <c r="G11" s="5682"/>
      <c r="H11" s="5682"/>
      <c r="I11" s="5682"/>
      <c r="J11" s="5682"/>
      <c r="K11" s="5682"/>
      <c r="L11" s="5682"/>
      <c r="M11" s="5683"/>
    </row>
    <row r="12" spans="1:13" ht="93" customHeight="1">
      <c r="A12" s="5967"/>
      <c r="B12" s="3189" t="s">
        <v>2689</v>
      </c>
      <c r="C12" s="5939" t="s">
        <v>3072</v>
      </c>
      <c r="D12" s="5680"/>
      <c r="E12" s="5680"/>
      <c r="F12" s="5680"/>
      <c r="G12" s="5680"/>
      <c r="H12" s="5680"/>
      <c r="I12" s="5680"/>
      <c r="J12" s="5680"/>
      <c r="K12" s="5680"/>
      <c r="L12" s="5680"/>
      <c r="M12" s="5681"/>
    </row>
    <row r="13" spans="1:13" ht="62.45" customHeight="1">
      <c r="A13" s="5967"/>
      <c r="B13" s="1778" t="s">
        <v>2649</v>
      </c>
      <c r="C13" s="6160" t="s">
        <v>3055</v>
      </c>
      <c r="D13" s="5682"/>
      <c r="E13" s="5682"/>
      <c r="F13" s="5682"/>
      <c r="G13" s="5682"/>
      <c r="H13" s="5682"/>
      <c r="I13" s="5682"/>
      <c r="J13" s="5682"/>
      <c r="K13" s="5682"/>
      <c r="L13" s="5682"/>
      <c r="M13" s="5683"/>
    </row>
    <row r="14" spans="1:13" ht="15.6" customHeight="1">
      <c r="A14" s="5967"/>
      <c r="B14" s="6478" t="s">
        <v>2651</v>
      </c>
      <c r="C14" s="8035" t="s">
        <v>3064</v>
      </c>
      <c r="D14" s="8036"/>
      <c r="E14" s="8039" t="s">
        <v>108</v>
      </c>
      <c r="F14" s="8036" t="s">
        <v>1386</v>
      </c>
      <c r="G14" s="8036"/>
      <c r="H14" s="8036"/>
      <c r="I14" s="8036"/>
      <c r="J14" s="8036"/>
      <c r="K14" s="8036"/>
      <c r="L14" s="8036"/>
      <c r="M14" s="8041"/>
    </row>
    <row r="15" spans="1:13" ht="38.25" customHeight="1">
      <c r="A15" s="5967"/>
      <c r="B15" s="6478"/>
      <c r="C15" s="8037"/>
      <c r="D15" s="8038"/>
      <c r="E15" s="8040"/>
      <c r="F15" s="8038"/>
      <c r="G15" s="8038"/>
      <c r="H15" s="8038"/>
      <c r="I15" s="8038"/>
      <c r="J15" s="8038"/>
      <c r="K15" s="8038"/>
      <c r="L15" s="8038"/>
      <c r="M15" s="8042"/>
    </row>
    <row r="16" spans="1:13" ht="15.6" customHeight="1" thickBot="1">
      <c r="A16" s="6900" t="s">
        <v>2748</v>
      </c>
      <c r="B16" s="2252" t="s">
        <v>230</v>
      </c>
      <c r="C16" s="5939" t="s">
        <v>278</v>
      </c>
      <c r="D16" s="5680"/>
      <c r="E16" s="5680"/>
      <c r="F16" s="5680"/>
      <c r="G16" s="5680"/>
      <c r="H16" s="5680"/>
      <c r="I16" s="5680"/>
      <c r="J16" s="5680"/>
      <c r="K16" s="5680"/>
      <c r="L16" s="5680"/>
      <c r="M16" s="5681"/>
    </row>
    <row r="17" spans="1:13" ht="46.5" customHeight="1">
      <c r="A17" s="5953"/>
      <c r="B17" s="1778" t="s">
        <v>2652</v>
      </c>
      <c r="C17" s="5969" t="s">
        <v>2058</v>
      </c>
      <c r="D17" s="5695"/>
      <c r="E17" s="5695"/>
      <c r="F17" s="5695"/>
      <c r="G17" s="5695"/>
      <c r="H17" s="5695"/>
      <c r="I17" s="5695"/>
      <c r="J17" s="5695"/>
      <c r="K17" s="5695"/>
      <c r="L17" s="5695"/>
      <c r="M17" s="5696"/>
    </row>
    <row r="18" spans="1:13" ht="15.6" customHeight="1">
      <c r="A18" s="5953"/>
      <c r="B18" s="6478" t="s">
        <v>2341</v>
      </c>
      <c r="C18" s="2101" t="s">
        <v>359</v>
      </c>
      <c r="D18" s="1408" t="s">
        <v>359</v>
      </c>
      <c r="E18" s="1408" t="s">
        <v>359</v>
      </c>
      <c r="F18" s="1408" t="s">
        <v>359</v>
      </c>
      <c r="G18" s="1408" t="s">
        <v>359</v>
      </c>
      <c r="H18" s="1408" t="s">
        <v>359</v>
      </c>
      <c r="I18" s="1408" t="s">
        <v>359</v>
      </c>
      <c r="J18" s="1408" t="s">
        <v>359</v>
      </c>
      <c r="K18" s="1408" t="s">
        <v>359</v>
      </c>
      <c r="L18" s="1408" t="s">
        <v>359</v>
      </c>
      <c r="M18" s="1492" t="s">
        <v>359</v>
      </c>
    </row>
    <row r="19" spans="1:13" ht="15.6" customHeight="1">
      <c r="A19" s="5953"/>
      <c r="B19" s="6478"/>
      <c r="C19" s="2101" t="s">
        <v>359</v>
      </c>
      <c r="D19" s="1415" t="s">
        <v>359</v>
      </c>
      <c r="E19" s="1408" t="s">
        <v>359</v>
      </c>
      <c r="F19" s="1415" t="s">
        <v>359</v>
      </c>
      <c r="G19" s="1408" t="s">
        <v>359</v>
      </c>
      <c r="H19" s="1415" t="s">
        <v>359</v>
      </c>
      <c r="I19" s="1408" t="s">
        <v>359</v>
      </c>
      <c r="J19" s="1415" t="s">
        <v>359</v>
      </c>
      <c r="K19" s="1408" t="s">
        <v>359</v>
      </c>
      <c r="L19" s="1408" t="s">
        <v>359</v>
      </c>
      <c r="M19" s="1492" t="s">
        <v>359</v>
      </c>
    </row>
    <row r="20" spans="1:13" ht="15.6" customHeight="1">
      <c r="A20" s="5953"/>
      <c r="B20" s="6478"/>
      <c r="C20" s="2103" t="s">
        <v>2342</v>
      </c>
      <c r="D20" s="1406" t="s">
        <v>359</v>
      </c>
      <c r="E20" s="1408" t="s">
        <v>2343</v>
      </c>
      <c r="F20" s="1406" t="s">
        <v>359</v>
      </c>
      <c r="G20" s="1408" t="s">
        <v>2344</v>
      </c>
      <c r="H20" s="1406" t="s">
        <v>359</v>
      </c>
      <c r="I20" s="1408" t="s">
        <v>2345</v>
      </c>
      <c r="J20" s="1406" t="s">
        <v>359</v>
      </c>
      <c r="K20" s="1408" t="s">
        <v>359</v>
      </c>
      <c r="L20" s="1408" t="s">
        <v>359</v>
      </c>
      <c r="M20" s="1492" t="s">
        <v>359</v>
      </c>
    </row>
    <row r="21" spans="1:13" ht="15.6" customHeight="1">
      <c r="A21" s="5953"/>
      <c r="B21" s="6478"/>
      <c r="C21" s="2103" t="s">
        <v>2346</v>
      </c>
      <c r="D21" s="1406" t="s">
        <v>359</v>
      </c>
      <c r="E21" s="1408" t="s">
        <v>2347</v>
      </c>
      <c r="F21" s="1406" t="s">
        <v>359</v>
      </c>
      <c r="G21" s="1408" t="s">
        <v>2348</v>
      </c>
      <c r="H21" s="1406" t="s">
        <v>359</v>
      </c>
      <c r="I21" s="1408" t="s">
        <v>359</v>
      </c>
      <c r="J21" s="1408" t="s">
        <v>359</v>
      </c>
      <c r="K21" s="1408" t="s">
        <v>359</v>
      </c>
      <c r="L21" s="1408" t="s">
        <v>359</v>
      </c>
      <c r="M21" s="1492" t="s">
        <v>359</v>
      </c>
    </row>
    <row r="22" spans="1:13" ht="15.6" customHeight="1">
      <c r="A22" s="5953"/>
      <c r="B22" s="6478"/>
      <c r="C22" s="2103" t="s">
        <v>2349</v>
      </c>
      <c r="D22" s="1406" t="s">
        <v>359</v>
      </c>
      <c r="E22" s="1408" t="s">
        <v>2350</v>
      </c>
      <c r="F22" s="1406" t="s">
        <v>359</v>
      </c>
      <c r="G22" s="1408" t="s">
        <v>359</v>
      </c>
      <c r="H22" s="1408" t="s">
        <v>359</v>
      </c>
      <c r="I22" s="1408" t="s">
        <v>359</v>
      </c>
      <c r="J22" s="1408" t="s">
        <v>359</v>
      </c>
      <c r="K22" s="1408" t="s">
        <v>359</v>
      </c>
      <c r="L22" s="1408" t="s">
        <v>359</v>
      </c>
      <c r="M22" s="1492" t="s">
        <v>359</v>
      </c>
    </row>
    <row r="23" spans="1:13" ht="15.6" customHeight="1">
      <c r="A23" s="5953"/>
      <c r="B23" s="6478"/>
      <c r="C23" s="2103" t="s">
        <v>105</v>
      </c>
      <c r="D23" s="1406" t="s">
        <v>2351</v>
      </c>
      <c r="E23" s="1408" t="s">
        <v>2352</v>
      </c>
      <c r="F23" s="5708" t="s">
        <v>2760</v>
      </c>
      <c r="G23" s="5708"/>
      <c r="H23" s="5708"/>
      <c r="I23" s="1412" t="s">
        <v>359</v>
      </c>
      <c r="J23" s="1412" t="s">
        <v>359</v>
      </c>
      <c r="K23" s="1412" t="s">
        <v>359</v>
      </c>
      <c r="L23" s="1412" t="s">
        <v>359</v>
      </c>
      <c r="M23" s="1494" t="s">
        <v>359</v>
      </c>
    </row>
    <row r="24" spans="1:13" ht="15.6" customHeight="1">
      <c r="A24" s="5953"/>
      <c r="B24" s="6901"/>
      <c r="C24" s="2100" t="s">
        <v>359</v>
      </c>
      <c r="D24" s="1415" t="s">
        <v>359</v>
      </c>
      <c r="E24" s="1415" t="s">
        <v>359</v>
      </c>
      <c r="F24" s="1415" t="s">
        <v>359</v>
      </c>
      <c r="G24" s="1415" t="s">
        <v>359</v>
      </c>
      <c r="H24" s="1415" t="s">
        <v>359</v>
      </c>
      <c r="I24" s="1415" t="s">
        <v>359</v>
      </c>
      <c r="J24" s="1415" t="s">
        <v>359</v>
      </c>
      <c r="K24" s="1415" t="s">
        <v>359</v>
      </c>
      <c r="L24" s="1415" t="s">
        <v>359</v>
      </c>
      <c r="M24" s="1656" t="s">
        <v>359</v>
      </c>
    </row>
    <row r="25" spans="1:13" ht="15.6" customHeight="1">
      <c r="A25" s="5953"/>
      <c r="B25" s="5975" t="s">
        <v>2354</v>
      </c>
      <c r="C25" s="2103" t="s">
        <v>359</v>
      </c>
      <c r="D25" s="1408" t="s">
        <v>359</v>
      </c>
      <c r="E25" s="1408" t="s">
        <v>359</v>
      </c>
      <c r="F25" s="1408" t="s">
        <v>359</v>
      </c>
      <c r="G25" s="1408" t="s">
        <v>359</v>
      </c>
      <c r="H25" s="1408" t="s">
        <v>359</v>
      </c>
      <c r="I25" s="1408" t="s">
        <v>359</v>
      </c>
      <c r="J25" s="1408" t="s">
        <v>359</v>
      </c>
      <c r="K25" s="1408" t="s">
        <v>359</v>
      </c>
      <c r="L25" s="1409" t="s">
        <v>359</v>
      </c>
      <c r="M25" s="1657" t="s">
        <v>359</v>
      </c>
    </row>
    <row r="26" spans="1:13" ht="15.6" customHeight="1">
      <c r="A26" s="5953"/>
      <c r="B26" s="5975"/>
      <c r="C26" s="2103" t="s">
        <v>2355</v>
      </c>
      <c r="D26" s="1417"/>
      <c r="E26" s="1408" t="s">
        <v>359</v>
      </c>
      <c r="F26" s="1408" t="s">
        <v>2356</v>
      </c>
      <c r="G26" s="1417" t="s">
        <v>359</v>
      </c>
      <c r="H26" s="1408" t="s">
        <v>359</v>
      </c>
      <c r="I26" s="1408" t="s">
        <v>2357</v>
      </c>
      <c r="J26" s="1417" t="s">
        <v>2351</v>
      </c>
      <c r="K26" s="1408" t="s">
        <v>359</v>
      </c>
      <c r="L26" s="1409" t="s">
        <v>359</v>
      </c>
      <c r="M26" s="1657" t="s">
        <v>359</v>
      </c>
    </row>
    <row r="27" spans="1:13" ht="15.6" customHeight="1">
      <c r="A27" s="5953"/>
      <c r="B27" s="5975"/>
      <c r="C27" s="2103" t="s">
        <v>2358</v>
      </c>
      <c r="D27" s="1419" t="s">
        <v>359</v>
      </c>
      <c r="E27" s="1409" t="s">
        <v>359</v>
      </c>
      <c r="F27" s="1408" t="s">
        <v>2359</v>
      </c>
      <c r="G27" s="1406" t="s">
        <v>359</v>
      </c>
      <c r="H27" s="1409" t="s">
        <v>359</v>
      </c>
      <c r="I27" s="1409" t="s">
        <v>359</v>
      </c>
      <c r="J27" s="1409" t="s">
        <v>359</v>
      </c>
      <c r="K27" s="1409" t="s">
        <v>359</v>
      </c>
      <c r="L27" s="1409" t="s">
        <v>359</v>
      </c>
      <c r="M27" s="1657" t="s">
        <v>359</v>
      </c>
    </row>
    <row r="28" spans="1:13" ht="15.6" customHeight="1">
      <c r="A28" s="5953"/>
      <c r="B28" s="5976"/>
      <c r="C28" s="2100" t="s">
        <v>359</v>
      </c>
      <c r="D28" s="1415" t="s">
        <v>359</v>
      </c>
      <c r="E28" s="1415" t="s">
        <v>359</v>
      </c>
      <c r="F28" s="1415" t="s">
        <v>359</v>
      </c>
      <c r="G28" s="1415" t="s">
        <v>359</v>
      </c>
      <c r="H28" s="1415" t="s">
        <v>359</v>
      </c>
      <c r="I28" s="1415" t="s">
        <v>359</v>
      </c>
      <c r="J28" s="1415" t="s">
        <v>359</v>
      </c>
      <c r="K28" s="1415" t="s">
        <v>359</v>
      </c>
      <c r="L28" s="1412" t="s">
        <v>359</v>
      </c>
      <c r="M28" s="1494" t="s">
        <v>359</v>
      </c>
    </row>
    <row r="29" spans="1:13" ht="15.6" customHeight="1">
      <c r="A29" s="5953"/>
      <c r="B29" s="8027" t="s">
        <v>2360</v>
      </c>
      <c r="C29" s="2103" t="s">
        <v>359</v>
      </c>
      <c r="D29" s="1408" t="s">
        <v>359</v>
      </c>
      <c r="E29" s="1408" t="s">
        <v>359</v>
      </c>
      <c r="F29" s="1408" t="s">
        <v>359</v>
      </c>
      <c r="G29" s="1408" t="s">
        <v>359</v>
      </c>
      <c r="H29" s="1408" t="s">
        <v>359</v>
      </c>
      <c r="I29" s="1408" t="s">
        <v>359</v>
      </c>
      <c r="J29" s="1408" t="s">
        <v>359</v>
      </c>
      <c r="K29" s="1408" t="s">
        <v>359</v>
      </c>
      <c r="L29" s="1408" t="s">
        <v>359</v>
      </c>
      <c r="M29" s="1492" t="s">
        <v>359</v>
      </c>
    </row>
    <row r="30" spans="1:13" ht="31.35" customHeight="1">
      <c r="A30" s="5953"/>
      <c r="B30" s="6478"/>
      <c r="C30" s="2104" t="s">
        <v>2361</v>
      </c>
      <c r="D30" s="1488" t="s">
        <v>437</v>
      </c>
      <c r="E30" s="1408" t="s">
        <v>359</v>
      </c>
      <c r="F30" s="1409" t="s">
        <v>2362</v>
      </c>
      <c r="G30" s="1417" t="s">
        <v>437</v>
      </c>
      <c r="H30" s="1408" t="s">
        <v>359</v>
      </c>
      <c r="I30" s="1409" t="s">
        <v>2363</v>
      </c>
      <c r="J30" s="6966"/>
      <c r="K30" s="6724"/>
      <c r="L30" s="6967"/>
      <c r="M30" s="1492" t="s">
        <v>359</v>
      </c>
    </row>
    <row r="31" spans="1:13" ht="15.6" customHeight="1">
      <c r="A31" s="5953"/>
      <c r="B31" s="6479"/>
      <c r="C31" s="2100" t="s">
        <v>359</v>
      </c>
      <c r="D31" s="1415" t="s">
        <v>359</v>
      </c>
      <c r="E31" s="1415" t="s">
        <v>359</v>
      </c>
      <c r="F31" s="1415" t="s">
        <v>359</v>
      </c>
      <c r="G31" s="1415" t="s">
        <v>359</v>
      </c>
      <c r="H31" s="1415" t="s">
        <v>359</v>
      </c>
      <c r="I31" s="1415" t="s">
        <v>359</v>
      </c>
      <c r="J31" s="1415" t="s">
        <v>359</v>
      </c>
      <c r="K31" s="1415" t="s">
        <v>359</v>
      </c>
      <c r="L31" s="1415" t="s">
        <v>359</v>
      </c>
      <c r="M31" s="1656" t="s">
        <v>359</v>
      </c>
    </row>
    <row r="32" spans="1:13" ht="15.6" customHeight="1">
      <c r="A32" s="5953"/>
      <c r="B32" s="6478" t="s">
        <v>2364</v>
      </c>
      <c r="C32" s="2105" t="s">
        <v>359</v>
      </c>
      <c r="D32" s="1422" t="s">
        <v>359</v>
      </c>
      <c r="E32" s="1422" t="s">
        <v>359</v>
      </c>
      <c r="F32" s="1422" t="s">
        <v>359</v>
      </c>
      <c r="G32" s="1422" t="s">
        <v>359</v>
      </c>
      <c r="H32" s="1422" t="s">
        <v>359</v>
      </c>
      <c r="I32" s="1422" t="s">
        <v>359</v>
      </c>
      <c r="J32" s="1422" t="s">
        <v>359</v>
      </c>
      <c r="K32" s="1422" t="s">
        <v>359</v>
      </c>
      <c r="L32" s="1409" t="s">
        <v>359</v>
      </c>
      <c r="M32" s="1657" t="s">
        <v>359</v>
      </c>
    </row>
    <row r="33" spans="1:13" ht="15.6" customHeight="1">
      <c r="A33" s="5953"/>
      <c r="B33" s="6478"/>
      <c r="C33" s="2103" t="s">
        <v>2365</v>
      </c>
      <c r="D33" s="1537">
        <v>2024</v>
      </c>
      <c r="E33" s="1422" t="s">
        <v>359</v>
      </c>
      <c r="F33" s="1408" t="s">
        <v>2366</v>
      </c>
      <c r="G33" s="1537">
        <v>2038</v>
      </c>
      <c r="H33" s="1422" t="s">
        <v>359</v>
      </c>
      <c r="I33" s="1409" t="s">
        <v>359</v>
      </c>
      <c r="J33" s="1422" t="s">
        <v>359</v>
      </c>
      <c r="K33" s="1422" t="s">
        <v>359</v>
      </c>
      <c r="L33" s="1409" t="s">
        <v>359</v>
      </c>
      <c r="M33" s="1657" t="s">
        <v>359</v>
      </c>
    </row>
    <row r="34" spans="1:13" ht="15.6" customHeight="1">
      <c r="A34" s="5953"/>
      <c r="B34" s="6901"/>
      <c r="C34" s="2100" t="s">
        <v>359</v>
      </c>
      <c r="D34" s="1415" t="s">
        <v>359</v>
      </c>
      <c r="E34" s="1538" t="s">
        <v>359</v>
      </c>
      <c r="F34" s="1415" t="s">
        <v>359</v>
      </c>
      <c r="G34" s="1538" t="s">
        <v>359</v>
      </c>
      <c r="H34" s="1538" t="s">
        <v>359</v>
      </c>
      <c r="I34" s="1412" t="s">
        <v>359</v>
      </c>
      <c r="J34" s="1538" t="s">
        <v>359</v>
      </c>
      <c r="K34" s="1538" t="s">
        <v>359</v>
      </c>
      <c r="L34" s="1412" t="s">
        <v>359</v>
      </c>
      <c r="M34" s="1494" t="s">
        <v>359</v>
      </c>
    </row>
    <row r="35" spans="1:13" ht="15.6" customHeight="1">
      <c r="A35" s="5953"/>
      <c r="B35" s="6478" t="s">
        <v>2367</v>
      </c>
      <c r="C35" s="3253" t="s">
        <v>359</v>
      </c>
      <c r="D35" s="3254" t="s">
        <v>359</v>
      </c>
      <c r="E35" s="3254" t="s">
        <v>359</v>
      </c>
      <c r="F35" s="3254" t="s">
        <v>359</v>
      </c>
      <c r="G35" s="3254" t="s">
        <v>359</v>
      </c>
      <c r="H35" s="3254" t="s">
        <v>359</v>
      </c>
      <c r="I35" s="3254" t="s">
        <v>359</v>
      </c>
      <c r="J35" s="3254" t="s">
        <v>359</v>
      </c>
      <c r="K35" s="3254" t="s">
        <v>359</v>
      </c>
      <c r="L35" s="3254" t="s">
        <v>359</v>
      </c>
      <c r="M35" s="3255" t="s">
        <v>359</v>
      </c>
    </row>
    <row r="36" spans="1:13" ht="15.6" customHeight="1">
      <c r="A36" s="5953"/>
      <c r="B36" s="6478"/>
      <c r="C36" s="3253" t="s">
        <v>359</v>
      </c>
      <c r="D36" s="3167" t="s">
        <v>2368</v>
      </c>
      <c r="E36" s="3167">
        <v>2023</v>
      </c>
      <c r="F36" s="3167" t="s">
        <v>2369</v>
      </c>
      <c r="G36" s="3167">
        <v>2024</v>
      </c>
      <c r="H36" s="3167" t="s">
        <v>2370</v>
      </c>
      <c r="I36" s="3167">
        <v>2025</v>
      </c>
      <c r="J36" s="3167" t="s">
        <v>2371</v>
      </c>
      <c r="K36" s="3167">
        <v>2026</v>
      </c>
      <c r="L36" s="3167" t="s">
        <v>2372</v>
      </c>
      <c r="M36" s="3168">
        <v>2027</v>
      </c>
    </row>
    <row r="37" spans="1:13" ht="15.6" customHeight="1">
      <c r="A37" s="5953"/>
      <c r="B37" s="6478"/>
      <c r="C37" s="3253" t="s">
        <v>359</v>
      </c>
      <c r="D37" s="7996"/>
      <c r="E37" s="7996"/>
      <c r="F37" s="7996">
        <v>1</v>
      </c>
      <c r="G37" s="7996"/>
      <c r="H37" s="7996">
        <v>1</v>
      </c>
      <c r="I37" s="7996"/>
      <c r="J37" s="7996">
        <v>1</v>
      </c>
      <c r="K37" s="7996"/>
      <c r="L37" s="7996">
        <v>1</v>
      </c>
      <c r="M37" s="7996"/>
    </row>
    <row r="38" spans="1:13" ht="15.6" customHeight="1">
      <c r="A38" s="5953"/>
      <c r="B38" s="6478"/>
      <c r="C38" s="3253" t="s">
        <v>359</v>
      </c>
      <c r="D38" s="3169" t="s">
        <v>2373</v>
      </c>
      <c r="E38" s="3170">
        <v>2028</v>
      </c>
      <c r="F38" s="3169" t="s">
        <v>2374</v>
      </c>
      <c r="G38" s="3170">
        <v>2029</v>
      </c>
      <c r="H38" s="3169" t="s">
        <v>2375</v>
      </c>
      <c r="I38" s="3170">
        <v>2030</v>
      </c>
      <c r="J38" s="3169" t="s">
        <v>2376</v>
      </c>
      <c r="K38" s="3170">
        <v>2031</v>
      </c>
      <c r="L38" s="3169" t="s">
        <v>2377</v>
      </c>
      <c r="M38" s="3171">
        <v>2032</v>
      </c>
    </row>
    <row r="39" spans="1:13" ht="15.6" customHeight="1">
      <c r="A39" s="5953"/>
      <c r="B39" s="6478"/>
      <c r="C39" s="3253" t="s">
        <v>359</v>
      </c>
      <c r="D39" s="7996">
        <v>1</v>
      </c>
      <c r="E39" s="7996"/>
      <c r="F39" s="7996">
        <v>1</v>
      </c>
      <c r="G39" s="7996"/>
      <c r="H39" s="7996">
        <v>1</v>
      </c>
      <c r="I39" s="7996"/>
      <c r="J39" s="7996">
        <v>1</v>
      </c>
      <c r="K39" s="7996"/>
      <c r="L39" s="7996">
        <v>1</v>
      </c>
      <c r="M39" s="7996"/>
    </row>
    <row r="40" spans="1:13" ht="15.6" customHeight="1">
      <c r="A40" s="5953"/>
      <c r="B40" s="6478"/>
      <c r="C40" s="3253" t="s">
        <v>359</v>
      </c>
      <c r="D40" s="3169" t="s">
        <v>2378</v>
      </c>
      <c r="E40" s="3170">
        <v>2033</v>
      </c>
      <c r="F40" s="3169" t="s">
        <v>2379</v>
      </c>
      <c r="G40" s="3170">
        <v>2034</v>
      </c>
      <c r="H40" s="3169" t="s">
        <v>2380</v>
      </c>
      <c r="I40" s="3170">
        <v>2035</v>
      </c>
      <c r="J40" s="3169" t="s">
        <v>2381</v>
      </c>
      <c r="K40" s="3170">
        <v>2036</v>
      </c>
      <c r="L40" s="3169" t="s">
        <v>2382</v>
      </c>
      <c r="M40" s="3171">
        <v>2037</v>
      </c>
    </row>
    <row r="41" spans="1:13" ht="15.6" customHeight="1">
      <c r="A41" s="5953"/>
      <c r="B41" s="6478"/>
      <c r="C41" s="3253" t="s">
        <v>359</v>
      </c>
      <c r="D41" s="7996">
        <v>1</v>
      </c>
      <c r="E41" s="7996"/>
      <c r="F41" s="7996">
        <v>1</v>
      </c>
      <c r="G41" s="7996"/>
      <c r="H41" s="7996">
        <v>1</v>
      </c>
      <c r="I41" s="7996"/>
      <c r="J41" s="7996">
        <v>1</v>
      </c>
      <c r="K41" s="7996"/>
      <c r="L41" s="7996">
        <v>1</v>
      </c>
      <c r="M41" s="7996"/>
    </row>
    <row r="42" spans="1:13" ht="15.6" customHeight="1">
      <c r="A42" s="5953"/>
      <c r="B42" s="6478"/>
      <c r="C42" s="3253" t="s">
        <v>359</v>
      </c>
      <c r="D42" s="3169" t="s">
        <v>2383</v>
      </c>
      <c r="E42" s="3170">
        <v>2038</v>
      </c>
      <c r="F42" s="3169" t="s">
        <v>2384</v>
      </c>
      <c r="G42" s="3172" t="s">
        <v>359</v>
      </c>
      <c r="H42" s="3172" t="s">
        <v>359</v>
      </c>
      <c r="I42" s="3172" t="s">
        <v>359</v>
      </c>
      <c r="J42" s="3172" t="s">
        <v>359</v>
      </c>
      <c r="K42" s="3172" t="s">
        <v>359</v>
      </c>
      <c r="L42" s="3172" t="s">
        <v>359</v>
      </c>
      <c r="M42" s="3173" t="s">
        <v>359</v>
      </c>
    </row>
    <row r="43" spans="1:13" ht="15.6" customHeight="1">
      <c r="A43" s="5953"/>
      <c r="B43" s="6478"/>
      <c r="C43" s="3253" t="s">
        <v>359</v>
      </c>
      <c r="D43" s="7996">
        <v>1</v>
      </c>
      <c r="E43" s="7996"/>
      <c r="F43" s="7996">
        <v>15</v>
      </c>
      <c r="G43" s="7996"/>
      <c r="H43" s="3172"/>
      <c r="I43" s="3172"/>
      <c r="J43" s="3172"/>
      <c r="K43" s="3172"/>
      <c r="L43" s="3172"/>
      <c r="M43" s="3173" t="s">
        <v>359</v>
      </c>
    </row>
    <row r="44" spans="1:13" ht="15.6" customHeight="1">
      <c r="A44" s="5953"/>
      <c r="B44" s="6478"/>
      <c r="C44" s="4251" t="s">
        <v>359</v>
      </c>
      <c r="D44" s="3728" t="s">
        <v>359</v>
      </c>
      <c r="E44" s="3728" t="s">
        <v>359</v>
      </c>
      <c r="F44" s="3728" t="s">
        <v>359</v>
      </c>
      <c r="G44" s="3728" t="s">
        <v>359</v>
      </c>
      <c r="H44" s="3728" t="s">
        <v>359</v>
      </c>
      <c r="I44" s="3728" t="s">
        <v>359</v>
      </c>
      <c r="J44" s="3728" t="s">
        <v>359</v>
      </c>
      <c r="K44" s="3728" t="s">
        <v>359</v>
      </c>
      <c r="L44" s="3728" t="s">
        <v>359</v>
      </c>
      <c r="M44" s="3729" t="s">
        <v>359</v>
      </c>
    </row>
    <row r="45" spans="1:13" ht="15.6" customHeight="1">
      <c r="A45" s="5953"/>
      <c r="B45" s="6382" t="s">
        <v>2385</v>
      </c>
      <c r="C45" s="2103" t="s">
        <v>359</v>
      </c>
      <c r="D45" s="1408" t="s">
        <v>359</v>
      </c>
      <c r="E45" s="1408" t="s">
        <v>359</v>
      </c>
      <c r="F45" s="1408" t="s">
        <v>359</v>
      </c>
      <c r="G45" s="1408" t="s">
        <v>359</v>
      </c>
      <c r="H45" s="1408" t="s">
        <v>359</v>
      </c>
      <c r="I45" s="1408" t="s">
        <v>359</v>
      </c>
      <c r="J45" s="1408" t="s">
        <v>359</v>
      </c>
      <c r="K45" s="1408" t="s">
        <v>359</v>
      </c>
      <c r="L45" s="1409" t="s">
        <v>359</v>
      </c>
      <c r="M45" s="1657" t="s">
        <v>359</v>
      </c>
    </row>
    <row r="46" spans="1:13" ht="15.6" customHeight="1">
      <c r="A46" s="5953"/>
      <c r="B46" s="5975"/>
      <c r="C46" s="2101" t="s">
        <v>359</v>
      </c>
      <c r="D46" s="1408" t="s">
        <v>93</v>
      </c>
      <c r="E46" s="1415" t="s">
        <v>95</v>
      </c>
      <c r="F46" s="6539" t="s">
        <v>2386</v>
      </c>
      <c r="G46" s="6734"/>
      <c r="H46" s="6735"/>
      <c r="I46" s="6735"/>
      <c r="J46" s="8031"/>
      <c r="K46" s="1408" t="s">
        <v>2387</v>
      </c>
      <c r="L46" s="6545" t="s">
        <v>359</v>
      </c>
      <c r="M46" s="6546"/>
    </row>
    <row r="47" spans="1:13" ht="15.6" customHeight="1">
      <c r="A47" s="5953"/>
      <c r="B47" s="5975"/>
      <c r="C47" s="2101" t="s">
        <v>359</v>
      </c>
      <c r="D47" s="1423"/>
      <c r="E47" s="1483" t="s">
        <v>2351</v>
      </c>
      <c r="F47" s="6539"/>
      <c r="G47" s="8032"/>
      <c r="H47" s="6731"/>
      <c r="I47" s="6731"/>
      <c r="J47" s="7794"/>
      <c r="K47" s="1409" t="s">
        <v>359</v>
      </c>
      <c r="L47" s="6547"/>
      <c r="M47" s="6548"/>
    </row>
    <row r="48" spans="1:13" ht="15.6" customHeight="1">
      <c r="A48" s="5953"/>
      <c r="B48" s="5976"/>
      <c r="C48" s="2102" t="s">
        <v>359</v>
      </c>
      <c r="D48" s="1412" t="s">
        <v>359</v>
      </c>
      <c r="E48" s="1412" t="s">
        <v>359</v>
      </c>
      <c r="F48" s="1412" t="s">
        <v>359</v>
      </c>
      <c r="G48" s="1412" t="s">
        <v>359</v>
      </c>
      <c r="H48" s="1412" t="s">
        <v>359</v>
      </c>
      <c r="I48" s="1412" t="s">
        <v>359</v>
      </c>
      <c r="J48" s="1412" t="s">
        <v>359</v>
      </c>
      <c r="K48" s="1412" t="s">
        <v>359</v>
      </c>
      <c r="L48" s="1409" t="s">
        <v>359</v>
      </c>
      <c r="M48" s="1657" t="s">
        <v>359</v>
      </c>
    </row>
    <row r="49" spans="1:13" ht="144" customHeight="1">
      <c r="A49" s="5953"/>
      <c r="B49" s="3189" t="s">
        <v>2388</v>
      </c>
      <c r="C49" s="6720" t="s">
        <v>3073</v>
      </c>
      <c r="D49" s="6721"/>
      <c r="E49" s="6721"/>
      <c r="F49" s="6721"/>
      <c r="G49" s="6721"/>
      <c r="H49" s="6721"/>
      <c r="I49" s="6721"/>
      <c r="J49" s="6721"/>
      <c r="K49" s="6721"/>
      <c r="L49" s="6721"/>
      <c r="M49" s="6722"/>
    </row>
    <row r="50" spans="1:13" ht="15.6" customHeight="1">
      <c r="A50" s="5953"/>
      <c r="B50" s="3189" t="s">
        <v>2390</v>
      </c>
      <c r="C50" s="6720" t="s">
        <v>656</v>
      </c>
      <c r="D50" s="6721"/>
      <c r="E50" s="6721"/>
      <c r="F50" s="6721"/>
      <c r="G50" s="6721"/>
      <c r="H50" s="6721"/>
      <c r="I50" s="6721"/>
      <c r="J50" s="6721"/>
      <c r="K50" s="6721"/>
      <c r="L50" s="6721"/>
      <c r="M50" s="6722"/>
    </row>
    <row r="51" spans="1:13" ht="15.6" customHeight="1">
      <c r="A51" s="5953"/>
      <c r="B51" s="3189" t="s">
        <v>2392</v>
      </c>
      <c r="C51" s="5939">
        <v>60</v>
      </c>
      <c r="D51" s="5680"/>
      <c r="E51" s="5680"/>
      <c r="F51" s="5680"/>
      <c r="G51" s="5680"/>
      <c r="H51" s="5680"/>
      <c r="I51" s="5680"/>
      <c r="J51" s="5680"/>
      <c r="K51" s="5680"/>
      <c r="L51" s="5680"/>
      <c r="M51" s="5681"/>
    </row>
    <row r="52" spans="1:13" ht="15.6" customHeight="1">
      <c r="A52" s="5953"/>
      <c r="B52" s="1778" t="s">
        <v>2393</v>
      </c>
      <c r="C52" s="5939" t="s">
        <v>437</v>
      </c>
      <c r="D52" s="5680"/>
      <c r="E52" s="5680"/>
      <c r="F52" s="5680"/>
      <c r="G52" s="5680"/>
      <c r="H52" s="5680"/>
      <c r="I52" s="5680"/>
      <c r="J52" s="5680"/>
      <c r="K52" s="5680"/>
      <c r="L52" s="5680"/>
      <c r="M52" s="5681"/>
    </row>
    <row r="53" spans="1:13" ht="15.6" customHeight="1">
      <c r="A53" s="7806" t="s">
        <v>2394</v>
      </c>
      <c r="B53" s="1778" t="s">
        <v>2395</v>
      </c>
      <c r="C53" s="5939" t="s">
        <v>1376</v>
      </c>
      <c r="D53" s="5680"/>
      <c r="E53" s="5680"/>
      <c r="F53" s="5680"/>
      <c r="G53" s="5680"/>
      <c r="H53" s="5680"/>
      <c r="I53" s="5680"/>
      <c r="J53" s="5680"/>
      <c r="K53" s="5680"/>
      <c r="L53" s="5680"/>
      <c r="M53" s="5681"/>
    </row>
    <row r="54" spans="1:13" ht="15.6" customHeight="1">
      <c r="A54" s="7806"/>
      <c r="B54" s="1778" t="s">
        <v>2396</v>
      </c>
      <c r="C54" s="5939" t="s">
        <v>2413</v>
      </c>
      <c r="D54" s="5680"/>
      <c r="E54" s="5680"/>
      <c r="F54" s="5680"/>
      <c r="G54" s="5680"/>
      <c r="H54" s="5680"/>
      <c r="I54" s="5680"/>
      <c r="J54" s="5680"/>
      <c r="K54" s="5680"/>
      <c r="L54" s="5680"/>
      <c r="M54" s="5681"/>
    </row>
    <row r="55" spans="1:13" ht="15.6" customHeight="1">
      <c r="A55" s="7806"/>
      <c r="B55" s="1778" t="s">
        <v>2398</v>
      </c>
      <c r="C55" s="6160" t="s">
        <v>289</v>
      </c>
      <c r="D55" s="5682"/>
      <c r="E55" s="5682"/>
      <c r="F55" s="5682"/>
      <c r="G55" s="5682"/>
      <c r="H55" s="5682"/>
      <c r="I55" s="5682"/>
      <c r="J55" s="5682"/>
      <c r="K55" s="5682"/>
      <c r="L55" s="5682"/>
      <c r="M55" s="5683"/>
    </row>
    <row r="56" spans="1:13" ht="15.6" customHeight="1">
      <c r="A56" s="7806"/>
      <c r="B56" s="1778" t="s">
        <v>2399</v>
      </c>
      <c r="C56" s="5939" t="s">
        <v>656</v>
      </c>
      <c r="D56" s="5680"/>
      <c r="E56" s="5680"/>
      <c r="F56" s="5680"/>
      <c r="G56" s="5680"/>
      <c r="H56" s="5680"/>
      <c r="I56" s="5680"/>
      <c r="J56" s="5680"/>
      <c r="K56" s="5680"/>
      <c r="L56" s="5680"/>
      <c r="M56" s="5681"/>
    </row>
    <row r="57" spans="1:13" ht="15.6" customHeight="1">
      <c r="A57" s="7806"/>
      <c r="B57" s="1778" t="s">
        <v>2400</v>
      </c>
      <c r="C57" s="8022" t="s">
        <v>1377</v>
      </c>
      <c r="D57" s="6040"/>
      <c r="E57" s="6040"/>
      <c r="F57" s="6040"/>
      <c r="G57" s="6040"/>
      <c r="H57" s="6040"/>
      <c r="I57" s="6040"/>
      <c r="J57" s="6040"/>
      <c r="K57" s="6040"/>
      <c r="L57" s="6040"/>
      <c r="M57" s="6041"/>
    </row>
    <row r="58" spans="1:13" ht="15.6" customHeight="1">
      <c r="A58" s="7806"/>
      <c r="B58" s="1778" t="s">
        <v>2401</v>
      </c>
      <c r="C58" s="7758">
        <v>3779595</v>
      </c>
      <c r="D58" s="5699"/>
      <c r="E58" s="5699"/>
      <c r="F58" s="5699"/>
      <c r="G58" s="5699"/>
      <c r="H58" s="5699"/>
      <c r="I58" s="5699"/>
      <c r="J58" s="5699"/>
      <c r="K58" s="5699"/>
      <c r="L58" s="5699"/>
      <c r="M58" s="7759"/>
    </row>
    <row r="59" spans="1:13" ht="15.6" customHeight="1">
      <c r="A59" s="5945" t="s">
        <v>2402</v>
      </c>
      <c r="B59" s="1779" t="s">
        <v>2403</v>
      </c>
      <c r="C59" s="5939" t="s">
        <v>1132</v>
      </c>
      <c r="D59" s="5680"/>
      <c r="E59" s="5680"/>
      <c r="F59" s="5680"/>
      <c r="G59" s="5680"/>
      <c r="H59" s="5680"/>
      <c r="I59" s="5680"/>
      <c r="J59" s="5680"/>
      <c r="K59" s="5680"/>
      <c r="L59" s="5680"/>
      <c r="M59" s="5681"/>
    </row>
    <row r="60" spans="1:13" ht="15.6" customHeight="1">
      <c r="A60" s="5946"/>
      <c r="B60" s="1779" t="s">
        <v>2404</v>
      </c>
      <c r="C60" s="5978" t="s">
        <v>2405</v>
      </c>
      <c r="D60" s="5979"/>
      <c r="E60" s="5979"/>
      <c r="F60" s="5979"/>
      <c r="G60" s="5979"/>
      <c r="H60" s="5979"/>
      <c r="I60" s="5979"/>
      <c r="J60" s="5979"/>
      <c r="K60" s="5979"/>
      <c r="L60" s="5979"/>
      <c r="M60" s="6524"/>
    </row>
    <row r="61" spans="1:13" ht="15.6" customHeight="1" thickBot="1">
      <c r="A61" s="5946"/>
      <c r="B61" s="2099" t="s">
        <v>244</v>
      </c>
      <c r="C61" s="6957" t="s">
        <v>289</v>
      </c>
      <c r="D61" s="6955"/>
      <c r="E61" s="6955"/>
      <c r="F61" s="6955"/>
      <c r="G61" s="6955"/>
      <c r="H61" s="6955"/>
      <c r="I61" s="6955"/>
      <c r="J61" s="6955"/>
      <c r="K61" s="6955"/>
      <c r="L61" s="6955"/>
      <c r="M61" s="6956"/>
    </row>
    <row r="62" spans="1:13" ht="15.6" customHeight="1" thickBot="1">
      <c r="A62" s="1734" t="s">
        <v>2406</v>
      </c>
      <c r="B62" s="2457"/>
      <c r="C62" s="8029" t="s">
        <v>359</v>
      </c>
      <c r="D62" s="8029"/>
      <c r="E62" s="8029"/>
      <c r="F62" s="8029"/>
      <c r="G62" s="8029"/>
      <c r="H62" s="8029"/>
      <c r="I62" s="8029"/>
      <c r="J62" s="8029"/>
      <c r="K62" s="8029"/>
      <c r="L62" s="8029"/>
      <c r="M62" s="8030"/>
    </row>
  </sheetData>
  <mergeCells count="71">
    <mergeCell ref="A59:A61"/>
    <mergeCell ref="C59:M59"/>
    <mergeCell ref="C60:M60"/>
    <mergeCell ref="C61:M61"/>
    <mergeCell ref="B29:B31"/>
    <mergeCell ref="B45:B48"/>
    <mergeCell ref="F46:F47"/>
    <mergeCell ref="G46:J47"/>
    <mergeCell ref="L46:M47"/>
    <mergeCell ref="C49:M49"/>
    <mergeCell ref="J37:K37"/>
    <mergeCell ref="L37:M37"/>
    <mergeCell ref="D37:E37"/>
    <mergeCell ref="F37:G37"/>
    <mergeCell ref="H37:I37"/>
    <mergeCell ref="C50:M50"/>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F23:H23"/>
    <mergeCell ref="B25:B28"/>
    <mergeCell ref="B32:B34"/>
    <mergeCell ref="B1:M1"/>
    <mergeCell ref="B35:B44"/>
    <mergeCell ref="C11:M11"/>
    <mergeCell ref="C12:M12"/>
    <mergeCell ref="C13:M13"/>
    <mergeCell ref="B14:B15"/>
    <mergeCell ref="C14:D15"/>
    <mergeCell ref="E14:E15"/>
    <mergeCell ref="F14:M15"/>
    <mergeCell ref="D39:E39"/>
    <mergeCell ref="F39:G39"/>
    <mergeCell ref="H39:I39"/>
    <mergeCell ref="D41:E41"/>
    <mergeCell ref="F41:G41"/>
    <mergeCell ref="H41:I41"/>
    <mergeCell ref="D43:E43"/>
    <mergeCell ref="F43:G43"/>
    <mergeCell ref="J30:L30"/>
    <mergeCell ref="J41:K41"/>
    <mergeCell ref="L41:M41"/>
    <mergeCell ref="J39:K39"/>
    <mergeCell ref="L39:M39"/>
    <mergeCell ref="A2:A15"/>
    <mergeCell ref="C2:M2"/>
    <mergeCell ref="C3:M3"/>
    <mergeCell ref="F4:G4"/>
    <mergeCell ref="C5:M5"/>
    <mergeCell ref="I7:M7"/>
    <mergeCell ref="B8:B10"/>
    <mergeCell ref="C9:D9"/>
    <mergeCell ref="F9:G9"/>
    <mergeCell ref="I9:J9"/>
    <mergeCell ref="F10:G10"/>
    <mergeCell ref="I10:J10"/>
    <mergeCell ref="I4:M4"/>
    <mergeCell ref="C6:K6"/>
    <mergeCell ref="C7:G7"/>
    <mergeCell ref="C10:D10"/>
  </mergeCells>
  <hyperlinks>
    <hyperlink ref="C57"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P60"/>
  <sheetViews>
    <sheetView topLeftCell="A8" zoomScale="90" zoomScaleNormal="90" workbookViewId="0">
      <selection activeCell="C47" sqref="C47:M47"/>
    </sheetView>
  </sheetViews>
  <sheetFormatPr baseColWidth="10" defaultColWidth="11.42578125" defaultRowHeight="15"/>
  <cols>
    <col min="1" max="1" width="29" style="6" customWidth="1"/>
    <col min="2" max="2" width="29.7109375" style="1354" customWidth="1"/>
    <col min="13" max="13" width="23.28515625" customWidth="1"/>
  </cols>
  <sheetData>
    <row r="1" spans="1:13" ht="20.25" customHeight="1">
      <c r="A1" s="2051" t="s">
        <v>359</v>
      </c>
      <c r="B1" s="5552" t="s">
        <v>2408</v>
      </c>
      <c r="C1" s="5552"/>
      <c r="D1" s="5552"/>
      <c r="E1" s="5552"/>
      <c r="F1" s="5552"/>
      <c r="G1" s="5552"/>
      <c r="H1" s="5552"/>
      <c r="I1" s="5552"/>
      <c r="J1" s="5552"/>
      <c r="K1" s="5552"/>
      <c r="L1" s="5552"/>
      <c r="M1" s="5553"/>
    </row>
    <row r="2" spans="1:13" ht="54" customHeight="1">
      <c r="A2" s="5578" t="s">
        <v>2329</v>
      </c>
      <c r="B2" s="2234" t="s">
        <v>2330</v>
      </c>
      <c r="C2" s="5657" t="s">
        <v>2219</v>
      </c>
      <c r="D2" s="5658"/>
      <c r="E2" s="5658"/>
      <c r="F2" s="5658"/>
      <c r="G2" s="5658"/>
      <c r="H2" s="5658"/>
      <c r="I2" s="5658"/>
      <c r="J2" s="5658"/>
      <c r="K2" s="5658"/>
      <c r="L2" s="5658"/>
      <c r="M2" s="5659"/>
    </row>
    <row r="3" spans="1:13" ht="96.95" customHeight="1">
      <c r="A3" s="5578"/>
      <c r="B3" s="2200" t="s">
        <v>2331</v>
      </c>
      <c r="C3" s="5660" t="s">
        <v>2409</v>
      </c>
      <c r="D3" s="5661"/>
      <c r="E3" s="5661"/>
      <c r="F3" s="5661"/>
      <c r="G3" s="5661"/>
      <c r="H3" s="5661"/>
      <c r="I3" s="5661"/>
      <c r="J3" s="5661"/>
      <c r="K3" s="5661"/>
      <c r="L3" s="5661"/>
      <c r="M3" s="5662"/>
    </row>
    <row r="4" spans="1:13" ht="39.950000000000003" customHeight="1">
      <c r="A4" s="5578"/>
      <c r="B4" s="2235" t="s">
        <v>240</v>
      </c>
      <c r="C4" s="2203" t="s">
        <v>95</v>
      </c>
      <c r="D4" s="2211"/>
      <c r="E4" s="2211" t="s">
        <v>359</v>
      </c>
      <c r="F4" s="5663" t="s">
        <v>241</v>
      </c>
      <c r="G4" s="5663"/>
      <c r="H4" s="2211"/>
      <c r="I4" s="5640"/>
      <c r="J4" s="5640"/>
      <c r="K4" s="5640"/>
      <c r="L4" s="5640"/>
      <c r="M4" s="5641"/>
    </row>
    <row r="5" spans="1:13" ht="33.75" customHeight="1">
      <c r="A5" s="5578"/>
      <c r="B5" s="2200" t="s">
        <v>2333</v>
      </c>
      <c r="C5" s="5654"/>
      <c r="D5" s="5642"/>
      <c r="E5" s="5642"/>
      <c r="F5" s="5642"/>
      <c r="G5" s="5642"/>
      <c r="H5" s="5642"/>
      <c r="I5" s="5642"/>
      <c r="J5" s="5642"/>
      <c r="K5" s="5642"/>
      <c r="L5" s="5642"/>
      <c r="M5" s="5655"/>
    </row>
    <row r="6" spans="1:13" ht="49.5" customHeight="1">
      <c r="A6" s="5578"/>
      <c r="B6" s="2236" t="s">
        <v>2334</v>
      </c>
      <c r="C6" s="2233"/>
      <c r="D6" s="5642"/>
      <c r="E6" s="5642"/>
      <c r="F6" s="5642"/>
      <c r="G6" s="5642"/>
      <c r="H6" s="5642"/>
      <c r="I6" s="5621"/>
      <c r="J6" s="5621"/>
      <c r="K6" s="5621"/>
      <c r="L6" s="5621"/>
      <c r="M6" s="5622"/>
    </row>
    <row r="7" spans="1:13" ht="18" customHeight="1">
      <c r="A7" s="5578"/>
      <c r="B7" s="2241" t="s">
        <v>2335</v>
      </c>
      <c r="C7" s="2801" t="s">
        <v>1130</v>
      </c>
      <c r="D7" s="5651" t="s">
        <v>359</v>
      </c>
      <c r="E7" s="5651"/>
      <c r="F7" s="5651"/>
      <c r="G7" s="5651"/>
      <c r="H7" s="2231" t="s">
        <v>244</v>
      </c>
      <c r="I7" s="5664" t="s">
        <v>289</v>
      </c>
      <c r="J7" s="5665"/>
      <c r="K7" s="5665"/>
      <c r="L7" s="5665"/>
      <c r="M7" s="5666"/>
    </row>
    <row r="8" spans="1:13" ht="21.75" customHeight="1">
      <c r="A8" s="5578"/>
      <c r="B8" s="5674" t="s">
        <v>2336</v>
      </c>
      <c r="C8" s="2802" t="s">
        <v>359</v>
      </c>
      <c r="D8" s="2803" t="s">
        <v>359</v>
      </c>
      <c r="E8" s="2803" t="s">
        <v>359</v>
      </c>
      <c r="F8" s="2803" t="s">
        <v>359</v>
      </c>
      <c r="G8" s="2803" t="s">
        <v>359</v>
      </c>
      <c r="H8" s="2803" t="s">
        <v>359</v>
      </c>
      <c r="I8" s="2803" t="s">
        <v>359</v>
      </c>
      <c r="J8" s="2803" t="s">
        <v>359</v>
      </c>
      <c r="K8" s="2803" t="s">
        <v>359</v>
      </c>
      <c r="L8" s="2803" t="s">
        <v>359</v>
      </c>
      <c r="M8" s="2804" t="s">
        <v>359</v>
      </c>
    </row>
    <row r="9" spans="1:13" ht="12.95" customHeight="1">
      <c r="A9" s="5578"/>
      <c r="B9" s="5652"/>
      <c r="C9" s="5643"/>
      <c r="D9" s="5644"/>
      <c r="E9" s="3266" t="s">
        <v>359</v>
      </c>
      <c r="F9" s="5667"/>
      <c r="G9" s="5644"/>
      <c r="H9" s="3266" t="s">
        <v>359</v>
      </c>
      <c r="I9" s="5668"/>
      <c r="J9" s="5669"/>
      <c r="K9" s="3266" t="s">
        <v>359</v>
      </c>
      <c r="L9" s="5668"/>
      <c r="M9" s="5676"/>
    </row>
    <row r="10" spans="1:13" ht="15.75" customHeight="1">
      <c r="A10" s="5578"/>
      <c r="B10" s="5652"/>
      <c r="C10" s="5677" t="s">
        <v>2337</v>
      </c>
      <c r="D10" s="5651"/>
      <c r="E10" s="5665"/>
      <c r="F10" s="5651" t="s">
        <v>2337</v>
      </c>
      <c r="G10" s="5670"/>
      <c r="H10" s="2805" t="s">
        <v>359</v>
      </c>
      <c r="I10" s="5645" t="s">
        <v>2337</v>
      </c>
      <c r="J10" s="5670"/>
      <c r="K10" s="2805"/>
      <c r="L10" s="5645" t="s">
        <v>2337</v>
      </c>
      <c r="M10" s="5646"/>
    </row>
    <row r="11" spans="1:13" ht="15.75" customHeight="1">
      <c r="A11" s="5578"/>
      <c r="B11" s="5652"/>
      <c r="C11" s="2806"/>
      <c r="D11" s="2805"/>
      <c r="E11" s="2805"/>
      <c r="F11" s="2805"/>
      <c r="G11" s="2805"/>
      <c r="H11" s="2805"/>
      <c r="I11" s="2805"/>
      <c r="J11" s="2805"/>
      <c r="K11" s="2805"/>
      <c r="L11" s="2805"/>
      <c r="M11" s="2807"/>
    </row>
    <row r="12" spans="1:13" ht="15.75" customHeight="1">
      <c r="A12" s="5578"/>
      <c r="B12" s="5652"/>
      <c r="C12" s="5647"/>
      <c r="D12" s="5648"/>
      <c r="E12" s="2805" t="s">
        <v>359</v>
      </c>
      <c r="F12" s="2805"/>
      <c r="G12" s="2805"/>
      <c r="H12" s="2805"/>
      <c r="I12" s="2805"/>
      <c r="J12" s="2805"/>
      <c r="K12" s="2805"/>
      <c r="L12" s="2805"/>
      <c r="M12" s="2807"/>
    </row>
    <row r="13" spans="1:13" ht="15.75" customHeight="1">
      <c r="A13" s="5578"/>
      <c r="B13" s="5675"/>
      <c r="C13" s="5649"/>
      <c r="D13" s="5650"/>
      <c r="E13" s="5650"/>
      <c r="F13" s="2808"/>
      <c r="G13" s="2808"/>
      <c r="H13" s="2808"/>
      <c r="I13" s="2808"/>
      <c r="J13" s="2808"/>
      <c r="K13" s="2808"/>
      <c r="L13" s="2808"/>
      <c r="M13" s="2809"/>
    </row>
    <row r="14" spans="1:13" ht="86.25" customHeight="1">
      <c r="A14" s="5656"/>
      <c r="B14" s="2201" t="s">
        <v>2338</v>
      </c>
      <c r="C14" s="5671" t="s">
        <v>2410</v>
      </c>
      <c r="D14" s="5672"/>
      <c r="E14" s="5672"/>
      <c r="F14" s="5672"/>
      <c r="G14" s="5672"/>
      <c r="H14" s="5672"/>
      <c r="I14" s="5672"/>
      <c r="J14" s="5672"/>
      <c r="K14" s="5672"/>
      <c r="L14" s="5672"/>
      <c r="M14" s="5673"/>
    </row>
    <row r="15" spans="1:13" ht="16.5" customHeight="1">
      <c r="A15" s="5581" t="s">
        <v>2340</v>
      </c>
      <c r="B15" s="2235" t="s">
        <v>230</v>
      </c>
      <c r="C15" s="5654" t="s">
        <v>278</v>
      </c>
      <c r="D15" s="5642"/>
      <c r="E15" s="5642"/>
      <c r="F15" s="5642"/>
      <c r="G15" s="5642"/>
      <c r="H15" s="5642"/>
      <c r="I15" s="5642"/>
      <c r="J15" s="5642"/>
      <c r="K15" s="5642"/>
      <c r="L15" s="5642"/>
      <c r="M15" s="5655"/>
    </row>
    <row r="16" spans="1:13" ht="15.75" customHeight="1">
      <c r="A16" s="5581"/>
      <c r="B16" s="5652" t="s">
        <v>2341</v>
      </c>
      <c r="C16" s="2204" t="s">
        <v>359</v>
      </c>
      <c r="D16" s="2199" t="s">
        <v>359</v>
      </c>
      <c r="E16" s="2199" t="s">
        <v>359</v>
      </c>
      <c r="F16" s="2199" t="s">
        <v>359</v>
      </c>
      <c r="G16" s="2199" t="s">
        <v>359</v>
      </c>
      <c r="H16" s="2199" t="s">
        <v>359</v>
      </c>
      <c r="I16" s="2199" t="s">
        <v>359</v>
      </c>
      <c r="J16" s="2199" t="s">
        <v>359</v>
      </c>
      <c r="K16" s="2199" t="s">
        <v>359</v>
      </c>
      <c r="L16" s="2199" t="s">
        <v>359</v>
      </c>
      <c r="M16" s="2205" t="s">
        <v>359</v>
      </c>
    </row>
    <row r="17" spans="1:13" ht="15.75" customHeight="1">
      <c r="A17" s="5581"/>
      <c r="B17" s="5652"/>
      <c r="C17" s="2044" t="s">
        <v>359</v>
      </c>
      <c r="D17" s="1339" t="s">
        <v>359</v>
      </c>
      <c r="E17" s="1744" t="s">
        <v>359</v>
      </c>
      <c r="F17" s="1339" t="s">
        <v>359</v>
      </c>
      <c r="G17" s="1744" t="s">
        <v>359</v>
      </c>
      <c r="H17" s="1339" t="s">
        <v>359</v>
      </c>
      <c r="I17" s="1744" t="s">
        <v>359</v>
      </c>
      <c r="J17" s="1339" t="s">
        <v>359</v>
      </c>
      <c r="K17" s="1744" t="s">
        <v>359</v>
      </c>
      <c r="L17" s="1744" t="s">
        <v>359</v>
      </c>
      <c r="M17" s="1745" t="s">
        <v>359</v>
      </c>
    </row>
    <row r="18" spans="1:13" ht="15.75">
      <c r="A18" s="5581"/>
      <c r="B18" s="5652"/>
      <c r="C18" s="2044" t="s">
        <v>2342</v>
      </c>
      <c r="D18" s="1341" t="s">
        <v>359</v>
      </c>
      <c r="E18" s="1744" t="s">
        <v>2343</v>
      </c>
      <c r="F18" s="1341" t="s">
        <v>359</v>
      </c>
      <c r="G18" s="1744" t="s">
        <v>2344</v>
      </c>
      <c r="H18" s="1341" t="s">
        <v>359</v>
      </c>
      <c r="I18" s="1744" t="s">
        <v>2345</v>
      </c>
      <c r="J18" s="1343" t="s">
        <v>359</v>
      </c>
      <c r="K18" s="1744" t="s">
        <v>359</v>
      </c>
      <c r="L18" s="1744" t="s">
        <v>359</v>
      </c>
      <c r="M18" s="1745" t="s">
        <v>359</v>
      </c>
    </row>
    <row r="19" spans="1:13" ht="15.75">
      <c r="A19" s="5581"/>
      <c r="B19" s="5652"/>
      <c r="C19" s="2044" t="s">
        <v>2346</v>
      </c>
      <c r="D19" s="1343" t="s">
        <v>359</v>
      </c>
      <c r="E19" s="1744" t="s">
        <v>2347</v>
      </c>
      <c r="F19" s="1343" t="s">
        <v>359</v>
      </c>
      <c r="G19" s="1744" t="s">
        <v>2348</v>
      </c>
      <c r="H19" s="1343" t="s">
        <v>359</v>
      </c>
      <c r="I19" s="1744" t="s">
        <v>359</v>
      </c>
      <c r="J19" s="1744" t="s">
        <v>359</v>
      </c>
      <c r="K19" s="1744" t="s">
        <v>359</v>
      </c>
      <c r="L19" s="1744" t="s">
        <v>359</v>
      </c>
      <c r="M19" s="1745" t="s">
        <v>359</v>
      </c>
    </row>
    <row r="20" spans="1:13" ht="15.75">
      <c r="A20" s="5581"/>
      <c r="B20" s="5652"/>
      <c r="C20" s="2044" t="s">
        <v>2349</v>
      </c>
      <c r="D20" s="1341" t="s">
        <v>359</v>
      </c>
      <c r="E20" s="1744" t="s">
        <v>2350</v>
      </c>
      <c r="F20" s="1341"/>
      <c r="G20" s="1744" t="s">
        <v>359</v>
      </c>
      <c r="H20" s="1744" t="s">
        <v>359</v>
      </c>
      <c r="I20" s="1744" t="s">
        <v>359</v>
      </c>
      <c r="J20" s="1744" t="s">
        <v>359</v>
      </c>
      <c r="K20" s="1744" t="s">
        <v>359</v>
      </c>
      <c r="L20" s="1744" t="s">
        <v>359</v>
      </c>
      <c r="M20" s="1745" t="s">
        <v>359</v>
      </c>
    </row>
    <row r="21" spans="1:13" ht="15.75">
      <c r="A21" s="5581"/>
      <c r="B21" s="5652"/>
      <c r="C21" s="2044" t="s">
        <v>105</v>
      </c>
      <c r="D21" s="1341" t="s">
        <v>2351</v>
      </c>
      <c r="E21" s="1744" t="s">
        <v>2352</v>
      </c>
      <c r="F21" s="1339" t="s">
        <v>2353</v>
      </c>
      <c r="G21" s="1339" t="s">
        <v>359</v>
      </c>
      <c r="H21" s="1339" t="s">
        <v>359</v>
      </c>
      <c r="I21" s="1339" t="s">
        <v>359</v>
      </c>
      <c r="J21" s="1339" t="s">
        <v>359</v>
      </c>
      <c r="K21" s="1339" t="s">
        <v>359</v>
      </c>
      <c r="L21" s="1339" t="s">
        <v>359</v>
      </c>
      <c r="M21" s="1746" t="s">
        <v>359</v>
      </c>
    </row>
    <row r="22" spans="1:13" ht="15.75" customHeight="1">
      <c r="A22" s="5581"/>
      <c r="B22" s="5653"/>
      <c r="C22" s="2044" t="s">
        <v>359</v>
      </c>
      <c r="D22" s="1744" t="s">
        <v>359</v>
      </c>
      <c r="E22" s="1744" t="s">
        <v>359</v>
      </c>
      <c r="F22" s="1744" t="s">
        <v>359</v>
      </c>
      <c r="G22" s="1744" t="s">
        <v>359</v>
      </c>
      <c r="H22" s="1744" t="s">
        <v>359</v>
      </c>
      <c r="I22" s="1744" t="s">
        <v>359</v>
      </c>
      <c r="J22" s="1744" t="s">
        <v>359</v>
      </c>
      <c r="K22" s="1744" t="s">
        <v>359</v>
      </c>
      <c r="L22" s="1744" t="s">
        <v>359</v>
      </c>
      <c r="M22" s="1745" t="s">
        <v>359</v>
      </c>
    </row>
    <row r="23" spans="1:13" ht="15.75" customHeight="1">
      <c r="A23" s="5581"/>
      <c r="B23" s="5583" t="s">
        <v>2354</v>
      </c>
      <c r="C23" s="2204" t="s">
        <v>359</v>
      </c>
      <c r="D23" s="2199" t="s">
        <v>359</v>
      </c>
      <c r="E23" s="2199" t="s">
        <v>359</v>
      </c>
      <c r="F23" s="2199" t="s">
        <v>359</v>
      </c>
      <c r="G23" s="2199" t="s">
        <v>359</v>
      </c>
      <c r="H23" s="2199" t="s">
        <v>359</v>
      </c>
      <c r="I23" s="2199" t="s">
        <v>359</v>
      </c>
      <c r="J23" s="2199" t="s">
        <v>359</v>
      </c>
      <c r="K23" s="2199" t="s">
        <v>359</v>
      </c>
      <c r="L23" s="2199" t="s">
        <v>359</v>
      </c>
      <c r="M23" s="2205" t="s">
        <v>359</v>
      </c>
    </row>
    <row r="24" spans="1:13" ht="15.75">
      <c r="A24" s="5581"/>
      <c r="B24" s="5583"/>
      <c r="C24" s="2044" t="s">
        <v>2355</v>
      </c>
      <c r="D24" s="1343" t="s">
        <v>359</v>
      </c>
      <c r="E24" s="1744" t="s">
        <v>359</v>
      </c>
      <c r="F24" s="1744" t="s">
        <v>2356</v>
      </c>
      <c r="G24" s="1343"/>
      <c r="H24" s="1744" t="s">
        <v>359</v>
      </c>
      <c r="I24" s="1744" t="s">
        <v>2357</v>
      </c>
      <c r="J24" s="1343" t="s">
        <v>2351</v>
      </c>
      <c r="K24" s="1744" t="s">
        <v>359</v>
      </c>
      <c r="L24" s="1744" t="s">
        <v>359</v>
      </c>
      <c r="M24" s="1745" t="s">
        <v>359</v>
      </c>
    </row>
    <row r="25" spans="1:13" ht="15.75">
      <c r="A25" s="5581"/>
      <c r="B25" s="5583"/>
      <c r="C25" s="2044" t="s">
        <v>2358</v>
      </c>
      <c r="D25" s="1341" t="s">
        <v>359</v>
      </c>
      <c r="E25" s="1744" t="s">
        <v>359</v>
      </c>
      <c r="F25" s="1744" t="s">
        <v>2359</v>
      </c>
      <c r="G25" s="1341" t="s">
        <v>359</v>
      </c>
      <c r="H25" s="1744" t="s">
        <v>359</v>
      </c>
      <c r="I25" s="1744" t="s">
        <v>359</v>
      </c>
      <c r="J25" s="1744" t="s">
        <v>359</v>
      </c>
      <c r="K25" s="1744" t="s">
        <v>359</v>
      </c>
      <c r="L25" s="1744" t="s">
        <v>359</v>
      </c>
      <c r="M25" s="1745" t="s">
        <v>359</v>
      </c>
    </row>
    <row r="26" spans="1:13" ht="15.75" customHeight="1">
      <c r="A26" s="5581"/>
      <c r="B26" s="5583"/>
      <c r="C26" s="2044" t="s">
        <v>359</v>
      </c>
      <c r="D26" s="1744" t="s">
        <v>359</v>
      </c>
      <c r="E26" s="1744" t="s">
        <v>359</v>
      </c>
      <c r="F26" s="1744" t="s">
        <v>359</v>
      </c>
      <c r="G26" s="1744" t="s">
        <v>359</v>
      </c>
      <c r="H26" s="1744" t="s">
        <v>359</v>
      </c>
      <c r="I26" s="1744" t="s">
        <v>359</v>
      </c>
      <c r="J26" s="1744" t="s">
        <v>359</v>
      </c>
      <c r="K26" s="1744" t="s">
        <v>359</v>
      </c>
      <c r="L26" s="1744" t="s">
        <v>359</v>
      </c>
      <c r="M26" s="1745" t="s">
        <v>359</v>
      </c>
    </row>
    <row r="27" spans="1:13" ht="15.75">
      <c r="A27" s="5581"/>
      <c r="B27" s="5542" t="s">
        <v>2360</v>
      </c>
      <c r="C27" s="2204" t="s">
        <v>359</v>
      </c>
      <c r="D27" s="2199" t="s">
        <v>359</v>
      </c>
      <c r="E27" s="2199" t="s">
        <v>359</v>
      </c>
      <c r="F27" s="2199" t="s">
        <v>359</v>
      </c>
      <c r="G27" s="2199" t="s">
        <v>359</v>
      </c>
      <c r="H27" s="2199" t="s">
        <v>359</v>
      </c>
      <c r="I27" s="2199" t="s">
        <v>359</v>
      </c>
      <c r="J27" s="2199" t="s">
        <v>359</v>
      </c>
      <c r="K27" s="2199" t="s">
        <v>359</v>
      </c>
      <c r="L27" s="2199" t="s">
        <v>359</v>
      </c>
      <c r="M27" s="2205" t="s">
        <v>359</v>
      </c>
    </row>
    <row r="28" spans="1:13" ht="15" customHeight="1">
      <c r="A28" s="5581"/>
      <c r="B28" s="5543"/>
      <c r="C28" s="2046" t="s">
        <v>2361</v>
      </c>
      <c r="D28" s="1349" t="s">
        <v>437</v>
      </c>
      <c r="E28" s="1744" t="s">
        <v>359</v>
      </c>
      <c r="F28" s="1744" t="s">
        <v>2362</v>
      </c>
      <c r="G28" s="1348" t="s">
        <v>437</v>
      </c>
      <c r="H28" s="1744" t="s">
        <v>359</v>
      </c>
      <c r="I28" s="1744" t="s">
        <v>2363</v>
      </c>
      <c r="J28" s="5585" t="s">
        <v>359</v>
      </c>
      <c r="K28" s="5586"/>
      <c r="L28" s="5587"/>
      <c r="M28" s="1745" t="s">
        <v>359</v>
      </c>
    </row>
    <row r="29" spans="1:13" ht="15.75">
      <c r="A29" s="5581"/>
      <c r="B29" s="5544"/>
      <c r="C29" s="2206" t="s">
        <v>359</v>
      </c>
      <c r="D29" s="2041" t="s">
        <v>359</v>
      </c>
      <c r="E29" s="2041" t="s">
        <v>359</v>
      </c>
      <c r="F29" s="2041" t="s">
        <v>359</v>
      </c>
      <c r="G29" s="2041" t="s">
        <v>359</v>
      </c>
      <c r="H29" s="2041" t="s">
        <v>359</v>
      </c>
      <c r="I29" s="2041" t="s">
        <v>359</v>
      </c>
      <c r="J29" s="2041" t="s">
        <v>359</v>
      </c>
      <c r="K29" s="2041" t="s">
        <v>359</v>
      </c>
      <c r="L29" s="2041" t="s">
        <v>359</v>
      </c>
      <c r="M29" s="2207" t="s">
        <v>359</v>
      </c>
    </row>
    <row r="30" spans="1:13" ht="15.75" customHeight="1">
      <c r="A30" s="5581"/>
      <c r="B30" s="5583" t="s">
        <v>2364</v>
      </c>
      <c r="C30" s="2208" t="s">
        <v>359</v>
      </c>
      <c r="D30" s="2050" t="s">
        <v>359</v>
      </c>
      <c r="E30" s="2050" t="s">
        <v>359</v>
      </c>
      <c r="F30" s="2050" t="s">
        <v>359</v>
      </c>
      <c r="G30" s="2050" t="s">
        <v>359</v>
      </c>
      <c r="H30" s="2050" t="s">
        <v>359</v>
      </c>
      <c r="I30" s="2050" t="s">
        <v>359</v>
      </c>
      <c r="J30" s="2050" t="s">
        <v>359</v>
      </c>
      <c r="K30" s="2050" t="s">
        <v>359</v>
      </c>
      <c r="L30" s="1744" t="s">
        <v>359</v>
      </c>
      <c r="M30" s="1745" t="s">
        <v>359</v>
      </c>
    </row>
    <row r="31" spans="1:13" ht="15.75">
      <c r="A31" s="5581"/>
      <c r="B31" s="5583"/>
      <c r="C31" s="2044" t="s">
        <v>2365</v>
      </c>
      <c r="D31" s="3425">
        <v>2023</v>
      </c>
      <c r="E31" s="2050" t="s">
        <v>359</v>
      </c>
      <c r="F31" s="1744" t="s">
        <v>2366</v>
      </c>
      <c r="G31" s="3425">
        <v>2038</v>
      </c>
      <c r="H31" s="2050" t="s">
        <v>359</v>
      </c>
      <c r="I31" s="1744" t="s">
        <v>359</v>
      </c>
      <c r="J31" s="2050" t="s">
        <v>359</v>
      </c>
      <c r="K31" s="2050" t="s">
        <v>359</v>
      </c>
      <c r="L31" s="1744" t="s">
        <v>359</v>
      </c>
      <c r="M31" s="1745" t="s">
        <v>359</v>
      </c>
    </row>
    <row r="32" spans="1:13" ht="15.75">
      <c r="A32" s="5581"/>
      <c r="B32" s="5583"/>
      <c r="C32" s="2044" t="s">
        <v>359</v>
      </c>
      <c r="D32" s="1744" t="s">
        <v>359</v>
      </c>
      <c r="E32" s="2050" t="s">
        <v>359</v>
      </c>
      <c r="F32" s="1744" t="s">
        <v>359</v>
      </c>
      <c r="G32" s="2050" t="s">
        <v>359</v>
      </c>
      <c r="H32" s="2050" t="s">
        <v>359</v>
      </c>
      <c r="I32" s="1744" t="s">
        <v>359</v>
      </c>
      <c r="J32" s="2050" t="s">
        <v>359</v>
      </c>
      <c r="K32" s="2050" t="s">
        <v>359</v>
      </c>
      <c r="L32" s="1744" t="s">
        <v>359</v>
      </c>
      <c r="M32" s="1745" t="s">
        <v>359</v>
      </c>
    </row>
    <row r="33" spans="1:16" ht="15.75">
      <c r="A33" s="5581"/>
      <c r="B33" s="5608" t="s">
        <v>2367</v>
      </c>
      <c r="C33" s="3282" t="s">
        <v>359</v>
      </c>
      <c r="D33" s="3283" t="s">
        <v>359</v>
      </c>
      <c r="E33" s="3283" t="s">
        <v>359</v>
      </c>
      <c r="F33" s="3283" t="s">
        <v>359</v>
      </c>
      <c r="G33" s="3283" t="s">
        <v>359</v>
      </c>
      <c r="H33" s="3283" t="s">
        <v>359</v>
      </c>
      <c r="I33" s="3283" t="s">
        <v>359</v>
      </c>
      <c r="J33" s="3283" t="s">
        <v>359</v>
      </c>
      <c r="K33" s="3283" t="s">
        <v>359</v>
      </c>
      <c r="L33" s="3283" t="s">
        <v>359</v>
      </c>
      <c r="M33" s="3284" t="s">
        <v>359</v>
      </c>
    </row>
    <row r="34" spans="1:16" ht="17.100000000000001" customHeight="1">
      <c r="A34" s="5581"/>
      <c r="B34" s="5609"/>
      <c r="C34" s="3285" t="s">
        <v>359</v>
      </c>
      <c r="D34" s="3167" t="s">
        <v>2368</v>
      </c>
      <c r="E34" s="3167">
        <v>2023</v>
      </c>
      <c r="F34" s="3167" t="s">
        <v>2369</v>
      </c>
      <c r="G34" s="3167">
        <v>2024</v>
      </c>
      <c r="H34" s="3167" t="s">
        <v>2370</v>
      </c>
      <c r="I34" s="3167">
        <v>2025</v>
      </c>
      <c r="J34" s="3167" t="s">
        <v>2371</v>
      </c>
      <c r="K34" s="3167">
        <v>2026</v>
      </c>
      <c r="L34" s="3167" t="s">
        <v>2372</v>
      </c>
      <c r="M34" s="3168">
        <v>2027</v>
      </c>
    </row>
    <row r="35" spans="1:16" ht="15" customHeight="1">
      <c r="A35" s="5581"/>
      <c r="B35" s="5609"/>
      <c r="C35" s="3285" t="s">
        <v>359</v>
      </c>
      <c r="D35" s="3286"/>
      <c r="E35" s="3287">
        <v>0.05</v>
      </c>
      <c r="F35" s="3288"/>
      <c r="G35" s="3287">
        <v>0.1</v>
      </c>
      <c r="H35" s="3288"/>
      <c r="I35" s="3287">
        <v>0.5</v>
      </c>
      <c r="J35" s="3288"/>
      <c r="K35" s="3287">
        <v>0.54</v>
      </c>
      <c r="L35" s="3288"/>
      <c r="M35" s="3289">
        <v>0.57999999999999996</v>
      </c>
    </row>
    <row r="36" spans="1:16" ht="17.100000000000001" customHeight="1">
      <c r="A36" s="5581"/>
      <c r="B36" s="5609"/>
      <c r="C36" s="3285" t="s">
        <v>359</v>
      </c>
      <c r="D36" s="3167" t="s">
        <v>2373</v>
      </c>
      <c r="E36" s="3167">
        <v>2028</v>
      </c>
      <c r="F36" s="3167" t="s">
        <v>2374</v>
      </c>
      <c r="G36" s="3167">
        <v>2029</v>
      </c>
      <c r="H36" s="3167" t="s">
        <v>2375</v>
      </c>
      <c r="I36" s="3167">
        <v>2030</v>
      </c>
      <c r="J36" s="3167" t="s">
        <v>2376</v>
      </c>
      <c r="K36" s="3167">
        <v>2031</v>
      </c>
      <c r="L36" s="3167" t="s">
        <v>2377</v>
      </c>
      <c r="M36" s="3168">
        <v>2032</v>
      </c>
    </row>
    <row r="37" spans="1:16" ht="15" customHeight="1">
      <c r="A37" s="5581"/>
      <c r="B37" s="5609"/>
      <c r="C37" s="3285" t="s">
        <v>359</v>
      </c>
      <c r="D37" s="3286"/>
      <c r="E37" s="3287">
        <v>0.62</v>
      </c>
      <c r="F37" s="3288"/>
      <c r="G37" s="3287">
        <v>0.64</v>
      </c>
      <c r="H37" s="3288"/>
      <c r="I37" s="3287">
        <v>0.68</v>
      </c>
      <c r="J37" s="3288"/>
      <c r="K37" s="3287">
        <v>0.72</v>
      </c>
      <c r="L37" s="3288"/>
      <c r="M37" s="3289">
        <v>0.76</v>
      </c>
      <c r="N37" s="4392"/>
      <c r="O37" s="4392"/>
      <c r="P37" s="4392"/>
    </row>
    <row r="38" spans="1:16" ht="17.100000000000001" customHeight="1">
      <c r="A38" s="5581"/>
      <c r="B38" s="5609"/>
      <c r="C38" s="3285" t="s">
        <v>359</v>
      </c>
      <c r="D38" s="3167" t="s">
        <v>2378</v>
      </c>
      <c r="E38" s="3167">
        <v>2033</v>
      </c>
      <c r="F38" s="3167" t="s">
        <v>2379</v>
      </c>
      <c r="G38" s="3167">
        <v>2034</v>
      </c>
      <c r="H38" s="3167" t="s">
        <v>2380</v>
      </c>
      <c r="I38" s="3167">
        <v>2035</v>
      </c>
      <c r="J38" s="3167" t="s">
        <v>2381</v>
      </c>
      <c r="K38" s="3167">
        <v>2036</v>
      </c>
      <c r="L38" s="3167" t="s">
        <v>2382</v>
      </c>
      <c r="M38" s="3168">
        <v>2037</v>
      </c>
    </row>
    <row r="39" spans="1:16" ht="15" customHeight="1">
      <c r="A39" s="5581"/>
      <c r="B39" s="5609"/>
      <c r="C39" s="3285" t="s">
        <v>359</v>
      </c>
      <c r="D39" s="3286"/>
      <c r="E39" s="3287">
        <v>0.8</v>
      </c>
      <c r="F39" s="3288"/>
      <c r="G39" s="3290">
        <v>0.84</v>
      </c>
      <c r="H39" s="3286"/>
      <c r="I39" s="3287">
        <v>0.88</v>
      </c>
      <c r="J39" s="3288"/>
      <c r="K39" s="3287">
        <v>0.92</v>
      </c>
      <c r="L39" s="3288"/>
      <c r="M39" s="3289">
        <v>0.96</v>
      </c>
    </row>
    <row r="40" spans="1:16" ht="17.100000000000001" customHeight="1">
      <c r="A40" s="5581"/>
      <c r="B40" s="5609"/>
      <c r="C40" s="3285" t="s">
        <v>359</v>
      </c>
      <c r="D40" s="3185" t="s">
        <v>2383</v>
      </c>
      <c r="E40" s="3185">
        <v>2038</v>
      </c>
      <c r="F40" s="3185"/>
      <c r="G40" s="3185" t="s">
        <v>2384</v>
      </c>
      <c r="H40" s="2389"/>
      <c r="I40" s="2389"/>
      <c r="J40" s="2389"/>
      <c r="K40" s="2389"/>
      <c r="L40" s="2389"/>
      <c r="M40" s="2134"/>
    </row>
    <row r="41" spans="1:16" ht="15" customHeight="1">
      <c r="A41" s="5581"/>
      <c r="B41" s="5609"/>
      <c r="C41" s="3285" t="s">
        <v>359</v>
      </c>
      <c r="D41" s="3286"/>
      <c r="E41" s="3287">
        <v>1</v>
      </c>
      <c r="F41" s="3288"/>
      <c r="G41" s="3287">
        <v>1</v>
      </c>
      <c r="H41" s="2389"/>
      <c r="I41" s="2389"/>
      <c r="J41" s="2389"/>
      <c r="K41" s="2389"/>
      <c r="L41" s="2389"/>
      <c r="M41" s="2134"/>
    </row>
    <row r="42" spans="1:16" ht="15" customHeight="1">
      <c r="A42" s="5581"/>
      <c r="B42" s="5610"/>
      <c r="C42" s="3285" t="s">
        <v>359</v>
      </c>
      <c r="D42" s="3291" t="s">
        <v>359</v>
      </c>
      <c r="E42" s="3291" t="s">
        <v>359</v>
      </c>
      <c r="F42" s="3291" t="s">
        <v>359</v>
      </c>
      <c r="G42" s="3291" t="s">
        <v>359</v>
      </c>
      <c r="H42" s="5598" t="s">
        <v>359</v>
      </c>
      <c r="I42" s="5598"/>
      <c r="J42" s="3291" t="s">
        <v>359</v>
      </c>
      <c r="K42" s="3291" t="s">
        <v>359</v>
      </c>
      <c r="L42" s="3291" t="s">
        <v>359</v>
      </c>
      <c r="M42" s="3292" t="s">
        <v>359</v>
      </c>
    </row>
    <row r="43" spans="1:16" ht="15.75" customHeight="1">
      <c r="A43" s="5581"/>
      <c r="B43" s="5583" t="s">
        <v>2385</v>
      </c>
      <c r="C43" s="3282" t="s">
        <v>359</v>
      </c>
      <c r="D43" s="3283"/>
      <c r="E43" s="3283"/>
      <c r="F43" s="3283"/>
      <c r="G43" s="3283"/>
      <c r="H43" s="3283"/>
      <c r="I43" s="3283"/>
      <c r="J43" s="3283"/>
      <c r="K43" s="3283"/>
      <c r="L43" s="3283"/>
      <c r="M43" s="3284" t="s">
        <v>359</v>
      </c>
    </row>
    <row r="44" spans="1:16" ht="15.75" customHeight="1">
      <c r="A44" s="5581"/>
      <c r="B44" s="5583"/>
      <c r="C44" s="3285" t="s">
        <v>359</v>
      </c>
      <c r="D44" s="3291" t="s">
        <v>93</v>
      </c>
      <c r="E44" s="3243" t="s">
        <v>95</v>
      </c>
      <c r="F44" s="5599" t="s">
        <v>2386</v>
      </c>
      <c r="G44" s="5600"/>
      <c r="H44" s="5601"/>
      <c r="I44" s="5601"/>
      <c r="J44" s="5602"/>
      <c r="K44" s="3291" t="s">
        <v>2387</v>
      </c>
      <c r="L44" s="5600"/>
      <c r="M44" s="5623"/>
    </row>
    <row r="45" spans="1:16" ht="15.75" customHeight="1">
      <c r="A45" s="5581"/>
      <c r="B45" s="5583"/>
      <c r="C45" s="3285" t="s">
        <v>359</v>
      </c>
      <c r="D45" s="3293" t="s">
        <v>359</v>
      </c>
      <c r="E45" s="3294" t="s">
        <v>2351</v>
      </c>
      <c r="F45" s="5599"/>
      <c r="G45" s="5603"/>
      <c r="H45" s="5594"/>
      <c r="I45" s="5594"/>
      <c r="J45" s="5604"/>
      <c r="K45" s="3291"/>
      <c r="L45" s="5606"/>
      <c r="M45" s="5624"/>
    </row>
    <row r="46" spans="1:16" ht="15.75" customHeight="1">
      <c r="A46" s="5581"/>
      <c r="B46" s="5583"/>
      <c r="C46" s="3285" t="s">
        <v>359</v>
      </c>
      <c r="D46" s="3291" t="s">
        <v>359</v>
      </c>
      <c r="E46" s="3291" t="s">
        <v>359</v>
      </c>
      <c r="F46" s="3291" t="s">
        <v>359</v>
      </c>
      <c r="G46" s="3291" t="s">
        <v>359</v>
      </c>
      <c r="H46" s="3291" t="s">
        <v>359</v>
      </c>
      <c r="I46" s="3291" t="s">
        <v>359</v>
      </c>
      <c r="J46" s="3291" t="s">
        <v>359</v>
      </c>
      <c r="K46" s="3291" t="s">
        <v>359</v>
      </c>
      <c r="L46" s="3291"/>
      <c r="M46" s="3292" t="s">
        <v>359</v>
      </c>
    </row>
    <row r="47" spans="1:16" ht="409.5" customHeight="1">
      <c r="A47" s="5581"/>
      <c r="B47" s="2237" t="s">
        <v>2388</v>
      </c>
      <c r="C47" s="5625" t="s">
        <v>2411</v>
      </c>
      <c r="D47" s="5626"/>
      <c r="E47" s="5626"/>
      <c r="F47" s="5626"/>
      <c r="G47" s="5626"/>
      <c r="H47" s="5626"/>
      <c r="I47" s="5626"/>
      <c r="J47" s="5626"/>
      <c r="K47" s="5626"/>
      <c r="L47" s="5626"/>
      <c r="M47" s="5627"/>
    </row>
    <row r="48" spans="1:16" ht="29.25" customHeight="1">
      <c r="A48" s="5581"/>
      <c r="B48" s="2238" t="s">
        <v>2390</v>
      </c>
      <c r="C48" s="5628" t="s">
        <v>2412</v>
      </c>
      <c r="D48" s="5629"/>
      <c r="E48" s="5629"/>
      <c r="F48" s="5629"/>
      <c r="G48" s="5629"/>
      <c r="H48" s="5629"/>
      <c r="I48" s="5629"/>
      <c r="J48" s="5629"/>
      <c r="K48" s="5629"/>
      <c r="L48" s="5629"/>
      <c r="M48" s="5630"/>
    </row>
    <row r="49" spans="1:13" ht="15.75">
      <c r="A49" s="5581"/>
      <c r="B49" s="2238" t="s">
        <v>2392</v>
      </c>
      <c r="C49" s="5620">
        <v>15</v>
      </c>
      <c r="D49" s="5621"/>
      <c r="E49" s="5621"/>
      <c r="F49" s="5621"/>
      <c r="G49" s="5621"/>
      <c r="H49" s="5621"/>
      <c r="I49" s="5621"/>
      <c r="J49" s="5621"/>
      <c r="K49" s="5621"/>
      <c r="L49" s="5621"/>
      <c r="M49" s="5622"/>
    </row>
    <row r="50" spans="1:13" ht="15.75">
      <c r="A50" s="5582"/>
      <c r="B50" s="2238" t="s">
        <v>2393</v>
      </c>
      <c r="C50" s="5620" t="s">
        <v>437</v>
      </c>
      <c r="D50" s="5621"/>
      <c r="E50" s="5621"/>
      <c r="F50" s="5621"/>
      <c r="G50" s="5621"/>
      <c r="H50" s="5621"/>
      <c r="I50" s="5621"/>
      <c r="J50" s="5621"/>
      <c r="K50" s="5621"/>
      <c r="L50" s="5621"/>
      <c r="M50" s="5622"/>
    </row>
    <row r="51" spans="1:13" ht="16.5" customHeight="1">
      <c r="A51" s="5570" t="s">
        <v>2394</v>
      </c>
      <c r="B51" s="2238" t="s">
        <v>2395</v>
      </c>
      <c r="C51" s="5620" t="s">
        <v>1376</v>
      </c>
      <c r="D51" s="5621"/>
      <c r="E51" s="5621"/>
      <c r="F51" s="5621"/>
      <c r="G51" s="5621"/>
      <c r="H51" s="5621"/>
      <c r="I51" s="5621"/>
      <c r="J51" s="5621"/>
      <c r="K51" s="5621"/>
      <c r="L51" s="5621"/>
      <c r="M51" s="5622"/>
    </row>
    <row r="52" spans="1:13" ht="15.75" customHeight="1">
      <c r="A52" s="5570"/>
      <c r="B52" s="2238" t="s">
        <v>2396</v>
      </c>
      <c r="C52" s="5620" t="s">
        <v>2413</v>
      </c>
      <c r="D52" s="5621"/>
      <c r="E52" s="5621"/>
      <c r="F52" s="5621"/>
      <c r="G52" s="5621"/>
      <c r="H52" s="5621"/>
      <c r="I52" s="5621"/>
      <c r="J52" s="5621"/>
      <c r="K52" s="5621"/>
      <c r="L52" s="5621"/>
      <c r="M52" s="5622"/>
    </row>
    <row r="53" spans="1:13" ht="15.75" customHeight="1">
      <c r="A53" s="5570"/>
      <c r="B53" s="2238" t="s">
        <v>2398</v>
      </c>
      <c r="C53" s="5634" t="s">
        <v>289</v>
      </c>
      <c r="D53" s="5635"/>
      <c r="E53" s="5635"/>
      <c r="F53" s="5635"/>
      <c r="G53" s="5635"/>
      <c r="H53" s="5635"/>
      <c r="I53" s="5635"/>
      <c r="J53" s="5635"/>
      <c r="K53" s="5635"/>
      <c r="L53" s="5635"/>
      <c r="M53" s="5636"/>
    </row>
    <row r="54" spans="1:13" ht="15.75" customHeight="1">
      <c r="A54" s="5570"/>
      <c r="B54" s="2238" t="s">
        <v>2399</v>
      </c>
      <c r="C54" s="5620" t="s">
        <v>2414</v>
      </c>
      <c r="D54" s="5621"/>
      <c r="E54" s="5621"/>
      <c r="F54" s="5621"/>
      <c r="G54" s="5621"/>
      <c r="H54" s="5621"/>
      <c r="I54" s="5621"/>
      <c r="J54" s="5621"/>
      <c r="K54" s="5621"/>
      <c r="L54" s="5621"/>
      <c r="M54" s="5622"/>
    </row>
    <row r="55" spans="1:13" ht="15.75" customHeight="1">
      <c r="A55" s="5570"/>
      <c r="B55" s="2238" t="s">
        <v>2400</v>
      </c>
      <c r="C55" s="5637" t="s">
        <v>1377</v>
      </c>
      <c r="D55" s="5638"/>
      <c r="E55" s="5638"/>
      <c r="F55" s="5638"/>
      <c r="G55" s="5638"/>
      <c r="H55" s="5638"/>
      <c r="I55" s="5638"/>
      <c r="J55" s="5638"/>
      <c r="K55" s="5638"/>
      <c r="L55" s="5638"/>
      <c r="M55" s="5639"/>
    </row>
    <row r="56" spans="1:13" ht="15.95" customHeight="1">
      <c r="A56" s="5617"/>
      <c r="B56" s="2238" t="s">
        <v>2401</v>
      </c>
      <c r="C56" s="5620">
        <v>3779595</v>
      </c>
      <c r="D56" s="5621"/>
      <c r="E56" s="5621"/>
      <c r="F56" s="5621"/>
      <c r="G56" s="5621"/>
      <c r="H56" s="5621"/>
      <c r="I56" s="5621"/>
      <c r="J56" s="5621"/>
      <c r="K56" s="5621"/>
      <c r="L56" s="5621"/>
      <c r="M56" s="5622"/>
    </row>
    <row r="57" spans="1:13" ht="15.75" customHeight="1">
      <c r="A57" s="5569" t="s">
        <v>2402</v>
      </c>
      <c r="B57" s="2239" t="s">
        <v>2403</v>
      </c>
      <c r="C57" s="5620" t="s">
        <v>1132</v>
      </c>
      <c r="D57" s="5621"/>
      <c r="E57" s="5621"/>
      <c r="F57" s="5621"/>
      <c r="G57" s="5621"/>
      <c r="H57" s="5621"/>
      <c r="I57" s="5621"/>
      <c r="J57" s="5621"/>
      <c r="K57" s="5621"/>
      <c r="L57" s="5621"/>
      <c r="M57" s="5622"/>
    </row>
    <row r="58" spans="1:13" ht="15.75" customHeight="1">
      <c r="A58" s="5570"/>
      <c r="B58" s="2239" t="s">
        <v>2404</v>
      </c>
      <c r="C58" s="5620" t="s">
        <v>2405</v>
      </c>
      <c r="D58" s="5621"/>
      <c r="E58" s="5621"/>
      <c r="F58" s="5621"/>
      <c r="G58" s="5621"/>
      <c r="H58" s="5621"/>
      <c r="I58" s="5621"/>
      <c r="J58" s="5621"/>
      <c r="K58" s="5621"/>
      <c r="L58" s="5621"/>
      <c r="M58" s="5622"/>
    </row>
    <row r="59" spans="1:13" ht="15.75" customHeight="1">
      <c r="A59" s="5570"/>
      <c r="B59" s="2239" t="s">
        <v>244</v>
      </c>
      <c r="C59" s="5634" t="s">
        <v>289</v>
      </c>
      <c r="D59" s="5635"/>
      <c r="E59" s="5635"/>
      <c r="F59" s="5635"/>
      <c r="G59" s="5635"/>
      <c r="H59" s="5635"/>
      <c r="I59" s="5635"/>
      <c r="J59" s="5635"/>
      <c r="K59" s="5635"/>
      <c r="L59" s="5635"/>
      <c r="M59" s="5636"/>
    </row>
    <row r="60" spans="1:13" ht="36" customHeight="1">
      <c r="A60" s="1706" t="s">
        <v>2406</v>
      </c>
      <c r="B60" s="2240" t="s">
        <v>359</v>
      </c>
      <c r="C60" s="5631" t="s">
        <v>2407</v>
      </c>
      <c r="D60" s="5632"/>
      <c r="E60" s="5632"/>
      <c r="F60" s="5632"/>
      <c r="G60" s="5632"/>
      <c r="H60" s="5632"/>
      <c r="I60" s="5632"/>
      <c r="J60" s="5632"/>
      <c r="K60" s="5632"/>
      <c r="L60" s="5632"/>
      <c r="M60" s="5633"/>
    </row>
  </sheetData>
  <mergeCells count="51">
    <mergeCell ref="C50:M50"/>
    <mergeCell ref="A2:A14"/>
    <mergeCell ref="C2:M2"/>
    <mergeCell ref="C3:M3"/>
    <mergeCell ref="F4:G4"/>
    <mergeCell ref="C5:M5"/>
    <mergeCell ref="I7:M7"/>
    <mergeCell ref="F9:G9"/>
    <mergeCell ref="I9:J9"/>
    <mergeCell ref="F10:G10"/>
    <mergeCell ref="I10:J10"/>
    <mergeCell ref="C14:M14"/>
    <mergeCell ref="B8:B13"/>
    <mergeCell ref="L9:M9"/>
    <mergeCell ref="C10:E10"/>
    <mergeCell ref="A15:A50"/>
    <mergeCell ref="B1:M1"/>
    <mergeCell ref="J28:L28"/>
    <mergeCell ref="I4:M4"/>
    <mergeCell ref="D6:M6"/>
    <mergeCell ref="C9:D9"/>
    <mergeCell ref="L10:M10"/>
    <mergeCell ref="C12:D12"/>
    <mergeCell ref="C13:E13"/>
    <mergeCell ref="D7:G7"/>
    <mergeCell ref="B16:B22"/>
    <mergeCell ref="B23:B26"/>
    <mergeCell ref="B27:B29"/>
    <mergeCell ref="C15:M15"/>
    <mergeCell ref="C60:M60"/>
    <mergeCell ref="A51:A56"/>
    <mergeCell ref="C51:M51"/>
    <mergeCell ref="C52:M52"/>
    <mergeCell ref="C53:M53"/>
    <mergeCell ref="C54:M54"/>
    <mergeCell ref="C55:M55"/>
    <mergeCell ref="C56:M56"/>
    <mergeCell ref="A57:A59"/>
    <mergeCell ref="C57:M57"/>
    <mergeCell ref="C58:M58"/>
    <mergeCell ref="C59:M59"/>
    <mergeCell ref="C49:M49"/>
    <mergeCell ref="L44:M45"/>
    <mergeCell ref="C47:M47"/>
    <mergeCell ref="C48:M48"/>
    <mergeCell ref="B30:B32"/>
    <mergeCell ref="H42:I42"/>
    <mergeCell ref="B43:B46"/>
    <mergeCell ref="F44:F45"/>
    <mergeCell ref="G44:J45"/>
    <mergeCell ref="B33:B42"/>
  </mergeCells>
  <dataValidations count="1">
    <dataValidation allowBlank="1" showInputMessage="1" showErrorMessage="1" prompt="Identifique la meta ODS a que le apunta el indicador de producto. Seleccione de la lista desplegable." sqref="E17">
      <formula1>0</formula1>
      <formula2>0</formula2>
    </dataValidation>
  </dataValidations>
  <hyperlinks>
    <hyperlink ref="C55" r:id="rId1"/>
  </hyperlinks>
  <pageMargins left="0.7" right="0.7" top="0.75" bottom="0.75" header="0.51180555555555496" footer="0.51180555555555496"/>
  <pageSetup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R61"/>
  <sheetViews>
    <sheetView topLeftCell="B15" zoomScale="90" zoomScaleNormal="90" workbookViewId="0">
      <selection activeCell="C15" sqref="C15:M15"/>
    </sheetView>
  </sheetViews>
  <sheetFormatPr baseColWidth="10" defaultColWidth="9.140625" defaultRowHeight="15"/>
  <cols>
    <col min="1" max="1" width="29" customWidth="1"/>
    <col min="2" max="2" width="29.7109375" customWidth="1"/>
    <col min="3" max="13" width="11.42578125" style="1354" customWidth="1"/>
  </cols>
  <sheetData>
    <row r="1" spans="1:13" ht="20.25" customHeight="1" thickBot="1">
      <c r="A1" s="2552" t="s">
        <v>359</v>
      </c>
      <c r="B1" s="8046" t="s">
        <v>3074</v>
      </c>
      <c r="C1" s="8047"/>
      <c r="D1" s="8047"/>
      <c r="E1" s="8047"/>
      <c r="F1" s="8047"/>
      <c r="G1" s="8047"/>
      <c r="H1" s="8047"/>
      <c r="I1" s="8047"/>
      <c r="J1" s="8047"/>
      <c r="K1" s="8047"/>
      <c r="L1" s="8047"/>
      <c r="M1" s="8048"/>
    </row>
    <row r="2" spans="1:13" ht="54" customHeight="1">
      <c r="A2" s="8068" t="s">
        <v>2329</v>
      </c>
      <c r="B2" s="2234" t="s">
        <v>2330</v>
      </c>
      <c r="C2" s="8069" t="s">
        <v>1624</v>
      </c>
      <c r="D2" s="8070"/>
      <c r="E2" s="8070"/>
      <c r="F2" s="8070"/>
      <c r="G2" s="8070"/>
      <c r="H2" s="8070"/>
      <c r="I2" s="8070"/>
      <c r="J2" s="8070"/>
      <c r="K2" s="8070"/>
      <c r="L2" s="8070"/>
      <c r="M2" s="8071"/>
    </row>
    <row r="3" spans="1:13" ht="210.95" customHeight="1">
      <c r="A3" s="8068"/>
      <c r="B3" s="2237" t="s">
        <v>2643</v>
      </c>
      <c r="C3" s="8072" t="s">
        <v>3075</v>
      </c>
      <c r="D3" s="8073"/>
      <c r="E3" s="8073"/>
      <c r="F3" s="8073"/>
      <c r="G3" s="8073"/>
      <c r="H3" s="8073"/>
      <c r="I3" s="8073"/>
      <c r="J3" s="8073"/>
      <c r="K3" s="8073"/>
      <c r="L3" s="8073"/>
      <c r="M3" s="8074"/>
    </row>
    <row r="4" spans="1:13" ht="35.25" customHeight="1">
      <c r="A4" s="8068"/>
      <c r="B4" s="2237" t="s">
        <v>240</v>
      </c>
      <c r="C4" s="2548" t="s">
        <v>2418</v>
      </c>
      <c r="D4" s="7780"/>
      <c r="E4" s="7780"/>
      <c r="F4" s="8075" t="s">
        <v>241</v>
      </c>
      <c r="G4" s="8075"/>
      <c r="H4" s="1614">
        <v>347</v>
      </c>
      <c r="I4" s="7780" t="s">
        <v>3076</v>
      </c>
      <c r="J4" s="7780"/>
      <c r="K4" s="7780"/>
      <c r="L4" s="7780"/>
      <c r="M4" s="7788"/>
    </row>
    <row r="5" spans="1:13" ht="39" customHeight="1">
      <c r="A5" s="8068"/>
      <c r="B5" s="2237" t="s">
        <v>2333</v>
      </c>
      <c r="C5" s="7787" t="s">
        <v>2420</v>
      </c>
      <c r="D5" s="7780"/>
      <c r="E5" s="7780"/>
      <c r="F5" s="7780"/>
      <c r="G5" s="7780"/>
      <c r="H5" s="7780"/>
      <c r="I5" s="7780"/>
      <c r="J5" s="7780"/>
      <c r="K5" s="7780"/>
      <c r="L5" s="7780"/>
      <c r="M5" s="7788"/>
    </row>
    <row r="6" spans="1:13" ht="15" customHeight="1">
      <c r="A6" s="8068"/>
      <c r="B6" s="2237" t="s">
        <v>2334</v>
      </c>
      <c r="C6" s="2548">
        <v>48</v>
      </c>
      <c r="D6" s="7780" t="s">
        <v>2421</v>
      </c>
      <c r="E6" s="7780"/>
      <c r="F6" s="7780"/>
      <c r="G6" s="7780"/>
      <c r="H6" s="7780"/>
      <c r="I6" s="7780"/>
      <c r="J6" s="7780"/>
      <c r="K6" s="7780"/>
      <c r="L6" s="7780"/>
      <c r="M6" s="7788"/>
    </row>
    <row r="7" spans="1:13" ht="15" customHeight="1">
      <c r="A7" s="8068"/>
      <c r="B7" s="2237" t="s">
        <v>2335</v>
      </c>
      <c r="C7" s="8076" t="s">
        <v>13</v>
      </c>
      <c r="D7" s="8077"/>
      <c r="E7" s="8079" t="s">
        <v>359</v>
      </c>
      <c r="F7" s="8080"/>
      <c r="G7" s="8081"/>
      <c r="H7" s="2563" t="s">
        <v>244</v>
      </c>
      <c r="I7" s="8077" t="s">
        <v>21</v>
      </c>
      <c r="J7" s="8077"/>
      <c r="K7" s="8077"/>
      <c r="L7" s="8077"/>
      <c r="M7" s="8078"/>
    </row>
    <row r="8" spans="1:13" ht="15.75" customHeight="1">
      <c r="A8" s="8068"/>
      <c r="B8" s="8082" t="s">
        <v>2336</v>
      </c>
      <c r="C8" s="4526"/>
      <c r="D8" s="3258"/>
      <c r="E8" s="3258"/>
      <c r="F8" s="3258"/>
      <c r="G8" s="3258"/>
      <c r="H8" s="3258"/>
      <c r="I8" s="3258"/>
      <c r="J8" s="3258"/>
      <c r="K8" s="3258"/>
      <c r="L8" s="3258"/>
      <c r="M8" s="3259"/>
    </row>
    <row r="9" spans="1:13" ht="36" customHeight="1">
      <c r="A9" s="8068"/>
      <c r="B9" s="8082"/>
      <c r="C9" s="8083"/>
      <c r="D9" s="7232"/>
      <c r="E9" s="2389"/>
      <c r="F9" s="7232"/>
      <c r="G9" s="7232"/>
      <c r="H9" s="2389"/>
      <c r="I9" s="7232"/>
      <c r="J9" s="7232"/>
      <c r="K9" s="2389"/>
      <c r="L9" s="7232"/>
      <c r="M9" s="8060"/>
    </row>
    <row r="10" spans="1:13" ht="15" customHeight="1">
      <c r="A10" s="8068"/>
      <c r="B10" s="8082"/>
      <c r="C10" s="8089" t="s">
        <v>2337</v>
      </c>
      <c r="D10" s="8087"/>
      <c r="E10" s="1812" t="s">
        <v>359</v>
      </c>
      <c r="F10" s="8087" t="s">
        <v>2337</v>
      </c>
      <c r="G10" s="8087"/>
      <c r="H10" s="1812" t="s">
        <v>359</v>
      </c>
      <c r="I10" s="8087" t="s">
        <v>2337</v>
      </c>
      <c r="J10" s="8087"/>
      <c r="K10" s="1812" t="s">
        <v>359</v>
      </c>
      <c r="L10" s="8087" t="s">
        <v>244</v>
      </c>
      <c r="M10" s="8088"/>
    </row>
    <row r="11" spans="1:13" ht="65.099999999999994" customHeight="1">
      <c r="A11" s="8068"/>
      <c r="B11" s="2237" t="s">
        <v>2338</v>
      </c>
      <c r="C11" s="8056" t="s">
        <v>3077</v>
      </c>
      <c r="D11" s="8057"/>
      <c r="E11" s="8057"/>
      <c r="F11" s="8057"/>
      <c r="G11" s="8057"/>
      <c r="H11" s="8057"/>
      <c r="I11" s="8057"/>
      <c r="J11" s="8057"/>
      <c r="K11" s="8057"/>
      <c r="L11" s="8057"/>
      <c r="M11" s="8058"/>
    </row>
    <row r="12" spans="1:13" ht="158.25" customHeight="1">
      <c r="A12" s="8068"/>
      <c r="B12" s="2237" t="s">
        <v>2689</v>
      </c>
      <c r="C12" s="7787" t="s">
        <v>3078</v>
      </c>
      <c r="D12" s="7780"/>
      <c r="E12" s="7780"/>
      <c r="F12" s="7780"/>
      <c r="G12" s="7780"/>
      <c r="H12" s="7780"/>
      <c r="I12" s="7780"/>
      <c r="J12" s="7780"/>
      <c r="K12" s="7780"/>
      <c r="L12" s="7780"/>
      <c r="M12" s="7788"/>
    </row>
    <row r="13" spans="1:13" ht="67.5" customHeight="1">
      <c r="A13" s="8068"/>
      <c r="B13" s="2237" t="s">
        <v>2649</v>
      </c>
      <c r="C13" s="8090" t="s">
        <v>3079</v>
      </c>
      <c r="D13" s="7950"/>
      <c r="E13" s="7950"/>
      <c r="F13" s="7950"/>
      <c r="G13" s="7950"/>
      <c r="H13" s="7950"/>
      <c r="I13" s="7950"/>
      <c r="J13" s="7950"/>
      <c r="K13" s="7950"/>
      <c r="L13" s="7950"/>
      <c r="M13" s="8091"/>
    </row>
    <row r="14" spans="1:13" ht="72.95" customHeight="1">
      <c r="A14" s="8068"/>
      <c r="B14" s="2237" t="s">
        <v>2651</v>
      </c>
      <c r="C14" s="7787" t="s">
        <v>86</v>
      </c>
      <c r="D14" s="7780"/>
      <c r="E14" s="1614" t="s">
        <v>108</v>
      </c>
      <c r="F14" s="6555" t="s">
        <v>1626</v>
      </c>
      <c r="G14" s="7602"/>
      <c r="H14" s="7602"/>
      <c r="I14" s="7602"/>
      <c r="J14" s="7602"/>
      <c r="K14" s="7602"/>
      <c r="L14" s="7602"/>
      <c r="M14" s="7603"/>
    </row>
    <row r="15" spans="1:13" ht="15" customHeight="1">
      <c r="A15" s="8067" t="s">
        <v>2340</v>
      </c>
      <c r="B15" s="2236" t="s">
        <v>230</v>
      </c>
      <c r="C15" s="7787" t="s">
        <v>1</v>
      </c>
      <c r="D15" s="7780"/>
      <c r="E15" s="7780"/>
      <c r="F15" s="7780"/>
      <c r="G15" s="7780"/>
      <c r="H15" s="7780"/>
      <c r="I15" s="7780"/>
      <c r="J15" s="7780"/>
      <c r="K15" s="7780"/>
      <c r="L15" s="7780"/>
      <c r="M15" s="7788"/>
    </row>
    <row r="16" spans="1:13" ht="18" customHeight="1">
      <c r="A16" s="8067"/>
      <c r="B16" s="2235" t="s">
        <v>2652</v>
      </c>
      <c r="C16" s="7787" t="s">
        <v>2065</v>
      </c>
      <c r="D16" s="7780"/>
      <c r="E16" s="7780"/>
      <c r="F16" s="7780"/>
      <c r="G16" s="7780"/>
      <c r="H16" s="7780"/>
      <c r="I16" s="7780"/>
      <c r="J16" s="7780"/>
      <c r="K16" s="7780"/>
      <c r="L16" s="7780"/>
      <c r="M16" s="7788"/>
    </row>
    <row r="17" spans="1:13" ht="15.75" customHeight="1">
      <c r="A17" s="8067"/>
      <c r="B17" s="5652" t="s">
        <v>2341</v>
      </c>
      <c r="C17" s="2394" t="s">
        <v>359</v>
      </c>
      <c r="D17" s="1816" t="s">
        <v>359</v>
      </c>
      <c r="E17" s="1816" t="s">
        <v>359</v>
      </c>
      <c r="F17" s="1816" t="s">
        <v>359</v>
      </c>
      <c r="G17" s="1816" t="s">
        <v>359</v>
      </c>
      <c r="H17" s="1816" t="s">
        <v>359</v>
      </c>
      <c r="I17" s="1816" t="s">
        <v>359</v>
      </c>
      <c r="J17" s="1816" t="s">
        <v>359</v>
      </c>
      <c r="K17" s="1816" t="s">
        <v>359</v>
      </c>
      <c r="L17" s="1816" t="s">
        <v>359</v>
      </c>
      <c r="M17" s="1817" t="s">
        <v>359</v>
      </c>
    </row>
    <row r="18" spans="1:13" ht="15.75">
      <c r="A18" s="8067"/>
      <c r="B18" s="5652"/>
      <c r="C18" s="2101" t="s">
        <v>359</v>
      </c>
      <c r="D18" s="1408" t="s">
        <v>359</v>
      </c>
      <c r="E18" s="1408" t="s">
        <v>359</v>
      </c>
      <c r="F18" s="1408" t="s">
        <v>359</v>
      </c>
      <c r="G18" s="1408" t="s">
        <v>359</v>
      </c>
      <c r="H18" s="1408" t="s">
        <v>359</v>
      </c>
      <c r="I18" s="1408" t="s">
        <v>359</v>
      </c>
      <c r="J18" s="1408" t="s">
        <v>359</v>
      </c>
      <c r="K18" s="1408" t="s">
        <v>359</v>
      </c>
      <c r="L18" s="1408" t="s">
        <v>359</v>
      </c>
      <c r="M18" s="1492" t="s">
        <v>359</v>
      </c>
    </row>
    <row r="19" spans="1:13" ht="15.75">
      <c r="A19" s="8067"/>
      <c r="B19" s="5652"/>
      <c r="C19" s="2103" t="s">
        <v>2342</v>
      </c>
      <c r="D19" s="1614" t="s">
        <v>359</v>
      </c>
      <c r="E19" s="1408" t="s">
        <v>2343</v>
      </c>
      <c r="F19" s="1614" t="s">
        <v>359</v>
      </c>
      <c r="G19" s="1408" t="s">
        <v>2344</v>
      </c>
      <c r="H19" s="1614" t="s">
        <v>359</v>
      </c>
      <c r="I19" s="1408" t="s">
        <v>2345</v>
      </c>
      <c r="J19" s="1614" t="s">
        <v>359</v>
      </c>
      <c r="K19" s="1408" t="s">
        <v>359</v>
      </c>
      <c r="L19" s="1408" t="s">
        <v>359</v>
      </c>
      <c r="M19" s="1492" t="s">
        <v>359</v>
      </c>
    </row>
    <row r="20" spans="1:13" ht="15.75">
      <c r="A20" s="8067"/>
      <c r="B20" s="5652"/>
      <c r="C20" s="2103" t="s">
        <v>2346</v>
      </c>
      <c r="D20" s="1614" t="s">
        <v>359</v>
      </c>
      <c r="E20" s="1408" t="s">
        <v>2347</v>
      </c>
      <c r="F20" s="1614" t="s">
        <v>359</v>
      </c>
      <c r="G20" s="1408" t="s">
        <v>2348</v>
      </c>
      <c r="H20" s="1614" t="s">
        <v>359</v>
      </c>
      <c r="I20" s="1408" t="s">
        <v>359</v>
      </c>
      <c r="J20" s="1408" t="s">
        <v>359</v>
      </c>
      <c r="K20" s="1408" t="s">
        <v>359</v>
      </c>
      <c r="L20" s="1408" t="s">
        <v>359</v>
      </c>
      <c r="M20" s="1492" t="s">
        <v>359</v>
      </c>
    </row>
    <row r="21" spans="1:13" ht="15.75">
      <c r="A21" s="8067"/>
      <c r="B21" s="5652"/>
      <c r="C21" s="2103" t="s">
        <v>2349</v>
      </c>
      <c r="D21" s="1614" t="s">
        <v>359</v>
      </c>
      <c r="E21" s="1408" t="s">
        <v>2350</v>
      </c>
      <c r="F21" s="1614" t="s">
        <v>359</v>
      </c>
      <c r="G21" s="1408" t="s">
        <v>359</v>
      </c>
      <c r="H21" s="1408" t="s">
        <v>359</v>
      </c>
      <c r="I21" s="1408" t="s">
        <v>359</v>
      </c>
      <c r="J21" s="1408" t="s">
        <v>359</v>
      </c>
      <c r="K21" s="1408" t="s">
        <v>359</v>
      </c>
      <c r="L21" s="1408" t="s">
        <v>359</v>
      </c>
      <c r="M21" s="1492" t="s">
        <v>359</v>
      </c>
    </row>
    <row r="22" spans="1:13" ht="15" customHeight="1">
      <c r="A22" s="8067"/>
      <c r="B22" s="5652"/>
      <c r="C22" s="2103" t="s">
        <v>105</v>
      </c>
      <c r="D22" s="1614" t="s">
        <v>2441</v>
      </c>
      <c r="E22" s="1408" t="s">
        <v>2352</v>
      </c>
      <c r="F22" s="7074" t="s">
        <v>3080</v>
      </c>
      <c r="G22" s="7074"/>
      <c r="H22" s="7074"/>
      <c r="I22" s="1409" t="s">
        <v>359</v>
      </c>
      <c r="J22" s="1409" t="s">
        <v>359</v>
      </c>
      <c r="K22" s="1409" t="s">
        <v>359</v>
      </c>
      <c r="L22" s="1409" t="s">
        <v>359</v>
      </c>
      <c r="M22" s="1657" t="s">
        <v>359</v>
      </c>
    </row>
    <row r="23" spans="1:13" ht="15.75">
      <c r="A23" s="8067"/>
      <c r="B23" s="5652"/>
      <c r="C23" s="2435" t="s">
        <v>359</v>
      </c>
      <c r="D23" s="1668" t="s">
        <v>359</v>
      </c>
      <c r="E23" s="1668" t="s">
        <v>359</v>
      </c>
      <c r="F23" s="1668" t="s">
        <v>359</v>
      </c>
      <c r="G23" s="1668" t="s">
        <v>359</v>
      </c>
      <c r="H23" s="1668" t="s">
        <v>359</v>
      </c>
      <c r="I23" s="1668" t="s">
        <v>359</v>
      </c>
      <c r="J23" s="1668" t="s">
        <v>359</v>
      </c>
      <c r="K23" s="1668" t="s">
        <v>359</v>
      </c>
      <c r="L23" s="1668" t="s">
        <v>359</v>
      </c>
      <c r="M23" s="1690" t="s">
        <v>359</v>
      </c>
    </row>
    <row r="24" spans="1:13" ht="15.75" customHeight="1">
      <c r="A24" s="8067"/>
      <c r="B24" s="5720" t="s">
        <v>2354</v>
      </c>
      <c r="C24" s="2375" t="s">
        <v>359</v>
      </c>
      <c r="D24" s="1816" t="s">
        <v>359</v>
      </c>
      <c r="E24" s="1816" t="s">
        <v>359</v>
      </c>
      <c r="F24" s="1816" t="s">
        <v>359</v>
      </c>
      <c r="G24" s="1816" t="s">
        <v>359</v>
      </c>
      <c r="H24" s="1816" t="s">
        <v>359</v>
      </c>
      <c r="I24" s="1816" t="s">
        <v>359</v>
      </c>
      <c r="J24" s="1816" t="s">
        <v>359</v>
      </c>
      <c r="K24" s="1816" t="s">
        <v>359</v>
      </c>
      <c r="L24" s="1814" t="s">
        <v>359</v>
      </c>
      <c r="M24" s="1815" t="s">
        <v>359</v>
      </c>
    </row>
    <row r="25" spans="1:13" ht="15.75">
      <c r="A25" s="8067"/>
      <c r="B25" s="5652"/>
      <c r="C25" s="2548" t="s">
        <v>2355</v>
      </c>
      <c r="D25" s="1614" t="s">
        <v>359</v>
      </c>
      <c r="E25" s="1408" t="s">
        <v>359</v>
      </c>
      <c r="F25" s="1614" t="s">
        <v>2356</v>
      </c>
      <c r="G25" s="1614" t="s">
        <v>359</v>
      </c>
      <c r="H25" s="1408" t="s">
        <v>359</v>
      </c>
      <c r="I25" s="1614" t="s">
        <v>2357</v>
      </c>
      <c r="J25" s="1614" t="s">
        <v>2441</v>
      </c>
      <c r="K25" s="1408" t="s">
        <v>359</v>
      </c>
      <c r="L25" s="1409" t="s">
        <v>359</v>
      </c>
      <c r="M25" s="1657" t="s">
        <v>359</v>
      </c>
    </row>
    <row r="26" spans="1:13" ht="15.75">
      <c r="A26" s="8067"/>
      <c r="B26" s="5652"/>
      <c r="C26" s="2548" t="s">
        <v>2358</v>
      </c>
      <c r="D26" s="1626" t="s">
        <v>359</v>
      </c>
      <c r="E26" s="1409" t="s">
        <v>359</v>
      </c>
      <c r="F26" s="1614" t="s">
        <v>2359</v>
      </c>
      <c r="G26" s="1614" t="s">
        <v>359</v>
      </c>
      <c r="H26" s="1409" t="s">
        <v>359</v>
      </c>
      <c r="I26" s="1626" t="s">
        <v>359</v>
      </c>
      <c r="J26" s="1626" t="s">
        <v>359</v>
      </c>
      <c r="K26" s="1409" t="s">
        <v>359</v>
      </c>
      <c r="L26" s="1409" t="s">
        <v>359</v>
      </c>
      <c r="M26" s="1657" t="s">
        <v>359</v>
      </c>
    </row>
    <row r="27" spans="1:13" ht="15.75">
      <c r="A27" s="8067"/>
      <c r="B27" s="5652"/>
      <c r="C27" s="2103" t="s">
        <v>359</v>
      </c>
      <c r="D27" s="1408" t="s">
        <v>359</v>
      </c>
      <c r="E27" s="1408" t="s">
        <v>359</v>
      </c>
      <c r="F27" s="1408" t="s">
        <v>359</v>
      </c>
      <c r="G27" s="1408" t="s">
        <v>359</v>
      </c>
      <c r="H27" s="1408" t="s">
        <v>359</v>
      </c>
      <c r="I27" s="1408" t="s">
        <v>359</v>
      </c>
      <c r="J27" s="1408" t="s">
        <v>359</v>
      </c>
      <c r="K27" s="1408" t="s">
        <v>359</v>
      </c>
      <c r="L27" s="1409" t="s">
        <v>359</v>
      </c>
      <c r="M27" s="1657" t="s">
        <v>359</v>
      </c>
    </row>
    <row r="28" spans="1:13" ht="15.75">
      <c r="A28" s="8067"/>
      <c r="B28" s="8084" t="s">
        <v>2360</v>
      </c>
      <c r="C28" s="2555" t="s">
        <v>359</v>
      </c>
      <c r="D28" s="1823" t="s">
        <v>359</v>
      </c>
      <c r="E28" s="1823" t="s">
        <v>359</v>
      </c>
      <c r="F28" s="1823" t="s">
        <v>359</v>
      </c>
      <c r="G28" s="1823" t="s">
        <v>359</v>
      </c>
      <c r="H28" s="1823" t="s">
        <v>359</v>
      </c>
      <c r="I28" s="1823" t="s">
        <v>359</v>
      </c>
      <c r="J28" s="1823" t="s">
        <v>359</v>
      </c>
      <c r="K28" s="1823" t="s">
        <v>359</v>
      </c>
      <c r="L28" s="1823" t="s">
        <v>359</v>
      </c>
      <c r="M28" s="2556" t="s">
        <v>359</v>
      </c>
    </row>
    <row r="29" spans="1:13" ht="15" customHeight="1">
      <c r="A29" s="8067"/>
      <c r="B29" s="8085"/>
      <c r="C29" s="2557" t="s">
        <v>2361</v>
      </c>
      <c r="D29" s="1824">
        <v>3</v>
      </c>
      <c r="E29" s="2558" t="s">
        <v>359</v>
      </c>
      <c r="F29" s="1825" t="s">
        <v>2362</v>
      </c>
      <c r="G29" s="1811">
        <v>2022</v>
      </c>
      <c r="H29" s="2558" t="s">
        <v>359</v>
      </c>
      <c r="I29" s="1825" t="s">
        <v>2363</v>
      </c>
      <c r="J29" s="7780" t="s">
        <v>3081</v>
      </c>
      <c r="K29" s="7780"/>
      <c r="L29" s="7780"/>
      <c r="M29" s="1709" t="s">
        <v>359</v>
      </c>
    </row>
    <row r="30" spans="1:13" ht="15.75">
      <c r="A30" s="8067"/>
      <c r="B30" s="8086"/>
      <c r="C30" s="2559" t="s">
        <v>359</v>
      </c>
      <c r="D30" s="1822" t="s">
        <v>359</v>
      </c>
      <c r="E30" s="1822" t="s">
        <v>359</v>
      </c>
      <c r="F30" s="1822" t="s">
        <v>359</v>
      </c>
      <c r="G30" s="1822" t="s">
        <v>359</v>
      </c>
      <c r="H30" s="1822" t="s">
        <v>359</v>
      </c>
      <c r="I30" s="1822" t="s">
        <v>359</v>
      </c>
      <c r="J30" s="1822" t="s">
        <v>359</v>
      </c>
      <c r="K30" s="1822" t="s">
        <v>359</v>
      </c>
      <c r="L30" s="1822" t="s">
        <v>359</v>
      </c>
      <c r="M30" s="2560" t="s">
        <v>359</v>
      </c>
    </row>
    <row r="31" spans="1:13" ht="15.75" customHeight="1">
      <c r="A31" s="8067"/>
      <c r="B31" s="5652" t="s">
        <v>2364</v>
      </c>
      <c r="C31" s="2101" t="s">
        <v>359</v>
      </c>
      <c r="D31" s="1409" t="s">
        <v>359</v>
      </c>
      <c r="E31" s="1409" t="s">
        <v>359</v>
      </c>
      <c r="F31" s="1409" t="s">
        <v>359</v>
      </c>
      <c r="G31" s="1409" t="s">
        <v>359</v>
      </c>
      <c r="H31" s="1409" t="s">
        <v>359</v>
      </c>
      <c r="I31" s="1409" t="s">
        <v>359</v>
      </c>
      <c r="J31" s="1409" t="s">
        <v>359</v>
      </c>
      <c r="K31" s="1409" t="s">
        <v>359</v>
      </c>
      <c r="L31" s="1409" t="s">
        <v>359</v>
      </c>
      <c r="M31" s="1657" t="s">
        <v>359</v>
      </c>
    </row>
    <row r="32" spans="1:13" ht="15.75">
      <c r="A32" s="8067"/>
      <c r="B32" s="5652"/>
      <c r="C32" s="2531" t="s">
        <v>2365</v>
      </c>
      <c r="D32" s="1826">
        <v>2023</v>
      </c>
      <c r="E32" s="1409" t="s">
        <v>359</v>
      </c>
      <c r="F32" s="1677" t="s">
        <v>2366</v>
      </c>
      <c r="G32" s="1654">
        <v>2038</v>
      </c>
      <c r="H32" s="1409" t="s">
        <v>359</v>
      </c>
      <c r="I32" s="1409" t="s">
        <v>359</v>
      </c>
      <c r="J32" s="1409" t="s">
        <v>359</v>
      </c>
      <c r="K32" s="1409" t="s">
        <v>359</v>
      </c>
      <c r="L32" s="1409" t="s">
        <v>359</v>
      </c>
      <c r="M32" s="1657" t="s">
        <v>359</v>
      </c>
    </row>
    <row r="33" spans="1:18" ht="15.75">
      <c r="A33" s="8067"/>
      <c r="B33" s="5653"/>
      <c r="C33" s="2103" t="s">
        <v>359</v>
      </c>
      <c r="D33" s="1408" t="s">
        <v>359</v>
      </c>
      <c r="E33" s="1409" t="s">
        <v>359</v>
      </c>
      <c r="F33" s="1408" t="s">
        <v>359</v>
      </c>
      <c r="G33" s="1409" t="s">
        <v>359</v>
      </c>
      <c r="H33" s="1409" t="s">
        <v>359</v>
      </c>
      <c r="I33" s="1409" t="s">
        <v>359</v>
      </c>
      <c r="J33" s="1409" t="s">
        <v>359</v>
      </c>
      <c r="K33" s="1409" t="s">
        <v>359</v>
      </c>
      <c r="L33" s="1409" t="s">
        <v>359</v>
      </c>
      <c r="M33" s="1657" t="s">
        <v>359</v>
      </c>
    </row>
    <row r="34" spans="1:18" ht="15.75" customHeight="1">
      <c r="A34" s="8067"/>
      <c r="B34" s="5652" t="s">
        <v>2367</v>
      </c>
      <c r="C34" s="4524" t="s">
        <v>359</v>
      </c>
      <c r="D34" s="3256" t="s">
        <v>359</v>
      </c>
      <c r="E34" s="3256" t="s">
        <v>359</v>
      </c>
      <c r="F34" s="3256" t="s">
        <v>359</v>
      </c>
      <c r="G34" s="3256" t="s">
        <v>359</v>
      </c>
      <c r="H34" s="3256" t="s">
        <v>359</v>
      </c>
      <c r="I34" s="3256" t="s">
        <v>359</v>
      </c>
      <c r="J34" s="3256" t="s">
        <v>359</v>
      </c>
      <c r="K34" s="3256" t="s">
        <v>359</v>
      </c>
      <c r="L34" s="3256" t="s">
        <v>359</v>
      </c>
      <c r="M34" s="4525" t="s">
        <v>359</v>
      </c>
    </row>
    <row r="35" spans="1:18" ht="15.75">
      <c r="A35" s="8067"/>
      <c r="B35" s="5652"/>
      <c r="C35" s="3253" t="s">
        <v>359</v>
      </c>
      <c r="D35" s="3167" t="s">
        <v>2368</v>
      </c>
      <c r="E35" s="3167">
        <v>2023</v>
      </c>
      <c r="F35" s="3167" t="s">
        <v>2369</v>
      </c>
      <c r="G35" s="3167">
        <v>2024</v>
      </c>
      <c r="H35" s="3167" t="s">
        <v>2370</v>
      </c>
      <c r="I35" s="3167">
        <v>2025</v>
      </c>
      <c r="J35" s="3167" t="s">
        <v>2371</v>
      </c>
      <c r="K35" s="3167">
        <v>2026</v>
      </c>
      <c r="L35" s="3167" t="s">
        <v>2372</v>
      </c>
      <c r="M35" s="3168">
        <v>2027</v>
      </c>
    </row>
    <row r="36" spans="1:18" ht="17.100000000000001" customHeight="1">
      <c r="A36" s="8067"/>
      <c r="B36" s="5652"/>
      <c r="C36" s="3253" t="s">
        <v>359</v>
      </c>
      <c r="D36" s="8043">
        <v>3</v>
      </c>
      <c r="E36" s="8044"/>
      <c r="F36" s="8043">
        <v>4</v>
      </c>
      <c r="G36" s="8044" t="s">
        <v>359</v>
      </c>
      <c r="H36" s="8043">
        <v>4</v>
      </c>
      <c r="I36" s="8044" t="s">
        <v>359</v>
      </c>
      <c r="J36" s="8043">
        <v>5</v>
      </c>
      <c r="K36" s="8044" t="s">
        <v>359</v>
      </c>
      <c r="L36" s="8043">
        <v>5</v>
      </c>
      <c r="M36" s="8045" t="s">
        <v>359</v>
      </c>
    </row>
    <row r="37" spans="1:18" ht="15.75">
      <c r="A37" s="8067"/>
      <c r="B37" s="5652"/>
      <c r="C37" s="3253" t="s">
        <v>359</v>
      </c>
      <c r="D37" s="3169" t="s">
        <v>2373</v>
      </c>
      <c r="E37" s="3170">
        <v>2028</v>
      </c>
      <c r="F37" s="3169" t="s">
        <v>2374</v>
      </c>
      <c r="G37" s="3170">
        <v>2029</v>
      </c>
      <c r="H37" s="3169" t="s">
        <v>2375</v>
      </c>
      <c r="I37" s="3170">
        <v>2030</v>
      </c>
      <c r="J37" s="3169" t="s">
        <v>2376</v>
      </c>
      <c r="K37" s="3170">
        <v>2031</v>
      </c>
      <c r="L37" s="3169" t="s">
        <v>2377</v>
      </c>
      <c r="M37" s="3171">
        <v>2032</v>
      </c>
      <c r="P37" s="7780"/>
      <c r="Q37" s="7780"/>
      <c r="R37" s="7780"/>
    </row>
    <row r="38" spans="1:18" ht="15.75" customHeight="1">
      <c r="A38" s="8067"/>
      <c r="B38" s="5652"/>
      <c r="C38" s="3253" t="s">
        <v>359</v>
      </c>
      <c r="D38" s="8043">
        <v>5</v>
      </c>
      <c r="E38" s="8044" t="s">
        <v>359</v>
      </c>
      <c r="F38" s="8043">
        <v>6</v>
      </c>
      <c r="G38" s="8044" t="s">
        <v>359</v>
      </c>
      <c r="H38" s="8043">
        <v>6</v>
      </c>
      <c r="I38" s="8044" t="s">
        <v>359</v>
      </c>
      <c r="J38" s="8043">
        <v>6</v>
      </c>
      <c r="K38" s="8044" t="s">
        <v>359</v>
      </c>
      <c r="L38" s="8043">
        <v>6</v>
      </c>
      <c r="M38" s="8045" t="s">
        <v>359</v>
      </c>
    </row>
    <row r="39" spans="1:18" ht="15.75">
      <c r="A39" s="8067"/>
      <c r="B39" s="5652"/>
      <c r="C39" s="3253" t="s">
        <v>359</v>
      </c>
      <c r="D39" s="3169" t="s">
        <v>2378</v>
      </c>
      <c r="E39" s="3170">
        <v>2033</v>
      </c>
      <c r="F39" s="3169" t="s">
        <v>2379</v>
      </c>
      <c r="G39" s="3170">
        <v>2034</v>
      </c>
      <c r="H39" s="3169" t="s">
        <v>2380</v>
      </c>
      <c r="I39" s="3170">
        <v>2035</v>
      </c>
      <c r="J39" s="3169" t="s">
        <v>2381</v>
      </c>
      <c r="K39" s="3170">
        <v>2036</v>
      </c>
      <c r="L39" s="3169" t="s">
        <v>2382</v>
      </c>
      <c r="M39" s="3171">
        <v>2037</v>
      </c>
    </row>
    <row r="40" spans="1:18" ht="15.75" customHeight="1">
      <c r="A40" s="8067"/>
      <c r="B40" s="5652"/>
      <c r="C40" s="3253" t="s">
        <v>359</v>
      </c>
      <c r="D40" s="8043">
        <v>6</v>
      </c>
      <c r="E40" s="8044" t="s">
        <v>359</v>
      </c>
      <c r="F40" s="8043">
        <v>7</v>
      </c>
      <c r="G40" s="8044" t="s">
        <v>359</v>
      </c>
      <c r="H40" s="8043">
        <v>7</v>
      </c>
      <c r="I40" s="8044" t="s">
        <v>359</v>
      </c>
      <c r="J40" s="8043">
        <v>7</v>
      </c>
      <c r="K40" s="8044" t="s">
        <v>359</v>
      </c>
      <c r="L40" s="8043">
        <v>7</v>
      </c>
      <c r="M40" s="8045" t="s">
        <v>359</v>
      </c>
    </row>
    <row r="41" spans="1:18" ht="15.75">
      <c r="A41" s="8067"/>
      <c r="B41" s="5652"/>
      <c r="C41" s="3253" t="s">
        <v>359</v>
      </c>
      <c r="D41" s="3169" t="s">
        <v>2383</v>
      </c>
      <c r="E41" s="3170">
        <v>2038</v>
      </c>
      <c r="F41" s="3169" t="s">
        <v>2384</v>
      </c>
      <c r="G41" s="3172" t="s">
        <v>359</v>
      </c>
      <c r="H41" s="3254" t="s">
        <v>359</v>
      </c>
      <c r="I41" s="3254" t="s">
        <v>359</v>
      </c>
      <c r="J41" s="3254" t="s">
        <v>359</v>
      </c>
      <c r="K41" s="3254" t="s">
        <v>359</v>
      </c>
      <c r="L41" s="3254" t="s">
        <v>359</v>
      </c>
      <c r="M41" s="3255" t="s">
        <v>359</v>
      </c>
    </row>
    <row r="42" spans="1:18" ht="15" customHeight="1">
      <c r="A42" s="8067"/>
      <c r="B42" s="5652"/>
      <c r="C42" s="3253" t="s">
        <v>359</v>
      </c>
      <c r="D42" s="8043">
        <v>8</v>
      </c>
      <c r="E42" s="8044" t="s">
        <v>359</v>
      </c>
      <c r="F42" s="8043">
        <v>8</v>
      </c>
      <c r="G42" s="8044" t="s">
        <v>359</v>
      </c>
      <c r="H42" s="8059" t="s">
        <v>1548</v>
      </c>
      <c r="I42" s="8059"/>
      <c r="J42" s="3254" t="s">
        <v>359</v>
      </c>
      <c r="K42" s="3254" t="s">
        <v>359</v>
      </c>
      <c r="L42" s="3254" t="s">
        <v>359</v>
      </c>
      <c r="M42" s="3255" t="s">
        <v>359</v>
      </c>
    </row>
    <row r="43" spans="1:18" ht="15.75">
      <c r="A43" s="8067"/>
      <c r="B43" s="5652"/>
      <c r="C43" s="3253" t="s">
        <v>359</v>
      </c>
      <c r="D43" s="3254" t="s">
        <v>359</v>
      </c>
      <c r="E43" s="3254" t="s">
        <v>359</v>
      </c>
      <c r="F43" s="3254" t="s">
        <v>359</v>
      </c>
      <c r="G43" s="3254" t="s">
        <v>359</v>
      </c>
      <c r="H43" s="3254" t="s">
        <v>359</v>
      </c>
      <c r="I43" s="3254" t="s">
        <v>359</v>
      </c>
      <c r="J43" s="3254" t="s">
        <v>359</v>
      </c>
      <c r="K43" s="3254" t="s">
        <v>359</v>
      </c>
      <c r="L43" s="3254" t="s">
        <v>359</v>
      </c>
      <c r="M43" s="3255" t="s">
        <v>359</v>
      </c>
    </row>
    <row r="44" spans="1:18" ht="15.75" customHeight="1">
      <c r="A44" s="8067"/>
      <c r="B44" s="5720" t="s">
        <v>2385</v>
      </c>
      <c r="C44" s="3127" t="s">
        <v>359</v>
      </c>
      <c r="D44" s="3257" t="s">
        <v>359</v>
      </c>
      <c r="E44" s="3257" t="s">
        <v>359</v>
      </c>
      <c r="F44" s="3257" t="s">
        <v>359</v>
      </c>
      <c r="G44" s="3257" t="s">
        <v>359</v>
      </c>
      <c r="H44" s="3257" t="s">
        <v>359</v>
      </c>
      <c r="I44" s="3257" t="s">
        <v>359</v>
      </c>
      <c r="J44" s="3257" t="s">
        <v>359</v>
      </c>
      <c r="K44" s="3257" t="s">
        <v>359</v>
      </c>
      <c r="L44" s="3258" t="s">
        <v>359</v>
      </c>
      <c r="M44" s="3259" t="s">
        <v>359</v>
      </c>
    </row>
    <row r="45" spans="1:18" ht="15" customHeight="1">
      <c r="A45" s="8067"/>
      <c r="B45" s="5652"/>
      <c r="C45" s="2137" t="s">
        <v>359</v>
      </c>
      <c r="D45" s="3260" t="s">
        <v>93</v>
      </c>
      <c r="E45" s="3257" t="s">
        <v>95</v>
      </c>
      <c r="F45" s="8062" t="s">
        <v>2386</v>
      </c>
      <c r="G45" s="8052" t="s">
        <v>103</v>
      </c>
      <c r="H45" s="8052"/>
      <c r="I45" s="8052"/>
      <c r="J45" s="8052"/>
      <c r="K45" s="3257" t="s">
        <v>2387</v>
      </c>
      <c r="L45" s="8052" t="s">
        <v>3082</v>
      </c>
      <c r="M45" s="8053"/>
    </row>
    <row r="46" spans="1:18" ht="35.1" customHeight="1">
      <c r="A46" s="8067"/>
      <c r="B46" s="5652"/>
      <c r="C46" s="2137" t="s">
        <v>359</v>
      </c>
      <c r="D46" s="3261" t="s">
        <v>2441</v>
      </c>
      <c r="E46" s="3262" t="s">
        <v>359</v>
      </c>
      <c r="F46" s="8063"/>
      <c r="G46" s="8054"/>
      <c r="H46" s="8054"/>
      <c r="I46" s="8054"/>
      <c r="J46" s="8054"/>
      <c r="K46" s="3263" t="s">
        <v>359</v>
      </c>
      <c r="L46" s="8054"/>
      <c r="M46" s="8055"/>
    </row>
    <row r="47" spans="1:18" ht="15.75">
      <c r="A47" s="8067"/>
      <c r="B47" s="5652"/>
      <c r="C47" s="3264" t="s">
        <v>359</v>
      </c>
      <c r="D47" s="3265" t="s">
        <v>359</v>
      </c>
      <c r="E47" s="3265" t="s">
        <v>359</v>
      </c>
      <c r="F47" s="3265" t="s">
        <v>359</v>
      </c>
      <c r="G47" s="3265" t="s">
        <v>359</v>
      </c>
      <c r="H47" s="3265" t="s">
        <v>359</v>
      </c>
      <c r="I47" s="3265" t="s">
        <v>359</v>
      </c>
      <c r="J47" s="3265" t="s">
        <v>359</v>
      </c>
      <c r="K47" s="3265" t="s">
        <v>359</v>
      </c>
      <c r="L47" s="3265" t="s">
        <v>359</v>
      </c>
      <c r="M47" s="3242" t="s">
        <v>359</v>
      </c>
    </row>
    <row r="48" spans="1:18" ht="170.1" customHeight="1">
      <c r="A48" s="8067"/>
      <c r="B48" s="2237" t="s">
        <v>2388</v>
      </c>
      <c r="C48" s="8056" t="s">
        <v>3083</v>
      </c>
      <c r="D48" s="8057"/>
      <c r="E48" s="8057"/>
      <c r="F48" s="8057"/>
      <c r="G48" s="8057"/>
      <c r="H48" s="8057"/>
      <c r="I48" s="8057"/>
      <c r="J48" s="8057"/>
      <c r="K48" s="8057"/>
      <c r="L48" s="8057"/>
      <c r="M48" s="8058"/>
    </row>
    <row r="49" spans="1:13" ht="15" customHeight="1">
      <c r="A49" s="8067"/>
      <c r="B49" s="2236" t="s">
        <v>2390</v>
      </c>
      <c r="C49" s="7787" t="s">
        <v>1986</v>
      </c>
      <c r="D49" s="7780"/>
      <c r="E49" s="7780"/>
      <c r="F49" s="7780"/>
      <c r="G49" s="7780"/>
      <c r="H49" s="7780"/>
      <c r="I49" s="7780"/>
      <c r="J49" s="7780"/>
      <c r="K49" s="7780"/>
      <c r="L49" s="7780"/>
      <c r="M49" s="7788"/>
    </row>
    <row r="50" spans="1:13" ht="15" customHeight="1">
      <c r="A50" s="8067"/>
      <c r="B50" s="2236" t="s">
        <v>2392</v>
      </c>
      <c r="C50" s="7787">
        <v>45</v>
      </c>
      <c r="D50" s="7780"/>
      <c r="E50" s="7780"/>
      <c r="F50" s="7780"/>
      <c r="G50" s="7780"/>
      <c r="H50" s="7780"/>
      <c r="I50" s="7780"/>
      <c r="J50" s="7780"/>
      <c r="K50" s="7780"/>
      <c r="L50" s="7780"/>
      <c r="M50" s="7788"/>
    </row>
    <row r="51" spans="1:13" ht="15.75">
      <c r="A51" s="8067"/>
      <c r="B51" s="2236" t="s">
        <v>2393</v>
      </c>
      <c r="C51" s="7601">
        <v>2022</v>
      </c>
      <c r="D51" s="7602"/>
      <c r="E51" s="7602"/>
      <c r="F51" s="7602"/>
      <c r="G51" s="7602"/>
      <c r="H51" s="7602"/>
      <c r="I51" s="7602"/>
      <c r="J51" s="7602"/>
      <c r="K51" s="7602"/>
      <c r="L51" s="7602"/>
      <c r="M51" s="7603"/>
    </row>
    <row r="52" spans="1:13" ht="15" customHeight="1">
      <c r="A52" s="8061" t="s">
        <v>2394</v>
      </c>
      <c r="B52" s="2236" t="s">
        <v>2395</v>
      </c>
      <c r="C52" s="7787" t="s">
        <v>791</v>
      </c>
      <c r="D52" s="7780"/>
      <c r="E52" s="7780"/>
      <c r="F52" s="7780"/>
      <c r="G52" s="7780"/>
      <c r="H52" s="7780"/>
      <c r="I52" s="7780"/>
      <c r="J52" s="7780"/>
      <c r="K52" s="7780"/>
      <c r="L52" s="7780"/>
      <c r="M52" s="7788"/>
    </row>
    <row r="53" spans="1:13" ht="15" customHeight="1">
      <c r="A53" s="8061"/>
      <c r="B53" s="2236" t="s">
        <v>2396</v>
      </c>
      <c r="C53" s="7787" t="s">
        <v>2513</v>
      </c>
      <c r="D53" s="7780"/>
      <c r="E53" s="7780"/>
      <c r="F53" s="7780"/>
      <c r="G53" s="7780"/>
      <c r="H53" s="7780"/>
      <c r="I53" s="7780"/>
      <c r="J53" s="7780"/>
      <c r="K53" s="7780"/>
      <c r="L53" s="7780"/>
      <c r="M53" s="7788"/>
    </row>
    <row r="54" spans="1:13" ht="15" customHeight="1">
      <c r="A54" s="8061"/>
      <c r="B54" s="2236" t="s">
        <v>2398</v>
      </c>
      <c r="C54" s="7787" t="s">
        <v>2514</v>
      </c>
      <c r="D54" s="7780"/>
      <c r="E54" s="7780"/>
      <c r="F54" s="7780"/>
      <c r="G54" s="7780"/>
      <c r="H54" s="7780"/>
      <c r="I54" s="7780"/>
      <c r="J54" s="7780"/>
      <c r="K54" s="7780"/>
      <c r="L54" s="7780"/>
      <c r="M54" s="7788"/>
    </row>
    <row r="55" spans="1:13" ht="15" customHeight="1">
      <c r="A55" s="8061"/>
      <c r="B55" s="2236" t="s">
        <v>2399</v>
      </c>
      <c r="C55" s="7787" t="s">
        <v>744</v>
      </c>
      <c r="D55" s="7780"/>
      <c r="E55" s="7780"/>
      <c r="F55" s="7780"/>
      <c r="G55" s="7780"/>
      <c r="H55" s="7780"/>
      <c r="I55" s="7780"/>
      <c r="J55" s="7780"/>
      <c r="K55" s="7780"/>
      <c r="L55" s="7780"/>
      <c r="M55" s="7788"/>
    </row>
    <row r="56" spans="1:13" ht="15" customHeight="1">
      <c r="A56" s="8061"/>
      <c r="B56" s="2236" t="s">
        <v>2400</v>
      </c>
      <c r="C56" s="8064" t="s">
        <v>747</v>
      </c>
      <c r="D56" s="8065"/>
      <c r="E56" s="8065"/>
      <c r="F56" s="8065"/>
      <c r="G56" s="8065"/>
      <c r="H56" s="8065"/>
      <c r="I56" s="8065"/>
      <c r="J56" s="8065"/>
      <c r="K56" s="8065"/>
      <c r="L56" s="8065"/>
      <c r="M56" s="8066"/>
    </row>
    <row r="57" spans="1:13" ht="15" customHeight="1">
      <c r="A57" s="8061"/>
      <c r="B57" s="2236" t="s">
        <v>2401</v>
      </c>
      <c r="C57" s="7787">
        <v>3779595</v>
      </c>
      <c r="D57" s="7780"/>
      <c r="E57" s="7780"/>
      <c r="F57" s="7780"/>
      <c r="G57" s="7780"/>
      <c r="H57" s="7780"/>
      <c r="I57" s="7780"/>
      <c r="J57" s="7780"/>
      <c r="K57" s="7780"/>
      <c r="L57" s="7780"/>
      <c r="M57" s="7788"/>
    </row>
    <row r="58" spans="1:13" ht="15" customHeight="1">
      <c r="A58" s="8061" t="s">
        <v>2402</v>
      </c>
      <c r="B58" s="2554" t="s">
        <v>2403</v>
      </c>
      <c r="C58" s="7787" t="s">
        <v>1132</v>
      </c>
      <c r="D58" s="7780"/>
      <c r="E58" s="7780"/>
      <c r="F58" s="7780"/>
      <c r="G58" s="7780"/>
      <c r="H58" s="7780"/>
      <c r="I58" s="7780"/>
      <c r="J58" s="7780"/>
      <c r="K58" s="7780"/>
      <c r="L58" s="7780"/>
      <c r="M58" s="7788"/>
    </row>
    <row r="59" spans="1:13" ht="15" customHeight="1">
      <c r="A59" s="8061"/>
      <c r="B59" s="2554" t="s">
        <v>2404</v>
      </c>
      <c r="C59" s="7787" t="s">
        <v>2405</v>
      </c>
      <c r="D59" s="7780"/>
      <c r="E59" s="7780"/>
      <c r="F59" s="7780"/>
      <c r="G59" s="7780"/>
      <c r="H59" s="7780"/>
      <c r="I59" s="7780"/>
      <c r="J59" s="7780"/>
      <c r="K59" s="7780"/>
      <c r="L59" s="7780"/>
      <c r="M59" s="7788"/>
    </row>
    <row r="60" spans="1:13" ht="15" customHeight="1">
      <c r="A60" s="8061"/>
      <c r="B60" s="2554" t="s">
        <v>244</v>
      </c>
      <c r="C60" s="7787" t="s">
        <v>2514</v>
      </c>
      <c r="D60" s="7780"/>
      <c r="E60" s="7780"/>
      <c r="F60" s="7780"/>
      <c r="G60" s="7780"/>
      <c r="H60" s="7780"/>
      <c r="I60" s="7780"/>
      <c r="J60" s="7780"/>
      <c r="K60" s="7780"/>
      <c r="L60" s="7780"/>
      <c r="M60" s="7788"/>
    </row>
    <row r="61" spans="1:13" ht="53.25" customHeight="1" thickBot="1">
      <c r="A61" s="2553" t="s">
        <v>2406</v>
      </c>
      <c r="B61" s="2550" t="s">
        <v>359</v>
      </c>
      <c r="C61" s="8049" t="s">
        <v>3084</v>
      </c>
      <c r="D61" s="8050"/>
      <c r="E61" s="8050"/>
      <c r="F61" s="8050"/>
      <c r="G61" s="8050"/>
      <c r="H61" s="8050"/>
      <c r="I61" s="8050"/>
      <c r="J61" s="8050"/>
      <c r="K61" s="8050"/>
      <c r="L61" s="8050"/>
      <c r="M61" s="8051"/>
    </row>
  </sheetData>
  <mergeCells count="75">
    <mergeCell ref="B28:B30"/>
    <mergeCell ref="P37:R37"/>
    <mergeCell ref="J29:L29"/>
    <mergeCell ref="L10:M10"/>
    <mergeCell ref="C10:D10"/>
    <mergeCell ref="F10:G10"/>
    <mergeCell ref="I10:J10"/>
    <mergeCell ref="C14:D14"/>
    <mergeCell ref="C11:M11"/>
    <mergeCell ref="C12:M12"/>
    <mergeCell ref="C13:M13"/>
    <mergeCell ref="F14:M14"/>
    <mergeCell ref="D36:E36"/>
    <mergeCell ref="F36:G36"/>
    <mergeCell ref="H36:I36"/>
    <mergeCell ref="A2:A14"/>
    <mergeCell ref="C2:M2"/>
    <mergeCell ref="C3:M3"/>
    <mergeCell ref="F4:G4"/>
    <mergeCell ref="C5:M5"/>
    <mergeCell ref="D6:M6"/>
    <mergeCell ref="C7:D7"/>
    <mergeCell ref="I7:M7"/>
    <mergeCell ref="E7:G7"/>
    <mergeCell ref="B8:B10"/>
    <mergeCell ref="C9:D9"/>
    <mergeCell ref="F9:G9"/>
    <mergeCell ref="I4:M4"/>
    <mergeCell ref="D4:E4"/>
    <mergeCell ref="I9:J9"/>
    <mergeCell ref="A58:A60"/>
    <mergeCell ref="C58:M58"/>
    <mergeCell ref="C59:M59"/>
    <mergeCell ref="C60:M60"/>
    <mergeCell ref="B44:B47"/>
    <mergeCell ref="F45:F46"/>
    <mergeCell ref="G45:J46"/>
    <mergeCell ref="C50:M50"/>
    <mergeCell ref="A52:A57"/>
    <mergeCell ref="C52:M52"/>
    <mergeCell ref="C53:M53"/>
    <mergeCell ref="C54:M54"/>
    <mergeCell ref="C55:M55"/>
    <mergeCell ref="C56:M56"/>
    <mergeCell ref="C57:M57"/>
    <mergeCell ref="A15:A51"/>
    <mergeCell ref="B1:M1"/>
    <mergeCell ref="F22:H22"/>
    <mergeCell ref="C61:M61"/>
    <mergeCell ref="B31:B33"/>
    <mergeCell ref="B34:B43"/>
    <mergeCell ref="C15:M15"/>
    <mergeCell ref="C16:M16"/>
    <mergeCell ref="B17:B23"/>
    <mergeCell ref="B24:B27"/>
    <mergeCell ref="L45:M46"/>
    <mergeCell ref="C48:M48"/>
    <mergeCell ref="C49:M49"/>
    <mergeCell ref="F42:G42"/>
    <mergeCell ref="H42:I42"/>
    <mergeCell ref="L9:M9"/>
    <mergeCell ref="C51:M51"/>
    <mergeCell ref="L40:M40"/>
    <mergeCell ref="J36:K36"/>
    <mergeCell ref="L36:M36"/>
    <mergeCell ref="D38:E38"/>
    <mergeCell ref="F38:G38"/>
    <mergeCell ref="H38:I38"/>
    <mergeCell ref="J38:K38"/>
    <mergeCell ref="L38:M38"/>
    <mergeCell ref="D42:E42"/>
    <mergeCell ref="D40:E40"/>
    <mergeCell ref="F40:G40"/>
    <mergeCell ref="H40:I40"/>
    <mergeCell ref="J40:K40"/>
  </mergeCells>
  <hyperlinks>
    <hyperlink ref="C56" r:id="rId1"/>
  </hyperlinks>
  <pageMargins left="0.7" right="0.7" top="0.75" bottom="0.75" header="0.51180555555555496" footer="0.51180555555555496"/>
  <pageSetup orientation="portrait"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M63"/>
  <sheetViews>
    <sheetView topLeftCell="A13" zoomScale="90" zoomScaleNormal="90" workbookViewId="0">
      <selection activeCell="G34" sqref="G34"/>
    </sheetView>
  </sheetViews>
  <sheetFormatPr baseColWidth="10" defaultColWidth="9.140625" defaultRowHeight="15.75"/>
  <cols>
    <col min="1" max="1" width="29" style="1652" customWidth="1"/>
    <col min="2" max="2" width="29.7109375" style="1652" customWidth="1"/>
    <col min="3" max="13" width="11.42578125" style="1459" customWidth="1"/>
  </cols>
  <sheetData>
    <row r="1" spans="1:13" ht="20.25" customHeight="1" thickBot="1">
      <c r="A1" s="2190" t="s">
        <v>359</v>
      </c>
      <c r="B1" s="8112" t="s">
        <v>3085</v>
      </c>
      <c r="C1" s="8112"/>
      <c r="D1" s="8112"/>
      <c r="E1" s="8112"/>
      <c r="F1" s="8112"/>
      <c r="G1" s="8112"/>
      <c r="H1" s="8112"/>
      <c r="I1" s="8112"/>
      <c r="J1" s="8112"/>
      <c r="K1" s="8112"/>
      <c r="L1" s="8112"/>
      <c r="M1" s="8112"/>
    </row>
    <row r="2" spans="1:13" ht="54" customHeight="1">
      <c r="A2" s="8103" t="s">
        <v>2329</v>
      </c>
      <c r="B2" s="2564" t="s">
        <v>2330</v>
      </c>
      <c r="C2" s="5657" t="s">
        <v>2277</v>
      </c>
      <c r="D2" s="5658"/>
      <c r="E2" s="5658"/>
      <c r="F2" s="5658"/>
      <c r="G2" s="5658"/>
      <c r="H2" s="5658"/>
      <c r="I2" s="5658"/>
      <c r="J2" s="5658"/>
      <c r="K2" s="5658"/>
      <c r="L2" s="5658"/>
      <c r="M2" s="5659"/>
    </row>
    <row r="3" spans="1:13" ht="89.1" customHeight="1">
      <c r="A3" s="8104"/>
      <c r="B3" s="2565" t="s">
        <v>2643</v>
      </c>
      <c r="C3" s="8072" t="s">
        <v>3086</v>
      </c>
      <c r="D3" s="8073"/>
      <c r="E3" s="8073"/>
      <c r="F3" s="8073"/>
      <c r="G3" s="8073"/>
      <c r="H3" s="8073"/>
      <c r="I3" s="8073"/>
      <c r="J3" s="8073"/>
      <c r="K3" s="8073"/>
      <c r="L3" s="8073"/>
      <c r="M3" s="8074"/>
    </row>
    <row r="4" spans="1:13" ht="36" customHeight="1">
      <c r="A4" s="8104"/>
      <c r="B4" s="2565" t="s">
        <v>240</v>
      </c>
      <c r="C4" s="2213" t="s">
        <v>95</v>
      </c>
      <c r="D4" s="1653" t="s">
        <v>359</v>
      </c>
      <c r="E4" s="1813" t="s">
        <v>359</v>
      </c>
      <c r="F4" s="8117" t="s">
        <v>241</v>
      </c>
      <c r="G4" s="8117"/>
      <c r="H4" s="1653" t="s">
        <v>437</v>
      </c>
      <c r="I4" s="8118" t="s">
        <v>359</v>
      </c>
      <c r="J4" s="8118"/>
      <c r="K4" s="8118"/>
      <c r="L4" s="8118"/>
      <c r="M4" s="8119"/>
    </row>
    <row r="5" spans="1:13" ht="30.75" customHeight="1">
      <c r="A5" s="8104"/>
      <c r="B5" s="2565" t="s">
        <v>2333</v>
      </c>
      <c r="C5" s="7822"/>
      <c r="D5" s="5549"/>
      <c r="E5" s="5549"/>
      <c r="F5" s="5549"/>
      <c r="G5" s="5549"/>
      <c r="H5" s="5549"/>
      <c r="I5" s="5549"/>
      <c r="J5" s="5549"/>
      <c r="K5" s="5549"/>
      <c r="L5" s="5549"/>
      <c r="M5" s="7823"/>
    </row>
    <row r="6" spans="1:13" ht="16.5" customHeight="1">
      <c r="A6" s="8104"/>
      <c r="B6" s="2565" t="s">
        <v>2334</v>
      </c>
      <c r="C6" s="2531"/>
      <c r="D6" s="7602"/>
      <c r="E6" s="7602"/>
      <c r="F6" s="7602"/>
      <c r="G6" s="7602"/>
      <c r="H6" s="7602"/>
      <c r="I6" s="7602"/>
      <c r="J6" s="7602"/>
      <c r="K6" s="7602"/>
      <c r="L6" s="7602"/>
      <c r="M6" s="7603"/>
    </row>
    <row r="7" spans="1:13" ht="15" customHeight="1" thickBot="1">
      <c r="A7" s="8104"/>
      <c r="B7" s="2565" t="s">
        <v>2335</v>
      </c>
      <c r="C7" s="8110" t="s">
        <v>13</v>
      </c>
      <c r="D7" s="7783"/>
      <c r="E7" s="7783" t="s">
        <v>359</v>
      </c>
      <c r="F7" s="7783"/>
      <c r="G7" s="7783"/>
      <c r="H7" s="2562" t="s">
        <v>244</v>
      </c>
      <c r="I7" s="7783" t="s">
        <v>21</v>
      </c>
      <c r="J7" s="7783"/>
      <c r="K7" s="7783"/>
      <c r="L7" s="7783"/>
      <c r="M7" s="8100"/>
    </row>
    <row r="8" spans="1:13" s="1916" customFormat="1">
      <c r="A8" s="8104"/>
      <c r="B8" s="8105" t="s">
        <v>2336</v>
      </c>
      <c r="C8" s="1925" t="s">
        <v>359</v>
      </c>
      <c r="D8" s="1894" t="s">
        <v>359</v>
      </c>
      <c r="E8" s="1894" t="s">
        <v>359</v>
      </c>
      <c r="F8" s="1894" t="s">
        <v>359</v>
      </c>
      <c r="G8" s="1894" t="s">
        <v>359</v>
      </c>
      <c r="H8" s="1894" t="s">
        <v>359</v>
      </c>
      <c r="I8" s="1894" t="s">
        <v>359</v>
      </c>
      <c r="J8" s="1894" t="s">
        <v>359</v>
      </c>
      <c r="K8" s="1894" t="s">
        <v>359</v>
      </c>
      <c r="L8" s="1894" t="s">
        <v>359</v>
      </c>
      <c r="M8" s="1897" t="s">
        <v>359</v>
      </c>
    </row>
    <row r="9" spans="1:13" s="1916" customFormat="1" ht="27" customHeight="1">
      <c r="A9" s="8104"/>
      <c r="B9" s="8106"/>
      <c r="C9" s="8121" t="s">
        <v>50</v>
      </c>
      <c r="D9" s="8122"/>
      <c r="E9" s="1891"/>
      <c r="F9" s="7267"/>
      <c r="G9" s="7267"/>
      <c r="H9" s="1891"/>
      <c r="I9" s="7267"/>
      <c r="J9" s="7267"/>
      <c r="K9" s="1891"/>
      <c r="L9" s="7267"/>
      <c r="M9" s="8120"/>
    </row>
    <row r="10" spans="1:13" s="1916" customFormat="1" ht="15" customHeight="1">
      <c r="A10" s="8104"/>
      <c r="B10" s="8106"/>
      <c r="C10" s="8115" t="s">
        <v>2337</v>
      </c>
      <c r="D10" s="8116"/>
      <c r="E10" s="1894" t="s">
        <v>359</v>
      </c>
      <c r="F10" s="8113" t="s">
        <v>244</v>
      </c>
      <c r="G10" s="8113"/>
      <c r="H10" s="1894" t="s">
        <v>359</v>
      </c>
      <c r="I10" s="8113" t="s">
        <v>244</v>
      </c>
      <c r="J10" s="8113"/>
      <c r="K10" s="1894" t="s">
        <v>359</v>
      </c>
      <c r="L10" s="8113" t="s">
        <v>244</v>
      </c>
      <c r="M10" s="8114"/>
    </row>
    <row r="11" spans="1:13" s="1916" customFormat="1">
      <c r="A11" s="8104"/>
      <c r="B11" s="8106"/>
      <c r="C11" s="1925" t="s">
        <v>359</v>
      </c>
      <c r="D11" s="1894" t="s">
        <v>359</v>
      </c>
      <c r="E11" s="1894" t="s">
        <v>359</v>
      </c>
      <c r="F11" s="1894" t="s">
        <v>359</v>
      </c>
      <c r="G11" s="1894" t="s">
        <v>359</v>
      </c>
      <c r="H11" s="1894" t="s">
        <v>359</v>
      </c>
      <c r="I11" s="1894" t="s">
        <v>359</v>
      </c>
      <c r="J11" s="1894" t="s">
        <v>359</v>
      </c>
      <c r="K11" s="1894" t="s">
        <v>359</v>
      </c>
      <c r="L11" s="1894" t="s">
        <v>359</v>
      </c>
      <c r="M11" s="1897" t="s">
        <v>359</v>
      </c>
    </row>
    <row r="12" spans="1:13" s="1916" customFormat="1" ht="15" customHeight="1">
      <c r="A12" s="8104"/>
      <c r="B12" s="8106"/>
      <c r="C12" s="4527"/>
      <c r="D12" s="4528"/>
      <c r="E12" s="1891" t="s">
        <v>359</v>
      </c>
      <c r="F12" s="8111" t="s">
        <v>359</v>
      </c>
      <c r="G12" s="8111"/>
      <c r="H12" s="1891" t="s">
        <v>359</v>
      </c>
      <c r="I12" s="8111" t="s">
        <v>359</v>
      </c>
      <c r="J12" s="8111"/>
      <c r="K12" s="1894" t="s">
        <v>359</v>
      </c>
      <c r="L12" s="1894" t="s">
        <v>359</v>
      </c>
      <c r="M12" s="1897" t="s">
        <v>359</v>
      </c>
    </row>
    <row r="13" spans="1:13" s="1916" customFormat="1" ht="16.5" thickBot="1">
      <c r="A13" s="8104"/>
      <c r="B13" s="8107"/>
      <c r="C13" s="8108" t="s">
        <v>2337</v>
      </c>
      <c r="D13" s="8109"/>
      <c r="E13" s="2561" t="s">
        <v>359</v>
      </c>
      <c r="F13" s="8109" t="s">
        <v>2337</v>
      </c>
      <c r="G13" s="8109"/>
      <c r="H13" s="2561" t="s">
        <v>359</v>
      </c>
      <c r="I13" s="8109" t="s">
        <v>2337</v>
      </c>
      <c r="J13" s="8109"/>
      <c r="K13" s="2561" t="s">
        <v>359</v>
      </c>
      <c r="L13" s="2561" t="s">
        <v>359</v>
      </c>
      <c r="M13" s="2224" t="s">
        <v>359</v>
      </c>
    </row>
    <row r="14" spans="1:13" ht="106.5" customHeight="1">
      <c r="A14" s="8104"/>
      <c r="B14" s="2565" t="s">
        <v>2338</v>
      </c>
      <c r="C14" s="8056" t="s">
        <v>3087</v>
      </c>
      <c r="D14" s="8057"/>
      <c r="E14" s="8057"/>
      <c r="F14" s="8057"/>
      <c r="G14" s="8057"/>
      <c r="H14" s="8057"/>
      <c r="I14" s="8057"/>
      <c r="J14" s="8057"/>
      <c r="K14" s="8057"/>
      <c r="L14" s="8057"/>
      <c r="M14" s="8058"/>
    </row>
    <row r="15" spans="1:13" ht="108.75" customHeight="1">
      <c r="A15" s="8104"/>
      <c r="B15" s="2565" t="s">
        <v>2689</v>
      </c>
      <c r="C15" s="8072" t="s">
        <v>3088</v>
      </c>
      <c r="D15" s="8073"/>
      <c r="E15" s="8073"/>
      <c r="F15" s="8073"/>
      <c r="G15" s="8073"/>
      <c r="H15" s="8073"/>
      <c r="I15" s="8073"/>
      <c r="J15" s="8073"/>
      <c r="K15" s="8073"/>
      <c r="L15" s="8073"/>
      <c r="M15" s="8074"/>
    </row>
    <row r="16" spans="1:13" ht="50.25" customHeight="1">
      <c r="A16" s="8104"/>
      <c r="B16" s="2565" t="s">
        <v>2649</v>
      </c>
      <c r="C16" s="8090" t="s">
        <v>3079</v>
      </c>
      <c r="D16" s="7950"/>
      <c r="E16" s="7950"/>
      <c r="F16" s="7950"/>
      <c r="G16" s="7950"/>
      <c r="H16" s="7950"/>
      <c r="I16" s="7950"/>
      <c r="J16" s="7950"/>
      <c r="K16" s="7950"/>
      <c r="L16" s="7950"/>
      <c r="M16" s="8091"/>
    </row>
    <row r="17" spans="1:13" ht="34.5" customHeight="1">
      <c r="A17" s="8104"/>
      <c r="B17" s="2565" t="s">
        <v>2651</v>
      </c>
      <c r="C17" s="7787" t="s">
        <v>1631</v>
      </c>
      <c r="D17" s="7780"/>
      <c r="E17" s="1628" t="s">
        <v>108</v>
      </c>
      <c r="F17" s="6555" t="s">
        <v>3089</v>
      </c>
      <c r="G17" s="7602"/>
      <c r="H17" s="7602"/>
      <c r="I17" s="7602"/>
      <c r="J17" s="7602"/>
      <c r="K17" s="7602"/>
      <c r="L17" s="7602"/>
      <c r="M17" s="7603"/>
    </row>
    <row r="18" spans="1:13" ht="15" customHeight="1">
      <c r="A18" s="8093" t="s">
        <v>2340</v>
      </c>
      <c r="B18" s="2262" t="s">
        <v>230</v>
      </c>
      <c r="C18" s="7822" t="s">
        <v>1</v>
      </c>
      <c r="D18" s="5549"/>
      <c r="E18" s="5549"/>
      <c r="F18" s="5549"/>
      <c r="G18" s="5549"/>
      <c r="H18" s="5549"/>
      <c r="I18" s="5549"/>
      <c r="J18" s="5549"/>
      <c r="K18" s="5549"/>
      <c r="L18" s="5549"/>
      <c r="M18" s="7823"/>
    </row>
    <row r="19" spans="1:13" ht="42.95" customHeight="1">
      <c r="A19" s="8093"/>
      <c r="B19" s="2566" t="s">
        <v>2652</v>
      </c>
      <c r="C19" s="7787" t="s">
        <v>2072</v>
      </c>
      <c r="D19" s="7780"/>
      <c r="E19" s="7780"/>
      <c r="F19" s="7780"/>
      <c r="G19" s="7780"/>
      <c r="H19" s="7780"/>
      <c r="I19" s="7780"/>
      <c r="J19" s="7780"/>
      <c r="K19" s="7780"/>
      <c r="L19" s="7780"/>
      <c r="M19" s="7788"/>
    </row>
    <row r="20" spans="1:13">
      <c r="A20" s="8093"/>
      <c r="B20" s="6964" t="s">
        <v>2341</v>
      </c>
      <c r="C20" s="2101" t="s">
        <v>359</v>
      </c>
      <c r="D20" s="1408" t="s">
        <v>359</v>
      </c>
      <c r="E20" s="1408" t="s">
        <v>359</v>
      </c>
      <c r="F20" s="1408" t="s">
        <v>359</v>
      </c>
      <c r="G20" s="1408" t="s">
        <v>359</v>
      </c>
      <c r="H20" s="1408" t="s">
        <v>359</v>
      </c>
      <c r="I20" s="1408" t="s">
        <v>359</v>
      </c>
      <c r="J20" s="1408" t="s">
        <v>359</v>
      </c>
      <c r="K20" s="1408" t="s">
        <v>359</v>
      </c>
      <c r="L20" s="1408" t="s">
        <v>359</v>
      </c>
      <c r="M20" s="1492" t="s">
        <v>359</v>
      </c>
    </row>
    <row r="21" spans="1:13" ht="15" customHeight="1">
      <c r="A21" s="8093"/>
      <c r="B21" s="6964"/>
      <c r="C21" s="2103" t="s">
        <v>2342</v>
      </c>
      <c r="D21" s="1614" t="s">
        <v>359</v>
      </c>
      <c r="E21" s="1408" t="s">
        <v>2343</v>
      </c>
      <c r="F21" s="1614" t="s">
        <v>359</v>
      </c>
      <c r="G21" s="1408" t="s">
        <v>2344</v>
      </c>
      <c r="H21" s="1614" t="s">
        <v>359</v>
      </c>
      <c r="I21" s="1408" t="s">
        <v>2345</v>
      </c>
      <c r="J21" s="1408" t="s">
        <v>359</v>
      </c>
      <c r="K21" s="1408" t="s">
        <v>359</v>
      </c>
      <c r="L21" s="1408" t="s">
        <v>359</v>
      </c>
      <c r="M21" s="1492" t="s">
        <v>359</v>
      </c>
    </row>
    <row r="22" spans="1:13" ht="18" customHeight="1">
      <c r="A22" s="8093"/>
      <c r="B22" s="6964"/>
      <c r="C22" s="2103" t="s">
        <v>2346</v>
      </c>
      <c r="D22" s="1676" t="s">
        <v>359</v>
      </c>
      <c r="E22" s="1408" t="s">
        <v>2347</v>
      </c>
      <c r="F22" s="1614" t="s">
        <v>359</v>
      </c>
      <c r="G22" s="1408" t="s">
        <v>2348</v>
      </c>
      <c r="H22" s="1614" t="s">
        <v>359</v>
      </c>
      <c r="I22" s="1408" t="s">
        <v>359</v>
      </c>
      <c r="J22" s="1408" t="s">
        <v>359</v>
      </c>
      <c r="K22" s="1408" t="s">
        <v>359</v>
      </c>
      <c r="L22" s="1408" t="s">
        <v>359</v>
      </c>
      <c r="M22" s="1492" t="s">
        <v>359</v>
      </c>
    </row>
    <row r="23" spans="1:13" ht="15.75" customHeight="1">
      <c r="A23" s="8093"/>
      <c r="B23" s="6964"/>
      <c r="C23" s="2103" t="s">
        <v>2349</v>
      </c>
      <c r="D23" s="1614" t="s">
        <v>359</v>
      </c>
      <c r="E23" s="1408" t="s">
        <v>2350</v>
      </c>
      <c r="F23" s="1614" t="s">
        <v>359</v>
      </c>
      <c r="G23" s="1408" t="s">
        <v>359</v>
      </c>
      <c r="H23" s="1408" t="s">
        <v>359</v>
      </c>
      <c r="I23" s="1408" t="s">
        <v>359</v>
      </c>
      <c r="J23" s="1408" t="s">
        <v>359</v>
      </c>
      <c r="K23" s="1408" t="s">
        <v>359</v>
      </c>
      <c r="L23" s="1408" t="s">
        <v>359</v>
      </c>
      <c r="M23" s="1492" t="s">
        <v>359</v>
      </c>
    </row>
    <row r="24" spans="1:13" ht="15" customHeight="1">
      <c r="A24" s="8093"/>
      <c r="B24" s="6964"/>
      <c r="C24" s="2103" t="s">
        <v>105</v>
      </c>
      <c r="D24" s="1614" t="s">
        <v>2441</v>
      </c>
      <c r="E24" s="1408" t="s">
        <v>2352</v>
      </c>
      <c r="F24" s="7074" t="s">
        <v>2353</v>
      </c>
      <c r="G24" s="7074"/>
      <c r="H24" s="7074"/>
      <c r="I24" s="7074"/>
      <c r="J24" s="7074"/>
      <c r="K24" s="7074"/>
      <c r="L24" s="7074"/>
      <c r="M24" s="6548"/>
    </row>
    <row r="25" spans="1:13">
      <c r="A25" s="8093"/>
      <c r="B25" s="8095"/>
      <c r="C25" s="2103" t="s">
        <v>359</v>
      </c>
      <c r="D25" s="1408" t="s">
        <v>359</v>
      </c>
      <c r="E25" s="1408" t="s">
        <v>359</v>
      </c>
      <c r="F25" s="1408" t="s">
        <v>359</v>
      </c>
      <c r="G25" s="1408" t="s">
        <v>359</v>
      </c>
      <c r="H25" s="1408" t="s">
        <v>359</v>
      </c>
      <c r="I25" s="1408" t="s">
        <v>359</v>
      </c>
      <c r="J25" s="1408" t="s">
        <v>359</v>
      </c>
      <c r="K25" s="1408" t="s">
        <v>359</v>
      </c>
      <c r="L25" s="1408" t="s">
        <v>359</v>
      </c>
      <c r="M25" s="1492" t="s">
        <v>359</v>
      </c>
    </row>
    <row r="26" spans="1:13">
      <c r="A26" s="8093"/>
      <c r="B26" s="6953" t="s">
        <v>2354</v>
      </c>
      <c r="C26" s="2375" t="s">
        <v>359</v>
      </c>
      <c r="D26" s="1816" t="s">
        <v>359</v>
      </c>
      <c r="E26" s="1816" t="s">
        <v>359</v>
      </c>
      <c r="F26" s="1816" t="s">
        <v>359</v>
      </c>
      <c r="G26" s="1816" t="s">
        <v>359</v>
      </c>
      <c r="H26" s="1816" t="s">
        <v>359</v>
      </c>
      <c r="I26" s="1816" t="s">
        <v>359</v>
      </c>
      <c r="J26" s="1816" t="s">
        <v>359</v>
      </c>
      <c r="K26" s="1816" t="s">
        <v>359</v>
      </c>
      <c r="L26" s="1814" t="s">
        <v>359</v>
      </c>
      <c r="M26" s="1815" t="s">
        <v>359</v>
      </c>
    </row>
    <row r="27" spans="1:13">
      <c r="A27" s="8093"/>
      <c r="B27" s="6953"/>
      <c r="C27" s="2548" t="s">
        <v>2355</v>
      </c>
      <c r="D27" s="1614" t="s">
        <v>359</v>
      </c>
      <c r="E27" s="1408" t="s">
        <v>359</v>
      </c>
      <c r="F27" s="1614" t="s">
        <v>2356</v>
      </c>
      <c r="G27" s="1614" t="s">
        <v>359</v>
      </c>
      <c r="H27" s="1408" t="s">
        <v>359</v>
      </c>
      <c r="I27" s="1614" t="s">
        <v>2357</v>
      </c>
      <c r="J27" s="1614" t="s">
        <v>2441</v>
      </c>
      <c r="K27" s="1408" t="s">
        <v>359</v>
      </c>
      <c r="L27" s="1409" t="s">
        <v>359</v>
      </c>
      <c r="M27" s="1657" t="s">
        <v>359</v>
      </c>
    </row>
    <row r="28" spans="1:13" ht="15" customHeight="1">
      <c r="A28" s="8093"/>
      <c r="B28" s="6953"/>
      <c r="C28" s="2548" t="s">
        <v>2358</v>
      </c>
      <c r="D28" s="1626" t="s">
        <v>359</v>
      </c>
      <c r="E28" s="1409" t="s">
        <v>359</v>
      </c>
      <c r="F28" s="1614" t="s">
        <v>2359</v>
      </c>
      <c r="G28" s="1614" t="s">
        <v>359</v>
      </c>
      <c r="H28" s="1409" t="s">
        <v>359</v>
      </c>
      <c r="I28" s="1626" t="s">
        <v>359</v>
      </c>
      <c r="J28" s="1626" t="s">
        <v>359</v>
      </c>
      <c r="K28" s="1409" t="s">
        <v>359</v>
      </c>
      <c r="L28" s="1409" t="s">
        <v>359</v>
      </c>
      <c r="M28" s="1657" t="s">
        <v>359</v>
      </c>
    </row>
    <row r="29" spans="1:13">
      <c r="A29" s="8093"/>
      <c r="B29" s="8094"/>
      <c r="C29" s="2103" t="s">
        <v>359</v>
      </c>
      <c r="D29" s="1408" t="s">
        <v>359</v>
      </c>
      <c r="E29" s="1408" t="s">
        <v>359</v>
      </c>
      <c r="F29" s="1408" t="s">
        <v>359</v>
      </c>
      <c r="G29" s="1408" t="s">
        <v>359</v>
      </c>
      <c r="H29" s="1408" t="s">
        <v>359</v>
      </c>
      <c r="I29" s="1408" t="s">
        <v>359</v>
      </c>
      <c r="J29" s="1408" t="s">
        <v>359</v>
      </c>
      <c r="K29" s="1408" t="s">
        <v>359</v>
      </c>
      <c r="L29" s="1409" t="s">
        <v>359</v>
      </c>
      <c r="M29" s="1657" t="s">
        <v>359</v>
      </c>
    </row>
    <row r="30" spans="1:13" ht="15.75" customHeight="1">
      <c r="A30" s="8093"/>
      <c r="B30" s="8123" t="s">
        <v>2360</v>
      </c>
      <c r="C30" s="2555" t="s">
        <v>359</v>
      </c>
      <c r="D30" s="1823" t="s">
        <v>359</v>
      </c>
      <c r="E30" s="1823" t="s">
        <v>359</v>
      </c>
      <c r="F30" s="1823" t="s">
        <v>359</v>
      </c>
      <c r="G30" s="1823" t="s">
        <v>359</v>
      </c>
      <c r="H30" s="1823" t="s">
        <v>359</v>
      </c>
      <c r="I30" s="1823" t="s">
        <v>359</v>
      </c>
      <c r="J30" s="1823" t="s">
        <v>359</v>
      </c>
      <c r="K30" s="1823" t="s">
        <v>359</v>
      </c>
      <c r="L30" s="1823" t="s">
        <v>359</v>
      </c>
      <c r="M30" s="2556" t="s">
        <v>359</v>
      </c>
    </row>
    <row r="31" spans="1:13" ht="15" customHeight="1">
      <c r="A31" s="8093"/>
      <c r="B31" s="8124"/>
      <c r="C31" s="2557" t="s">
        <v>2361</v>
      </c>
      <c r="D31" s="1811" t="s">
        <v>437</v>
      </c>
      <c r="E31" s="2558" t="s">
        <v>359</v>
      </c>
      <c r="F31" s="1825" t="s">
        <v>2362</v>
      </c>
      <c r="G31" s="1811" t="s">
        <v>437</v>
      </c>
      <c r="H31" s="2558" t="s">
        <v>359</v>
      </c>
      <c r="I31" s="1825" t="s">
        <v>2363</v>
      </c>
      <c r="J31" s="1811"/>
      <c r="K31" s="2558"/>
      <c r="L31" s="2558"/>
      <c r="M31" s="1709" t="s">
        <v>359</v>
      </c>
    </row>
    <row r="32" spans="1:13">
      <c r="A32" s="8093"/>
      <c r="B32" s="8125"/>
      <c r="C32" s="2559" t="s">
        <v>359</v>
      </c>
      <c r="D32" s="1822" t="s">
        <v>359</v>
      </c>
      <c r="E32" s="1822" t="s">
        <v>359</v>
      </c>
      <c r="F32" s="1822" t="s">
        <v>359</v>
      </c>
      <c r="G32" s="1822" t="s">
        <v>359</v>
      </c>
      <c r="H32" s="1822" t="s">
        <v>359</v>
      </c>
      <c r="I32" s="1822" t="s">
        <v>359</v>
      </c>
      <c r="J32" s="1822" t="s">
        <v>359</v>
      </c>
      <c r="K32" s="1822" t="s">
        <v>359</v>
      </c>
      <c r="L32" s="1822" t="s">
        <v>359</v>
      </c>
      <c r="M32" s="2560" t="s">
        <v>359</v>
      </c>
    </row>
    <row r="33" spans="1:13" ht="15.75" customHeight="1">
      <c r="A33" s="8093"/>
      <c r="B33" s="8095" t="s">
        <v>2364</v>
      </c>
      <c r="C33" s="2105" t="s">
        <v>359</v>
      </c>
      <c r="D33" s="1422" t="s">
        <v>359</v>
      </c>
      <c r="E33" s="1422" t="s">
        <v>359</v>
      </c>
      <c r="F33" s="1422" t="s">
        <v>359</v>
      </c>
      <c r="G33" s="1422" t="s">
        <v>359</v>
      </c>
      <c r="H33" s="1422" t="s">
        <v>359</v>
      </c>
      <c r="I33" s="1422" t="s">
        <v>359</v>
      </c>
      <c r="J33" s="1422" t="s">
        <v>359</v>
      </c>
      <c r="K33" s="1422" t="s">
        <v>359</v>
      </c>
      <c r="L33" s="1409" t="s">
        <v>359</v>
      </c>
      <c r="M33" s="1657" t="s">
        <v>359</v>
      </c>
    </row>
    <row r="34" spans="1:13">
      <c r="A34" s="8093"/>
      <c r="B34" s="6953"/>
      <c r="C34" s="2531" t="s">
        <v>2365</v>
      </c>
      <c r="D34" s="4716">
        <v>2023</v>
      </c>
      <c r="E34" s="1422" t="s">
        <v>359</v>
      </c>
      <c r="F34" s="1677" t="s">
        <v>2366</v>
      </c>
      <c r="G34" s="4717">
        <v>2038</v>
      </c>
      <c r="H34" s="1422" t="s">
        <v>359</v>
      </c>
      <c r="I34" s="1409" t="s">
        <v>359</v>
      </c>
      <c r="J34" s="1422" t="s">
        <v>359</v>
      </c>
      <c r="K34" s="1422" t="s">
        <v>359</v>
      </c>
      <c r="L34" s="1409" t="s">
        <v>359</v>
      </c>
      <c r="M34" s="1657" t="s">
        <v>359</v>
      </c>
    </row>
    <row r="35" spans="1:13">
      <c r="A35" s="8093"/>
      <c r="B35" s="8094"/>
      <c r="C35" s="2103" t="s">
        <v>359</v>
      </c>
      <c r="D35" s="1408" t="s">
        <v>359</v>
      </c>
      <c r="E35" s="1422" t="s">
        <v>359</v>
      </c>
      <c r="F35" s="1408" t="s">
        <v>359</v>
      </c>
      <c r="G35" s="1422" t="s">
        <v>359</v>
      </c>
      <c r="H35" s="1422" t="s">
        <v>359</v>
      </c>
      <c r="I35" s="1409" t="s">
        <v>359</v>
      </c>
      <c r="J35" s="1422" t="s">
        <v>359</v>
      </c>
      <c r="K35" s="1422" t="s">
        <v>359</v>
      </c>
      <c r="L35" s="1409" t="s">
        <v>359</v>
      </c>
      <c r="M35" s="1657" t="s">
        <v>359</v>
      </c>
    </row>
    <row r="36" spans="1:13" ht="17.100000000000001" customHeight="1">
      <c r="A36" s="8093"/>
      <c r="B36" s="6953" t="s">
        <v>2367</v>
      </c>
      <c r="C36" s="4524" t="s">
        <v>359</v>
      </c>
      <c r="D36" s="3256" t="s">
        <v>359</v>
      </c>
      <c r="E36" s="3256" t="s">
        <v>359</v>
      </c>
      <c r="F36" s="3256" t="s">
        <v>359</v>
      </c>
      <c r="G36" s="3256" t="s">
        <v>359</v>
      </c>
      <c r="H36" s="3256" t="s">
        <v>359</v>
      </c>
      <c r="I36" s="3256" t="s">
        <v>359</v>
      </c>
      <c r="J36" s="3256" t="s">
        <v>359</v>
      </c>
      <c r="K36" s="3256" t="s">
        <v>359</v>
      </c>
      <c r="L36" s="3256" t="s">
        <v>359</v>
      </c>
      <c r="M36" s="4525" t="s">
        <v>359</v>
      </c>
    </row>
    <row r="37" spans="1:13">
      <c r="A37" s="8093"/>
      <c r="B37" s="6953"/>
      <c r="C37" s="3253" t="s">
        <v>359</v>
      </c>
      <c r="D37" s="3167" t="s">
        <v>2368</v>
      </c>
      <c r="E37" s="3167">
        <v>2023</v>
      </c>
      <c r="F37" s="3167" t="s">
        <v>2369</v>
      </c>
      <c r="G37" s="3167">
        <v>2024</v>
      </c>
      <c r="H37" s="3167" t="s">
        <v>2370</v>
      </c>
      <c r="I37" s="3167">
        <v>2025</v>
      </c>
      <c r="J37" s="3167" t="s">
        <v>2371</v>
      </c>
      <c r="K37" s="3167">
        <v>2026</v>
      </c>
      <c r="L37" s="3167" t="s">
        <v>2372</v>
      </c>
      <c r="M37" s="3168">
        <v>2027</v>
      </c>
    </row>
    <row r="38" spans="1:13" ht="17.100000000000001" customHeight="1">
      <c r="A38" s="8093"/>
      <c r="B38" s="6953"/>
      <c r="C38" s="3253" t="s">
        <v>359</v>
      </c>
      <c r="D38" s="8092">
        <v>0.05</v>
      </c>
      <c r="E38" s="8044" t="s">
        <v>359</v>
      </c>
      <c r="F38" s="8092">
        <v>0.24</v>
      </c>
      <c r="G38" s="8044" t="s">
        <v>359</v>
      </c>
      <c r="H38" s="8092">
        <v>0.28999999999999998</v>
      </c>
      <c r="I38" s="8044" t="s">
        <v>359</v>
      </c>
      <c r="J38" s="8092">
        <v>0.34</v>
      </c>
      <c r="K38" s="8044" t="s">
        <v>359</v>
      </c>
      <c r="L38" s="8092">
        <v>0.39</v>
      </c>
      <c r="M38" s="8045" t="s">
        <v>359</v>
      </c>
    </row>
    <row r="39" spans="1:13" ht="17.100000000000001" customHeight="1">
      <c r="A39" s="8093"/>
      <c r="B39" s="6953"/>
      <c r="C39" s="3253" t="s">
        <v>359</v>
      </c>
      <c r="D39" s="3169" t="s">
        <v>2373</v>
      </c>
      <c r="E39" s="3170">
        <v>2028</v>
      </c>
      <c r="F39" s="3169" t="s">
        <v>2374</v>
      </c>
      <c r="G39" s="3170">
        <v>2029</v>
      </c>
      <c r="H39" s="3169" t="s">
        <v>2375</v>
      </c>
      <c r="I39" s="3170">
        <v>2030</v>
      </c>
      <c r="J39" s="3169" t="s">
        <v>2376</v>
      </c>
      <c r="K39" s="3170">
        <v>2031</v>
      </c>
      <c r="L39" s="3169" t="s">
        <v>2377</v>
      </c>
      <c r="M39" s="3171">
        <v>2032</v>
      </c>
    </row>
    <row r="40" spans="1:13" ht="17.100000000000001" customHeight="1">
      <c r="A40" s="8093"/>
      <c r="B40" s="6953"/>
      <c r="C40" s="3253" t="s">
        <v>359</v>
      </c>
      <c r="D40" s="8092">
        <v>0.44</v>
      </c>
      <c r="E40" s="8044" t="s">
        <v>359</v>
      </c>
      <c r="F40" s="8092">
        <v>0.51</v>
      </c>
      <c r="G40" s="8044" t="s">
        <v>359</v>
      </c>
      <c r="H40" s="8092">
        <v>0.56000000000000005</v>
      </c>
      <c r="I40" s="8044" t="s">
        <v>359</v>
      </c>
      <c r="J40" s="8092">
        <v>0.61</v>
      </c>
      <c r="K40" s="8044" t="s">
        <v>359</v>
      </c>
      <c r="L40" s="8092">
        <v>0.66</v>
      </c>
      <c r="M40" s="8045" t="s">
        <v>359</v>
      </c>
    </row>
    <row r="41" spans="1:13" ht="15" customHeight="1">
      <c r="A41" s="8093"/>
      <c r="B41" s="6953"/>
      <c r="C41" s="3253" t="s">
        <v>359</v>
      </c>
      <c r="D41" s="3169" t="s">
        <v>2378</v>
      </c>
      <c r="E41" s="3170">
        <v>2033</v>
      </c>
      <c r="F41" s="3169" t="s">
        <v>2379</v>
      </c>
      <c r="G41" s="3170">
        <v>2034</v>
      </c>
      <c r="H41" s="3169" t="s">
        <v>2380</v>
      </c>
      <c r="I41" s="3170">
        <v>2035</v>
      </c>
      <c r="J41" s="3169" t="s">
        <v>2381</v>
      </c>
      <c r="K41" s="3170">
        <v>2036</v>
      </c>
      <c r="L41" s="3169" t="s">
        <v>2382</v>
      </c>
      <c r="M41" s="3171">
        <v>2037</v>
      </c>
    </row>
    <row r="42" spans="1:13" ht="17.100000000000001" customHeight="1">
      <c r="A42" s="8093"/>
      <c r="B42" s="6953"/>
      <c r="C42" s="3253" t="s">
        <v>359</v>
      </c>
      <c r="D42" s="8092">
        <v>0.71</v>
      </c>
      <c r="E42" s="8044" t="s">
        <v>359</v>
      </c>
      <c r="F42" s="8092">
        <v>0.78</v>
      </c>
      <c r="G42" s="8044" t="s">
        <v>359</v>
      </c>
      <c r="H42" s="8092">
        <v>0.83</v>
      </c>
      <c r="I42" s="8044" t="s">
        <v>359</v>
      </c>
      <c r="J42" s="8092">
        <v>0.88</v>
      </c>
      <c r="K42" s="8044" t="s">
        <v>359</v>
      </c>
      <c r="L42" s="8092">
        <v>0.93</v>
      </c>
      <c r="M42" s="8045" t="s">
        <v>359</v>
      </c>
    </row>
    <row r="43" spans="1:13" ht="15.75" customHeight="1">
      <c r="A43" s="8093"/>
      <c r="B43" s="6953"/>
      <c r="C43" s="3253" t="s">
        <v>359</v>
      </c>
      <c r="D43" s="3169" t="s">
        <v>2383</v>
      </c>
      <c r="E43" s="3170">
        <v>2038</v>
      </c>
      <c r="F43" s="3169" t="s">
        <v>2384</v>
      </c>
      <c r="G43" s="3172" t="s">
        <v>359</v>
      </c>
      <c r="H43" s="3254" t="s">
        <v>359</v>
      </c>
      <c r="I43" s="3254" t="s">
        <v>359</v>
      </c>
      <c r="J43" s="3254" t="s">
        <v>359</v>
      </c>
      <c r="K43" s="3254" t="s">
        <v>359</v>
      </c>
      <c r="L43" s="3254" t="s">
        <v>359</v>
      </c>
      <c r="M43" s="3255" t="s">
        <v>359</v>
      </c>
    </row>
    <row r="44" spans="1:13" ht="15" customHeight="1">
      <c r="A44" s="8093"/>
      <c r="B44" s="6953"/>
      <c r="C44" s="3253" t="s">
        <v>359</v>
      </c>
      <c r="D44" s="8092">
        <v>1</v>
      </c>
      <c r="E44" s="8044" t="s">
        <v>359</v>
      </c>
      <c r="F44" s="8092">
        <v>1</v>
      </c>
      <c r="G44" s="8044" t="s">
        <v>359</v>
      </c>
      <c r="H44" s="8059" t="s">
        <v>1548</v>
      </c>
      <c r="I44" s="8059"/>
      <c r="J44" s="3254" t="s">
        <v>359</v>
      </c>
      <c r="K44" s="3254" t="s">
        <v>359</v>
      </c>
      <c r="L44" s="3254" t="s">
        <v>359</v>
      </c>
      <c r="M44" s="3255" t="s">
        <v>359</v>
      </c>
    </row>
    <row r="45" spans="1:13" ht="17.100000000000001" customHeight="1">
      <c r="A45" s="8093"/>
      <c r="B45" s="8094"/>
      <c r="C45" s="3253" t="s">
        <v>359</v>
      </c>
      <c r="D45" s="3254" t="s">
        <v>359</v>
      </c>
      <c r="E45" s="3254" t="s">
        <v>359</v>
      </c>
      <c r="F45" s="3254" t="s">
        <v>359</v>
      </c>
      <c r="G45" s="3254" t="s">
        <v>359</v>
      </c>
      <c r="H45" s="3254" t="s">
        <v>359</v>
      </c>
      <c r="I45" s="3254" t="s">
        <v>359</v>
      </c>
      <c r="J45" s="3254" t="s">
        <v>359</v>
      </c>
      <c r="K45" s="3254" t="s">
        <v>359</v>
      </c>
      <c r="L45" s="3254" t="s">
        <v>359</v>
      </c>
      <c r="M45" s="3255" t="s">
        <v>359</v>
      </c>
    </row>
    <row r="46" spans="1:13">
      <c r="A46" s="8093"/>
      <c r="B46" s="6953" t="s">
        <v>2385</v>
      </c>
      <c r="C46" s="2375" t="s">
        <v>359</v>
      </c>
      <c r="D46" s="1816" t="s">
        <v>359</v>
      </c>
      <c r="E46" s="1816" t="s">
        <v>359</v>
      </c>
      <c r="F46" s="1816" t="s">
        <v>359</v>
      </c>
      <c r="G46" s="1816" t="s">
        <v>359</v>
      </c>
      <c r="H46" s="1816" t="s">
        <v>359</v>
      </c>
      <c r="I46" s="1816" t="s">
        <v>359</v>
      </c>
      <c r="J46" s="1816" t="s">
        <v>359</v>
      </c>
      <c r="K46" s="1816" t="s">
        <v>359</v>
      </c>
      <c r="L46" s="1814" t="s">
        <v>359</v>
      </c>
      <c r="M46" s="1815" t="s">
        <v>359</v>
      </c>
    </row>
    <row r="47" spans="1:13" ht="15" customHeight="1">
      <c r="A47" s="8093"/>
      <c r="B47" s="6953"/>
      <c r="C47" s="2101" t="s">
        <v>359</v>
      </c>
      <c r="D47" s="1614" t="s">
        <v>93</v>
      </c>
      <c r="E47" s="1678" t="s">
        <v>95</v>
      </c>
      <c r="F47" s="7780" t="s">
        <v>2386</v>
      </c>
      <c r="G47" s="6544" t="s">
        <v>359</v>
      </c>
      <c r="H47" s="8057"/>
      <c r="I47" s="8057"/>
      <c r="J47" s="8096"/>
      <c r="K47" s="1614" t="s">
        <v>2387</v>
      </c>
      <c r="L47" s="8099" t="s">
        <v>359</v>
      </c>
      <c r="M47" s="8100"/>
    </row>
    <row r="48" spans="1:13" ht="15" customHeight="1">
      <c r="A48" s="8093"/>
      <c r="B48" s="6953"/>
      <c r="C48" s="2101" t="s">
        <v>359</v>
      </c>
      <c r="D48" s="1626" t="s">
        <v>359</v>
      </c>
      <c r="E48" s="1678" t="s">
        <v>2441</v>
      </c>
      <c r="F48" s="7780"/>
      <c r="G48" s="8097"/>
      <c r="H48" s="5549"/>
      <c r="I48" s="5549"/>
      <c r="J48" s="8098"/>
      <c r="K48" s="1626" t="s">
        <v>359</v>
      </c>
      <c r="L48" s="8101"/>
      <c r="M48" s="8078"/>
    </row>
    <row r="49" spans="1:13" ht="15" customHeight="1">
      <c r="A49" s="8093"/>
      <c r="B49" s="6953"/>
      <c r="C49" s="8127" t="s">
        <v>359</v>
      </c>
      <c r="D49" s="8126"/>
      <c r="E49" s="8126"/>
      <c r="F49" s="8126" t="s">
        <v>359</v>
      </c>
      <c r="G49" s="8126"/>
      <c r="H49" s="8126"/>
      <c r="I49" s="8126"/>
      <c r="J49" s="8126"/>
      <c r="K49" s="8126" t="s">
        <v>359</v>
      </c>
      <c r="L49" s="8126"/>
      <c r="M49" s="8128"/>
    </row>
    <row r="50" spans="1:13" ht="207.75" customHeight="1">
      <c r="A50" s="8093"/>
      <c r="B50" s="2456" t="s">
        <v>2388</v>
      </c>
      <c r="C50" s="8056" t="s">
        <v>3090</v>
      </c>
      <c r="D50" s="8057"/>
      <c r="E50" s="8057"/>
      <c r="F50" s="8057"/>
      <c r="G50" s="8057"/>
      <c r="H50" s="8057"/>
      <c r="I50" s="8057"/>
      <c r="J50" s="8057"/>
      <c r="K50" s="8057"/>
      <c r="L50" s="8057"/>
      <c r="M50" s="8058"/>
    </row>
    <row r="51" spans="1:13" ht="15" customHeight="1">
      <c r="A51" s="8093"/>
      <c r="B51" s="2261" t="s">
        <v>2390</v>
      </c>
      <c r="C51" s="7787" t="s">
        <v>744</v>
      </c>
      <c r="D51" s="7780"/>
      <c r="E51" s="7780"/>
      <c r="F51" s="7780"/>
      <c r="G51" s="7780"/>
      <c r="H51" s="7780"/>
      <c r="I51" s="7780"/>
      <c r="J51" s="7780"/>
      <c r="K51" s="7780"/>
      <c r="L51" s="7780"/>
      <c r="M51" s="7788"/>
    </row>
    <row r="52" spans="1:13" ht="15" customHeight="1">
      <c r="A52" s="8093"/>
      <c r="B52" s="2261" t="s">
        <v>2392</v>
      </c>
      <c r="C52" s="7787">
        <v>45</v>
      </c>
      <c r="D52" s="7780"/>
      <c r="E52" s="7780"/>
      <c r="F52" s="7780"/>
      <c r="G52" s="7780"/>
      <c r="H52" s="7780"/>
      <c r="I52" s="7780"/>
      <c r="J52" s="7780"/>
      <c r="K52" s="7780"/>
      <c r="L52" s="7780"/>
      <c r="M52" s="7788"/>
    </row>
    <row r="53" spans="1:13" ht="15" customHeight="1">
      <c r="A53" s="8093"/>
      <c r="B53" s="2261" t="s">
        <v>2393</v>
      </c>
      <c r="C53" s="7787" t="s">
        <v>437</v>
      </c>
      <c r="D53" s="7780"/>
      <c r="E53" s="7780"/>
      <c r="F53" s="7780"/>
      <c r="G53" s="7780"/>
      <c r="H53" s="7780"/>
      <c r="I53" s="7780"/>
      <c r="J53" s="7780"/>
      <c r="K53" s="7780"/>
      <c r="L53" s="7780"/>
      <c r="M53" s="7788"/>
    </row>
    <row r="54" spans="1:13" ht="15" customHeight="1">
      <c r="A54" s="8102" t="s">
        <v>2394</v>
      </c>
      <c r="B54" s="2261" t="s">
        <v>2395</v>
      </c>
      <c r="C54" s="7787" t="s">
        <v>791</v>
      </c>
      <c r="D54" s="7780"/>
      <c r="E54" s="7780"/>
      <c r="F54" s="7780"/>
      <c r="G54" s="7780"/>
      <c r="H54" s="7780"/>
      <c r="I54" s="7780"/>
      <c r="J54" s="7780"/>
      <c r="K54" s="7780"/>
      <c r="L54" s="7780"/>
      <c r="M54" s="7788"/>
    </row>
    <row r="55" spans="1:13" ht="15" customHeight="1">
      <c r="A55" s="8102"/>
      <c r="B55" s="2261" t="s">
        <v>2396</v>
      </c>
      <c r="C55" s="7787" t="s">
        <v>2513</v>
      </c>
      <c r="D55" s="7780"/>
      <c r="E55" s="7780"/>
      <c r="F55" s="7780"/>
      <c r="G55" s="7780"/>
      <c r="H55" s="7780"/>
      <c r="I55" s="7780"/>
      <c r="J55" s="7780"/>
      <c r="K55" s="7780"/>
      <c r="L55" s="7780"/>
      <c r="M55" s="7788"/>
    </row>
    <row r="56" spans="1:13" ht="15" customHeight="1">
      <c r="A56" s="8102"/>
      <c r="B56" s="2261" t="s">
        <v>2398</v>
      </c>
      <c r="C56" s="7787" t="s">
        <v>2514</v>
      </c>
      <c r="D56" s="7780"/>
      <c r="E56" s="7780"/>
      <c r="F56" s="7780"/>
      <c r="G56" s="7780"/>
      <c r="H56" s="7780"/>
      <c r="I56" s="7780"/>
      <c r="J56" s="7780"/>
      <c r="K56" s="7780"/>
      <c r="L56" s="7780"/>
      <c r="M56" s="7788"/>
    </row>
    <row r="57" spans="1:13" ht="15" customHeight="1">
      <c r="A57" s="8102"/>
      <c r="B57" s="2261" t="s">
        <v>2399</v>
      </c>
      <c r="C57" s="7787" t="s">
        <v>744</v>
      </c>
      <c r="D57" s="7780"/>
      <c r="E57" s="7780"/>
      <c r="F57" s="7780"/>
      <c r="G57" s="7780"/>
      <c r="H57" s="7780"/>
      <c r="I57" s="7780"/>
      <c r="J57" s="7780"/>
      <c r="K57" s="7780"/>
      <c r="L57" s="7780"/>
      <c r="M57" s="7788"/>
    </row>
    <row r="58" spans="1:13" ht="15" customHeight="1">
      <c r="A58" s="8102"/>
      <c r="B58" s="2261" t="s">
        <v>2400</v>
      </c>
      <c r="C58" s="8064" t="s">
        <v>747</v>
      </c>
      <c r="D58" s="8065"/>
      <c r="E58" s="8065"/>
      <c r="F58" s="8065"/>
      <c r="G58" s="8065"/>
      <c r="H58" s="8065"/>
      <c r="I58" s="8065"/>
      <c r="J58" s="8065"/>
      <c r="K58" s="8065"/>
      <c r="L58" s="8065"/>
      <c r="M58" s="8066"/>
    </row>
    <row r="59" spans="1:13" ht="15" customHeight="1">
      <c r="A59" s="8102"/>
      <c r="B59" s="2261" t="s">
        <v>2401</v>
      </c>
      <c r="C59" s="7787">
        <v>3779595</v>
      </c>
      <c r="D59" s="7780"/>
      <c r="E59" s="7780"/>
      <c r="F59" s="7780"/>
      <c r="G59" s="7780"/>
      <c r="H59" s="7780"/>
      <c r="I59" s="7780"/>
      <c r="J59" s="7780"/>
      <c r="K59" s="7780"/>
      <c r="L59" s="7780"/>
      <c r="M59" s="7788"/>
    </row>
    <row r="60" spans="1:13" ht="15" customHeight="1">
      <c r="A60" s="8102" t="s">
        <v>2402</v>
      </c>
      <c r="B60" s="2263" t="s">
        <v>2403</v>
      </c>
      <c r="C60" s="7787" t="s">
        <v>1132</v>
      </c>
      <c r="D60" s="7780"/>
      <c r="E60" s="7780"/>
      <c r="F60" s="7780"/>
      <c r="G60" s="7780"/>
      <c r="H60" s="7780"/>
      <c r="I60" s="7780"/>
      <c r="J60" s="7780"/>
      <c r="K60" s="7780"/>
      <c r="L60" s="7780"/>
      <c r="M60" s="7788"/>
    </row>
    <row r="61" spans="1:13" ht="15" customHeight="1">
      <c r="A61" s="8102"/>
      <c r="B61" s="2263" t="s">
        <v>2404</v>
      </c>
      <c r="C61" s="7787" t="s">
        <v>2405</v>
      </c>
      <c r="D61" s="7780"/>
      <c r="E61" s="7780"/>
      <c r="F61" s="7780"/>
      <c r="G61" s="7780"/>
      <c r="H61" s="7780"/>
      <c r="I61" s="7780"/>
      <c r="J61" s="7780"/>
      <c r="K61" s="7780"/>
      <c r="L61" s="7780"/>
      <c r="M61" s="7788"/>
    </row>
    <row r="62" spans="1:13" ht="15" customHeight="1">
      <c r="A62" s="8102"/>
      <c r="B62" s="2263" t="s">
        <v>244</v>
      </c>
      <c r="C62" s="7787" t="s">
        <v>2514</v>
      </c>
      <c r="D62" s="7780"/>
      <c r="E62" s="7780"/>
      <c r="F62" s="7780"/>
      <c r="G62" s="7780"/>
      <c r="H62" s="7780"/>
      <c r="I62" s="7780"/>
      <c r="J62" s="7780"/>
      <c r="K62" s="7780"/>
      <c r="L62" s="7780"/>
      <c r="M62" s="7788"/>
    </row>
    <row r="63" spans="1:13" ht="15" customHeight="1" thickBot="1">
      <c r="A63" s="2260" t="s">
        <v>2406</v>
      </c>
      <c r="B63" s="2567" t="s">
        <v>359</v>
      </c>
      <c r="C63" s="8049"/>
      <c r="D63" s="8050"/>
      <c r="E63" s="8050"/>
      <c r="F63" s="8050"/>
      <c r="G63" s="8050"/>
      <c r="H63" s="8050"/>
      <c r="I63" s="8050"/>
      <c r="J63" s="8050"/>
      <c r="K63" s="8050"/>
      <c r="L63" s="8050"/>
      <c r="M63" s="8051"/>
    </row>
  </sheetData>
  <mergeCells count="80">
    <mergeCell ref="B20:B25"/>
    <mergeCell ref="C19:M19"/>
    <mergeCell ref="F17:M17"/>
    <mergeCell ref="B30:B32"/>
    <mergeCell ref="C54:M54"/>
    <mergeCell ref="C53:M53"/>
    <mergeCell ref="C51:M51"/>
    <mergeCell ref="F49:J49"/>
    <mergeCell ref="C49:E49"/>
    <mergeCell ref="K49:M49"/>
    <mergeCell ref="J38:K38"/>
    <mergeCell ref="L38:M38"/>
    <mergeCell ref="D40:E40"/>
    <mergeCell ref="D38:E38"/>
    <mergeCell ref="F38:G38"/>
    <mergeCell ref="H38:I38"/>
    <mergeCell ref="C61:M61"/>
    <mergeCell ref="C62:M62"/>
    <mergeCell ref="C55:M55"/>
    <mergeCell ref="C56:M56"/>
    <mergeCell ref="C57:M57"/>
    <mergeCell ref="C60:M60"/>
    <mergeCell ref="C58:M58"/>
    <mergeCell ref="C59:M59"/>
    <mergeCell ref="B1:M1"/>
    <mergeCell ref="L10:M10"/>
    <mergeCell ref="C15:M15"/>
    <mergeCell ref="C10:D10"/>
    <mergeCell ref="F10:G10"/>
    <mergeCell ref="I10:J10"/>
    <mergeCell ref="C14:M14"/>
    <mergeCell ref="C2:M2"/>
    <mergeCell ref="C3:M3"/>
    <mergeCell ref="F4:G4"/>
    <mergeCell ref="C5:M5"/>
    <mergeCell ref="E7:G7"/>
    <mergeCell ref="I4:M4"/>
    <mergeCell ref="L9:M9"/>
    <mergeCell ref="C9:D9"/>
    <mergeCell ref="F9:G9"/>
    <mergeCell ref="A2:A17"/>
    <mergeCell ref="B8:B13"/>
    <mergeCell ref="C13:D13"/>
    <mergeCell ref="F13:G13"/>
    <mergeCell ref="I13:J13"/>
    <mergeCell ref="C17:D17"/>
    <mergeCell ref="C16:M16"/>
    <mergeCell ref="D6:M6"/>
    <mergeCell ref="C7:D7"/>
    <mergeCell ref="I7:M7"/>
    <mergeCell ref="F12:G12"/>
    <mergeCell ref="I9:J9"/>
    <mergeCell ref="I12:J12"/>
    <mergeCell ref="C63:M63"/>
    <mergeCell ref="A18:A53"/>
    <mergeCell ref="C18:M18"/>
    <mergeCell ref="F24:M24"/>
    <mergeCell ref="B26:B29"/>
    <mergeCell ref="B33:B35"/>
    <mergeCell ref="B36:B45"/>
    <mergeCell ref="H44:I44"/>
    <mergeCell ref="B46:B49"/>
    <mergeCell ref="F47:F48"/>
    <mergeCell ref="G47:J48"/>
    <mergeCell ref="L47:M48"/>
    <mergeCell ref="C50:M50"/>
    <mergeCell ref="C52:M52"/>
    <mergeCell ref="A54:A59"/>
    <mergeCell ref="A60:A62"/>
    <mergeCell ref="L40:M40"/>
    <mergeCell ref="D42:E42"/>
    <mergeCell ref="F42:G42"/>
    <mergeCell ref="H42:I42"/>
    <mergeCell ref="J42:K42"/>
    <mergeCell ref="L42:M42"/>
    <mergeCell ref="D44:E44"/>
    <mergeCell ref="F44:G44"/>
    <mergeCell ref="F40:G40"/>
    <mergeCell ref="H40:I40"/>
    <mergeCell ref="J40:K40"/>
  </mergeCells>
  <hyperlinks>
    <hyperlink ref="C58" r:id="rId1"/>
  </hyperlinks>
  <pageMargins left="0.7" right="0.7" top="0.75" bottom="0.75" header="0.51180555555555496" footer="0.51180555555555496"/>
  <pageSetup orientation="portrait"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topLeftCell="B11" workbookViewId="0">
      <selection activeCell="C17" sqref="C17:M17"/>
    </sheetView>
  </sheetViews>
  <sheetFormatPr baseColWidth="10" defaultColWidth="8.85546875" defaultRowHeight="15.75"/>
  <cols>
    <col min="1" max="1" width="29" style="1916" customWidth="1"/>
    <col min="2" max="2" width="29.7109375" style="1933" customWidth="1"/>
    <col min="3" max="13" width="11.42578125" style="1916" customWidth="1"/>
    <col min="14" max="16384" width="8.85546875" style="1916"/>
  </cols>
  <sheetData>
    <row r="1" spans="1:13" ht="20.25" customHeight="1" thickBot="1">
      <c r="A1" s="1886" t="s">
        <v>359</v>
      </c>
      <c r="B1" s="8132" t="s">
        <v>3091</v>
      </c>
      <c r="C1" s="8133"/>
      <c r="D1" s="8133"/>
      <c r="E1" s="8133"/>
      <c r="F1" s="8133"/>
      <c r="G1" s="8133"/>
      <c r="H1" s="8133"/>
      <c r="I1" s="8133"/>
      <c r="J1" s="8133"/>
      <c r="K1" s="8133"/>
      <c r="L1" s="8133"/>
      <c r="M1" s="8134"/>
    </row>
    <row r="2" spans="1:13" ht="59.1" customHeight="1">
      <c r="A2" s="7241" t="s">
        <v>2329</v>
      </c>
      <c r="B2" s="2580" t="s">
        <v>2330</v>
      </c>
      <c r="C2" s="7754" t="s">
        <v>3092</v>
      </c>
      <c r="D2" s="6985"/>
      <c r="E2" s="6985"/>
      <c r="F2" s="6985"/>
      <c r="G2" s="6985"/>
      <c r="H2" s="6985"/>
      <c r="I2" s="6985"/>
      <c r="J2" s="6985"/>
      <c r="K2" s="6985"/>
      <c r="L2" s="6985"/>
      <c r="M2" s="7755"/>
    </row>
    <row r="3" spans="1:13" ht="111" customHeight="1">
      <c r="A3" s="7242"/>
      <c r="B3" s="2581" t="s">
        <v>2643</v>
      </c>
      <c r="C3" s="7754" t="s">
        <v>3093</v>
      </c>
      <c r="D3" s="6985"/>
      <c r="E3" s="6985"/>
      <c r="F3" s="6985"/>
      <c r="G3" s="6985"/>
      <c r="H3" s="6985"/>
      <c r="I3" s="6985"/>
      <c r="J3" s="6985"/>
      <c r="K3" s="6985"/>
      <c r="L3" s="6985"/>
      <c r="M3" s="7755"/>
    </row>
    <row r="4" spans="1:13" ht="33.75" customHeight="1">
      <c r="A4" s="7242"/>
      <c r="B4" s="2582" t="s">
        <v>240</v>
      </c>
      <c r="C4" s="1924" t="s">
        <v>95</v>
      </c>
      <c r="D4" s="1888" t="s">
        <v>359</v>
      </c>
      <c r="E4" s="1889" t="s">
        <v>359</v>
      </c>
      <c r="F4" s="8135" t="s">
        <v>241</v>
      </c>
      <c r="G4" s="8136"/>
      <c r="H4" s="1890" t="s">
        <v>437</v>
      </c>
      <c r="I4" s="8167" t="s">
        <v>359</v>
      </c>
      <c r="J4" s="8168"/>
      <c r="K4" s="8168"/>
      <c r="L4" s="8168"/>
      <c r="M4" s="8169"/>
    </row>
    <row r="5" spans="1:13" ht="32.1" customHeight="1">
      <c r="A5" s="7242"/>
      <c r="B5" s="3033" t="s">
        <v>2333</v>
      </c>
      <c r="C5" s="8137"/>
      <c r="D5" s="8138"/>
      <c r="E5" s="8138"/>
      <c r="F5" s="8138"/>
      <c r="G5" s="8138"/>
      <c r="H5" s="8138"/>
      <c r="I5" s="8138"/>
      <c r="J5" s="8138"/>
      <c r="K5" s="8138"/>
      <c r="L5" s="8138"/>
      <c r="M5" s="8139"/>
    </row>
    <row r="6" spans="1:13" ht="15" customHeight="1">
      <c r="A6" s="7242"/>
      <c r="B6" s="2583" t="s">
        <v>2334</v>
      </c>
      <c r="C6" s="3032"/>
      <c r="D6" s="8140"/>
      <c r="E6" s="8140"/>
      <c r="F6" s="8140"/>
      <c r="G6" s="8140"/>
      <c r="H6" s="8140"/>
      <c r="I6" s="8140"/>
      <c r="J6" s="8140"/>
      <c r="K6" s="8140"/>
      <c r="L6" s="8140"/>
      <c r="M6" s="8141"/>
    </row>
    <row r="7" spans="1:13" ht="15" customHeight="1">
      <c r="A7" s="7242"/>
      <c r="B7" s="2584" t="s">
        <v>2335</v>
      </c>
      <c r="C7" s="8142" t="s">
        <v>13</v>
      </c>
      <c r="D7" s="8143"/>
      <c r="E7" s="2561" t="s">
        <v>359</v>
      </c>
      <c r="F7" s="2561" t="s">
        <v>359</v>
      </c>
      <c r="G7" s="2570" t="s">
        <v>359</v>
      </c>
      <c r="H7" s="2573" t="s">
        <v>244</v>
      </c>
      <c r="I7" s="8143" t="s">
        <v>21</v>
      </c>
      <c r="J7" s="8143"/>
      <c r="K7" s="8143"/>
      <c r="L7" s="8143"/>
      <c r="M7" s="8144"/>
    </row>
    <row r="8" spans="1:13">
      <c r="A8" s="7242"/>
      <c r="B8" s="7257" t="s">
        <v>2336</v>
      </c>
      <c r="C8" s="1925" t="s">
        <v>359</v>
      </c>
      <c r="D8" s="1894" t="s">
        <v>359</v>
      </c>
      <c r="E8" s="1894" t="s">
        <v>359</v>
      </c>
      <c r="F8" s="1894" t="s">
        <v>359</v>
      </c>
      <c r="G8" s="1894" t="s">
        <v>359</v>
      </c>
      <c r="H8" s="1894" t="s">
        <v>359</v>
      </c>
      <c r="I8" s="1894" t="s">
        <v>359</v>
      </c>
      <c r="J8" s="1894" t="s">
        <v>359</v>
      </c>
      <c r="K8" s="1894" t="s">
        <v>359</v>
      </c>
      <c r="L8" s="1894" t="s">
        <v>359</v>
      </c>
      <c r="M8" s="1897" t="s">
        <v>359</v>
      </c>
    </row>
    <row r="9" spans="1:13" ht="30.75" customHeight="1">
      <c r="A9" s="7242"/>
      <c r="B9" s="7257"/>
      <c r="C9" s="8129"/>
      <c r="D9" s="8130"/>
      <c r="E9" s="1891"/>
      <c r="F9" s="7267"/>
      <c r="G9" s="7267"/>
      <c r="H9" s="1891"/>
      <c r="I9" s="7267"/>
      <c r="J9" s="7267"/>
      <c r="K9" s="1891"/>
      <c r="L9" s="7267"/>
      <c r="M9" s="8120"/>
    </row>
    <row r="10" spans="1:13" ht="15" customHeight="1">
      <c r="A10" s="7242"/>
      <c r="B10" s="7257"/>
      <c r="C10" s="8115" t="s">
        <v>2337</v>
      </c>
      <c r="D10" s="8116"/>
      <c r="E10" s="1894" t="s">
        <v>359</v>
      </c>
      <c r="F10" s="8113" t="s">
        <v>244</v>
      </c>
      <c r="G10" s="8113"/>
      <c r="H10" s="1894" t="s">
        <v>359</v>
      </c>
      <c r="I10" s="8113" t="s">
        <v>244</v>
      </c>
      <c r="J10" s="8113"/>
      <c r="K10" s="1894" t="s">
        <v>359</v>
      </c>
      <c r="L10" s="8113" t="s">
        <v>244</v>
      </c>
      <c r="M10" s="8114"/>
    </row>
    <row r="11" spans="1:13">
      <c r="A11" s="7242"/>
      <c r="B11" s="7257"/>
      <c r="C11" s="3541" t="s">
        <v>359</v>
      </c>
      <c r="D11" s="3542" t="s">
        <v>359</v>
      </c>
      <c r="E11" s="3542" t="s">
        <v>359</v>
      </c>
      <c r="F11" s="1894" t="s">
        <v>359</v>
      </c>
      <c r="G11" s="1894" t="s">
        <v>359</v>
      </c>
      <c r="H11" s="1894" t="s">
        <v>359</v>
      </c>
      <c r="I11" s="1894" t="s">
        <v>359</v>
      </c>
      <c r="J11" s="1894" t="s">
        <v>359</v>
      </c>
      <c r="K11" s="1894" t="s">
        <v>359</v>
      </c>
      <c r="L11" s="1894" t="s">
        <v>359</v>
      </c>
      <c r="M11" s="1897" t="s">
        <v>359</v>
      </c>
    </row>
    <row r="12" spans="1:13" ht="3" customHeight="1">
      <c r="A12" s="7242"/>
      <c r="B12" s="7257"/>
      <c r="C12" s="3543"/>
      <c r="D12" s="3544"/>
      <c r="E12" s="3545" t="s">
        <v>359</v>
      </c>
      <c r="F12" s="8131" t="s">
        <v>359</v>
      </c>
      <c r="G12" s="8131"/>
      <c r="H12" s="1891" t="s">
        <v>359</v>
      </c>
      <c r="I12" s="8131" t="s">
        <v>359</v>
      </c>
      <c r="J12" s="8131"/>
      <c r="K12" s="1894" t="s">
        <v>359</v>
      </c>
      <c r="L12" s="1894" t="s">
        <v>359</v>
      </c>
      <c r="M12" s="1897" t="s">
        <v>359</v>
      </c>
    </row>
    <row r="13" spans="1:13" ht="69.75" customHeight="1">
      <c r="A13" s="7242"/>
      <c r="B13" s="2583" t="s">
        <v>2338</v>
      </c>
      <c r="C13" s="8151" t="s">
        <v>3094</v>
      </c>
      <c r="D13" s="8140"/>
      <c r="E13" s="8140"/>
      <c r="F13" s="8140"/>
      <c r="G13" s="8140"/>
      <c r="H13" s="8140"/>
      <c r="I13" s="8140"/>
      <c r="J13" s="8140"/>
      <c r="K13" s="8140"/>
      <c r="L13" s="8140"/>
      <c r="M13" s="8141"/>
    </row>
    <row r="14" spans="1:13" ht="118.5" customHeight="1">
      <c r="A14" s="7242"/>
      <c r="B14" s="2582" t="s">
        <v>2689</v>
      </c>
      <c r="C14" s="5970" t="s">
        <v>3095</v>
      </c>
      <c r="D14" s="5837"/>
      <c r="E14" s="5837"/>
      <c r="F14" s="5837"/>
      <c r="G14" s="5837"/>
      <c r="H14" s="5837"/>
      <c r="I14" s="5837"/>
      <c r="J14" s="5837"/>
      <c r="K14" s="5837"/>
      <c r="L14" s="5837"/>
      <c r="M14" s="5838"/>
    </row>
    <row r="15" spans="1:13" ht="62.25" customHeight="1">
      <c r="A15" s="7242"/>
      <c r="B15" s="2582" t="s">
        <v>2649</v>
      </c>
      <c r="C15" s="8090" t="s">
        <v>3096</v>
      </c>
      <c r="D15" s="7950"/>
      <c r="E15" s="7950"/>
      <c r="F15" s="7950"/>
      <c r="G15" s="7950"/>
      <c r="H15" s="7950"/>
      <c r="I15" s="7950"/>
      <c r="J15" s="7950"/>
      <c r="K15" s="7950"/>
      <c r="L15" s="7950"/>
      <c r="M15" s="8091"/>
    </row>
    <row r="16" spans="1:13" ht="98.25" customHeight="1" thickBot="1">
      <c r="A16" s="7242"/>
      <c r="B16" s="3248" t="s">
        <v>2651</v>
      </c>
      <c r="C16" s="8145" t="s">
        <v>1637</v>
      </c>
      <c r="D16" s="5860"/>
      <c r="E16" s="2572" t="s">
        <v>108</v>
      </c>
      <c r="F16" s="5859" t="s">
        <v>3097</v>
      </c>
      <c r="G16" s="5860"/>
      <c r="H16" s="5860"/>
      <c r="I16" s="5860"/>
      <c r="J16" s="5860"/>
      <c r="K16" s="5860"/>
      <c r="L16" s="5860"/>
      <c r="M16" s="5883"/>
    </row>
    <row r="17" spans="1:13" ht="15" customHeight="1" thickBot="1">
      <c r="A17" s="7272" t="s">
        <v>2340</v>
      </c>
      <c r="B17" s="2585" t="s">
        <v>230</v>
      </c>
      <c r="C17" s="8157" t="s">
        <v>1</v>
      </c>
      <c r="D17" s="8158"/>
      <c r="E17" s="8158"/>
      <c r="F17" s="8158"/>
      <c r="G17" s="8158"/>
      <c r="H17" s="8158"/>
      <c r="I17" s="8158"/>
      <c r="J17" s="8158"/>
      <c r="K17" s="8158"/>
      <c r="L17" s="8158"/>
      <c r="M17" s="8159"/>
    </row>
    <row r="18" spans="1:13" ht="41.25" customHeight="1" thickBot="1">
      <c r="A18" s="7273"/>
      <c r="B18" s="2586" t="s">
        <v>2652</v>
      </c>
      <c r="C18" s="8160" t="s">
        <v>3098</v>
      </c>
      <c r="D18" s="8161"/>
      <c r="E18" s="8161"/>
      <c r="F18" s="8161"/>
      <c r="G18" s="8161"/>
      <c r="H18" s="8161"/>
      <c r="I18" s="8161"/>
      <c r="J18" s="8161"/>
      <c r="K18" s="8161"/>
      <c r="L18" s="8161"/>
      <c r="M18" s="8162"/>
    </row>
    <row r="19" spans="1:13">
      <c r="A19" s="7273"/>
      <c r="B19" s="7274" t="s">
        <v>2341</v>
      </c>
      <c r="C19" s="1925" t="s">
        <v>359</v>
      </c>
      <c r="D19" s="1891" t="s">
        <v>359</v>
      </c>
      <c r="E19" s="1891" t="s">
        <v>359</v>
      </c>
      <c r="F19" s="1891" t="s">
        <v>359</v>
      </c>
      <c r="G19" s="1891" t="s">
        <v>359</v>
      </c>
      <c r="H19" s="1891" t="s">
        <v>359</v>
      </c>
      <c r="I19" s="1891" t="s">
        <v>359</v>
      </c>
      <c r="J19" s="1891" t="s">
        <v>359</v>
      </c>
      <c r="K19" s="1891" t="s">
        <v>359</v>
      </c>
      <c r="L19" s="1891" t="s">
        <v>359</v>
      </c>
      <c r="M19" s="1892" t="s">
        <v>359</v>
      </c>
    </row>
    <row r="20" spans="1:13">
      <c r="A20" s="7273"/>
      <c r="B20" s="7274"/>
      <c r="C20" s="1925" t="s">
        <v>359</v>
      </c>
      <c r="D20" s="1887" t="s">
        <v>359</v>
      </c>
      <c r="E20" s="1891" t="s">
        <v>359</v>
      </c>
      <c r="F20" s="1887" t="s">
        <v>359</v>
      </c>
      <c r="G20" s="1891" t="s">
        <v>359</v>
      </c>
      <c r="H20" s="1887" t="s">
        <v>359</v>
      </c>
      <c r="I20" s="1891" t="s">
        <v>359</v>
      </c>
      <c r="J20" s="1887" t="s">
        <v>359</v>
      </c>
      <c r="K20" s="1891" t="s">
        <v>359</v>
      </c>
      <c r="L20" s="1891" t="s">
        <v>359</v>
      </c>
      <c r="M20" s="1892" t="s">
        <v>359</v>
      </c>
    </row>
    <row r="21" spans="1:13">
      <c r="A21" s="7273"/>
      <c r="B21" s="7274"/>
      <c r="C21" s="2590" t="s">
        <v>2342</v>
      </c>
      <c r="D21" s="1900" t="s">
        <v>359</v>
      </c>
      <c r="E21" s="1891" t="s">
        <v>2343</v>
      </c>
      <c r="F21" s="1900" t="s">
        <v>359</v>
      </c>
      <c r="G21" s="1891" t="s">
        <v>2344</v>
      </c>
      <c r="H21" s="1900" t="s">
        <v>359</v>
      </c>
      <c r="I21" s="1891" t="s">
        <v>2345</v>
      </c>
      <c r="J21" s="1900" t="s">
        <v>359</v>
      </c>
      <c r="K21" s="1891" t="s">
        <v>359</v>
      </c>
      <c r="L21" s="1891" t="s">
        <v>359</v>
      </c>
      <c r="M21" s="1892" t="s">
        <v>359</v>
      </c>
    </row>
    <row r="22" spans="1:13">
      <c r="A22" s="7273"/>
      <c r="B22" s="7274"/>
      <c r="C22" s="2590" t="s">
        <v>2346</v>
      </c>
      <c r="D22" s="1900" t="s">
        <v>359</v>
      </c>
      <c r="E22" s="1891" t="s">
        <v>2347</v>
      </c>
      <c r="F22" s="1900" t="s">
        <v>359</v>
      </c>
      <c r="G22" s="1891" t="s">
        <v>2348</v>
      </c>
      <c r="H22" s="1900" t="s">
        <v>359</v>
      </c>
      <c r="I22" s="1891" t="s">
        <v>359</v>
      </c>
      <c r="J22" s="1891" t="s">
        <v>359</v>
      </c>
      <c r="K22" s="1891" t="s">
        <v>359</v>
      </c>
      <c r="L22" s="1891" t="s">
        <v>359</v>
      </c>
      <c r="M22" s="1892" t="s">
        <v>359</v>
      </c>
    </row>
    <row r="23" spans="1:13">
      <c r="A23" s="7273"/>
      <c r="B23" s="7274"/>
      <c r="C23" s="2590" t="s">
        <v>2349</v>
      </c>
      <c r="D23" s="1900" t="s">
        <v>359</v>
      </c>
      <c r="E23" s="1891" t="s">
        <v>2350</v>
      </c>
      <c r="F23" s="1900"/>
      <c r="G23" s="1891" t="s">
        <v>359</v>
      </c>
      <c r="H23" s="1891" t="s">
        <v>359</v>
      </c>
      <c r="I23" s="1891" t="s">
        <v>359</v>
      </c>
      <c r="J23" s="1891" t="s">
        <v>359</v>
      </c>
      <c r="K23" s="1891" t="s">
        <v>359</v>
      </c>
      <c r="L23" s="1891" t="s">
        <v>359</v>
      </c>
      <c r="M23" s="1892" t="s">
        <v>359</v>
      </c>
    </row>
    <row r="24" spans="1:13" ht="15" customHeight="1">
      <c r="A24" s="7273"/>
      <c r="B24" s="7274"/>
      <c r="C24" s="2590" t="s">
        <v>105</v>
      </c>
      <c r="D24" s="1900" t="s">
        <v>2441</v>
      </c>
      <c r="E24" s="1891" t="s">
        <v>2352</v>
      </c>
      <c r="F24" s="7261" t="s">
        <v>2353</v>
      </c>
      <c r="G24" s="7261"/>
      <c r="H24" s="7261"/>
      <c r="I24" s="7261"/>
      <c r="J24" s="7261"/>
      <c r="K24" s="7261"/>
      <c r="L24" s="7261"/>
      <c r="M24" s="8163"/>
    </row>
    <row r="25" spans="1:13">
      <c r="A25" s="7273"/>
      <c r="B25" s="7275"/>
      <c r="C25" s="1924" t="s">
        <v>359</v>
      </c>
      <c r="D25" s="1887" t="s">
        <v>359</v>
      </c>
      <c r="E25" s="1887" t="s">
        <v>359</v>
      </c>
      <c r="F25" s="1887" t="s">
        <v>359</v>
      </c>
      <c r="G25" s="1887" t="s">
        <v>359</v>
      </c>
      <c r="H25" s="1887" t="s">
        <v>359</v>
      </c>
      <c r="I25" s="1887" t="s">
        <v>359</v>
      </c>
      <c r="J25" s="1887" t="s">
        <v>359</v>
      </c>
      <c r="K25" s="1887" t="s">
        <v>359</v>
      </c>
      <c r="L25" s="1887" t="s">
        <v>359</v>
      </c>
      <c r="M25" s="1896" t="s">
        <v>359</v>
      </c>
    </row>
    <row r="26" spans="1:13">
      <c r="A26" s="7273"/>
      <c r="B26" s="7274" t="s">
        <v>2354</v>
      </c>
      <c r="C26" s="1927" t="s">
        <v>359</v>
      </c>
      <c r="D26" s="1891" t="s">
        <v>359</v>
      </c>
      <c r="E26" s="1891" t="s">
        <v>359</v>
      </c>
      <c r="F26" s="1891" t="s">
        <v>359</v>
      </c>
      <c r="G26" s="1891" t="s">
        <v>359</v>
      </c>
      <c r="H26" s="1891" t="s">
        <v>359</v>
      </c>
      <c r="I26" s="1891" t="s">
        <v>359</v>
      </c>
      <c r="J26" s="1891" t="s">
        <v>359</v>
      </c>
      <c r="K26" s="1891" t="s">
        <v>359</v>
      </c>
      <c r="L26" s="1894" t="s">
        <v>359</v>
      </c>
      <c r="M26" s="1897" t="s">
        <v>359</v>
      </c>
    </row>
    <row r="27" spans="1:13">
      <c r="A27" s="7273"/>
      <c r="B27" s="7274"/>
      <c r="C27" s="1927" t="s">
        <v>2355</v>
      </c>
      <c r="D27" s="1903" t="s">
        <v>359</v>
      </c>
      <c r="E27" s="1891" t="s">
        <v>359</v>
      </c>
      <c r="F27" s="1891" t="s">
        <v>2356</v>
      </c>
      <c r="G27" s="1903" t="s">
        <v>359</v>
      </c>
      <c r="H27" s="1891" t="s">
        <v>359</v>
      </c>
      <c r="I27" s="1891" t="s">
        <v>2357</v>
      </c>
      <c r="J27" s="1903" t="s">
        <v>2441</v>
      </c>
      <c r="K27" s="1891" t="s">
        <v>359</v>
      </c>
      <c r="L27" s="1894" t="s">
        <v>359</v>
      </c>
      <c r="M27" s="1897" t="s">
        <v>359</v>
      </c>
    </row>
    <row r="28" spans="1:13">
      <c r="A28" s="7273"/>
      <c r="B28" s="7274"/>
      <c r="C28" s="1927" t="s">
        <v>2358</v>
      </c>
      <c r="D28" s="1904" t="s">
        <v>359</v>
      </c>
      <c r="E28" s="1894" t="s">
        <v>359</v>
      </c>
      <c r="F28" s="1891" t="s">
        <v>2359</v>
      </c>
      <c r="G28" s="1900" t="s">
        <v>359</v>
      </c>
      <c r="H28" s="1894" t="s">
        <v>359</v>
      </c>
      <c r="I28" s="1894" t="s">
        <v>359</v>
      </c>
      <c r="J28" s="1894" t="s">
        <v>359</v>
      </c>
      <c r="K28" s="1894" t="s">
        <v>359</v>
      </c>
      <c r="L28" s="1894" t="s">
        <v>359</v>
      </c>
      <c r="M28" s="1897" t="s">
        <v>359</v>
      </c>
    </row>
    <row r="29" spans="1:13">
      <c r="A29" s="7273"/>
      <c r="B29" s="7275"/>
      <c r="C29" s="1924" t="s">
        <v>359</v>
      </c>
      <c r="D29" s="1887" t="s">
        <v>359</v>
      </c>
      <c r="E29" s="1887" t="s">
        <v>359</v>
      </c>
      <c r="F29" s="1887" t="s">
        <v>359</v>
      </c>
      <c r="G29" s="1887" t="s">
        <v>359</v>
      </c>
      <c r="H29" s="1887" t="s">
        <v>359</v>
      </c>
      <c r="I29" s="1887" t="s">
        <v>359</v>
      </c>
      <c r="J29" s="1887" t="s">
        <v>359</v>
      </c>
      <c r="K29" s="1887" t="s">
        <v>359</v>
      </c>
      <c r="L29" s="1901" t="s">
        <v>359</v>
      </c>
      <c r="M29" s="1902" t="s">
        <v>359</v>
      </c>
    </row>
    <row r="30" spans="1:13">
      <c r="A30" s="7273"/>
      <c r="B30" s="8164" t="s">
        <v>2360</v>
      </c>
      <c r="C30" s="1927" t="s">
        <v>359</v>
      </c>
      <c r="D30" s="1891" t="s">
        <v>359</v>
      </c>
      <c r="E30" s="1891" t="s">
        <v>359</v>
      </c>
      <c r="F30" s="1891" t="s">
        <v>359</v>
      </c>
      <c r="G30" s="1891" t="s">
        <v>359</v>
      </c>
      <c r="H30" s="1891" t="s">
        <v>359</v>
      </c>
      <c r="I30" s="1891" t="s">
        <v>359</v>
      </c>
      <c r="J30" s="1891" t="s">
        <v>359</v>
      </c>
      <c r="K30" s="1891" t="s">
        <v>359</v>
      </c>
      <c r="L30" s="1891" t="s">
        <v>359</v>
      </c>
      <c r="M30" s="1892" t="s">
        <v>359</v>
      </c>
    </row>
    <row r="31" spans="1:13" ht="15" customHeight="1">
      <c r="A31" s="7273"/>
      <c r="B31" s="8165"/>
      <c r="C31" s="1928" t="s">
        <v>2361</v>
      </c>
      <c r="D31" s="1905" t="s">
        <v>437</v>
      </c>
      <c r="E31" s="1891" t="s">
        <v>359</v>
      </c>
      <c r="F31" s="1894" t="s">
        <v>2362</v>
      </c>
      <c r="G31" s="1903" t="s">
        <v>437</v>
      </c>
      <c r="H31" s="1891" t="s">
        <v>359</v>
      </c>
      <c r="I31" s="1894" t="s">
        <v>2363</v>
      </c>
      <c r="J31" s="8177"/>
      <c r="K31" s="5837"/>
      <c r="L31" s="8178"/>
      <c r="M31" s="1892" t="s">
        <v>359</v>
      </c>
    </row>
    <row r="32" spans="1:13">
      <c r="A32" s="7273"/>
      <c r="B32" s="8166"/>
      <c r="C32" s="1924" t="s">
        <v>359</v>
      </c>
      <c r="D32" s="1887" t="s">
        <v>359</v>
      </c>
      <c r="E32" s="1887" t="s">
        <v>359</v>
      </c>
      <c r="F32" s="1887" t="s">
        <v>359</v>
      </c>
      <c r="G32" s="1887" t="s">
        <v>359</v>
      </c>
      <c r="H32" s="1887" t="s">
        <v>359</v>
      </c>
      <c r="I32" s="1887" t="s">
        <v>359</v>
      </c>
      <c r="J32" s="1887" t="s">
        <v>359</v>
      </c>
      <c r="K32" s="1887" t="s">
        <v>359</v>
      </c>
      <c r="L32" s="1887" t="s">
        <v>359</v>
      </c>
      <c r="M32" s="1896" t="s">
        <v>359</v>
      </c>
    </row>
    <row r="33" spans="1:13">
      <c r="A33" s="7273"/>
      <c r="B33" s="7274" t="s">
        <v>2364</v>
      </c>
      <c r="C33" s="1929" t="s">
        <v>359</v>
      </c>
      <c r="D33" s="1907" t="s">
        <v>359</v>
      </c>
      <c r="E33" s="1907" t="s">
        <v>359</v>
      </c>
      <c r="F33" s="1907" t="s">
        <v>359</v>
      </c>
      <c r="G33" s="1907" t="s">
        <v>359</v>
      </c>
      <c r="H33" s="1907" t="s">
        <v>359</v>
      </c>
      <c r="I33" s="1907" t="s">
        <v>359</v>
      </c>
      <c r="J33" s="1907" t="s">
        <v>359</v>
      </c>
      <c r="K33" s="1907" t="s">
        <v>359</v>
      </c>
      <c r="L33" s="1894" t="s">
        <v>359</v>
      </c>
      <c r="M33" s="1897" t="s">
        <v>359</v>
      </c>
    </row>
    <row r="34" spans="1:13">
      <c r="A34" s="7273"/>
      <c r="B34" s="7274"/>
      <c r="C34" s="1927" t="s">
        <v>2365</v>
      </c>
      <c r="D34" s="3271">
        <v>2025</v>
      </c>
      <c r="E34" s="1907" t="s">
        <v>359</v>
      </c>
      <c r="F34" s="1891" t="s">
        <v>2366</v>
      </c>
      <c r="G34" s="1930">
        <v>2038</v>
      </c>
      <c r="H34" s="1907" t="s">
        <v>359</v>
      </c>
      <c r="I34" s="1894" t="s">
        <v>359</v>
      </c>
      <c r="J34" s="1907" t="s">
        <v>359</v>
      </c>
      <c r="K34" s="1907" t="s">
        <v>359</v>
      </c>
      <c r="L34" s="1894" t="s">
        <v>359</v>
      </c>
      <c r="M34" s="1897" t="s">
        <v>359</v>
      </c>
    </row>
    <row r="35" spans="1:13">
      <c r="A35" s="7273"/>
      <c r="B35" s="7275"/>
      <c r="C35" s="1924" t="s">
        <v>359</v>
      </c>
      <c r="D35" s="1887" t="s">
        <v>359</v>
      </c>
      <c r="E35" s="1910" t="s">
        <v>359</v>
      </c>
      <c r="F35" s="1887" t="s">
        <v>359</v>
      </c>
      <c r="G35" s="1910" t="s">
        <v>359</v>
      </c>
      <c r="H35" s="1910" t="s">
        <v>359</v>
      </c>
      <c r="I35" s="1901" t="s">
        <v>359</v>
      </c>
      <c r="J35" s="1910" t="s">
        <v>359</v>
      </c>
      <c r="K35" s="1910" t="s">
        <v>359</v>
      </c>
      <c r="L35" s="1901" t="s">
        <v>359</v>
      </c>
      <c r="M35" s="1902" t="s">
        <v>359</v>
      </c>
    </row>
    <row r="36" spans="1:13">
      <c r="A36" s="7273"/>
      <c r="B36" s="7274" t="s">
        <v>2367</v>
      </c>
      <c r="C36" s="1927" t="s">
        <v>359</v>
      </c>
      <c r="D36" s="1891" t="s">
        <v>359</v>
      </c>
      <c r="E36" s="1891" t="s">
        <v>359</v>
      </c>
      <c r="F36" s="1891" t="s">
        <v>359</v>
      </c>
      <c r="G36" s="1891" t="s">
        <v>359</v>
      </c>
      <c r="H36" s="1891" t="s">
        <v>359</v>
      </c>
      <c r="I36" s="1891" t="s">
        <v>359</v>
      </c>
      <c r="J36" s="1891" t="s">
        <v>359</v>
      </c>
      <c r="K36" s="1891" t="s">
        <v>359</v>
      </c>
      <c r="L36" s="1891" t="s">
        <v>359</v>
      </c>
      <c r="M36" s="1892" t="s">
        <v>359</v>
      </c>
    </row>
    <row r="37" spans="1:13">
      <c r="A37" s="7273"/>
      <c r="B37" s="7274"/>
      <c r="C37" s="1927" t="s">
        <v>359</v>
      </c>
      <c r="D37" s="3167" t="s">
        <v>2368</v>
      </c>
      <c r="E37" s="3167">
        <v>2023</v>
      </c>
      <c r="F37" s="3167" t="s">
        <v>2369</v>
      </c>
      <c r="G37" s="3167">
        <v>2024</v>
      </c>
      <c r="H37" s="3167" t="s">
        <v>2370</v>
      </c>
      <c r="I37" s="3167">
        <v>2025</v>
      </c>
      <c r="J37" s="3167" t="s">
        <v>2371</v>
      </c>
      <c r="K37" s="3167">
        <v>2026</v>
      </c>
      <c r="L37" s="3167" t="s">
        <v>2372</v>
      </c>
      <c r="M37" s="3168">
        <v>2027</v>
      </c>
    </row>
    <row r="38" spans="1:13">
      <c r="A38" s="7273"/>
      <c r="B38" s="7274"/>
      <c r="C38" s="1927" t="s">
        <v>359</v>
      </c>
      <c r="D38" s="1921"/>
      <c r="E38" s="1911"/>
      <c r="F38" s="1922"/>
      <c r="G38" s="1911" t="s">
        <v>359</v>
      </c>
      <c r="H38" s="1922">
        <v>0.25</v>
      </c>
      <c r="I38" s="1911" t="s">
        <v>359</v>
      </c>
      <c r="J38" s="1922">
        <v>0.5</v>
      </c>
      <c r="K38" s="1911" t="s">
        <v>359</v>
      </c>
      <c r="L38" s="1922">
        <v>0.75</v>
      </c>
      <c r="M38" s="1884" t="s">
        <v>359</v>
      </c>
    </row>
    <row r="39" spans="1:13">
      <c r="A39" s="7273"/>
      <c r="B39" s="7274"/>
      <c r="C39" s="1927" t="s">
        <v>359</v>
      </c>
      <c r="D39" s="3169" t="s">
        <v>2373</v>
      </c>
      <c r="E39" s="3170">
        <v>2028</v>
      </c>
      <c r="F39" s="3169" t="s">
        <v>2374</v>
      </c>
      <c r="G39" s="3170">
        <v>2029</v>
      </c>
      <c r="H39" s="3169" t="s">
        <v>2375</v>
      </c>
      <c r="I39" s="3170">
        <v>2030</v>
      </c>
      <c r="J39" s="3169" t="s">
        <v>2376</v>
      </c>
      <c r="K39" s="3170">
        <v>2031</v>
      </c>
      <c r="L39" s="3169" t="s">
        <v>2377</v>
      </c>
      <c r="M39" s="3171">
        <v>2032</v>
      </c>
    </row>
    <row r="40" spans="1:13">
      <c r="A40" s="7273"/>
      <c r="B40" s="7274"/>
      <c r="C40" s="1927" t="s">
        <v>359</v>
      </c>
      <c r="D40" s="1921">
        <v>0.75</v>
      </c>
      <c r="E40" s="1911" t="s">
        <v>359</v>
      </c>
      <c r="F40" s="1922">
        <v>0.75</v>
      </c>
      <c r="G40" s="1911" t="s">
        <v>359</v>
      </c>
      <c r="H40" s="1922">
        <v>1</v>
      </c>
      <c r="I40" s="1911" t="s">
        <v>359</v>
      </c>
      <c r="J40" s="1922">
        <v>1</v>
      </c>
      <c r="K40" s="1911" t="s">
        <v>359</v>
      </c>
      <c r="L40" s="1922">
        <v>1</v>
      </c>
      <c r="M40" s="1884" t="s">
        <v>359</v>
      </c>
    </row>
    <row r="41" spans="1:13">
      <c r="A41" s="7273"/>
      <c r="B41" s="7274"/>
      <c r="C41" s="1927" t="s">
        <v>359</v>
      </c>
      <c r="D41" s="3169" t="s">
        <v>2378</v>
      </c>
      <c r="E41" s="3170">
        <v>2033</v>
      </c>
      <c r="F41" s="3169" t="s">
        <v>2379</v>
      </c>
      <c r="G41" s="3170">
        <v>2034</v>
      </c>
      <c r="H41" s="3169" t="s">
        <v>2380</v>
      </c>
      <c r="I41" s="3170">
        <v>2035</v>
      </c>
      <c r="J41" s="3169" t="s">
        <v>2381</v>
      </c>
      <c r="K41" s="3170">
        <v>2036</v>
      </c>
      <c r="L41" s="3169" t="s">
        <v>2382</v>
      </c>
      <c r="M41" s="3171">
        <v>2037</v>
      </c>
    </row>
    <row r="42" spans="1:13">
      <c r="A42" s="7273"/>
      <c r="B42" s="7274"/>
      <c r="C42" s="1927" t="s">
        <v>359</v>
      </c>
      <c r="D42" s="3267">
        <v>1</v>
      </c>
      <c r="E42" s="1911" t="s">
        <v>359</v>
      </c>
      <c r="F42" s="1922">
        <v>1</v>
      </c>
      <c r="G42" s="1911" t="s">
        <v>359</v>
      </c>
      <c r="H42" s="1922">
        <v>1</v>
      </c>
      <c r="I42" s="1911" t="s">
        <v>359</v>
      </c>
      <c r="J42" s="1922">
        <v>1</v>
      </c>
      <c r="K42" s="1911" t="s">
        <v>359</v>
      </c>
      <c r="L42" s="1922">
        <v>1</v>
      </c>
      <c r="M42" s="1884" t="s">
        <v>359</v>
      </c>
    </row>
    <row r="43" spans="1:13">
      <c r="A43" s="7273"/>
      <c r="B43" s="7274"/>
      <c r="C43" s="1927" t="s">
        <v>359</v>
      </c>
      <c r="D43" s="3169" t="s">
        <v>2383</v>
      </c>
      <c r="E43" s="3170">
        <v>2038</v>
      </c>
      <c r="F43" s="3169" t="s">
        <v>2384</v>
      </c>
      <c r="G43" s="3172" t="s">
        <v>359</v>
      </c>
      <c r="H43" s="1891" t="s">
        <v>359</v>
      </c>
      <c r="I43" s="1891" t="s">
        <v>359</v>
      </c>
      <c r="J43" s="1891" t="s">
        <v>359</v>
      </c>
      <c r="K43" s="1891" t="s">
        <v>359</v>
      </c>
      <c r="L43" s="1891" t="s">
        <v>359</v>
      </c>
      <c r="M43" s="1892" t="s">
        <v>359</v>
      </c>
    </row>
    <row r="44" spans="1:13" ht="15" customHeight="1">
      <c r="A44" s="7273"/>
      <c r="B44" s="7274"/>
      <c r="C44" s="1927" t="s">
        <v>359</v>
      </c>
      <c r="D44" s="3268">
        <v>1</v>
      </c>
      <c r="E44" s="3269" t="s">
        <v>359</v>
      </c>
      <c r="F44" s="3270">
        <v>1</v>
      </c>
      <c r="G44" s="3269" t="s">
        <v>359</v>
      </c>
      <c r="H44" s="8131" t="s">
        <v>359</v>
      </c>
      <c r="I44" s="8131"/>
      <c r="J44" s="1891" t="s">
        <v>359</v>
      </c>
      <c r="K44" s="1891" t="s">
        <v>359</v>
      </c>
      <c r="L44" s="1891" t="s">
        <v>359</v>
      </c>
      <c r="M44" s="1892" t="s">
        <v>359</v>
      </c>
    </row>
    <row r="45" spans="1:13">
      <c r="A45" s="7273"/>
      <c r="B45" s="7274"/>
      <c r="C45" s="1924" t="s">
        <v>359</v>
      </c>
      <c r="D45" s="1887" t="s">
        <v>359</v>
      </c>
      <c r="E45" s="1887" t="s">
        <v>359</v>
      </c>
      <c r="F45" s="1887" t="s">
        <v>359</v>
      </c>
      <c r="G45" s="1887" t="s">
        <v>359</v>
      </c>
      <c r="H45" s="1887" t="s">
        <v>359</v>
      </c>
      <c r="I45" s="1887" t="s">
        <v>359</v>
      </c>
      <c r="J45" s="1887" t="s">
        <v>359</v>
      </c>
      <c r="K45" s="1887" t="s">
        <v>359</v>
      </c>
      <c r="L45" s="1887" t="s">
        <v>359</v>
      </c>
      <c r="M45" s="1896" t="s">
        <v>359</v>
      </c>
    </row>
    <row r="46" spans="1:13">
      <c r="A46" s="7273"/>
      <c r="B46" s="8171" t="s">
        <v>2385</v>
      </c>
      <c r="C46" s="1927" t="s">
        <v>359</v>
      </c>
      <c r="D46" s="1891" t="s">
        <v>359</v>
      </c>
      <c r="E46" s="1891" t="s">
        <v>359</v>
      </c>
      <c r="F46" s="1891" t="s">
        <v>359</v>
      </c>
      <c r="G46" s="1891" t="s">
        <v>359</v>
      </c>
      <c r="H46" s="1891" t="s">
        <v>359</v>
      </c>
      <c r="I46" s="1891" t="s">
        <v>359</v>
      </c>
      <c r="J46" s="1891" t="s">
        <v>359</v>
      </c>
      <c r="K46" s="1891" t="s">
        <v>359</v>
      </c>
      <c r="L46" s="1894" t="s">
        <v>359</v>
      </c>
      <c r="M46" s="1897" t="s">
        <v>359</v>
      </c>
    </row>
    <row r="47" spans="1:13" ht="15" customHeight="1">
      <c r="A47" s="7273"/>
      <c r="B47" s="7274"/>
      <c r="C47" s="1925" t="s">
        <v>359</v>
      </c>
      <c r="D47" s="1891" t="s">
        <v>93</v>
      </c>
      <c r="E47" s="1887" t="s">
        <v>95</v>
      </c>
      <c r="F47" s="7282" t="s">
        <v>2386</v>
      </c>
      <c r="G47" s="7283" t="s">
        <v>359</v>
      </c>
      <c r="H47" s="7265"/>
      <c r="I47" s="7265"/>
      <c r="J47" s="8172"/>
      <c r="K47" s="1891" t="s">
        <v>2387</v>
      </c>
      <c r="L47" s="7287" t="s">
        <v>359</v>
      </c>
      <c r="M47" s="8175"/>
    </row>
    <row r="48" spans="1:13">
      <c r="A48" s="7273"/>
      <c r="B48" s="7274"/>
      <c r="C48" s="1925" t="s">
        <v>359</v>
      </c>
      <c r="D48" s="1909" t="s">
        <v>359</v>
      </c>
      <c r="E48" s="1890" t="s">
        <v>2441</v>
      </c>
      <c r="F48" s="7282"/>
      <c r="G48" s="8173"/>
      <c r="H48" s="8111"/>
      <c r="I48" s="8111"/>
      <c r="J48" s="8174"/>
      <c r="K48" s="1894" t="s">
        <v>359</v>
      </c>
      <c r="L48" s="7289"/>
      <c r="M48" s="8176"/>
    </row>
    <row r="49" spans="1:13">
      <c r="A49" s="7273"/>
      <c r="B49" s="7275"/>
      <c r="C49" s="1926" t="s">
        <v>359</v>
      </c>
      <c r="D49" s="1901" t="s">
        <v>359</v>
      </c>
      <c r="E49" s="1901" t="s">
        <v>359</v>
      </c>
      <c r="F49" s="1901" t="s">
        <v>359</v>
      </c>
      <c r="G49" s="1901" t="s">
        <v>359</v>
      </c>
      <c r="H49" s="1901" t="s">
        <v>359</v>
      </c>
      <c r="I49" s="1901" t="s">
        <v>359</v>
      </c>
      <c r="J49" s="1901" t="s">
        <v>359</v>
      </c>
      <c r="K49" s="1901" t="s">
        <v>359</v>
      </c>
      <c r="L49" s="1894" t="s">
        <v>359</v>
      </c>
      <c r="M49" s="1897" t="s">
        <v>359</v>
      </c>
    </row>
    <row r="50" spans="1:13" ht="194.25" customHeight="1">
      <c r="A50" s="7273"/>
      <c r="B50" s="2582" t="s">
        <v>2388</v>
      </c>
      <c r="C50" s="5970" t="s">
        <v>3099</v>
      </c>
      <c r="D50" s="5837"/>
      <c r="E50" s="5837"/>
      <c r="F50" s="5837"/>
      <c r="G50" s="5837"/>
      <c r="H50" s="5837"/>
      <c r="I50" s="5837"/>
      <c r="J50" s="5837"/>
      <c r="K50" s="5837"/>
      <c r="L50" s="5837"/>
      <c r="M50" s="5838"/>
    </row>
    <row r="51" spans="1:13" ht="15" customHeight="1">
      <c r="A51" s="7273"/>
      <c r="B51" s="2587" t="s">
        <v>2390</v>
      </c>
      <c r="C51" s="5970" t="s">
        <v>744</v>
      </c>
      <c r="D51" s="5837"/>
      <c r="E51" s="5837"/>
      <c r="F51" s="5837"/>
      <c r="G51" s="5837"/>
      <c r="H51" s="5837"/>
      <c r="I51" s="5837"/>
      <c r="J51" s="5837"/>
      <c r="K51" s="5837"/>
      <c r="L51" s="5837"/>
      <c r="M51" s="5838"/>
    </row>
    <row r="52" spans="1:13" ht="15" customHeight="1">
      <c r="A52" s="7273"/>
      <c r="B52" s="2587" t="s">
        <v>2392</v>
      </c>
      <c r="C52" s="5970">
        <v>45</v>
      </c>
      <c r="D52" s="5837"/>
      <c r="E52" s="5837"/>
      <c r="F52" s="5837"/>
      <c r="G52" s="5837"/>
      <c r="H52" s="5837"/>
      <c r="I52" s="5837"/>
      <c r="J52" s="5837"/>
      <c r="K52" s="5837"/>
      <c r="L52" s="5837"/>
      <c r="M52" s="5838"/>
    </row>
    <row r="53" spans="1:13">
      <c r="A53" s="7273"/>
      <c r="B53" s="2587" t="s">
        <v>2393</v>
      </c>
      <c r="C53" s="1924" t="s">
        <v>437</v>
      </c>
      <c r="D53" s="1887" t="s">
        <v>359</v>
      </c>
      <c r="E53" s="1887" t="s">
        <v>359</v>
      </c>
      <c r="F53" s="1887" t="s">
        <v>359</v>
      </c>
      <c r="G53" s="1887" t="s">
        <v>359</v>
      </c>
      <c r="H53" s="1887" t="s">
        <v>359</v>
      </c>
      <c r="I53" s="1887" t="s">
        <v>359</v>
      </c>
      <c r="J53" s="1887" t="s">
        <v>359</v>
      </c>
      <c r="K53" s="1887" t="s">
        <v>359</v>
      </c>
      <c r="L53" s="1887" t="s">
        <v>359</v>
      </c>
      <c r="M53" s="1896" t="s">
        <v>359</v>
      </c>
    </row>
    <row r="54" spans="1:13" ht="15" customHeight="1">
      <c r="A54" s="7241" t="s">
        <v>2394</v>
      </c>
      <c r="B54" s="2587" t="s">
        <v>2395</v>
      </c>
      <c r="C54" s="5970" t="s">
        <v>791</v>
      </c>
      <c r="D54" s="5837"/>
      <c r="E54" s="5837"/>
      <c r="F54" s="5837"/>
      <c r="G54" s="5837"/>
      <c r="H54" s="5837"/>
      <c r="I54" s="5837"/>
      <c r="J54" s="5837"/>
      <c r="K54" s="5837"/>
      <c r="L54" s="5837"/>
      <c r="M54" s="5838"/>
    </row>
    <row r="55" spans="1:13" ht="15" customHeight="1">
      <c r="A55" s="7242"/>
      <c r="B55" s="2587" t="s">
        <v>2396</v>
      </c>
      <c r="C55" s="5970" t="s">
        <v>2513</v>
      </c>
      <c r="D55" s="5837"/>
      <c r="E55" s="5837"/>
      <c r="F55" s="5837"/>
      <c r="G55" s="5837"/>
      <c r="H55" s="5837"/>
      <c r="I55" s="5837"/>
      <c r="J55" s="5837"/>
      <c r="K55" s="5837"/>
      <c r="L55" s="5837"/>
      <c r="M55" s="5838"/>
    </row>
    <row r="56" spans="1:13" ht="15" customHeight="1">
      <c r="A56" s="7242"/>
      <c r="B56" s="2587" t="s">
        <v>2398</v>
      </c>
      <c r="C56" s="8149" t="s">
        <v>2514</v>
      </c>
      <c r="D56" s="7265"/>
      <c r="E56" s="7265"/>
      <c r="F56" s="7265"/>
      <c r="G56" s="7265"/>
      <c r="H56" s="7265"/>
      <c r="I56" s="7265"/>
      <c r="J56" s="7265"/>
      <c r="K56" s="7265"/>
      <c r="L56" s="7265"/>
      <c r="M56" s="8150"/>
    </row>
    <row r="57" spans="1:13" ht="15" customHeight="1">
      <c r="A57" s="7242"/>
      <c r="B57" s="2587" t="s">
        <v>2399</v>
      </c>
      <c r="C57" s="8151" t="s">
        <v>744</v>
      </c>
      <c r="D57" s="8140"/>
      <c r="E57" s="8140"/>
      <c r="F57" s="8140"/>
      <c r="G57" s="8140"/>
      <c r="H57" s="8140"/>
      <c r="I57" s="8140"/>
      <c r="J57" s="8140"/>
      <c r="K57" s="8140"/>
      <c r="L57" s="8140"/>
      <c r="M57" s="8141"/>
    </row>
    <row r="58" spans="1:13" ht="15" customHeight="1">
      <c r="A58" s="7242"/>
      <c r="B58" s="2587" t="s">
        <v>2400</v>
      </c>
      <c r="C58" s="8152" t="s">
        <v>747</v>
      </c>
      <c r="D58" s="8153"/>
      <c r="E58" s="8153"/>
      <c r="F58" s="8153"/>
      <c r="G58" s="8153"/>
      <c r="H58" s="8153"/>
      <c r="I58" s="8153"/>
      <c r="J58" s="8153"/>
      <c r="K58" s="8153"/>
      <c r="L58" s="8153"/>
      <c r="M58" s="8154"/>
    </row>
    <row r="59" spans="1:13" ht="15.95" customHeight="1" thickBot="1">
      <c r="A59" s="7291"/>
      <c r="B59" s="2587" t="s">
        <v>2401</v>
      </c>
      <c r="C59" s="8155">
        <v>3779595</v>
      </c>
      <c r="D59" s="8111"/>
      <c r="E59" s="8111"/>
      <c r="F59" s="8111"/>
      <c r="G59" s="8111"/>
      <c r="H59" s="8111"/>
      <c r="I59" s="8111"/>
      <c r="J59" s="8111"/>
      <c r="K59" s="8111"/>
      <c r="L59" s="8111"/>
      <c r="M59" s="8156"/>
    </row>
    <row r="60" spans="1:13" ht="15" customHeight="1">
      <c r="A60" s="7241" t="s">
        <v>2402</v>
      </c>
      <c r="B60" s="2588" t="s">
        <v>2403</v>
      </c>
      <c r="C60" s="8170" t="s">
        <v>1132</v>
      </c>
      <c r="D60" s="7267"/>
      <c r="E60" s="7267"/>
      <c r="F60" s="7267"/>
      <c r="G60" s="7267"/>
      <c r="H60" s="7267"/>
      <c r="I60" s="7267"/>
      <c r="J60" s="7267"/>
      <c r="K60" s="7267"/>
      <c r="L60" s="7267"/>
      <c r="M60" s="8120"/>
    </row>
    <row r="61" spans="1:13" ht="15" customHeight="1">
      <c r="A61" s="7242"/>
      <c r="B61" s="2588" t="s">
        <v>2404</v>
      </c>
      <c r="C61" s="5970" t="s">
        <v>2405</v>
      </c>
      <c r="D61" s="5837"/>
      <c r="E61" s="5837"/>
      <c r="F61" s="5837"/>
      <c r="G61" s="5837"/>
      <c r="H61" s="5837"/>
      <c r="I61" s="5837"/>
      <c r="J61" s="5837"/>
      <c r="K61" s="5837"/>
      <c r="L61" s="5837"/>
      <c r="M61" s="5838"/>
    </row>
    <row r="62" spans="1:13" ht="15" customHeight="1" thickBot="1">
      <c r="A62" s="7242"/>
      <c r="B62" s="2588" t="s">
        <v>244</v>
      </c>
      <c r="C62" s="5970" t="s">
        <v>2514</v>
      </c>
      <c r="D62" s="5837"/>
      <c r="E62" s="5837"/>
      <c r="F62" s="5837"/>
      <c r="G62" s="5837"/>
      <c r="H62" s="5837"/>
      <c r="I62" s="5837"/>
      <c r="J62" s="5837"/>
      <c r="K62" s="5837"/>
      <c r="L62" s="5837"/>
      <c r="M62" s="5838"/>
    </row>
    <row r="63" spans="1:13" ht="48" customHeight="1" thickBot="1">
      <c r="A63" s="1914" t="s">
        <v>2406</v>
      </c>
      <c r="B63" s="2589" t="s">
        <v>359</v>
      </c>
      <c r="C63" s="8146" t="s">
        <v>3100</v>
      </c>
      <c r="D63" s="8147"/>
      <c r="E63" s="8147"/>
      <c r="F63" s="8147"/>
      <c r="G63" s="8147"/>
      <c r="H63" s="8147"/>
      <c r="I63" s="8147"/>
      <c r="J63" s="8147"/>
      <c r="K63" s="8147"/>
      <c r="L63" s="8147"/>
      <c r="M63" s="8148"/>
    </row>
  </sheetData>
  <mergeCells count="56">
    <mergeCell ref="I4:M4"/>
    <mergeCell ref="A60:A62"/>
    <mergeCell ref="C60:M60"/>
    <mergeCell ref="C61:M61"/>
    <mergeCell ref="C62:M62"/>
    <mergeCell ref="C51:M51"/>
    <mergeCell ref="B33:B35"/>
    <mergeCell ref="B36:B45"/>
    <mergeCell ref="H44:I44"/>
    <mergeCell ref="B46:B49"/>
    <mergeCell ref="F47:F48"/>
    <mergeCell ref="G47:J48"/>
    <mergeCell ref="L47:M48"/>
    <mergeCell ref="C50:M50"/>
    <mergeCell ref="C13:M13"/>
    <mergeCell ref="J31:L31"/>
    <mergeCell ref="C63:M63"/>
    <mergeCell ref="C52:M52"/>
    <mergeCell ref="A54:A59"/>
    <mergeCell ref="C54:M54"/>
    <mergeCell ref="C55:M55"/>
    <mergeCell ref="C56:M56"/>
    <mergeCell ref="C57:M57"/>
    <mergeCell ref="C58:M58"/>
    <mergeCell ref="C59:M59"/>
    <mergeCell ref="A17:A53"/>
    <mergeCell ref="C17:M17"/>
    <mergeCell ref="C18:M18"/>
    <mergeCell ref="B19:B25"/>
    <mergeCell ref="F24:M24"/>
    <mergeCell ref="B26:B29"/>
    <mergeCell ref="B30:B32"/>
    <mergeCell ref="C15:M15"/>
    <mergeCell ref="C16:D16"/>
    <mergeCell ref="L10:M10"/>
    <mergeCell ref="F16:M16"/>
    <mergeCell ref="C14:M14"/>
    <mergeCell ref="C10:D10"/>
    <mergeCell ref="F10:G10"/>
    <mergeCell ref="I10:J10"/>
    <mergeCell ref="C9:D9"/>
    <mergeCell ref="F12:G12"/>
    <mergeCell ref="I12:J12"/>
    <mergeCell ref="B1:M1"/>
    <mergeCell ref="A2:A16"/>
    <mergeCell ref="C2:M2"/>
    <mergeCell ref="C3:M3"/>
    <mergeCell ref="F4:G4"/>
    <mergeCell ref="C5:M5"/>
    <mergeCell ref="D6:M6"/>
    <mergeCell ref="C7:D7"/>
    <mergeCell ref="I7:M7"/>
    <mergeCell ref="B8:B12"/>
    <mergeCell ref="F9:G9"/>
    <mergeCell ref="I9:J9"/>
    <mergeCell ref="L9:M9"/>
  </mergeCells>
  <hyperlinks>
    <hyperlink ref="C58" r:id="rId1"/>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2" workbookViewId="0">
      <selection activeCell="C15" sqref="C15:M15"/>
    </sheetView>
  </sheetViews>
  <sheetFormatPr baseColWidth="10" defaultColWidth="8.85546875" defaultRowHeight="15"/>
  <cols>
    <col min="1" max="1" width="29" customWidth="1"/>
    <col min="2" max="2" width="29.7109375" customWidth="1"/>
    <col min="3" max="13" width="11.42578125" customWidth="1"/>
  </cols>
  <sheetData>
    <row r="1" spans="1:13" ht="20.25" customHeight="1" thickBot="1">
      <c r="A1" s="1386" t="s">
        <v>359</v>
      </c>
      <c r="B1" s="6358" t="s">
        <v>3101</v>
      </c>
      <c r="C1" s="6358"/>
      <c r="D1" s="6358"/>
      <c r="E1" s="6358"/>
      <c r="F1" s="6358"/>
      <c r="G1" s="6358"/>
      <c r="H1" s="6358"/>
      <c r="I1" s="6358"/>
      <c r="J1" s="6358"/>
      <c r="K1" s="6358"/>
      <c r="L1" s="6358"/>
      <c r="M1" s="7059"/>
    </row>
    <row r="2" spans="1:13" ht="54" customHeight="1">
      <c r="A2" s="8179" t="s">
        <v>2329</v>
      </c>
      <c r="B2" s="2451" t="s">
        <v>2330</v>
      </c>
      <c r="C2" s="5695" t="s">
        <v>1641</v>
      </c>
      <c r="D2" s="5695"/>
      <c r="E2" s="5695"/>
      <c r="F2" s="5695"/>
      <c r="G2" s="5695"/>
      <c r="H2" s="5695"/>
      <c r="I2" s="5695"/>
      <c r="J2" s="5695"/>
      <c r="K2" s="5695"/>
      <c r="L2" s="5695"/>
      <c r="M2" s="5696"/>
    </row>
    <row r="3" spans="1:13" ht="122.25" customHeight="1">
      <c r="A3" s="6452"/>
      <c r="B3" s="2452" t="s">
        <v>2643</v>
      </c>
      <c r="C3" s="5697" t="s">
        <v>3102</v>
      </c>
      <c r="D3" s="5697"/>
      <c r="E3" s="5697"/>
      <c r="F3" s="5697"/>
      <c r="G3" s="5697"/>
      <c r="H3" s="5697"/>
      <c r="I3" s="5697"/>
      <c r="J3" s="5697"/>
      <c r="K3" s="5697"/>
      <c r="L3" s="5697"/>
      <c r="M3" s="5698"/>
    </row>
    <row r="4" spans="1:13" ht="33" customHeight="1">
      <c r="A4" s="6452"/>
      <c r="B4" s="2453" t="s">
        <v>240</v>
      </c>
      <c r="C4" s="1415" t="s">
        <v>95</v>
      </c>
      <c r="D4" s="1482" t="s">
        <v>359</v>
      </c>
      <c r="E4" s="1655" t="s">
        <v>359</v>
      </c>
      <c r="F4" s="5699" t="s">
        <v>241</v>
      </c>
      <c r="G4" s="5700"/>
      <c r="H4" s="1483" t="s">
        <v>3103</v>
      </c>
      <c r="I4" s="1415" t="s">
        <v>359</v>
      </c>
      <c r="J4" s="1415" t="s">
        <v>359</v>
      </c>
      <c r="K4" s="1415" t="s">
        <v>359</v>
      </c>
      <c r="L4" s="1415" t="s">
        <v>359</v>
      </c>
      <c r="M4" s="1656" t="s">
        <v>359</v>
      </c>
    </row>
    <row r="5" spans="1:13" ht="48" customHeight="1">
      <c r="A5" s="6452"/>
      <c r="B5" s="2453" t="s">
        <v>2333</v>
      </c>
      <c r="C5" s="8131"/>
      <c r="D5" s="8131"/>
      <c r="E5" s="8131"/>
      <c r="F5" s="8131"/>
      <c r="G5" s="8131"/>
      <c r="H5" s="8131"/>
      <c r="I5" s="8131"/>
      <c r="J5" s="8131"/>
      <c r="K5" s="8131"/>
      <c r="L5" s="8131"/>
      <c r="M5" s="8180"/>
    </row>
    <row r="6" spans="1:13" ht="15.75">
      <c r="A6" s="6452"/>
      <c r="B6" s="2453" t="s">
        <v>2334</v>
      </c>
      <c r="C6" s="1403"/>
      <c r="D6" s="5680"/>
      <c r="E6" s="5680"/>
      <c r="F6" s="5680"/>
      <c r="G6" s="5680"/>
      <c r="H6" s="5680"/>
      <c r="I6" s="5680"/>
      <c r="J6" s="5680"/>
      <c r="K6" s="5680"/>
      <c r="L6" s="5680"/>
      <c r="M6" s="5681"/>
    </row>
    <row r="7" spans="1:13" ht="15.75">
      <c r="A7" s="6452"/>
      <c r="B7" s="2453" t="s">
        <v>2335</v>
      </c>
      <c r="C7" s="5702" t="s">
        <v>13</v>
      </c>
      <c r="D7" s="5702"/>
      <c r="E7" s="1409" t="s">
        <v>359</v>
      </c>
      <c r="F7" s="1409" t="s">
        <v>359</v>
      </c>
      <c r="G7" s="1484" t="s">
        <v>359</v>
      </c>
      <c r="H7" s="2406" t="s">
        <v>244</v>
      </c>
      <c r="I7" s="5702" t="s">
        <v>21</v>
      </c>
      <c r="J7" s="5702"/>
      <c r="K7" s="5702"/>
      <c r="L7" s="5702"/>
      <c r="M7" s="5703"/>
    </row>
    <row r="8" spans="1:13" ht="15.75">
      <c r="A8" s="6452"/>
      <c r="B8" s="7709" t="s">
        <v>2336</v>
      </c>
      <c r="C8" s="1409" t="s">
        <v>359</v>
      </c>
      <c r="D8" s="1409" t="s">
        <v>359</v>
      </c>
      <c r="E8" s="1410" t="s">
        <v>359</v>
      </c>
      <c r="F8" s="1410" t="s">
        <v>359</v>
      </c>
      <c r="G8" s="1410" t="s">
        <v>359</v>
      </c>
      <c r="H8" s="1410" t="s">
        <v>359</v>
      </c>
      <c r="I8" s="1409" t="s">
        <v>359</v>
      </c>
      <c r="J8" s="1409" t="s">
        <v>359</v>
      </c>
      <c r="K8" s="1409" t="s">
        <v>359</v>
      </c>
      <c r="L8" s="1409" t="s">
        <v>359</v>
      </c>
      <c r="M8" s="1657" t="s">
        <v>359</v>
      </c>
    </row>
    <row r="9" spans="1:13" ht="30" customHeight="1">
      <c r="A9" s="6452"/>
      <c r="B9" s="7709"/>
      <c r="C9" s="6202"/>
      <c r="D9" s="6202"/>
      <c r="E9" s="1409" t="s">
        <v>359</v>
      </c>
      <c r="F9" s="4529"/>
      <c r="G9" s="4529"/>
      <c r="H9" s="1409" t="s">
        <v>359</v>
      </c>
      <c r="I9" s="5708" t="s">
        <v>359</v>
      </c>
      <c r="J9" s="5708"/>
      <c r="K9" s="1409" t="s">
        <v>359</v>
      </c>
      <c r="L9" s="5708" t="s">
        <v>359</v>
      </c>
      <c r="M9" s="5974"/>
    </row>
    <row r="10" spans="1:13" ht="15.75">
      <c r="A10" s="6452"/>
      <c r="B10" s="7733"/>
      <c r="C10" s="5708" t="s">
        <v>2337</v>
      </c>
      <c r="D10" s="5708"/>
      <c r="E10" s="1412" t="s">
        <v>359</v>
      </c>
      <c r="F10" s="5708" t="s">
        <v>2337</v>
      </c>
      <c r="G10" s="5708"/>
      <c r="H10" s="1412" t="s">
        <v>359</v>
      </c>
      <c r="I10" s="5708" t="s">
        <v>2337</v>
      </c>
      <c r="J10" s="5708"/>
      <c r="K10" s="1412" t="s">
        <v>359</v>
      </c>
      <c r="L10" s="5702" t="s">
        <v>244</v>
      </c>
      <c r="M10" s="5703"/>
    </row>
    <row r="11" spans="1:13" ht="80.25" customHeight="1">
      <c r="A11" s="6452"/>
      <c r="B11" s="2453" t="s">
        <v>2338</v>
      </c>
      <c r="C11" s="5680" t="s">
        <v>3104</v>
      </c>
      <c r="D11" s="5680"/>
      <c r="E11" s="5680"/>
      <c r="F11" s="5680"/>
      <c r="G11" s="5680"/>
      <c r="H11" s="5680"/>
      <c r="I11" s="5680"/>
      <c r="J11" s="5680"/>
      <c r="K11" s="5680"/>
      <c r="L11" s="5680"/>
      <c r="M11" s="5681"/>
    </row>
    <row r="12" spans="1:13" ht="111.75" customHeight="1">
      <c r="A12" s="6452"/>
      <c r="B12" s="2453" t="s">
        <v>2689</v>
      </c>
      <c r="C12" s="5680" t="s">
        <v>3105</v>
      </c>
      <c r="D12" s="5680"/>
      <c r="E12" s="5680"/>
      <c r="F12" s="5680"/>
      <c r="G12" s="5680"/>
      <c r="H12" s="5680"/>
      <c r="I12" s="5680"/>
      <c r="J12" s="5680"/>
      <c r="K12" s="5680"/>
      <c r="L12" s="5680"/>
      <c r="M12" s="5681"/>
    </row>
    <row r="13" spans="1:13" ht="57.75" customHeight="1">
      <c r="A13" s="6452"/>
      <c r="B13" s="2453" t="s">
        <v>2649</v>
      </c>
      <c r="C13" s="8090" t="s">
        <v>3079</v>
      </c>
      <c r="D13" s="7950"/>
      <c r="E13" s="7950"/>
      <c r="F13" s="7950"/>
      <c r="G13" s="7950"/>
      <c r="H13" s="7950"/>
      <c r="I13" s="7950"/>
      <c r="J13" s="7950"/>
      <c r="K13" s="7950"/>
      <c r="L13" s="7950"/>
      <c r="M13" s="8091"/>
    </row>
    <row r="14" spans="1:13" ht="64.5" customHeight="1">
      <c r="A14" s="6452"/>
      <c r="B14" s="2454" t="s">
        <v>2651</v>
      </c>
      <c r="C14" s="6556" t="s">
        <v>86</v>
      </c>
      <c r="D14" s="7780"/>
      <c r="E14" s="1628" t="s">
        <v>108</v>
      </c>
      <c r="F14" s="6555" t="s">
        <v>1626</v>
      </c>
      <c r="G14" s="7602"/>
      <c r="H14" s="7602"/>
      <c r="I14" s="7602"/>
      <c r="J14" s="7602"/>
      <c r="K14" s="7602"/>
      <c r="L14" s="7602"/>
      <c r="M14" s="7603"/>
    </row>
    <row r="15" spans="1:13" ht="16.5">
      <c r="A15" s="8208" t="s">
        <v>2340</v>
      </c>
      <c r="B15" s="2591" t="s">
        <v>230</v>
      </c>
      <c r="C15" s="6401" t="s">
        <v>1</v>
      </c>
      <c r="D15" s="6401"/>
      <c r="E15" s="6401"/>
      <c r="F15" s="6401"/>
      <c r="G15" s="6401"/>
      <c r="H15" s="6401"/>
      <c r="I15" s="6401"/>
      <c r="J15" s="6401"/>
      <c r="K15" s="6401"/>
      <c r="L15" s="6401"/>
      <c r="M15" s="6431"/>
    </row>
    <row r="16" spans="1:13" ht="57" customHeight="1">
      <c r="A16" s="8209"/>
      <c r="B16" s="2591" t="s">
        <v>2652</v>
      </c>
      <c r="C16" s="6401" t="s">
        <v>3106</v>
      </c>
      <c r="D16" s="6401"/>
      <c r="E16" s="6401"/>
      <c r="F16" s="6401"/>
      <c r="G16" s="6401"/>
      <c r="H16" s="6401"/>
      <c r="I16" s="6401"/>
      <c r="J16" s="6401"/>
      <c r="K16" s="6401"/>
      <c r="L16" s="6401"/>
      <c r="M16" s="6431"/>
    </row>
    <row r="17" spans="1:13" ht="16.5">
      <c r="A17" s="8209"/>
      <c r="B17" s="8182" t="s">
        <v>2341</v>
      </c>
      <c r="C17" s="2594" t="s">
        <v>359</v>
      </c>
      <c r="D17" s="2595" t="s">
        <v>359</v>
      </c>
      <c r="E17" s="2595" t="s">
        <v>359</v>
      </c>
      <c r="F17" s="2595" t="s">
        <v>359</v>
      </c>
      <c r="G17" s="2595" t="s">
        <v>359</v>
      </c>
      <c r="H17" s="2595" t="s">
        <v>359</v>
      </c>
      <c r="I17" s="2595" t="s">
        <v>359</v>
      </c>
      <c r="J17" s="2595" t="s">
        <v>359</v>
      </c>
      <c r="K17" s="2595" t="s">
        <v>359</v>
      </c>
      <c r="L17" s="2595" t="s">
        <v>359</v>
      </c>
      <c r="M17" s="2596" t="s">
        <v>359</v>
      </c>
    </row>
    <row r="18" spans="1:13" ht="16.5">
      <c r="A18" s="8209"/>
      <c r="B18" s="8182"/>
      <c r="C18" s="2594" t="s">
        <v>359</v>
      </c>
      <c r="D18" s="1451" t="s">
        <v>359</v>
      </c>
      <c r="E18" s="2595" t="s">
        <v>359</v>
      </c>
      <c r="F18" s="1451" t="s">
        <v>359</v>
      </c>
      <c r="G18" s="2595" t="s">
        <v>359</v>
      </c>
      <c r="H18" s="1451" t="s">
        <v>359</v>
      </c>
      <c r="I18" s="2595" t="s">
        <v>359</v>
      </c>
      <c r="J18" s="1451" t="s">
        <v>359</v>
      </c>
      <c r="K18" s="2595" t="s">
        <v>359</v>
      </c>
      <c r="L18" s="2595" t="s">
        <v>359</v>
      </c>
      <c r="M18" s="2596" t="s">
        <v>359</v>
      </c>
    </row>
    <row r="19" spans="1:13" ht="16.5">
      <c r="A19" s="8209"/>
      <c r="B19" s="8182"/>
      <c r="C19" s="2595" t="s">
        <v>2342</v>
      </c>
      <c r="D19" s="1453" t="s">
        <v>359</v>
      </c>
      <c r="E19" s="2595" t="s">
        <v>2343</v>
      </c>
      <c r="F19" s="1453" t="s">
        <v>359</v>
      </c>
      <c r="G19" s="2595" t="s">
        <v>2344</v>
      </c>
      <c r="H19" s="1453" t="s">
        <v>359</v>
      </c>
      <c r="I19" s="2595" t="s">
        <v>2345</v>
      </c>
      <c r="J19" s="1453" t="s">
        <v>359</v>
      </c>
      <c r="K19" s="2595" t="s">
        <v>359</v>
      </c>
      <c r="L19" s="2595" t="s">
        <v>359</v>
      </c>
      <c r="M19" s="2596" t="s">
        <v>359</v>
      </c>
    </row>
    <row r="20" spans="1:13" ht="16.5">
      <c r="A20" s="8209"/>
      <c r="B20" s="8182"/>
      <c r="C20" s="2595" t="s">
        <v>2346</v>
      </c>
      <c r="D20" s="1453" t="s">
        <v>359</v>
      </c>
      <c r="E20" s="2595" t="s">
        <v>2347</v>
      </c>
      <c r="F20" s="1453" t="s">
        <v>359</v>
      </c>
      <c r="G20" s="2595" t="s">
        <v>2348</v>
      </c>
      <c r="H20" s="1453" t="s">
        <v>359</v>
      </c>
      <c r="I20" s="2595" t="s">
        <v>359</v>
      </c>
      <c r="J20" s="2595" t="s">
        <v>359</v>
      </c>
      <c r="K20" s="2595" t="s">
        <v>359</v>
      </c>
      <c r="L20" s="2595" t="s">
        <v>359</v>
      </c>
      <c r="M20" s="2596" t="s">
        <v>359</v>
      </c>
    </row>
    <row r="21" spans="1:13" ht="16.5">
      <c r="A21" s="8209"/>
      <c r="B21" s="8182"/>
      <c r="C21" s="2595" t="s">
        <v>2349</v>
      </c>
      <c r="D21" s="1453" t="s">
        <v>359</v>
      </c>
      <c r="E21" s="2595" t="s">
        <v>2350</v>
      </c>
      <c r="F21" s="1453" t="s">
        <v>359</v>
      </c>
      <c r="G21" s="2595" t="s">
        <v>359</v>
      </c>
      <c r="H21" s="2595" t="s">
        <v>359</v>
      </c>
      <c r="I21" s="2595" t="s">
        <v>359</v>
      </c>
      <c r="J21" s="2595" t="s">
        <v>359</v>
      </c>
      <c r="K21" s="2595" t="s">
        <v>359</v>
      </c>
      <c r="L21" s="2595" t="s">
        <v>359</v>
      </c>
      <c r="M21" s="2596" t="s">
        <v>359</v>
      </c>
    </row>
    <row r="22" spans="1:13" ht="16.5">
      <c r="A22" s="8209"/>
      <c r="B22" s="8182"/>
      <c r="C22" s="2595" t="s">
        <v>105</v>
      </c>
      <c r="D22" s="1453" t="s">
        <v>2441</v>
      </c>
      <c r="E22" s="2595" t="s">
        <v>2352</v>
      </c>
      <c r="F22" s="8204" t="s">
        <v>2353</v>
      </c>
      <c r="G22" s="8204"/>
      <c r="H22" s="8204"/>
      <c r="I22" s="8204"/>
      <c r="J22" s="8204"/>
      <c r="K22" s="8204"/>
      <c r="L22" s="8204"/>
      <c r="M22" s="8205"/>
    </row>
    <row r="23" spans="1:13" ht="16.5">
      <c r="A23" s="8209"/>
      <c r="B23" s="8183"/>
      <c r="C23" s="1451" t="s">
        <v>359</v>
      </c>
      <c r="D23" s="1451" t="s">
        <v>359</v>
      </c>
      <c r="E23" s="1451" t="s">
        <v>359</v>
      </c>
      <c r="F23" s="1451" t="s">
        <v>359</v>
      </c>
      <c r="G23" s="1451" t="s">
        <v>359</v>
      </c>
      <c r="H23" s="1451" t="s">
        <v>359</v>
      </c>
      <c r="I23" s="1451" t="s">
        <v>359</v>
      </c>
      <c r="J23" s="1451" t="s">
        <v>359</v>
      </c>
      <c r="K23" s="1451" t="s">
        <v>359</v>
      </c>
      <c r="L23" s="1451" t="s">
        <v>359</v>
      </c>
      <c r="M23" s="2597" t="s">
        <v>359</v>
      </c>
    </row>
    <row r="24" spans="1:13" ht="16.5">
      <c r="A24" s="8209"/>
      <c r="B24" s="8182" t="s">
        <v>2354</v>
      </c>
      <c r="C24" s="2595" t="s">
        <v>359</v>
      </c>
      <c r="D24" s="2595" t="s">
        <v>359</v>
      </c>
      <c r="E24" s="2595" t="s">
        <v>359</v>
      </c>
      <c r="F24" s="2595" t="s">
        <v>359</v>
      </c>
      <c r="G24" s="2595" t="s">
        <v>359</v>
      </c>
      <c r="H24" s="2595" t="s">
        <v>359</v>
      </c>
      <c r="I24" s="2595" t="s">
        <v>359</v>
      </c>
      <c r="J24" s="2595" t="s">
        <v>359</v>
      </c>
      <c r="K24" s="2595" t="s">
        <v>359</v>
      </c>
      <c r="L24" s="2594" t="s">
        <v>359</v>
      </c>
      <c r="M24" s="2598" t="s">
        <v>359</v>
      </c>
    </row>
    <row r="25" spans="1:13" ht="16.5">
      <c r="A25" s="8209"/>
      <c r="B25" s="8182"/>
      <c r="C25" s="2595" t="s">
        <v>2355</v>
      </c>
      <c r="D25" s="1454" t="s">
        <v>359</v>
      </c>
      <c r="E25" s="2595" t="s">
        <v>359</v>
      </c>
      <c r="F25" s="2595" t="s">
        <v>2356</v>
      </c>
      <c r="G25" s="1454" t="s">
        <v>359</v>
      </c>
      <c r="H25" s="2595" t="s">
        <v>359</v>
      </c>
      <c r="I25" s="2595" t="s">
        <v>2357</v>
      </c>
      <c r="J25" s="1454" t="s">
        <v>2441</v>
      </c>
      <c r="K25" s="2595" t="s">
        <v>359</v>
      </c>
      <c r="L25" s="2594" t="s">
        <v>359</v>
      </c>
      <c r="M25" s="2598" t="s">
        <v>359</v>
      </c>
    </row>
    <row r="26" spans="1:13" ht="16.5">
      <c r="A26" s="8209"/>
      <c r="B26" s="8182"/>
      <c r="C26" s="2595" t="s">
        <v>2358</v>
      </c>
      <c r="D26" s="1455" t="s">
        <v>359</v>
      </c>
      <c r="E26" s="2594" t="s">
        <v>359</v>
      </c>
      <c r="F26" s="2595" t="s">
        <v>2359</v>
      </c>
      <c r="G26" s="1453" t="s">
        <v>359</v>
      </c>
      <c r="H26" s="2594" t="s">
        <v>359</v>
      </c>
      <c r="I26" s="2594" t="s">
        <v>359</v>
      </c>
      <c r="J26" s="2594" t="s">
        <v>359</v>
      </c>
      <c r="K26" s="2594" t="s">
        <v>359</v>
      </c>
      <c r="L26" s="2594" t="s">
        <v>359</v>
      </c>
      <c r="M26" s="2598" t="s">
        <v>359</v>
      </c>
    </row>
    <row r="27" spans="1:13" ht="16.5">
      <c r="A27" s="8209"/>
      <c r="B27" s="8183"/>
      <c r="C27" s="1451" t="s">
        <v>359</v>
      </c>
      <c r="D27" s="1451" t="s">
        <v>359</v>
      </c>
      <c r="E27" s="1451" t="s">
        <v>359</v>
      </c>
      <c r="F27" s="1451" t="s">
        <v>359</v>
      </c>
      <c r="G27" s="1451" t="s">
        <v>359</v>
      </c>
      <c r="H27" s="1451" t="s">
        <v>359</v>
      </c>
      <c r="I27" s="1451" t="s">
        <v>359</v>
      </c>
      <c r="J27" s="1451" t="s">
        <v>359</v>
      </c>
      <c r="K27" s="1451" t="s">
        <v>359</v>
      </c>
      <c r="L27" s="1452" t="s">
        <v>359</v>
      </c>
      <c r="M27" s="2226" t="s">
        <v>359</v>
      </c>
    </row>
    <row r="28" spans="1:13" ht="16.5">
      <c r="A28" s="8209"/>
      <c r="B28" s="8201" t="s">
        <v>2360</v>
      </c>
      <c r="C28" s="2595" t="s">
        <v>359</v>
      </c>
      <c r="D28" s="2595" t="s">
        <v>359</v>
      </c>
      <c r="E28" s="2595" t="s">
        <v>359</v>
      </c>
      <c r="F28" s="2595" t="s">
        <v>359</v>
      </c>
      <c r="G28" s="2595" t="s">
        <v>359</v>
      </c>
      <c r="H28" s="2595" t="s">
        <v>359</v>
      </c>
      <c r="I28" s="2595" t="s">
        <v>359</v>
      </c>
      <c r="J28" s="2595" t="s">
        <v>359</v>
      </c>
      <c r="K28" s="2595" t="s">
        <v>359</v>
      </c>
      <c r="L28" s="2595" t="s">
        <v>359</v>
      </c>
      <c r="M28" s="2596" t="s">
        <v>359</v>
      </c>
    </row>
    <row r="29" spans="1:13" ht="16.5">
      <c r="A29" s="8209"/>
      <c r="B29" s="8202"/>
      <c r="C29" s="1493" t="s">
        <v>2361</v>
      </c>
      <c r="D29" s="1659" t="s">
        <v>437</v>
      </c>
      <c r="E29" s="2595" t="s">
        <v>359</v>
      </c>
      <c r="F29" s="2594" t="s">
        <v>2362</v>
      </c>
      <c r="G29" s="1454" t="s">
        <v>437</v>
      </c>
      <c r="H29" s="2595" t="s">
        <v>359</v>
      </c>
      <c r="I29" s="2594" t="s">
        <v>2363</v>
      </c>
      <c r="J29" s="8197"/>
      <c r="K29" s="6401"/>
      <c r="L29" s="8185"/>
      <c r="M29" s="2596" t="s">
        <v>359</v>
      </c>
    </row>
    <row r="30" spans="1:13" ht="16.5">
      <c r="A30" s="8209"/>
      <c r="B30" s="8203"/>
      <c r="C30" s="1451" t="s">
        <v>359</v>
      </c>
      <c r="D30" s="1451" t="s">
        <v>359</v>
      </c>
      <c r="E30" s="1451" t="s">
        <v>359</v>
      </c>
      <c r="F30" s="1451" t="s">
        <v>359</v>
      </c>
      <c r="G30" s="1451" t="s">
        <v>359</v>
      </c>
      <c r="H30" s="1451" t="s">
        <v>359</v>
      </c>
      <c r="I30" s="1451" t="s">
        <v>359</v>
      </c>
      <c r="J30" s="1451" t="s">
        <v>359</v>
      </c>
      <c r="K30" s="1451" t="s">
        <v>359</v>
      </c>
      <c r="L30" s="1451" t="s">
        <v>359</v>
      </c>
      <c r="M30" s="2597" t="s">
        <v>359</v>
      </c>
    </row>
    <row r="31" spans="1:13" ht="16.5">
      <c r="A31" s="8209"/>
      <c r="B31" s="8182" t="s">
        <v>2364</v>
      </c>
      <c r="C31" s="2599" t="s">
        <v>359</v>
      </c>
      <c r="D31" s="2599" t="s">
        <v>359</v>
      </c>
      <c r="E31" s="2599" t="s">
        <v>359</v>
      </c>
      <c r="F31" s="2599" t="s">
        <v>359</v>
      </c>
      <c r="G31" s="2599" t="s">
        <v>359</v>
      </c>
      <c r="H31" s="2599" t="s">
        <v>359</v>
      </c>
      <c r="I31" s="2599" t="s">
        <v>359</v>
      </c>
      <c r="J31" s="2599" t="s">
        <v>359</v>
      </c>
      <c r="K31" s="2599" t="s">
        <v>359</v>
      </c>
      <c r="L31" s="2594" t="s">
        <v>359</v>
      </c>
      <c r="M31" s="2598" t="s">
        <v>359</v>
      </c>
    </row>
    <row r="32" spans="1:13" ht="16.5">
      <c r="A32" s="8209"/>
      <c r="B32" s="8182"/>
      <c r="C32" s="2595" t="s">
        <v>2365</v>
      </c>
      <c r="D32" s="1457">
        <v>2023</v>
      </c>
      <c r="E32" s="2599" t="s">
        <v>359</v>
      </c>
      <c r="F32" s="2595" t="s">
        <v>2366</v>
      </c>
      <c r="G32" s="1458">
        <v>2038</v>
      </c>
      <c r="H32" s="2599" t="s">
        <v>359</v>
      </c>
      <c r="I32" s="2594" t="s">
        <v>359</v>
      </c>
      <c r="J32" s="2599" t="s">
        <v>359</v>
      </c>
      <c r="K32" s="2599" t="s">
        <v>359</v>
      </c>
      <c r="L32" s="2594" t="s">
        <v>359</v>
      </c>
      <c r="M32" s="2598" t="s">
        <v>359</v>
      </c>
    </row>
    <row r="33" spans="1:13" ht="16.5">
      <c r="A33" s="8209"/>
      <c r="B33" s="8183"/>
      <c r="C33" s="1451" t="s">
        <v>359</v>
      </c>
      <c r="D33" s="1451" t="s">
        <v>359</v>
      </c>
      <c r="E33" s="1660" t="s">
        <v>359</v>
      </c>
      <c r="F33" s="1451" t="s">
        <v>359</v>
      </c>
      <c r="G33" s="1660" t="s">
        <v>359</v>
      </c>
      <c r="H33" s="1660" t="s">
        <v>359</v>
      </c>
      <c r="I33" s="1452" t="s">
        <v>359</v>
      </c>
      <c r="J33" s="1660" t="s">
        <v>359</v>
      </c>
      <c r="K33" s="1660" t="s">
        <v>359</v>
      </c>
      <c r="L33" s="1452" t="s">
        <v>359</v>
      </c>
      <c r="M33" s="2226" t="s">
        <v>359</v>
      </c>
    </row>
    <row r="34" spans="1:13" ht="16.5">
      <c r="A34" s="8209"/>
      <c r="B34" s="8182" t="s">
        <v>2367</v>
      </c>
      <c r="C34" s="2595" t="s">
        <v>359</v>
      </c>
      <c r="D34" s="2595" t="s">
        <v>359</v>
      </c>
      <c r="E34" s="2595" t="s">
        <v>359</v>
      </c>
      <c r="F34" s="2595" t="s">
        <v>359</v>
      </c>
      <c r="G34" s="2595" t="s">
        <v>359</v>
      </c>
      <c r="H34" s="2595" t="s">
        <v>359</v>
      </c>
      <c r="I34" s="2595" t="s">
        <v>359</v>
      </c>
      <c r="J34" s="2595" t="s">
        <v>359</v>
      </c>
      <c r="K34" s="2595" t="s">
        <v>359</v>
      </c>
      <c r="L34" s="2595" t="s">
        <v>359</v>
      </c>
      <c r="M34" s="2596" t="s">
        <v>359</v>
      </c>
    </row>
    <row r="35" spans="1:13" ht="16.5">
      <c r="A35" s="8209"/>
      <c r="B35" s="8182"/>
      <c r="C35" s="2595" t="s">
        <v>359</v>
      </c>
      <c r="D35" s="3167" t="s">
        <v>2368</v>
      </c>
      <c r="E35" s="3167">
        <v>2023</v>
      </c>
      <c r="F35" s="3167" t="s">
        <v>2369</v>
      </c>
      <c r="G35" s="3167">
        <v>2024</v>
      </c>
      <c r="H35" s="3167" t="s">
        <v>2370</v>
      </c>
      <c r="I35" s="3167">
        <v>2025</v>
      </c>
      <c r="J35" s="3167" t="s">
        <v>2371</v>
      </c>
      <c r="K35" s="3167">
        <v>2026</v>
      </c>
      <c r="L35" s="3167" t="s">
        <v>2372</v>
      </c>
      <c r="M35" s="3168">
        <v>2027</v>
      </c>
    </row>
    <row r="36" spans="1:13" ht="16.5">
      <c r="A36" s="8209"/>
      <c r="B36" s="8182"/>
      <c r="C36" s="2595" t="s">
        <v>359</v>
      </c>
      <c r="D36" s="1661">
        <v>0.1</v>
      </c>
      <c r="E36" s="1456" t="s">
        <v>359</v>
      </c>
      <c r="F36" s="1662">
        <v>0.15</v>
      </c>
      <c r="G36" s="1456" t="s">
        <v>359</v>
      </c>
      <c r="H36" s="1662">
        <v>0.23</v>
      </c>
      <c r="I36" s="1456" t="s">
        <v>359</v>
      </c>
      <c r="J36" s="1662">
        <v>0.28000000000000003</v>
      </c>
      <c r="K36" s="1456" t="s">
        <v>359</v>
      </c>
      <c r="L36" s="1662">
        <v>0.33</v>
      </c>
      <c r="M36" s="2217" t="s">
        <v>359</v>
      </c>
    </row>
    <row r="37" spans="1:13" ht="16.5">
      <c r="A37" s="8209"/>
      <c r="B37" s="8182"/>
      <c r="C37" s="2595" t="s">
        <v>359</v>
      </c>
      <c r="D37" s="3169" t="s">
        <v>2373</v>
      </c>
      <c r="E37" s="3170">
        <v>2028</v>
      </c>
      <c r="F37" s="3169" t="s">
        <v>2374</v>
      </c>
      <c r="G37" s="3170">
        <v>2029</v>
      </c>
      <c r="H37" s="3169" t="s">
        <v>2375</v>
      </c>
      <c r="I37" s="3170">
        <v>2030</v>
      </c>
      <c r="J37" s="3169" t="s">
        <v>2376</v>
      </c>
      <c r="K37" s="3170">
        <v>2031</v>
      </c>
      <c r="L37" s="3169" t="s">
        <v>2377</v>
      </c>
      <c r="M37" s="3171">
        <v>2032</v>
      </c>
    </row>
    <row r="38" spans="1:13" ht="16.5">
      <c r="A38" s="8209"/>
      <c r="B38" s="8182"/>
      <c r="C38" s="2595" t="s">
        <v>359</v>
      </c>
      <c r="D38" s="1661">
        <v>0.42</v>
      </c>
      <c r="E38" s="1456" t="s">
        <v>359</v>
      </c>
      <c r="F38" s="1662">
        <v>0.47</v>
      </c>
      <c r="G38" s="1456" t="s">
        <v>359</v>
      </c>
      <c r="H38" s="1662">
        <v>0.52</v>
      </c>
      <c r="I38" s="1456" t="s">
        <v>359</v>
      </c>
      <c r="J38" s="1662">
        <v>0.56999999999999995</v>
      </c>
      <c r="K38" s="1456" t="s">
        <v>359</v>
      </c>
      <c r="L38" s="1662">
        <v>0.66</v>
      </c>
      <c r="M38" s="2217" t="s">
        <v>359</v>
      </c>
    </row>
    <row r="39" spans="1:13" ht="16.5">
      <c r="A39" s="8209"/>
      <c r="B39" s="8182"/>
      <c r="C39" s="2595" t="s">
        <v>359</v>
      </c>
      <c r="D39" s="3169" t="s">
        <v>2378</v>
      </c>
      <c r="E39" s="3170">
        <v>2033</v>
      </c>
      <c r="F39" s="3169" t="s">
        <v>2379</v>
      </c>
      <c r="G39" s="3170">
        <v>2034</v>
      </c>
      <c r="H39" s="3169" t="s">
        <v>2380</v>
      </c>
      <c r="I39" s="3170">
        <v>2035</v>
      </c>
      <c r="J39" s="3169" t="s">
        <v>2381</v>
      </c>
      <c r="K39" s="3170">
        <v>2036</v>
      </c>
      <c r="L39" s="3169" t="s">
        <v>2382</v>
      </c>
      <c r="M39" s="3171">
        <v>2037</v>
      </c>
    </row>
    <row r="40" spans="1:13" ht="16.5">
      <c r="A40" s="8209"/>
      <c r="B40" s="8182"/>
      <c r="C40" s="2595" t="s">
        <v>359</v>
      </c>
      <c r="D40" s="1661">
        <v>0.71</v>
      </c>
      <c r="E40" s="1456" t="s">
        <v>359</v>
      </c>
      <c r="F40" s="1662">
        <v>0.76</v>
      </c>
      <c r="G40" s="1456" t="s">
        <v>359</v>
      </c>
      <c r="H40" s="1662">
        <v>0.81</v>
      </c>
      <c r="I40" s="1456" t="s">
        <v>359</v>
      </c>
      <c r="J40" s="1662">
        <v>0.9</v>
      </c>
      <c r="K40" s="1456" t="s">
        <v>359</v>
      </c>
      <c r="L40" s="1662">
        <v>0.95</v>
      </c>
      <c r="M40" s="2217" t="s">
        <v>359</v>
      </c>
    </row>
    <row r="41" spans="1:13" ht="16.5">
      <c r="A41" s="8209"/>
      <c r="B41" s="8182"/>
      <c r="C41" s="2595" t="s">
        <v>359</v>
      </c>
      <c r="D41" s="3169" t="s">
        <v>2383</v>
      </c>
      <c r="E41" s="3170">
        <v>2038</v>
      </c>
      <c r="F41" s="3169" t="s">
        <v>2384</v>
      </c>
      <c r="G41" s="3172" t="s">
        <v>359</v>
      </c>
      <c r="H41" s="2595" t="s">
        <v>359</v>
      </c>
      <c r="I41" s="2595" t="s">
        <v>359</v>
      </c>
      <c r="J41" s="2595" t="s">
        <v>359</v>
      </c>
      <c r="K41" s="2595" t="s">
        <v>359</v>
      </c>
      <c r="L41" s="2595" t="s">
        <v>359</v>
      </c>
      <c r="M41" s="2596" t="s">
        <v>359</v>
      </c>
    </row>
    <row r="42" spans="1:13" ht="16.5">
      <c r="A42" s="8209"/>
      <c r="B42" s="8182"/>
      <c r="C42" s="2595" t="s">
        <v>359</v>
      </c>
      <c r="D42" s="8198">
        <v>1</v>
      </c>
      <c r="E42" s="8199"/>
      <c r="F42" s="8184">
        <v>1</v>
      </c>
      <c r="G42" s="8185"/>
      <c r="H42" s="8200" t="s">
        <v>359</v>
      </c>
      <c r="I42" s="8200"/>
      <c r="J42" s="2595" t="s">
        <v>359</v>
      </c>
      <c r="K42" s="2595" t="s">
        <v>359</v>
      </c>
      <c r="L42" s="2595" t="s">
        <v>359</v>
      </c>
      <c r="M42" s="2596" t="s">
        <v>359</v>
      </c>
    </row>
    <row r="43" spans="1:13" ht="16.5">
      <c r="A43" s="8209"/>
      <c r="B43" s="8182"/>
      <c r="C43" s="1451" t="s">
        <v>359</v>
      </c>
      <c r="D43" s="1451" t="s">
        <v>359</v>
      </c>
      <c r="E43" s="1451" t="s">
        <v>359</v>
      </c>
      <c r="F43" s="1451" t="s">
        <v>359</v>
      </c>
      <c r="G43" s="1451" t="s">
        <v>359</v>
      </c>
      <c r="H43" s="1451" t="s">
        <v>359</v>
      </c>
      <c r="I43" s="1451" t="s">
        <v>359</v>
      </c>
      <c r="J43" s="1451" t="s">
        <v>359</v>
      </c>
      <c r="K43" s="1451" t="s">
        <v>359</v>
      </c>
      <c r="L43" s="1451" t="s">
        <v>359</v>
      </c>
      <c r="M43" s="2597" t="s">
        <v>359</v>
      </c>
    </row>
    <row r="44" spans="1:13" ht="16.5">
      <c r="A44" s="8209"/>
      <c r="B44" s="8181" t="s">
        <v>2385</v>
      </c>
      <c r="C44" s="2595" t="s">
        <v>359</v>
      </c>
      <c r="D44" s="2595" t="s">
        <v>359</v>
      </c>
      <c r="E44" s="2595" t="s">
        <v>359</v>
      </c>
      <c r="F44" s="2595" t="s">
        <v>359</v>
      </c>
      <c r="G44" s="2595" t="s">
        <v>359</v>
      </c>
      <c r="H44" s="2595" t="s">
        <v>359</v>
      </c>
      <c r="I44" s="2595" t="s">
        <v>359</v>
      </c>
      <c r="J44" s="2595" t="s">
        <v>359</v>
      </c>
      <c r="K44" s="2595" t="s">
        <v>359</v>
      </c>
      <c r="L44" s="2594" t="s">
        <v>359</v>
      </c>
      <c r="M44" s="2598" t="s">
        <v>359</v>
      </c>
    </row>
    <row r="45" spans="1:13" ht="16.5">
      <c r="A45" s="8209"/>
      <c r="B45" s="8182"/>
      <c r="C45" s="2594" t="s">
        <v>359</v>
      </c>
      <c r="D45" s="2595" t="s">
        <v>93</v>
      </c>
      <c r="E45" s="1451" t="s">
        <v>95</v>
      </c>
      <c r="F45" s="8186" t="s">
        <v>2386</v>
      </c>
      <c r="G45" s="8187" t="s">
        <v>359</v>
      </c>
      <c r="H45" s="8188"/>
      <c r="I45" s="8188"/>
      <c r="J45" s="8189"/>
      <c r="K45" s="2595" t="s">
        <v>2387</v>
      </c>
      <c r="L45" s="8193" t="s">
        <v>359</v>
      </c>
      <c r="M45" s="8194"/>
    </row>
    <row r="46" spans="1:13" ht="16.5">
      <c r="A46" s="8209"/>
      <c r="B46" s="8182"/>
      <c r="C46" s="2594" t="s">
        <v>359</v>
      </c>
      <c r="D46" s="1458" t="s">
        <v>359</v>
      </c>
      <c r="E46" s="1450" t="s">
        <v>2441</v>
      </c>
      <c r="F46" s="8186"/>
      <c r="G46" s="8190"/>
      <c r="H46" s="8191"/>
      <c r="I46" s="8191"/>
      <c r="J46" s="8192"/>
      <c r="K46" s="2594" t="s">
        <v>359</v>
      </c>
      <c r="L46" s="8195"/>
      <c r="M46" s="8196"/>
    </row>
    <row r="47" spans="1:13" ht="16.5">
      <c r="A47" s="8209"/>
      <c r="B47" s="8183"/>
      <c r="C47" s="1452" t="s">
        <v>359</v>
      </c>
      <c r="D47" s="1452" t="s">
        <v>359</v>
      </c>
      <c r="E47" s="1452" t="s">
        <v>359</v>
      </c>
      <c r="F47" s="1452" t="s">
        <v>359</v>
      </c>
      <c r="G47" s="1452" t="s">
        <v>359</v>
      </c>
      <c r="H47" s="1452" t="s">
        <v>359</v>
      </c>
      <c r="I47" s="1452" t="s">
        <v>359</v>
      </c>
      <c r="J47" s="1452" t="s">
        <v>359</v>
      </c>
      <c r="K47" s="1452" t="s">
        <v>359</v>
      </c>
      <c r="L47" s="2594" t="s">
        <v>359</v>
      </c>
      <c r="M47" s="2598" t="s">
        <v>359</v>
      </c>
    </row>
    <row r="48" spans="1:13" ht="135.75" customHeight="1">
      <c r="A48" s="8209"/>
      <c r="B48" s="2592" t="s">
        <v>2388</v>
      </c>
      <c r="C48" s="6401" t="s">
        <v>3107</v>
      </c>
      <c r="D48" s="6401"/>
      <c r="E48" s="6401"/>
      <c r="F48" s="6401"/>
      <c r="G48" s="6401"/>
      <c r="H48" s="6401"/>
      <c r="I48" s="6401"/>
      <c r="J48" s="6401"/>
      <c r="K48" s="6401"/>
      <c r="L48" s="6401"/>
      <c r="M48" s="6431"/>
    </row>
    <row r="49" spans="1:13" ht="16.5">
      <c r="A49" s="8209"/>
      <c r="B49" s="2593" t="s">
        <v>2390</v>
      </c>
      <c r="C49" s="6401" t="s">
        <v>744</v>
      </c>
      <c r="D49" s="6401"/>
      <c r="E49" s="6401"/>
      <c r="F49" s="6401"/>
      <c r="G49" s="6401"/>
      <c r="H49" s="6401"/>
      <c r="I49" s="6401"/>
      <c r="J49" s="6401"/>
      <c r="K49" s="6401"/>
      <c r="L49" s="6401"/>
      <c r="M49" s="6431"/>
    </row>
    <row r="50" spans="1:13" ht="16.5">
      <c r="A50" s="8209"/>
      <c r="B50" s="2593" t="s">
        <v>2392</v>
      </c>
      <c r="C50" s="6401">
        <v>45</v>
      </c>
      <c r="D50" s="6401"/>
      <c r="E50" s="6401"/>
      <c r="F50" s="6401"/>
      <c r="G50" s="6401"/>
      <c r="H50" s="6401"/>
      <c r="I50" s="6401"/>
      <c r="J50" s="6401"/>
      <c r="K50" s="6401"/>
      <c r="L50" s="6401"/>
      <c r="M50" s="6431"/>
    </row>
    <row r="51" spans="1:13" ht="16.5">
      <c r="A51" s="8209"/>
      <c r="B51" s="2593" t="s">
        <v>2393</v>
      </c>
      <c r="C51" s="1451" t="s">
        <v>437</v>
      </c>
      <c r="D51" s="1451" t="s">
        <v>359</v>
      </c>
      <c r="E51" s="1451" t="s">
        <v>359</v>
      </c>
      <c r="F51" s="1451" t="s">
        <v>359</v>
      </c>
      <c r="G51" s="1451" t="s">
        <v>359</v>
      </c>
      <c r="H51" s="1451" t="s">
        <v>359</v>
      </c>
      <c r="I51" s="1451" t="s">
        <v>359</v>
      </c>
      <c r="J51" s="1451" t="s">
        <v>359</v>
      </c>
      <c r="K51" s="1451" t="s">
        <v>359</v>
      </c>
      <c r="L51" s="1451" t="s">
        <v>359</v>
      </c>
      <c r="M51" s="2597" t="s">
        <v>359</v>
      </c>
    </row>
    <row r="52" spans="1:13" ht="15.75">
      <c r="A52" s="6428" t="s">
        <v>2394</v>
      </c>
      <c r="B52" s="1776" t="s">
        <v>2395</v>
      </c>
      <c r="C52" s="5680" t="s">
        <v>791</v>
      </c>
      <c r="D52" s="5680"/>
      <c r="E52" s="5680"/>
      <c r="F52" s="5680"/>
      <c r="G52" s="5680"/>
      <c r="H52" s="5680"/>
      <c r="I52" s="5680"/>
      <c r="J52" s="5680"/>
      <c r="K52" s="5680"/>
      <c r="L52" s="5680"/>
      <c r="M52" s="5681"/>
    </row>
    <row r="53" spans="1:13" ht="15.75">
      <c r="A53" s="6429"/>
      <c r="B53" s="1776" t="s">
        <v>2396</v>
      </c>
      <c r="C53" s="5680" t="s">
        <v>2513</v>
      </c>
      <c r="D53" s="5680"/>
      <c r="E53" s="5680"/>
      <c r="F53" s="5680"/>
      <c r="G53" s="5680"/>
      <c r="H53" s="5680"/>
      <c r="I53" s="5680"/>
      <c r="J53" s="5680"/>
      <c r="K53" s="5680"/>
      <c r="L53" s="5680"/>
      <c r="M53" s="5681"/>
    </row>
    <row r="54" spans="1:13" ht="15.75">
      <c r="A54" s="6429"/>
      <c r="B54" s="1776" t="s">
        <v>2398</v>
      </c>
      <c r="C54" s="5680" t="s">
        <v>2514</v>
      </c>
      <c r="D54" s="5680"/>
      <c r="E54" s="5680"/>
      <c r="F54" s="5680"/>
      <c r="G54" s="5680"/>
      <c r="H54" s="5680"/>
      <c r="I54" s="5680"/>
      <c r="J54" s="5680"/>
      <c r="K54" s="5680"/>
      <c r="L54" s="5680"/>
      <c r="M54" s="5681"/>
    </row>
    <row r="55" spans="1:13" ht="15.75">
      <c r="A55" s="6429"/>
      <c r="B55" s="1776" t="s">
        <v>2399</v>
      </c>
      <c r="C55" s="5680" t="s">
        <v>744</v>
      </c>
      <c r="D55" s="5680"/>
      <c r="E55" s="5680"/>
      <c r="F55" s="5680"/>
      <c r="G55" s="5680"/>
      <c r="H55" s="5680"/>
      <c r="I55" s="5680"/>
      <c r="J55" s="5680"/>
      <c r="K55" s="5680"/>
      <c r="L55" s="5680"/>
      <c r="M55" s="5681"/>
    </row>
    <row r="56" spans="1:13" ht="15.75">
      <c r="A56" s="6429"/>
      <c r="B56" s="1776" t="s">
        <v>2400</v>
      </c>
      <c r="C56" s="8206" t="s">
        <v>747</v>
      </c>
      <c r="D56" s="8206"/>
      <c r="E56" s="8206"/>
      <c r="F56" s="8206"/>
      <c r="G56" s="8206"/>
      <c r="H56" s="8206"/>
      <c r="I56" s="8206"/>
      <c r="J56" s="8206"/>
      <c r="K56" s="8206"/>
      <c r="L56" s="8206"/>
      <c r="M56" s="8207"/>
    </row>
    <row r="57" spans="1:13" ht="16.5" thickBot="1">
      <c r="A57" s="7090"/>
      <c r="B57" s="1776" t="s">
        <v>2401</v>
      </c>
      <c r="C57" s="5680">
        <v>3779595</v>
      </c>
      <c r="D57" s="5680"/>
      <c r="E57" s="5680"/>
      <c r="F57" s="5680"/>
      <c r="G57" s="5680"/>
      <c r="H57" s="5680"/>
      <c r="I57" s="5680"/>
      <c r="J57" s="5680"/>
      <c r="K57" s="5680"/>
      <c r="L57" s="5680"/>
      <c r="M57" s="5681"/>
    </row>
    <row r="58" spans="1:13" ht="15.75">
      <c r="A58" s="6428" t="s">
        <v>2402</v>
      </c>
      <c r="B58" s="1777" t="s">
        <v>2403</v>
      </c>
      <c r="C58" s="5680" t="s">
        <v>1132</v>
      </c>
      <c r="D58" s="5680"/>
      <c r="E58" s="5680"/>
      <c r="F58" s="5680"/>
      <c r="G58" s="5680"/>
      <c r="H58" s="5680"/>
      <c r="I58" s="5680"/>
      <c r="J58" s="5680"/>
      <c r="K58" s="5680"/>
      <c r="L58" s="5680"/>
      <c r="M58" s="5681"/>
    </row>
    <row r="59" spans="1:13" ht="15" customHeight="1">
      <c r="A59" s="6429"/>
      <c r="B59" s="1777" t="s">
        <v>2404</v>
      </c>
      <c r="C59" s="5680" t="s">
        <v>2405</v>
      </c>
      <c r="D59" s="5680"/>
      <c r="E59" s="5680"/>
      <c r="F59" s="5680"/>
      <c r="G59" s="5680"/>
      <c r="H59" s="5680"/>
      <c r="I59" s="5680"/>
      <c r="J59" s="5680"/>
      <c r="K59" s="5680"/>
      <c r="L59" s="5680"/>
      <c r="M59" s="5681"/>
    </row>
    <row r="60" spans="1:13" ht="15.95" customHeight="1" thickBot="1">
      <c r="A60" s="6429"/>
      <c r="B60" s="1777" t="s">
        <v>244</v>
      </c>
      <c r="C60" s="5680" t="s">
        <v>2514</v>
      </c>
      <c r="D60" s="5680"/>
      <c r="E60" s="5680"/>
      <c r="F60" s="5680"/>
      <c r="G60" s="5680"/>
      <c r="H60" s="5680"/>
      <c r="I60" s="5680"/>
      <c r="J60" s="5680"/>
      <c r="K60" s="5680"/>
      <c r="L60" s="5680"/>
      <c r="M60" s="5681"/>
    </row>
    <row r="61" spans="1:13" ht="63.75" customHeight="1" thickBot="1">
      <c r="A61" s="2277" t="s">
        <v>2406</v>
      </c>
      <c r="B61" s="2455" t="s">
        <v>359</v>
      </c>
      <c r="C61" s="5957" t="s">
        <v>3108</v>
      </c>
      <c r="D61" s="5957"/>
      <c r="E61" s="5957"/>
      <c r="F61" s="5957"/>
      <c r="G61" s="5957"/>
      <c r="H61" s="5957"/>
      <c r="I61" s="5957"/>
      <c r="J61" s="5957"/>
      <c r="K61" s="5957"/>
      <c r="L61" s="5957"/>
      <c r="M61" s="5958"/>
    </row>
  </sheetData>
  <mergeCells count="54">
    <mergeCell ref="C48:M48"/>
    <mergeCell ref="C49:M49"/>
    <mergeCell ref="C50:M50"/>
    <mergeCell ref="C61:M61"/>
    <mergeCell ref="A52:A57"/>
    <mergeCell ref="C52:M52"/>
    <mergeCell ref="C53:M53"/>
    <mergeCell ref="C54:M54"/>
    <mergeCell ref="C55:M55"/>
    <mergeCell ref="C56:M56"/>
    <mergeCell ref="C57:M57"/>
    <mergeCell ref="A58:A60"/>
    <mergeCell ref="C58:M58"/>
    <mergeCell ref="C59:M59"/>
    <mergeCell ref="C60:M60"/>
    <mergeCell ref="A15:A51"/>
    <mergeCell ref="C15:M15"/>
    <mergeCell ref="C16:M16"/>
    <mergeCell ref="B17:B23"/>
    <mergeCell ref="F22:M22"/>
    <mergeCell ref="B24:B27"/>
    <mergeCell ref="J29:L29"/>
    <mergeCell ref="B31:B33"/>
    <mergeCell ref="B34:B43"/>
    <mergeCell ref="D42:E42"/>
    <mergeCell ref="H42:I42"/>
    <mergeCell ref="B28:B30"/>
    <mergeCell ref="B44:B47"/>
    <mergeCell ref="F42:G42"/>
    <mergeCell ref="F45:F46"/>
    <mergeCell ref="G45:J46"/>
    <mergeCell ref="L45:M46"/>
    <mergeCell ref="L10:M10"/>
    <mergeCell ref="C11:M11"/>
    <mergeCell ref="C12:M12"/>
    <mergeCell ref="C13:M13"/>
    <mergeCell ref="C14:D14"/>
    <mergeCell ref="F14:M14"/>
    <mergeCell ref="B1:M1"/>
    <mergeCell ref="A2:A14"/>
    <mergeCell ref="C2:M2"/>
    <mergeCell ref="C3:M3"/>
    <mergeCell ref="F4:G4"/>
    <mergeCell ref="C5:M5"/>
    <mergeCell ref="D6:M6"/>
    <mergeCell ref="C7:D7"/>
    <mergeCell ref="I7:M7"/>
    <mergeCell ref="B8:B10"/>
    <mergeCell ref="C9:D9"/>
    <mergeCell ref="I9:J9"/>
    <mergeCell ref="L9:M9"/>
    <mergeCell ref="C10:D10"/>
    <mergeCell ref="F10:G10"/>
    <mergeCell ref="I10:J10"/>
  </mergeCells>
  <hyperlinks>
    <hyperlink ref="C56" r:id="rId1"/>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B26" workbookViewId="0">
      <selection activeCell="C48" sqref="C48:M48"/>
    </sheetView>
  </sheetViews>
  <sheetFormatPr baseColWidth="10" defaultColWidth="8.85546875" defaultRowHeight="16.5"/>
  <cols>
    <col min="1" max="1" width="29" style="1495" customWidth="1"/>
    <col min="2" max="2" width="29.7109375" style="1495" customWidth="1"/>
    <col min="3" max="13" width="11.42578125" style="1495" customWidth="1"/>
    <col min="14" max="16384" width="8.85546875" style="1495"/>
  </cols>
  <sheetData>
    <row r="1" spans="1:13" ht="20.25" customHeight="1">
      <c r="A1" s="2049" t="s">
        <v>359</v>
      </c>
      <c r="B1" s="8222" t="s">
        <v>3109</v>
      </c>
      <c r="C1" s="8222"/>
      <c r="D1" s="8222"/>
      <c r="E1" s="8222"/>
      <c r="F1" s="8222"/>
      <c r="G1" s="8222"/>
      <c r="H1" s="8222"/>
      <c r="I1" s="8222"/>
      <c r="J1" s="8222"/>
      <c r="K1" s="8222"/>
      <c r="L1" s="8222"/>
      <c r="M1" s="8223"/>
    </row>
    <row r="2" spans="1:13" ht="54" customHeight="1">
      <c r="A2" s="5966" t="s">
        <v>2329</v>
      </c>
      <c r="B2" s="2234" t="s">
        <v>2330</v>
      </c>
      <c r="C2" s="6790" t="s">
        <v>1644</v>
      </c>
      <c r="D2" s="6716"/>
      <c r="E2" s="6716"/>
      <c r="F2" s="6716"/>
      <c r="G2" s="6716"/>
      <c r="H2" s="6716"/>
      <c r="I2" s="6716"/>
      <c r="J2" s="6716"/>
      <c r="K2" s="6716"/>
      <c r="L2" s="6716"/>
      <c r="M2" s="6717"/>
    </row>
    <row r="3" spans="1:13" ht="101.25" customHeight="1">
      <c r="A3" s="5967"/>
      <c r="B3" s="2353" t="s">
        <v>2643</v>
      </c>
      <c r="C3" s="6782" t="s">
        <v>3110</v>
      </c>
      <c r="D3" s="6783"/>
      <c r="E3" s="6783"/>
      <c r="F3" s="6783"/>
      <c r="G3" s="6783"/>
      <c r="H3" s="6783"/>
      <c r="I3" s="6783"/>
      <c r="J3" s="6783"/>
      <c r="K3" s="6783"/>
      <c r="L3" s="6783"/>
      <c r="M3" s="6784"/>
    </row>
    <row r="4" spans="1:13" ht="67.5" customHeight="1">
      <c r="A4" s="5967"/>
      <c r="B4" s="2603" t="s">
        <v>240</v>
      </c>
      <c r="C4" s="3272" t="s">
        <v>95</v>
      </c>
      <c r="D4" s="3273"/>
      <c r="E4" s="3274"/>
      <c r="F4" s="8210" t="s">
        <v>241</v>
      </c>
      <c r="G4" s="8211"/>
      <c r="H4" s="3274" t="s">
        <v>437</v>
      </c>
      <c r="I4" s="8212"/>
      <c r="J4" s="6955"/>
      <c r="K4" s="6955"/>
      <c r="L4" s="6955"/>
      <c r="M4" s="6956"/>
    </row>
    <row r="5" spans="1:13" ht="15" customHeight="1">
      <c r="A5" s="5967"/>
      <c r="B5" s="2354" t="s">
        <v>2333</v>
      </c>
      <c r="C5" s="6973"/>
      <c r="D5" s="5990"/>
      <c r="E5" s="5990"/>
      <c r="F5" s="5990"/>
      <c r="G5" s="5990"/>
      <c r="H5" s="5990"/>
      <c r="I5" s="5990"/>
      <c r="J5" s="5990"/>
      <c r="K5" s="5990"/>
      <c r="L5" s="5990"/>
      <c r="M5" s="5991"/>
    </row>
    <row r="6" spans="1:13" ht="15" customHeight="1">
      <c r="A6" s="5967"/>
      <c r="B6" s="2354" t="s">
        <v>2334</v>
      </c>
      <c r="C6" s="7081"/>
      <c r="D6" s="7082"/>
      <c r="E6" s="7082"/>
      <c r="F6" s="7082"/>
      <c r="G6" s="7082"/>
      <c r="H6" s="7082"/>
      <c r="I6" s="7082"/>
      <c r="J6" s="7082"/>
      <c r="K6" s="7082"/>
      <c r="L6" s="7082"/>
      <c r="M6" s="7083"/>
    </row>
    <row r="7" spans="1:13" ht="15" customHeight="1">
      <c r="A7" s="5967"/>
      <c r="B7" s="2354" t="s">
        <v>2335</v>
      </c>
      <c r="C7" s="8213" t="s">
        <v>33</v>
      </c>
      <c r="D7" s="8214"/>
      <c r="E7" s="2601" t="s">
        <v>359</v>
      </c>
      <c r="F7" s="2601" t="s">
        <v>359</v>
      </c>
      <c r="G7" s="1363" t="s">
        <v>359</v>
      </c>
      <c r="H7" s="2615" t="s">
        <v>244</v>
      </c>
      <c r="I7" s="8215" t="s">
        <v>56</v>
      </c>
      <c r="J7" s="8215"/>
      <c r="K7" s="8215"/>
      <c r="L7" s="8215"/>
      <c r="M7" s="6749"/>
    </row>
    <row r="8" spans="1:13">
      <c r="A8" s="5967"/>
      <c r="B8" s="8224" t="s">
        <v>2336</v>
      </c>
      <c r="C8" s="8226"/>
      <c r="D8" s="8227"/>
      <c r="E8" s="2600" t="s">
        <v>359</v>
      </c>
      <c r="F8" s="2600" t="s">
        <v>359</v>
      </c>
      <c r="G8" s="2600" t="s">
        <v>359</v>
      </c>
      <c r="H8" s="2600" t="s">
        <v>359</v>
      </c>
      <c r="I8" s="2600" t="s">
        <v>359</v>
      </c>
      <c r="J8" s="2600" t="s">
        <v>359</v>
      </c>
      <c r="K8" s="2600" t="s">
        <v>359</v>
      </c>
      <c r="L8" s="2600" t="s">
        <v>359</v>
      </c>
      <c r="M8" s="2606" t="s">
        <v>359</v>
      </c>
    </row>
    <row r="9" spans="1:13" ht="15" customHeight="1">
      <c r="A9" s="5967"/>
      <c r="B9" s="8224"/>
      <c r="C9" s="8228"/>
      <c r="D9" s="8229"/>
      <c r="E9" s="2601" t="s">
        <v>359</v>
      </c>
      <c r="F9" s="8230" t="s">
        <v>359</v>
      </c>
      <c r="G9" s="8230"/>
      <c r="H9" s="2601" t="s">
        <v>359</v>
      </c>
      <c r="I9" s="8230" t="s">
        <v>359</v>
      </c>
      <c r="J9" s="8230"/>
      <c r="K9" s="2601" t="s">
        <v>359</v>
      </c>
      <c r="L9" s="2601" t="s">
        <v>359</v>
      </c>
      <c r="M9" s="1774" t="s">
        <v>359</v>
      </c>
    </row>
    <row r="10" spans="1:13" ht="15" customHeight="1">
      <c r="A10" s="5967"/>
      <c r="B10" s="8225"/>
      <c r="C10" s="8231" t="s">
        <v>2567</v>
      </c>
      <c r="D10" s="8232"/>
      <c r="E10" s="2601" t="s">
        <v>359</v>
      </c>
      <c r="F10" s="8232" t="s">
        <v>2567</v>
      </c>
      <c r="G10" s="8232"/>
      <c r="H10" s="2601" t="s">
        <v>359</v>
      </c>
      <c r="I10" s="8232" t="s">
        <v>2567</v>
      </c>
      <c r="J10" s="8232"/>
      <c r="K10" s="2601" t="s">
        <v>359</v>
      </c>
      <c r="L10" s="2601" t="s">
        <v>359</v>
      </c>
      <c r="M10" s="1774" t="s">
        <v>359</v>
      </c>
    </row>
    <row r="11" spans="1:13" ht="85.5" customHeight="1">
      <c r="A11" s="5967"/>
      <c r="B11" s="2354" t="s">
        <v>2338</v>
      </c>
      <c r="C11" s="8216" t="s">
        <v>3111</v>
      </c>
      <c r="D11" s="8217"/>
      <c r="E11" s="8217"/>
      <c r="F11" s="8217"/>
      <c r="G11" s="8217"/>
      <c r="H11" s="8217"/>
      <c r="I11" s="8217"/>
      <c r="J11" s="8217"/>
      <c r="K11" s="8217"/>
      <c r="L11" s="8217"/>
      <c r="M11" s="8218"/>
    </row>
    <row r="12" spans="1:13" ht="56.25" customHeight="1">
      <c r="A12" s="5967"/>
      <c r="B12" s="2354" t="s">
        <v>2689</v>
      </c>
      <c r="C12" s="8219" t="s">
        <v>3112</v>
      </c>
      <c r="D12" s="8220"/>
      <c r="E12" s="8220"/>
      <c r="F12" s="8220"/>
      <c r="G12" s="8220"/>
      <c r="H12" s="8220"/>
      <c r="I12" s="8220"/>
      <c r="J12" s="8220"/>
      <c r="K12" s="8220"/>
      <c r="L12" s="8220"/>
      <c r="M12" s="8221"/>
    </row>
    <row r="13" spans="1:13" ht="45" customHeight="1">
      <c r="A13" s="5967"/>
      <c r="B13" s="2354" t="s">
        <v>2649</v>
      </c>
      <c r="C13" s="8090" t="s">
        <v>3079</v>
      </c>
      <c r="D13" s="7950"/>
      <c r="E13" s="7950"/>
      <c r="F13" s="7950"/>
      <c r="G13" s="7950"/>
      <c r="H13" s="7950"/>
      <c r="I13" s="7950"/>
      <c r="J13" s="7950"/>
      <c r="K13" s="7950"/>
      <c r="L13" s="7950"/>
      <c r="M13" s="8091"/>
    </row>
    <row r="14" spans="1:13" ht="63.75" customHeight="1">
      <c r="A14" s="5967"/>
      <c r="B14" s="2355" t="s">
        <v>2651</v>
      </c>
      <c r="C14" s="7787" t="s">
        <v>86</v>
      </c>
      <c r="D14" s="7780"/>
      <c r="E14" s="1628" t="s">
        <v>108</v>
      </c>
      <c r="F14" s="6555" t="s">
        <v>1626</v>
      </c>
      <c r="G14" s="7602"/>
      <c r="H14" s="7602"/>
      <c r="I14" s="7602"/>
      <c r="J14" s="7602"/>
      <c r="K14" s="7602"/>
      <c r="L14" s="7602"/>
      <c r="M14" s="7603"/>
    </row>
    <row r="15" spans="1:13" ht="15" customHeight="1">
      <c r="A15" s="6900" t="s">
        <v>2340</v>
      </c>
      <c r="B15" s="2392" t="s">
        <v>230</v>
      </c>
      <c r="C15" s="8233" t="s">
        <v>3113</v>
      </c>
      <c r="D15" s="8234"/>
      <c r="E15" s="8234"/>
      <c r="F15" s="8234"/>
      <c r="G15" s="8234"/>
      <c r="H15" s="8234"/>
      <c r="I15" s="8234"/>
      <c r="J15" s="8234"/>
      <c r="K15" s="8234"/>
      <c r="L15" s="8234"/>
      <c r="M15" s="8235"/>
    </row>
    <row r="16" spans="1:13" ht="15" customHeight="1">
      <c r="A16" s="5953"/>
      <c r="B16" s="2098" t="s">
        <v>2652</v>
      </c>
      <c r="C16" s="8236" t="s">
        <v>3114</v>
      </c>
      <c r="D16" s="8237"/>
      <c r="E16" s="8237"/>
      <c r="F16" s="8237"/>
      <c r="G16" s="8237"/>
      <c r="H16" s="8237"/>
      <c r="I16" s="8237"/>
      <c r="J16" s="8237"/>
      <c r="K16" s="8237"/>
      <c r="L16" s="8237"/>
      <c r="M16" s="8238"/>
    </row>
    <row r="17" spans="1:13">
      <c r="A17" s="5953"/>
      <c r="B17" s="5719" t="s">
        <v>2341</v>
      </c>
      <c r="C17" s="2608" t="s">
        <v>359</v>
      </c>
      <c r="D17" s="2601" t="s">
        <v>359</v>
      </c>
      <c r="E17" s="2601" t="s">
        <v>359</v>
      </c>
      <c r="F17" s="2601" t="s">
        <v>359</v>
      </c>
      <c r="G17" s="2601" t="s">
        <v>359</v>
      </c>
      <c r="H17" s="2601" t="s">
        <v>359</v>
      </c>
      <c r="I17" s="2601" t="s">
        <v>359</v>
      </c>
      <c r="J17" s="2601" t="s">
        <v>359</v>
      </c>
      <c r="K17" s="2601" t="s">
        <v>359</v>
      </c>
      <c r="L17" s="2601" t="s">
        <v>359</v>
      </c>
      <c r="M17" s="1774" t="s">
        <v>359</v>
      </c>
    </row>
    <row r="18" spans="1:13">
      <c r="A18" s="5953"/>
      <c r="B18" s="5719"/>
      <c r="C18" s="2608" t="s">
        <v>359</v>
      </c>
      <c r="D18" s="1355" t="s">
        <v>359</v>
      </c>
      <c r="E18" s="2601" t="s">
        <v>359</v>
      </c>
      <c r="F18" s="1355" t="s">
        <v>359</v>
      </c>
      <c r="G18" s="2601" t="s">
        <v>359</v>
      </c>
      <c r="H18" s="1355" t="s">
        <v>359</v>
      </c>
      <c r="I18" s="2601" t="s">
        <v>359</v>
      </c>
      <c r="J18" s="1355" t="s">
        <v>359</v>
      </c>
      <c r="K18" s="2601" t="s">
        <v>359</v>
      </c>
      <c r="L18" s="2601" t="s">
        <v>359</v>
      </c>
      <c r="M18" s="1774" t="s">
        <v>359</v>
      </c>
    </row>
    <row r="19" spans="1:13">
      <c r="A19" s="5953"/>
      <c r="B19" s="5719"/>
      <c r="C19" s="2122" t="s">
        <v>2342</v>
      </c>
      <c r="D19" s="1361" t="s">
        <v>359</v>
      </c>
      <c r="E19" s="2356" t="s">
        <v>2343</v>
      </c>
      <c r="F19" s="1361" t="s">
        <v>359</v>
      </c>
      <c r="G19" s="2356" t="s">
        <v>2344</v>
      </c>
      <c r="H19" s="1361" t="s">
        <v>359</v>
      </c>
      <c r="I19" s="2356" t="s">
        <v>2345</v>
      </c>
      <c r="J19" s="1361" t="s">
        <v>359</v>
      </c>
      <c r="K19" s="2601" t="s">
        <v>359</v>
      </c>
      <c r="L19" s="2601" t="s">
        <v>359</v>
      </c>
      <c r="M19" s="1774" t="s">
        <v>359</v>
      </c>
    </row>
    <row r="20" spans="1:13">
      <c r="A20" s="5953"/>
      <c r="B20" s="5719"/>
      <c r="C20" s="2122" t="s">
        <v>2346</v>
      </c>
      <c r="D20" s="1361" t="s">
        <v>359</v>
      </c>
      <c r="E20" s="2356" t="s">
        <v>2347</v>
      </c>
      <c r="F20" s="1361" t="s">
        <v>359</v>
      </c>
      <c r="G20" s="2356" t="s">
        <v>2348</v>
      </c>
      <c r="H20" s="1361" t="s">
        <v>359</v>
      </c>
      <c r="I20" s="2601" t="s">
        <v>359</v>
      </c>
      <c r="J20" s="2601" t="s">
        <v>359</v>
      </c>
      <c r="K20" s="2601" t="s">
        <v>359</v>
      </c>
      <c r="L20" s="2601" t="s">
        <v>359</v>
      </c>
      <c r="M20" s="1774" t="s">
        <v>359</v>
      </c>
    </row>
    <row r="21" spans="1:13">
      <c r="A21" s="5953"/>
      <c r="B21" s="5719"/>
      <c r="C21" s="2122" t="s">
        <v>2349</v>
      </c>
      <c r="D21" s="1361" t="s">
        <v>359</v>
      </c>
      <c r="E21" s="2356" t="s">
        <v>2350</v>
      </c>
      <c r="F21" s="1361" t="s">
        <v>359</v>
      </c>
      <c r="G21" s="2601" t="s">
        <v>359</v>
      </c>
      <c r="H21" s="2601" t="s">
        <v>359</v>
      </c>
      <c r="I21" s="2601" t="s">
        <v>359</v>
      </c>
      <c r="J21" s="2601" t="s">
        <v>359</v>
      </c>
      <c r="K21" s="2601" t="s">
        <v>359</v>
      </c>
      <c r="L21" s="2601" t="s">
        <v>359</v>
      </c>
      <c r="M21" s="1774" t="s">
        <v>359</v>
      </c>
    </row>
    <row r="22" spans="1:13" ht="33.75" customHeight="1">
      <c r="A22" s="5953"/>
      <c r="B22" s="5719"/>
      <c r="C22" s="2122" t="s">
        <v>105</v>
      </c>
      <c r="D22" s="1522" t="s">
        <v>2441</v>
      </c>
      <c r="E22" s="2356" t="s">
        <v>2352</v>
      </c>
      <c r="F22" s="6738" t="s">
        <v>2353</v>
      </c>
      <c r="G22" s="6738"/>
      <c r="H22" s="6738"/>
      <c r="I22" s="1355" t="s">
        <v>359</v>
      </c>
      <c r="J22" s="1355" t="s">
        <v>359</v>
      </c>
      <c r="K22" s="1355" t="s">
        <v>359</v>
      </c>
      <c r="L22" s="1355" t="s">
        <v>359</v>
      </c>
      <c r="M22" s="1775" t="s">
        <v>359</v>
      </c>
    </row>
    <row r="23" spans="1:13">
      <c r="A23" s="5953"/>
      <c r="B23" s="5720"/>
      <c r="C23" s="2609" t="s">
        <v>359</v>
      </c>
      <c r="D23" s="1355" t="s">
        <v>359</v>
      </c>
      <c r="E23" s="1355" t="s">
        <v>359</v>
      </c>
      <c r="F23" s="1355" t="s">
        <v>359</v>
      </c>
      <c r="G23" s="1355" t="s">
        <v>359</v>
      </c>
      <c r="H23" s="1355" t="s">
        <v>359</v>
      </c>
      <c r="I23" s="1355" t="s">
        <v>359</v>
      </c>
      <c r="J23" s="1355" t="s">
        <v>359</v>
      </c>
      <c r="K23" s="1355" t="s">
        <v>359</v>
      </c>
      <c r="L23" s="1355" t="s">
        <v>359</v>
      </c>
      <c r="M23" s="1775" t="s">
        <v>359</v>
      </c>
    </row>
    <row r="24" spans="1:13">
      <c r="A24" s="5953"/>
      <c r="B24" s="5719" t="s">
        <v>2354</v>
      </c>
      <c r="C24" s="2608" t="s">
        <v>359</v>
      </c>
      <c r="D24" s="2601" t="s">
        <v>359</v>
      </c>
      <c r="E24" s="2601" t="s">
        <v>359</v>
      </c>
      <c r="F24" s="2601" t="s">
        <v>359</v>
      </c>
      <c r="G24" s="2601" t="s">
        <v>359</v>
      </c>
      <c r="H24" s="2601" t="s">
        <v>359</v>
      </c>
      <c r="I24" s="2601" t="s">
        <v>359</v>
      </c>
      <c r="J24" s="2601" t="s">
        <v>359</v>
      </c>
      <c r="K24" s="2601" t="s">
        <v>359</v>
      </c>
      <c r="L24" s="2601" t="s">
        <v>359</v>
      </c>
      <c r="M24" s="1774" t="s">
        <v>359</v>
      </c>
    </row>
    <row r="25" spans="1:13">
      <c r="A25" s="5953"/>
      <c r="B25" s="5719"/>
      <c r="C25" s="2122" t="s">
        <v>2355</v>
      </c>
      <c r="D25" s="1362" t="s">
        <v>359</v>
      </c>
      <c r="E25" s="2601" t="s">
        <v>359</v>
      </c>
      <c r="F25" s="2356" t="s">
        <v>2356</v>
      </c>
      <c r="G25" s="1523" t="s">
        <v>2351</v>
      </c>
      <c r="H25" s="2601" t="s">
        <v>359</v>
      </c>
      <c r="I25" s="2356" t="s">
        <v>2357</v>
      </c>
      <c r="J25" s="1362" t="s">
        <v>359</v>
      </c>
      <c r="K25" s="2601" t="s">
        <v>359</v>
      </c>
      <c r="L25" s="2601" t="s">
        <v>359</v>
      </c>
      <c r="M25" s="1774" t="s">
        <v>359</v>
      </c>
    </row>
    <row r="26" spans="1:13">
      <c r="A26" s="5953"/>
      <c r="B26" s="5719"/>
      <c r="C26" s="2122" t="s">
        <v>2358</v>
      </c>
      <c r="D26" s="1361" t="s">
        <v>359</v>
      </c>
      <c r="E26" s="2601" t="s">
        <v>359</v>
      </c>
      <c r="F26" s="2356" t="s">
        <v>2359</v>
      </c>
      <c r="G26" s="1361" t="s">
        <v>359</v>
      </c>
      <c r="H26" s="2601" t="s">
        <v>359</v>
      </c>
      <c r="I26" s="2601" t="s">
        <v>359</v>
      </c>
      <c r="J26" s="2601" t="s">
        <v>359</v>
      </c>
      <c r="K26" s="2601" t="s">
        <v>359</v>
      </c>
      <c r="L26" s="2601" t="s">
        <v>359</v>
      </c>
      <c r="M26" s="1774" t="s">
        <v>359</v>
      </c>
    </row>
    <row r="27" spans="1:13">
      <c r="A27" s="5953"/>
      <c r="B27" s="5720"/>
      <c r="C27" s="2609" t="s">
        <v>359</v>
      </c>
      <c r="D27" s="1355" t="s">
        <v>359</v>
      </c>
      <c r="E27" s="1355" t="s">
        <v>359</v>
      </c>
      <c r="F27" s="1355" t="s">
        <v>359</v>
      </c>
      <c r="G27" s="1355" t="s">
        <v>359</v>
      </c>
      <c r="H27" s="1355" t="s">
        <v>359</v>
      </c>
      <c r="I27" s="1355" t="s">
        <v>359</v>
      </c>
      <c r="J27" s="1355" t="s">
        <v>359</v>
      </c>
      <c r="K27" s="1355" t="s">
        <v>359</v>
      </c>
      <c r="L27" s="1355" t="s">
        <v>359</v>
      </c>
      <c r="M27" s="1775" t="s">
        <v>359</v>
      </c>
    </row>
    <row r="28" spans="1:13">
      <c r="A28" s="5953"/>
      <c r="B28" s="8244" t="s">
        <v>2360</v>
      </c>
      <c r="C28" s="2608" t="s">
        <v>359</v>
      </c>
      <c r="D28" s="2601" t="s">
        <v>359</v>
      </c>
      <c r="E28" s="2601" t="s">
        <v>359</v>
      </c>
      <c r="F28" s="2601" t="s">
        <v>359</v>
      </c>
      <c r="G28" s="2601" t="s">
        <v>359</v>
      </c>
      <c r="H28" s="2601" t="s">
        <v>359</v>
      </c>
      <c r="I28" s="2601" t="s">
        <v>359</v>
      </c>
      <c r="J28" s="2601" t="s">
        <v>359</v>
      </c>
      <c r="K28" s="2601" t="s">
        <v>359</v>
      </c>
      <c r="L28" s="2601" t="s">
        <v>359</v>
      </c>
      <c r="M28" s="1774" t="s">
        <v>359</v>
      </c>
    </row>
    <row r="29" spans="1:13" ht="15" customHeight="1">
      <c r="A29" s="5953"/>
      <c r="B29" s="6762"/>
      <c r="C29" s="2610" t="s">
        <v>2361</v>
      </c>
      <c r="D29" s="1364" t="s">
        <v>437</v>
      </c>
      <c r="E29" s="2601" t="s">
        <v>359</v>
      </c>
      <c r="F29" s="2601" t="s">
        <v>2362</v>
      </c>
      <c r="G29" s="1362" t="s">
        <v>437</v>
      </c>
      <c r="H29" s="2601" t="s">
        <v>359</v>
      </c>
      <c r="I29" s="2601" t="s">
        <v>2363</v>
      </c>
      <c r="J29" s="8255"/>
      <c r="K29" s="8256"/>
      <c r="L29" s="8257"/>
      <c r="M29" s="1774" t="s">
        <v>359</v>
      </c>
    </row>
    <row r="30" spans="1:13">
      <c r="A30" s="5953"/>
      <c r="B30" s="6763"/>
      <c r="C30" s="2609" t="s">
        <v>359</v>
      </c>
      <c r="D30" s="1355" t="s">
        <v>359</v>
      </c>
      <c r="E30" s="1355" t="s">
        <v>359</v>
      </c>
      <c r="F30" s="1355" t="s">
        <v>359</v>
      </c>
      <c r="G30" s="1355" t="s">
        <v>359</v>
      </c>
      <c r="H30" s="1355" t="s">
        <v>359</v>
      </c>
      <c r="I30" s="1355" t="s">
        <v>359</v>
      </c>
      <c r="J30" s="1355" t="s">
        <v>359</v>
      </c>
      <c r="K30" s="1355" t="s">
        <v>359</v>
      </c>
      <c r="L30" s="1355" t="s">
        <v>359</v>
      </c>
      <c r="M30" s="1775" t="s">
        <v>359</v>
      </c>
    </row>
    <row r="31" spans="1:13">
      <c r="A31" s="5953"/>
      <c r="B31" s="5719" t="s">
        <v>2364</v>
      </c>
      <c r="C31" s="2611" t="s">
        <v>359</v>
      </c>
      <c r="D31" s="2612" t="s">
        <v>359</v>
      </c>
      <c r="E31" s="2612" t="s">
        <v>359</v>
      </c>
      <c r="F31" s="2612" t="s">
        <v>359</v>
      </c>
      <c r="G31" s="2612" t="s">
        <v>359</v>
      </c>
      <c r="H31" s="2612" t="s">
        <v>359</v>
      </c>
      <c r="I31" s="2612" t="s">
        <v>359</v>
      </c>
      <c r="J31" s="2612" t="s">
        <v>359</v>
      </c>
      <c r="K31" s="2612" t="s">
        <v>359</v>
      </c>
      <c r="L31" s="2601" t="s">
        <v>359</v>
      </c>
      <c r="M31" s="1774" t="s">
        <v>359</v>
      </c>
    </row>
    <row r="32" spans="1:13">
      <c r="A32" s="5953"/>
      <c r="B32" s="5719"/>
      <c r="C32" s="2608" t="s">
        <v>2365</v>
      </c>
      <c r="D32" s="3275">
        <v>2023</v>
      </c>
      <c r="E32" s="2612" t="s">
        <v>359</v>
      </c>
      <c r="F32" s="2601" t="s">
        <v>2366</v>
      </c>
      <c r="G32" s="3275">
        <v>2038</v>
      </c>
      <c r="H32" s="2612" t="s">
        <v>359</v>
      </c>
      <c r="I32" s="2601" t="s">
        <v>359</v>
      </c>
      <c r="J32" s="2612" t="s">
        <v>359</v>
      </c>
      <c r="K32" s="2612" t="s">
        <v>359</v>
      </c>
      <c r="L32" s="2601" t="s">
        <v>359</v>
      </c>
      <c r="M32" s="1774" t="s">
        <v>359</v>
      </c>
    </row>
    <row r="33" spans="1:13">
      <c r="A33" s="5953"/>
      <c r="B33" s="5720"/>
      <c r="C33" s="2608" t="s">
        <v>359</v>
      </c>
      <c r="D33" s="2601" t="s">
        <v>359</v>
      </c>
      <c r="E33" s="2612" t="s">
        <v>359</v>
      </c>
      <c r="F33" s="2601" t="s">
        <v>359</v>
      </c>
      <c r="G33" s="2612" t="s">
        <v>359</v>
      </c>
      <c r="H33" s="2612" t="s">
        <v>359</v>
      </c>
      <c r="I33" s="2601" t="s">
        <v>359</v>
      </c>
      <c r="J33" s="2612" t="s">
        <v>359</v>
      </c>
      <c r="K33" s="2612" t="s">
        <v>359</v>
      </c>
      <c r="L33" s="2601" t="s">
        <v>359</v>
      </c>
      <c r="M33" s="1774" t="s">
        <v>359</v>
      </c>
    </row>
    <row r="34" spans="1:13">
      <c r="A34" s="5953"/>
      <c r="B34" s="5719" t="s">
        <v>2367</v>
      </c>
      <c r="C34" s="2605" t="s">
        <v>359</v>
      </c>
      <c r="D34" s="2381" t="s">
        <v>359</v>
      </c>
      <c r="E34" s="2381" t="s">
        <v>359</v>
      </c>
      <c r="F34" s="2381" t="s">
        <v>359</v>
      </c>
      <c r="G34" s="2381" t="s">
        <v>359</v>
      </c>
      <c r="H34" s="2381" t="s">
        <v>359</v>
      </c>
      <c r="I34" s="2381" t="s">
        <v>359</v>
      </c>
      <c r="J34" s="2381" t="s">
        <v>359</v>
      </c>
      <c r="K34" s="2381" t="s">
        <v>359</v>
      </c>
      <c r="L34" s="2381" t="s">
        <v>359</v>
      </c>
      <c r="M34" s="2613" t="s">
        <v>359</v>
      </c>
    </row>
    <row r="35" spans="1:13">
      <c r="A35" s="5953"/>
      <c r="B35" s="5719"/>
      <c r="C35" s="2608" t="s">
        <v>359</v>
      </c>
      <c r="D35" s="3167" t="s">
        <v>2368</v>
      </c>
      <c r="E35" s="3167">
        <v>2023</v>
      </c>
      <c r="F35" s="3167" t="s">
        <v>2369</v>
      </c>
      <c r="G35" s="3167">
        <v>2024</v>
      </c>
      <c r="H35" s="3167" t="s">
        <v>2370</v>
      </c>
      <c r="I35" s="3167">
        <v>2025</v>
      </c>
      <c r="J35" s="3167" t="s">
        <v>2371</v>
      </c>
      <c r="K35" s="3167">
        <v>2026</v>
      </c>
      <c r="L35" s="3167" t="s">
        <v>2372</v>
      </c>
      <c r="M35" s="3168">
        <v>2027</v>
      </c>
    </row>
    <row r="36" spans="1:13">
      <c r="A36" s="5953"/>
      <c r="B36" s="5719"/>
      <c r="C36" s="2608" t="s">
        <v>359</v>
      </c>
      <c r="D36" s="8198">
        <v>1</v>
      </c>
      <c r="E36" s="8199"/>
      <c r="F36" s="8198">
        <v>1</v>
      </c>
      <c r="G36" s="8199"/>
      <c r="H36" s="8184">
        <v>1</v>
      </c>
      <c r="I36" s="8185"/>
      <c r="J36" s="8184">
        <v>1</v>
      </c>
      <c r="K36" s="8185"/>
      <c r="L36" s="8184">
        <v>1</v>
      </c>
      <c r="M36" s="8185"/>
    </row>
    <row r="37" spans="1:13">
      <c r="A37" s="5953"/>
      <c r="B37" s="5719"/>
      <c r="C37" s="2608" t="s">
        <v>359</v>
      </c>
      <c r="D37" s="3169" t="s">
        <v>2373</v>
      </c>
      <c r="E37" s="3170">
        <v>2028</v>
      </c>
      <c r="F37" s="3169" t="s">
        <v>2374</v>
      </c>
      <c r="G37" s="3170">
        <v>2029</v>
      </c>
      <c r="H37" s="3169" t="s">
        <v>2375</v>
      </c>
      <c r="I37" s="3170">
        <v>2030</v>
      </c>
      <c r="J37" s="3169" t="s">
        <v>2376</v>
      </c>
      <c r="K37" s="3170">
        <v>2031</v>
      </c>
      <c r="L37" s="3169" t="s">
        <v>2377</v>
      </c>
      <c r="M37" s="3171">
        <v>2032</v>
      </c>
    </row>
    <row r="38" spans="1:13">
      <c r="A38" s="5953"/>
      <c r="B38" s="5719"/>
      <c r="C38" s="2608" t="s">
        <v>359</v>
      </c>
      <c r="D38" s="8258">
        <v>1</v>
      </c>
      <c r="E38" s="8185"/>
      <c r="F38" s="8184">
        <v>1</v>
      </c>
      <c r="G38" s="8185"/>
      <c r="H38" s="8184">
        <v>1</v>
      </c>
      <c r="I38" s="8185"/>
      <c r="J38" s="8184">
        <v>1</v>
      </c>
      <c r="K38" s="8185"/>
      <c r="L38" s="8184">
        <v>1</v>
      </c>
      <c r="M38" s="8185"/>
    </row>
    <row r="39" spans="1:13">
      <c r="A39" s="5953"/>
      <c r="B39" s="5719"/>
      <c r="C39" s="2608" t="s">
        <v>359</v>
      </c>
      <c r="D39" s="3169" t="s">
        <v>2378</v>
      </c>
      <c r="E39" s="3170">
        <v>2033</v>
      </c>
      <c r="F39" s="3169" t="s">
        <v>2379</v>
      </c>
      <c r="G39" s="3170">
        <v>2034</v>
      </c>
      <c r="H39" s="3169" t="s">
        <v>2380</v>
      </c>
      <c r="I39" s="3170">
        <v>2035</v>
      </c>
      <c r="J39" s="3169" t="s">
        <v>2381</v>
      </c>
      <c r="K39" s="3170">
        <v>2036</v>
      </c>
      <c r="L39" s="3169" t="s">
        <v>2382</v>
      </c>
      <c r="M39" s="3171">
        <v>2037</v>
      </c>
    </row>
    <row r="40" spans="1:13">
      <c r="A40" s="5953"/>
      <c r="B40" s="5719"/>
      <c r="C40" s="2608" t="s">
        <v>359</v>
      </c>
      <c r="D40" s="8258">
        <v>1</v>
      </c>
      <c r="E40" s="8185"/>
      <c r="F40" s="8184">
        <v>1</v>
      </c>
      <c r="G40" s="8185"/>
      <c r="H40" s="8184">
        <v>1</v>
      </c>
      <c r="I40" s="8185"/>
      <c r="J40" s="8184">
        <v>1</v>
      </c>
      <c r="K40" s="8185"/>
      <c r="L40" s="8184">
        <v>1</v>
      </c>
      <c r="M40" s="8185"/>
    </row>
    <row r="41" spans="1:13" ht="15" customHeight="1">
      <c r="A41" s="5953"/>
      <c r="B41" s="5719"/>
      <c r="C41" s="2608" t="s">
        <v>359</v>
      </c>
      <c r="D41" s="3169" t="s">
        <v>2383</v>
      </c>
      <c r="E41" s="3170">
        <v>2038</v>
      </c>
      <c r="F41" s="3169" t="s">
        <v>2384</v>
      </c>
      <c r="G41" s="3172" t="s">
        <v>359</v>
      </c>
      <c r="H41" s="2595" t="s">
        <v>359</v>
      </c>
      <c r="I41" s="2595" t="s">
        <v>359</v>
      </c>
      <c r="J41" s="2595" t="s">
        <v>359</v>
      </c>
      <c r="K41" s="2595" t="s">
        <v>359</v>
      </c>
      <c r="L41" s="2595" t="s">
        <v>359</v>
      </c>
      <c r="M41" s="2596" t="s">
        <v>359</v>
      </c>
    </row>
    <row r="42" spans="1:13" ht="15" customHeight="1">
      <c r="A42" s="5953"/>
      <c r="B42" s="5719"/>
      <c r="C42" s="2608" t="s">
        <v>359</v>
      </c>
      <c r="D42" s="8198">
        <v>1</v>
      </c>
      <c r="E42" s="8199"/>
      <c r="F42" s="8184">
        <v>1</v>
      </c>
      <c r="G42" s="8185"/>
      <c r="H42" s="8200" t="s">
        <v>359</v>
      </c>
      <c r="I42" s="8200"/>
      <c r="J42" s="2595" t="s">
        <v>359</v>
      </c>
      <c r="K42" s="2595" t="s">
        <v>359</v>
      </c>
      <c r="L42" s="2595" t="s">
        <v>359</v>
      </c>
      <c r="M42" s="2596" t="s">
        <v>359</v>
      </c>
    </row>
    <row r="43" spans="1:13">
      <c r="A43" s="5953"/>
      <c r="B43" s="5719"/>
      <c r="C43" s="2608" t="s">
        <v>359</v>
      </c>
      <c r="D43" s="2602" t="s">
        <v>359</v>
      </c>
      <c r="E43" s="2602" t="s">
        <v>359</v>
      </c>
      <c r="F43" s="2602" t="s">
        <v>359</v>
      </c>
      <c r="G43" s="2602" t="s">
        <v>359</v>
      </c>
      <c r="H43" s="2602" t="s">
        <v>359</v>
      </c>
      <c r="I43" s="2602" t="s">
        <v>359</v>
      </c>
      <c r="J43" s="2602" t="s">
        <v>359</v>
      </c>
      <c r="K43" s="2602" t="s">
        <v>359</v>
      </c>
      <c r="L43" s="2602" t="s">
        <v>359</v>
      </c>
      <c r="M43" s="2614" t="s">
        <v>359</v>
      </c>
    </row>
    <row r="44" spans="1:13">
      <c r="A44" s="5953"/>
      <c r="B44" s="5724" t="s">
        <v>2385</v>
      </c>
      <c r="C44" s="2605" t="s">
        <v>359</v>
      </c>
      <c r="D44" s="2600" t="s">
        <v>359</v>
      </c>
      <c r="E44" s="2600" t="s">
        <v>359</v>
      </c>
      <c r="F44" s="2600" t="s">
        <v>359</v>
      </c>
      <c r="G44" s="2600" t="s">
        <v>359</v>
      </c>
      <c r="H44" s="2600" t="s">
        <v>359</v>
      </c>
      <c r="I44" s="2600" t="s">
        <v>359</v>
      </c>
      <c r="J44" s="2600" t="s">
        <v>359</v>
      </c>
      <c r="K44" s="2600" t="s">
        <v>359</v>
      </c>
      <c r="L44" s="2600" t="s">
        <v>359</v>
      </c>
      <c r="M44" s="2606" t="s">
        <v>359</v>
      </c>
    </row>
    <row r="45" spans="1:13" ht="15" customHeight="1">
      <c r="A45" s="5953"/>
      <c r="B45" s="5719"/>
      <c r="C45" s="2608" t="s">
        <v>359</v>
      </c>
      <c r="D45" s="2356" t="s">
        <v>93</v>
      </c>
      <c r="E45" s="1448" t="s">
        <v>95</v>
      </c>
      <c r="F45" s="8245" t="s">
        <v>2386</v>
      </c>
      <c r="G45" s="8239" t="s">
        <v>359</v>
      </c>
      <c r="H45" s="8246"/>
      <c r="I45" s="8246"/>
      <c r="J45" s="8247"/>
      <c r="K45" s="8243" t="s">
        <v>2387</v>
      </c>
      <c r="L45" s="8239" t="s">
        <v>359</v>
      </c>
      <c r="M45" s="8240"/>
    </row>
    <row r="46" spans="1:13">
      <c r="A46" s="5953"/>
      <c r="B46" s="5719"/>
      <c r="C46" s="2608" t="s">
        <v>359</v>
      </c>
      <c r="D46" s="1362" t="s">
        <v>359</v>
      </c>
      <c r="E46" s="1449" t="s">
        <v>2441</v>
      </c>
      <c r="F46" s="8245"/>
      <c r="G46" s="8241"/>
      <c r="H46" s="8229"/>
      <c r="I46" s="8229"/>
      <c r="J46" s="8248"/>
      <c r="K46" s="8243"/>
      <c r="L46" s="8241"/>
      <c r="M46" s="8242"/>
    </row>
    <row r="47" spans="1:13">
      <c r="A47" s="5953"/>
      <c r="B47" s="5720"/>
      <c r="C47" s="2607" t="s">
        <v>359</v>
      </c>
      <c r="D47" s="2227" t="s">
        <v>359</v>
      </c>
      <c r="E47" s="2227" t="s">
        <v>359</v>
      </c>
      <c r="F47" s="2227" t="s">
        <v>359</v>
      </c>
      <c r="G47" s="2227" t="s">
        <v>359</v>
      </c>
      <c r="H47" s="2227" t="s">
        <v>359</v>
      </c>
      <c r="I47" s="2227" t="s">
        <v>359</v>
      </c>
      <c r="J47" s="2227" t="s">
        <v>359</v>
      </c>
      <c r="K47" s="2227" t="s">
        <v>359</v>
      </c>
      <c r="L47" s="2227" t="s">
        <v>359</v>
      </c>
      <c r="M47" s="2228" t="s">
        <v>359</v>
      </c>
    </row>
    <row r="48" spans="1:13" ht="46.5" customHeight="1">
      <c r="A48" s="5953"/>
      <c r="B48" s="2354" t="s">
        <v>2388</v>
      </c>
      <c r="C48" s="6730" t="s">
        <v>3115</v>
      </c>
      <c r="D48" s="6731"/>
      <c r="E48" s="6731"/>
      <c r="F48" s="6731"/>
      <c r="G48" s="6731"/>
      <c r="H48" s="6731"/>
      <c r="I48" s="6731"/>
      <c r="J48" s="6731"/>
      <c r="K48" s="6731"/>
      <c r="L48" s="6731"/>
      <c r="M48" s="6732"/>
    </row>
    <row r="49" spans="1:13" ht="15" customHeight="1">
      <c r="A49" s="5953"/>
      <c r="B49" s="2098" t="s">
        <v>2577</v>
      </c>
      <c r="C49" s="6753" t="s">
        <v>2719</v>
      </c>
      <c r="D49" s="6738"/>
      <c r="E49" s="6738"/>
      <c r="F49" s="6738"/>
      <c r="G49" s="6738"/>
      <c r="H49" s="6738"/>
      <c r="I49" s="6738"/>
      <c r="J49" s="6738"/>
      <c r="K49" s="6738"/>
      <c r="L49" s="6738"/>
      <c r="M49" s="6754"/>
    </row>
    <row r="50" spans="1:13">
      <c r="A50" s="5953"/>
      <c r="B50" s="2098" t="s">
        <v>2392</v>
      </c>
      <c r="C50" s="2124">
        <v>30</v>
      </c>
      <c r="D50" s="1448" t="s">
        <v>359</v>
      </c>
      <c r="E50" s="1448" t="s">
        <v>359</v>
      </c>
      <c r="F50" s="1448" t="s">
        <v>359</v>
      </c>
      <c r="G50" s="1448" t="s">
        <v>359</v>
      </c>
      <c r="H50" s="1448" t="s">
        <v>359</v>
      </c>
      <c r="I50" s="1448" t="s">
        <v>359</v>
      </c>
      <c r="J50" s="1448" t="s">
        <v>359</v>
      </c>
      <c r="K50" s="1448" t="s">
        <v>359</v>
      </c>
      <c r="L50" s="1448" t="s">
        <v>359</v>
      </c>
      <c r="M50" s="1769" t="s">
        <v>359</v>
      </c>
    </row>
    <row r="51" spans="1:13" ht="15" customHeight="1">
      <c r="A51" s="5953"/>
      <c r="B51" s="2098" t="s">
        <v>2393</v>
      </c>
      <c r="C51" s="6723" t="s">
        <v>437</v>
      </c>
      <c r="D51" s="6724"/>
      <c r="E51" s="6724"/>
      <c r="F51" s="6724"/>
      <c r="G51" s="6724"/>
      <c r="H51" s="6724"/>
      <c r="I51" s="6724"/>
      <c r="J51" s="6724"/>
      <c r="K51" s="6724"/>
      <c r="L51" s="6724"/>
      <c r="M51" s="6725"/>
    </row>
    <row r="52" spans="1:13" ht="15" customHeight="1">
      <c r="A52" s="5945" t="s">
        <v>2394</v>
      </c>
      <c r="B52" s="2098" t="s">
        <v>2395</v>
      </c>
      <c r="C52" s="6723" t="s">
        <v>340</v>
      </c>
      <c r="D52" s="6724"/>
      <c r="E52" s="6724"/>
      <c r="F52" s="6724"/>
      <c r="G52" s="6724"/>
      <c r="H52" s="6724"/>
      <c r="I52" s="6724"/>
      <c r="J52" s="6724"/>
      <c r="K52" s="6724"/>
      <c r="L52" s="6724"/>
      <c r="M52" s="6725"/>
    </row>
    <row r="53" spans="1:13" ht="15" customHeight="1">
      <c r="A53" s="5946"/>
      <c r="B53" s="2098" t="s">
        <v>2396</v>
      </c>
      <c r="C53" s="6723" t="s">
        <v>2722</v>
      </c>
      <c r="D53" s="6724"/>
      <c r="E53" s="6724"/>
      <c r="F53" s="6724"/>
      <c r="G53" s="6724"/>
      <c r="H53" s="6724"/>
      <c r="I53" s="6724"/>
      <c r="J53" s="6724"/>
      <c r="K53" s="6724"/>
      <c r="L53" s="6724"/>
      <c r="M53" s="6725"/>
    </row>
    <row r="54" spans="1:13" ht="15" customHeight="1">
      <c r="A54" s="5946"/>
      <c r="B54" s="2098" t="s">
        <v>2398</v>
      </c>
      <c r="C54" s="6723" t="s">
        <v>56</v>
      </c>
      <c r="D54" s="6724"/>
      <c r="E54" s="6724"/>
      <c r="F54" s="6724"/>
      <c r="G54" s="6724"/>
      <c r="H54" s="6724"/>
      <c r="I54" s="6724"/>
      <c r="J54" s="6724"/>
      <c r="K54" s="6724"/>
      <c r="L54" s="6724"/>
      <c r="M54" s="6725"/>
    </row>
    <row r="55" spans="1:13" ht="15" customHeight="1">
      <c r="A55" s="5946"/>
      <c r="B55" s="2098" t="s">
        <v>2399</v>
      </c>
      <c r="C55" s="6723" t="s">
        <v>2723</v>
      </c>
      <c r="D55" s="6724"/>
      <c r="E55" s="6724"/>
      <c r="F55" s="6724"/>
      <c r="G55" s="6724"/>
      <c r="H55" s="6724"/>
      <c r="I55" s="6724"/>
      <c r="J55" s="6724"/>
      <c r="K55" s="6724"/>
      <c r="L55" s="6724"/>
      <c r="M55" s="6725"/>
    </row>
    <row r="56" spans="1:13" ht="15" customHeight="1">
      <c r="A56" s="5946"/>
      <c r="B56" s="2098" t="s">
        <v>2400</v>
      </c>
      <c r="C56" s="8249" t="s">
        <v>342</v>
      </c>
      <c r="D56" s="8250"/>
      <c r="E56" s="8250"/>
      <c r="F56" s="8250"/>
      <c r="G56" s="8250"/>
      <c r="H56" s="8250"/>
      <c r="I56" s="8250"/>
      <c r="J56" s="8250"/>
      <c r="K56" s="8250"/>
      <c r="L56" s="8250"/>
      <c r="M56" s="8251"/>
    </row>
    <row r="57" spans="1:13" ht="15" customHeight="1" thickBot="1">
      <c r="A57" s="5959"/>
      <c r="B57" s="2098" t="s">
        <v>2401</v>
      </c>
      <c r="C57" s="6961" t="s">
        <v>2724</v>
      </c>
      <c r="D57" s="6962"/>
      <c r="E57" s="6962"/>
      <c r="F57" s="6962"/>
      <c r="G57" s="6962"/>
      <c r="H57" s="6962"/>
      <c r="I57" s="6962"/>
      <c r="J57" s="6962"/>
      <c r="K57" s="6962"/>
      <c r="L57" s="6962"/>
      <c r="M57" s="6963"/>
    </row>
    <row r="58" spans="1:13" ht="15" customHeight="1">
      <c r="A58" s="5945" t="s">
        <v>2402</v>
      </c>
      <c r="B58" s="2098" t="s">
        <v>2403</v>
      </c>
      <c r="C58" s="6720" t="s">
        <v>2671</v>
      </c>
      <c r="D58" s="6721"/>
      <c r="E58" s="6721"/>
      <c r="F58" s="6721"/>
      <c r="G58" s="6721"/>
      <c r="H58" s="6721"/>
      <c r="I58" s="6721"/>
      <c r="J58" s="6721"/>
      <c r="K58" s="6721"/>
      <c r="L58" s="6721"/>
      <c r="M58" s="6722"/>
    </row>
    <row r="59" spans="1:13" ht="15" customHeight="1">
      <c r="A59" s="5946"/>
      <c r="B59" s="2098" t="s">
        <v>2404</v>
      </c>
      <c r="C59" s="6720" t="s">
        <v>2672</v>
      </c>
      <c r="D59" s="6721"/>
      <c r="E59" s="6721"/>
      <c r="F59" s="6721"/>
      <c r="G59" s="6721"/>
      <c r="H59" s="6721"/>
      <c r="I59" s="6721"/>
      <c r="J59" s="6721"/>
      <c r="K59" s="6721"/>
      <c r="L59" s="6721"/>
      <c r="M59" s="6722"/>
    </row>
    <row r="60" spans="1:13" ht="15" customHeight="1" thickBot="1">
      <c r="A60" s="5946"/>
      <c r="B60" s="2098" t="s">
        <v>244</v>
      </c>
      <c r="C60" s="6723" t="s">
        <v>56</v>
      </c>
      <c r="D60" s="6724"/>
      <c r="E60" s="6724"/>
      <c r="F60" s="6724"/>
      <c r="G60" s="6724"/>
      <c r="H60" s="6724"/>
      <c r="I60" s="6724"/>
      <c r="J60" s="6724"/>
      <c r="K60" s="6724"/>
      <c r="L60" s="6724"/>
      <c r="M60" s="6725"/>
    </row>
    <row r="61" spans="1:13" ht="17.25" thickBot="1">
      <c r="A61" s="1734" t="s">
        <v>2406</v>
      </c>
      <c r="B61" s="2604" t="s">
        <v>359</v>
      </c>
      <c r="C61" s="8252" t="s">
        <v>359</v>
      </c>
      <c r="D61" s="8253"/>
      <c r="E61" s="8253"/>
      <c r="F61" s="8253"/>
      <c r="G61" s="8253"/>
      <c r="H61" s="8253"/>
      <c r="I61" s="8253"/>
      <c r="J61" s="8253"/>
      <c r="K61" s="8253"/>
      <c r="L61" s="8253"/>
      <c r="M61" s="8254"/>
    </row>
  </sheetData>
  <mergeCells count="70">
    <mergeCell ref="H36:I36"/>
    <mergeCell ref="C61:M61"/>
    <mergeCell ref="J29:L29"/>
    <mergeCell ref="D42:E42"/>
    <mergeCell ref="D36:E36"/>
    <mergeCell ref="F36:G36"/>
    <mergeCell ref="F40:G40"/>
    <mergeCell ref="D40:E40"/>
    <mergeCell ref="D38:E38"/>
    <mergeCell ref="F38:G38"/>
    <mergeCell ref="J36:K36"/>
    <mergeCell ref="J38:K38"/>
    <mergeCell ref="J40:K40"/>
    <mergeCell ref="L40:M40"/>
    <mergeCell ref="L38:M38"/>
    <mergeCell ref="L36:M36"/>
    <mergeCell ref="A58:A60"/>
    <mergeCell ref="C58:M58"/>
    <mergeCell ref="C59:M59"/>
    <mergeCell ref="C60:M60"/>
    <mergeCell ref="F45:F46"/>
    <mergeCell ref="G45:J46"/>
    <mergeCell ref="C51:M51"/>
    <mergeCell ref="A52:A57"/>
    <mergeCell ref="C52:M52"/>
    <mergeCell ref="C53:M53"/>
    <mergeCell ref="C54:M54"/>
    <mergeCell ref="C55:M55"/>
    <mergeCell ref="C56:M56"/>
    <mergeCell ref="C57:M57"/>
    <mergeCell ref="A15:A51"/>
    <mergeCell ref="H38:I38"/>
    <mergeCell ref="C15:M15"/>
    <mergeCell ref="C16:M16"/>
    <mergeCell ref="B17:B23"/>
    <mergeCell ref="B24:B27"/>
    <mergeCell ref="C49:M49"/>
    <mergeCell ref="L45:M46"/>
    <mergeCell ref="C48:M48"/>
    <mergeCell ref="F22:H22"/>
    <mergeCell ref="B34:B43"/>
    <mergeCell ref="F42:G42"/>
    <mergeCell ref="H42:I42"/>
    <mergeCell ref="B44:B47"/>
    <mergeCell ref="K45:K46"/>
    <mergeCell ref="B28:B30"/>
    <mergeCell ref="B31:B33"/>
    <mergeCell ref="H40:I40"/>
    <mergeCell ref="B1:M1"/>
    <mergeCell ref="B8:B10"/>
    <mergeCell ref="C8:D9"/>
    <mergeCell ref="F9:G9"/>
    <mergeCell ref="I9:J9"/>
    <mergeCell ref="C10:D10"/>
    <mergeCell ref="F10:G10"/>
    <mergeCell ref="I10:J10"/>
    <mergeCell ref="A2:A14"/>
    <mergeCell ref="C2:M2"/>
    <mergeCell ref="C3:M3"/>
    <mergeCell ref="F4:G4"/>
    <mergeCell ref="I4:M4"/>
    <mergeCell ref="C5:M5"/>
    <mergeCell ref="C6:M6"/>
    <mergeCell ref="C7:D7"/>
    <mergeCell ref="I7:M7"/>
    <mergeCell ref="C11:M11"/>
    <mergeCell ref="C12:M12"/>
    <mergeCell ref="C13:M13"/>
    <mergeCell ref="C14:D14"/>
    <mergeCell ref="F14:M14"/>
  </mergeCells>
  <hyperlinks>
    <hyperlink ref="C56" r:id="rId1"/>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M61"/>
  <sheetViews>
    <sheetView zoomScale="90" zoomScaleNormal="90" workbookViewId="0">
      <selection activeCell="C13" sqref="C13:M13"/>
    </sheetView>
  </sheetViews>
  <sheetFormatPr baseColWidth="10" defaultColWidth="9.140625" defaultRowHeight="15.75"/>
  <cols>
    <col min="1" max="1" width="29" style="1916" customWidth="1"/>
    <col min="2" max="2" width="29.7109375" style="1916" customWidth="1"/>
    <col min="3" max="13" width="11.42578125" style="1916" customWidth="1"/>
    <col min="14" max="16384" width="9.140625" style="1916"/>
  </cols>
  <sheetData>
    <row r="1" spans="1:13" ht="20.25" customHeight="1" thickBot="1">
      <c r="A1" s="2616" t="s">
        <v>359</v>
      </c>
      <c r="B1" s="8278" t="s">
        <v>3116</v>
      </c>
      <c r="C1" s="8279"/>
      <c r="D1" s="8279"/>
      <c r="E1" s="8279"/>
      <c r="F1" s="8279"/>
      <c r="G1" s="8279"/>
      <c r="H1" s="8279"/>
      <c r="I1" s="8279"/>
      <c r="J1" s="8279"/>
      <c r="K1" s="8279"/>
      <c r="L1" s="8279"/>
      <c r="M1" s="8280"/>
    </row>
    <row r="2" spans="1:13" s="1923" customFormat="1" ht="54" customHeight="1">
      <c r="A2" s="5839" t="s">
        <v>2329</v>
      </c>
      <c r="B2" s="2618" t="s">
        <v>2330</v>
      </c>
      <c r="C2" s="7748" t="s">
        <v>1649</v>
      </c>
      <c r="D2" s="7749"/>
      <c r="E2" s="7749"/>
      <c r="F2" s="7749"/>
      <c r="G2" s="7749"/>
      <c r="H2" s="7749"/>
      <c r="I2" s="7749"/>
      <c r="J2" s="7749"/>
      <c r="K2" s="7749"/>
      <c r="L2" s="7749"/>
      <c r="M2" s="7750"/>
    </row>
    <row r="3" spans="1:13" ht="84" customHeight="1">
      <c r="A3" s="5840"/>
      <c r="B3" s="2568" t="s">
        <v>2643</v>
      </c>
      <c r="C3" s="5970" t="s">
        <v>3117</v>
      </c>
      <c r="D3" s="5837"/>
      <c r="E3" s="5837"/>
      <c r="F3" s="5837"/>
      <c r="G3" s="5837"/>
      <c r="H3" s="5837"/>
      <c r="I3" s="5837"/>
      <c r="J3" s="5837"/>
      <c r="K3" s="5837"/>
      <c r="L3" s="5837"/>
      <c r="M3" s="5838"/>
    </row>
    <row r="4" spans="1:13" ht="37.5" customHeight="1">
      <c r="A4" s="5840"/>
      <c r="B4" s="2569" t="s">
        <v>240</v>
      </c>
      <c r="C4" s="1924" t="s">
        <v>95</v>
      </c>
      <c r="D4" s="1888" t="s">
        <v>359</v>
      </c>
      <c r="E4" s="1889" t="s">
        <v>359</v>
      </c>
      <c r="F4" s="8135" t="s">
        <v>241</v>
      </c>
      <c r="G4" s="8136"/>
      <c r="H4" s="1890" t="s">
        <v>437</v>
      </c>
      <c r="I4" s="1887" t="s">
        <v>359</v>
      </c>
      <c r="J4" s="1887" t="s">
        <v>359</v>
      </c>
      <c r="K4" s="1887" t="s">
        <v>359</v>
      </c>
      <c r="L4" s="1887" t="s">
        <v>359</v>
      </c>
      <c r="M4" s="1896" t="s">
        <v>359</v>
      </c>
    </row>
    <row r="5" spans="1:13" ht="37.5" customHeight="1">
      <c r="A5" s="5840"/>
      <c r="B5" s="2569" t="s">
        <v>2333</v>
      </c>
      <c r="C5" s="8269"/>
      <c r="D5" s="8131"/>
      <c r="E5" s="8131"/>
      <c r="F5" s="8131"/>
      <c r="G5" s="8131"/>
      <c r="H5" s="8131"/>
      <c r="I5" s="8131"/>
      <c r="J5" s="8131"/>
      <c r="K5" s="8131"/>
      <c r="L5" s="8131"/>
      <c r="M5" s="8180"/>
    </row>
    <row r="6" spans="1:13" ht="15" customHeight="1">
      <c r="A6" s="5840"/>
      <c r="B6" s="2569" t="s">
        <v>2334</v>
      </c>
      <c r="C6" s="5970" t="s">
        <v>359</v>
      </c>
      <c r="D6" s="5837"/>
      <c r="E6" s="5837"/>
      <c r="F6" s="5837"/>
      <c r="G6" s="5837"/>
      <c r="H6" s="5837"/>
      <c r="I6" s="5837"/>
      <c r="J6" s="5837"/>
      <c r="K6" s="5837"/>
      <c r="L6" s="5837"/>
      <c r="M6" s="5838"/>
    </row>
    <row r="7" spans="1:13" ht="15" customHeight="1">
      <c r="A7" s="5840"/>
      <c r="B7" s="2569" t="s">
        <v>2335</v>
      </c>
      <c r="C7" s="8270" t="s">
        <v>13</v>
      </c>
      <c r="D7" s="8271"/>
      <c r="E7" s="1894" t="s">
        <v>359</v>
      </c>
      <c r="F7" s="1894" t="s">
        <v>359</v>
      </c>
      <c r="G7" s="1895" t="s">
        <v>359</v>
      </c>
      <c r="H7" s="2621" t="s">
        <v>244</v>
      </c>
      <c r="I7" s="8271" t="s">
        <v>21</v>
      </c>
      <c r="J7" s="8271"/>
      <c r="K7" s="8271"/>
      <c r="L7" s="8271"/>
      <c r="M7" s="8281"/>
    </row>
    <row r="8" spans="1:13" ht="15" customHeight="1">
      <c r="A8" s="5840"/>
      <c r="B8" s="8267" t="s">
        <v>2336</v>
      </c>
      <c r="C8" s="8149"/>
      <c r="D8" s="7265"/>
      <c r="E8" s="1893"/>
      <c r="F8" s="7265"/>
      <c r="G8" s="7265"/>
      <c r="H8" s="1893" t="s">
        <v>359</v>
      </c>
      <c r="I8" s="1894" t="s">
        <v>359</v>
      </c>
      <c r="J8" s="1894" t="s">
        <v>359</v>
      </c>
      <c r="K8" s="1894" t="s">
        <v>359</v>
      </c>
      <c r="L8" s="1894" t="s">
        <v>359</v>
      </c>
      <c r="M8" s="1897" t="s">
        <v>359</v>
      </c>
    </row>
    <row r="9" spans="1:13">
      <c r="A9" s="5840"/>
      <c r="B9" s="8267"/>
      <c r="C9" s="8155"/>
      <c r="D9" s="8111"/>
      <c r="E9" s="1894"/>
      <c r="F9" s="8111"/>
      <c r="G9" s="8111"/>
      <c r="H9" s="1894" t="s">
        <v>359</v>
      </c>
      <c r="I9" s="7261" t="s">
        <v>359</v>
      </c>
      <c r="J9" s="7261"/>
      <c r="K9" s="1894" t="s">
        <v>359</v>
      </c>
      <c r="L9" s="1894" t="s">
        <v>359</v>
      </c>
      <c r="M9" s="1897" t="s">
        <v>359</v>
      </c>
    </row>
    <row r="10" spans="1:13" ht="15" customHeight="1">
      <c r="A10" s="5840"/>
      <c r="B10" s="8268"/>
      <c r="C10" s="8270" t="s">
        <v>2337</v>
      </c>
      <c r="D10" s="8271"/>
      <c r="E10" s="1901" t="s">
        <v>359</v>
      </c>
      <c r="F10" s="8271" t="s">
        <v>2337</v>
      </c>
      <c r="G10" s="8271"/>
      <c r="H10" s="1901" t="s">
        <v>359</v>
      </c>
      <c r="I10" s="8271" t="s">
        <v>2337</v>
      </c>
      <c r="J10" s="8271"/>
      <c r="K10" s="1901" t="s">
        <v>359</v>
      </c>
      <c r="L10" s="1901" t="s">
        <v>359</v>
      </c>
      <c r="M10" s="1902" t="s">
        <v>359</v>
      </c>
    </row>
    <row r="11" spans="1:13" ht="47.25" customHeight="1">
      <c r="A11" s="5840"/>
      <c r="B11" s="2569" t="s">
        <v>2338</v>
      </c>
      <c r="C11" s="5970" t="s">
        <v>3118</v>
      </c>
      <c r="D11" s="5837"/>
      <c r="E11" s="5837"/>
      <c r="F11" s="5837"/>
      <c r="G11" s="5837"/>
      <c r="H11" s="5837"/>
      <c r="I11" s="5837"/>
      <c r="J11" s="5837"/>
      <c r="K11" s="5837"/>
      <c r="L11" s="5837"/>
      <c r="M11" s="5838"/>
    </row>
    <row r="12" spans="1:13" ht="108" customHeight="1">
      <c r="A12" s="5840"/>
      <c r="B12" s="2569" t="s">
        <v>2689</v>
      </c>
      <c r="C12" s="5970" t="s">
        <v>3119</v>
      </c>
      <c r="D12" s="5837"/>
      <c r="E12" s="5837"/>
      <c r="F12" s="5837"/>
      <c r="G12" s="5837"/>
      <c r="H12" s="5837"/>
      <c r="I12" s="5837"/>
      <c r="J12" s="5837"/>
      <c r="K12" s="5837"/>
      <c r="L12" s="5837"/>
      <c r="M12" s="5838"/>
    </row>
    <row r="13" spans="1:13" ht="45.75" customHeight="1">
      <c r="A13" s="5840"/>
      <c r="B13" s="2569" t="s">
        <v>2649</v>
      </c>
      <c r="C13" s="8090" t="s">
        <v>3120</v>
      </c>
      <c r="D13" s="7950"/>
      <c r="E13" s="7950"/>
      <c r="F13" s="7950"/>
      <c r="G13" s="7950"/>
      <c r="H13" s="7950"/>
      <c r="I13" s="7950"/>
      <c r="J13" s="7950"/>
      <c r="K13" s="7950"/>
      <c r="L13" s="7950"/>
      <c r="M13" s="8091"/>
    </row>
    <row r="14" spans="1:13" ht="59.25" customHeight="1">
      <c r="A14" s="5840"/>
      <c r="B14" s="3252" t="s">
        <v>2651</v>
      </c>
      <c r="C14" s="7787" t="s">
        <v>86</v>
      </c>
      <c r="D14" s="7780"/>
      <c r="E14" s="1628" t="s">
        <v>108</v>
      </c>
      <c r="F14" s="6555" t="s">
        <v>1626</v>
      </c>
      <c r="G14" s="7602"/>
      <c r="H14" s="7602"/>
      <c r="I14" s="7602"/>
      <c r="J14" s="7602"/>
      <c r="K14" s="7602"/>
      <c r="L14" s="7602"/>
      <c r="M14" s="7603"/>
    </row>
    <row r="15" spans="1:13">
      <c r="A15" s="8259" t="s">
        <v>2340</v>
      </c>
      <c r="B15" s="2619" t="s">
        <v>230</v>
      </c>
      <c r="C15" s="5970" t="s">
        <v>3121</v>
      </c>
      <c r="D15" s="5837"/>
      <c r="E15" s="5837"/>
      <c r="F15" s="5837"/>
      <c r="G15" s="5837"/>
      <c r="H15" s="5837"/>
      <c r="I15" s="5837"/>
      <c r="J15" s="5837"/>
      <c r="K15" s="5837"/>
      <c r="L15" s="5837"/>
      <c r="M15" s="5838"/>
    </row>
    <row r="16" spans="1:13" ht="44.25" customHeight="1">
      <c r="A16" s="5873"/>
      <c r="B16" s="2619" t="s">
        <v>2652</v>
      </c>
      <c r="C16" s="8260" t="s">
        <v>2086</v>
      </c>
      <c r="D16" s="8261"/>
      <c r="E16" s="8261"/>
      <c r="F16" s="8261"/>
      <c r="G16" s="8261"/>
      <c r="H16" s="8261"/>
      <c r="I16" s="8261"/>
      <c r="J16" s="8261"/>
      <c r="K16" s="8261"/>
      <c r="L16" s="8261"/>
      <c r="M16" s="8262"/>
    </row>
    <row r="17" spans="1:13" ht="15" customHeight="1">
      <c r="A17" s="5873"/>
      <c r="B17" s="8263" t="s">
        <v>2341</v>
      </c>
      <c r="C17" s="1925" t="s">
        <v>359</v>
      </c>
      <c r="D17" s="1891" t="s">
        <v>359</v>
      </c>
      <c r="E17" s="1891" t="s">
        <v>359</v>
      </c>
      <c r="F17" s="1891" t="s">
        <v>359</v>
      </c>
      <c r="G17" s="1891" t="s">
        <v>359</v>
      </c>
      <c r="H17" s="1891" t="s">
        <v>359</v>
      </c>
      <c r="I17" s="1891" t="s">
        <v>359</v>
      </c>
      <c r="J17" s="1891" t="s">
        <v>359</v>
      </c>
      <c r="K17" s="1891" t="s">
        <v>359</v>
      </c>
      <c r="L17" s="1891" t="s">
        <v>359</v>
      </c>
      <c r="M17" s="1892" t="s">
        <v>359</v>
      </c>
    </row>
    <row r="18" spans="1:13" ht="15" customHeight="1">
      <c r="A18" s="5873"/>
      <c r="B18" s="8263"/>
      <c r="C18" s="1925" t="s">
        <v>359</v>
      </c>
      <c r="D18" s="1887" t="s">
        <v>359</v>
      </c>
      <c r="E18" s="1891" t="s">
        <v>359</v>
      </c>
      <c r="F18" s="1887" t="s">
        <v>359</v>
      </c>
      <c r="G18" s="1891" t="s">
        <v>359</v>
      </c>
      <c r="H18" s="1887" t="s">
        <v>359</v>
      </c>
      <c r="I18" s="1891" t="s">
        <v>359</v>
      </c>
      <c r="J18" s="1887" t="s">
        <v>359</v>
      </c>
      <c r="K18" s="1891" t="s">
        <v>359</v>
      </c>
      <c r="L18" s="1891" t="s">
        <v>359</v>
      </c>
      <c r="M18" s="1892" t="s">
        <v>359</v>
      </c>
    </row>
    <row r="19" spans="1:13" ht="15" customHeight="1">
      <c r="A19" s="5873"/>
      <c r="B19" s="8263"/>
      <c r="C19" s="1927" t="s">
        <v>2342</v>
      </c>
      <c r="D19" s="1900" t="s">
        <v>359</v>
      </c>
      <c r="E19" s="1891" t="s">
        <v>2343</v>
      </c>
      <c r="F19" s="1900" t="s">
        <v>359</v>
      </c>
      <c r="G19" s="1891" t="s">
        <v>2344</v>
      </c>
      <c r="H19" s="1900" t="s">
        <v>359</v>
      </c>
      <c r="I19" s="1891" t="s">
        <v>2345</v>
      </c>
      <c r="J19" s="1900" t="s">
        <v>359</v>
      </c>
      <c r="K19" s="1891" t="s">
        <v>359</v>
      </c>
      <c r="L19" s="1891" t="s">
        <v>359</v>
      </c>
      <c r="M19" s="1892" t="s">
        <v>359</v>
      </c>
    </row>
    <row r="20" spans="1:13" ht="31.5" customHeight="1">
      <c r="A20" s="5873"/>
      <c r="B20" s="8263"/>
      <c r="C20" s="1927" t="s">
        <v>2346</v>
      </c>
      <c r="D20" s="1900" t="s">
        <v>359</v>
      </c>
      <c r="E20" s="1891" t="s">
        <v>2347</v>
      </c>
      <c r="F20" s="1900" t="s">
        <v>359</v>
      </c>
      <c r="G20" s="1891" t="s">
        <v>2348</v>
      </c>
      <c r="H20" s="1900" t="s">
        <v>359</v>
      </c>
      <c r="I20" s="1891" t="s">
        <v>359</v>
      </c>
      <c r="J20" s="1891" t="s">
        <v>359</v>
      </c>
      <c r="K20" s="1891" t="s">
        <v>359</v>
      </c>
      <c r="L20" s="1891" t="s">
        <v>359</v>
      </c>
      <c r="M20" s="1892" t="s">
        <v>359</v>
      </c>
    </row>
    <row r="21" spans="1:13" ht="15.75" customHeight="1">
      <c r="A21" s="5873"/>
      <c r="B21" s="8263"/>
      <c r="C21" s="1927" t="s">
        <v>2349</v>
      </c>
      <c r="D21" s="1900" t="s">
        <v>359</v>
      </c>
      <c r="E21" s="1891" t="s">
        <v>2350</v>
      </c>
      <c r="F21" s="1900" t="s">
        <v>359</v>
      </c>
      <c r="G21" s="1891" t="s">
        <v>359</v>
      </c>
      <c r="H21" s="1891" t="s">
        <v>359</v>
      </c>
      <c r="I21" s="1891" t="s">
        <v>359</v>
      </c>
      <c r="J21" s="1891" t="s">
        <v>359</v>
      </c>
      <c r="K21" s="1891" t="s">
        <v>359</v>
      </c>
      <c r="L21" s="1891" t="s">
        <v>359</v>
      </c>
      <c r="M21" s="1892" t="s">
        <v>359</v>
      </c>
    </row>
    <row r="22" spans="1:13" ht="15" customHeight="1">
      <c r="A22" s="5873"/>
      <c r="B22" s="8263"/>
      <c r="C22" s="1927" t="s">
        <v>105</v>
      </c>
      <c r="D22" s="4530" t="s">
        <v>2441</v>
      </c>
      <c r="E22" s="1891" t="s">
        <v>2352</v>
      </c>
      <c r="F22" s="1894" t="s">
        <v>2353</v>
      </c>
      <c r="G22" s="1894" t="s">
        <v>359</v>
      </c>
      <c r="H22" s="1894" t="s">
        <v>359</v>
      </c>
      <c r="I22" s="1894" t="s">
        <v>359</v>
      </c>
      <c r="J22" s="1894" t="s">
        <v>359</v>
      </c>
      <c r="K22" s="1894" t="s">
        <v>359</v>
      </c>
      <c r="L22" s="1894" t="s">
        <v>359</v>
      </c>
      <c r="M22" s="1897" t="s">
        <v>359</v>
      </c>
    </row>
    <row r="23" spans="1:13" ht="15" customHeight="1">
      <c r="A23" s="5873"/>
      <c r="B23" s="8264"/>
      <c r="C23" s="4515" t="s">
        <v>359</v>
      </c>
      <c r="D23" s="4516" t="s">
        <v>359</v>
      </c>
      <c r="E23" s="4516" t="s">
        <v>359</v>
      </c>
      <c r="F23" s="4516" t="s">
        <v>359</v>
      </c>
      <c r="G23" s="4516" t="s">
        <v>359</v>
      </c>
      <c r="H23" s="4516" t="s">
        <v>359</v>
      </c>
      <c r="I23" s="4516" t="s">
        <v>359</v>
      </c>
      <c r="J23" s="4516" t="s">
        <v>359</v>
      </c>
      <c r="K23" s="4516" t="s">
        <v>359</v>
      </c>
      <c r="L23" s="4516" t="s">
        <v>359</v>
      </c>
      <c r="M23" s="4517" t="s">
        <v>359</v>
      </c>
    </row>
    <row r="24" spans="1:13" ht="15.75" customHeight="1">
      <c r="A24" s="5873"/>
      <c r="B24" s="8263" t="s">
        <v>2354</v>
      </c>
      <c r="C24" s="1927" t="s">
        <v>359</v>
      </c>
      <c r="D24" s="1891" t="s">
        <v>359</v>
      </c>
      <c r="E24" s="1891" t="s">
        <v>359</v>
      </c>
      <c r="F24" s="1891" t="s">
        <v>359</v>
      </c>
      <c r="G24" s="1891" t="s">
        <v>359</v>
      </c>
      <c r="H24" s="1891" t="s">
        <v>359</v>
      </c>
      <c r="I24" s="1891" t="s">
        <v>359</v>
      </c>
      <c r="J24" s="1891" t="s">
        <v>359</v>
      </c>
      <c r="K24" s="1891" t="s">
        <v>359</v>
      </c>
      <c r="L24" s="1894" t="s">
        <v>359</v>
      </c>
      <c r="M24" s="1897" t="s">
        <v>359</v>
      </c>
    </row>
    <row r="25" spans="1:13">
      <c r="A25" s="5873"/>
      <c r="B25" s="8263"/>
      <c r="C25" s="1927" t="s">
        <v>2355</v>
      </c>
      <c r="D25" s="1903" t="s">
        <v>359</v>
      </c>
      <c r="E25" s="1891" t="s">
        <v>359</v>
      </c>
      <c r="F25" s="1891" t="s">
        <v>2356</v>
      </c>
      <c r="G25" s="1903" t="s">
        <v>359</v>
      </c>
      <c r="H25" s="1891" t="s">
        <v>359</v>
      </c>
      <c r="I25" s="1891" t="s">
        <v>2357</v>
      </c>
      <c r="J25" s="1903" t="s">
        <v>2441</v>
      </c>
      <c r="K25" s="1891" t="s">
        <v>359</v>
      </c>
      <c r="L25" s="1894" t="s">
        <v>359</v>
      </c>
      <c r="M25" s="1897" t="s">
        <v>359</v>
      </c>
    </row>
    <row r="26" spans="1:13">
      <c r="A26" s="5873"/>
      <c r="B26" s="8263"/>
      <c r="C26" s="1927" t="s">
        <v>2358</v>
      </c>
      <c r="D26" s="1904" t="s">
        <v>359</v>
      </c>
      <c r="E26" s="1894" t="s">
        <v>359</v>
      </c>
      <c r="F26" s="1891" t="s">
        <v>2359</v>
      </c>
      <c r="G26" s="1900" t="s">
        <v>359</v>
      </c>
      <c r="H26" s="1894" t="s">
        <v>359</v>
      </c>
      <c r="I26" s="1894" t="s">
        <v>359</v>
      </c>
      <c r="J26" s="1894" t="s">
        <v>359</v>
      </c>
      <c r="K26" s="1894" t="s">
        <v>359</v>
      </c>
      <c r="L26" s="1894" t="s">
        <v>359</v>
      </c>
      <c r="M26" s="1897" t="s">
        <v>359</v>
      </c>
    </row>
    <row r="27" spans="1:13">
      <c r="A27" s="5873"/>
      <c r="B27" s="8265"/>
      <c r="C27" s="1924" t="s">
        <v>359</v>
      </c>
      <c r="D27" s="1887" t="s">
        <v>359</v>
      </c>
      <c r="E27" s="1887" t="s">
        <v>359</v>
      </c>
      <c r="F27" s="1887" t="s">
        <v>359</v>
      </c>
      <c r="G27" s="1887" t="s">
        <v>359</v>
      </c>
      <c r="H27" s="1887" t="s">
        <v>359</v>
      </c>
      <c r="I27" s="1887" t="s">
        <v>359</v>
      </c>
      <c r="J27" s="1887" t="s">
        <v>359</v>
      </c>
      <c r="K27" s="1887" t="s">
        <v>359</v>
      </c>
      <c r="L27" s="1901" t="s">
        <v>359</v>
      </c>
      <c r="M27" s="1902" t="s">
        <v>359</v>
      </c>
    </row>
    <row r="28" spans="1:13">
      <c r="A28" s="5873"/>
      <c r="B28" s="8164" t="s">
        <v>2360</v>
      </c>
      <c r="C28" s="1927" t="s">
        <v>359</v>
      </c>
      <c r="D28" s="1891" t="s">
        <v>359</v>
      </c>
      <c r="E28" s="1891" t="s">
        <v>359</v>
      </c>
      <c r="F28" s="1891" t="s">
        <v>359</v>
      </c>
      <c r="G28" s="1891" t="s">
        <v>359</v>
      </c>
      <c r="H28" s="1891" t="s">
        <v>359</v>
      </c>
      <c r="I28" s="1891" t="s">
        <v>359</v>
      </c>
      <c r="J28" s="1891" t="s">
        <v>359</v>
      </c>
      <c r="K28" s="1891" t="s">
        <v>359</v>
      </c>
      <c r="L28" s="1891" t="s">
        <v>359</v>
      </c>
      <c r="M28" s="1892" t="s">
        <v>359</v>
      </c>
    </row>
    <row r="29" spans="1:13" ht="24" customHeight="1">
      <c r="A29" s="5873"/>
      <c r="B29" s="8165"/>
      <c r="C29" s="1928" t="s">
        <v>2361</v>
      </c>
      <c r="D29" s="3126">
        <v>0.2</v>
      </c>
      <c r="E29" s="1891" t="s">
        <v>359</v>
      </c>
      <c r="F29" s="1894" t="s">
        <v>2362</v>
      </c>
      <c r="G29" s="1903">
        <v>2022</v>
      </c>
      <c r="H29" s="1891" t="s">
        <v>359</v>
      </c>
      <c r="I29" s="1894" t="s">
        <v>2363</v>
      </c>
      <c r="J29" s="8177" t="s">
        <v>1651</v>
      </c>
      <c r="K29" s="5837"/>
      <c r="L29" s="8178"/>
      <c r="M29" s="1892" t="s">
        <v>359</v>
      </c>
    </row>
    <row r="30" spans="1:13">
      <c r="A30" s="5873"/>
      <c r="B30" s="8166"/>
      <c r="C30" s="1924" t="s">
        <v>359</v>
      </c>
      <c r="D30" s="1887" t="s">
        <v>359</v>
      </c>
      <c r="E30" s="1887" t="s">
        <v>359</v>
      </c>
      <c r="F30" s="1887" t="s">
        <v>359</v>
      </c>
      <c r="G30" s="1887" t="s">
        <v>359</v>
      </c>
      <c r="H30" s="1887" t="s">
        <v>359</v>
      </c>
      <c r="I30" s="1887" t="s">
        <v>359</v>
      </c>
      <c r="J30" s="1887" t="s">
        <v>359</v>
      </c>
      <c r="K30" s="1887" t="s">
        <v>359</v>
      </c>
      <c r="L30" s="1887" t="s">
        <v>359</v>
      </c>
      <c r="M30" s="1896" t="s">
        <v>359</v>
      </c>
    </row>
    <row r="31" spans="1:13" ht="15.75" customHeight="1">
      <c r="A31" s="5873"/>
      <c r="B31" s="8263" t="s">
        <v>2364</v>
      </c>
      <c r="C31" s="1929" t="s">
        <v>359</v>
      </c>
      <c r="D31" s="1907" t="s">
        <v>359</v>
      </c>
      <c r="E31" s="1907" t="s">
        <v>359</v>
      </c>
      <c r="F31" s="1907" t="s">
        <v>359</v>
      </c>
      <c r="G31" s="1907" t="s">
        <v>359</v>
      </c>
      <c r="H31" s="1907" t="s">
        <v>359</v>
      </c>
      <c r="I31" s="1907" t="s">
        <v>359</v>
      </c>
      <c r="J31" s="1907" t="s">
        <v>359</v>
      </c>
      <c r="K31" s="1907" t="s">
        <v>359</v>
      </c>
      <c r="L31" s="1894" t="s">
        <v>359</v>
      </c>
      <c r="M31" s="1897" t="s">
        <v>359</v>
      </c>
    </row>
    <row r="32" spans="1:13">
      <c r="A32" s="5873"/>
      <c r="B32" s="8263"/>
      <c r="C32" s="1927" t="s">
        <v>2365</v>
      </c>
      <c r="D32" s="3278">
        <v>2023</v>
      </c>
      <c r="E32" s="1907" t="s">
        <v>359</v>
      </c>
      <c r="F32" s="1891" t="s">
        <v>2366</v>
      </c>
      <c r="G32" s="1930">
        <v>2038</v>
      </c>
      <c r="H32" s="1907" t="s">
        <v>359</v>
      </c>
      <c r="I32" s="1894" t="s">
        <v>359</v>
      </c>
      <c r="J32" s="1907" t="s">
        <v>359</v>
      </c>
      <c r="K32" s="1907" t="s">
        <v>359</v>
      </c>
      <c r="L32" s="1894" t="s">
        <v>359</v>
      </c>
      <c r="M32" s="1897" t="s">
        <v>359</v>
      </c>
    </row>
    <row r="33" spans="1:13">
      <c r="A33" s="5873"/>
      <c r="B33" s="8265"/>
      <c r="C33" s="1924" t="s">
        <v>359</v>
      </c>
      <c r="D33" s="1887" t="s">
        <v>359</v>
      </c>
      <c r="E33" s="1910" t="s">
        <v>359</v>
      </c>
      <c r="F33" s="1887" t="s">
        <v>359</v>
      </c>
      <c r="G33" s="1910" t="s">
        <v>359</v>
      </c>
      <c r="H33" s="1910" t="s">
        <v>359</v>
      </c>
      <c r="I33" s="1901" t="s">
        <v>359</v>
      </c>
      <c r="J33" s="1910" t="s">
        <v>359</v>
      </c>
      <c r="K33" s="1910" t="s">
        <v>359</v>
      </c>
      <c r="L33" s="1901" t="s">
        <v>359</v>
      </c>
      <c r="M33" s="1902" t="s">
        <v>359</v>
      </c>
    </row>
    <row r="34" spans="1:13">
      <c r="A34" s="5873"/>
      <c r="B34" s="8263" t="s">
        <v>2367</v>
      </c>
      <c r="C34" s="1927" t="s">
        <v>359</v>
      </c>
      <c r="D34" s="1891" t="s">
        <v>359</v>
      </c>
      <c r="E34" s="1891" t="s">
        <v>359</v>
      </c>
      <c r="F34" s="1891" t="s">
        <v>359</v>
      </c>
      <c r="G34" s="1891" t="s">
        <v>359</v>
      </c>
      <c r="H34" s="1891" t="s">
        <v>359</v>
      </c>
      <c r="I34" s="1891" t="s">
        <v>359</v>
      </c>
      <c r="J34" s="1891" t="s">
        <v>359</v>
      </c>
      <c r="K34" s="1891" t="s">
        <v>359</v>
      </c>
      <c r="L34" s="1891" t="s">
        <v>359</v>
      </c>
      <c r="M34" s="1892" t="s">
        <v>359</v>
      </c>
    </row>
    <row r="35" spans="1:13">
      <c r="A35" s="5873"/>
      <c r="B35" s="8263"/>
      <c r="C35" s="1927" t="s">
        <v>359</v>
      </c>
      <c r="D35" s="3167" t="s">
        <v>2368</v>
      </c>
      <c r="E35" s="3167">
        <v>2023</v>
      </c>
      <c r="F35" s="3167" t="s">
        <v>2369</v>
      </c>
      <c r="G35" s="3167">
        <v>2024</v>
      </c>
      <c r="H35" s="3167" t="s">
        <v>2370</v>
      </c>
      <c r="I35" s="3167">
        <v>2025</v>
      </c>
      <c r="J35" s="3167" t="s">
        <v>2371</v>
      </c>
      <c r="K35" s="3167">
        <v>2026</v>
      </c>
      <c r="L35" s="3167" t="s">
        <v>2372</v>
      </c>
      <c r="M35" s="3168">
        <v>2027</v>
      </c>
    </row>
    <row r="36" spans="1:13" ht="15" customHeight="1">
      <c r="A36" s="5873"/>
      <c r="B36" s="8263"/>
      <c r="C36" s="1927" t="s">
        <v>359</v>
      </c>
      <c r="D36" s="1921">
        <v>0.2</v>
      </c>
      <c r="E36" s="1911" t="s">
        <v>359</v>
      </c>
      <c r="F36" s="1922">
        <v>0.2</v>
      </c>
      <c r="G36" s="1911" t="s">
        <v>359</v>
      </c>
      <c r="H36" s="1922">
        <v>0.4</v>
      </c>
      <c r="I36" s="1911" t="s">
        <v>359</v>
      </c>
      <c r="J36" s="1922">
        <v>0.4</v>
      </c>
      <c r="K36" s="1911" t="s">
        <v>359</v>
      </c>
      <c r="L36" s="1922">
        <v>0.6</v>
      </c>
      <c r="M36" s="1884" t="s">
        <v>359</v>
      </c>
    </row>
    <row r="37" spans="1:13">
      <c r="A37" s="5873"/>
      <c r="B37" s="8263"/>
      <c r="C37" s="1927" t="s">
        <v>359</v>
      </c>
      <c r="D37" s="3169" t="s">
        <v>2373</v>
      </c>
      <c r="E37" s="3170">
        <v>2028</v>
      </c>
      <c r="F37" s="3169" t="s">
        <v>2374</v>
      </c>
      <c r="G37" s="3170">
        <v>2029</v>
      </c>
      <c r="H37" s="3169" t="s">
        <v>2375</v>
      </c>
      <c r="I37" s="3170">
        <v>2030</v>
      </c>
      <c r="J37" s="3169" t="s">
        <v>2376</v>
      </c>
      <c r="K37" s="3170">
        <v>2031</v>
      </c>
      <c r="L37" s="3169" t="s">
        <v>2377</v>
      </c>
      <c r="M37" s="3171">
        <v>2032</v>
      </c>
    </row>
    <row r="38" spans="1:13" ht="15.75" customHeight="1">
      <c r="A38" s="5873"/>
      <c r="B38" s="8263"/>
      <c r="C38" s="1927" t="s">
        <v>359</v>
      </c>
      <c r="D38" s="1921">
        <v>0.6</v>
      </c>
      <c r="E38" s="1911" t="s">
        <v>359</v>
      </c>
      <c r="F38" s="1922">
        <v>0.8</v>
      </c>
      <c r="G38" s="1911" t="s">
        <v>359</v>
      </c>
      <c r="H38" s="1922">
        <v>0.8</v>
      </c>
      <c r="I38" s="1911" t="s">
        <v>359</v>
      </c>
      <c r="J38" s="1922">
        <v>1</v>
      </c>
      <c r="K38" s="1911" t="s">
        <v>359</v>
      </c>
      <c r="L38" s="1922">
        <v>1</v>
      </c>
      <c r="M38" s="1884" t="s">
        <v>359</v>
      </c>
    </row>
    <row r="39" spans="1:13">
      <c r="A39" s="5873"/>
      <c r="B39" s="8263"/>
      <c r="C39" s="1927" t="s">
        <v>359</v>
      </c>
      <c r="D39" s="3169" t="s">
        <v>2378</v>
      </c>
      <c r="E39" s="3170">
        <v>2033</v>
      </c>
      <c r="F39" s="3169" t="s">
        <v>2379</v>
      </c>
      <c r="G39" s="3170">
        <v>2034</v>
      </c>
      <c r="H39" s="3169" t="s">
        <v>2380</v>
      </c>
      <c r="I39" s="3170">
        <v>2035</v>
      </c>
      <c r="J39" s="3169" t="s">
        <v>2381</v>
      </c>
      <c r="K39" s="3170">
        <v>2036</v>
      </c>
      <c r="L39" s="3169" t="s">
        <v>2382</v>
      </c>
      <c r="M39" s="3171">
        <v>2037</v>
      </c>
    </row>
    <row r="40" spans="1:13">
      <c r="A40" s="5873"/>
      <c r="B40" s="8263"/>
      <c r="C40" s="1927" t="s">
        <v>359</v>
      </c>
      <c r="D40" s="1921">
        <v>1</v>
      </c>
      <c r="E40" s="1911" t="s">
        <v>359</v>
      </c>
      <c r="F40" s="1922">
        <v>1</v>
      </c>
      <c r="G40" s="1911" t="s">
        <v>359</v>
      </c>
      <c r="H40" s="1922">
        <v>1</v>
      </c>
      <c r="I40" s="1911" t="s">
        <v>359</v>
      </c>
      <c r="J40" s="1922">
        <v>1</v>
      </c>
      <c r="K40" s="1911" t="s">
        <v>359</v>
      </c>
      <c r="L40" s="1922">
        <v>1</v>
      </c>
      <c r="M40" s="1884" t="s">
        <v>359</v>
      </c>
    </row>
    <row r="41" spans="1:13" ht="15.75" customHeight="1">
      <c r="A41" s="5873"/>
      <c r="B41" s="8263"/>
      <c r="C41" s="1927" t="s">
        <v>359</v>
      </c>
      <c r="D41" s="3169" t="s">
        <v>2383</v>
      </c>
      <c r="E41" s="3170">
        <v>2038</v>
      </c>
      <c r="F41" s="3169" t="s">
        <v>2384</v>
      </c>
      <c r="G41" s="3172" t="s">
        <v>359</v>
      </c>
      <c r="H41" s="1891" t="s">
        <v>359</v>
      </c>
      <c r="I41" s="1891" t="s">
        <v>359</v>
      </c>
      <c r="J41" s="1891" t="s">
        <v>359</v>
      </c>
      <c r="K41" s="1891" t="s">
        <v>359</v>
      </c>
      <c r="L41" s="1891" t="s">
        <v>359</v>
      </c>
      <c r="M41" s="1892" t="s">
        <v>359</v>
      </c>
    </row>
    <row r="42" spans="1:13">
      <c r="A42" s="5873"/>
      <c r="B42" s="8263"/>
      <c r="C42" s="1927" t="s">
        <v>359</v>
      </c>
      <c r="D42" s="1921">
        <v>1</v>
      </c>
      <c r="E42" s="1911" t="s">
        <v>359</v>
      </c>
      <c r="F42" s="1922">
        <v>1</v>
      </c>
      <c r="G42" s="3122"/>
      <c r="H42" s="8131" t="s">
        <v>359</v>
      </c>
      <c r="I42" s="8131"/>
      <c r="J42" s="1891" t="s">
        <v>359</v>
      </c>
      <c r="K42" s="1891" t="s">
        <v>359</v>
      </c>
      <c r="L42" s="1891" t="s">
        <v>359</v>
      </c>
      <c r="M42" s="1892" t="s">
        <v>359</v>
      </c>
    </row>
    <row r="43" spans="1:13">
      <c r="A43" s="5873"/>
      <c r="B43" s="8263"/>
      <c r="C43" s="1924" t="s">
        <v>359</v>
      </c>
      <c r="D43" s="1887" t="s">
        <v>359</v>
      </c>
      <c r="E43" s="1887" t="s">
        <v>359</v>
      </c>
      <c r="F43" s="1887" t="s">
        <v>359</v>
      </c>
      <c r="G43" s="1887" t="s">
        <v>359</v>
      </c>
      <c r="H43" s="1887" t="s">
        <v>359</v>
      </c>
      <c r="I43" s="1887" t="s">
        <v>359</v>
      </c>
      <c r="J43" s="1887" t="s">
        <v>359</v>
      </c>
      <c r="K43" s="1887" t="s">
        <v>359</v>
      </c>
      <c r="L43" s="1887" t="s">
        <v>359</v>
      </c>
      <c r="M43" s="1896" t="s">
        <v>359</v>
      </c>
    </row>
    <row r="44" spans="1:13">
      <c r="A44" s="5873"/>
      <c r="B44" s="8266" t="s">
        <v>2385</v>
      </c>
      <c r="C44" s="1927" t="s">
        <v>359</v>
      </c>
      <c r="D44" s="1891" t="s">
        <v>359</v>
      </c>
      <c r="E44" s="1891" t="s">
        <v>359</v>
      </c>
      <c r="F44" s="1891" t="s">
        <v>359</v>
      </c>
      <c r="G44" s="1891" t="s">
        <v>359</v>
      </c>
      <c r="H44" s="1891" t="s">
        <v>359</v>
      </c>
      <c r="I44" s="1891" t="s">
        <v>359</v>
      </c>
      <c r="J44" s="1891" t="s">
        <v>359</v>
      </c>
      <c r="K44" s="1891" t="s">
        <v>359</v>
      </c>
      <c r="L44" s="1894" t="s">
        <v>359</v>
      </c>
      <c r="M44" s="1897" t="s">
        <v>359</v>
      </c>
    </row>
    <row r="45" spans="1:13">
      <c r="A45" s="5873"/>
      <c r="B45" s="8263"/>
      <c r="C45" s="1925" t="s">
        <v>359</v>
      </c>
      <c r="D45" s="1891" t="s">
        <v>93</v>
      </c>
      <c r="E45" s="1887" t="s">
        <v>95</v>
      </c>
      <c r="F45" s="7282" t="s">
        <v>2386</v>
      </c>
      <c r="G45" s="7283" t="s">
        <v>359</v>
      </c>
      <c r="H45" s="7265"/>
      <c r="I45" s="7265"/>
      <c r="J45" s="8172"/>
      <c r="K45" s="1891" t="s">
        <v>2387</v>
      </c>
      <c r="L45" s="7287" t="s">
        <v>359</v>
      </c>
      <c r="M45" s="8175"/>
    </row>
    <row r="46" spans="1:13">
      <c r="A46" s="5873"/>
      <c r="B46" s="8263"/>
      <c r="C46" s="1925" t="s">
        <v>359</v>
      </c>
      <c r="D46" s="1909" t="s">
        <v>359</v>
      </c>
      <c r="E46" s="1890" t="s">
        <v>2441</v>
      </c>
      <c r="F46" s="7282"/>
      <c r="G46" s="8173"/>
      <c r="H46" s="8111"/>
      <c r="I46" s="8111"/>
      <c r="J46" s="8174"/>
      <c r="K46" s="1894" t="s">
        <v>359</v>
      </c>
      <c r="L46" s="7289"/>
      <c r="M46" s="8176"/>
    </row>
    <row r="47" spans="1:13">
      <c r="A47" s="5873"/>
      <c r="B47" s="8265"/>
      <c r="C47" s="1926" t="s">
        <v>359</v>
      </c>
      <c r="D47" s="1901" t="s">
        <v>359</v>
      </c>
      <c r="E47" s="1901" t="s">
        <v>359</v>
      </c>
      <c r="F47" s="1901" t="s">
        <v>359</v>
      </c>
      <c r="G47" s="1901" t="s">
        <v>359</v>
      </c>
      <c r="H47" s="1901" t="s">
        <v>359</v>
      </c>
      <c r="I47" s="1901" t="s">
        <v>359</v>
      </c>
      <c r="J47" s="1901" t="s">
        <v>359</v>
      </c>
      <c r="K47" s="1901" t="s">
        <v>359</v>
      </c>
      <c r="L47" s="1894" t="s">
        <v>359</v>
      </c>
      <c r="M47" s="1897" t="s">
        <v>359</v>
      </c>
    </row>
    <row r="48" spans="1:13" ht="141" customHeight="1">
      <c r="A48" s="5873"/>
      <c r="B48" s="2569" t="s">
        <v>2388</v>
      </c>
      <c r="C48" s="5970" t="s">
        <v>3122</v>
      </c>
      <c r="D48" s="5837"/>
      <c r="E48" s="5837"/>
      <c r="F48" s="5837"/>
      <c r="G48" s="5837"/>
      <c r="H48" s="5837"/>
      <c r="I48" s="5837"/>
      <c r="J48" s="5837"/>
      <c r="K48" s="5837"/>
      <c r="L48" s="5837"/>
      <c r="M48" s="5838"/>
    </row>
    <row r="49" spans="1:13" ht="15" customHeight="1">
      <c r="A49" s="5873"/>
      <c r="B49" s="1912" t="s">
        <v>2390</v>
      </c>
      <c r="C49" s="5970" t="s">
        <v>3123</v>
      </c>
      <c r="D49" s="5837"/>
      <c r="E49" s="5837"/>
      <c r="F49" s="5837"/>
      <c r="G49" s="5837"/>
      <c r="H49" s="5837"/>
      <c r="I49" s="5837"/>
      <c r="J49" s="5837"/>
      <c r="K49" s="5837"/>
      <c r="L49" s="5837"/>
      <c r="M49" s="5838"/>
    </row>
    <row r="50" spans="1:13" ht="15.75" customHeight="1">
      <c r="A50" s="5873"/>
      <c r="B50" s="1912" t="s">
        <v>2392</v>
      </c>
      <c r="C50" s="5970">
        <v>45</v>
      </c>
      <c r="D50" s="5837"/>
      <c r="E50" s="5837"/>
      <c r="F50" s="5837"/>
      <c r="G50" s="5837"/>
      <c r="H50" s="5837"/>
      <c r="I50" s="5837"/>
      <c r="J50" s="5837"/>
      <c r="K50" s="5837"/>
      <c r="L50" s="5837"/>
      <c r="M50" s="5838"/>
    </row>
    <row r="51" spans="1:13" ht="15.75" customHeight="1">
      <c r="A51" s="5873"/>
      <c r="B51" s="1912" t="s">
        <v>2393</v>
      </c>
      <c r="C51" s="5970">
        <v>2022</v>
      </c>
      <c r="D51" s="5837"/>
      <c r="E51" s="5837"/>
      <c r="F51" s="5837"/>
      <c r="G51" s="5837"/>
      <c r="H51" s="5837"/>
      <c r="I51" s="5837"/>
      <c r="J51" s="5837"/>
      <c r="K51" s="5837"/>
      <c r="L51" s="5837"/>
      <c r="M51" s="5838"/>
    </row>
    <row r="52" spans="1:13" ht="15" customHeight="1">
      <c r="A52" s="5839" t="s">
        <v>2394</v>
      </c>
      <c r="B52" s="1912" t="s">
        <v>2395</v>
      </c>
      <c r="C52" s="5970" t="s">
        <v>791</v>
      </c>
      <c r="D52" s="5837"/>
      <c r="E52" s="5837"/>
      <c r="F52" s="5837"/>
      <c r="G52" s="5837"/>
      <c r="H52" s="5837"/>
      <c r="I52" s="5837"/>
      <c r="J52" s="5837"/>
      <c r="K52" s="5837"/>
      <c r="L52" s="5837"/>
      <c r="M52" s="5838"/>
    </row>
    <row r="53" spans="1:13">
      <c r="A53" s="5840"/>
      <c r="B53" s="1912" t="s">
        <v>2396</v>
      </c>
      <c r="C53" s="5970" t="s">
        <v>2513</v>
      </c>
      <c r="D53" s="5837"/>
      <c r="E53" s="5837"/>
      <c r="F53" s="5837"/>
      <c r="G53" s="5837"/>
      <c r="H53" s="5837"/>
      <c r="I53" s="5837"/>
      <c r="J53" s="5837"/>
      <c r="K53" s="5837"/>
      <c r="L53" s="5837"/>
      <c r="M53" s="5838"/>
    </row>
    <row r="54" spans="1:13">
      <c r="A54" s="5840"/>
      <c r="B54" s="1912" t="s">
        <v>2398</v>
      </c>
      <c r="C54" s="5970" t="s">
        <v>2514</v>
      </c>
      <c r="D54" s="5837"/>
      <c r="E54" s="5837"/>
      <c r="F54" s="5837"/>
      <c r="G54" s="5837"/>
      <c r="H54" s="5837"/>
      <c r="I54" s="5837"/>
      <c r="J54" s="5837"/>
      <c r="K54" s="5837"/>
      <c r="L54" s="5837"/>
      <c r="M54" s="5838"/>
    </row>
    <row r="55" spans="1:13" ht="15" customHeight="1">
      <c r="A55" s="5840"/>
      <c r="B55" s="1912" t="s">
        <v>2399</v>
      </c>
      <c r="C55" s="5970" t="s">
        <v>2522</v>
      </c>
      <c r="D55" s="5837"/>
      <c r="E55" s="5837"/>
      <c r="F55" s="5837"/>
      <c r="G55" s="5837"/>
      <c r="H55" s="5837"/>
      <c r="I55" s="5837"/>
      <c r="J55" s="5837"/>
      <c r="K55" s="5837"/>
      <c r="L55" s="5837"/>
      <c r="M55" s="5838"/>
    </row>
    <row r="56" spans="1:13" ht="15" customHeight="1">
      <c r="A56" s="5840"/>
      <c r="B56" s="1912" t="s">
        <v>2400</v>
      </c>
      <c r="C56" s="8275" t="s">
        <v>747</v>
      </c>
      <c r="D56" s="8276"/>
      <c r="E56" s="8276"/>
      <c r="F56" s="8276"/>
      <c r="G56" s="8276"/>
      <c r="H56" s="8276"/>
      <c r="I56" s="8276"/>
      <c r="J56" s="8276"/>
      <c r="K56" s="8276"/>
      <c r="L56" s="8276"/>
      <c r="M56" s="8277"/>
    </row>
    <row r="57" spans="1:13" ht="15" customHeight="1" thickBot="1">
      <c r="A57" s="5869"/>
      <c r="B57" s="1912" t="s">
        <v>2401</v>
      </c>
      <c r="C57" s="5939">
        <v>3779595</v>
      </c>
      <c r="D57" s="5680"/>
      <c r="E57" s="5680"/>
      <c r="F57" s="5680"/>
      <c r="G57" s="5680"/>
      <c r="H57" s="5680"/>
      <c r="I57" s="5680"/>
      <c r="J57" s="5680"/>
      <c r="K57" s="5680"/>
      <c r="L57" s="5680"/>
      <c r="M57" s="5681"/>
    </row>
    <row r="58" spans="1:13" ht="15" customHeight="1">
      <c r="A58" s="5839" t="s">
        <v>2402</v>
      </c>
      <c r="B58" s="1913" t="s">
        <v>2403</v>
      </c>
      <c r="C58" s="5970" t="s">
        <v>1132</v>
      </c>
      <c r="D58" s="5837"/>
      <c r="E58" s="5837"/>
      <c r="F58" s="5837"/>
      <c r="G58" s="5837"/>
      <c r="H58" s="5837"/>
      <c r="I58" s="5837"/>
      <c r="J58" s="5837"/>
      <c r="K58" s="5837"/>
      <c r="L58" s="5837"/>
      <c r="M58" s="5838"/>
    </row>
    <row r="59" spans="1:13" ht="15" customHeight="1">
      <c r="A59" s="5840"/>
      <c r="B59" s="1913" t="s">
        <v>2404</v>
      </c>
      <c r="C59" s="5970" t="s">
        <v>2405</v>
      </c>
      <c r="D59" s="5837"/>
      <c r="E59" s="5837"/>
      <c r="F59" s="5837"/>
      <c r="G59" s="5837"/>
      <c r="H59" s="5837"/>
      <c r="I59" s="5837"/>
      <c r="J59" s="5837"/>
      <c r="K59" s="5837"/>
      <c r="L59" s="5837"/>
      <c r="M59" s="5838"/>
    </row>
    <row r="60" spans="1:13" ht="15" customHeight="1" thickBot="1">
      <c r="A60" s="5840"/>
      <c r="B60" s="1913" t="s">
        <v>244</v>
      </c>
      <c r="C60" s="5970" t="s">
        <v>2514</v>
      </c>
      <c r="D60" s="5837"/>
      <c r="E60" s="5837"/>
      <c r="F60" s="5837"/>
      <c r="G60" s="5837"/>
      <c r="H60" s="5837"/>
      <c r="I60" s="5837"/>
      <c r="J60" s="5837"/>
      <c r="K60" s="5837"/>
      <c r="L60" s="5837"/>
      <c r="M60" s="5838"/>
    </row>
    <row r="61" spans="1:13" ht="15" customHeight="1" thickBot="1">
      <c r="A61" s="2617" t="s">
        <v>2406</v>
      </c>
      <c r="B61" s="2620" t="s">
        <v>359</v>
      </c>
      <c r="C61" s="8272" t="s">
        <v>359</v>
      </c>
      <c r="D61" s="8273"/>
      <c r="E61" s="8273"/>
      <c r="F61" s="8273"/>
      <c r="G61" s="8273"/>
      <c r="H61" s="8273"/>
      <c r="I61" s="8273"/>
      <c r="J61" s="8273"/>
      <c r="K61" s="8273"/>
      <c r="L61" s="8273"/>
      <c r="M61" s="8274"/>
    </row>
  </sheetData>
  <mergeCells count="51">
    <mergeCell ref="B1:M1"/>
    <mergeCell ref="C8:D9"/>
    <mergeCell ref="F8:G9"/>
    <mergeCell ref="C10:D10"/>
    <mergeCell ref="F10:G10"/>
    <mergeCell ref="I10:J10"/>
    <mergeCell ref="I7:M7"/>
    <mergeCell ref="C61:M61"/>
    <mergeCell ref="C50:M50"/>
    <mergeCell ref="C51:M51"/>
    <mergeCell ref="C55:M55"/>
    <mergeCell ref="C56:M56"/>
    <mergeCell ref="A2:A14"/>
    <mergeCell ref="C6:M6"/>
    <mergeCell ref="B8:B10"/>
    <mergeCell ref="I9:J9"/>
    <mergeCell ref="C11:M11"/>
    <mergeCell ref="C12:M12"/>
    <mergeCell ref="C13:M13"/>
    <mergeCell ref="C14:D14"/>
    <mergeCell ref="C2:M2"/>
    <mergeCell ref="C3:M3"/>
    <mergeCell ref="F4:G4"/>
    <mergeCell ref="C5:M5"/>
    <mergeCell ref="C7:D7"/>
    <mergeCell ref="F14:M14"/>
    <mergeCell ref="A15:A51"/>
    <mergeCell ref="C15:M15"/>
    <mergeCell ref="C16:M16"/>
    <mergeCell ref="B17:B23"/>
    <mergeCell ref="B24:B27"/>
    <mergeCell ref="J29:L29"/>
    <mergeCell ref="B31:B33"/>
    <mergeCell ref="B34:B43"/>
    <mergeCell ref="H42:I42"/>
    <mergeCell ref="B44:B47"/>
    <mergeCell ref="F45:F46"/>
    <mergeCell ref="G45:J46"/>
    <mergeCell ref="L45:M46"/>
    <mergeCell ref="C48:M48"/>
    <mergeCell ref="C49:M49"/>
    <mergeCell ref="B28:B30"/>
    <mergeCell ref="A52:A57"/>
    <mergeCell ref="C52:M52"/>
    <mergeCell ref="C53:M53"/>
    <mergeCell ref="C54:M54"/>
    <mergeCell ref="A58:A60"/>
    <mergeCell ref="C57:M57"/>
    <mergeCell ref="C58:M58"/>
    <mergeCell ref="C59:M59"/>
    <mergeCell ref="C60:M60"/>
  </mergeCells>
  <hyperlinks>
    <hyperlink ref="C56" r:id="rId1"/>
  </hyperlinks>
  <pageMargins left="0.7" right="0.7" top="0.75" bottom="0.75" header="0.51180555555555496" footer="0.51180555555555496"/>
  <pageSetup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B2" workbookViewId="0">
      <selection activeCell="C13" sqref="C13:M13"/>
    </sheetView>
  </sheetViews>
  <sheetFormatPr baseColWidth="10" defaultColWidth="8.85546875" defaultRowHeight="15.75"/>
  <cols>
    <col min="1" max="1" width="29" style="1916" customWidth="1"/>
    <col min="2" max="2" width="29.7109375" style="1916" customWidth="1"/>
    <col min="3" max="5" width="11.42578125" style="1916" customWidth="1"/>
    <col min="6" max="6" width="12.85546875" style="1916" customWidth="1"/>
    <col min="7" max="13" width="11.42578125" style="1916" customWidth="1"/>
    <col min="14" max="16384" width="8.85546875" style="1916"/>
  </cols>
  <sheetData>
    <row r="1" spans="1:13" ht="20.25" customHeight="1">
      <c r="A1" s="2616" t="s">
        <v>359</v>
      </c>
      <c r="B1" s="8278" t="s">
        <v>3124</v>
      </c>
      <c r="C1" s="8279"/>
      <c r="D1" s="8279"/>
      <c r="E1" s="8279"/>
      <c r="F1" s="8279"/>
      <c r="G1" s="8279"/>
      <c r="H1" s="8279"/>
      <c r="I1" s="8279"/>
      <c r="J1" s="8279"/>
      <c r="K1" s="8279"/>
      <c r="L1" s="8279"/>
      <c r="M1" s="8280"/>
    </row>
    <row r="2" spans="1:13" ht="57" customHeight="1">
      <c r="A2" s="5839" t="s">
        <v>2329</v>
      </c>
      <c r="B2" s="2618" t="s">
        <v>2330</v>
      </c>
      <c r="C2" s="7748" t="s">
        <v>1655</v>
      </c>
      <c r="D2" s="7749"/>
      <c r="E2" s="7749"/>
      <c r="F2" s="7749"/>
      <c r="G2" s="7749"/>
      <c r="H2" s="7749"/>
      <c r="I2" s="7749"/>
      <c r="J2" s="7749"/>
      <c r="K2" s="7749"/>
      <c r="L2" s="7749"/>
      <c r="M2" s="7750"/>
    </row>
    <row r="3" spans="1:13" ht="178.5" customHeight="1">
      <c r="A3" s="5840"/>
      <c r="B3" s="2568" t="s">
        <v>2643</v>
      </c>
      <c r="C3" s="5970" t="s">
        <v>3125</v>
      </c>
      <c r="D3" s="5837"/>
      <c r="E3" s="5837"/>
      <c r="F3" s="5837"/>
      <c r="G3" s="5837"/>
      <c r="H3" s="5837"/>
      <c r="I3" s="5837"/>
      <c r="J3" s="5837"/>
      <c r="K3" s="5837"/>
      <c r="L3" s="5837"/>
      <c r="M3" s="5838"/>
    </row>
    <row r="4" spans="1:13" ht="34.5" customHeight="1">
      <c r="A4" s="5840"/>
      <c r="B4" s="2569" t="s">
        <v>240</v>
      </c>
      <c r="C4" s="1924" t="s">
        <v>95</v>
      </c>
      <c r="D4" s="1888" t="s">
        <v>359</v>
      </c>
      <c r="E4" s="1889" t="s">
        <v>359</v>
      </c>
      <c r="F4" s="8135" t="s">
        <v>241</v>
      </c>
      <c r="G4" s="8136"/>
      <c r="H4" s="1890" t="s">
        <v>437</v>
      </c>
      <c r="I4" s="1887" t="s">
        <v>359</v>
      </c>
      <c r="J4" s="1887" t="s">
        <v>359</v>
      </c>
      <c r="K4" s="1887" t="s">
        <v>359</v>
      </c>
      <c r="L4" s="1887" t="s">
        <v>359</v>
      </c>
      <c r="M4" s="1896" t="s">
        <v>359</v>
      </c>
    </row>
    <row r="5" spans="1:13" ht="40.5" customHeight="1">
      <c r="A5" s="5840"/>
      <c r="B5" s="2569" t="s">
        <v>2333</v>
      </c>
      <c r="C5" s="8269"/>
      <c r="D5" s="8131"/>
      <c r="E5" s="8131"/>
      <c r="F5" s="8131"/>
      <c r="G5" s="8131"/>
      <c r="H5" s="8131"/>
      <c r="I5" s="8131"/>
      <c r="J5" s="8131"/>
      <c r="K5" s="8131"/>
      <c r="L5" s="8131"/>
      <c r="M5" s="8180"/>
    </row>
    <row r="6" spans="1:13" ht="15" customHeight="1">
      <c r="A6" s="5840"/>
      <c r="B6" s="2569" t="s">
        <v>2334</v>
      </c>
      <c r="C6" s="2216"/>
      <c r="D6" s="5837"/>
      <c r="E6" s="5837"/>
      <c r="F6" s="5837"/>
      <c r="G6" s="5837"/>
      <c r="H6" s="5837"/>
      <c r="I6" s="5837"/>
      <c r="J6" s="5837"/>
      <c r="K6" s="5837"/>
      <c r="L6" s="5837"/>
      <c r="M6" s="5838"/>
    </row>
    <row r="7" spans="1:13" ht="15" customHeight="1">
      <c r="A7" s="5840"/>
      <c r="B7" s="2569" t="s">
        <v>2335</v>
      </c>
      <c r="C7" s="8270" t="s">
        <v>13</v>
      </c>
      <c r="D7" s="8271"/>
      <c r="E7" s="1894" t="s">
        <v>359</v>
      </c>
      <c r="F7" s="1894" t="s">
        <v>359</v>
      </c>
      <c r="G7" s="1895" t="s">
        <v>359</v>
      </c>
      <c r="H7" s="2621" t="s">
        <v>244</v>
      </c>
      <c r="I7" s="8271" t="s">
        <v>21</v>
      </c>
      <c r="J7" s="8271"/>
      <c r="K7" s="8271"/>
      <c r="L7" s="8271"/>
      <c r="M7" s="8281"/>
    </row>
    <row r="8" spans="1:13">
      <c r="A8" s="5840"/>
      <c r="B8" s="8267" t="s">
        <v>2336</v>
      </c>
      <c r="C8" s="8290"/>
      <c r="D8" s="8291"/>
      <c r="E8" s="1893"/>
      <c r="F8" s="7265"/>
      <c r="G8" s="7265"/>
      <c r="H8" s="1893" t="s">
        <v>359</v>
      </c>
      <c r="I8" s="1894" t="s">
        <v>359</v>
      </c>
      <c r="J8" s="1894" t="s">
        <v>359</v>
      </c>
      <c r="K8" s="1894" t="s">
        <v>359</v>
      </c>
      <c r="L8" s="1894" t="s">
        <v>359</v>
      </c>
      <c r="M8" s="1897" t="s">
        <v>359</v>
      </c>
    </row>
    <row r="9" spans="1:13">
      <c r="A9" s="5840"/>
      <c r="B9" s="8267"/>
      <c r="C9" s="8292"/>
      <c r="D9" s="8293"/>
      <c r="E9" s="1894"/>
      <c r="F9" s="8111"/>
      <c r="G9" s="8111"/>
      <c r="H9" s="1894" t="s">
        <v>359</v>
      </c>
      <c r="I9" s="7261" t="s">
        <v>359</v>
      </c>
      <c r="J9" s="7261"/>
      <c r="K9" s="1894" t="s">
        <v>359</v>
      </c>
      <c r="L9" s="1894" t="s">
        <v>359</v>
      </c>
      <c r="M9" s="1897" t="s">
        <v>359</v>
      </c>
    </row>
    <row r="10" spans="1:13">
      <c r="A10" s="5840"/>
      <c r="B10" s="8268"/>
      <c r="C10" s="8270" t="s">
        <v>2337</v>
      </c>
      <c r="D10" s="8271"/>
      <c r="E10" s="1901" t="s">
        <v>359</v>
      </c>
      <c r="F10" s="8271" t="s">
        <v>2337</v>
      </c>
      <c r="G10" s="8271"/>
      <c r="H10" s="1901" t="s">
        <v>359</v>
      </c>
      <c r="I10" s="8271" t="s">
        <v>2337</v>
      </c>
      <c r="J10" s="8271"/>
      <c r="K10" s="1901" t="s">
        <v>359</v>
      </c>
      <c r="L10" s="1901" t="s">
        <v>359</v>
      </c>
      <c r="M10" s="1902" t="s">
        <v>359</v>
      </c>
    </row>
    <row r="11" spans="1:13" ht="141" customHeight="1">
      <c r="A11" s="5840"/>
      <c r="B11" s="2569" t="s">
        <v>2338</v>
      </c>
      <c r="C11" s="5970" t="s">
        <v>3126</v>
      </c>
      <c r="D11" s="5837"/>
      <c r="E11" s="5837"/>
      <c r="F11" s="5837"/>
      <c r="G11" s="5837"/>
      <c r="H11" s="5837"/>
      <c r="I11" s="5837"/>
      <c r="J11" s="5837"/>
      <c r="K11" s="5837"/>
      <c r="L11" s="5837"/>
      <c r="M11" s="5838"/>
    </row>
    <row r="12" spans="1:13" ht="137.1" customHeight="1">
      <c r="A12" s="5840"/>
      <c r="B12" s="2569" t="s">
        <v>2689</v>
      </c>
      <c r="C12" s="5970" t="s">
        <v>3127</v>
      </c>
      <c r="D12" s="5837"/>
      <c r="E12" s="5837"/>
      <c r="F12" s="5837"/>
      <c r="G12" s="5837"/>
      <c r="H12" s="5837"/>
      <c r="I12" s="5837"/>
      <c r="J12" s="5837"/>
      <c r="K12" s="5837"/>
      <c r="L12" s="5837"/>
      <c r="M12" s="5838"/>
    </row>
    <row r="13" spans="1:13" ht="47.25" customHeight="1">
      <c r="A13" s="5840"/>
      <c r="B13" s="2569" t="s">
        <v>2649</v>
      </c>
      <c r="C13" s="8090" t="s">
        <v>3120</v>
      </c>
      <c r="D13" s="7950"/>
      <c r="E13" s="7950"/>
      <c r="F13" s="7950"/>
      <c r="G13" s="7950"/>
      <c r="H13" s="7950"/>
      <c r="I13" s="7950"/>
      <c r="J13" s="7950"/>
      <c r="K13" s="7950"/>
      <c r="L13" s="7950"/>
      <c r="M13" s="8091"/>
    </row>
    <row r="14" spans="1:13" ht="48" customHeight="1">
      <c r="A14" s="5840"/>
      <c r="B14" s="3252" t="s">
        <v>2651</v>
      </c>
      <c r="C14" s="8286" t="s">
        <v>1637</v>
      </c>
      <c r="D14" s="5844"/>
      <c r="E14" s="1898" t="s">
        <v>108</v>
      </c>
      <c r="F14" s="5879" t="s">
        <v>3097</v>
      </c>
      <c r="G14" s="5844"/>
      <c r="H14" s="5844"/>
      <c r="I14" s="5844"/>
      <c r="J14" s="5844"/>
      <c r="K14" s="5844"/>
      <c r="L14" s="5844"/>
      <c r="M14" s="5845"/>
    </row>
    <row r="15" spans="1:13" ht="16.5" customHeight="1">
      <c r="A15" s="8259" t="s">
        <v>2340</v>
      </c>
      <c r="B15" s="2622" t="s">
        <v>230</v>
      </c>
      <c r="C15" s="8149" t="s">
        <v>1</v>
      </c>
      <c r="D15" s="7265"/>
      <c r="E15" s="7265"/>
      <c r="F15" s="7265"/>
      <c r="G15" s="7265"/>
      <c r="H15" s="7265"/>
      <c r="I15" s="7265"/>
      <c r="J15" s="7265"/>
      <c r="K15" s="7265"/>
      <c r="L15" s="7265"/>
      <c r="M15" s="8150"/>
    </row>
    <row r="16" spans="1:13" ht="41.25" customHeight="1">
      <c r="A16" s="5873"/>
      <c r="B16" s="3034" t="s">
        <v>2652</v>
      </c>
      <c r="C16" s="8287" t="s">
        <v>2088</v>
      </c>
      <c r="D16" s="8288"/>
      <c r="E16" s="8288"/>
      <c r="F16" s="8288"/>
      <c r="G16" s="8288"/>
      <c r="H16" s="8288"/>
      <c r="I16" s="8288"/>
      <c r="J16" s="8288"/>
      <c r="K16" s="8288"/>
      <c r="L16" s="8288"/>
      <c r="M16" s="8289"/>
    </row>
    <row r="17" spans="1:13">
      <c r="A17" s="5873"/>
      <c r="B17" s="8263" t="s">
        <v>2341</v>
      </c>
      <c r="C17" s="1925" t="s">
        <v>359</v>
      </c>
      <c r="D17" s="1891" t="s">
        <v>359</v>
      </c>
      <c r="E17" s="1891" t="s">
        <v>359</v>
      </c>
      <c r="F17" s="1891" t="s">
        <v>359</v>
      </c>
      <c r="G17" s="1891" t="s">
        <v>359</v>
      </c>
      <c r="H17" s="1891" t="s">
        <v>359</v>
      </c>
      <c r="I17" s="1891" t="s">
        <v>359</v>
      </c>
      <c r="J17" s="1891" t="s">
        <v>359</v>
      </c>
      <c r="K17" s="1891" t="s">
        <v>359</v>
      </c>
      <c r="L17" s="1891" t="s">
        <v>359</v>
      </c>
      <c r="M17" s="1892" t="s">
        <v>359</v>
      </c>
    </row>
    <row r="18" spans="1:13">
      <c r="A18" s="5873"/>
      <c r="B18" s="8263"/>
      <c r="C18" s="1925" t="s">
        <v>359</v>
      </c>
      <c r="D18" s="1887" t="s">
        <v>359</v>
      </c>
      <c r="E18" s="1891" t="s">
        <v>359</v>
      </c>
      <c r="F18" s="1887" t="s">
        <v>359</v>
      </c>
      <c r="G18" s="1891" t="s">
        <v>359</v>
      </c>
      <c r="H18" s="1887" t="s">
        <v>359</v>
      </c>
      <c r="I18" s="1891" t="s">
        <v>359</v>
      </c>
      <c r="J18" s="1887" t="s">
        <v>359</v>
      </c>
      <c r="K18" s="1891" t="s">
        <v>359</v>
      </c>
      <c r="L18" s="1891" t="s">
        <v>359</v>
      </c>
      <c r="M18" s="1892" t="s">
        <v>359</v>
      </c>
    </row>
    <row r="19" spans="1:13">
      <c r="A19" s="5873"/>
      <c r="B19" s="8263"/>
      <c r="C19" s="1927" t="s">
        <v>2342</v>
      </c>
      <c r="D19" s="1900" t="s">
        <v>359</v>
      </c>
      <c r="E19" s="1891" t="s">
        <v>2343</v>
      </c>
      <c r="F19" s="1900" t="s">
        <v>359</v>
      </c>
      <c r="G19" s="1891" t="s">
        <v>2344</v>
      </c>
      <c r="H19" s="1900" t="s">
        <v>359</v>
      </c>
      <c r="I19" s="1891" t="s">
        <v>2345</v>
      </c>
      <c r="J19" s="1900" t="s">
        <v>359</v>
      </c>
      <c r="K19" s="1891" t="s">
        <v>359</v>
      </c>
      <c r="L19" s="1891" t="s">
        <v>359</v>
      </c>
      <c r="M19" s="1892" t="s">
        <v>359</v>
      </c>
    </row>
    <row r="20" spans="1:13">
      <c r="A20" s="5873"/>
      <c r="B20" s="8263"/>
      <c r="C20" s="1927" t="s">
        <v>2346</v>
      </c>
      <c r="D20" s="1900" t="s">
        <v>359</v>
      </c>
      <c r="E20" s="1891" t="s">
        <v>2347</v>
      </c>
      <c r="F20" s="1900" t="s">
        <v>359</v>
      </c>
      <c r="G20" s="1891" t="s">
        <v>2348</v>
      </c>
      <c r="H20" s="1900" t="s">
        <v>359</v>
      </c>
      <c r="I20" s="1891" t="s">
        <v>359</v>
      </c>
      <c r="J20" s="1891" t="s">
        <v>359</v>
      </c>
      <c r="K20" s="1891" t="s">
        <v>359</v>
      </c>
      <c r="L20" s="1891" t="s">
        <v>359</v>
      </c>
      <c r="M20" s="1892" t="s">
        <v>359</v>
      </c>
    </row>
    <row r="21" spans="1:13">
      <c r="A21" s="5873"/>
      <c r="B21" s="8263"/>
      <c r="C21" s="1927" t="s">
        <v>2349</v>
      </c>
      <c r="D21" s="1900" t="s">
        <v>359</v>
      </c>
      <c r="E21" s="1891" t="s">
        <v>2350</v>
      </c>
      <c r="F21" s="1900" t="s">
        <v>359</v>
      </c>
      <c r="G21" s="1891" t="s">
        <v>359</v>
      </c>
      <c r="H21" s="1891" t="s">
        <v>359</v>
      </c>
      <c r="I21" s="1891" t="s">
        <v>359</v>
      </c>
      <c r="J21" s="1891" t="s">
        <v>359</v>
      </c>
      <c r="K21" s="1891" t="s">
        <v>359</v>
      </c>
      <c r="L21" s="1891" t="s">
        <v>359</v>
      </c>
      <c r="M21" s="1892" t="s">
        <v>359</v>
      </c>
    </row>
    <row r="22" spans="1:13">
      <c r="A22" s="5873"/>
      <c r="B22" s="8263"/>
      <c r="C22" s="1927" t="s">
        <v>105</v>
      </c>
      <c r="D22" s="1900" t="s">
        <v>2441</v>
      </c>
      <c r="E22" s="1891" t="s">
        <v>2352</v>
      </c>
      <c r="F22" s="1901" t="s">
        <v>2353</v>
      </c>
      <c r="G22" s="1901" t="s">
        <v>359</v>
      </c>
      <c r="H22" s="1901" t="s">
        <v>359</v>
      </c>
      <c r="I22" s="1901" t="s">
        <v>359</v>
      </c>
      <c r="J22" s="1901" t="s">
        <v>359</v>
      </c>
      <c r="K22" s="1901" t="s">
        <v>359</v>
      </c>
      <c r="L22" s="1901" t="s">
        <v>359</v>
      </c>
      <c r="M22" s="1902" t="s">
        <v>359</v>
      </c>
    </row>
    <row r="23" spans="1:13">
      <c r="A23" s="5873"/>
      <c r="B23" s="8265"/>
      <c r="C23" s="1924" t="s">
        <v>359</v>
      </c>
      <c r="D23" s="1887" t="s">
        <v>359</v>
      </c>
      <c r="E23" s="1887" t="s">
        <v>359</v>
      </c>
      <c r="F23" s="1887" t="s">
        <v>359</v>
      </c>
      <c r="G23" s="1887" t="s">
        <v>359</v>
      </c>
      <c r="H23" s="1887" t="s">
        <v>359</v>
      </c>
      <c r="I23" s="1887" t="s">
        <v>359</v>
      </c>
      <c r="J23" s="1887" t="s">
        <v>359</v>
      </c>
      <c r="K23" s="1887" t="s">
        <v>359</v>
      </c>
      <c r="L23" s="1887" t="s">
        <v>359</v>
      </c>
      <c r="M23" s="1896" t="s">
        <v>359</v>
      </c>
    </row>
    <row r="24" spans="1:13">
      <c r="A24" s="5873"/>
      <c r="B24" s="8263" t="s">
        <v>2354</v>
      </c>
      <c r="C24" s="1927" t="s">
        <v>359</v>
      </c>
      <c r="D24" s="1891" t="s">
        <v>359</v>
      </c>
      <c r="E24" s="1891" t="s">
        <v>359</v>
      </c>
      <c r="F24" s="1891" t="s">
        <v>359</v>
      </c>
      <c r="G24" s="1891" t="s">
        <v>359</v>
      </c>
      <c r="H24" s="1891" t="s">
        <v>359</v>
      </c>
      <c r="I24" s="1891" t="s">
        <v>359</v>
      </c>
      <c r="J24" s="1891" t="s">
        <v>359</v>
      </c>
      <c r="K24" s="1891" t="s">
        <v>359</v>
      </c>
      <c r="L24" s="1894" t="s">
        <v>359</v>
      </c>
      <c r="M24" s="1897" t="s">
        <v>359</v>
      </c>
    </row>
    <row r="25" spans="1:13">
      <c r="A25" s="5873"/>
      <c r="B25" s="8263"/>
      <c r="C25" s="1927" t="s">
        <v>2355</v>
      </c>
      <c r="D25" s="1903" t="s">
        <v>359</v>
      </c>
      <c r="E25" s="1891" t="s">
        <v>359</v>
      </c>
      <c r="F25" s="1891" t="s">
        <v>2356</v>
      </c>
      <c r="G25" s="1903" t="s">
        <v>359</v>
      </c>
      <c r="H25" s="1891" t="s">
        <v>359</v>
      </c>
      <c r="I25" s="1891" t="s">
        <v>2357</v>
      </c>
      <c r="J25" s="1903" t="s">
        <v>2441</v>
      </c>
      <c r="K25" s="1891" t="s">
        <v>359</v>
      </c>
      <c r="L25" s="1894" t="s">
        <v>359</v>
      </c>
      <c r="M25" s="1897" t="s">
        <v>359</v>
      </c>
    </row>
    <row r="26" spans="1:13">
      <c r="A26" s="5873"/>
      <c r="B26" s="8263"/>
      <c r="C26" s="1927" t="s">
        <v>2358</v>
      </c>
      <c r="D26" s="1904" t="s">
        <v>359</v>
      </c>
      <c r="E26" s="1894" t="s">
        <v>359</v>
      </c>
      <c r="F26" s="1891" t="s">
        <v>2359</v>
      </c>
      <c r="G26" s="1900" t="s">
        <v>359</v>
      </c>
      <c r="H26" s="1894" t="s">
        <v>359</v>
      </c>
      <c r="I26" s="1894" t="s">
        <v>359</v>
      </c>
      <c r="J26" s="1894" t="s">
        <v>359</v>
      </c>
      <c r="K26" s="1894" t="s">
        <v>359</v>
      </c>
      <c r="L26" s="1894" t="s">
        <v>359</v>
      </c>
      <c r="M26" s="1897" t="s">
        <v>359</v>
      </c>
    </row>
    <row r="27" spans="1:13">
      <c r="A27" s="5873"/>
      <c r="B27" s="8265"/>
      <c r="C27" s="1924" t="s">
        <v>359</v>
      </c>
      <c r="D27" s="1887" t="s">
        <v>359</v>
      </c>
      <c r="E27" s="1887" t="s">
        <v>359</v>
      </c>
      <c r="F27" s="1887" t="s">
        <v>359</v>
      </c>
      <c r="G27" s="1887" t="s">
        <v>359</v>
      </c>
      <c r="H27" s="1887" t="s">
        <v>359</v>
      </c>
      <c r="I27" s="1887" t="s">
        <v>359</v>
      </c>
      <c r="J27" s="1887" t="s">
        <v>359</v>
      </c>
      <c r="K27" s="1887" t="s">
        <v>359</v>
      </c>
      <c r="L27" s="1901" t="s">
        <v>359</v>
      </c>
      <c r="M27" s="1902" t="s">
        <v>359</v>
      </c>
    </row>
    <row r="28" spans="1:13">
      <c r="A28" s="5873"/>
      <c r="B28" s="8282" t="s">
        <v>2360</v>
      </c>
      <c r="C28" s="1927" t="s">
        <v>359</v>
      </c>
      <c r="D28" s="1891" t="s">
        <v>359</v>
      </c>
      <c r="E28" s="1891" t="s">
        <v>359</v>
      </c>
      <c r="F28" s="1891" t="s">
        <v>359</v>
      </c>
      <c r="G28" s="1891" t="s">
        <v>359</v>
      </c>
      <c r="H28" s="1891" t="s">
        <v>359</v>
      </c>
      <c r="I28" s="1891" t="s">
        <v>359</v>
      </c>
      <c r="J28" s="1891" t="s">
        <v>359</v>
      </c>
      <c r="K28" s="1891" t="s">
        <v>359</v>
      </c>
      <c r="L28" s="1891" t="s">
        <v>359</v>
      </c>
      <c r="M28" s="1892" t="s">
        <v>359</v>
      </c>
    </row>
    <row r="29" spans="1:13">
      <c r="A29" s="5873"/>
      <c r="B29" s="8267"/>
      <c r="C29" s="1928" t="s">
        <v>2361</v>
      </c>
      <c r="D29" s="1911" t="s">
        <v>437</v>
      </c>
      <c r="E29" s="1891" t="s">
        <v>359</v>
      </c>
      <c r="F29" s="1894" t="s">
        <v>2362</v>
      </c>
      <c r="G29" s="4531" t="s">
        <v>437</v>
      </c>
      <c r="H29" s="1891" t="s">
        <v>359</v>
      </c>
      <c r="I29" s="1894" t="s">
        <v>2363</v>
      </c>
      <c r="J29" s="8177"/>
      <c r="K29" s="5837"/>
      <c r="L29" s="8178"/>
      <c r="M29" s="1892" t="s">
        <v>359</v>
      </c>
    </row>
    <row r="30" spans="1:13">
      <c r="A30" s="5873"/>
      <c r="B30" s="8283"/>
      <c r="C30" s="1924" t="s">
        <v>359</v>
      </c>
      <c r="D30" s="1887" t="s">
        <v>359</v>
      </c>
      <c r="E30" s="1887" t="s">
        <v>359</v>
      </c>
      <c r="F30" s="1887" t="s">
        <v>359</v>
      </c>
      <c r="G30" s="1887" t="s">
        <v>359</v>
      </c>
      <c r="H30" s="1887" t="s">
        <v>359</v>
      </c>
      <c r="I30" s="1887" t="s">
        <v>359</v>
      </c>
      <c r="J30" s="1887" t="s">
        <v>359</v>
      </c>
      <c r="K30" s="1887" t="s">
        <v>359</v>
      </c>
      <c r="L30" s="1887" t="s">
        <v>359</v>
      </c>
      <c r="M30" s="1896" t="s">
        <v>359</v>
      </c>
    </row>
    <row r="31" spans="1:13">
      <c r="A31" s="5873"/>
      <c r="B31" s="8263" t="s">
        <v>2364</v>
      </c>
      <c r="C31" s="1929" t="s">
        <v>359</v>
      </c>
      <c r="D31" s="1907" t="s">
        <v>359</v>
      </c>
      <c r="E31" s="1907" t="s">
        <v>359</v>
      </c>
      <c r="F31" s="1907" t="s">
        <v>359</v>
      </c>
      <c r="G31" s="1907" t="s">
        <v>359</v>
      </c>
      <c r="H31" s="1907" t="s">
        <v>359</v>
      </c>
      <c r="I31" s="1907" t="s">
        <v>359</v>
      </c>
      <c r="J31" s="1907" t="s">
        <v>359</v>
      </c>
      <c r="K31" s="1907" t="s">
        <v>359</v>
      </c>
      <c r="L31" s="1894" t="s">
        <v>359</v>
      </c>
      <c r="M31" s="1897" t="s">
        <v>359</v>
      </c>
    </row>
    <row r="32" spans="1:13">
      <c r="A32" s="5873"/>
      <c r="B32" s="8263"/>
      <c r="C32" s="1927" t="s">
        <v>2365</v>
      </c>
      <c r="D32" s="3278">
        <v>2023</v>
      </c>
      <c r="E32" s="1907" t="s">
        <v>359</v>
      </c>
      <c r="F32" s="1891" t="s">
        <v>2366</v>
      </c>
      <c r="G32" s="1930">
        <v>2038</v>
      </c>
      <c r="H32" s="1907" t="s">
        <v>359</v>
      </c>
      <c r="I32" s="1894" t="s">
        <v>359</v>
      </c>
      <c r="J32" s="1907" t="s">
        <v>359</v>
      </c>
      <c r="K32" s="1907" t="s">
        <v>359</v>
      </c>
      <c r="L32" s="1894" t="s">
        <v>359</v>
      </c>
      <c r="M32" s="1897" t="s">
        <v>359</v>
      </c>
    </row>
    <row r="33" spans="1:13">
      <c r="A33" s="5873"/>
      <c r="B33" s="8265"/>
      <c r="C33" s="1924" t="s">
        <v>359</v>
      </c>
      <c r="D33" s="1887" t="s">
        <v>359</v>
      </c>
      <c r="E33" s="1910" t="s">
        <v>359</v>
      </c>
      <c r="F33" s="1887" t="s">
        <v>359</v>
      </c>
      <c r="G33" s="1910" t="s">
        <v>359</v>
      </c>
      <c r="H33" s="1910" t="s">
        <v>359</v>
      </c>
      <c r="I33" s="1901" t="s">
        <v>359</v>
      </c>
      <c r="J33" s="1910" t="s">
        <v>359</v>
      </c>
      <c r="K33" s="1910" t="s">
        <v>359</v>
      </c>
      <c r="L33" s="1901" t="s">
        <v>359</v>
      </c>
      <c r="M33" s="1902" t="s">
        <v>359</v>
      </c>
    </row>
    <row r="34" spans="1:13">
      <c r="A34" s="5873"/>
      <c r="B34" s="8263" t="s">
        <v>2367</v>
      </c>
      <c r="C34" s="1927" t="s">
        <v>359</v>
      </c>
      <c r="D34" s="1891" t="s">
        <v>359</v>
      </c>
      <c r="E34" s="1891" t="s">
        <v>359</v>
      </c>
      <c r="F34" s="1891" t="s">
        <v>359</v>
      </c>
      <c r="G34" s="1891" t="s">
        <v>359</v>
      </c>
      <c r="H34" s="1891" t="s">
        <v>359</v>
      </c>
      <c r="I34" s="1891" t="s">
        <v>359</v>
      </c>
      <c r="J34" s="1891" t="s">
        <v>359</v>
      </c>
      <c r="K34" s="1891" t="s">
        <v>359</v>
      </c>
      <c r="L34" s="1891" t="s">
        <v>359</v>
      </c>
      <c r="M34" s="1892" t="s">
        <v>359</v>
      </c>
    </row>
    <row r="35" spans="1:13">
      <c r="A35" s="5873"/>
      <c r="B35" s="8263"/>
      <c r="C35" s="1927" t="s">
        <v>359</v>
      </c>
      <c r="D35" s="3167" t="s">
        <v>2368</v>
      </c>
      <c r="E35" s="3167">
        <v>2023</v>
      </c>
      <c r="F35" s="3167" t="s">
        <v>2369</v>
      </c>
      <c r="G35" s="3167">
        <v>2024</v>
      </c>
      <c r="H35" s="3167" t="s">
        <v>2370</v>
      </c>
      <c r="I35" s="3167">
        <v>2025</v>
      </c>
      <c r="J35" s="3167" t="s">
        <v>2371</v>
      </c>
      <c r="K35" s="3167">
        <v>2026</v>
      </c>
      <c r="L35" s="3167" t="s">
        <v>2372</v>
      </c>
      <c r="M35" s="3168">
        <v>2027</v>
      </c>
    </row>
    <row r="36" spans="1:13">
      <c r="A36" s="5873"/>
      <c r="B36" s="8263"/>
      <c r="C36" s="1927" t="s">
        <v>359</v>
      </c>
      <c r="D36" s="1921">
        <v>0.05</v>
      </c>
      <c r="E36" s="1911" t="s">
        <v>359</v>
      </c>
      <c r="F36" s="1922">
        <v>0.24</v>
      </c>
      <c r="G36" s="1911" t="s">
        <v>359</v>
      </c>
      <c r="H36" s="1922">
        <v>0.28999999999999998</v>
      </c>
      <c r="I36" s="1911" t="s">
        <v>359</v>
      </c>
      <c r="J36" s="1922">
        <v>0.34</v>
      </c>
      <c r="K36" s="1911" t="s">
        <v>359</v>
      </c>
      <c r="L36" s="1922">
        <v>0.39</v>
      </c>
      <c r="M36" s="1884" t="s">
        <v>359</v>
      </c>
    </row>
    <row r="37" spans="1:13">
      <c r="A37" s="5873"/>
      <c r="B37" s="8263"/>
      <c r="C37" s="1927" t="s">
        <v>359</v>
      </c>
      <c r="D37" s="3169" t="s">
        <v>2373</v>
      </c>
      <c r="E37" s="3170">
        <v>2028</v>
      </c>
      <c r="F37" s="3169" t="s">
        <v>2374</v>
      </c>
      <c r="G37" s="3170">
        <v>2029</v>
      </c>
      <c r="H37" s="3169" t="s">
        <v>2375</v>
      </c>
      <c r="I37" s="3170">
        <v>2030</v>
      </c>
      <c r="J37" s="3169" t="s">
        <v>2376</v>
      </c>
      <c r="K37" s="3170">
        <v>2031</v>
      </c>
      <c r="L37" s="3169" t="s">
        <v>2377</v>
      </c>
      <c r="M37" s="3171">
        <v>2032</v>
      </c>
    </row>
    <row r="38" spans="1:13">
      <c r="A38" s="5873"/>
      <c r="B38" s="8263"/>
      <c r="C38" s="1927" t="s">
        <v>359</v>
      </c>
      <c r="D38" s="1921">
        <v>0.44</v>
      </c>
      <c r="E38" s="1911" t="s">
        <v>359</v>
      </c>
      <c r="F38" s="1922">
        <v>0.51</v>
      </c>
      <c r="G38" s="1911" t="s">
        <v>359</v>
      </c>
      <c r="H38" s="1922">
        <v>0.56000000000000005</v>
      </c>
      <c r="I38" s="1911" t="s">
        <v>359</v>
      </c>
      <c r="J38" s="1922">
        <v>0.61</v>
      </c>
      <c r="K38" s="1911" t="s">
        <v>359</v>
      </c>
      <c r="L38" s="1922">
        <v>0.66</v>
      </c>
      <c r="M38" s="1884" t="s">
        <v>359</v>
      </c>
    </row>
    <row r="39" spans="1:13">
      <c r="A39" s="5873"/>
      <c r="B39" s="8263"/>
      <c r="C39" s="1927" t="s">
        <v>359</v>
      </c>
      <c r="D39" s="3169" t="s">
        <v>2378</v>
      </c>
      <c r="E39" s="3170">
        <v>2033</v>
      </c>
      <c r="F39" s="3169" t="s">
        <v>2379</v>
      </c>
      <c r="G39" s="3170">
        <v>2034</v>
      </c>
      <c r="H39" s="3169" t="s">
        <v>2380</v>
      </c>
      <c r="I39" s="3170">
        <v>2035</v>
      </c>
      <c r="J39" s="3169" t="s">
        <v>2381</v>
      </c>
      <c r="K39" s="3170">
        <v>2036</v>
      </c>
      <c r="L39" s="3169" t="s">
        <v>2382</v>
      </c>
      <c r="M39" s="3171">
        <v>2037</v>
      </c>
    </row>
    <row r="40" spans="1:13">
      <c r="A40" s="5873"/>
      <c r="B40" s="8263"/>
      <c r="C40" s="1927" t="s">
        <v>359</v>
      </c>
      <c r="D40" s="1921">
        <v>0.71</v>
      </c>
      <c r="E40" s="1911" t="s">
        <v>359</v>
      </c>
      <c r="F40" s="1922">
        <v>0.78</v>
      </c>
      <c r="G40" s="1911" t="s">
        <v>359</v>
      </c>
      <c r="H40" s="1922">
        <v>0.83</v>
      </c>
      <c r="I40" s="1911" t="s">
        <v>359</v>
      </c>
      <c r="J40" s="1922">
        <v>0.88</v>
      </c>
      <c r="K40" s="1911" t="s">
        <v>359</v>
      </c>
      <c r="L40" s="1922">
        <v>0.93</v>
      </c>
      <c r="M40" s="1884" t="s">
        <v>359</v>
      </c>
    </row>
    <row r="41" spans="1:13">
      <c r="A41" s="5873"/>
      <c r="B41" s="8263"/>
      <c r="C41" s="1927" t="s">
        <v>359</v>
      </c>
      <c r="D41" s="3169" t="s">
        <v>2383</v>
      </c>
      <c r="E41" s="3170">
        <v>2038</v>
      </c>
      <c r="F41" s="3169" t="s">
        <v>2384</v>
      </c>
      <c r="G41" s="3172" t="s">
        <v>359</v>
      </c>
      <c r="H41" s="1891" t="s">
        <v>359</v>
      </c>
      <c r="I41" s="1891" t="s">
        <v>359</v>
      </c>
      <c r="J41" s="1891" t="s">
        <v>359</v>
      </c>
      <c r="K41" s="1891" t="s">
        <v>359</v>
      </c>
      <c r="L41" s="1891" t="s">
        <v>359</v>
      </c>
      <c r="M41" s="1892" t="s">
        <v>359</v>
      </c>
    </row>
    <row r="42" spans="1:13" ht="15" customHeight="1">
      <c r="A42" s="5873"/>
      <c r="B42" s="8263"/>
      <c r="C42" s="1927" t="s">
        <v>359</v>
      </c>
      <c r="D42" s="8284">
        <v>1</v>
      </c>
      <c r="E42" s="8285"/>
      <c r="F42" s="8284">
        <v>1</v>
      </c>
      <c r="G42" s="8285"/>
      <c r="H42" s="8131" t="s">
        <v>359</v>
      </c>
      <c r="I42" s="8131"/>
      <c r="J42" s="1891" t="s">
        <v>359</v>
      </c>
      <c r="K42" s="1891" t="s">
        <v>359</v>
      </c>
      <c r="L42" s="1891" t="s">
        <v>359</v>
      </c>
      <c r="M42" s="1892" t="s">
        <v>359</v>
      </c>
    </row>
    <row r="43" spans="1:13">
      <c r="A43" s="5873"/>
      <c r="B43" s="8263"/>
      <c r="C43" s="1924" t="s">
        <v>359</v>
      </c>
      <c r="D43" s="1887" t="s">
        <v>359</v>
      </c>
      <c r="E43" s="1887" t="s">
        <v>359</v>
      </c>
      <c r="F43" s="1887" t="s">
        <v>359</v>
      </c>
      <c r="G43" s="1887" t="s">
        <v>359</v>
      </c>
      <c r="H43" s="1887" t="s">
        <v>359</v>
      </c>
      <c r="I43" s="1887" t="s">
        <v>359</v>
      </c>
      <c r="J43" s="1887" t="s">
        <v>359</v>
      </c>
      <c r="K43" s="1887" t="s">
        <v>359</v>
      </c>
      <c r="L43" s="1887" t="s">
        <v>359</v>
      </c>
      <c r="M43" s="1896" t="s">
        <v>359</v>
      </c>
    </row>
    <row r="44" spans="1:13">
      <c r="A44" s="5873"/>
      <c r="B44" s="8266" t="s">
        <v>2385</v>
      </c>
      <c r="C44" s="1927" t="s">
        <v>359</v>
      </c>
      <c r="D44" s="1891" t="s">
        <v>359</v>
      </c>
      <c r="E44" s="1891" t="s">
        <v>359</v>
      </c>
      <c r="F44" s="1891" t="s">
        <v>359</v>
      </c>
      <c r="G44" s="1891" t="s">
        <v>359</v>
      </c>
      <c r="H44" s="1891" t="s">
        <v>359</v>
      </c>
      <c r="I44" s="1891" t="s">
        <v>359</v>
      </c>
      <c r="J44" s="1891" t="s">
        <v>359</v>
      </c>
      <c r="K44" s="1891" t="s">
        <v>359</v>
      </c>
      <c r="L44" s="1894" t="s">
        <v>359</v>
      </c>
      <c r="M44" s="1897" t="s">
        <v>359</v>
      </c>
    </row>
    <row r="45" spans="1:13">
      <c r="A45" s="5873"/>
      <c r="B45" s="8263"/>
      <c r="C45" s="1925" t="s">
        <v>359</v>
      </c>
      <c r="D45" s="1891" t="s">
        <v>93</v>
      </c>
      <c r="E45" s="1887" t="s">
        <v>95</v>
      </c>
      <c r="F45" s="7282" t="s">
        <v>2386</v>
      </c>
      <c r="G45" s="7283" t="s">
        <v>359</v>
      </c>
      <c r="H45" s="7265"/>
      <c r="I45" s="7265"/>
      <c r="J45" s="8172"/>
      <c r="K45" s="1891" t="s">
        <v>2387</v>
      </c>
      <c r="L45" s="7287" t="s">
        <v>359</v>
      </c>
      <c r="M45" s="8175"/>
    </row>
    <row r="46" spans="1:13">
      <c r="A46" s="5873"/>
      <c r="B46" s="8263"/>
      <c r="C46" s="1925" t="s">
        <v>359</v>
      </c>
      <c r="D46" s="1909" t="s">
        <v>359</v>
      </c>
      <c r="E46" s="1890" t="s">
        <v>2441</v>
      </c>
      <c r="F46" s="7282"/>
      <c r="G46" s="8173"/>
      <c r="H46" s="8111"/>
      <c r="I46" s="8111"/>
      <c r="J46" s="8174"/>
      <c r="K46" s="1894" t="s">
        <v>359</v>
      </c>
      <c r="L46" s="7289"/>
      <c r="M46" s="8176"/>
    </row>
    <row r="47" spans="1:13">
      <c r="A47" s="5873"/>
      <c r="B47" s="8265"/>
      <c r="C47" s="1926" t="s">
        <v>359</v>
      </c>
      <c r="D47" s="1901" t="s">
        <v>359</v>
      </c>
      <c r="E47" s="1901" t="s">
        <v>359</v>
      </c>
      <c r="F47" s="1901" t="s">
        <v>359</v>
      </c>
      <c r="G47" s="1901" t="s">
        <v>359</v>
      </c>
      <c r="H47" s="1901" t="s">
        <v>359</v>
      </c>
      <c r="I47" s="1901" t="s">
        <v>359</v>
      </c>
      <c r="J47" s="1901" t="s">
        <v>359</v>
      </c>
      <c r="K47" s="1901" t="s">
        <v>359</v>
      </c>
      <c r="L47" s="1894" t="s">
        <v>359</v>
      </c>
      <c r="M47" s="1897" t="s">
        <v>359</v>
      </c>
    </row>
    <row r="48" spans="1:13" ht="189.75" customHeight="1">
      <c r="A48" s="5873"/>
      <c r="B48" s="2569" t="s">
        <v>2388</v>
      </c>
      <c r="C48" s="5970" t="s">
        <v>3128</v>
      </c>
      <c r="D48" s="5837"/>
      <c r="E48" s="5837"/>
      <c r="F48" s="5837"/>
      <c r="G48" s="5837"/>
      <c r="H48" s="5837"/>
      <c r="I48" s="5837"/>
      <c r="J48" s="5837"/>
      <c r="K48" s="5837"/>
      <c r="L48" s="5837"/>
      <c r="M48" s="5838"/>
    </row>
    <row r="49" spans="1:13" ht="15" customHeight="1">
      <c r="A49" s="5873"/>
      <c r="B49" s="1912" t="s">
        <v>2390</v>
      </c>
      <c r="C49" s="5970" t="s">
        <v>3123</v>
      </c>
      <c r="D49" s="5837"/>
      <c r="E49" s="5837"/>
      <c r="F49" s="5837"/>
      <c r="G49" s="5837"/>
      <c r="H49" s="5837"/>
      <c r="I49" s="5837"/>
      <c r="J49" s="5837"/>
      <c r="K49" s="5837"/>
      <c r="L49" s="5837"/>
      <c r="M49" s="5838"/>
    </row>
    <row r="50" spans="1:13" ht="15" customHeight="1">
      <c r="A50" s="5873"/>
      <c r="B50" s="1912" t="s">
        <v>2392</v>
      </c>
      <c r="C50" s="5970">
        <v>45</v>
      </c>
      <c r="D50" s="5837"/>
      <c r="E50" s="5837"/>
      <c r="F50" s="5837"/>
      <c r="G50" s="5837"/>
      <c r="H50" s="5837"/>
      <c r="I50" s="5837"/>
      <c r="J50" s="5837"/>
      <c r="K50" s="5837"/>
      <c r="L50" s="5837"/>
      <c r="M50" s="5838"/>
    </row>
    <row r="51" spans="1:13" ht="15" customHeight="1">
      <c r="A51" s="5873"/>
      <c r="B51" s="1912" t="s">
        <v>2393</v>
      </c>
      <c r="C51" s="5970" t="s">
        <v>437</v>
      </c>
      <c r="D51" s="5837"/>
      <c r="E51" s="5837"/>
      <c r="F51" s="5837"/>
      <c r="G51" s="5837"/>
      <c r="H51" s="5837"/>
      <c r="I51" s="5837"/>
      <c r="J51" s="5837"/>
      <c r="K51" s="5837"/>
      <c r="L51" s="5837"/>
      <c r="M51" s="5838"/>
    </row>
    <row r="52" spans="1:13" ht="15" customHeight="1">
      <c r="A52" s="5839" t="s">
        <v>2394</v>
      </c>
      <c r="B52" s="1912" t="s">
        <v>2395</v>
      </c>
      <c r="C52" s="5970" t="s">
        <v>791</v>
      </c>
      <c r="D52" s="5837"/>
      <c r="E52" s="5837"/>
      <c r="F52" s="5837"/>
      <c r="G52" s="5837"/>
      <c r="H52" s="5837"/>
      <c r="I52" s="5837"/>
      <c r="J52" s="5837"/>
      <c r="K52" s="5837"/>
      <c r="L52" s="5837"/>
      <c r="M52" s="5838"/>
    </row>
    <row r="53" spans="1:13">
      <c r="A53" s="5840"/>
      <c r="B53" s="1912" t="s">
        <v>2396</v>
      </c>
      <c r="C53" s="5970" t="s">
        <v>2513</v>
      </c>
      <c r="D53" s="5837"/>
      <c r="E53" s="5837"/>
      <c r="F53" s="5837"/>
      <c r="G53" s="5837"/>
      <c r="H53" s="5837"/>
      <c r="I53" s="5837"/>
      <c r="J53" s="5837"/>
      <c r="K53" s="5837"/>
      <c r="L53" s="5837"/>
      <c r="M53" s="5838"/>
    </row>
    <row r="54" spans="1:13">
      <c r="A54" s="5840"/>
      <c r="B54" s="1912" t="s">
        <v>2398</v>
      </c>
      <c r="C54" s="5970" t="s">
        <v>2514</v>
      </c>
      <c r="D54" s="5837"/>
      <c r="E54" s="5837"/>
      <c r="F54" s="5837"/>
      <c r="G54" s="5837"/>
      <c r="H54" s="5837"/>
      <c r="I54" s="5837"/>
      <c r="J54" s="5837"/>
      <c r="K54" s="5837"/>
      <c r="L54" s="5837"/>
      <c r="M54" s="5838"/>
    </row>
    <row r="55" spans="1:13" ht="15" customHeight="1">
      <c r="A55" s="5840"/>
      <c r="B55" s="1912" t="s">
        <v>2399</v>
      </c>
      <c r="C55" s="5970" t="s">
        <v>2522</v>
      </c>
      <c r="D55" s="5837"/>
      <c r="E55" s="5837"/>
      <c r="F55" s="5837"/>
      <c r="G55" s="5837"/>
      <c r="H55" s="5837"/>
      <c r="I55" s="5837"/>
      <c r="J55" s="5837"/>
      <c r="K55" s="5837"/>
      <c r="L55" s="5837"/>
      <c r="M55" s="5838"/>
    </row>
    <row r="56" spans="1:13" ht="15" customHeight="1">
      <c r="A56" s="5840"/>
      <c r="B56" s="1912" t="s">
        <v>2400</v>
      </c>
      <c r="C56" s="8275" t="s">
        <v>747</v>
      </c>
      <c r="D56" s="8276"/>
      <c r="E56" s="8276"/>
      <c r="F56" s="8276"/>
      <c r="G56" s="8276"/>
      <c r="H56" s="8276"/>
      <c r="I56" s="8276"/>
      <c r="J56" s="8276"/>
      <c r="K56" s="8276"/>
      <c r="L56" s="8276"/>
      <c r="M56" s="8277"/>
    </row>
    <row r="57" spans="1:13">
      <c r="A57" s="5869"/>
      <c r="B57" s="1912" t="s">
        <v>2401</v>
      </c>
      <c r="C57" s="5970">
        <v>3779595</v>
      </c>
      <c r="D57" s="5837"/>
      <c r="E57" s="5837"/>
      <c r="F57" s="5837"/>
      <c r="G57" s="5837"/>
      <c r="H57" s="5837"/>
      <c r="I57" s="5837"/>
      <c r="J57" s="5837"/>
      <c r="K57" s="5837"/>
      <c r="L57" s="5837"/>
      <c r="M57" s="5838"/>
    </row>
    <row r="58" spans="1:13">
      <c r="A58" s="5839" t="s">
        <v>2402</v>
      </c>
      <c r="B58" s="1913" t="s">
        <v>2403</v>
      </c>
      <c r="C58" s="5970" t="s">
        <v>1132</v>
      </c>
      <c r="D58" s="5837"/>
      <c r="E58" s="5837"/>
      <c r="F58" s="5837"/>
      <c r="G58" s="5837"/>
      <c r="H58" s="5837"/>
      <c r="I58" s="5837"/>
      <c r="J58" s="5837"/>
      <c r="K58" s="5837"/>
      <c r="L58" s="5837"/>
      <c r="M58" s="5838"/>
    </row>
    <row r="59" spans="1:13">
      <c r="A59" s="5840"/>
      <c r="B59" s="1913" t="s">
        <v>2404</v>
      </c>
      <c r="C59" s="5970" t="s">
        <v>2405</v>
      </c>
      <c r="D59" s="5837"/>
      <c r="E59" s="5837"/>
      <c r="F59" s="5837"/>
      <c r="G59" s="5837"/>
      <c r="H59" s="5837"/>
      <c r="I59" s="5837"/>
      <c r="J59" s="5837"/>
      <c r="K59" s="5837"/>
      <c r="L59" s="5837"/>
      <c r="M59" s="5838"/>
    </row>
    <row r="60" spans="1:13" ht="28.5" customHeight="1">
      <c r="A60" s="5840"/>
      <c r="B60" s="1913" t="s">
        <v>244</v>
      </c>
      <c r="C60" s="5970" t="s">
        <v>2514</v>
      </c>
      <c r="D60" s="5837"/>
      <c r="E60" s="5837"/>
      <c r="F60" s="5837"/>
      <c r="G60" s="5837"/>
      <c r="H60" s="5837"/>
      <c r="I60" s="5837"/>
      <c r="J60" s="5837"/>
      <c r="K60" s="5837"/>
      <c r="L60" s="5837"/>
      <c r="M60" s="5838"/>
    </row>
    <row r="61" spans="1:13" ht="15" customHeight="1">
      <c r="A61" s="2617" t="s">
        <v>2406</v>
      </c>
      <c r="B61" s="2620" t="s">
        <v>359</v>
      </c>
      <c r="C61" s="8272" t="s">
        <v>359</v>
      </c>
      <c r="D61" s="8273"/>
      <c r="E61" s="8273"/>
      <c r="F61" s="8273"/>
      <c r="G61" s="8273"/>
      <c r="H61" s="8273"/>
      <c r="I61" s="8273"/>
      <c r="J61" s="8273"/>
      <c r="K61" s="8273"/>
      <c r="L61" s="8273"/>
      <c r="M61" s="8274"/>
    </row>
  </sheetData>
  <mergeCells count="53">
    <mergeCell ref="B1:M1"/>
    <mergeCell ref="C11:M11"/>
    <mergeCell ref="A2:A14"/>
    <mergeCell ref="C2:M2"/>
    <mergeCell ref="C3:M3"/>
    <mergeCell ref="F4:G4"/>
    <mergeCell ref="C5:M5"/>
    <mergeCell ref="D6:M6"/>
    <mergeCell ref="C7:D7"/>
    <mergeCell ref="I7:M7"/>
    <mergeCell ref="B8:B10"/>
    <mergeCell ref="C8:D9"/>
    <mergeCell ref="F8:G9"/>
    <mergeCell ref="I9:J9"/>
    <mergeCell ref="C10:D10"/>
    <mergeCell ref="F10:G10"/>
    <mergeCell ref="I10:J10"/>
    <mergeCell ref="A15:A51"/>
    <mergeCell ref="C15:M15"/>
    <mergeCell ref="C16:M16"/>
    <mergeCell ref="B17:B23"/>
    <mergeCell ref="B24:B27"/>
    <mergeCell ref="J29:L29"/>
    <mergeCell ref="B31:B33"/>
    <mergeCell ref="B34:B43"/>
    <mergeCell ref="H42:I42"/>
    <mergeCell ref="B44:B47"/>
    <mergeCell ref="F45:F46"/>
    <mergeCell ref="G45:J46"/>
    <mergeCell ref="L45:M46"/>
    <mergeCell ref="C12:M12"/>
    <mergeCell ref="C13:M13"/>
    <mergeCell ref="C14:D14"/>
    <mergeCell ref="C61:M61"/>
    <mergeCell ref="C48:M48"/>
    <mergeCell ref="C49:M49"/>
    <mergeCell ref="C50:M50"/>
    <mergeCell ref="C51:M51"/>
    <mergeCell ref="C52:M52"/>
    <mergeCell ref="C53:M53"/>
    <mergeCell ref="C54:M54"/>
    <mergeCell ref="C55:M55"/>
    <mergeCell ref="C56:M56"/>
    <mergeCell ref="C57:M57"/>
    <mergeCell ref="F14:M14"/>
    <mergeCell ref="D42:E42"/>
    <mergeCell ref="B28:B30"/>
    <mergeCell ref="A58:A60"/>
    <mergeCell ref="C58:M58"/>
    <mergeCell ref="C59:M59"/>
    <mergeCell ref="C60:M60"/>
    <mergeCell ref="A52:A57"/>
    <mergeCell ref="F42:G42"/>
  </mergeCells>
  <hyperlinks>
    <hyperlink ref="C56" r:id="rId1"/>
    <hyperlink ref="C56:M56" r:id="rId2" display="ivan.torres@scj.gov.co"/>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election activeCell="C13" sqref="C13:M13"/>
    </sheetView>
  </sheetViews>
  <sheetFormatPr baseColWidth="10" defaultColWidth="8.85546875" defaultRowHeight="15.75"/>
  <cols>
    <col min="1" max="1" width="29" style="1916" customWidth="1"/>
    <col min="2" max="2" width="29.7109375" style="1916" customWidth="1"/>
    <col min="3" max="5" width="11.42578125" style="1917" customWidth="1"/>
    <col min="6" max="6" width="12.42578125" style="1917" customWidth="1"/>
    <col min="7" max="13" width="11.42578125" style="1917" customWidth="1"/>
    <col min="14" max="16384" width="8.85546875" style="1916"/>
  </cols>
  <sheetData>
    <row r="1" spans="1:13" ht="20.25" customHeight="1">
      <c r="A1" s="2624" t="s">
        <v>359</v>
      </c>
      <c r="B1" s="8278" t="s">
        <v>3129</v>
      </c>
      <c r="C1" s="8279"/>
      <c r="D1" s="8279"/>
      <c r="E1" s="8279"/>
      <c r="F1" s="8279"/>
      <c r="G1" s="8279"/>
      <c r="H1" s="8279"/>
      <c r="I1" s="8279"/>
      <c r="J1" s="8279"/>
      <c r="K1" s="8279"/>
      <c r="L1" s="8279"/>
      <c r="M1" s="8280"/>
    </row>
    <row r="2" spans="1:13" ht="54" customHeight="1">
      <c r="A2" s="5839" t="s">
        <v>2329</v>
      </c>
      <c r="B2" s="2618" t="s">
        <v>2330</v>
      </c>
      <c r="C2" s="8302" t="s">
        <v>2281</v>
      </c>
      <c r="D2" s="8303"/>
      <c r="E2" s="8303"/>
      <c r="F2" s="8303"/>
      <c r="G2" s="8303"/>
      <c r="H2" s="8303"/>
      <c r="I2" s="8303"/>
      <c r="J2" s="8303"/>
      <c r="K2" s="8303"/>
      <c r="L2" s="8303"/>
      <c r="M2" s="8304"/>
    </row>
    <row r="3" spans="1:13" ht="145.5" customHeight="1">
      <c r="A3" s="5840"/>
      <c r="B3" s="2568" t="s">
        <v>2643</v>
      </c>
      <c r="C3" s="8305" t="s">
        <v>3130</v>
      </c>
      <c r="D3" s="8306"/>
      <c r="E3" s="8306"/>
      <c r="F3" s="8306"/>
      <c r="G3" s="8306"/>
      <c r="H3" s="8306"/>
      <c r="I3" s="8306"/>
      <c r="J3" s="8306"/>
      <c r="K3" s="8306"/>
      <c r="L3" s="8306"/>
      <c r="M3" s="8307"/>
    </row>
    <row r="4" spans="1:13" ht="31.5" customHeight="1">
      <c r="A4" s="5840"/>
      <c r="B4" s="2569" t="s">
        <v>240</v>
      </c>
      <c r="C4" s="1924" t="s">
        <v>95</v>
      </c>
      <c r="D4" s="1888" t="s">
        <v>359</v>
      </c>
      <c r="E4" s="1889" t="s">
        <v>359</v>
      </c>
      <c r="F4" s="8308" t="s">
        <v>241</v>
      </c>
      <c r="G4" s="8309"/>
      <c r="H4" s="1890" t="s">
        <v>437</v>
      </c>
      <c r="I4" s="1887" t="s">
        <v>359</v>
      </c>
      <c r="J4" s="1887" t="s">
        <v>359</v>
      </c>
      <c r="K4" s="1887" t="s">
        <v>359</v>
      </c>
      <c r="L4" s="1887" t="s">
        <v>359</v>
      </c>
      <c r="M4" s="1896" t="s">
        <v>359</v>
      </c>
    </row>
    <row r="5" spans="1:13" ht="39.75" customHeight="1">
      <c r="A5" s="5840"/>
      <c r="B5" s="2569" t="s">
        <v>2333</v>
      </c>
      <c r="C5" s="8269"/>
      <c r="D5" s="8131"/>
      <c r="E5" s="8131"/>
      <c r="F5" s="8131"/>
      <c r="G5" s="8131"/>
      <c r="H5" s="8131"/>
      <c r="I5" s="8131"/>
      <c r="J5" s="8131"/>
      <c r="K5" s="8131"/>
      <c r="L5" s="8131"/>
      <c r="M5" s="8180"/>
    </row>
    <row r="6" spans="1:13" ht="15" customHeight="1">
      <c r="A6" s="5840"/>
      <c r="B6" s="2569" t="s">
        <v>2334</v>
      </c>
      <c r="C6" s="2216"/>
      <c r="D6" s="5837"/>
      <c r="E6" s="5837"/>
      <c r="F6" s="5837"/>
      <c r="G6" s="5837"/>
      <c r="H6" s="5837"/>
      <c r="I6" s="5837"/>
      <c r="J6" s="5837"/>
      <c r="K6" s="5837"/>
      <c r="L6" s="5837"/>
      <c r="M6" s="5838"/>
    </row>
    <row r="7" spans="1:13" ht="15" customHeight="1">
      <c r="A7" s="5840"/>
      <c r="B7" s="2569" t="s">
        <v>2335</v>
      </c>
      <c r="C7" s="2229" t="s">
        <v>13</v>
      </c>
      <c r="D7" s="1919"/>
      <c r="E7" s="1894" t="s">
        <v>359</v>
      </c>
      <c r="F7" s="1894" t="s">
        <v>359</v>
      </c>
      <c r="G7" s="1895" t="s">
        <v>359</v>
      </c>
      <c r="H7" s="2621" t="s">
        <v>244</v>
      </c>
      <c r="I7" s="8271" t="s">
        <v>21</v>
      </c>
      <c r="J7" s="8271"/>
      <c r="K7" s="8271"/>
      <c r="L7" s="8271"/>
      <c r="M7" s="8281"/>
    </row>
    <row r="8" spans="1:13">
      <c r="A8" s="5840"/>
      <c r="B8" s="8267" t="s">
        <v>2336</v>
      </c>
      <c r="C8" s="8290" t="s">
        <v>50</v>
      </c>
      <c r="D8" s="8291"/>
      <c r="E8" s="1893"/>
      <c r="F8" s="7265"/>
      <c r="G8" s="7265"/>
      <c r="H8" s="1893" t="s">
        <v>359</v>
      </c>
      <c r="I8" s="1894" t="s">
        <v>359</v>
      </c>
      <c r="J8" s="1894" t="s">
        <v>359</v>
      </c>
      <c r="K8" s="1894" t="s">
        <v>359</v>
      </c>
      <c r="L8" s="1894" t="s">
        <v>359</v>
      </c>
      <c r="M8" s="1897" t="s">
        <v>359</v>
      </c>
    </row>
    <row r="9" spans="1:13">
      <c r="A9" s="5840"/>
      <c r="B9" s="8267"/>
      <c r="C9" s="8292"/>
      <c r="D9" s="8293"/>
      <c r="E9" s="1894"/>
      <c r="F9" s="8111"/>
      <c r="G9" s="8111"/>
      <c r="H9" s="1894" t="s">
        <v>359</v>
      </c>
      <c r="I9" s="7261" t="s">
        <v>359</v>
      </c>
      <c r="J9" s="7261"/>
      <c r="K9" s="1894" t="s">
        <v>359</v>
      </c>
      <c r="L9" s="1894" t="s">
        <v>359</v>
      </c>
      <c r="M9" s="1897" t="s">
        <v>359</v>
      </c>
    </row>
    <row r="10" spans="1:13">
      <c r="A10" s="5840"/>
      <c r="B10" s="8268"/>
      <c r="C10" s="8270" t="s">
        <v>2337</v>
      </c>
      <c r="D10" s="8271"/>
      <c r="E10" s="1901" t="s">
        <v>359</v>
      </c>
      <c r="F10" s="8271" t="s">
        <v>2337</v>
      </c>
      <c r="G10" s="8271"/>
      <c r="H10" s="1901" t="s">
        <v>359</v>
      </c>
      <c r="I10" s="8271" t="s">
        <v>2337</v>
      </c>
      <c r="J10" s="8271"/>
      <c r="K10" s="1901" t="s">
        <v>359</v>
      </c>
      <c r="L10" s="1901" t="s">
        <v>359</v>
      </c>
      <c r="M10" s="1902" t="s">
        <v>359</v>
      </c>
    </row>
    <row r="11" spans="1:13" ht="72.75" customHeight="1">
      <c r="A11" s="5840"/>
      <c r="B11" s="2569" t="s">
        <v>2338</v>
      </c>
      <c r="C11" s="5970" t="s">
        <v>3131</v>
      </c>
      <c r="D11" s="5837"/>
      <c r="E11" s="5837"/>
      <c r="F11" s="5837"/>
      <c r="G11" s="5837"/>
      <c r="H11" s="5837"/>
      <c r="I11" s="5837"/>
      <c r="J11" s="5837"/>
      <c r="K11" s="5837"/>
      <c r="L11" s="5837"/>
      <c r="M11" s="5838"/>
    </row>
    <row r="12" spans="1:13" ht="110.25" customHeight="1">
      <c r="A12" s="5840"/>
      <c r="B12" s="2569" t="s">
        <v>2689</v>
      </c>
      <c r="C12" s="5970" t="s">
        <v>3132</v>
      </c>
      <c r="D12" s="5837"/>
      <c r="E12" s="5837"/>
      <c r="F12" s="5837"/>
      <c r="G12" s="5837"/>
      <c r="H12" s="5837"/>
      <c r="I12" s="5837"/>
      <c r="J12" s="5837"/>
      <c r="K12" s="5837"/>
      <c r="L12" s="5837"/>
      <c r="M12" s="5838"/>
    </row>
    <row r="13" spans="1:13" ht="53.25" customHeight="1">
      <c r="A13" s="5840"/>
      <c r="B13" s="2569" t="s">
        <v>2649</v>
      </c>
      <c r="C13" s="8090" t="s">
        <v>3120</v>
      </c>
      <c r="D13" s="7950"/>
      <c r="E13" s="7950"/>
      <c r="F13" s="7950"/>
      <c r="G13" s="7950"/>
      <c r="H13" s="7950"/>
      <c r="I13" s="7950"/>
      <c r="J13" s="7950"/>
      <c r="K13" s="7950"/>
      <c r="L13" s="7950"/>
      <c r="M13" s="8091"/>
    </row>
    <row r="14" spans="1:13" ht="40.5" customHeight="1">
      <c r="A14" s="5840"/>
      <c r="B14" s="3252" t="s">
        <v>2651</v>
      </c>
      <c r="C14" s="8294" t="s">
        <v>1631</v>
      </c>
      <c r="D14" s="8295"/>
      <c r="E14" s="2625" t="s">
        <v>108</v>
      </c>
      <c r="F14" s="8296" t="s">
        <v>3133</v>
      </c>
      <c r="G14" s="8295"/>
      <c r="H14" s="8295"/>
      <c r="I14" s="8295"/>
      <c r="J14" s="8295"/>
      <c r="K14" s="8295"/>
      <c r="L14" s="8295"/>
      <c r="M14" s="8297"/>
    </row>
    <row r="15" spans="1:13">
      <c r="A15" s="8259" t="s">
        <v>2340</v>
      </c>
      <c r="B15" s="2626" t="s">
        <v>230</v>
      </c>
      <c r="C15" s="8298" t="s">
        <v>1</v>
      </c>
      <c r="D15" s="8299"/>
      <c r="E15" s="8299"/>
      <c r="F15" s="8299"/>
      <c r="G15" s="8299"/>
      <c r="H15" s="8299"/>
      <c r="I15" s="8299"/>
      <c r="J15" s="8299"/>
      <c r="K15" s="8299"/>
      <c r="L15" s="8299"/>
      <c r="M15" s="8300"/>
    </row>
    <row r="16" spans="1:13" ht="36.75" customHeight="1">
      <c r="A16" s="5873"/>
      <c r="B16" s="2626" t="s">
        <v>2652</v>
      </c>
      <c r="C16" s="8301" t="s">
        <v>2282</v>
      </c>
      <c r="D16" s="5886" t="s">
        <v>359</v>
      </c>
      <c r="E16" s="5886" t="s">
        <v>359</v>
      </c>
      <c r="F16" s="5886" t="s">
        <v>359</v>
      </c>
      <c r="G16" s="5886" t="s">
        <v>359</v>
      </c>
      <c r="H16" s="5886" t="s">
        <v>359</v>
      </c>
      <c r="I16" s="5886" t="s">
        <v>359</v>
      </c>
      <c r="J16" s="5886" t="s">
        <v>359</v>
      </c>
      <c r="K16" s="5886" t="s">
        <v>359</v>
      </c>
      <c r="L16" s="5886" t="s">
        <v>359</v>
      </c>
      <c r="M16" s="5887" t="s">
        <v>359</v>
      </c>
    </row>
    <row r="17" spans="1:13">
      <c r="A17" s="5873"/>
      <c r="B17" s="8263" t="s">
        <v>2341</v>
      </c>
      <c r="C17" s="1925" t="s">
        <v>359</v>
      </c>
      <c r="D17" s="1887" t="s">
        <v>359</v>
      </c>
      <c r="E17" s="1891" t="s">
        <v>359</v>
      </c>
      <c r="F17" s="1887" t="s">
        <v>359</v>
      </c>
      <c r="G17" s="1891" t="s">
        <v>359</v>
      </c>
      <c r="H17" s="1887" t="s">
        <v>359</v>
      </c>
      <c r="I17" s="1891" t="s">
        <v>359</v>
      </c>
      <c r="J17" s="1887" t="s">
        <v>359</v>
      </c>
      <c r="K17" s="1891" t="s">
        <v>359</v>
      </c>
      <c r="L17" s="1891" t="s">
        <v>359</v>
      </c>
      <c r="M17" s="1892" t="s">
        <v>359</v>
      </c>
    </row>
    <row r="18" spans="1:13">
      <c r="A18" s="5873"/>
      <c r="B18" s="8263"/>
      <c r="C18" s="1927" t="s">
        <v>2342</v>
      </c>
      <c r="D18" s="1900" t="s">
        <v>359</v>
      </c>
      <c r="E18" s="1891" t="s">
        <v>2343</v>
      </c>
      <c r="F18" s="1900" t="s">
        <v>359</v>
      </c>
      <c r="G18" s="1891" t="s">
        <v>2344</v>
      </c>
      <c r="H18" s="1900" t="s">
        <v>359</v>
      </c>
      <c r="I18" s="1891" t="s">
        <v>2345</v>
      </c>
      <c r="J18" s="1900" t="s">
        <v>359</v>
      </c>
      <c r="K18" s="1891" t="s">
        <v>359</v>
      </c>
      <c r="L18" s="1891" t="s">
        <v>359</v>
      </c>
      <c r="M18" s="1892" t="s">
        <v>359</v>
      </c>
    </row>
    <row r="19" spans="1:13">
      <c r="A19" s="5873"/>
      <c r="B19" s="8263"/>
      <c r="C19" s="1927" t="s">
        <v>2346</v>
      </c>
      <c r="D19" s="1900" t="s">
        <v>359</v>
      </c>
      <c r="E19" s="1891" t="s">
        <v>2347</v>
      </c>
      <c r="F19" s="1900" t="s">
        <v>359</v>
      </c>
      <c r="G19" s="1891" t="s">
        <v>2348</v>
      </c>
      <c r="H19" s="1900" t="s">
        <v>359</v>
      </c>
      <c r="I19" s="1891" t="s">
        <v>359</v>
      </c>
      <c r="J19" s="1891" t="s">
        <v>359</v>
      </c>
      <c r="K19" s="1891" t="s">
        <v>359</v>
      </c>
      <c r="L19" s="1891" t="s">
        <v>359</v>
      </c>
      <c r="M19" s="1892" t="s">
        <v>359</v>
      </c>
    </row>
    <row r="20" spans="1:13">
      <c r="A20" s="5873"/>
      <c r="B20" s="8263"/>
      <c r="C20" s="1927" t="s">
        <v>2349</v>
      </c>
      <c r="D20" s="1900" t="s">
        <v>359</v>
      </c>
      <c r="E20" s="1891" t="s">
        <v>2350</v>
      </c>
      <c r="F20" s="1900" t="s">
        <v>359</v>
      </c>
      <c r="G20" s="1891" t="s">
        <v>359</v>
      </c>
      <c r="H20" s="1891" t="s">
        <v>359</v>
      </c>
      <c r="I20" s="1891" t="s">
        <v>359</v>
      </c>
      <c r="J20" s="1891" t="s">
        <v>359</v>
      </c>
      <c r="K20" s="1891" t="s">
        <v>359</v>
      </c>
      <c r="L20" s="1891" t="s">
        <v>359</v>
      </c>
      <c r="M20" s="1892" t="s">
        <v>359</v>
      </c>
    </row>
    <row r="21" spans="1:13">
      <c r="A21" s="5873"/>
      <c r="B21" s="8263"/>
      <c r="C21" s="1927" t="s">
        <v>105</v>
      </c>
      <c r="D21" s="1900" t="s">
        <v>2441</v>
      </c>
      <c r="E21" s="1891" t="s">
        <v>2352</v>
      </c>
      <c r="F21" s="1901" t="s">
        <v>2353</v>
      </c>
      <c r="G21" s="1901" t="s">
        <v>359</v>
      </c>
      <c r="H21" s="1901" t="s">
        <v>359</v>
      </c>
      <c r="I21" s="1901" t="s">
        <v>359</v>
      </c>
      <c r="J21" s="1901" t="s">
        <v>359</v>
      </c>
      <c r="K21" s="1901" t="s">
        <v>359</v>
      </c>
      <c r="L21" s="1901" t="s">
        <v>359</v>
      </c>
      <c r="M21" s="1902" t="s">
        <v>359</v>
      </c>
    </row>
    <row r="22" spans="1:13">
      <c r="A22" s="5873"/>
      <c r="B22" s="8265"/>
      <c r="C22" s="1924" t="s">
        <v>359</v>
      </c>
      <c r="D22" s="1887" t="s">
        <v>359</v>
      </c>
      <c r="E22" s="1887" t="s">
        <v>359</v>
      </c>
      <c r="F22" s="1887" t="s">
        <v>359</v>
      </c>
      <c r="G22" s="1887" t="s">
        <v>359</v>
      </c>
      <c r="H22" s="1887" t="s">
        <v>359</v>
      </c>
      <c r="I22" s="1887" t="s">
        <v>359</v>
      </c>
      <c r="J22" s="1887" t="s">
        <v>359</v>
      </c>
      <c r="K22" s="1887" t="s">
        <v>359</v>
      </c>
      <c r="L22" s="1887" t="s">
        <v>359</v>
      </c>
      <c r="M22" s="1896" t="s">
        <v>359</v>
      </c>
    </row>
    <row r="23" spans="1:13">
      <c r="A23" s="5873"/>
      <c r="B23" s="8263" t="s">
        <v>2354</v>
      </c>
      <c r="C23" s="1927" t="s">
        <v>359</v>
      </c>
      <c r="D23" s="1891" t="s">
        <v>359</v>
      </c>
      <c r="E23" s="1891" t="s">
        <v>359</v>
      </c>
      <c r="F23" s="1891" t="s">
        <v>359</v>
      </c>
      <c r="G23" s="1891" t="s">
        <v>359</v>
      </c>
      <c r="H23" s="1891" t="s">
        <v>359</v>
      </c>
      <c r="I23" s="1891" t="s">
        <v>359</v>
      </c>
      <c r="J23" s="1891" t="s">
        <v>359</v>
      </c>
      <c r="K23" s="1891" t="s">
        <v>359</v>
      </c>
      <c r="L23" s="1894" t="s">
        <v>359</v>
      </c>
      <c r="M23" s="1897" t="s">
        <v>359</v>
      </c>
    </row>
    <row r="24" spans="1:13">
      <c r="A24" s="5873"/>
      <c r="B24" s="8263"/>
      <c r="C24" s="1927" t="s">
        <v>2355</v>
      </c>
      <c r="D24" s="1903" t="s">
        <v>359</v>
      </c>
      <c r="E24" s="1891" t="s">
        <v>359</v>
      </c>
      <c r="F24" s="1891" t="s">
        <v>2356</v>
      </c>
      <c r="G24" s="1903" t="s">
        <v>359</v>
      </c>
      <c r="H24" s="1891" t="s">
        <v>359</v>
      </c>
      <c r="I24" s="1891" t="s">
        <v>2357</v>
      </c>
      <c r="J24" s="1903" t="s">
        <v>2441</v>
      </c>
      <c r="K24" s="1891" t="s">
        <v>359</v>
      </c>
      <c r="L24" s="1894" t="s">
        <v>359</v>
      </c>
      <c r="M24" s="1897" t="s">
        <v>359</v>
      </c>
    </row>
    <row r="25" spans="1:13">
      <c r="A25" s="5873"/>
      <c r="B25" s="8263"/>
      <c r="C25" s="1927" t="s">
        <v>2358</v>
      </c>
      <c r="D25" s="1904" t="s">
        <v>359</v>
      </c>
      <c r="E25" s="1894" t="s">
        <v>359</v>
      </c>
      <c r="F25" s="1891" t="s">
        <v>2359</v>
      </c>
      <c r="G25" s="1900" t="s">
        <v>359</v>
      </c>
      <c r="H25" s="1894" t="s">
        <v>359</v>
      </c>
      <c r="I25" s="1894" t="s">
        <v>359</v>
      </c>
      <c r="J25" s="1894" t="s">
        <v>359</v>
      </c>
      <c r="K25" s="1894" t="s">
        <v>359</v>
      </c>
      <c r="L25" s="1894" t="s">
        <v>359</v>
      </c>
      <c r="M25" s="1897" t="s">
        <v>359</v>
      </c>
    </row>
    <row r="26" spans="1:13">
      <c r="A26" s="5873"/>
      <c r="B26" s="8265"/>
      <c r="C26" s="1924" t="s">
        <v>359</v>
      </c>
      <c r="D26" s="1887" t="s">
        <v>359</v>
      </c>
      <c r="E26" s="1887" t="s">
        <v>359</v>
      </c>
      <c r="F26" s="1887" t="s">
        <v>359</v>
      </c>
      <c r="G26" s="1887" t="s">
        <v>359</v>
      </c>
      <c r="H26" s="1887" t="s">
        <v>359</v>
      </c>
      <c r="I26" s="1887" t="s">
        <v>359</v>
      </c>
      <c r="J26" s="1887" t="s">
        <v>359</v>
      </c>
      <c r="K26" s="1887" t="s">
        <v>359</v>
      </c>
      <c r="L26" s="1901" t="s">
        <v>359</v>
      </c>
      <c r="M26" s="1902" t="s">
        <v>359</v>
      </c>
    </row>
    <row r="27" spans="1:13">
      <c r="A27" s="5873"/>
      <c r="B27" s="8164" t="s">
        <v>2360</v>
      </c>
      <c r="C27" s="1927" t="s">
        <v>359</v>
      </c>
      <c r="D27" s="1891" t="s">
        <v>359</v>
      </c>
      <c r="E27" s="1891" t="s">
        <v>359</v>
      </c>
      <c r="F27" s="1891" t="s">
        <v>359</v>
      </c>
      <c r="G27" s="1891" t="s">
        <v>359</v>
      </c>
      <c r="H27" s="1891" t="s">
        <v>359</v>
      </c>
      <c r="I27" s="1891" t="s">
        <v>359</v>
      </c>
      <c r="J27" s="1891" t="s">
        <v>359</v>
      </c>
      <c r="K27" s="1891" t="s">
        <v>359</v>
      </c>
      <c r="L27" s="1891" t="s">
        <v>359</v>
      </c>
      <c r="M27" s="1892" t="s">
        <v>359</v>
      </c>
    </row>
    <row r="28" spans="1:13">
      <c r="A28" s="5873"/>
      <c r="B28" s="8165"/>
      <c r="C28" s="1928" t="s">
        <v>2361</v>
      </c>
      <c r="D28" s="1911" t="s">
        <v>437</v>
      </c>
      <c r="E28" s="1891" t="s">
        <v>359</v>
      </c>
      <c r="F28" s="1894" t="s">
        <v>2362</v>
      </c>
      <c r="G28" s="1903" t="s">
        <v>437</v>
      </c>
      <c r="H28" s="1891" t="s">
        <v>359</v>
      </c>
      <c r="I28" s="1894" t="s">
        <v>2363</v>
      </c>
      <c r="J28" s="8177"/>
      <c r="K28" s="5837"/>
      <c r="L28" s="8178"/>
      <c r="M28" s="1892" t="s">
        <v>359</v>
      </c>
    </row>
    <row r="29" spans="1:13">
      <c r="A29" s="5873"/>
      <c r="B29" s="8166"/>
      <c r="C29" s="1924" t="s">
        <v>359</v>
      </c>
      <c r="D29" s="1887" t="s">
        <v>359</v>
      </c>
      <c r="E29" s="1887" t="s">
        <v>359</v>
      </c>
      <c r="F29" s="1887" t="s">
        <v>359</v>
      </c>
      <c r="G29" s="1887" t="s">
        <v>359</v>
      </c>
      <c r="H29" s="1887" t="s">
        <v>359</v>
      </c>
      <c r="I29" s="1887" t="s">
        <v>359</v>
      </c>
      <c r="J29" s="1887" t="s">
        <v>359</v>
      </c>
      <c r="K29" s="1887" t="s">
        <v>359</v>
      </c>
      <c r="L29" s="1887" t="s">
        <v>359</v>
      </c>
      <c r="M29" s="1896" t="s">
        <v>359</v>
      </c>
    </row>
    <row r="30" spans="1:13">
      <c r="A30" s="5873"/>
      <c r="B30" s="8263" t="s">
        <v>2364</v>
      </c>
      <c r="C30" s="1929" t="s">
        <v>359</v>
      </c>
      <c r="D30" s="1907" t="s">
        <v>359</v>
      </c>
      <c r="E30" s="1907" t="s">
        <v>359</v>
      </c>
      <c r="F30" s="1907" t="s">
        <v>359</v>
      </c>
      <c r="G30" s="1907" t="s">
        <v>359</v>
      </c>
      <c r="H30" s="1907" t="s">
        <v>359</v>
      </c>
      <c r="I30" s="1907" t="s">
        <v>359</v>
      </c>
      <c r="J30" s="1907" t="s">
        <v>359</v>
      </c>
      <c r="K30" s="1907" t="s">
        <v>359</v>
      </c>
      <c r="L30" s="1894" t="s">
        <v>359</v>
      </c>
      <c r="M30" s="1897" t="s">
        <v>359</v>
      </c>
    </row>
    <row r="31" spans="1:13">
      <c r="A31" s="5873"/>
      <c r="B31" s="8263"/>
      <c r="C31" s="1927" t="s">
        <v>2365</v>
      </c>
      <c r="D31" s="3271">
        <v>2023</v>
      </c>
      <c r="E31" s="1907" t="s">
        <v>359</v>
      </c>
      <c r="F31" s="1891" t="s">
        <v>2366</v>
      </c>
      <c r="G31" s="1930">
        <v>2038</v>
      </c>
      <c r="H31" s="1907" t="s">
        <v>359</v>
      </c>
      <c r="I31" s="1894" t="s">
        <v>359</v>
      </c>
      <c r="J31" s="1907" t="s">
        <v>359</v>
      </c>
      <c r="K31" s="1907" t="s">
        <v>359</v>
      </c>
      <c r="L31" s="1894" t="s">
        <v>359</v>
      </c>
      <c r="M31" s="1897" t="s">
        <v>359</v>
      </c>
    </row>
    <row r="32" spans="1:13">
      <c r="A32" s="5873"/>
      <c r="B32" s="8265"/>
      <c r="C32" s="1924" t="s">
        <v>359</v>
      </c>
      <c r="D32" s="1887" t="s">
        <v>359</v>
      </c>
      <c r="E32" s="1910" t="s">
        <v>359</v>
      </c>
      <c r="F32" s="1887" t="s">
        <v>359</v>
      </c>
      <c r="G32" s="1910" t="s">
        <v>359</v>
      </c>
      <c r="H32" s="1910" t="s">
        <v>359</v>
      </c>
      <c r="I32" s="1901" t="s">
        <v>359</v>
      </c>
      <c r="J32" s="1910" t="s">
        <v>359</v>
      </c>
      <c r="K32" s="1910" t="s">
        <v>359</v>
      </c>
      <c r="L32" s="1901" t="s">
        <v>359</v>
      </c>
      <c r="M32" s="1902" t="s">
        <v>359</v>
      </c>
    </row>
    <row r="33" spans="1:13">
      <c r="A33" s="5873"/>
      <c r="B33" s="8263" t="s">
        <v>2367</v>
      </c>
      <c r="C33" s="1927" t="s">
        <v>359</v>
      </c>
      <c r="D33" s="1891" t="s">
        <v>359</v>
      </c>
      <c r="E33" s="1891" t="s">
        <v>359</v>
      </c>
      <c r="F33" s="1891" t="s">
        <v>359</v>
      </c>
      <c r="G33" s="1891" t="s">
        <v>359</v>
      </c>
      <c r="H33" s="1891" t="s">
        <v>359</v>
      </c>
      <c r="I33" s="1891" t="s">
        <v>359</v>
      </c>
      <c r="J33" s="1891" t="s">
        <v>359</v>
      </c>
      <c r="K33" s="1891" t="s">
        <v>359</v>
      </c>
      <c r="L33" s="1891" t="s">
        <v>359</v>
      </c>
      <c r="M33" s="1892" t="s">
        <v>359</v>
      </c>
    </row>
    <row r="34" spans="1:13">
      <c r="A34" s="5873"/>
      <c r="B34" s="8263"/>
      <c r="C34" s="1927" t="s">
        <v>359</v>
      </c>
      <c r="D34" s="3167" t="s">
        <v>2368</v>
      </c>
      <c r="E34" s="3167">
        <v>2023</v>
      </c>
      <c r="F34" s="3167" t="s">
        <v>2369</v>
      </c>
      <c r="G34" s="3167">
        <v>2024</v>
      </c>
      <c r="H34" s="3167" t="s">
        <v>2370</v>
      </c>
      <c r="I34" s="3167">
        <v>2025</v>
      </c>
      <c r="J34" s="3167" t="s">
        <v>2371</v>
      </c>
      <c r="K34" s="3167">
        <v>2026</v>
      </c>
      <c r="L34" s="3167" t="s">
        <v>2372</v>
      </c>
      <c r="M34" s="3168">
        <v>2027</v>
      </c>
    </row>
    <row r="35" spans="1:13">
      <c r="A35" s="5873"/>
      <c r="B35" s="8263"/>
      <c r="C35" s="1927" t="s">
        <v>359</v>
      </c>
      <c r="D35" s="1921">
        <v>0.05</v>
      </c>
      <c r="E35" s="1911" t="s">
        <v>359</v>
      </c>
      <c r="F35" s="1922">
        <v>0.24</v>
      </c>
      <c r="G35" s="1911" t="s">
        <v>359</v>
      </c>
      <c r="H35" s="1922">
        <v>0.28999999999999998</v>
      </c>
      <c r="I35" s="1911" t="s">
        <v>359</v>
      </c>
      <c r="J35" s="1922">
        <v>0.34</v>
      </c>
      <c r="K35" s="1911" t="s">
        <v>359</v>
      </c>
      <c r="L35" s="1922">
        <v>0.39</v>
      </c>
      <c r="M35" s="1884" t="s">
        <v>359</v>
      </c>
    </row>
    <row r="36" spans="1:13">
      <c r="A36" s="5873"/>
      <c r="B36" s="8263"/>
      <c r="C36" s="1927" t="s">
        <v>359</v>
      </c>
      <c r="D36" s="3169" t="s">
        <v>2373</v>
      </c>
      <c r="E36" s="3170">
        <v>2028</v>
      </c>
      <c r="F36" s="3169" t="s">
        <v>2374</v>
      </c>
      <c r="G36" s="3170">
        <v>2029</v>
      </c>
      <c r="H36" s="3169" t="s">
        <v>2375</v>
      </c>
      <c r="I36" s="3170">
        <v>2030</v>
      </c>
      <c r="J36" s="3169" t="s">
        <v>2376</v>
      </c>
      <c r="K36" s="3170">
        <v>2031</v>
      </c>
      <c r="L36" s="3169" t="s">
        <v>2377</v>
      </c>
      <c r="M36" s="3171">
        <v>2032</v>
      </c>
    </row>
    <row r="37" spans="1:13">
      <c r="A37" s="5873"/>
      <c r="B37" s="8263"/>
      <c r="C37" s="1927" t="s">
        <v>359</v>
      </c>
      <c r="D37" s="1921">
        <v>0.44</v>
      </c>
      <c r="E37" s="1911" t="s">
        <v>359</v>
      </c>
      <c r="F37" s="1922">
        <v>0.51</v>
      </c>
      <c r="G37" s="1911" t="s">
        <v>359</v>
      </c>
      <c r="H37" s="1922">
        <v>0.56000000000000005</v>
      </c>
      <c r="I37" s="1911" t="s">
        <v>359</v>
      </c>
      <c r="J37" s="1922">
        <v>0.61</v>
      </c>
      <c r="K37" s="1911" t="s">
        <v>359</v>
      </c>
      <c r="L37" s="1922">
        <v>0.66</v>
      </c>
      <c r="M37" s="1884" t="s">
        <v>359</v>
      </c>
    </row>
    <row r="38" spans="1:13">
      <c r="A38" s="5873"/>
      <c r="B38" s="8263"/>
      <c r="C38" s="1927" t="s">
        <v>359</v>
      </c>
      <c r="D38" s="3169" t="s">
        <v>2378</v>
      </c>
      <c r="E38" s="3170">
        <v>2033</v>
      </c>
      <c r="F38" s="3169" t="s">
        <v>2379</v>
      </c>
      <c r="G38" s="3170">
        <v>2034</v>
      </c>
      <c r="H38" s="3169" t="s">
        <v>2380</v>
      </c>
      <c r="I38" s="3170">
        <v>2035</v>
      </c>
      <c r="J38" s="3169" t="s">
        <v>2381</v>
      </c>
      <c r="K38" s="3170">
        <v>2036</v>
      </c>
      <c r="L38" s="3169" t="s">
        <v>2382</v>
      </c>
      <c r="M38" s="3171">
        <v>2037</v>
      </c>
    </row>
    <row r="39" spans="1:13">
      <c r="A39" s="5873"/>
      <c r="B39" s="8263"/>
      <c r="C39" s="1927" t="s">
        <v>359</v>
      </c>
      <c r="D39" s="1921">
        <v>0.71</v>
      </c>
      <c r="E39" s="1911" t="s">
        <v>359</v>
      </c>
      <c r="F39" s="1922">
        <v>0.78</v>
      </c>
      <c r="G39" s="1911" t="s">
        <v>359</v>
      </c>
      <c r="H39" s="1922">
        <v>0.83</v>
      </c>
      <c r="I39" s="1911" t="s">
        <v>359</v>
      </c>
      <c r="J39" s="1922">
        <v>0.88</v>
      </c>
      <c r="K39" s="1911" t="s">
        <v>359</v>
      </c>
      <c r="L39" s="1922">
        <v>0.93</v>
      </c>
      <c r="M39" s="1884" t="s">
        <v>359</v>
      </c>
    </row>
    <row r="40" spans="1:13">
      <c r="A40" s="5873"/>
      <c r="B40" s="8263"/>
      <c r="C40" s="1927" t="s">
        <v>359</v>
      </c>
      <c r="D40" s="3169" t="s">
        <v>2383</v>
      </c>
      <c r="E40" s="3170">
        <v>2038</v>
      </c>
      <c r="F40" s="3169" t="s">
        <v>2384</v>
      </c>
      <c r="G40" s="3172" t="s">
        <v>359</v>
      </c>
      <c r="H40" s="1891" t="s">
        <v>359</v>
      </c>
      <c r="I40" s="1891" t="s">
        <v>359</v>
      </c>
      <c r="J40" s="1891" t="s">
        <v>359</v>
      </c>
      <c r="K40" s="1891" t="s">
        <v>359</v>
      </c>
      <c r="L40" s="1891" t="s">
        <v>359</v>
      </c>
      <c r="M40" s="1892" t="s">
        <v>359</v>
      </c>
    </row>
    <row r="41" spans="1:13" ht="15" customHeight="1">
      <c r="A41" s="5873"/>
      <c r="B41" s="8263"/>
      <c r="C41" s="1927" t="s">
        <v>359</v>
      </c>
      <c r="D41" s="8284">
        <v>1</v>
      </c>
      <c r="E41" s="8285"/>
      <c r="F41" s="8284">
        <v>1</v>
      </c>
      <c r="G41" s="8285"/>
      <c r="H41" s="8131" t="s">
        <v>359</v>
      </c>
      <c r="I41" s="8131"/>
      <c r="J41" s="1891" t="s">
        <v>359</v>
      </c>
      <c r="K41" s="1891" t="s">
        <v>359</v>
      </c>
      <c r="L41" s="1891" t="s">
        <v>359</v>
      </c>
      <c r="M41" s="1892" t="s">
        <v>359</v>
      </c>
    </row>
    <row r="42" spans="1:13">
      <c r="A42" s="5873"/>
      <c r="B42" s="8263"/>
      <c r="C42" s="1924" t="s">
        <v>359</v>
      </c>
      <c r="D42" s="1887" t="s">
        <v>359</v>
      </c>
      <c r="E42" s="1887" t="s">
        <v>359</v>
      </c>
      <c r="F42" s="1887" t="s">
        <v>359</v>
      </c>
      <c r="G42" s="1887" t="s">
        <v>359</v>
      </c>
      <c r="H42" s="1887" t="s">
        <v>359</v>
      </c>
      <c r="I42" s="1887" t="s">
        <v>359</v>
      </c>
      <c r="J42" s="1887" t="s">
        <v>359</v>
      </c>
      <c r="K42" s="1887" t="s">
        <v>359</v>
      </c>
      <c r="L42" s="1887" t="s">
        <v>359</v>
      </c>
      <c r="M42" s="1896" t="s">
        <v>359</v>
      </c>
    </row>
    <row r="43" spans="1:13">
      <c r="A43" s="5873"/>
      <c r="B43" s="8266" t="s">
        <v>2385</v>
      </c>
      <c r="C43" s="1927" t="s">
        <v>359</v>
      </c>
      <c r="D43" s="1891" t="s">
        <v>359</v>
      </c>
      <c r="E43" s="1891" t="s">
        <v>359</v>
      </c>
      <c r="F43" s="1891" t="s">
        <v>359</v>
      </c>
      <c r="G43" s="1891" t="s">
        <v>359</v>
      </c>
      <c r="H43" s="1891" t="s">
        <v>359</v>
      </c>
      <c r="I43" s="1891" t="s">
        <v>359</v>
      </c>
      <c r="J43" s="1891" t="s">
        <v>359</v>
      </c>
      <c r="K43" s="1891" t="s">
        <v>359</v>
      </c>
      <c r="L43" s="1894" t="s">
        <v>359</v>
      </c>
      <c r="M43" s="1897" t="s">
        <v>359</v>
      </c>
    </row>
    <row r="44" spans="1:13">
      <c r="A44" s="5873"/>
      <c r="B44" s="8263"/>
      <c r="C44" s="1925" t="s">
        <v>359</v>
      </c>
      <c r="D44" s="1891" t="s">
        <v>93</v>
      </c>
      <c r="E44" s="1887" t="s">
        <v>95</v>
      </c>
      <c r="F44" s="7282" t="s">
        <v>2386</v>
      </c>
      <c r="G44" s="7283" t="s">
        <v>359</v>
      </c>
      <c r="H44" s="7265"/>
      <c r="I44" s="7265"/>
      <c r="J44" s="8172"/>
      <c r="K44" s="1891" t="s">
        <v>2387</v>
      </c>
      <c r="L44" s="7287" t="s">
        <v>359</v>
      </c>
      <c r="M44" s="8175"/>
    </row>
    <row r="45" spans="1:13">
      <c r="A45" s="5873"/>
      <c r="B45" s="8263"/>
      <c r="C45" s="1925" t="s">
        <v>359</v>
      </c>
      <c r="D45" s="1909" t="s">
        <v>359</v>
      </c>
      <c r="E45" s="1890" t="s">
        <v>2441</v>
      </c>
      <c r="F45" s="7282"/>
      <c r="G45" s="8173"/>
      <c r="H45" s="8111"/>
      <c r="I45" s="8111"/>
      <c r="J45" s="8174"/>
      <c r="K45" s="1894" t="s">
        <v>359</v>
      </c>
      <c r="L45" s="7289"/>
      <c r="M45" s="8176"/>
    </row>
    <row r="46" spans="1:13">
      <c r="A46" s="5873"/>
      <c r="B46" s="8265"/>
      <c r="C46" s="1926" t="s">
        <v>359</v>
      </c>
      <c r="D46" s="1901" t="s">
        <v>359</v>
      </c>
      <c r="E46" s="1901" t="s">
        <v>359</v>
      </c>
      <c r="F46" s="1901" t="s">
        <v>359</v>
      </c>
      <c r="G46" s="1901" t="s">
        <v>359</v>
      </c>
      <c r="H46" s="1901" t="s">
        <v>359</v>
      </c>
      <c r="I46" s="1901" t="s">
        <v>359</v>
      </c>
      <c r="J46" s="1901" t="s">
        <v>359</v>
      </c>
      <c r="K46" s="1901" t="s">
        <v>359</v>
      </c>
      <c r="L46" s="1894" t="s">
        <v>359</v>
      </c>
      <c r="M46" s="1897" t="s">
        <v>359</v>
      </c>
    </row>
    <row r="47" spans="1:13" ht="191.1" customHeight="1">
      <c r="A47" s="5873"/>
      <c r="B47" s="2569" t="s">
        <v>2388</v>
      </c>
      <c r="C47" s="5970" t="s">
        <v>3134</v>
      </c>
      <c r="D47" s="5837"/>
      <c r="E47" s="5837"/>
      <c r="F47" s="5837"/>
      <c r="G47" s="5837"/>
      <c r="H47" s="5837"/>
      <c r="I47" s="5837"/>
      <c r="J47" s="5837"/>
      <c r="K47" s="5837"/>
      <c r="L47" s="5837"/>
      <c r="M47" s="5838"/>
    </row>
    <row r="48" spans="1:13" ht="15" customHeight="1">
      <c r="A48" s="5873"/>
      <c r="B48" s="1912" t="s">
        <v>2390</v>
      </c>
      <c r="C48" s="5970" t="s">
        <v>3123</v>
      </c>
      <c r="D48" s="5837"/>
      <c r="E48" s="5837"/>
      <c r="F48" s="5837"/>
      <c r="G48" s="5837"/>
      <c r="H48" s="5837"/>
      <c r="I48" s="5837"/>
      <c r="J48" s="5837"/>
      <c r="K48" s="5837"/>
      <c r="L48" s="5837"/>
      <c r="M48" s="5838"/>
    </row>
    <row r="49" spans="1:13" ht="15" customHeight="1">
      <c r="A49" s="5873"/>
      <c r="B49" s="1912" t="s">
        <v>2392</v>
      </c>
      <c r="C49" s="5970">
        <v>45</v>
      </c>
      <c r="D49" s="5837"/>
      <c r="E49" s="5837"/>
      <c r="F49" s="5837"/>
      <c r="G49" s="5837"/>
      <c r="H49" s="5837"/>
      <c r="I49" s="5837"/>
      <c r="J49" s="5837"/>
      <c r="K49" s="5837"/>
      <c r="L49" s="5837"/>
      <c r="M49" s="5838"/>
    </row>
    <row r="50" spans="1:13" ht="15" customHeight="1">
      <c r="A50" s="5873"/>
      <c r="B50" s="1912" t="s">
        <v>2393</v>
      </c>
      <c r="C50" s="5970" t="s">
        <v>437</v>
      </c>
      <c r="D50" s="5837"/>
      <c r="E50" s="5837"/>
      <c r="F50" s="5837"/>
      <c r="G50" s="5837"/>
      <c r="H50" s="5837"/>
      <c r="I50" s="5837"/>
      <c r="J50" s="5837"/>
      <c r="K50" s="5837"/>
      <c r="L50" s="5837"/>
      <c r="M50" s="5838"/>
    </row>
    <row r="51" spans="1:13" ht="15" customHeight="1">
      <c r="A51" s="5839" t="s">
        <v>2394</v>
      </c>
      <c r="B51" s="1912" t="s">
        <v>2395</v>
      </c>
      <c r="C51" s="5970" t="s">
        <v>791</v>
      </c>
      <c r="D51" s="5837"/>
      <c r="E51" s="5837"/>
      <c r="F51" s="5837"/>
      <c r="G51" s="5837"/>
      <c r="H51" s="5837"/>
      <c r="I51" s="5837"/>
      <c r="J51" s="5837"/>
      <c r="K51" s="5837"/>
      <c r="L51" s="5837"/>
      <c r="M51" s="5838"/>
    </row>
    <row r="52" spans="1:13">
      <c r="A52" s="5840"/>
      <c r="B52" s="1912" t="s">
        <v>2396</v>
      </c>
      <c r="C52" s="5970" t="s">
        <v>2513</v>
      </c>
      <c r="D52" s="5837"/>
      <c r="E52" s="5837"/>
      <c r="F52" s="5837"/>
      <c r="G52" s="5837"/>
      <c r="H52" s="5837"/>
      <c r="I52" s="5837"/>
      <c r="J52" s="5837"/>
      <c r="K52" s="5837"/>
      <c r="L52" s="5837"/>
      <c r="M52" s="5838"/>
    </row>
    <row r="53" spans="1:13">
      <c r="A53" s="5840"/>
      <c r="B53" s="1912" t="s">
        <v>2398</v>
      </c>
      <c r="C53" s="5970" t="s">
        <v>2514</v>
      </c>
      <c r="D53" s="5837"/>
      <c r="E53" s="5837"/>
      <c r="F53" s="5837"/>
      <c r="G53" s="5837"/>
      <c r="H53" s="5837"/>
      <c r="I53" s="5837"/>
      <c r="J53" s="5837"/>
      <c r="K53" s="5837"/>
      <c r="L53" s="5837"/>
      <c r="M53" s="5838"/>
    </row>
    <row r="54" spans="1:13" ht="15" customHeight="1">
      <c r="A54" s="5840"/>
      <c r="B54" s="1912" t="s">
        <v>2399</v>
      </c>
      <c r="C54" s="5970" t="s">
        <v>2522</v>
      </c>
      <c r="D54" s="5837"/>
      <c r="E54" s="5837"/>
      <c r="F54" s="5837"/>
      <c r="G54" s="5837"/>
      <c r="H54" s="5837"/>
      <c r="I54" s="5837"/>
      <c r="J54" s="5837"/>
      <c r="K54" s="5837"/>
      <c r="L54" s="5837"/>
      <c r="M54" s="5838"/>
    </row>
    <row r="55" spans="1:13" ht="15" customHeight="1">
      <c r="A55" s="5840"/>
      <c r="B55" s="1912" t="s">
        <v>2400</v>
      </c>
      <c r="C55" s="8275" t="s">
        <v>747</v>
      </c>
      <c r="D55" s="8276"/>
      <c r="E55" s="8276"/>
      <c r="F55" s="8276"/>
      <c r="G55" s="8276"/>
      <c r="H55" s="8276"/>
      <c r="I55" s="8276"/>
      <c r="J55" s="8276"/>
      <c r="K55" s="8276"/>
      <c r="L55" s="8276"/>
      <c r="M55" s="8277"/>
    </row>
    <row r="56" spans="1:13" ht="15.95" customHeight="1">
      <c r="A56" s="5869"/>
      <c r="B56" s="1912" t="s">
        <v>2401</v>
      </c>
      <c r="C56" s="5970">
        <v>3779595</v>
      </c>
      <c r="D56" s="5837"/>
      <c r="E56" s="5837"/>
      <c r="F56" s="5837"/>
      <c r="G56" s="5837"/>
      <c r="H56" s="5837"/>
      <c r="I56" s="5837"/>
      <c r="J56" s="5837"/>
      <c r="K56" s="5837"/>
      <c r="L56" s="5837"/>
      <c r="M56" s="5838"/>
    </row>
    <row r="57" spans="1:13">
      <c r="A57" s="5839" t="s">
        <v>2402</v>
      </c>
      <c r="B57" s="1913" t="s">
        <v>2403</v>
      </c>
      <c r="C57" s="5970" t="s">
        <v>1132</v>
      </c>
      <c r="D57" s="5837"/>
      <c r="E57" s="5837"/>
      <c r="F57" s="5837"/>
      <c r="G57" s="5837"/>
      <c r="H57" s="5837"/>
      <c r="I57" s="5837"/>
      <c r="J57" s="5837"/>
      <c r="K57" s="5837"/>
      <c r="L57" s="5837"/>
      <c r="M57" s="5838"/>
    </row>
    <row r="58" spans="1:13">
      <c r="A58" s="5840"/>
      <c r="B58" s="1913" t="s">
        <v>2404</v>
      </c>
      <c r="C58" s="5970" t="s">
        <v>2405</v>
      </c>
      <c r="D58" s="5837"/>
      <c r="E58" s="5837"/>
      <c r="F58" s="5837"/>
      <c r="G58" s="5837"/>
      <c r="H58" s="5837"/>
      <c r="I58" s="5837"/>
      <c r="J58" s="5837"/>
      <c r="K58" s="5837"/>
      <c r="L58" s="5837"/>
      <c r="M58" s="5838"/>
    </row>
    <row r="59" spans="1:13" ht="27.75" customHeight="1">
      <c r="A59" s="5840"/>
      <c r="B59" s="1913" t="s">
        <v>244</v>
      </c>
      <c r="C59" s="5970" t="s">
        <v>2514</v>
      </c>
      <c r="D59" s="5837"/>
      <c r="E59" s="5837"/>
      <c r="F59" s="5837"/>
      <c r="G59" s="5837"/>
      <c r="H59" s="5837"/>
      <c r="I59" s="5837"/>
      <c r="J59" s="5837"/>
      <c r="K59" s="5837"/>
      <c r="L59" s="5837"/>
      <c r="M59" s="5838"/>
    </row>
    <row r="60" spans="1:13" ht="15" customHeight="1">
      <c r="A60" s="2617" t="s">
        <v>2406</v>
      </c>
      <c r="B60" s="2620" t="s">
        <v>359</v>
      </c>
      <c r="C60" s="8272" t="s">
        <v>359</v>
      </c>
      <c r="D60" s="8273"/>
      <c r="E60" s="8273"/>
      <c r="F60" s="8273"/>
      <c r="G60" s="8273"/>
      <c r="H60" s="8273"/>
      <c r="I60" s="8273"/>
      <c r="J60" s="8273"/>
      <c r="K60" s="8273"/>
      <c r="L60" s="8273"/>
      <c r="M60" s="8274"/>
    </row>
  </sheetData>
  <mergeCells count="52">
    <mergeCell ref="B1:M1"/>
    <mergeCell ref="C11:M11"/>
    <mergeCell ref="A2:A14"/>
    <mergeCell ref="C2:M2"/>
    <mergeCell ref="C3:M3"/>
    <mergeCell ref="F4:G4"/>
    <mergeCell ref="C5:M5"/>
    <mergeCell ref="D6:M6"/>
    <mergeCell ref="I7:M7"/>
    <mergeCell ref="B8:B10"/>
    <mergeCell ref="C8:D9"/>
    <mergeCell ref="F8:G9"/>
    <mergeCell ref="I9:J9"/>
    <mergeCell ref="C10:D10"/>
    <mergeCell ref="F10:G10"/>
    <mergeCell ref="I10:J10"/>
    <mergeCell ref="A15:A50"/>
    <mergeCell ref="C15:M15"/>
    <mergeCell ref="B23:B26"/>
    <mergeCell ref="J28:L28"/>
    <mergeCell ref="B30:B32"/>
    <mergeCell ref="B33:B42"/>
    <mergeCell ref="H41:I41"/>
    <mergeCell ref="B43:B46"/>
    <mergeCell ref="F44:F45"/>
    <mergeCell ref="G44:J45"/>
    <mergeCell ref="L44:M45"/>
    <mergeCell ref="B17:B22"/>
    <mergeCell ref="C16:M16"/>
    <mergeCell ref="B27:B29"/>
    <mergeCell ref="D41:E41"/>
    <mergeCell ref="F41:G41"/>
    <mergeCell ref="C12:M12"/>
    <mergeCell ref="C13:M13"/>
    <mergeCell ref="C14:D14"/>
    <mergeCell ref="F14:M14"/>
    <mergeCell ref="C60:M60"/>
    <mergeCell ref="C47:M47"/>
    <mergeCell ref="C48:M48"/>
    <mergeCell ref="C49:M49"/>
    <mergeCell ref="C50:M50"/>
    <mergeCell ref="C51:M51"/>
    <mergeCell ref="C52:M52"/>
    <mergeCell ref="C53:M53"/>
    <mergeCell ref="C54:M54"/>
    <mergeCell ref="C55:M55"/>
    <mergeCell ref="C56:M56"/>
    <mergeCell ref="A57:A59"/>
    <mergeCell ref="C57:M57"/>
    <mergeCell ref="C58:M58"/>
    <mergeCell ref="C59:M59"/>
    <mergeCell ref="A51:A56"/>
  </mergeCells>
  <hyperlinks>
    <hyperlink ref="C55" r:id="rId1"/>
    <hyperlink ref="C55:M55" r:id="rId2" display="ivan.torres@scj.gov.co"/>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topLeftCell="A3" workbookViewId="0">
      <selection activeCell="C13" sqref="C13:M13"/>
    </sheetView>
  </sheetViews>
  <sheetFormatPr baseColWidth="10" defaultColWidth="8.85546875" defaultRowHeight="15.75"/>
  <cols>
    <col min="1" max="1" width="29" style="1916" customWidth="1"/>
    <col min="2" max="2" width="29.7109375" style="1916" customWidth="1"/>
    <col min="3" max="5" width="11.42578125" style="1916" customWidth="1"/>
    <col min="6" max="6" width="12.85546875" style="1916" customWidth="1"/>
    <col min="7" max="13" width="11.42578125" style="1916" customWidth="1"/>
    <col min="14" max="16384" width="8.85546875" style="1916"/>
  </cols>
  <sheetData>
    <row r="1" spans="1:13" ht="20.25" customHeight="1">
      <c r="A1" s="3035" t="s">
        <v>359</v>
      </c>
      <c r="B1" s="8313" t="s">
        <v>3135</v>
      </c>
      <c r="C1" s="8314"/>
      <c r="D1" s="8314"/>
      <c r="E1" s="8314"/>
      <c r="F1" s="8314"/>
      <c r="G1" s="8314"/>
      <c r="H1" s="8314"/>
      <c r="I1" s="8314"/>
      <c r="J1" s="8314"/>
      <c r="K1" s="8314"/>
      <c r="L1" s="8314"/>
      <c r="M1" s="8315"/>
    </row>
    <row r="2" spans="1:13" ht="54" customHeight="1">
      <c r="A2" s="5839" t="s">
        <v>2824</v>
      </c>
      <c r="B2" s="2574" t="s">
        <v>2330</v>
      </c>
      <c r="C2" s="5970" t="s">
        <v>2284</v>
      </c>
      <c r="D2" s="5837"/>
      <c r="E2" s="5837"/>
      <c r="F2" s="5837"/>
      <c r="G2" s="5837"/>
      <c r="H2" s="5837"/>
      <c r="I2" s="5837"/>
      <c r="J2" s="5837"/>
      <c r="K2" s="5837"/>
      <c r="L2" s="5837"/>
      <c r="M2" s="5838"/>
    </row>
    <row r="3" spans="1:13" ht="237" customHeight="1">
      <c r="A3" s="5840"/>
      <c r="B3" s="2575" t="s">
        <v>2643</v>
      </c>
      <c r="C3" s="5970" t="s">
        <v>3136</v>
      </c>
      <c r="D3" s="5837"/>
      <c r="E3" s="5837"/>
      <c r="F3" s="5837"/>
      <c r="G3" s="5837"/>
      <c r="H3" s="5837"/>
      <c r="I3" s="5837"/>
      <c r="J3" s="5837"/>
      <c r="K3" s="5837"/>
      <c r="L3" s="5837"/>
      <c r="M3" s="5838"/>
    </row>
    <row r="4" spans="1:13" ht="40.5" customHeight="1">
      <c r="A4" s="5840"/>
      <c r="B4" s="2576" t="s">
        <v>240</v>
      </c>
      <c r="C4" s="1924" t="s">
        <v>95</v>
      </c>
      <c r="D4" s="1888" t="s">
        <v>359</v>
      </c>
      <c r="E4" s="1889" t="s">
        <v>359</v>
      </c>
      <c r="F4" s="8135" t="s">
        <v>241</v>
      </c>
      <c r="G4" s="8136"/>
      <c r="H4" s="1890" t="s">
        <v>437</v>
      </c>
      <c r="I4" s="8167" t="s">
        <v>359</v>
      </c>
      <c r="J4" s="8168"/>
      <c r="K4" s="8168"/>
      <c r="L4" s="8168"/>
      <c r="M4" s="8169"/>
    </row>
    <row r="5" spans="1:13" ht="52.5" customHeight="1">
      <c r="A5" s="5840"/>
      <c r="B5" s="2576" t="s">
        <v>2333</v>
      </c>
      <c r="C5" s="8269"/>
      <c r="D5" s="8131"/>
      <c r="E5" s="8131"/>
      <c r="F5" s="8131"/>
      <c r="G5" s="8131"/>
      <c r="H5" s="8131"/>
      <c r="I5" s="8131"/>
      <c r="J5" s="8131"/>
      <c r="K5" s="8131"/>
      <c r="L5" s="8131"/>
      <c r="M5" s="8180"/>
    </row>
    <row r="6" spans="1:13" ht="15" customHeight="1">
      <c r="A6" s="5840"/>
      <c r="B6" s="2576" t="s">
        <v>2334</v>
      </c>
      <c r="C6" s="2216"/>
      <c r="D6" s="5837"/>
      <c r="E6" s="5837"/>
      <c r="F6" s="5837"/>
      <c r="G6" s="5837"/>
      <c r="H6" s="5837"/>
      <c r="I6" s="5837"/>
      <c r="J6" s="5837"/>
      <c r="K6" s="5837"/>
      <c r="L6" s="5837"/>
      <c r="M6" s="5838"/>
    </row>
    <row r="7" spans="1:13" ht="15" customHeight="1">
      <c r="A7" s="5840"/>
      <c r="B7" s="2576" t="s">
        <v>2335</v>
      </c>
      <c r="C7" s="8270" t="s">
        <v>13</v>
      </c>
      <c r="D7" s="8271"/>
      <c r="E7" s="1894" t="s">
        <v>359</v>
      </c>
      <c r="F7" s="1894" t="s">
        <v>359</v>
      </c>
      <c r="G7" s="1895" t="s">
        <v>359</v>
      </c>
      <c r="H7" s="2621" t="s">
        <v>244</v>
      </c>
      <c r="I7" s="8271" t="s">
        <v>21</v>
      </c>
      <c r="J7" s="8271"/>
      <c r="K7" s="8271"/>
      <c r="L7" s="8271"/>
      <c r="M7" s="8281"/>
    </row>
    <row r="8" spans="1:13">
      <c r="A8" s="5840"/>
      <c r="B8" s="8165" t="s">
        <v>2336</v>
      </c>
      <c r="C8" s="8149"/>
      <c r="D8" s="7265"/>
      <c r="E8" s="1893"/>
      <c r="F8" s="7265"/>
      <c r="G8" s="7265"/>
      <c r="H8" s="1893" t="s">
        <v>359</v>
      </c>
      <c r="I8" s="1894" t="s">
        <v>359</v>
      </c>
      <c r="J8" s="1894" t="s">
        <v>359</v>
      </c>
      <c r="K8" s="1894" t="s">
        <v>359</v>
      </c>
      <c r="L8" s="1894" t="s">
        <v>359</v>
      </c>
      <c r="M8" s="1897" t="s">
        <v>359</v>
      </c>
    </row>
    <row r="9" spans="1:13">
      <c r="A9" s="5840"/>
      <c r="B9" s="8165"/>
      <c r="C9" s="8155"/>
      <c r="D9" s="8111"/>
      <c r="E9" s="1894"/>
      <c r="F9" s="8111"/>
      <c r="G9" s="8111"/>
      <c r="H9" s="1894" t="s">
        <v>359</v>
      </c>
      <c r="I9" s="7261" t="s">
        <v>359</v>
      </c>
      <c r="J9" s="7261"/>
      <c r="K9" s="1894" t="s">
        <v>359</v>
      </c>
      <c r="L9" s="1894" t="s">
        <v>359</v>
      </c>
      <c r="M9" s="1897" t="s">
        <v>359</v>
      </c>
    </row>
    <row r="10" spans="1:13">
      <c r="A10" s="5840"/>
      <c r="B10" s="8316"/>
      <c r="C10" s="8270" t="s">
        <v>2337</v>
      </c>
      <c r="D10" s="8271"/>
      <c r="E10" s="1901" t="s">
        <v>359</v>
      </c>
      <c r="F10" s="8271" t="s">
        <v>2337</v>
      </c>
      <c r="G10" s="8271"/>
      <c r="H10" s="1901" t="s">
        <v>359</v>
      </c>
      <c r="I10" s="8271" t="s">
        <v>2337</v>
      </c>
      <c r="J10" s="8271"/>
      <c r="K10" s="1901" t="s">
        <v>359</v>
      </c>
      <c r="L10" s="1901" t="s">
        <v>359</v>
      </c>
      <c r="M10" s="1902" t="s">
        <v>359</v>
      </c>
    </row>
    <row r="11" spans="1:13" ht="53.25" customHeight="1">
      <c r="A11" s="5840"/>
      <c r="B11" s="2576" t="s">
        <v>2338</v>
      </c>
      <c r="C11" s="5970" t="s">
        <v>3137</v>
      </c>
      <c r="D11" s="5837"/>
      <c r="E11" s="5837"/>
      <c r="F11" s="5837"/>
      <c r="G11" s="5837"/>
      <c r="H11" s="5837"/>
      <c r="I11" s="5837"/>
      <c r="J11" s="5837"/>
      <c r="K11" s="5837"/>
      <c r="L11" s="5837"/>
      <c r="M11" s="5838"/>
    </row>
    <row r="12" spans="1:13" ht="136.5" customHeight="1">
      <c r="A12" s="5840"/>
      <c r="B12" s="2576" t="s">
        <v>2689</v>
      </c>
      <c r="C12" s="5970" t="s">
        <v>3138</v>
      </c>
      <c r="D12" s="5837"/>
      <c r="E12" s="5837"/>
      <c r="F12" s="5837"/>
      <c r="G12" s="5837"/>
      <c r="H12" s="5837"/>
      <c r="I12" s="5837"/>
      <c r="J12" s="5837"/>
      <c r="K12" s="5837"/>
      <c r="L12" s="5837"/>
      <c r="M12" s="5838"/>
    </row>
    <row r="13" spans="1:13" ht="45.75" customHeight="1">
      <c r="A13" s="5840"/>
      <c r="B13" s="2576" t="s">
        <v>2649</v>
      </c>
      <c r="C13" s="8090" t="s">
        <v>3120</v>
      </c>
      <c r="D13" s="7950"/>
      <c r="E13" s="7950"/>
      <c r="F13" s="7950"/>
      <c r="G13" s="7950"/>
      <c r="H13" s="7950"/>
      <c r="I13" s="7950"/>
      <c r="J13" s="7950"/>
      <c r="K13" s="7950"/>
      <c r="L13" s="7950"/>
      <c r="M13" s="8091"/>
    </row>
    <row r="14" spans="1:13" ht="49.5" customHeight="1">
      <c r="A14" s="5840"/>
      <c r="B14" s="3246" t="s">
        <v>2651</v>
      </c>
      <c r="C14" s="7787" t="s">
        <v>2819</v>
      </c>
      <c r="D14" s="7780"/>
      <c r="E14" s="1920" t="s">
        <v>108</v>
      </c>
      <c r="F14" s="8177" t="s">
        <v>284</v>
      </c>
      <c r="G14" s="5837"/>
      <c r="H14" s="5837"/>
      <c r="I14" s="5837"/>
      <c r="J14" s="5837"/>
      <c r="K14" s="5837"/>
      <c r="L14" s="5837"/>
      <c r="M14" s="5838"/>
    </row>
    <row r="15" spans="1:13">
      <c r="A15" s="8259" t="s">
        <v>2340</v>
      </c>
      <c r="B15" s="2627" t="s">
        <v>230</v>
      </c>
      <c r="C15" s="5970" t="s">
        <v>1</v>
      </c>
      <c r="D15" s="5837"/>
      <c r="E15" s="5837"/>
      <c r="F15" s="5837"/>
      <c r="G15" s="5837"/>
      <c r="H15" s="5837"/>
      <c r="I15" s="5837"/>
      <c r="J15" s="5837"/>
      <c r="K15" s="5837"/>
      <c r="L15" s="5837"/>
      <c r="M15" s="5838"/>
    </row>
    <row r="16" spans="1:13" ht="51.75" customHeight="1">
      <c r="A16" s="5873"/>
      <c r="B16" s="2627" t="s">
        <v>2652</v>
      </c>
      <c r="C16" s="8260" t="s">
        <v>2285</v>
      </c>
      <c r="D16" s="8261"/>
      <c r="E16" s="8261"/>
      <c r="F16" s="8261"/>
      <c r="G16" s="8261"/>
      <c r="H16" s="8261"/>
      <c r="I16" s="8261"/>
      <c r="J16" s="8261"/>
      <c r="K16" s="8261"/>
      <c r="L16" s="8261"/>
      <c r="M16" s="8262"/>
    </row>
    <row r="17" spans="1:13">
      <c r="A17" s="5873"/>
      <c r="B17" s="8310" t="s">
        <v>2341</v>
      </c>
      <c r="C17" s="1925" t="s">
        <v>359</v>
      </c>
      <c r="D17" s="1891" t="s">
        <v>359</v>
      </c>
      <c r="E17" s="1891" t="s">
        <v>359</v>
      </c>
      <c r="F17" s="1891" t="s">
        <v>359</v>
      </c>
      <c r="G17" s="1891" t="s">
        <v>359</v>
      </c>
      <c r="H17" s="1891" t="s">
        <v>359</v>
      </c>
      <c r="I17" s="1891" t="s">
        <v>359</v>
      </c>
      <c r="J17" s="1891" t="s">
        <v>359</v>
      </c>
      <c r="K17" s="1891" t="s">
        <v>359</v>
      </c>
      <c r="L17" s="1891" t="s">
        <v>359</v>
      </c>
      <c r="M17" s="1892" t="s">
        <v>359</v>
      </c>
    </row>
    <row r="18" spans="1:13">
      <c r="A18" s="5873"/>
      <c r="B18" s="8310"/>
      <c r="C18" s="1925" t="s">
        <v>359</v>
      </c>
      <c r="D18" s="1887" t="s">
        <v>359</v>
      </c>
      <c r="E18" s="1891" t="s">
        <v>359</v>
      </c>
      <c r="F18" s="1887" t="s">
        <v>359</v>
      </c>
      <c r="G18" s="1891" t="s">
        <v>359</v>
      </c>
      <c r="H18" s="1887" t="s">
        <v>359</v>
      </c>
      <c r="I18" s="1891" t="s">
        <v>359</v>
      </c>
      <c r="J18" s="1887" t="s">
        <v>359</v>
      </c>
      <c r="K18" s="1891" t="s">
        <v>359</v>
      </c>
      <c r="L18" s="1891" t="s">
        <v>359</v>
      </c>
      <c r="M18" s="1892" t="s">
        <v>359</v>
      </c>
    </row>
    <row r="19" spans="1:13">
      <c r="A19" s="5873"/>
      <c r="B19" s="8310"/>
      <c r="C19" s="1927" t="s">
        <v>2342</v>
      </c>
      <c r="D19" s="1900" t="s">
        <v>359</v>
      </c>
      <c r="E19" s="1891" t="s">
        <v>2343</v>
      </c>
      <c r="F19" s="1900" t="s">
        <v>359</v>
      </c>
      <c r="G19" s="1891" t="s">
        <v>2344</v>
      </c>
      <c r="H19" s="1900" t="s">
        <v>359</v>
      </c>
      <c r="I19" s="1891" t="s">
        <v>2345</v>
      </c>
      <c r="J19" s="1900" t="s">
        <v>359</v>
      </c>
      <c r="K19" s="1891" t="s">
        <v>359</v>
      </c>
      <c r="L19" s="1891" t="s">
        <v>359</v>
      </c>
      <c r="M19" s="1892" t="s">
        <v>359</v>
      </c>
    </row>
    <row r="20" spans="1:13">
      <c r="A20" s="5873"/>
      <c r="B20" s="8310"/>
      <c r="C20" s="1927" t="s">
        <v>2346</v>
      </c>
      <c r="D20" s="1900" t="s">
        <v>359</v>
      </c>
      <c r="E20" s="1891" t="s">
        <v>2347</v>
      </c>
      <c r="F20" s="1900" t="s">
        <v>359</v>
      </c>
      <c r="G20" s="1891" t="s">
        <v>2348</v>
      </c>
      <c r="H20" s="1900" t="s">
        <v>359</v>
      </c>
      <c r="I20" s="1891" t="s">
        <v>359</v>
      </c>
      <c r="J20" s="1891" t="s">
        <v>359</v>
      </c>
      <c r="K20" s="1891" t="s">
        <v>359</v>
      </c>
      <c r="L20" s="1891" t="s">
        <v>359</v>
      </c>
      <c r="M20" s="1892" t="s">
        <v>359</v>
      </c>
    </row>
    <row r="21" spans="1:13">
      <c r="A21" s="5873"/>
      <c r="B21" s="8310"/>
      <c r="C21" s="1927" t="s">
        <v>2349</v>
      </c>
      <c r="D21" s="1900" t="s">
        <v>359</v>
      </c>
      <c r="E21" s="1891" t="s">
        <v>2350</v>
      </c>
      <c r="F21" s="1900" t="s">
        <v>359</v>
      </c>
      <c r="G21" s="1891" t="s">
        <v>359</v>
      </c>
      <c r="H21" s="1891" t="s">
        <v>359</v>
      </c>
      <c r="I21" s="1891" t="s">
        <v>359</v>
      </c>
      <c r="J21" s="1891" t="s">
        <v>359</v>
      </c>
      <c r="K21" s="1891" t="s">
        <v>359</v>
      </c>
      <c r="L21" s="1891" t="s">
        <v>359</v>
      </c>
      <c r="M21" s="1892" t="s">
        <v>359</v>
      </c>
    </row>
    <row r="22" spans="1:13">
      <c r="A22" s="5873"/>
      <c r="B22" s="8310"/>
      <c r="C22" s="1927" t="s">
        <v>105</v>
      </c>
      <c r="D22" s="1900" t="s">
        <v>2441</v>
      </c>
      <c r="E22" s="1891" t="s">
        <v>2352</v>
      </c>
      <c r="F22" s="1901" t="s">
        <v>2353</v>
      </c>
      <c r="G22" s="1901" t="s">
        <v>359</v>
      </c>
      <c r="H22" s="1901" t="s">
        <v>359</v>
      </c>
      <c r="I22" s="1901" t="s">
        <v>359</v>
      </c>
      <c r="J22" s="1901" t="s">
        <v>359</v>
      </c>
      <c r="K22" s="1901" t="s">
        <v>359</v>
      </c>
      <c r="L22" s="1901" t="s">
        <v>359</v>
      </c>
      <c r="M22" s="1902" t="s">
        <v>359</v>
      </c>
    </row>
    <row r="23" spans="1:13">
      <c r="A23" s="5873"/>
      <c r="B23" s="8311"/>
      <c r="C23" s="1924" t="s">
        <v>359</v>
      </c>
      <c r="D23" s="1887" t="s">
        <v>359</v>
      </c>
      <c r="E23" s="1887" t="s">
        <v>359</v>
      </c>
      <c r="F23" s="1887" t="s">
        <v>359</v>
      </c>
      <c r="G23" s="1887" t="s">
        <v>359</v>
      </c>
      <c r="H23" s="1887" t="s">
        <v>359</v>
      </c>
      <c r="I23" s="1887" t="s">
        <v>359</v>
      </c>
      <c r="J23" s="1887" t="s">
        <v>359</v>
      </c>
      <c r="K23" s="1887" t="s">
        <v>359</v>
      </c>
      <c r="L23" s="1887" t="s">
        <v>359</v>
      </c>
      <c r="M23" s="1896" t="s">
        <v>359</v>
      </c>
    </row>
    <row r="24" spans="1:13">
      <c r="A24" s="5873"/>
      <c r="B24" s="8310" t="s">
        <v>2354</v>
      </c>
      <c r="C24" s="1927" t="s">
        <v>359</v>
      </c>
      <c r="D24" s="1891" t="s">
        <v>359</v>
      </c>
      <c r="E24" s="1891" t="s">
        <v>359</v>
      </c>
      <c r="F24" s="1891" t="s">
        <v>359</v>
      </c>
      <c r="G24" s="1891" t="s">
        <v>359</v>
      </c>
      <c r="H24" s="1891" t="s">
        <v>359</v>
      </c>
      <c r="I24" s="1891" t="s">
        <v>359</v>
      </c>
      <c r="J24" s="1891" t="s">
        <v>359</v>
      </c>
      <c r="K24" s="1891" t="s">
        <v>359</v>
      </c>
      <c r="L24" s="1894" t="s">
        <v>359</v>
      </c>
      <c r="M24" s="1897" t="s">
        <v>359</v>
      </c>
    </row>
    <row r="25" spans="1:13">
      <c r="A25" s="5873"/>
      <c r="B25" s="8310"/>
      <c r="C25" s="1927" t="s">
        <v>2355</v>
      </c>
      <c r="D25" s="1903" t="s">
        <v>359</v>
      </c>
      <c r="E25" s="1891" t="s">
        <v>359</v>
      </c>
      <c r="F25" s="1891" t="s">
        <v>2356</v>
      </c>
      <c r="G25" s="1903" t="s">
        <v>359</v>
      </c>
      <c r="H25" s="1891" t="s">
        <v>359</v>
      </c>
      <c r="I25" s="1891" t="s">
        <v>2357</v>
      </c>
      <c r="J25" s="1903" t="s">
        <v>2441</v>
      </c>
      <c r="K25" s="1891" t="s">
        <v>359</v>
      </c>
      <c r="L25" s="1894" t="s">
        <v>359</v>
      </c>
      <c r="M25" s="1897" t="s">
        <v>359</v>
      </c>
    </row>
    <row r="26" spans="1:13">
      <c r="A26" s="5873"/>
      <c r="B26" s="8310"/>
      <c r="C26" s="1927" t="s">
        <v>2358</v>
      </c>
      <c r="D26" s="1904" t="s">
        <v>359</v>
      </c>
      <c r="E26" s="1894" t="s">
        <v>359</v>
      </c>
      <c r="F26" s="1891" t="s">
        <v>2359</v>
      </c>
      <c r="G26" s="1900" t="s">
        <v>359</v>
      </c>
      <c r="H26" s="1894" t="s">
        <v>359</v>
      </c>
      <c r="I26" s="1894" t="s">
        <v>359</v>
      </c>
      <c r="J26" s="1894" t="s">
        <v>359</v>
      </c>
      <c r="K26" s="1894" t="s">
        <v>359</v>
      </c>
      <c r="L26" s="1894" t="s">
        <v>359</v>
      </c>
      <c r="M26" s="1897" t="s">
        <v>359</v>
      </c>
    </row>
    <row r="27" spans="1:13">
      <c r="A27" s="5873"/>
      <c r="B27" s="8311"/>
      <c r="C27" s="1924" t="s">
        <v>359</v>
      </c>
      <c r="D27" s="1887" t="s">
        <v>359</v>
      </c>
      <c r="E27" s="1887" t="s">
        <v>359</v>
      </c>
      <c r="F27" s="1887" t="s">
        <v>359</v>
      </c>
      <c r="G27" s="1887" t="s">
        <v>359</v>
      </c>
      <c r="H27" s="1887" t="s">
        <v>359</v>
      </c>
      <c r="I27" s="1887" t="s">
        <v>359</v>
      </c>
      <c r="J27" s="1887" t="s">
        <v>359</v>
      </c>
      <c r="K27" s="1887" t="s">
        <v>359</v>
      </c>
      <c r="L27" s="1901" t="s">
        <v>359</v>
      </c>
      <c r="M27" s="1902" t="s">
        <v>359</v>
      </c>
    </row>
    <row r="28" spans="1:13">
      <c r="A28" s="5873"/>
      <c r="B28" s="8164" t="s">
        <v>2360</v>
      </c>
      <c r="C28" s="1927" t="s">
        <v>359</v>
      </c>
      <c r="D28" s="1891" t="s">
        <v>359</v>
      </c>
      <c r="E28" s="1891" t="s">
        <v>359</v>
      </c>
      <c r="F28" s="1891" t="s">
        <v>359</v>
      </c>
      <c r="G28" s="1891" t="s">
        <v>359</v>
      </c>
      <c r="H28" s="1891" t="s">
        <v>359</v>
      </c>
      <c r="I28" s="1891" t="s">
        <v>359</v>
      </c>
      <c r="J28" s="1891" t="s">
        <v>359</v>
      </c>
      <c r="K28" s="1891" t="s">
        <v>359</v>
      </c>
      <c r="L28" s="1891" t="s">
        <v>359</v>
      </c>
      <c r="M28" s="1892" t="s">
        <v>359</v>
      </c>
    </row>
    <row r="29" spans="1:13">
      <c r="A29" s="5873"/>
      <c r="B29" s="8165"/>
      <c r="C29" s="1928" t="s">
        <v>2361</v>
      </c>
      <c r="D29" s="1911" t="s">
        <v>437</v>
      </c>
      <c r="E29" s="1891" t="s">
        <v>359</v>
      </c>
      <c r="F29" s="1894" t="s">
        <v>2362</v>
      </c>
      <c r="G29" s="1903" t="s">
        <v>437</v>
      </c>
      <c r="H29" s="1891" t="s">
        <v>359</v>
      </c>
      <c r="I29" s="1894" t="s">
        <v>2363</v>
      </c>
      <c r="J29" s="8177"/>
      <c r="K29" s="5837"/>
      <c r="L29" s="8178"/>
      <c r="M29" s="1892" t="s">
        <v>359</v>
      </c>
    </row>
    <row r="30" spans="1:13">
      <c r="A30" s="5873"/>
      <c r="B30" s="8166"/>
      <c r="C30" s="1924" t="s">
        <v>359</v>
      </c>
      <c r="D30" s="1887" t="s">
        <v>359</v>
      </c>
      <c r="E30" s="1887" t="s">
        <v>359</v>
      </c>
      <c r="F30" s="1887" t="s">
        <v>359</v>
      </c>
      <c r="G30" s="1887" t="s">
        <v>359</v>
      </c>
      <c r="H30" s="1887" t="s">
        <v>359</v>
      </c>
      <c r="I30" s="1887" t="s">
        <v>359</v>
      </c>
      <c r="J30" s="1887" t="s">
        <v>359</v>
      </c>
      <c r="K30" s="1887" t="s">
        <v>359</v>
      </c>
      <c r="L30" s="1887" t="s">
        <v>359</v>
      </c>
      <c r="M30" s="1896" t="s">
        <v>359</v>
      </c>
    </row>
    <row r="31" spans="1:13">
      <c r="A31" s="5873"/>
      <c r="B31" s="8310" t="s">
        <v>2364</v>
      </c>
      <c r="C31" s="1929" t="s">
        <v>359</v>
      </c>
      <c r="D31" s="1907" t="s">
        <v>359</v>
      </c>
      <c r="E31" s="1907" t="s">
        <v>359</v>
      </c>
      <c r="F31" s="1907" t="s">
        <v>359</v>
      </c>
      <c r="G31" s="1907" t="s">
        <v>359</v>
      </c>
      <c r="H31" s="1907" t="s">
        <v>359</v>
      </c>
      <c r="I31" s="1907" t="s">
        <v>359</v>
      </c>
      <c r="J31" s="1907" t="s">
        <v>359</v>
      </c>
      <c r="K31" s="1907" t="s">
        <v>359</v>
      </c>
      <c r="L31" s="1894" t="s">
        <v>359</v>
      </c>
      <c r="M31" s="1897" t="s">
        <v>359</v>
      </c>
    </row>
    <row r="32" spans="1:13">
      <c r="A32" s="5873"/>
      <c r="B32" s="8310"/>
      <c r="C32" s="1927" t="s">
        <v>2365</v>
      </c>
      <c r="D32" s="3278">
        <v>2023</v>
      </c>
      <c r="E32" s="1907" t="s">
        <v>359</v>
      </c>
      <c r="F32" s="1891" t="s">
        <v>2366</v>
      </c>
      <c r="G32" s="1930">
        <v>2038</v>
      </c>
      <c r="H32" s="1907" t="s">
        <v>359</v>
      </c>
      <c r="I32" s="1894" t="s">
        <v>359</v>
      </c>
      <c r="J32" s="1907" t="s">
        <v>359</v>
      </c>
      <c r="K32" s="1907" t="s">
        <v>359</v>
      </c>
      <c r="L32" s="1894" t="s">
        <v>359</v>
      </c>
      <c r="M32" s="1897" t="s">
        <v>359</v>
      </c>
    </row>
    <row r="33" spans="1:13">
      <c r="A33" s="5873"/>
      <c r="B33" s="8311"/>
      <c r="C33" s="1924" t="s">
        <v>359</v>
      </c>
      <c r="D33" s="1887" t="s">
        <v>359</v>
      </c>
      <c r="E33" s="1910" t="s">
        <v>359</v>
      </c>
      <c r="F33" s="1887" t="s">
        <v>359</v>
      </c>
      <c r="G33" s="1910" t="s">
        <v>359</v>
      </c>
      <c r="H33" s="1910" t="s">
        <v>359</v>
      </c>
      <c r="I33" s="1901" t="s">
        <v>359</v>
      </c>
      <c r="J33" s="1910" t="s">
        <v>359</v>
      </c>
      <c r="K33" s="1910" t="s">
        <v>359</v>
      </c>
      <c r="L33" s="1901" t="s">
        <v>359</v>
      </c>
      <c r="M33" s="1902" t="s">
        <v>359</v>
      </c>
    </row>
    <row r="34" spans="1:13">
      <c r="A34" s="5873"/>
      <c r="B34" s="8310" t="s">
        <v>2367</v>
      </c>
      <c r="C34" s="1927" t="s">
        <v>359</v>
      </c>
      <c r="D34" s="1891" t="s">
        <v>359</v>
      </c>
      <c r="E34" s="1891" t="s">
        <v>359</v>
      </c>
      <c r="F34" s="1891" t="s">
        <v>359</v>
      </c>
      <c r="G34" s="1891" t="s">
        <v>359</v>
      </c>
      <c r="H34" s="1891" t="s">
        <v>359</v>
      </c>
      <c r="I34" s="1891" t="s">
        <v>359</v>
      </c>
      <c r="J34" s="1891" t="s">
        <v>359</v>
      </c>
      <c r="K34" s="1891" t="s">
        <v>359</v>
      </c>
      <c r="L34" s="1891" t="s">
        <v>359</v>
      </c>
      <c r="M34" s="1892" t="s">
        <v>359</v>
      </c>
    </row>
    <row r="35" spans="1:13">
      <c r="A35" s="5873"/>
      <c r="B35" s="8310"/>
      <c r="C35" s="1927" t="s">
        <v>359</v>
      </c>
      <c r="D35" s="3167" t="s">
        <v>2368</v>
      </c>
      <c r="E35" s="3167">
        <v>2023</v>
      </c>
      <c r="F35" s="3167" t="s">
        <v>2369</v>
      </c>
      <c r="G35" s="3167">
        <v>2024</v>
      </c>
      <c r="H35" s="3167" t="s">
        <v>2370</v>
      </c>
      <c r="I35" s="3167">
        <v>2025</v>
      </c>
      <c r="J35" s="3167" t="s">
        <v>2371</v>
      </c>
      <c r="K35" s="3167">
        <v>2026</v>
      </c>
      <c r="L35" s="3167" t="s">
        <v>2372</v>
      </c>
      <c r="M35" s="3168">
        <v>2027</v>
      </c>
    </row>
    <row r="36" spans="1:13">
      <c r="A36" s="5873"/>
      <c r="B36" s="8310"/>
      <c r="C36" s="1927" t="s">
        <v>359</v>
      </c>
      <c r="D36" s="1921">
        <v>0.05</v>
      </c>
      <c r="E36" s="1911" t="s">
        <v>359</v>
      </c>
      <c r="F36" s="1922">
        <v>0.24</v>
      </c>
      <c r="G36" s="1911" t="s">
        <v>359</v>
      </c>
      <c r="H36" s="1922">
        <v>0.28999999999999998</v>
      </c>
      <c r="I36" s="1911" t="s">
        <v>359</v>
      </c>
      <c r="J36" s="1922">
        <v>0.34</v>
      </c>
      <c r="K36" s="1911" t="s">
        <v>359</v>
      </c>
      <c r="L36" s="1922">
        <v>0.39</v>
      </c>
      <c r="M36" s="1884" t="s">
        <v>359</v>
      </c>
    </row>
    <row r="37" spans="1:13">
      <c r="A37" s="5873"/>
      <c r="B37" s="8310"/>
      <c r="C37" s="1927" t="s">
        <v>359</v>
      </c>
      <c r="D37" s="3169" t="s">
        <v>2373</v>
      </c>
      <c r="E37" s="3170">
        <v>2028</v>
      </c>
      <c r="F37" s="3169" t="s">
        <v>2374</v>
      </c>
      <c r="G37" s="3170">
        <v>2029</v>
      </c>
      <c r="H37" s="3169" t="s">
        <v>2375</v>
      </c>
      <c r="I37" s="3170">
        <v>2030</v>
      </c>
      <c r="J37" s="3169" t="s">
        <v>2376</v>
      </c>
      <c r="K37" s="3170">
        <v>2031</v>
      </c>
      <c r="L37" s="3169" t="s">
        <v>2377</v>
      </c>
      <c r="M37" s="3171">
        <v>2032</v>
      </c>
    </row>
    <row r="38" spans="1:13">
      <c r="A38" s="5873"/>
      <c r="B38" s="8310"/>
      <c r="C38" s="1927" t="s">
        <v>359</v>
      </c>
      <c r="D38" s="1921">
        <v>0.44</v>
      </c>
      <c r="E38" s="1911" t="s">
        <v>359</v>
      </c>
      <c r="F38" s="1922">
        <v>0.51</v>
      </c>
      <c r="G38" s="1911" t="s">
        <v>359</v>
      </c>
      <c r="H38" s="1922">
        <v>0.56000000000000005</v>
      </c>
      <c r="I38" s="1911" t="s">
        <v>359</v>
      </c>
      <c r="J38" s="1922">
        <v>0.61</v>
      </c>
      <c r="K38" s="1911" t="s">
        <v>359</v>
      </c>
      <c r="L38" s="1922">
        <v>0.66</v>
      </c>
      <c r="M38" s="1884" t="s">
        <v>359</v>
      </c>
    </row>
    <row r="39" spans="1:13">
      <c r="A39" s="5873"/>
      <c r="B39" s="8310"/>
      <c r="C39" s="1927" t="s">
        <v>359</v>
      </c>
      <c r="D39" s="3169" t="s">
        <v>2378</v>
      </c>
      <c r="E39" s="3170">
        <v>2033</v>
      </c>
      <c r="F39" s="3169" t="s">
        <v>2379</v>
      </c>
      <c r="G39" s="3170">
        <v>2034</v>
      </c>
      <c r="H39" s="3169" t="s">
        <v>2380</v>
      </c>
      <c r="I39" s="3170">
        <v>2035</v>
      </c>
      <c r="J39" s="3169" t="s">
        <v>2381</v>
      </c>
      <c r="K39" s="3170">
        <v>2036</v>
      </c>
      <c r="L39" s="3169" t="s">
        <v>2382</v>
      </c>
      <c r="M39" s="3171">
        <v>2037</v>
      </c>
    </row>
    <row r="40" spans="1:13">
      <c r="A40" s="5873"/>
      <c r="B40" s="8310"/>
      <c r="C40" s="1927" t="s">
        <v>359</v>
      </c>
      <c r="D40" s="1921">
        <v>0.71</v>
      </c>
      <c r="E40" s="1911" t="s">
        <v>359</v>
      </c>
      <c r="F40" s="1922">
        <v>0.78</v>
      </c>
      <c r="G40" s="1911" t="s">
        <v>359</v>
      </c>
      <c r="H40" s="1922">
        <v>0.83</v>
      </c>
      <c r="I40" s="1911" t="s">
        <v>359</v>
      </c>
      <c r="J40" s="1922">
        <v>0.88</v>
      </c>
      <c r="K40" s="1911" t="s">
        <v>359</v>
      </c>
      <c r="L40" s="1922">
        <v>0.93</v>
      </c>
      <c r="M40" s="1884" t="s">
        <v>359</v>
      </c>
    </row>
    <row r="41" spans="1:13">
      <c r="A41" s="5873"/>
      <c r="B41" s="8310"/>
      <c r="C41" s="1927" t="s">
        <v>359</v>
      </c>
      <c r="D41" s="3169" t="s">
        <v>2383</v>
      </c>
      <c r="E41" s="3170">
        <v>2038</v>
      </c>
      <c r="F41" s="3169" t="s">
        <v>2384</v>
      </c>
      <c r="G41" s="3172" t="s">
        <v>359</v>
      </c>
      <c r="H41" s="1891" t="s">
        <v>359</v>
      </c>
      <c r="I41" s="1891" t="s">
        <v>359</v>
      </c>
      <c r="J41" s="1891" t="s">
        <v>359</v>
      </c>
      <c r="K41" s="1891" t="s">
        <v>359</v>
      </c>
      <c r="L41" s="1891" t="s">
        <v>359</v>
      </c>
      <c r="M41" s="1892" t="s">
        <v>359</v>
      </c>
    </row>
    <row r="42" spans="1:13" ht="15" customHeight="1">
      <c r="A42" s="5873"/>
      <c r="B42" s="8310"/>
      <c r="C42" s="1927" t="s">
        <v>359</v>
      </c>
      <c r="D42" s="8284">
        <v>1</v>
      </c>
      <c r="E42" s="8285"/>
      <c r="F42" s="8284">
        <v>1</v>
      </c>
      <c r="G42" s="8285"/>
      <c r="H42" s="8131" t="s">
        <v>359</v>
      </c>
      <c r="I42" s="8131"/>
      <c r="J42" s="1891" t="s">
        <v>359</v>
      </c>
      <c r="K42" s="1891" t="s">
        <v>359</v>
      </c>
      <c r="L42" s="1891" t="s">
        <v>359</v>
      </c>
      <c r="M42" s="1892" t="s">
        <v>359</v>
      </c>
    </row>
    <row r="43" spans="1:13">
      <c r="A43" s="5873"/>
      <c r="B43" s="8310"/>
      <c r="C43" s="1924" t="s">
        <v>359</v>
      </c>
      <c r="D43" s="1887" t="s">
        <v>359</v>
      </c>
      <c r="E43" s="1887" t="s">
        <v>359</v>
      </c>
      <c r="F43" s="1887" t="s">
        <v>359</v>
      </c>
      <c r="G43" s="1887" t="s">
        <v>359</v>
      </c>
      <c r="H43" s="1887" t="s">
        <v>359</v>
      </c>
      <c r="I43" s="1887" t="s">
        <v>359</v>
      </c>
      <c r="J43" s="1887" t="s">
        <v>359</v>
      </c>
      <c r="K43" s="1887" t="s">
        <v>359</v>
      </c>
      <c r="L43" s="1887" t="s">
        <v>359</v>
      </c>
      <c r="M43" s="1896" t="s">
        <v>359</v>
      </c>
    </row>
    <row r="44" spans="1:13">
      <c r="A44" s="5873"/>
      <c r="B44" s="8312" t="s">
        <v>2385</v>
      </c>
      <c r="C44" s="1927" t="s">
        <v>359</v>
      </c>
      <c r="D44" s="1891" t="s">
        <v>359</v>
      </c>
      <c r="E44" s="1891" t="s">
        <v>359</v>
      </c>
      <c r="F44" s="1891" t="s">
        <v>359</v>
      </c>
      <c r="G44" s="1891" t="s">
        <v>359</v>
      </c>
      <c r="H44" s="1891" t="s">
        <v>359</v>
      </c>
      <c r="I44" s="1891" t="s">
        <v>359</v>
      </c>
      <c r="J44" s="1891" t="s">
        <v>359</v>
      </c>
      <c r="K44" s="1891" t="s">
        <v>359</v>
      </c>
      <c r="L44" s="1894" t="s">
        <v>359</v>
      </c>
      <c r="M44" s="1897" t="s">
        <v>359</v>
      </c>
    </row>
    <row r="45" spans="1:13">
      <c r="A45" s="5873"/>
      <c r="B45" s="8310"/>
      <c r="C45" s="1925" t="s">
        <v>359</v>
      </c>
      <c r="D45" s="1891" t="s">
        <v>93</v>
      </c>
      <c r="E45" s="1887" t="s">
        <v>95</v>
      </c>
      <c r="F45" s="7282" t="s">
        <v>2386</v>
      </c>
      <c r="G45" s="7283" t="s">
        <v>359</v>
      </c>
      <c r="H45" s="7265"/>
      <c r="I45" s="7265"/>
      <c r="J45" s="8172"/>
      <c r="K45" s="1891" t="s">
        <v>2387</v>
      </c>
      <c r="L45" s="7287" t="s">
        <v>359</v>
      </c>
      <c r="M45" s="8175"/>
    </row>
    <row r="46" spans="1:13">
      <c r="A46" s="5873"/>
      <c r="B46" s="8310"/>
      <c r="C46" s="1925" t="s">
        <v>359</v>
      </c>
      <c r="D46" s="1909" t="s">
        <v>359</v>
      </c>
      <c r="E46" s="1890" t="s">
        <v>2441</v>
      </c>
      <c r="F46" s="7282"/>
      <c r="G46" s="8173"/>
      <c r="H46" s="8111"/>
      <c r="I46" s="8111"/>
      <c r="J46" s="8174"/>
      <c r="K46" s="1894" t="s">
        <v>359</v>
      </c>
      <c r="L46" s="7289"/>
      <c r="M46" s="8176"/>
    </row>
    <row r="47" spans="1:13">
      <c r="A47" s="5873"/>
      <c r="B47" s="8311"/>
      <c r="C47" s="1926" t="s">
        <v>359</v>
      </c>
      <c r="D47" s="1901" t="s">
        <v>359</v>
      </c>
      <c r="E47" s="1901" t="s">
        <v>359</v>
      </c>
      <c r="F47" s="1901" t="s">
        <v>359</v>
      </c>
      <c r="G47" s="1901" t="s">
        <v>359</v>
      </c>
      <c r="H47" s="1901" t="s">
        <v>359</v>
      </c>
      <c r="I47" s="1901" t="s">
        <v>359</v>
      </c>
      <c r="J47" s="1901" t="s">
        <v>359</v>
      </c>
      <c r="K47" s="1901" t="s">
        <v>359</v>
      </c>
      <c r="L47" s="1894" t="s">
        <v>359</v>
      </c>
      <c r="M47" s="1897" t="s">
        <v>359</v>
      </c>
    </row>
    <row r="48" spans="1:13" ht="194.25" customHeight="1">
      <c r="A48" s="5873"/>
      <c r="B48" s="2576" t="s">
        <v>2388</v>
      </c>
      <c r="C48" s="5970" t="s">
        <v>3139</v>
      </c>
      <c r="D48" s="5837"/>
      <c r="E48" s="5837"/>
      <c r="F48" s="5837"/>
      <c r="G48" s="5837"/>
      <c r="H48" s="5837"/>
      <c r="I48" s="5837"/>
      <c r="J48" s="5837"/>
      <c r="K48" s="5837"/>
      <c r="L48" s="5837"/>
      <c r="M48" s="5838"/>
    </row>
    <row r="49" spans="1:13" ht="15" customHeight="1">
      <c r="A49" s="5873"/>
      <c r="B49" s="2578" t="s">
        <v>2390</v>
      </c>
      <c r="C49" s="5970" t="s">
        <v>3123</v>
      </c>
      <c r="D49" s="5837"/>
      <c r="E49" s="5837"/>
      <c r="F49" s="5837"/>
      <c r="G49" s="5837"/>
      <c r="H49" s="5837"/>
      <c r="I49" s="5837"/>
      <c r="J49" s="5837"/>
      <c r="K49" s="5837"/>
      <c r="L49" s="5837"/>
      <c r="M49" s="5838"/>
    </row>
    <row r="50" spans="1:13" ht="15" customHeight="1">
      <c r="A50" s="5873"/>
      <c r="B50" s="2578" t="s">
        <v>2392</v>
      </c>
      <c r="C50" s="5970">
        <v>45</v>
      </c>
      <c r="D50" s="5837"/>
      <c r="E50" s="5837"/>
      <c r="F50" s="5837"/>
      <c r="G50" s="5837"/>
      <c r="H50" s="5837"/>
      <c r="I50" s="5837"/>
      <c r="J50" s="5837"/>
      <c r="K50" s="5837"/>
      <c r="L50" s="5837"/>
      <c r="M50" s="5838"/>
    </row>
    <row r="51" spans="1:13" ht="15" customHeight="1">
      <c r="A51" s="5873"/>
      <c r="B51" s="2578" t="s">
        <v>2393</v>
      </c>
      <c r="C51" s="5970" t="s">
        <v>437</v>
      </c>
      <c r="D51" s="5837"/>
      <c r="E51" s="5837"/>
      <c r="F51" s="5837"/>
      <c r="G51" s="5837"/>
      <c r="H51" s="5837"/>
      <c r="I51" s="5837"/>
      <c r="J51" s="5837"/>
      <c r="K51" s="5837"/>
      <c r="L51" s="5837"/>
      <c r="M51" s="5838"/>
    </row>
    <row r="52" spans="1:13" ht="15" customHeight="1">
      <c r="A52" s="5839" t="s">
        <v>2394</v>
      </c>
      <c r="B52" s="2578" t="s">
        <v>2395</v>
      </c>
      <c r="C52" s="5970" t="s">
        <v>791</v>
      </c>
      <c r="D52" s="5837"/>
      <c r="E52" s="5837"/>
      <c r="F52" s="5837"/>
      <c r="G52" s="5837"/>
      <c r="H52" s="5837"/>
      <c r="I52" s="5837"/>
      <c r="J52" s="5837"/>
      <c r="K52" s="5837"/>
      <c r="L52" s="5837"/>
      <c r="M52" s="5838"/>
    </row>
    <row r="53" spans="1:13">
      <c r="A53" s="5840"/>
      <c r="B53" s="2578" t="s">
        <v>2396</v>
      </c>
      <c r="C53" s="5970" t="s">
        <v>2513</v>
      </c>
      <c r="D53" s="5837"/>
      <c r="E53" s="5837"/>
      <c r="F53" s="5837"/>
      <c r="G53" s="5837"/>
      <c r="H53" s="5837"/>
      <c r="I53" s="5837"/>
      <c r="J53" s="5837"/>
      <c r="K53" s="5837"/>
      <c r="L53" s="5837"/>
      <c r="M53" s="5838"/>
    </row>
    <row r="54" spans="1:13">
      <c r="A54" s="5840"/>
      <c r="B54" s="2578" t="s">
        <v>2398</v>
      </c>
      <c r="C54" s="5970" t="s">
        <v>2514</v>
      </c>
      <c r="D54" s="5837"/>
      <c r="E54" s="5837"/>
      <c r="F54" s="5837"/>
      <c r="G54" s="5837"/>
      <c r="H54" s="5837"/>
      <c r="I54" s="5837"/>
      <c r="J54" s="5837"/>
      <c r="K54" s="5837"/>
      <c r="L54" s="5837"/>
      <c r="M54" s="5838"/>
    </row>
    <row r="55" spans="1:13" ht="15" customHeight="1">
      <c r="A55" s="5840"/>
      <c r="B55" s="2578" t="s">
        <v>2399</v>
      </c>
      <c r="C55" s="5970" t="s">
        <v>2522</v>
      </c>
      <c r="D55" s="5837"/>
      <c r="E55" s="5837"/>
      <c r="F55" s="5837"/>
      <c r="G55" s="5837"/>
      <c r="H55" s="5837"/>
      <c r="I55" s="5837"/>
      <c r="J55" s="5837"/>
      <c r="K55" s="5837"/>
      <c r="L55" s="5837"/>
      <c r="M55" s="5838"/>
    </row>
    <row r="56" spans="1:13" ht="15" customHeight="1">
      <c r="A56" s="5840"/>
      <c r="B56" s="2578" t="s">
        <v>2400</v>
      </c>
      <c r="C56" s="8275" t="s">
        <v>747</v>
      </c>
      <c r="D56" s="8276"/>
      <c r="E56" s="8276"/>
      <c r="F56" s="8276"/>
      <c r="G56" s="8276"/>
      <c r="H56" s="8276"/>
      <c r="I56" s="8276"/>
      <c r="J56" s="8276"/>
      <c r="K56" s="8276"/>
      <c r="L56" s="8276"/>
      <c r="M56" s="8277"/>
    </row>
    <row r="57" spans="1:13">
      <c r="A57" s="5869"/>
      <c r="B57" s="2578" t="s">
        <v>2401</v>
      </c>
      <c r="C57" s="5970">
        <v>3779595</v>
      </c>
      <c r="D57" s="5837"/>
      <c r="E57" s="5837"/>
      <c r="F57" s="5837"/>
      <c r="G57" s="5837"/>
      <c r="H57" s="5837"/>
      <c r="I57" s="5837"/>
      <c r="J57" s="5837"/>
      <c r="K57" s="5837"/>
      <c r="L57" s="5837"/>
      <c r="M57" s="5838"/>
    </row>
    <row r="58" spans="1:13">
      <c r="A58" s="5839" t="s">
        <v>2402</v>
      </c>
      <c r="B58" s="2579" t="s">
        <v>2403</v>
      </c>
      <c r="C58" s="5970" t="s">
        <v>1132</v>
      </c>
      <c r="D58" s="5837"/>
      <c r="E58" s="5837"/>
      <c r="F58" s="5837"/>
      <c r="G58" s="5837"/>
      <c r="H58" s="5837"/>
      <c r="I58" s="5837"/>
      <c r="J58" s="5837"/>
      <c r="K58" s="5837"/>
      <c r="L58" s="5837"/>
      <c r="M58" s="5838"/>
    </row>
    <row r="59" spans="1:13">
      <c r="A59" s="5840"/>
      <c r="B59" s="2579" t="s">
        <v>2404</v>
      </c>
      <c r="C59" s="5970" t="s">
        <v>2405</v>
      </c>
      <c r="D59" s="5837"/>
      <c r="E59" s="5837"/>
      <c r="F59" s="5837"/>
      <c r="G59" s="5837"/>
      <c r="H59" s="5837"/>
      <c r="I59" s="5837"/>
      <c r="J59" s="5837"/>
      <c r="K59" s="5837"/>
      <c r="L59" s="5837"/>
      <c r="M59" s="5838"/>
    </row>
    <row r="60" spans="1:13">
      <c r="A60" s="5840"/>
      <c r="B60" s="2579" t="s">
        <v>244</v>
      </c>
      <c r="C60" s="5970" t="s">
        <v>2514</v>
      </c>
      <c r="D60" s="5837"/>
      <c r="E60" s="5837"/>
      <c r="F60" s="5837"/>
      <c r="G60" s="5837"/>
      <c r="H60" s="5837"/>
      <c r="I60" s="5837"/>
      <c r="J60" s="5837"/>
      <c r="K60" s="5837"/>
      <c r="L60" s="5837"/>
      <c r="M60" s="5838"/>
    </row>
    <row r="61" spans="1:13" ht="15" customHeight="1">
      <c r="A61" s="2617" t="s">
        <v>2406</v>
      </c>
      <c r="B61" s="2628" t="s">
        <v>359</v>
      </c>
      <c r="C61" s="8272" t="s">
        <v>359</v>
      </c>
      <c r="D61" s="8273"/>
      <c r="E61" s="8273"/>
      <c r="F61" s="8273"/>
      <c r="G61" s="8273"/>
      <c r="H61" s="8273"/>
      <c r="I61" s="8273"/>
      <c r="J61" s="8273"/>
      <c r="K61" s="8273"/>
      <c r="L61" s="8273"/>
      <c r="M61" s="8274"/>
    </row>
  </sheetData>
  <mergeCells count="54">
    <mergeCell ref="I4:M4"/>
    <mergeCell ref="B1:M1"/>
    <mergeCell ref="C11:M11"/>
    <mergeCell ref="A2:A14"/>
    <mergeCell ref="C2:M2"/>
    <mergeCell ref="C3:M3"/>
    <mergeCell ref="F4:G4"/>
    <mergeCell ref="C5:M5"/>
    <mergeCell ref="D6:M6"/>
    <mergeCell ref="C7:D7"/>
    <mergeCell ref="I7:M7"/>
    <mergeCell ref="B8:B10"/>
    <mergeCell ref="C8:D9"/>
    <mergeCell ref="F8:G9"/>
    <mergeCell ref="I9:J9"/>
    <mergeCell ref="C10:D10"/>
    <mergeCell ref="F10:G10"/>
    <mergeCell ref="I10:J10"/>
    <mergeCell ref="A15:A51"/>
    <mergeCell ref="C15:M15"/>
    <mergeCell ref="C16:M16"/>
    <mergeCell ref="B17:B23"/>
    <mergeCell ref="B24:B27"/>
    <mergeCell ref="J29:L29"/>
    <mergeCell ref="B31:B33"/>
    <mergeCell ref="B34:B43"/>
    <mergeCell ref="H42:I42"/>
    <mergeCell ref="B44:B47"/>
    <mergeCell ref="F45:F46"/>
    <mergeCell ref="G45:J46"/>
    <mergeCell ref="L45:M46"/>
    <mergeCell ref="C12:M12"/>
    <mergeCell ref="C13:M13"/>
    <mergeCell ref="C14:D14"/>
    <mergeCell ref="C61:M61"/>
    <mergeCell ref="C48:M48"/>
    <mergeCell ref="C49:M49"/>
    <mergeCell ref="C50:M50"/>
    <mergeCell ref="C51:M51"/>
    <mergeCell ref="C52:M52"/>
    <mergeCell ref="C53:M53"/>
    <mergeCell ref="C54:M54"/>
    <mergeCell ref="C55:M55"/>
    <mergeCell ref="C56:M56"/>
    <mergeCell ref="C57:M57"/>
    <mergeCell ref="F14:M14"/>
    <mergeCell ref="B28:B30"/>
    <mergeCell ref="A58:A60"/>
    <mergeCell ref="C58:M58"/>
    <mergeCell ref="C59:M59"/>
    <mergeCell ref="C60:M60"/>
    <mergeCell ref="A52:A57"/>
    <mergeCell ref="D42:E42"/>
    <mergeCell ref="F42:G42"/>
  </mergeCells>
  <hyperlinks>
    <hyperlink ref="C56" r:id="rId1"/>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M61"/>
  <sheetViews>
    <sheetView topLeftCell="A26" zoomScale="96" zoomScaleNormal="96" workbookViewId="0">
      <selection activeCell="C48" sqref="C48:M48"/>
    </sheetView>
  </sheetViews>
  <sheetFormatPr baseColWidth="10" defaultColWidth="9.140625" defaultRowHeight="15"/>
  <cols>
    <col min="1" max="1" width="29" customWidth="1"/>
    <col min="2" max="2" width="29.7109375" customWidth="1"/>
    <col min="3" max="5" width="11.42578125" customWidth="1"/>
    <col min="6" max="6" width="12.85546875" customWidth="1"/>
    <col min="7" max="14" width="11.42578125" customWidth="1"/>
  </cols>
  <sheetData>
    <row r="1" spans="1:13" ht="20.25" customHeight="1" thickBot="1">
      <c r="A1" s="2049" t="s">
        <v>359</v>
      </c>
      <c r="B1" s="7764" t="s">
        <v>3140</v>
      </c>
      <c r="C1" s="7764"/>
      <c r="D1" s="7764"/>
      <c r="E1" s="7764"/>
      <c r="F1" s="7764"/>
      <c r="G1" s="7764"/>
      <c r="H1" s="7764"/>
      <c r="I1" s="7764"/>
      <c r="J1" s="7764"/>
      <c r="K1" s="7764"/>
      <c r="L1" s="7764"/>
      <c r="M1" s="7765"/>
    </row>
    <row r="2" spans="1:13" ht="54" customHeight="1">
      <c r="A2" s="6451" t="s">
        <v>2329</v>
      </c>
      <c r="B2" s="2359" t="s">
        <v>2330</v>
      </c>
      <c r="C2" s="8317" t="s">
        <v>1664</v>
      </c>
      <c r="D2" s="8057"/>
      <c r="E2" s="8057"/>
      <c r="F2" s="8057"/>
      <c r="G2" s="8057"/>
      <c r="H2" s="8057"/>
      <c r="I2" s="8057"/>
      <c r="J2" s="8057"/>
      <c r="K2" s="8057"/>
      <c r="L2" s="8057"/>
      <c r="M2" s="8058"/>
    </row>
    <row r="3" spans="1:13" ht="147" customHeight="1">
      <c r="A3" s="6452"/>
      <c r="B3" s="2280" t="s">
        <v>2643</v>
      </c>
      <c r="C3" s="8317" t="s">
        <v>3141</v>
      </c>
      <c r="D3" s="8057"/>
      <c r="E3" s="8057"/>
      <c r="F3" s="8057"/>
      <c r="G3" s="8057"/>
      <c r="H3" s="8057"/>
      <c r="I3" s="8057"/>
      <c r="J3" s="8057"/>
      <c r="K3" s="8057"/>
      <c r="L3" s="8057"/>
      <c r="M3" s="8058"/>
    </row>
    <row r="4" spans="1:13" ht="26.25" customHeight="1">
      <c r="A4" s="6452"/>
      <c r="B4" s="2380" t="s">
        <v>240</v>
      </c>
      <c r="C4" s="2213" t="s">
        <v>95</v>
      </c>
      <c r="D4" s="1653" t="s">
        <v>359</v>
      </c>
      <c r="E4" s="1813" t="s">
        <v>359</v>
      </c>
      <c r="F4" s="8117" t="s">
        <v>241</v>
      </c>
      <c r="G4" s="8117"/>
      <c r="H4" s="8321" t="s">
        <v>437</v>
      </c>
      <c r="I4" s="8322"/>
      <c r="J4" s="8322"/>
      <c r="K4" s="8322"/>
      <c r="L4" s="8322"/>
      <c r="M4" s="8323"/>
    </row>
    <row r="5" spans="1:13" ht="23.25" customHeight="1">
      <c r="A5" s="6452"/>
      <c r="B5" s="2340" t="s">
        <v>2333</v>
      </c>
      <c r="C5" s="8318"/>
      <c r="D5" s="8319"/>
      <c r="E5" s="8319"/>
      <c r="F5" s="8319"/>
      <c r="G5" s="8319"/>
      <c r="H5" s="8319"/>
      <c r="I5" s="8319"/>
      <c r="J5" s="8319"/>
      <c r="K5" s="8319"/>
      <c r="L5" s="8319"/>
      <c r="M5" s="8320"/>
    </row>
    <row r="6" spans="1:13" ht="15" customHeight="1">
      <c r="A6" s="6452"/>
      <c r="B6" s="2380" t="s">
        <v>2334</v>
      </c>
      <c r="C6" s="8318"/>
      <c r="D6" s="8319"/>
      <c r="E6" s="8319"/>
      <c r="F6" s="8319"/>
      <c r="G6" s="8319"/>
      <c r="H6" s="8319"/>
      <c r="I6" s="8319"/>
      <c r="J6" s="8319"/>
      <c r="K6" s="8319"/>
      <c r="L6" s="8319"/>
      <c r="M6" s="8320"/>
    </row>
    <row r="7" spans="1:13" ht="15" customHeight="1">
      <c r="A7" s="6452"/>
      <c r="B7" s="2380" t="s">
        <v>2335</v>
      </c>
      <c r="C7" s="8076" t="s">
        <v>13</v>
      </c>
      <c r="D7" s="8077"/>
      <c r="E7" s="8079" t="s">
        <v>359</v>
      </c>
      <c r="F7" s="8080"/>
      <c r="G7" s="8081"/>
      <c r="H7" s="2563" t="s">
        <v>244</v>
      </c>
      <c r="I7" s="8317" t="s">
        <v>21</v>
      </c>
      <c r="J7" s="8057"/>
      <c r="K7" s="8057"/>
      <c r="L7" s="8057"/>
      <c r="M7" s="8057"/>
    </row>
    <row r="8" spans="1:13" ht="15" customHeight="1">
      <c r="A8" s="6452"/>
      <c r="B8" s="8324" t="s">
        <v>2336</v>
      </c>
      <c r="C8" s="2394" t="s">
        <v>359</v>
      </c>
      <c r="D8" s="1814" t="s">
        <v>359</v>
      </c>
      <c r="E8" s="1814" t="s">
        <v>359</v>
      </c>
      <c r="F8" s="1814" t="s">
        <v>359</v>
      </c>
      <c r="G8" s="1814" t="s">
        <v>359</v>
      </c>
      <c r="H8" s="1814" t="s">
        <v>359</v>
      </c>
      <c r="I8" s="1814" t="s">
        <v>359</v>
      </c>
      <c r="J8" s="1814" t="s">
        <v>359</v>
      </c>
      <c r="K8" s="1814" t="s">
        <v>359</v>
      </c>
      <c r="L8" s="1814" t="s">
        <v>359</v>
      </c>
      <c r="M8" s="1815" t="s">
        <v>359</v>
      </c>
    </row>
    <row r="9" spans="1:13" ht="15" customHeight="1">
      <c r="A9" s="6452"/>
      <c r="B9" s="8324"/>
      <c r="C9" s="7061" t="s">
        <v>359</v>
      </c>
      <c r="D9" s="7055"/>
      <c r="E9" s="1409" t="s">
        <v>359</v>
      </c>
      <c r="F9" s="7055" t="s">
        <v>359</v>
      </c>
      <c r="G9" s="7055"/>
      <c r="H9" s="1409" t="s">
        <v>359</v>
      </c>
      <c r="I9" s="7055" t="s">
        <v>359</v>
      </c>
      <c r="J9" s="7055"/>
      <c r="K9" s="1409" t="s">
        <v>359</v>
      </c>
      <c r="L9" s="1409" t="s">
        <v>359</v>
      </c>
      <c r="M9" s="1657" t="s">
        <v>359</v>
      </c>
    </row>
    <row r="10" spans="1:13" ht="15" customHeight="1">
      <c r="A10" s="6452"/>
      <c r="B10" s="8324"/>
      <c r="C10" s="7073" t="s">
        <v>2337</v>
      </c>
      <c r="D10" s="7074"/>
      <c r="E10" s="1812" t="s">
        <v>359</v>
      </c>
      <c r="F10" s="7074" t="s">
        <v>2337</v>
      </c>
      <c r="G10" s="7074"/>
      <c r="H10" s="1812" t="s">
        <v>359</v>
      </c>
      <c r="I10" s="7074" t="s">
        <v>2337</v>
      </c>
      <c r="J10" s="7074"/>
      <c r="K10" s="1812" t="s">
        <v>359</v>
      </c>
      <c r="L10" s="1812" t="s">
        <v>359</v>
      </c>
      <c r="M10" s="1663" t="s">
        <v>359</v>
      </c>
    </row>
    <row r="11" spans="1:13" ht="60.75" customHeight="1">
      <c r="A11" s="6452"/>
      <c r="B11" s="2380" t="s">
        <v>2338</v>
      </c>
      <c r="C11" s="8317" t="s">
        <v>3142</v>
      </c>
      <c r="D11" s="8057"/>
      <c r="E11" s="8057"/>
      <c r="F11" s="8057"/>
      <c r="G11" s="8057"/>
      <c r="H11" s="8057"/>
      <c r="I11" s="8057"/>
      <c r="J11" s="8057"/>
      <c r="K11" s="8057"/>
      <c r="L11" s="8057"/>
      <c r="M11" s="8058"/>
    </row>
    <row r="12" spans="1:13" ht="60" customHeight="1">
      <c r="A12" s="6452"/>
      <c r="B12" s="2380" t="s">
        <v>2689</v>
      </c>
      <c r="C12" s="7789" t="s">
        <v>3143</v>
      </c>
      <c r="D12" s="7790"/>
      <c r="E12" s="7790"/>
      <c r="F12" s="7790"/>
      <c r="G12" s="7790"/>
      <c r="H12" s="7790"/>
      <c r="I12" s="7790"/>
      <c r="J12" s="7790"/>
      <c r="K12" s="7790"/>
      <c r="L12" s="7790"/>
      <c r="M12" s="7791"/>
    </row>
    <row r="13" spans="1:13" ht="45.75" customHeight="1">
      <c r="A13" s="6452"/>
      <c r="B13" s="2380" t="s">
        <v>2649</v>
      </c>
      <c r="C13" s="8090" t="s">
        <v>3120</v>
      </c>
      <c r="D13" s="7950"/>
      <c r="E13" s="7950"/>
      <c r="F13" s="7950"/>
      <c r="G13" s="7950"/>
      <c r="H13" s="7950"/>
      <c r="I13" s="7950"/>
      <c r="J13" s="7950"/>
      <c r="K13" s="7950"/>
      <c r="L13" s="7950"/>
      <c r="M13" s="8091"/>
    </row>
    <row r="14" spans="1:13" ht="60.75" customHeight="1">
      <c r="A14" s="6452"/>
      <c r="B14" s="2380" t="s">
        <v>2651</v>
      </c>
      <c r="C14" s="7787" t="s">
        <v>2819</v>
      </c>
      <c r="D14" s="7780"/>
      <c r="E14" s="1628" t="s">
        <v>108</v>
      </c>
      <c r="F14" s="6555" t="s">
        <v>3144</v>
      </c>
      <c r="G14" s="7602"/>
      <c r="H14" s="7602"/>
      <c r="I14" s="7602"/>
      <c r="J14" s="7602"/>
      <c r="K14" s="7602"/>
      <c r="L14" s="7602"/>
      <c r="M14" s="7603"/>
    </row>
    <row r="15" spans="1:13" ht="15" customHeight="1">
      <c r="A15" s="7094" t="s">
        <v>2340</v>
      </c>
      <c r="B15" s="2053" t="s">
        <v>230</v>
      </c>
      <c r="C15" s="7822" t="s">
        <v>1</v>
      </c>
      <c r="D15" s="5549"/>
      <c r="E15" s="5549"/>
      <c r="F15" s="5549"/>
      <c r="G15" s="5549"/>
      <c r="H15" s="5549"/>
      <c r="I15" s="5549"/>
      <c r="J15" s="5549"/>
      <c r="K15" s="5549"/>
      <c r="L15" s="5549"/>
      <c r="M15" s="7823"/>
    </row>
    <row r="16" spans="1:13" ht="31.5" customHeight="1">
      <c r="A16" s="6436"/>
      <c r="B16" s="2232" t="s">
        <v>2652</v>
      </c>
      <c r="C16" s="7822" t="s">
        <v>2094</v>
      </c>
      <c r="D16" s="5549"/>
      <c r="E16" s="5549"/>
      <c r="F16" s="5549"/>
      <c r="G16" s="5549"/>
      <c r="H16" s="5549"/>
      <c r="I16" s="5549"/>
      <c r="J16" s="5549"/>
      <c r="K16" s="5549"/>
      <c r="L16" s="5549"/>
      <c r="M16" s="7823"/>
    </row>
    <row r="17" spans="1:13" ht="15.75" customHeight="1">
      <c r="A17" s="6436"/>
      <c r="B17" s="5652" t="s">
        <v>2341</v>
      </c>
      <c r="C17" s="4532" t="s">
        <v>359</v>
      </c>
      <c r="D17" s="4513" t="s">
        <v>359</v>
      </c>
      <c r="E17" s="4513" t="s">
        <v>359</v>
      </c>
      <c r="F17" s="4513" t="s">
        <v>359</v>
      </c>
      <c r="G17" s="4513" t="s">
        <v>359</v>
      </c>
      <c r="H17" s="4513" t="s">
        <v>359</v>
      </c>
      <c r="I17" s="4513" t="s">
        <v>359</v>
      </c>
      <c r="J17" s="4513" t="s">
        <v>359</v>
      </c>
      <c r="K17" s="4513" t="s">
        <v>359</v>
      </c>
      <c r="L17" s="4513" t="s">
        <v>359</v>
      </c>
      <c r="M17" s="4514" t="s">
        <v>359</v>
      </c>
    </row>
    <row r="18" spans="1:13" ht="15" customHeight="1">
      <c r="A18" s="6436"/>
      <c r="B18" s="5652"/>
      <c r="C18" s="1925" t="s">
        <v>359</v>
      </c>
      <c r="D18" s="1887" t="s">
        <v>359</v>
      </c>
      <c r="E18" s="1891" t="s">
        <v>359</v>
      </c>
      <c r="F18" s="1887" t="s">
        <v>359</v>
      </c>
      <c r="G18" s="1891" t="s">
        <v>359</v>
      </c>
      <c r="H18" s="1887" t="s">
        <v>359</v>
      </c>
      <c r="I18" s="1891" t="s">
        <v>359</v>
      </c>
      <c r="J18" s="1887" t="s">
        <v>359</v>
      </c>
      <c r="K18" s="1891" t="s">
        <v>359</v>
      </c>
      <c r="L18" s="1891" t="s">
        <v>359</v>
      </c>
      <c r="M18" s="1892" t="s">
        <v>359</v>
      </c>
    </row>
    <row r="19" spans="1:13" ht="15" customHeight="1">
      <c r="A19" s="6436"/>
      <c r="B19" s="8325"/>
      <c r="C19" s="1927" t="s">
        <v>2342</v>
      </c>
      <c r="D19" s="1900" t="s">
        <v>359</v>
      </c>
      <c r="E19" s="1891" t="s">
        <v>2343</v>
      </c>
      <c r="F19" s="1900" t="s">
        <v>359</v>
      </c>
      <c r="G19" s="1891" t="s">
        <v>2344</v>
      </c>
      <c r="H19" s="1900" t="s">
        <v>359</v>
      </c>
      <c r="I19" s="1891" t="s">
        <v>2345</v>
      </c>
      <c r="J19" s="1900" t="s">
        <v>359</v>
      </c>
      <c r="K19" s="1891" t="s">
        <v>359</v>
      </c>
      <c r="L19" s="1891" t="s">
        <v>359</v>
      </c>
      <c r="M19" s="1892" t="s">
        <v>359</v>
      </c>
    </row>
    <row r="20" spans="1:13" ht="15.75" customHeight="1">
      <c r="A20" s="6436"/>
      <c r="B20" s="8325"/>
      <c r="C20" s="1927" t="s">
        <v>2346</v>
      </c>
      <c r="D20" s="1900" t="s">
        <v>359</v>
      </c>
      <c r="E20" s="1891" t="s">
        <v>2347</v>
      </c>
      <c r="F20" s="1900" t="s">
        <v>359</v>
      </c>
      <c r="G20" s="1891" t="s">
        <v>2348</v>
      </c>
      <c r="H20" s="1900" t="s">
        <v>359</v>
      </c>
      <c r="I20" s="1891" t="s">
        <v>359</v>
      </c>
      <c r="J20" s="1891" t="s">
        <v>359</v>
      </c>
      <c r="K20" s="1891" t="s">
        <v>359</v>
      </c>
      <c r="L20" s="1891" t="s">
        <v>359</v>
      </c>
      <c r="M20" s="1892" t="s">
        <v>359</v>
      </c>
    </row>
    <row r="21" spans="1:13" ht="15.75">
      <c r="A21" s="6436"/>
      <c r="B21" s="8325"/>
      <c r="C21" s="1927" t="s">
        <v>2349</v>
      </c>
      <c r="D21" s="1900" t="s">
        <v>359</v>
      </c>
      <c r="E21" s="1891" t="s">
        <v>2350</v>
      </c>
      <c r="F21" s="1900" t="s">
        <v>359</v>
      </c>
      <c r="G21" s="1891" t="s">
        <v>359</v>
      </c>
      <c r="H21" s="1891" t="s">
        <v>359</v>
      </c>
      <c r="I21" s="1891" t="s">
        <v>359</v>
      </c>
      <c r="J21" s="1891" t="s">
        <v>359</v>
      </c>
      <c r="K21" s="1891" t="s">
        <v>359</v>
      </c>
      <c r="L21" s="1891" t="s">
        <v>359</v>
      </c>
      <c r="M21" s="1892" t="s">
        <v>359</v>
      </c>
    </row>
    <row r="22" spans="1:13" ht="15.75">
      <c r="A22" s="6436"/>
      <c r="B22" s="8325"/>
      <c r="C22" s="1927" t="s">
        <v>105</v>
      </c>
      <c r="D22" s="1900" t="s">
        <v>2441</v>
      </c>
      <c r="E22" s="1891" t="s">
        <v>2352</v>
      </c>
      <c r="F22" s="1901" t="s">
        <v>2353</v>
      </c>
      <c r="G22" s="1901" t="s">
        <v>359</v>
      </c>
      <c r="H22" s="1901" t="s">
        <v>359</v>
      </c>
      <c r="I22" s="1901" t="s">
        <v>359</v>
      </c>
      <c r="J22" s="1901" t="s">
        <v>359</v>
      </c>
      <c r="K22" s="1901" t="s">
        <v>359</v>
      </c>
      <c r="L22" s="1901" t="s">
        <v>359</v>
      </c>
      <c r="M22" s="1902" t="s">
        <v>359</v>
      </c>
    </row>
    <row r="23" spans="1:13" ht="15.75">
      <c r="A23" s="6436"/>
      <c r="B23" s="8325"/>
      <c r="C23" s="1924" t="s">
        <v>359</v>
      </c>
      <c r="D23" s="1887" t="s">
        <v>359</v>
      </c>
      <c r="E23" s="1887" t="s">
        <v>359</v>
      </c>
      <c r="F23" s="1887" t="s">
        <v>359</v>
      </c>
      <c r="G23" s="1887" t="s">
        <v>359</v>
      </c>
      <c r="H23" s="1887" t="s">
        <v>359</v>
      </c>
      <c r="I23" s="1887" t="s">
        <v>359</v>
      </c>
      <c r="J23" s="1887" t="s">
        <v>359</v>
      </c>
      <c r="K23" s="1887" t="s">
        <v>359</v>
      </c>
      <c r="L23" s="1887" t="s">
        <v>359</v>
      </c>
      <c r="M23" s="1896" t="s">
        <v>359</v>
      </c>
    </row>
    <row r="24" spans="1:13" ht="15.75">
      <c r="A24" s="6436"/>
      <c r="B24" s="6901" t="s">
        <v>2354</v>
      </c>
      <c r="C24" s="1927" t="s">
        <v>359</v>
      </c>
      <c r="D24" s="1891" t="s">
        <v>359</v>
      </c>
      <c r="E24" s="1891" t="s">
        <v>359</v>
      </c>
      <c r="F24" s="1891" t="s">
        <v>359</v>
      </c>
      <c r="G24" s="1891" t="s">
        <v>359</v>
      </c>
      <c r="H24" s="1891" t="s">
        <v>359</v>
      </c>
      <c r="I24" s="1891" t="s">
        <v>359</v>
      </c>
      <c r="J24" s="1891" t="s">
        <v>359</v>
      </c>
      <c r="K24" s="1891" t="s">
        <v>359</v>
      </c>
      <c r="L24" s="1894" t="s">
        <v>359</v>
      </c>
      <c r="M24" s="1897" t="s">
        <v>359</v>
      </c>
    </row>
    <row r="25" spans="1:13" ht="15" customHeight="1">
      <c r="A25" s="6436"/>
      <c r="B25" s="8325"/>
      <c r="C25" s="1927" t="s">
        <v>2355</v>
      </c>
      <c r="D25" s="1903" t="s">
        <v>359</v>
      </c>
      <c r="E25" s="1891" t="s">
        <v>359</v>
      </c>
      <c r="F25" s="1891" t="s">
        <v>2356</v>
      </c>
      <c r="G25" s="1903" t="s">
        <v>359</v>
      </c>
      <c r="H25" s="1891" t="s">
        <v>359</v>
      </c>
      <c r="I25" s="1891" t="s">
        <v>2357</v>
      </c>
      <c r="J25" s="1903" t="s">
        <v>2441</v>
      </c>
      <c r="K25" s="1891" t="s">
        <v>359</v>
      </c>
      <c r="L25" s="1894" t="s">
        <v>359</v>
      </c>
      <c r="M25" s="1897" t="s">
        <v>359</v>
      </c>
    </row>
    <row r="26" spans="1:13" ht="15.75">
      <c r="A26" s="6436"/>
      <c r="B26" s="8325"/>
      <c r="C26" s="1927" t="s">
        <v>2358</v>
      </c>
      <c r="D26" s="1904" t="s">
        <v>359</v>
      </c>
      <c r="E26" s="1894" t="s">
        <v>359</v>
      </c>
      <c r="F26" s="1891" t="s">
        <v>2359</v>
      </c>
      <c r="G26" s="1900" t="s">
        <v>359</v>
      </c>
      <c r="H26" s="1894" t="s">
        <v>359</v>
      </c>
      <c r="I26" s="1894" t="s">
        <v>359</v>
      </c>
      <c r="J26" s="1894" t="s">
        <v>359</v>
      </c>
      <c r="K26" s="1894" t="s">
        <v>359</v>
      </c>
      <c r="L26" s="1894" t="s">
        <v>359</v>
      </c>
      <c r="M26" s="1897" t="s">
        <v>359</v>
      </c>
    </row>
    <row r="27" spans="1:13" ht="15.75" customHeight="1">
      <c r="A27" s="6436"/>
      <c r="B27" s="8325"/>
      <c r="C27" s="1924" t="s">
        <v>359</v>
      </c>
      <c r="D27" s="1887" t="s">
        <v>359</v>
      </c>
      <c r="E27" s="1887" t="s">
        <v>359</v>
      </c>
      <c r="F27" s="1887" t="s">
        <v>359</v>
      </c>
      <c r="G27" s="1887" t="s">
        <v>359</v>
      </c>
      <c r="H27" s="1887" t="s">
        <v>359</v>
      </c>
      <c r="I27" s="1887" t="s">
        <v>359</v>
      </c>
      <c r="J27" s="1887" t="s">
        <v>359</v>
      </c>
      <c r="K27" s="1887" t="s">
        <v>359</v>
      </c>
      <c r="L27" s="1901" t="s">
        <v>359</v>
      </c>
      <c r="M27" s="1902" t="s">
        <v>359</v>
      </c>
    </row>
    <row r="28" spans="1:13" ht="15.75">
      <c r="A28" s="6436"/>
      <c r="B28" s="6588" t="s">
        <v>2360</v>
      </c>
      <c r="C28" s="1927" t="s">
        <v>359</v>
      </c>
      <c r="D28" s="1891" t="s">
        <v>359</v>
      </c>
      <c r="E28" s="1891" t="s">
        <v>359</v>
      </c>
      <c r="F28" s="1891" t="s">
        <v>359</v>
      </c>
      <c r="G28" s="1891" t="s">
        <v>359</v>
      </c>
      <c r="H28" s="1891" t="s">
        <v>359</v>
      </c>
      <c r="I28" s="1891" t="s">
        <v>359</v>
      </c>
      <c r="J28" s="1891" t="s">
        <v>359</v>
      </c>
      <c r="K28" s="1891" t="s">
        <v>359</v>
      </c>
      <c r="L28" s="1891" t="s">
        <v>359</v>
      </c>
      <c r="M28" s="1892" t="s">
        <v>359</v>
      </c>
    </row>
    <row r="29" spans="1:13" ht="15.75">
      <c r="A29" s="6436"/>
      <c r="B29" s="6492"/>
      <c r="C29" s="1928" t="s">
        <v>2361</v>
      </c>
      <c r="D29" s="1911" t="s">
        <v>437</v>
      </c>
      <c r="E29" s="1891" t="s">
        <v>359</v>
      </c>
      <c r="F29" s="1894" t="s">
        <v>2362</v>
      </c>
      <c r="G29" s="1903" t="s">
        <v>437</v>
      </c>
      <c r="H29" s="1891" t="s">
        <v>359</v>
      </c>
      <c r="I29" s="1894" t="s">
        <v>2363</v>
      </c>
      <c r="J29" s="8177"/>
      <c r="K29" s="5837"/>
      <c r="L29" s="8178"/>
      <c r="M29" s="1892" t="s">
        <v>359</v>
      </c>
    </row>
    <row r="30" spans="1:13" ht="15.75">
      <c r="A30" s="6436"/>
      <c r="B30" s="6493"/>
      <c r="C30" s="1924" t="s">
        <v>359</v>
      </c>
      <c r="D30" s="1887" t="s">
        <v>359</v>
      </c>
      <c r="E30" s="1887" t="s">
        <v>359</v>
      </c>
      <c r="F30" s="1887" t="s">
        <v>359</v>
      </c>
      <c r="G30" s="1887" t="s">
        <v>359</v>
      </c>
      <c r="H30" s="1887" t="s">
        <v>359</v>
      </c>
      <c r="I30" s="1887" t="s">
        <v>359</v>
      </c>
      <c r="J30" s="1887" t="s">
        <v>359</v>
      </c>
      <c r="K30" s="1887" t="s">
        <v>359</v>
      </c>
      <c r="L30" s="1887" t="s">
        <v>359</v>
      </c>
      <c r="M30" s="1896" t="s">
        <v>359</v>
      </c>
    </row>
    <row r="31" spans="1:13" ht="15.75">
      <c r="A31" s="6436"/>
      <c r="B31" s="8325" t="s">
        <v>2364</v>
      </c>
      <c r="C31" s="1929" t="s">
        <v>359</v>
      </c>
      <c r="D31" s="1907" t="s">
        <v>359</v>
      </c>
      <c r="E31" s="1907" t="s">
        <v>359</v>
      </c>
      <c r="F31" s="1907" t="s">
        <v>359</v>
      </c>
      <c r="G31" s="1907" t="s">
        <v>359</v>
      </c>
      <c r="H31" s="1907" t="s">
        <v>359</v>
      </c>
      <c r="I31" s="1907" t="s">
        <v>359</v>
      </c>
      <c r="J31" s="1907" t="s">
        <v>359</v>
      </c>
      <c r="K31" s="1907" t="s">
        <v>359</v>
      </c>
      <c r="L31" s="1894" t="s">
        <v>359</v>
      </c>
      <c r="M31" s="1897" t="s">
        <v>359</v>
      </c>
    </row>
    <row r="32" spans="1:13" ht="15" customHeight="1">
      <c r="A32" s="6436"/>
      <c r="B32" s="8325"/>
      <c r="C32" s="1927" t="s">
        <v>2365</v>
      </c>
      <c r="D32" s="3278">
        <v>2023</v>
      </c>
      <c r="E32" s="1907" t="s">
        <v>359</v>
      </c>
      <c r="F32" s="1891" t="s">
        <v>2366</v>
      </c>
      <c r="G32" s="1930">
        <v>2038</v>
      </c>
      <c r="H32" s="1907" t="s">
        <v>359</v>
      </c>
      <c r="I32" s="1894" t="s">
        <v>359</v>
      </c>
      <c r="J32" s="1907" t="s">
        <v>359</v>
      </c>
      <c r="K32" s="1907" t="s">
        <v>359</v>
      </c>
      <c r="L32" s="1894" t="s">
        <v>359</v>
      </c>
      <c r="M32" s="1897" t="s">
        <v>359</v>
      </c>
    </row>
    <row r="33" spans="1:13" ht="15.75">
      <c r="A33" s="6436"/>
      <c r="B33" s="8027"/>
      <c r="C33" s="1924" t="s">
        <v>359</v>
      </c>
      <c r="D33" s="1887" t="s">
        <v>359</v>
      </c>
      <c r="E33" s="1910" t="s">
        <v>359</v>
      </c>
      <c r="F33" s="1887" t="s">
        <v>359</v>
      </c>
      <c r="G33" s="1910" t="s">
        <v>359</v>
      </c>
      <c r="H33" s="1910" t="s">
        <v>359</v>
      </c>
      <c r="I33" s="1901" t="s">
        <v>359</v>
      </c>
      <c r="J33" s="1910" t="s">
        <v>359</v>
      </c>
      <c r="K33" s="1910" t="s">
        <v>359</v>
      </c>
      <c r="L33" s="1901" t="s">
        <v>359</v>
      </c>
      <c r="M33" s="1902" t="s">
        <v>359</v>
      </c>
    </row>
    <row r="34" spans="1:13" ht="15.75" customHeight="1">
      <c r="A34" s="6436"/>
      <c r="B34" s="8325" t="s">
        <v>2367</v>
      </c>
      <c r="C34" s="3249" t="s">
        <v>359</v>
      </c>
      <c r="D34" s="3247" t="s">
        <v>359</v>
      </c>
      <c r="E34" s="3247" t="s">
        <v>359</v>
      </c>
      <c r="F34" s="3247" t="s">
        <v>359</v>
      </c>
      <c r="G34" s="3247" t="s">
        <v>359</v>
      </c>
      <c r="H34" s="3247" t="s">
        <v>359</v>
      </c>
      <c r="I34" s="3247" t="s">
        <v>359</v>
      </c>
      <c r="J34" s="3247" t="s">
        <v>359</v>
      </c>
      <c r="K34" s="3247" t="s">
        <v>359</v>
      </c>
      <c r="L34" s="3247" t="s">
        <v>359</v>
      </c>
      <c r="M34" s="3250" t="s">
        <v>359</v>
      </c>
    </row>
    <row r="35" spans="1:13" ht="15.75">
      <c r="A35" s="6436"/>
      <c r="B35" s="8325"/>
      <c r="C35" s="1927" t="s">
        <v>359</v>
      </c>
      <c r="D35" s="3167" t="s">
        <v>2368</v>
      </c>
      <c r="E35" s="3167">
        <v>2023</v>
      </c>
      <c r="F35" s="3167" t="s">
        <v>2369</v>
      </c>
      <c r="G35" s="3167">
        <v>2024</v>
      </c>
      <c r="H35" s="3167" t="s">
        <v>2370</v>
      </c>
      <c r="I35" s="3167">
        <v>2025</v>
      </c>
      <c r="J35" s="3167" t="s">
        <v>2371</v>
      </c>
      <c r="K35" s="3167">
        <v>2026</v>
      </c>
      <c r="L35" s="3167" t="s">
        <v>2372</v>
      </c>
      <c r="M35" s="3168">
        <v>2027</v>
      </c>
    </row>
    <row r="36" spans="1:13" ht="15.75">
      <c r="A36" s="6436"/>
      <c r="B36" s="8325"/>
      <c r="C36" s="1927" t="s">
        <v>359</v>
      </c>
      <c r="D36" s="1921">
        <v>0.15</v>
      </c>
      <c r="E36" s="1911" t="s">
        <v>359</v>
      </c>
      <c r="F36" s="1922">
        <v>0.35</v>
      </c>
      <c r="G36" s="1911" t="s">
        <v>359</v>
      </c>
      <c r="H36" s="1922">
        <v>0.5</v>
      </c>
      <c r="I36" s="1911" t="s">
        <v>359</v>
      </c>
      <c r="J36" s="1922">
        <v>0.65</v>
      </c>
      <c r="K36" s="1911" t="s">
        <v>359</v>
      </c>
      <c r="L36" s="1922">
        <v>0.8</v>
      </c>
      <c r="M36" s="1884" t="s">
        <v>359</v>
      </c>
    </row>
    <row r="37" spans="1:13" ht="15.75" customHeight="1">
      <c r="A37" s="6436"/>
      <c r="B37" s="8325"/>
      <c r="C37" s="1927" t="s">
        <v>359</v>
      </c>
      <c r="D37" s="3169" t="s">
        <v>2373</v>
      </c>
      <c r="E37" s="3170">
        <v>2028</v>
      </c>
      <c r="F37" s="3169" t="s">
        <v>2374</v>
      </c>
      <c r="G37" s="3170">
        <v>2029</v>
      </c>
      <c r="H37" s="3169" t="s">
        <v>2375</v>
      </c>
      <c r="I37" s="3170">
        <v>2030</v>
      </c>
      <c r="J37" s="3169" t="s">
        <v>2376</v>
      </c>
      <c r="K37" s="3170">
        <v>2031</v>
      </c>
      <c r="L37" s="3169" t="s">
        <v>2377</v>
      </c>
      <c r="M37" s="3171">
        <v>2032</v>
      </c>
    </row>
    <row r="38" spans="1:13" ht="15.75">
      <c r="A38" s="6436"/>
      <c r="B38" s="8325"/>
      <c r="C38" s="1927" t="s">
        <v>359</v>
      </c>
      <c r="D38" s="1921">
        <v>0.9</v>
      </c>
      <c r="E38" s="1911" t="s">
        <v>359</v>
      </c>
      <c r="F38" s="8284">
        <v>1</v>
      </c>
      <c r="G38" s="8285"/>
      <c r="H38" s="8284">
        <v>1</v>
      </c>
      <c r="I38" s="8285"/>
      <c r="J38" s="8284">
        <v>1</v>
      </c>
      <c r="K38" s="8285"/>
      <c r="L38" s="8284">
        <v>1</v>
      </c>
      <c r="M38" s="8285"/>
    </row>
    <row r="39" spans="1:13" ht="15.75">
      <c r="A39" s="6436"/>
      <c r="B39" s="8325"/>
      <c r="C39" s="1927" t="s">
        <v>359</v>
      </c>
      <c r="D39" s="3169" t="s">
        <v>2378</v>
      </c>
      <c r="E39" s="3170">
        <v>2033</v>
      </c>
      <c r="F39" s="3169" t="s">
        <v>2379</v>
      </c>
      <c r="G39" s="3170">
        <v>2034</v>
      </c>
      <c r="H39" s="3169" t="s">
        <v>2380</v>
      </c>
      <c r="I39" s="3170">
        <v>2035</v>
      </c>
      <c r="J39" s="3169" t="s">
        <v>2381</v>
      </c>
      <c r="K39" s="3170">
        <v>2036</v>
      </c>
      <c r="L39" s="3169" t="s">
        <v>2382</v>
      </c>
      <c r="M39" s="3171">
        <v>2037</v>
      </c>
    </row>
    <row r="40" spans="1:13" ht="15.75">
      <c r="A40" s="6436"/>
      <c r="B40" s="8325"/>
      <c r="C40" s="1927" t="s">
        <v>359</v>
      </c>
      <c r="D40" s="8284">
        <v>1</v>
      </c>
      <c r="E40" s="8285"/>
      <c r="F40" s="8284">
        <v>1</v>
      </c>
      <c r="G40" s="8285"/>
      <c r="H40" s="8284">
        <v>1</v>
      </c>
      <c r="I40" s="8285"/>
      <c r="J40" s="8284">
        <v>1</v>
      </c>
      <c r="K40" s="8285"/>
      <c r="L40" s="8284">
        <v>1</v>
      </c>
      <c r="M40" s="8285"/>
    </row>
    <row r="41" spans="1:13" ht="15.75">
      <c r="A41" s="6436"/>
      <c r="B41" s="8325"/>
      <c r="C41" s="1927" t="s">
        <v>359</v>
      </c>
      <c r="D41" s="3169" t="s">
        <v>2383</v>
      </c>
      <c r="E41" s="3170">
        <v>2038</v>
      </c>
      <c r="F41" s="3169" t="s">
        <v>2384</v>
      </c>
      <c r="G41" s="3172" t="s">
        <v>359</v>
      </c>
      <c r="H41" s="1891" t="s">
        <v>359</v>
      </c>
      <c r="I41" s="1891" t="s">
        <v>359</v>
      </c>
      <c r="J41" s="1891" t="s">
        <v>359</v>
      </c>
      <c r="K41" s="1891" t="s">
        <v>359</v>
      </c>
      <c r="L41" s="1891" t="s">
        <v>359</v>
      </c>
      <c r="M41" s="1892" t="s">
        <v>359</v>
      </c>
    </row>
    <row r="42" spans="1:13" ht="15" customHeight="1">
      <c r="A42" s="6436"/>
      <c r="B42" s="8325"/>
      <c r="C42" s="1927" t="s">
        <v>359</v>
      </c>
      <c r="D42" s="8284">
        <v>1</v>
      </c>
      <c r="E42" s="8285"/>
      <c r="F42" s="8284">
        <v>1</v>
      </c>
      <c r="G42" s="8285"/>
      <c r="H42" s="8131" t="s">
        <v>359</v>
      </c>
      <c r="I42" s="8131"/>
      <c r="J42" s="1891" t="s">
        <v>359</v>
      </c>
      <c r="K42" s="1891" t="s">
        <v>359</v>
      </c>
      <c r="L42" s="1891" t="s">
        <v>359</v>
      </c>
      <c r="M42" s="1892" t="s">
        <v>359</v>
      </c>
    </row>
    <row r="43" spans="1:13" ht="25.5" customHeight="1">
      <c r="A43" s="6436"/>
      <c r="B43" s="8325"/>
      <c r="C43" s="1924" t="s">
        <v>359</v>
      </c>
      <c r="D43" s="1887" t="s">
        <v>359</v>
      </c>
      <c r="E43" s="1887" t="s">
        <v>359</v>
      </c>
      <c r="F43" s="1887" t="s">
        <v>359</v>
      </c>
      <c r="G43" s="1887" t="s">
        <v>359</v>
      </c>
      <c r="H43" s="1887" t="s">
        <v>359</v>
      </c>
      <c r="I43" s="1887" t="s">
        <v>359</v>
      </c>
      <c r="J43" s="1887" t="s">
        <v>359</v>
      </c>
      <c r="K43" s="1887" t="s">
        <v>359</v>
      </c>
      <c r="L43" s="1887" t="s">
        <v>359</v>
      </c>
      <c r="M43" s="1896" t="s">
        <v>359</v>
      </c>
    </row>
    <row r="44" spans="1:13" ht="15" customHeight="1">
      <c r="A44" s="6436"/>
      <c r="B44" s="6901" t="s">
        <v>2385</v>
      </c>
      <c r="C44" s="2375" t="s">
        <v>359</v>
      </c>
      <c r="D44" s="1816" t="s">
        <v>359</v>
      </c>
      <c r="E44" s="1816" t="s">
        <v>359</v>
      </c>
      <c r="F44" s="1816" t="s">
        <v>359</v>
      </c>
      <c r="G44" s="1816" t="s">
        <v>359</v>
      </c>
      <c r="H44" s="1816" t="s">
        <v>359</v>
      </c>
      <c r="I44" s="1816" t="s">
        <v>359</v>
      </c>
      <c r="J44" s="1816" t="s">
        <v>359</v>
      </c>
      <c r="K44" s="1816" t="s">
        <v>359</v>
      </c>
      <c r="L44" s="1814" t="s">
        <v>359</v>
      </c>
      <c r="M44" s="1815" t="s">
        <v>359</v>
      </c>
    </row>
    <row r="45" spans="1:13" ht="15" customHeight="1">
      <c r="A45" s="6436"/>
      <c r="B45" s="8325"/>
      <c r="C45" s="2101" t="s">
        <v>359</v>
      </c>
      <c r="D45" s="1417" t="s">
        <v>93</v>
      </c>
      <c r="E45" s="1417" t="s">
        <v>95</v>
      </c>
      <c r="F45" s="6556" t="s">
        <v>2386</v>
      </c>
      <c r="G45" s="7780" t="s">
        <v>359</v>
      </c>
      <c r="H45" s="7780"/>
      <c r="I45" s="7780"/>
      <c r="J45" s="7780"/>
      <c r="K45" s="1678" t="s">
        <v>2387</v>
      </c>
      <c r="L45" s="7781" t="s">
        <v>359</v>
      </c>
      <c r="M45" s="7804"/>
    </row>
    <row r="46" spans="1:13" ht="15" customHeight="1">
      <c r="A46" s="6436"/>
      <c r="B46" s="8325"/>
      <c r="C46" s="2101" t="s">
        <v>359</v>
      </c>
      <c r="D46" s="1423" t="s">
        <v>359</v>
      </c>
      <c r="E46" s="1417" t="s">
        <v>2441</v>
      </c>
      <c r="F46" s="6556"/>
      <c r="G46" s="7780"/>
      <c r="H46" s="7780"/>
      <c r="I46" s="7780"/>
      <c r="J46" s="7780"/>
      <c r="K46" s="1654" t="s">
        <v>359</v>
      </c>
      <c r="L46" s="7781"/>
      <c r="M46" s="7804"/>
    </row>
    <row r="47" spans="1:13" ht="15.75" customHeight="1">
      <c r="A47" s="6436"/>
      <c r="B47" s="8325"/>
      <c r="C47" s="2101" t="s">
        <v>359</v>
      </c>
      <c r="D47" s="1409" t="s">
        <v>359</v>
      </c>
      <c r="E47" s="1409" t="s">
        <v>359</v>
      </c>
      <c r="F47" s="1409" t="s">
        <v>359</v>
      </c>
      <c r="G47" s="1409" t="s">
        <v>359</v>
      </c>
      <c r="H47" s="1409" t="s">
        <v>359</v>
      </c>
      <c r="I47" s="1409" t="s">
        <v>359</v>
      </c>
      <c r="J47" s="1409" t="s">
        <v>359</v>
      </c>
      <c r="K47" s="1409" t="s">
        <v>359</v>
      </c>
      <c r="L47" s="1409" t="s">
        <v>359</v>
      </c>
      <c r="M47" s="1657" t="s">
        <v>359</v>
      </c>
    </row>
    <row r="48" spans="1:13" ht="408" customHeight="1">
      <c r="A48" s="6436"/>
      <c r="B48" s="2380" t="s">
        <v>2388</v>
      </c>
      <c r="C48" s="7787" t="s">
        <v>3145</v>
      </c>
      <c r="D48" s="7780"/>
      <c r="E48" s="7780"/>
      <c r="F48" s="7780"/>
      <c r="G48" s="7780"/>
      <c r="H48" s="7780"/>
      <c r="I48" s="7780"/>
      <c r="J48" s="7780"/>
      <c r="K48" s="7780"/>
      <c r="L48" s="7780"/>
      <c r="M48" s="7788"/>
    </row>
    <row r="49" spans="1:13" ht="15" customHeight="1">
      <c r="A49" s="6436"/>
      <c r="B49" s="2053" t="s">
        <v>2390</v>
      </c>
      <c r="C49" s="7822" t="s">
        <v>3146</v>
      </c>
      <c r="D49" s="5549"/>
      <c r="E49" s="5549"/>
      <c r="F49" s="5549"/>
      <c r="G49" s="5549"/>
      <c r="H49" s="5549"/>
      <c r="I49" s="5549"/>
      <c r="J49" s="5549"/>
      <c r="K49" s="5549"/>
      <c r="L49" s="5549"/>
      <c r="M49" s="7823"/>
    </row>
    <row r="50" spans="1:13" ht="15" customHeight="1">
      <c r="A50" s="6436"/>
      <c r="B50" s="2053" t="s">
        <v>2392</v>
      </c>
      <c r="C50" s="2375">
        <v>45</v>
      </c>
      <c r="D50" s="1816" t="s">
        <v>359</v>
      </c>
      <c r="E50" s="1816" t="s">
        <v>359</v>
      </c>
      <c r="F50" s="1816" t="s">
        <v>359</v>
      </c>
      <c r="G50" s="1816" t="s">
        <v>359</v>
      </c>
      <c r="H50" s="1816" t="s">
        <v>359</v>
      </c>
      <c r="I50" s="1816" t="s">
        <v>359</v>
      </c>
      <c r="J50" s="1816" t="s">
        <v>359</v>
      </c>
      <c r="K50" s="1816" t="s">
        <v>359</v>
      </c>
      <c r="L50" s="1816" t="s">
        <v>359</v>
      </c>
      <c r="M50" s="1817" t="s">
        <v>359</v>
      </c>
    </row>
    <row r="51" spans="1:13" ht="15" customHeight="1">
      <c r="A51" s="6436"/>
      <c r="B51" s="2053" t="s">
        <v>2393</v>
      </c>
      <c r="C51" s="2375" t="s">
        <v>437</v>
      </c>
      <c r="D51" s="1816" t="s">
        <v>359</v>
      </c>
      <c r="E51" s="1816" t="s">
        <v>359</v>
      </c>
      <c r="F51" s="1816" t="s">
        <v>359</v>
      </c>
      <c r="G51" s="1816" t="s">
        <v>359</v>
      </c>
      <c r="H51" s="1816" t="s">
        <v>359</v>
      </c>
      <c r="I51" s="1816" t="s">
        <v>359</v>
      </c>
      <c r="J51" s="1816" t="s">
        <v>359</v>
      </c>
      <c r="K51" s="1816" t="s">
        <v>359</v>
      </c>
      <c r="L51" s="1816" t="s">
        <v>359</v>
      </c>
      <c r="M51" s="1817" t="s">
        <v>359</v>
      </c>
    </row>
    <row r="52" spans="1:13" ht="15" customHeight="1">
      <c r="A52" s="6428" t="s">
        <v>2394</v>
      </c>
      <c r="B52" s="2236" t="s">
        <v>2395</v>
      </c>
      <c r="C52" s="5715" t="s">
        <v>844</v>
      </c>
      <c r="D52" s="5715"/>
      <c r="E52" s="5715"/>
      <c r="F52" s="5715"/>
      <c r="G52" s="5715"/>
      <c r="H52" s="5715"/>
      <c r="I52" s="5715"/>
      <c r="J52" s="5715"/>
      <c r="K52" s="5715"/>
      <c r="L52" s="5715"/>
      <c r="M52" s="5715"/>
    </row>
    <row r="53" spans="1:13" ht="15" customHeight="1">
      <c r="A53" s="6429"/>
      <c r="B53" s="2236" t="s">
        <v>2396</v>
      </c>
      <c r="C53" s="5715" t="s">
        <v>2521</v>
      </c>
      <c r="D53" s="5715"/>
      <c r="E53" s="5715"/>
      <c r="F53" s="5715"/>
      <c r="G53" s="5715"/>
      <c r="H53" s="5715"/>
      <c r="I53" s="5715"/>
      <c r="J53" s="5715"/>
      <c r="K53" s="5715"/>
      <c r="L53" s="5715"/>
      <c r="M53" s="5715"/>
    </row>
    <row r="54" spans="1:13" ht="15" customHeight="1">
      <c r="A54" s="6429"/>
      <c r="B54" s="2236" t="s">
        <v>2398</v>
      </c>
      <c r="C54" s="5715" t="s">
        <v>2514</v>
      </c>
      <c r="D54" s="5715"/>
      <c r="E54" s="5715"/>
      <c r="F54" s="5715"/>
      <c r="G54" s="5715"/>
      <c r="H54" s="5715"/>
      <c r="I54" s="5715"/>
      <c r="J54" s="5715"/>
      <c r="K54" s="5715"/>
      <c r="L54" s="5715"/>
      <c r="M54" s="5715"/>
    </row>
    <row r="55" spans="1:13" ht="15" customHeight="1">
      <c r="A55" s="6429"/>
      <c r="B55" s="2236" t="s">
        <v>2399</v>
      </c>
      <c r="C55" s="5715" t="s">
        <v>2522</v>
      </c>
      <c r="D55" s="5715"/>
      <c r="E55" s="5715"/>
      <c r="F55" s="5715"/>
      <c r="G55" s="5715"/>
      <c r="H55" s="5715"/>
      <c r="I55" s="5715"/>
      <c r="J55" s="5715"/>
      <c r="K55" s="5715"/>
      <c r="L55" s="5715"/>
      <c r="M55" s="5715"/>
    </row>
    <row r="56" spans="1:13" ht="15" customHeight="1">
      <c r="A56" s="6429"/>
      <c r="B56" s="2236" t="s">
        <v>2400</v>
      </c>
      <c r="C56" s="5715" t="s">
        <v>845</v>
      </c>
      <c r="D56" s="5715"/>
      <c r="E56" s="5715"/>
      <c r="F56" s="5715"/>
      <c r="G56" s="5715"/>
      <c r="H56" s="5715"/>
      <c r="I56" s="5715"/>
      <c r="J56" s="5715"/>
      <c r="K56" s="5715"/>
      <c r="L56" s="5715"/>
      <c r="M56" s="5715"/>
    </row>
    <row r="57" spans="1:13" ht="15" customHeight="1" thickBot="1">
      <c r="A57" s="7090"/>
      <c r="B57" s="2053" t="s">
        <v>2401</v>
      </c>
      <c r="C57" s="8056">
        <v>3779595</v>
      </c>
      <c r="D57" s="8057"/>
      <c r="E57" s="8057"/>
      <c r="F57" s="8057"/>
      <c r="G57" s="8057"/>
      <c r="H57" s="8057"/>
      <c r="I57" s="8057"/>
      <c r="J57" s="8057"/>
      <c r="K57" s="8057"/>
      <c r="L57" s="8057"/>
      <c r="M57" s="8058"/>
    </row>
    <row r="58" spans="1:13" ht="15" customHeight="1">
      <c r="A58" s="6428" t="s">
        <v>2402</v>
      </c>
      <c r="B58" s="2054" t="s">
        <v>2403</v>
      </c>
      <c r="C58" s="7787" t="s">
        <v>1132</v>
      </c>
      <c r="D58" s="7780"/>
      <c r="E58" s="7780"/>
      <c r="F58" s="7780"/>
      <c r="G58" s="7780"/>
      <c r="H58" s="7780"/>
      <c r="I58" s="7780"/>
      <c r="J58" s="7780"/>
      <c r="K58" s="7780"/>
      <c r="L58" s="7780"/>
      <c r="M58" s="7788"/>
    </row>
    <row r="59" spans="1:13" ht="15" customHeight="1">
      <c r="A59" s="6429"/>
      <c r="B59" s="2054" t="s">
        <v>2404</v>
      </c>
      <c r="C59" s="7787" t="s">
        <v>2405</v>
      </c>
      <c r="D59" s="7780"/>
      <c r="E59" s="7780"/>
      <c r="F59" s="7780"/>
      <c r="G59" s="7780"/>
      <c r="H59" s="7780"/>
      <c r="I59" s="7780"/>
      <c r="J59" s="7780"/>
      <c r="K59" s="7780"/>
      <c r="L59" s="7780"/>
      <c r="M59" s="7788"/>
    </row>
    <row r="60" spans="1:13" ht="15" customHeight="1" thickBot="1">
      <c r="A60" s="6429"/>
      <c r="B60" s="2629" t="s">
        <v>244</v>
      </c>
      <c r="C60" s="7822" t="s">
        <v>2514</v>
      </c>
      <c r="D60" s="5549"/>
      <c r="E60" s="5549"/>
      <c r="F60" s="5549"/>
      <c r="G60" s="5549"/>
      <c r="H60" s="5549"/>
      <c r="I60" s="5549"/>
      <c r="J60" s="5549"/>
      <c r="K60" s="5549"/>
      <c r="L60" s="5549"/>
      <c r="M60" s="7823"/>
    </row>
    <row r="61" spans="1:13" ht="55.5" customHeight="1" thickBot="1">
      <c r="A61" s="2277" t="s">
        <v>2406</v>
      </c>
      <c r="B61" s="2254" t="s">
        <v>359</v>
      </c>
      <c r="C61" s="8049" t="s">
        <v>3147</v>
      </c>
      <c r="D61" s="8050"/>
      <c r="E61" s="8050"/>
      <c r="F61" s="8050"/>
      <c r="G61" s="8050"/>
      <c r="H61" s="8050"/>
      <c r="I61" s="8050"/>
      <c r="J61" s="8050"/>
      <c r="K61" s="8050"/>
      <c r="L61" s="8050"/>
      <c r="M61" s="8051"/>
    </row>
  </sheetData>
  <mergeCells count="62">
    <mergeCell ref="B1:M1"/>
    <mergeCell ref="A58:A60"/>
    <mergeCell ref="C60:M60"/>
    <mergeCell ref="A15:A51"/>
    <mergeCell ref="C15:M15"/>
    <mergeCell ref="C16:M16"/>
    <mergeCell ref="A2:A14"/>
    <mergeCell ref="C9:D9"/>
    <mergeCell ref="F9:G9"/>
    <mergeCell ref="C13:M13"/>
    <mergeCell ref="C14:D14"/>
    <mergeCell ref="C11:M11"/>
    <mergeCell ref="C12:M12"/>
    <mergeCell ref="F14:M14"/>
    <mergeCell ref="B17:B23"/>
    <mergeCell ref="C56:M56"/>
    <mergeCell ref="L45:M46"/>
    <mergeCell ref="C61:M61"/>
    <mergeCell ref="B24:B27"/>
    <mergeCell ref="B31:B33"/>
    <mergeCell ref="B34:B43"/>
    <mergeCell ref="B44:B47"/>
    <mergeCell ref="F45:F46"/>
    <mergeCell ref="G45:J46"/>
    <mergeCell ref="C57:M57"/>
    <mergeCell ref="C58:M58"/>
    <mergeCell ref="C59:M59"/>
    <mergeCell ref="D42:E42"/>
    <mergeCell ref="F38:G38"/>
    <mergeCell ref="H38:I38"/>
    <mergeCell ref="F40:G40"/>
    <mergeCell ref="D40:E40"/>
    <mergeCell ref="B8:B10"/>
    <mergeCell ref="I9:J9"/>
    <mergeCell ref="J29:L29"/>
    <mergeCell ref="B28:B30"/>
    <mergeCell ref="F42:G42"/>
    <mergeCell ref="H42:I42"/>
    <mergeCell ref="L40:M40"/>
    <mergeCell ref="J40:K40"/>
    <mergeCell ref="L38:M38"/>
    <mergeCell ref="H40:I40"/>
    <mergeCell ref="C10:D10"/>
    <mergeCell ref="F10:G10"/>
    <mergeCell ref="I10:J10"/>
    <mergeCell ref="J38:K38"/>
    <mergeCell ref="C2:M2"/>
    <mergeCell ref="C3:M3"/>
    <mergeCell ref="F4:G4"/>
    <mergeCell ref="C5:M5"/>
    <mergeCell ref="C7:D7"/>
    <mergeCell ref="I7:M7"/>
    <mergeCell ref="C6:M6"/>
    <mergeCell ref="H4:M4"/>
    <mergeCell ref="E7:G7"/>
    <mergeCell ref="A52:A57"/>
    <mergeCell ref="C48:M48"/>
    <mergeCell ref="C49:M49"/>
    <mergeCell ref="C53:M53"/>
    <mergeCell ref="C54:M54"/>
    <mergeCell ref="C55:M55"/>
    <mergeCell ref="C52:M52"/>
  </mergeCells>
  <hyperlinks>
    <hyperlink ref="C56" r:id="rId1"/>
  </hyperlinks>
  <pageMargins left="0.7" right="0.7" top="0.75" bottom="0.75" header="0.51180555555555496" footer="0.51180555555555496"/>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16" workbookViewId="0">
      <selection activeCell="E39" sqref="E39"/>
    </sheetView>
  </sheetViews>
  <sheetFormatPr baseColWidth="10" defaultColWidth="10.42578125" defaultRowHeight="15"/>
  <cols>
    <col min="1" max="1" width="29" style="1395" customWidth="1"/>
    <col min="2" max="2" width="29.7109375" style="1395" customWidth="1"/>
    <col min="3" max="13" width="11.42578125" style="1337" customWidth="1"/>
    <col min="14" max="16384" width="10.42578125" style="1337"/>
  </cols>
  <sheetData>
    <row r="1" spans="1:13" ht="20.25" customHeight="1">
      <c r="A1" s="2243" t="s">
        <v>359</v>
      </c>
      <c r="B1" s="5691" t="s">
        <v>2415</v>
      </c>
      <c r="C1" s="5692"/>
      <c r="D1" s="5692"/>
      <c r="E1" s="5692"/>
      <c r="F1" s="5692"/>
      <c r="G1" s="5692"/>
      <c r="H1" s="5692"/>
      <c r="I1" s="5692"/>
      <c r="J1" s="5692"/>
      <c r="K1" s="5692"/>
      <c r="L1" s="5692"/>
      <c r="M1" s="5693"/>
    </row>
    <row r="2" spans="1:13" ht="54" customHeight="1">
      <c r="A2" s="5694" t="s">
        <v>2329</v>
      </c>
      <c r="B2" s="2244" t="s">
        <v>2330</v>
      </c>
      <c r="C2" s="5695" t="s">
        <v>2416</v>
      </c>
      <c r="D2" s="5695"/>
      <c r="E2" s="5695"/>
      <c r="F2" s="5695"/>
      <c r="G2" s="5695"/>
      <c r="H2" s="5695"/>
      <c r="I2" s="5695"/>
      <c r="J2" s="5695"/>
      <c r="K2" s="5695"/>
      <c r="L2" s="5695"/>
      <c r="M2" s="5696"/>
    </row>
    <row r="3" spans="1:13" s="1395" customFormat="1" ht="267.75" customHeight="1">
      <c r="A3" s="5581"/>
      <c r="B3" s="2245" t="s">
        <v>2331</v>
      </c>
      <c r="C3" s="5697" t="s">
        <v>2417</v>
      </c>
      <c r="D3" s="5697"/>
      <c r="E3" s="5697"/>
      <c r="F3" s="5697"/>
      <c r="G3" s="5697"/>
      <c r="H3" s="5697"/>
      <c r="I3" s="5697"/>
      <c r="J3" s="5697"/>
      <c r="K3" s="5697"/>
      <c r="L3" s="5697"/>
      <c r="M3" s="5698"/>
    </row>
    <row r="4" spans="1:13" ht="101.25" customHeight="1">
      <c r="A4" s="5581"/>
      <c r="B4" s="2246" t="s">
        <v>240</v>
      </c>
      <c r="C4" s="1403" t="s">
        <v>2418</v>
      </c>
      <c r="D4" s="1404">
        <v>381</v>
      </c>
      <c r="E4" s="1405" t="s">
        <v>359</v>
      </c>
      <c r="F4" s="5699" t="s">
        <v>241</v>
      </c>
      <c r="G4" s="5700"/>
      <c r="H4" s="1406">
        <v>354</v>
      </c>
      <c r="I4" s="5701" t="s">
        <v>2419</v>
      </c>
      <c r="J4" s="5680"/>
      <c r="K4" s="5680"/>
      <c r="L4" s="5680"/>
      <c r="M4" s="5681"/>
    </row>
    <row r="5" spans="1:13" ht="15" customHeight="1">
      <c r="A5" s="5581"/>
      <c r="B5" s="2247" t="s">
        <v>2333</v>
      </c>
      <c r="C5" s="5701" t="s">
        <v>2420</v>
      </c>
      <c r="D5" s="5680"/>
      <c r="E5" s="5680"/>
      <c r="F5" s="5680"/>
      <c r="G5" s="5680"/>
      <c r="H5" s="5680"/>
      <c r="I5" s="5680"/>
      <c r="J5" s="5680"/>
      <c r="K5" s="5680"/>
      <c r="L5" s="5680"/>
      <c r="M5" s="5681"/>
    </row>
    <row r="6" spans="1:13" ht="15" customHeight="1">
      <c r="A6" s="5581"/>
      <c r="B6" s="2246" t="s">
        <v>2334</v>
      </c>
      <c r="C6" s="1406">
        <v>48</v>
      </c>
      <c r="D6" s="5680" t="s">
        <v>2421</v>
      </c>
      <c r="E6" s="5680"/>
      <c r="F6" s="5680"/>
      <c r="G6" s="5680"/>
      <c r="H6" s="5680"/>
      <c r="I6" s="5680"/>
      <c r="J6" s="5680"/>
      <c r="K6" s="5680"/>
      <c r="L6" s="5680"/>
      <c r="M6" s="5681"/>
    </row>
    <row r="7" spans="1:13" ht="15" customHeight="1">
      <c r="A7" s="5581"/>
      <c r="B7" s="2246" t="s">
        <v>2335</v>
      </c>
      <c r="C7" s="1419" t="s">
        <v>1130</v>
      </c>
      <c r="D7" s="1539" t="s">
        <v>359</v>
      </c>
      <c r="E7" s="1539" t="s">
        <v>359</v>
      </c>
      <c r="F7" s="1539" t="s">
        <v>359</v>
      </c>
      <c r="G7" s="1539" t="s">
        <v>359</v>
      </c>
      <c r="H7" s="1540" t="s">
        <v>244</v>
      </c>
      <c r="I7" s="5702" t="s">
        <v>289</v>
      </c>
      <c r="J7" s="5702"/>
      <c r="K7" s="5702"/>
      <c r="L7" s="5702"/>
      <c r="M7" s="5703"/>
    </row>
    <row r="8" spans="1:13" ht="15.75" customHeight="1">
      <c r="A8" s="5581"/>
      <c r="B8" s="5704" t="s">
        <v>2336</v>
      </c>
      <c r="C8" s="1409" t="s">
        <v>359</v>
      </c>
      <c r="D8" s="1409" t="s">
        <v>359</v>
      </c>
      <c r="E8" s="1410" t="s">
        <v>359</v>
      </c>
      <c r="F8" s="1410" t="s">
        <v>2422</v>
      </c>
      <c r="G8" s="1410" t="s">
        <v>359</v>
      </c>
      <c r="H8" s="1410" t="s">
        <v>359</v>
      </c>
      <c r="I8" s="1409" t="s">
        <v>359</v>
      </c>
      <c r="J8" s="1409" t="s">
        <v>359</v>
      </c>
      <c r="K8" s="1409" t="s">
        <v>359</v>
      </c>
      <c r="L8" s="1409" t="s">
        <v>359</v>
      </c>
      <c r="M8" s="1657" t="s">
        <v>359</v>
      </c>
    </row>
    <row r="9" spans="1:13" ht="15" customHeight="1">
      <c r="A9" s="5581"/>
      <c r="B9" s="5704"/>
      <c r="C9" s="5706"/>
      <c r="D9" s="5706"/>
      <c r="E9" s="1409" t="s">
        <v>359</v>
      </c>
      <c r="F9" s="5707"/>
      <c r="G9" s="5707"/>
      <c r="H9" s="1409" t="s">
        <v>359</v>
      </c>
      <c r="I9" s="5707"/>
      <c r="J9" s="5707"/>
      <c r="K9" s="1409" t="s">
        <v>359</v>
      </c>
      <c r="L9" s="1409" t="s">
        <v>359</v>
      </c>
      <c r="M9" s="1657" t="s">
        <v>359</v>
      </c>
    </row>
    <row r="10" spans="1:13" ht="15" customHeight="1">
      <c r="A10" s="5581"/>
      <c r="B10" s="5705"/>
      <c r="C10" s="5708" t="s">
        <v>2337</v>
      </c>
      <c r="D10" s="5708"/>
      <c r="E10" s="1412" t="s">
        <v>359</v>
      </c>
      <c r="F10" s="5708" t="s">
        <v>2337</v>
      </c>
      <c r="G10" s="5708"/>
      <c r="H10" s="1412" t="s">
        <v>359</v>
      </c>
      <c r="I10" s="5708" t="s">
        <v>2337</v>
      </c>
      <c r="J10" s="5708"/>
      <c r="K10" s="1412" t="s">
        <v>359</v>
      </c>
      <c r="L10" s="1412" t="s">
        <v>359</v>
      </c>
      <c r="M10" s="1494" t="s">
        <v>359</v>
      </c>
    </row>
    <row r="11" spans="1:13" ht="108.95" customHeight="1">
      <c r="A11" s="5582"/>
      <c r="B11" s="2247" t="s">
        <v>2338</v>
      </c>
      <c r="C11" s="5678" t="s">
        <v>2423</v>
      </c>
      <c r="D11" s="5678"/>
      <c r="E11" s="5678"/>
      <c r="F11" s="5678"/>
      <c r="G11" s="5678"/>
      <c r="H11" s="5678"/>
      <c r="I11" s="5678"/>
      <c r="J11" s="5678"/>
      <c r="K11" s="5678"/>
      <c r="L11" s="5678"/>
      <c r="M11" s="5679"/>
    </row>
    <row r="12" spans="1:13" ht="15.75" customHeight="1">
      <c r="A12" s="5687" t="s">
        <v>2340</v>
      </c>
      <c r="B12" s="2246" t="s">
        <v>230</v>
      </c>
      <c r="C12" s="5680" t="s">
        <v>278</v>
      </c>
      <c r="D12" s="5680"/>
      <c r="E12" s="5680"/>
      <c r="F12" s="5680"/>
      <c r="G12" s="5680"/>
      <c r="H12" s="5680"/>
      <c r="I12" s="5680"/>
      <c r="J12" s="5680"/>
      <c r="K12" s="5680"/>
      <c r="L12" s="5680"/>
      <c r="M12" s="5681"/>
    </row>
    <row r="13" spans="1:13" ht="15.75" customHeight="1">
      <c r="A13" s="5687"/>
      <c r="B13" s="5652" t="s">
        <v>2341</v>
      </c>
      <c r="C13" s="2204" t="s">
        <v>359</v>
      </c>
      <c r="D13" s="2199" t="s">
        <v>359</v>
      </c>
      <c r="E13" s="2199" t="s">
        <v>359</v>
      </c>
      <c r="F13" s="2199" t="s">
        <v>359</v>
      </c>
      <c r="G13" s="2199" t="s">
        <v>359</v>
      </c>
      <c r="H13" s="2199" t="s">
        <v>359</v>
      </c>
      <c r="I13" s="2199" t="s">
        <v>359</v>
      </c>
      <c r="J13" s="2199" t="s">
        <v>359</v>
      </c>
      <c r="K13" s="2199" t="s">
        <v>359</v>
      </c>
      <c r="L13" s="2199" t="s">
        <v>359</v>
      </c>
      <c r="M13" s="2205" t="s">
        <v>359</v>
      </c>
    </row>
    <row r="14" spans="1:13" ht="15.75">
      <c r="A14" s="5687"/>
      <c r="B14" s="5652"/>
      <c r="C14" s="2044" t="s">
        <v>359</v>
      </c>
      <c r="D14" s="1339" t="s">
        <v>359</v>
      </c>
      <c r="E14" s="1744" t="s">
        <v>359</v>
      </c>
      <c r="F14" s="1339" t="s">
        <v>359</v>
      </c>
      <c r="G14" s="1744" t="s">
        <v>359</v>
      </c>
      <c r="H14" s="1339" t="s">
        <v>359</v>
      </c>
      <c r="I14" s="1744" t="s">
        <v>359</v>
      </c>
      <c r="J14" s="1339" t="s">
        <v>359</v>
      </c>
      <c r="K14" s="1744" t="s">
        <v>359</v>
      </c>
      <c r="L14" s="1744" t="s">
        <v>359</v>
      </c>
      <c r="M14" s="1745" t="s">
        <v>359</v>
      </c>
    </row>
    <row r="15" spans="1:13" ht="15.75">
      <c r="A15" s="5687"/>
      <c r="B15" s="5652"/>
      <c r="C15" s="2044" t="s">
        <v>2342</v>
      </c>
      <c r="D15" s="1341" t="s">
        <v>359</v>
      </c>
      <c r="E15" s="1744" t="s">
        <v>2343</v>
      </c>
      <c r="F15" s="1341" t="s">
        <v>359</v>
      </c>
      <c r="G15" s="1744" t="s">
        <v>2344</v>
      </c>
      <c r="H15" s="1341" t="s">
        <v>359</v>
      </c>
      <c r="I15" s="1744" t="s">
        <v>2345</v>
      </c>
      <c r="J15" s="1343" t="s">
        <v>359</v>
      </c>
      <c r="K15" s="1744" t="s">
        <v>359</v>
      </c>
      <c r="L15" s="1744" t="s">
        <v>359</v>
      </c>
      <c r="M15" s="1745" t="s">
        <v>359</v>
      </c>
    </row>
    <row r="16" spans="1:13" ht="15.75">
      <c r="A16" s="5687"/>
      <c r="B16" s="5652"/>
      <c r="C16" s="2044" t="s">
        <v>2346</v>
      </c>
      <c r="D16" s="1343" t="s">
        <v>359</v>
      </c>
      <c r="E16" s="1744" t="s">
        <v>2347</v>
      </c>
      <c r="F16" s="1343" t="s">
        <v>359</v>
      </c>
      <c r="G16" s="1744" t="s">
        <v>2348</v>
      </c>
      <c r="H16" s="1343" t="s">
        <v>359</v>
      </c>
      <c r="I16" s="1744" t="s">
        <v>359</v>
      </c>
      <c r="J16" s="1744" t="s">
        <v>359</v>
      </c>
      <c r="K16" s="1744" t="s">
        <v>359</v>
      </c>
      <c r="L16" s="1744" t="s">
        <v>359</v>
      </c>
      <c r="M16" s="1745" t="s">
        <v>359</v>
      </c>
    </row>
    <row r="17" spans="1:13" ht="15.75">
      <c r="A17" s="5687"/>
      <c r="B17" s="5652"/>
      <c r="C17" s="2044" t="s">
        <v>2349</v>
      </c>
      <c r="D17" s="1341" t="s">
        <v>359</v>
      </c>
      <c r="E17" s="1744" t="s">
        <v>2350</v>
      </c>
      <c r="F17" s="1341"/>
      <c r="G17" s="1744" t="s">
        <v>359</v>
      </c>
      <c r="H17" s="1744" t="s">
        <v>359</v>
      </c>
      <c r="I17" s="1744" t="s">
        <v>359</v>
      </c>
      <c r="J17" s="1744" t="s">
        <v>359</v>
      </c>
      <c r="K17" s="1744" t="s">
        <v>359</v>
      </c>
      <c r="L17" s="1744" t="s">
        <v>359</v>
      </c>
      <c r="M17" s="1745" t="s">
        <v>359</v>
      </c>
    </row>
    <row r="18" spans="1:13" ht="15.75">
      <c r="A18" s="5687"/>
      <c r="B18" s="5652"/>
      <c r="C18" s="2044" t="s">
        <v>105</v>
      </c>
      <c r="D18" s="1341" t="s">
        <v>2351</v>
      </c>
      <c r="E18" s="1744" t="s">
        <v>2352</v>
      </c>
      <c r="F18" s="1339" t="s">
        <v>2353</v>
      </c>
      <c r="G18" s="1339" t="s">
        <v>359</v>
      </c>
      <c r="H18" s="1339" t="s">
        <v>359</v>
      </c>
      <c r="I18" s="1339" t="s">
        <v>359</v>
      </c>
      <c r="J18" s="1339" t="s">
        <v>359</v>
      </c>
      <c r="K18" s="1339" t="s">
        <v>359</v>
      </c>
      <c r="L18" s="1339" t="s">
        <v>359</v>
      </c>
      <c r="M18" s="1746" t="s">
        <v>359</v>
      </c>
    </row>
    <row r="19" spans="1:13" ht="15.75">
      <c r="A19" s="5687"/>
      <c r="B19" s="5653"/>
      <c r="C19" s="2044" t="s">
        <v>359</v>
      </c>
      <c r="D19" s="1744" t="s">
        <v>359</v>
      </c>
      <c r="E19" s="1744" t="s">
        <v>359</v>
      </c>
      <c r="F19" s="1744" t="s">
        <v>359</v>
      </c>
      <c r="G19" s="1744" t="s">
        <v>359</v>
      </c>
      <c r="H19" s="1744" t="s">
        <v>359</v>
      </c>
      <c r="I19" s="1744" t="s">
        <v>359</v>
      </c>
      <c r="J19" s="1744" t="s">
        <v>359</v>
      </c>
      <c r="K19" s="1744" t="s">
        <v>359</v>
      </c>
      <c r="L19" s="1744" t="s">
        <v>359</v>
      </c>
      <c r="M19" s="1745" t="s">
        <v>359</v>
      </c>
    </row>
    <row r="20" spans="1:13" ht="15.75" customHeight="1">
      <c r="A20" s="5687"/>
      <c r="B20" s="5583" t="s">
        <v>2354</v>
      </c>
      <c r="C20" s="2204" t="s">
        <v>359</v>
      </c>
      <c r="D20" s="2199" t="s">
        <v>359</v>
      </c>
      <c r="E20" s="2199" t="s">
        <v>359</v>
      </c>
      <c r="F20" s="2199" t="s">
        <v>359</v>
      </c>
      <c r="G20" s="2199" t="s">
        <v>359</v>
      </c>
      <c r="H20" s="2199" t="s">
        <v>359</v>
      </c>
      <c r="I20" s="2199" t="s">
        <v>359</v>
      </c>
      <c r="J20" s="2199" t="s">
        <v>359</v>
      </c>
      <c r="K20" s="2199" t="s">
        <v>359</v>
      </c>
      <c r="L20" s="2199" t="s">
        <v>359</v>
      </c>
      <c r="M20" s="2205" t="s">
        <v>359</v>
      </c>
    </row>
    <row r="21" spans="1:13" ht="15.75">
      <c r="A21" s="5687"/>
      <c r="B21" s="5583"/>
      <c r="C21" s="2044" t="s">
        <v>2355</v>
      </c>
      <c r="D21" s="1343" t="s">
        <v>359</v>
      </c>
      <c r="E21" s="1744" t="s">
        <v>359</v>
      </c>
      <c r="F21" s="1744" t="s">
        <v>2356</v>
      </c>
      <c r="G21" s="1343"/>
      <c r="H21" s="1744" t="s">
        <v>359</v>
      </c>
      <c r="I21" s="1744" t="s">
        <v>2357</v>
      </c>
      <c r="J21" s="1343" t="s">
        <v>2351</v>
      </c>
      <c r="K21" s="1744" t="s">
        <v>359</v>
      </c>
      <c r="L21" s="1744" t="s">
        <v>359</v>
      </c>
      <c r="M21" s="1745" t="s">
        <v>359</v>
      </c>
    </row>
    <row r="22" spans="1:13" ht="15.75">
      <c r="A22" s="5687"/>
      <c r="B22" s="5583"/>
      <c r="C22" s="2044" t="s">
        <v>2358</v>
      </c>
      <c r="D22" s="1341" t="s">
        <v>359</v>
      </c>
      <c r="E22" s="1744" t="s">
        <v>359</v>
      </c>
      <c r="F22" s="1744" t="s">
        <v>2359</v>
      </c>
      <c r="G22" s="1341" t="s">
        <v>359</v>
      </c>
      <c r="H22" s="1744" t="s">
        <v>359</v>
      </c>
      <c r="I22" s="1744" t="s">
        <v>359</v>
      </c>
      <c r="J22" s="1744" t="s">
        <v>359</v>
      </c>
      <c r="K22" s="1744" t="s">
        <v>359</v>
      </c>
      <c r="L22" s="1744" t="s">
        <v>359</v>
      </c>
      <c r="M22" s="1745" t="s">
        <v>359</v>
      </c>
    </row>
    <row r="23" spans="1:13" ht="15.75">
      <c r="A23" s="5687"/>
      <c r="B23" s="5583"/>
      <c r="C23" s="2044" t="s">
        <v>359</v>
      </c>
      <c r="D23" s="1744" t="s">
        <v>359</v>
      </c>
      <c r="E23" s="1744" t="s">
        <v>359</v>
      </c>
      <c r="F23" s="1744" t="s">
        <v>359</v>
      </c>
      <c r="G23" s="1744" t="s">
        <v>359</v>
      </c>
      <c r="H23" s="1744" t="s">
        <v>359</v>
      </c>
      <c r="I23" s="1744" t="s">
        <v>359</v>
      </c>
      <c r="J23" s="1744" t="s">
        <v>359</v>
      </c>
      <c r="K23" s="1744" t="s">
        <v>359</v>
      </c>
      <c r="L23" s="1744" t="s">
        <v>359</v>
      </c>
      <c r="M23" s="1745" t="s">
        <v>359</v>
      </c>
    </row>
    <row r="24" spans="1:13" ht="15.75">
      <c r="A24" s="5687"/>
      <c r="B24" s="5542" t="s">
        <v>2360</v>
      </c>
      <c r="C24" s="2204" t="s">
        <v>359</v>
      </c>
      <c r="D24" s="2199" t="s">
        <v>359</v>
      </c>
      <c r="E24" s="2199" t="s">
        <v>359</v>
      </c>
      <c r="F24" s="2199" t="s">
        <v>359</v>
      </c>
      <c r="G24" s="2199" t="s">
        <v>359</v>
      </c>
      <c r="H24" s="2199" t="s">
        <v>359</v>
      </c>
      <c r="I24" s="2199" t="s">
        <v>359</v>
      </c>
      <c r="J24" s="2199" t="s">
        <v>359</v>
      </c>
      <c r="K24" s="2199" t="s">
        <v>359</v>
      </c>
      <c r="L24" s="2199" t="s">
        <v>359</v>
      </c>
      <c r="M24" s="2205" t="s">
        <v>359</v>
      </c>
    </row>
    <row r="25" spans="1:13" ht="15.75" customHeight="1">
      <c r="A25" s="5687"/>
      <c r="B25" s="5543"/>
      <c r="C25" s="2046" t="s">
        <v>2361</v>
      </c>
      <c r="D25" s="1349" t="s">
        <v>437</v>
      </c>
      <c r="E25" s="1744" t="s">
        <v>359</v>
      </c>
      <c r="F25" s="1744" t="s">
        <v>2362</v>
      </c>
      <c r="G25" s="1348" t="s">
        <v>437</v>
      </c>
      <c r="H25" s="1744" t="s">
        <v>359</v>
      </c>
      <c r="I25" s="1744" t="s">
        <v>2363</v>
      </c>
      <c r="J25" s="5585" t="s">
        <v>359</v>
      </c>
      <c r="K25" s="5586"/>
      <c r="L25" s="5587"/>
      <c r="M25" s="1745" t="s">
        <v>359</v>
      </c>
    </row>
    <row r="26" spans="1:13" ht="15.75">
      <c r="A26" s="5687"/>
      <c r="B26" s="5544"/>
      <c r="C26" s="2206" t="s">
        <v>359</v>
      </c>
      <c r="D26" s="2041" t="s">
        <v>359</v>
      </c>
      <c r="E26" s="2041" t="s">
        <v>359</v>
      </c>
      <c r="F26" s="2041" t="s">
        <v>359</v>
      </c>
      <c r="G26" s="2041" t="s">
        <v>359</v>
      </c>
      <c r="H26" s="2041" t="s">
        <v>359</v>
      </c>
      <c r="I26" s="2041" t="s">
        <v>359</v>
      </c>
      <c r="J26" s="2041" t="s">
        <v>359</v>
      </c>
      <c r="K26" s="2041" t="s">
        <v>359</v>
      </c>
      <c r="L26" s="2041" t="s">
        <v>359</v>
      </c>
      <c r="M26" s="2207" t="s">
        <v>359</v>
      </c>
    </row>
    <row r="27" spans="1:13" ht="15.75" customHeight="1">
      <c r="A27" s="5687"/>
      <c r="B27" s="5583" t="s">
        <v>2364</v>
      </c>
      <c r="C27" s="2208" t="s">
        <v>359</v>
      </c>
      <c r="D27" s="2050" t="s">
        <v>359</v>
      </c>
      <c r="E27" s="2050" t="s">
        <v>359</v>
      </c>
      <c r="F27" s="2050" t="s">
        <v>359</v>
      </c>
      <c r="G27" s="2050" t="s">
        <v>359</v>
      </c>
      <c r="H27" s="2050" t="s">
        <v>359</v>
      </c>
      <c r="I27" s="2050" t="s">
        <v>359</v>
      </c>
      <c r="J27" s="2050" t="s">
        <v>359</v>
      </c>
      <c r="K27" s="2050" t="s">
        <v>359</v>
      </c>
      <c r="L27" s="1744" t="s">
        <v>359</v>
      </c>
      <c r="M27" s="1745" t="s">
        <v>359</v>
      </c>
    </row>
    <row r="28" spans="1:13" ht="15.75">
      <c r="A28" s="5687"/>
      <c r="B28" s="5583"/>
      <c r="C28" s="2044" t="s">
        <v>2365</v>
      </c>
      <c r="D28" s="3425">
        <v>2023</v>
      </c>
      <c r="E28" s="2050" t="s">
        <v>359</v>
      </c>
      <c r="F28" s="1744" t="s">
        <v>2366</v>
      </c>
      <c r="G28" s="3425">
        <v>2038</v>
      </c>
      <c r="H28" s="2050" t="s">
        <v>359</v>
      </c>
      <c r="I28" s="1744" t="s">
        <v>359</v>
      </c>
      <c r="J28" s="2050" t="s">
        <v>359</v>
      </c>
      <c r="K28" s="2050" t="s">
        <v>359</v>
      </c>
      <c r="L28" s="1744" t="s">
        <v>359</v>
      </c>
      <c r="M28" s="1745" t="s">
        <v>359</v>
      </c>
    </row>
    <row r="29" spans="1:13" ht="15.75">
      <c r="A29" s="5687"/>
      <c r="B29" s="5583"/>
      <c r="C29" s="2044" t="s">
        <v>359</v>
      </c>
      <c r="D29" s="1744" t="s">
        <v>359</v>
      </c>
      <c r="E29" s="2050" t="s">
        <v>359</v>
      </c>
      <c r="F29" s="1744" t="s">
        <v>359</v>
      </c>
      <c r="G29" s="2050" t="s">
        <v>359</v>
      </c>
      <c r="H29" s="2050" t="s">
        <v>359</v>
      </c>
      <c r="I29" s="1744" t="s">
        <v>359</v>
      </c>
      <c r="J29" s="2050" t="s">
        <v>359</v>
      </c>
      <c r="K29" s="2050" t="s">
        <v>359</v>
      </c>
      <c r="L29" s="1744" t="s">
        <v>359</v>
      </c>
      <c r="M29" s="1745" t="s">
        <v>359</v>
      </c>
    </row>
    <row r="30" spans="1:13" ht="15.75">
      <c r="A30" s="5687"/>
      <c r="B30" s="5608" t="s">
        <v>2367</v>
      </c>
      <c r="C30" s="3282" t="s">
        <v>359</v>
      </c>
      <c r="D30" s="3283" t="s">
        <v>359</v>
      </c>
      <c r="E30" s="3283" t="s">
        <v>359</v>
      </c>
      <c r="F30" s="3283" t="s">
        <v>359</v>
      </c>
      <c r="G30" s="3283" t="s">
        <v>359</v>
      </c>
      <c r="H30" s="3283" t="s">
        <v>359</v>
      </c>
      <c r="I30" s="3283" t="s">
        <v>359</v>
      </c>
      <c r="J30" s="3283" t="s">
        <v>359</v>
      </c>
      <c r="K30" s="3283" t="s">
        <v>359</v>
      </c>
      <c r="L30" s="3283" t="s">
        <v>359</v>
      </c>
      <c r="M30" s="3284" t="s">
        <v>359</v>
      </c>
    </row>
    <row r="31" spans="1:13" ht="17.100000000000001" customHeight="1">
      <c r="A31" s="5687"/>
      <c r="B31" s="5609"/>
      <c r="C31" s="3285" t="s">
        <v>359</v>
      </c>
      <c r="D31" s="3167" t="s">
        <v>2368</v>
      </c>
      <c r="E31" s="3167">
        <v>2023</v>
      </c>
      <c r="F31" s="3167" t="s">
        <v>2369</v>
      </c>
      <c r="G31" s="3167">
        <v>2024</v>
      </c>
      <c r="H31" s="3167" t="s">
        <v>2370</v>
      </c>
      <c r="I31" s="3167">
        <v>2025</v>
      </c>
      <c r="J31" s="3167" t="s">
        <v>2371</v>
      </c>
      <c r="K31" s="3167">
        <v>2026</v>
      </c>
      <c r="L31" s="3167" t="s">
        <v>2372</v>
      </c>
      <c r="M31" s="3168">
        <v>2027</v>
      </c>
    </row>
    <row r="32" spans="1:13" ht="15" customHeight="1">
      <c r="A32" s="5687"/>
      <c r="B32" s="5609"/>
      <c r="C32" s="3285" t="s">
        <v>359</v>
      </c>
      <c r="D32" s="3286"/>
      <c r="E32" s="3287">
        <v>0.05</v>
      </c>
      <c r="F32" s="3288"/>
      <c r="G32" s="3287">
        <v>0.1</v>
      </c>
      <c r="H32" s="3288"/>
      <c r="I32" s="3287">
        <v>0.5</v>
      </c>
      <c r="J32" s="3288"/>
      <c r="K32" s="3287">
        <v>0.54</v>
      </c>
      <c r="L32" s="3288"/>
      <c r="M32" s="3289">
        <v>0.57999999999999996</v>
      </c>
    </row>
    <row r="33" spans="1:13" ht="17.100000000000001" customHeight="1">
      <c r="A33" s="5687"/>
      <c r="B33" s="5609"/>
      <c r="C33" s="3285" t="s">
        <v>359</v>
      </c>
      <c r="D33" s="3167" t="s">
        <v>2373</v>
      </c>
      <c r="E33" s="3167">
        <v>2028</v>
      </c>
      <c r="F33" s="3167" t="s">
        <v>2374</v>
      </c>
      <c r="G33" s="3167">
        <v>2029</v>
      </c>
      <c r="H33" s="3167" t="s">
        <v>2375</v>
      </c>
      <c r="I33" s="3167">
        <v>2030</v>
      </c>
      <c r="J33" s="3167" t="s">
        <v>2376</v>
      </c>
      <c r="K33" s="3167">
        <v>2031</v>
      </c>
      <c r="L33" s="3167" t="s">
        <v>2377</v>
      </c>
      <c r="M33" s="3168">
        <v>2032</v>
      </c>
    </row>
    <row r="34" spans="1:13" ht="15" customHeight="1">
      <c r="A34" s="5687"/>
      <c r="B34" s="5609"/>
      <c r="C34" s="3285" t="s">
        <v>359</v>
      </c>
      <c r="D34" s="3286"/>
      <c r="E34" s="3287">
        <v>0.62</v>
      </c>
      <c r="F34" s="3288"/>
      <c r="G34" s="3287">
        <v>0.64</v>
      </c>
      <c r="H34" s="3288"/>
      <c r="I34" s="3287">
        <v>0.68</v>
      </c>
      <c r="J34" s="3288"/>
      <c r="K34" s="3287">
        <v>0.72</v>
      </c>
      <c r="L34" s="3288"/>
      <c r="M34" s="3289">
        <v>0.76</v>
      </c>
    </row>
    <row r="35" spans="1:13" ht="17.100000000000001" customHeight="1">
      <c r="A35" s="5687"/>
      <c r="B35" s="5609"/>
      <c r="C35" s="3285" t="s">
        <v>359</v>
      </c>
      <c r="D35" s="3167" t="s">
        <v>2378</v>
      </c>
      <c r="E35" s="3167">
        <v>2033</v>
      </c>
      <c r="F35" s="3167" t="s">
        <v>2379</v>
      </c>
      <c r="G35" s="3167">
        <v>2034</v>
      </c>
      <c r="H35" s="3167" t="s">
        <v>2380</v>
      </c>
      <c r="I35" s="3167">
        <v>2035</v>
      </c>
      <c r="J35" s="3167" t="s">
        <v>2381</v>
      </c>
      <c r="K35" s="3167">
        <v>2036</v>
      </c>
      <c r="L35" s="3167" t="s">
        <v>2382</v>
      </c>
      <c r="M35" s="3168">
        <v>2037</v>
      </c>
    </row>
    <row r="36" spans="1:13" ht="15" customHeight="1">
      <c r="A36" s="5687"/>
      <c r="B36" s="5609"/>
      <c r="C36" s="3285" t="s">
        <v>359</v>
      </c>
      <c r="D36" s="3286"/>
      <c r="E36" s="3287">
        <v>0.8</v>
      </c>
      <c r="F36" s="3288"/>
      <c r="G36" s="3290">
        <v>0.84</v>
      </c>
      <c r="H36" s="3286"/>
      <c r="I36" s="3287">
        <v>0.88</v>
      </c>
      <c r="J36" s="3288"/>
      <c r="K36" s="3287">
        <v>0.92</v>
      </c>
      <c r="L36" s="3288"/>
      <c r="M36" s="3289">
        <v>0.96</v>
      </c>
    </row>
    <row r="37" spans="1:13" ht="17.100000000000001" customHeight="1">
      <c r="A37" s="5687"/>
      <c r="B37" s="5609"/>
      <c r="C37" s="3285" t="s">
        <v>359</v>
      </c>
      <c r="D37" s="3185" t="s">
        <v>2383</v>
      </c>
      <c r="E37" s="3185">
        <v>2038</v>
      </c>
      <c r="F37" s="3185"/>
      <c r="G37" s="3185" t="s">
        <v>2384</v>
      </c>
      <c r="H37" s="2389"/>
      <c r="I37" s="2389"/>
      <c r="J37" s="2389"/>
      <c r="K37" s="2389"/>
      <c r="L37" s="2389"/>
      <c r="M37" s="2134"/>
    </row>
    <row r="38" spans="1:13" ht="15" customHeight="1">
      <c r="A38" s="5687"/>
      <c r="B38" s="5609"/>
      <c r="C38" s="3285" t="s">
        <v>359</v>
      </c>
      <c r="D38" s="3286"/>
      <c r="E38" s="3287">
        <v>1</v>
      </c>
      <c r="F38" s="3288"/>
      <c r="G38" s="3287">
        <v>1</v>
      </c>
      <c r="H38" s="2389"/>
      <c r="I38" s="2389"/>
      <c r="J38" s="2389"/>
      <c r="K38" s="2389"/>
      <c r="L38" s="2389"/>
      <c r="M38" s="2134"/>
    </row>
    <row r="39" spans="1:13" ht="15" customHeight="1">
      <c r="A39" s="5687"/>
      <c r="B39" s="5610"/>
      <c r="C39" s="3285" t="s">
        <v>359</v>
      </c>
      <c r="D39" s="3291" t="s">
        <v>359</v>
      </c>
      <c r="E39" s="3291" t="s">
        <v>359</v>
      </c>
      <c r="F39" s="3291" t="s">
        <v>359</v>
      </c>
      <c r="G39" s="3291" t="s">
        <v>359</v>
      </c>
      <c r="H39" s="5598" t="s">
        <v>359</v>
      </c>
      <c r="I39" s="5598"/>
      <c r="J39" s="3291" t="s">
        <v>359</v>
      </c>
      <c r="K39" s="3291" t="s">
        <v>359</v>
      </c>
      <c r="L39" s="3291" t="s">
        <v>359</v>
      </c>
      <c r="M39" s="3292" t="s">
        <v>359</v>
      </c>
    </row>
    <row r="40" spans="1:13" ht="15.75" customHeight="1">
      <c r="A40" s="5687"/>
      <c r="B40" s="5583" t="s">
        <v>2385</v>
      </c>
      <c r="C40" s="3282" t="s">
        <v>359</v>
      </c>
      <c r="D40" s="3283"/>
      <c r="E40" s="3283"/>
      <c r="F40" s="3283"/>
      <c r="G40" s="3283"/>
      <c r="H40" s="3283"/>
      <c r="I40" s="3283"/>
      <c r="J40" s="3283"/>
      <c r="K40" s="3283"/>
      <c r="L40" s="3283"/>
      <c r="M40" s="3284" t="s">
        <v>359</v>
      </c>
    </row>
    <row r="41" spans="1:13" ht="15.75" customHeight="1">
      <c r="A41" s="5687"/>
      <c r="B41" s="5583"/>
      <c r="C41" s="3285" t="s">
        <v>359</v>
      </c>
      <c r="D41" s="3291" t="s">
        <v>93</v>
      </c>
      <c r="E41" s="3243" t="s">
        <v>95</v>
      </c>
      <c r="F41" s="5599" t="s">
        <v>2386</v>
      </c>
      <c r="G41" s="5600"/>
      <c r="H41" s="5601"/>
      <c r="I41" s="5601"/>
      <c r="J41" s="5602"/>
      <c r="K41" s="3291" t="s">
        <v>2387</v>
      </c>
      <c r="L41" s="5600"/>
      <c r="M41" s="5623"/>
    </row>
    <row r="42" spans="1:13" ht="15.75">
      <c r="A42" s="5687"/>
      <c r="B42" s="5583"/>
      <c r="C42" s="3285" t="s">
        <v>359</v>
      </c>
      <c r="D42" s="3293" t="s">
        <v>359</v>
      </c>
      <c r="E42" s="3294" t="s">
        <v>2351</v>
      </c>
      <c r="F42" s="5599"/>
      <c r="G42" s="5603"/>
      <c r="H42" s="5594"/>
      <c r="I42" s="5594"/>
      <c r="J42" s="5604"/>
      <c r="K42" s="3291"/>
      <c r="L42" s="5606"/>
      <c r="M42" s="5624"/>
    </row>
    <row r="43" spans="1:13" ht="15.75">
      <c r="A43" s="5687"/>
      <c r="B43" s="5583"/>
      <c r="C43" s="3285" t="s">
        <v>359</v>
      </c>
      <c r="D43" s="3291" t="s">
        <v>359</v>
      </c>
      <c r="E43" s="3291" t="s">
        <v>359</v>
      </c>
      <c r="F43" s="3291" t="s">
        <v>359</v>
      </c>
      <c r="G43" s="3291" t="s">
        <v>359</v>
      </c>
      <c r="H43" s="3291" t="s">
        <v>359</v>
      </c>
      <c r="I43" s="3291" t="s">
        <v>359</v>
      </c>
      <c r="J43" s="3291" t="s">
        <v>359</v>
      </c>
      <c r="K43" s="3291" t="s">
        <v>359</v>
      </c>
      <c r="L43" s="3291"/>
      <c r="M43" s="3292" t="s">
        <v>359</v>
      </c>
    </row>
    <row r="44" spans="1:13" ht="408.95" customHeight="1">
      <c r="A44" s="5687"/>
      <c r="B44" s="2246" t="s">
        <v>2388</v>
      </c>
      <c r="C44" s="5689" t="s">
        <v>2424</v>
      </c>
      <c r="D44" s="5689"/>
      <c r="E44" s="5689"/>
      <c r="F44" s="5689"/>
      <c r="G44" s="5689"/>
      <c r="H44" s="5689"/>
      <c r="I44" s="5689"/>
      <c r="J44" s="5689"/>
      <c r="K44" s="5689"/>
      <c r="L44" s="5689"/>
      <c r="M44" s="5690"/>
    </row>
    <row r="45" spans="1:13" ht="15.75" customHeight="1">
      <c r="A45" s="5687"/>
      <c r="B45" s="2246" t="s">
        <v>2390</v>
      </c>
      <c r="C45" s="5682" t="s">
        <v>2425</v>
      </c>
      <c r="D45" s="5682"/>
      <c r="E45" s="5682"/>
      <c r="F45" s="5682"/>
      <c r="G45" s="5682"/>
      <c r="H45" s="5682"/>
      <c r="I45" s="5682"/>
      <c r="J45" s="5682"/>
      <c r="K45" s="5682"/>
      <c r="L45" s="5682"/>
      <c r="M45" s="5683"/>
    </row>
    <row r="46" spans="1:13" ht="15.75">
      <c r="A46" s="5687"/>
      <c r="B46" s="3809" t="s">
        <v>2392</v>
      </c>
      <c r="C46" s="3371">
        <v>15</v>
      </c>
      <c r="D46" s="3371" t="s">
        <v>359</v>
      </c>
      <c r="E46" s="3371" t="s">
        <v>359</v>
      </c>
      <c r="F46" s="3371" t="s">
        <v>359</v>
      </c>
      <c r="G46" s="3371" t="s">
        <v>359</v>
      </c>
      <c r="H46" s="3371" t="s">
        <v>359</v>
      </c>
      <c r="I46" s="3371" t="s">
        <v>359</v>
      </c>
      <c r="J46" s="3371" t="s">
        <v>359</v>
      </c>
      <c r="K46" s="3371" t="s">
        <v>359</v>
      </c>
      <c r="L46" s="3371" t="s">
        <v>359</v>
      </c>
      <c r="M46" s="3372" t="s">
        <v>359</v>
      </c>
    </row>
    <row r="47" spans="1:13" ht="15.75">
      <c r="A47" s="5688"/>
      <c r="B47" s="2246" t="s">
        <v>2393</v>
      </c>
      <c r="C47" s="1425" t="s">
        <v>437</v>
      </c>
      <c r="D47" s="1415" t="s">
        <v>359</v>
      </c>
      <c r="E47" s="1415" t="s">
        <v>359</v>
      </c>
      <c r="F47" s="1415" t="s">
        <v>359</v>
      </c>
      <c r="G47" s="1415" t="s">
        <v>359</v>
      </c>
      <c r="H47" s="1415" t="s">
        <v>359</v>
      </c>
      <c r="I47" s="1415" t="s">
        <v>359</v>
      </c>
      <c r="J47" s="1415" t="s">
        <v>359</v>
      </c>
      <c r="K47" s="1415" t="s">
        <v>359</v>
      </c>
      <c r="L47" s="1415" t="s">
        <v>359</v>
      </c>
      <c r="M47" s="1656" t="s">
        <v>359</v>
      </c>
    </row>
    <row r="48" spans="1:13" ht="15.75" customHeight="1">
      <c r="A48" s="5570" t="s">
        <v>2394</v>
      </c>
      <c r="B48" s="2246" t="s">
        <v>2395</v>
      </c>
      <c r="C48" s="5680" t="s">
        <v>1376</v>
      </c>
      <c r="D48" s="5680"/>
      <c r="E48" s="5680"/>
      <c r="F48" s="5680"/>
      <c r="G48" s="5680"/>
      <c r="H48" s="5680"/>
      <c r="I48" s="5680"/>
      <c r="J48" s="5680"/>
      <c r="K48" s="5680"/>
      <c r="L48" s="5680"/>
      <c r="M48" s="5681"/>
    </row>
    <row r="49" spans="1:13" ht="16.5" customHeight="1">
      <c r="A49" s="5570"/>
      <c r="B49" s="2246" t="s">
        <v>2396</v>
      </c>
      <c r="C49" s="5680" t="s">
        <v>2413</v>
      </c>
      <c r="D49" s="5680"/>
      <c r="E49" s="5680"/>
      <c r="F49" s="5680"/>
      <c r="G49" s="5680"/>
      <c r="H49" s="5680"/>
      <c r="I49" s="5680"/>
      <c r="J49" s="5680"/>
      <c r="K49" s="5680"/>
      <c r="L49" s="5680"/>
      <c r="M49" s="5681"/>
    </row>
    <row r="50" spans="1:13" ht="16.5" customHeight="1">
      <c r="A50" s="5570"/>
      <c r="B50" s="2246" t="s">
        <v>2398</v>
      </c>
      <c r="C50" s="5682" t="s">
        <v>289</v>
      </c>
      <c r="D50" s="5682"/>
      <c r="E50" s="5682"/>
      <c r="F50" s="5682"/>
      <c r="G50" s="5682"/>
      <c r="H50" s="5682"/>
      <c r="I50" s="5682"/>
      <c r="J50" s="5682"/>
      <c r="K50" s="5682"/>
      <c r="L50" s="5682"/>
      <c r="M50" s="5683"/>
    </row>
    <row r="51" spans="1:13" ht="16.5" customHeight="1">
      <c r="A51" s="5570"/>
      <c r="B51" s="2246" t="s">
        <v>2399</v>
      </c>
      <c r="C51" s="5680" t="s">
        <v>656</v>
      </c>
      <c r="D51" s="5680"/>
      <c r="E51" s="5680"/>
      <c r="F51" s="5680"/>
      <c r="G51" s="5680"/>
      <c r="H51" s="5680"/>
      <c r="I51" s="5680"/>
      <c r="J51" s="5680"/>
      <c r="K51" s="5680"/>
      <c r="L51" s="5680"/>
      <c r="M51" s="5681"/>
    </row>
    <row r="52" spans="1:13" ht="16.5" customHeight="1">
      <c r="A52" s="5570"/>
      <c r="B52" s="2246" t="s">
        <v>2400</v>
      </c>
      <c r="C52" s="5684" t="s">
        <v>1377</v>
      </c>
      <c r="D52" s="5684"/>
      <c r="E52" s="5684"/>
      <c r="F52" s="5684"/>
      <c r="G52" s="5684"/>
      <c r="H52" s="5684"/>
      <c r="I52" s="5684"/>
      <c r="J52" s="5684"/>
      <c r="K52" s="5684"/>
      <c r="L52" s="5684"/>
      <c r="M52" s="5685"/>
    </row>
    <row r="53" spans="1:13" ht="15.95" customHeight="1">
      <c r="A53" s="5617"/>
      <c r="B53" s="2246" t="s">
        <v>2401</v>
      </c>
      <c r="C53" s="5686">
        <v>3779595</v>
      </c>
      <c r="D53" s="5680"/>
      <c r="E53" s="5680"/>
      <c r="F53" s="5680"/>
      <c r="G53" s="5680"/>
      <c r="H53" s="5680"/>
      <c r="I53" s="5680"/>
      <c r="J53" s="5680"/>
      <c r="K53" s="5680"/>
      <c r="L53" s="5680"/>
      <c r="M53" s="5681"/>
    </row>
    <row r="54" spans="1:13" ht="15.75" customHeight="1">
      <c r="A54" s="5569" t="s">
        <v>2402</v>
      </c>
      <c r="B54" s="2249" t="s">
        <v>2403</v>
      </c>
      <c r="C54" s="5680" t="s">
        <v>1132</v>
      </c>
      <c r="D54" s="5680"/>
      <c r="E54" s="5680"/>
      <c r="F54" s="5680"/>
      <c r="G54" s="5680"/>
      <c r="H54" s="5680"/>
      <c r="I54" s="5680"/>
      <c r="J54" s="5680"/>
      <c r="K54" s="5680"/>
      <c r="L54" s="5680"/>
      <c r="M54" s="5681"/>
    </row>
    <row r="55" spans="1:13" ht="15.75" customHeight="1">
      <c r="A55" s="5570"/>
      <c r="B55" s="2249" t="s">
        <v>2404</v>
      </c>
      <c r="C55" s="5680" t="s">
        <v>2405</v>
      </c>
      <c r="D55" s="5680"/>
      <c r="E55" s="5680"/>
      <c r="F55" s="5680"/>
      <c r="G55" s="5680"/>
      <c r="H55" s="5680"/>
      <c r="I55" s="5680"/>
      <c r="J55" s="5680"/>
      <c r="K55" s="5680"/>
      <c r="L55" s="5680"/>
      <c r="M55" s="5681"/>
    </row>
    <row r="56" spans="1:13" ht="16.5" customHeight="1">
      <c r="A56" s="5570"/>
      <c r="B56" s="2249" t="s">
        <v>244</v>
      </c>
      <c r="C56" s="5682" t="s">
        <v>289</v>
      </c>
      <c r="D56" s="5682"/>
      <c r="E56" s="5682"/>
      <c r="F56" s="5682"/>
      <c r="G56" s="5682"/>
      <c r="H56" s="5682"/>
      <c r="I56" s="5682"/>
      <c r="J56" s="5682"/>
      <c r="K56" s="5682"/>
      <c r="L56" s="5682"/>
      <c r="M56" s="5683"/>
    </row>
    <row r="57" spans="1:13" ht="33.75" customHeight="1">
      <c r="A57" s="1706" t="s">
        <v>2406</v>
      </c>
      <c r="B57" s="2250" t="s">
        <v>359</v>
      </c>
      <c r="C57" s="5631" t="s">
        <v>2407</v>
      </c>
      <c r="D57" s="5632"/>
      <c r="E57" s="5632"/>
      <c r="F57" s="5632"/>
      <c r="G57" s="5632"/>
      <c r="H57" s="5632"/>
      <c r="I57" s="5632"/>
      <c r="J57" s="5632"/>
      <c r="K57" s="5632"/>
      <c r="L57" s="5632"/>
      <c r="M57" s="5633"/>
    </row>
  </sheetData>
  <mergeCells count="44">
    <mergeCell ref="B1:M1"/>
    <mergeCell ref="A2:A11"/>
    <mergeCell ref="C2:M2"/>
    <mergeCell ref="C3:M3"/>
    <mergeCell ref="F4:G4"/>
    <mergeCell ref="C5:M5"/>
    <mergeCell ref="I7:M7"/>
    <mergeCell ref="B8:B10"/>
    <mergeCell ref="C9:D9"/>
    <mergeCell ref="F9:G9"/>
    <mergeCell ref="I9:J9"/>
    <mergeCell ref="C10:D10"/>
    <mergeCell ref="F10:G10"/>
    <mergeCell ref="I10:J10"/>
    <mergeCell ref="D6:M6"/>
    <mergeCell ref="I4:M4"/>
    <mergeCell ref="C53:M53"/>
    <mergeCell ref="A12:A47"/>
    <mergeCell ref="C12:M12"/>
    <mergeCell ref="J25:L25"/>
    <mergeCell ref="L41:M42"/>
    <mergeCell ref="C44:M44"/>
    <mergeCell ref="C57:M57"/>
    <mergeCell ref="B27:B29"/>
    <mergeCell ref="A54:A56"/>
    <mergeCell ref="C54:M54"/>
    <mergeCell ref="C55:M55"/>
    <mergeCell ref="C56:M56"/>
    <mergeCell ref="B40:B43"/>
    <mergeCell ref="F41:F42"/>
    <mergeCell ref="G41:J42"/>
    <mergeCell ref="A48:A53"/>
    <mergeCell ref="C48:M48"/>
    <mergeCell ref="C49:M49"/>
    <mergeCell ref="C50:M50"/>
    <mergeCell ref="C51:M51"/>
    <mergeCell ref="C52:M52"/>
    <mergeCell ref="C45:M45"/>
    <mergeCell ref="C11:M11"/>
    <mergeCell ref="H39:I39"/>
    <mergeCell ref="B13:B19"/>
    <mergeCell ref="B20:B23"/>
    <mergeCell ref="B24:B26"/>
    <mergeCell ref="B30:B39"/>
  </mergeCells>
  <dataValidations count="1">
    <dataValidation allowBlank="1" showInputMessage="1" showErrorMessage="1" prompt="Identifique la meta ODS a que le apunta el indicador de producto. Seleccione de la lista desplegable." sqref="E14">
      <formula1>0</formula1>
      <formula2>0</formula2>
    </dataValidation>
  </dataValidations>
  <hyperlinks>
    <hyperlink ref="C52" r:id="rId1"/>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M61"/>
  <sheetViews>
    <sheetView topLeftCell="A27" zoomScaleNormal="100" workbookViewId="0">
      <selection activeCell="C48" sqref="C48:M48"/>
    </sheetView>
  </sheetViews>
  <sheetFormatPr baseColWidth="10" defaultColWidth="9.140625" defaultRowHeight="15.75"/>
  <cols>
    <col min="1" max="1" width="29" style="1916" customWidth="1"/>
    <col min="2" max="2" width="29.7109375" style="1916" customWidth="1"/>
    <col min="3" max="5" width="11.42578125" style="1916" customWidth="1"/>
    <col min="6" max="6" width="12.7109375" style="1916" customWidth="1"/>
    <col min="7" max="13" width="11.42578125" style="1916" customWidth="1"/>
    <col min="14" max="16384" width="9.140625" style="1916"/>
  </cols>
  <sheetData>
    <row r="1" spans="1:13" ht="20.25" customHeight="1">
      <c r="A1" s="2616" t="s">
        <v>359</v>
      </c>
      <c r="B1" s="8334" t="s">
        <v>3148</v>
      </c>
      <c r="C1" s="8335"/>
      <c r="D1" s="8335"/>
      <c r="E1" s="8335"/>
      <c r="F1" s="8335"/>
      <c r="G1" s="8335"/>
      <c r="H1" s="8335"/>
      <c r="I1" s="8335"/>
      <c r="J1" s="8335"/>
      <c r="K1" s="8335"/>
      <c r="L1" s="8335"/>
      <c r="M1" s="8336"/>
    </row>
    <row r="2" spans="1:13" ht="54" customHeight="1">
      <c r="A2" s="8326" t="s">
        <v>2329</v>
      </c>
      <c r="B2" s="2580" t="s">
        <v>2330</v>
      </c>
      <c r="C2" s="7748" t="s">
        <v>2096</v>
      </c>
      <c r="D2" s="7749"/>
      <c r="E2" s="7749"/>
      <c r="F2" s="7749"/>
      <c r="G2" s="7749"/>
      <c r="H2" s="7749"/>
      <c r="I2" s="7749"/>
      <c r="J2" s="7749"/>
      <c r="K2" s="7749"/>
      <c r="L2" s="7749"/>
      <c r="M2" s="7750"/>
    </row>
    <row r="3" spans="1:13" ht="175.5" customHeight="1">
      <c r="A3" s="8327"/>
      <c r="B3" s="2581" t="s">
        <v>2643</v>
      </c>
      <c r="C3" s="5970" t="s">
        <v>3149</v>
      </c>
      <c r="D3" s="5837"/>
      <c r="E3" s="5837"/>
      <c r="F3" s="5837"/>
      <c r="G3" s="5837"/>
      <c r="H3" s="5837"/>
      <c r="I3" s="5837"/>
      <c r="J3" s="5837"/>
      <c r="K3" s="5837"/>
      <c r="L3" s="5837"/>
      <c r="M3" s="5838"/>
    </row>
    <row r="4" spans="1:13" ht="42" customHeight="1">
      <c r="A4" s="8327"/>
      <c r="B4" s="2582" t="s">
        <v>240</v>
      </c>
      <c r="C4" s="1924" t="s">
        <v>95</v>
      </c>
      <c r="D4" s="1888" t="s">
        <v>359</v>
      </c>
      <c r="E4" s="1889" t="s">
        <v>359</v>
      </c>
      <c r="F4" s="8135" t="s">
        <v>241</v>
      </c>
      <c r="G4" s="8136"/>
      <c r="H4" s="1890" t="s">
        <v>437</v>
      </c>
      <c r="I4" s="1887" t="s">
        <v>359</v>
      </c>
      <c r="J4" s="1887" t="s">
        <v>359</v>
      </c>
      <c r="K4" s="1887" t="s">
        <v>359</v>
      </c>
      <c r="L4" s="1887" t="s">
        <v>359</v>
      </c>
      <c r="M4" s="1896" t="s">
        <v>359</v>
      </c>
    </row>
    <row r="5" spans="1:13" ht="42.75" customHeight="1">
      <c r="A5" s="8327"/>
      <c r="B5" s="2582" t="s">
        <v>2333</v>
      </c>
      <c r="C5" s="5970"/>
      <c r="D5" s="5837"/>
      <c r="E5" s="5837"/>
      <c r="F5" s="5837"/>
      <c r="G5" s="5837"/>
      <c r="H5" s="5837"/>
      <c r="I5" s="5837"/>
      <c r="J5" s="5837"/>
      <c r="K5" s="5837"/>
      <c r="L5" s="5837"/>
      <c r="M5" s="5838"/>
    </row>
    <row r="6" spans="1:13" ht="15" customHeight="1">
      <c r="A6" s="8327"/>
      <c r="B6" s="2582" t="s">
        <v>2334</v>
      </c>
      <c r="C6" s="5970"/>
      <c r="D6" s="5837"/>
      <c r="E6" s="5837"/>
      <c r="F6" s="5837"/>
      <c r="G6" s="5837"/>
      <c r="H6" s="5837"/>
      <c r="I6" s="5837"/>
      <c r="J6" s="5837"/>
      <c r="K6" s="5837"/>
      <c r="L6" s="5837"/>
      <c r="M6" s="5838"/>
    </row>
    <row r="7" spans="1:13" ht="15" customHeight="1">
      <c r="A7" s="8327"/>
      <c r="B7" s="2582" t="s">
        <v>2335</v>
      </c>
      <c r="C7" s="8270" t="s">
        <v>13</v>
      </c>
      <c r="D7" s="8271"/>
      <c r="E7" s="1894" t="s">
        <v>359</v>
      </c>
      <c r="F7" s="1894" t="s">
        <v>359</v>
      </c>
      <c r="G7" s="1895" t="s">
        <v>359</v>
      </c>
      <c r="H7" s="2621" t="s">
        <v>244</v>
      </c>
      <c r="I7" s="8271" t="s">
        <v>21</v>
      </c>
      <c r="J7" s="8271"/>
      <c r="K7" s="8271"/>
      <c r="L7" s="8271"/>
      <c r="M7" s="8281"/>
    </row>
    <row r="8" spans="1:13" ht="15.75" customHeight="1">
      <c r="A8" s="8327"/>
      <c r="B8" s="7257" t="s">
        <v>2336</v>
      </c>
      <c r="C8" s="1925" t="s">
        <v>359</v>
      </c>
      <c r="D8" s="1894" t="s">
        <v>359</v>
      </c>
      <c r="E8" s="1893" t="s">
        <v>359</v>
      </c>
      <c r="F8" s="1893" t="s">
        <v>359</v>
      </c>
      <c r="G8" s="1893" t="s">
        <v>359</v>
      </c>
      <c r="H8" s="1893" t="s">
        <v>359</v>
      </c>
      <c r="I8" s="1894" t="s">
        <v>359</v>
      </c>
      <c r="J8" s="1894" t="s">
        <v>359</v>
      </c>
      <c r="K8" s="1894" t="s">
        <v>359</v>
      </c>
      <c r="L8" s="1894" t="s">
        <v>359</v>
      </c>
      <c r="M8" s="1897" t="s">
        <v>359</v>
      </c>
    </row>
    <row r="9" spans="1:13" ht="15" customHeight="1">
      <c r="A9" s="8327"/>
      <c r="B9" s="7257"/>
      <c r="C9" s="8331" t="s">
        <v>780</v>
      </c>
      <c r="D9" s="8332"/>
      <c r="E9" s="1894" t="s">
        <v>359</v>
      </c>
      <c r="F9" s="7261" t="s">
        <v>359</v>
      </c>
      <c r="G9" s="7261"/>
      <c r="H9" s="1894" t="s">
        <v>359</v>
      </c>
      <c r="I9" s="7261" t="s">
        <v>359</v>
      </c>
      <c r="J9" s="7261"/>
      <c r="K9" s="1894" t="s">
        <v>359</v>
      </c>
      <c r="L9" s="1894" t="s">
        <v>359</v>
      </c>
      <c r="M9" s="1897" t="s">
        <v>359</v>
      </c>
    </row>
    <row r="10" spans="1:13" ht="15" customHeight="1">
      <c r="A10" s="8327"/>
      <c r="B10" s="7258"/>
      <c r="C10" s="8333" t="s">
        <v>2337</v>
      </c>
      <c r="D10" s="7261"/>
      <c r="E10" s="1901" t="s">
        <v>359</v>
      </c>
      <c r="F10" s="7261" t="s">
        <v>2337</v>
      </c>
      <c r="G10" s="7261"/>
      <c r="H10" s="1901" t="s">
        <v>359</v>
      </c>
      <c r="I10" s="7261" t="s">
        <v>2337</v>
      </c>
      <c r="J10" s="7261"/>
      <c r="K10" s="1901" t="s">
        <v>359</v>
      </c>
      <c r="L10" s="1901" t="s">
        <v>359</v>
      </c>
      <c r="M10" s="1902" t="s">
        <v>359</v>
      </c>
    </row>
    <row r="11" spans="1:13" ht="48" customHeight="1">
      <c r="A11" s="8327"/>
      <c r="B11" s="2582" t="s">
        <v>2338</v>
      </c>
      <c r="C11" s="8328" t="s">
        <v>3150</v>
      </c>
      <c r="D11" s="7252"/>
      <c r="E11" s="7252"/>
      <c r="F11" s="7252"/>
      <c r="G11" s="7252"/>
      <c r="H11" s="7252"/>
      <c r="I11" s="7252"/>
      <c r="J11" s="7252"/>
      <c r="K11" s="7252"/>
      <c r="L11" s="7252"/>
      <c r="M11" s="8329"/>
    </row>
    <row r="12" spans="1:13" ht="100.5" customHeight="1">
      <c r="A12" s="8327"/>
      <c r="B12" s="2582" t="s">
        <v>2689</v>
      </c>
      <c r="C12" s="5970" t="s">
        <v>3151</v>
      </c>
      <c r="D12" s="5837"/>
      <c r="E12" s="5837"/>
      <c r="F12" s="5837"/>
      <c r="G12" s="5837"/>
      <c r="H12" s="5837"/>
      <c r="I12" s="5837"/>
      <c r="J12" s="5837"/>
      <c r="K12" s="5837"/>
      <c r="L12" s="5837"/>
      <c r="M12" s="5838"/>
    </row>
    <row r="13" spans="1:13" ht="58.5" customHeight="1">
      <c r="A13" s="8327"/>
      <c r="B13" s="2582" t="s">
        <v>2649</v>
      </c>
      <c r="C13" s="8090" t="s">
        <v>3120</v>
      </c>
      <c r="D13" s="7950"/>
      <c r="E13" s="7950"/>
      <c r="F13" s="7950"/>
      <c r="G13" s="7950"/>
      <c r="H13" s="7950"/>
      <c r="I13" s="7950"/>
      <c r="J13" s="7950"/>
      <c r="K13" s="7950"/>
      <c r="L13" s="7950"/>
      <c r="M13" s="8091"/>
    </row>
    <row r="14" spans="1:13" ht="63.75" customHeight="1">
      <c r="A14" s="8327"/>
      <c r="B14" s="3248" t="s">
        <v>2651</v>
      </c>
      <c r="C14" s="5970" t="s">
        <v>3152</v>
      </c>
      <c r="D14" s="5837"/>
      <c r="E14" s="1920" t="s">
        <v>108</v>
      </c>
      <c r="F14" s="8177" t="s">
        <v>3153</v>
      </c>
      <c r="G14" s="5837"/>
      <c r="H14" s="5837"/>
      <c r="I14" s="5837"/>
      <c r="J14" s="5837"/>
      <c r="K14" s="5837"/>
      <c r="L14" s="5837"/>
      <c r="M14" s="5838"/>
    </row>
    <row r="15" spans="1:13" ht="15" customHeight="1">
      <c r="A15" s="8337" t="s">
        <v>2340</v>
      </c>
      <c r="B15" s="2636" t="s">
        <v>230</v>
      </c>
      <c r="C15" s="5970" t="s">
        <v>1</v>
      </c>
      <c r="D15" s="5837"/>
      <c r="E15" s="7267"/>
      <c r="F15" s="5837"/>
      <c r="G15" s="5837"/>
      <c r="H15" s="5837"/>
      <c r="I15" s="5837"/>
      <c r="J15" s="5837"/>
      <c r="K15" s="5837"/>
      <c r="L15" s="5837"/>
      <c r="M15" s="5838"/>
    </row>
    <row r="16" spans="1:13" ht="31.5" customHeight="1">
      <c r="A16" s="8338"/>
      <c r="B16" s="2587" t="s">
        <v>2652</v>
      </c>
      <c r="C16" s="5970" t="s">
        <v>2097</v>
      </c>
      <c r="D16" s="5837"/>
      <c r="E16" s="5837"/>
      <c r="F16" s="5837"/>
      <c r="G16" s="5837"/>
      <c r="H16" s="5837"/>
      <c r="I16" s="5837"/>
      <c r="J16" s="5837"/>
      <c r="K16" s="5837"/>
      <c r="L16" s="5837"/>
      <c r="M16" s="5838"/>
    </row>
    <row r="17" spans="1:13" ht="15.75" customHeight="1">
      <c r="A17" s="8338"/>
      <c r="B17" s="7274" t="s">
        <v>2341</v>
      </c>
      <c r="C17" s="1925" t="s">
        <v>359</v>
      </c>
      <c r="D17" s="1891" t="s">
        <v>359</v>
      </c>
      <c r="E17" s="1891" t="s">
        <v>359</v>
      </c>
      <c r="F17" s="1891" t="s">
        <v>359</v>
      </c>
      <c r="G17" s="1891" t="s">
        <v>359</v>
      </c>
      <c r="H17" s="1891" t="s">
        <v>359</v>
      </c>
      <c r="I17" s="1891" t="s">
        <v>359</v>
      </c>
      <c r="J17" s="1891" t="s">
        <v>359</v>
      </c>
      <c r="K17" s="1891" t="s">
        <v>359</v>
      </c>
      <c r="L17" s="1891" t="s">
        <v>359</v>
      </c>
      <c r="M17" s="1892" t="s">
        <v>359</v>
      </c>
    </row>
    <row r="18" spans="1:13" ht="15" customHeight="1">
      <c r="A18" s="8338"/>
      <c r="B18" s="7274"/>
      <c r="C18" s="1925" t="s">
        <v>359</v>
      </c>
      <c r="D18" s="1887" t="s">
        <v>359</v>
      </c>
      <c r="E18" s="1891" t="s">
        <v>359</v>
      </c>
      <c r="F18" s="1887" t="s">
        <v>359</v>
      </c>
      <c r="G18" s="1891" t="s">
        <v>359</v>
      </c>
      <c r="H18" s="1887" t="s">
        <v>359</v>
      </c>
      <c r="I18" s="1891" t="s">
        <v>359</v>
      </c>
      <c r="J18" s="1887" t="s">
        <v>359</v>
      </c>
      <c r="K18" s="1891" t="s">
        <v>359</v>
      </c>
      <c r="L18" s="1891" t="s">
        <v>359</v>
      </c>
      <c r="M18" s="1892" t="s">
        <v>359</v>
      </c>
    </row>
    <row r="19" spans="1:13" ht="15" customHeight="1">
      <c r="A19" s="8338"/>
      <c r="B19" s="7274"/>
      <c r="C19" s="1927" t="s">
        <v>2342</v>
      </c>
      <c r="D19" s="1900" t="s">
        <v>359</v>
      </c>
      <c r="E19" s="1891" t="s">
        <v>2343</v>
      </c>
      <c r="F19" s="1900" t="s">
        <v>359</v>
      </c>
      <c r="G19" s="1891" t="s">
        <v>2344</v>
      </c>
      <c r="H19" s="1900" t="s">
        <v>359</v>
      </c>
      <c r="I19" s="1891" t="s">
        <v>2345</v>
      </c>
      <c r="J19" s="1900" t="s">
        <v>359</v>
      </c>
      <c r="K19" s="1891" t="s">
        <v>359</v>
      </c>
      <c r="L19" s="1891" t="s">
        <v>359</v>
      </c>
      <c r="M19" s="1892" t="s">
        <v>359</v>
      </c>
    </row>
    <row r="20" spans="1:13" ht="15.75" customHeight="1">
      <c r="A20" s="8338"/>
      <c r="B20" s="7274"/>
      <c r="C20" s="1927" t="s">
        <v>2346</v>
      </c>
      <c r="D20" s="1900" t="s">
        <v>359</v>
      </c>
      <c r="E20" s="1891" t="s">
        <v>2347</v>
      </c>
      <c r="F20" s="1900" t="s">
        <v>359</v>
      </c>
      <c r="G20" s="1891" t="s">
        <v>2348</v>
      </c>
      <c r="H20" s="1900" t="s">
        <v>359</v>
      </c>
      <c r="I20" s="1891" t="s">
        <v>359</v>
      </c>
      <c r="J20" s="1891" t="s">
        <v>359</v>
      </c>
      <c r="K20" s="1891" t="s">
        <v>359</v>
      </c>
      <c r="L20" s="1891" t="s">
        <v>359</v>
      </c>
      <c r="M20" s="1892" t="s">
        <v>359</v>
      </c>
    </row>
    <row r="21" spans="1:13">
      <c r="A21" s="8338"/>
      <c r="B21" s="7274"/>
      <c r="C21" s="1927" t="s">
        <v>2349</v>
      </c>
      <c r="D21" s="1900" t="s">
        <v>359</v>
      </c>
      <c r="E21" s="1891" t="s">
        <v>2350</v>
      </c>
      <c r="F21" s="1900" t="s">
        <v>359</v>
      </c>
      <c r="G21" s="1891" t="s">
        <v>359</v>
      </c>
      <c r="H21" s="1891" t="s">
        <v>359</v>
      </c>
      <c r="I21" s="1891" t="s">
        <v>359</v>
      </c>
      <c r="J21" s="1891" t="s">
        <v>359</v>
      </c>
      <c r="K21" s="1891" t="s">
        <v>359</v>
      </c>
      <c r="L21" s="1891" t="s">
        <v>359</v>
      </c>
      <c r="M21" s="1892" t="s">
        <v>359</v>
      </c>
    </row>
    <row r="22" spans="1:13">
      <c r="A22" s="8338"/>
      <c r="B22" s="7274"/>
      <c r="C22" s="1927" t="s">
        <v>105</v>
      </c>
      <c r="D22" s="1900" t="s">
        <v>2351</v>
      </c>
      <c r="E22" s="1891" t="s">
        <v>2352</v>
      </c>
      <c r="F22" s="1901" t="s">
        <v>2353</v>
      </c>
      <c r="G22" s="1901" t="s">
        <v>359</v>
      </c>
      <c r="H22" s="1901" t="s">
        <v>359</v>
      </c>
      <c r="I22" s="1901" t="s">
        <v>359</v>
      </c>
      <c r="J22" s="1901" t="s">
        <v>359</v>
      </c>
      <c r="K22" s="1901" t="s">
        <v>359</v>
      </c>
      <c r="L22" s="1901" t="s">
        <v>359</v>
      </c>
      <c r="M22" s="1902" t="s">
        <v>359</v>
      </c>
    </row>
    <row r="23" spans="1:13">
      <c r="A23" s="8338"/>
      <c r="B23" s="7275"/>
      <c r="C23" s="1924" t="s">
        <v>359</v>
      </c>
      <c r="D23" s="1887" t="s">
        <v>359</v>
      </c>
      <c r="E23" s="1887" t="s">
        <v>359</v>
      </c>
      <c r="F23" s="1887" t="s">
        <v>359</v>
      </c>
      <c r="G23" s="1887" t="s">
        <v>359</v>
      </c>
      <c r="H23" s="1887" t="s">
        <v>359</v>
      </c>
      <c r="I23" s="1887" t="s">
        <v>359</v>
      </c>
      <c r="J23" s="1887" t="s">
        <v>359</v>
      </c>
      <c r="K23" s="1887" t="s">
        <v>359</v>
      </c>
      <c r="L23" s="1887" t="s">
        <v>359</v>
      </c>
      <c r="M23" s="1896" t="s">
        <v>359</v>
      </c>
    </row>
    <row r="24" spans="1:13">
      <c r="A24" s="8338"/>
      <c r="B24" s="7274" t="s">
        <v>2354</v>
      </c>
      <c r="C24" s="1927" t="s">
        <v>359</v>
      </c>
      <c r="D24" s="1891" t="s">
        <v>359</v>
      </c>
      <c r="E24" s="1891" t="s">
        <v>359</v>
      </c>
      <c r="F24" s="1891" t="s">
        <v>359</v>
      </c>
      <c r="G24" s="1891" t="s">
        <v>359</v>
      </c>
      <c r="H24" s="1891" t="s">
        <v>359</v>
      </c>
      <c r="I24" s="1891" t="s">
        <v>359</v>
      </c>
      <c r="J24" s="1891" t="s">
        <v>359</v>
      </c>
      <c r="K24" s="1891" t="s">
        <v>359</v>
      </c>
      <c r="L24" s="1894" t="s">
        <v>359</v>
      </c>
      <c r="M24" s="1897" t="s">
        <v>359</v>
      </c>
    </row>
    <row r="25" spans="1:13" ht="15" customHeight="1">
      <c r="A25" s="8338"/>
      <c r="B25" s="7274"/>
      <c r="C25" s="1927" t="s">
        <v>2355</v>
      </c>
      <c r="D25" s="1903" t="s">
        <v>359</v>
      </c>
      <c r="E25" s="1891" t="s">
        <v>359</v>
      </c>
      <c r="F25" s="1891" t="s">
        <v>2356</v>
      </c>
      <c r="G25" s="1903" t="s">
        <v>359</v>
      </c>
      <c r="H25" s="1891" t="s">
        <v>359</v>
      </c>
      <c r="I25" s="1891" t="s">
        <v>2357</v>
      </c>
      <c r="J25" s="1903" t="s">
        <v>2351</v>
      </c>
      <c r="K25" s="1891" t="s">
        <v>359</v>
      </c>
      <c r="L25" s="1894" t="s">
        <v>359</v>
      </c>
      <c r="M25" s="1897" t="s">
        <v>359</v>
      </c>
    </row>
    <row r="26" spans="1:13">
      <c r="A26" s="8338"/>
      <c r="B26" s="7274"/>
      <c r="C26" s="1927" t="s">
        <v>2358</v>
      </c>
      <c r="D26" s="1904" t="s">
        <v>359</v>
      </c>
      <c r="E26" s="1894" t="s">
        <v>359</v>
      </c>
      <c r="F26" s="1891" t="s">
        <v>2359</v>
      </c>
      <c r="G26" s="1900" t="s">
        <v>359</v>
      </c>
      <c r="H26" s="1894" t="s">
        <v>359</v>
      </c>
      <c r="I26" s="1894" t="s">
        <v>359</v>
      </c>
      <c r="J26" s="1894" t="s">
        <v>359</v>
      </c>
      <c r="K26" s="1894" t="s">
        <v>359</v>
      </c>
      <c r="L26" s="1894" t="s">
        <v>359</v>
      </c>
      <c r="M26" s="1897" t="s">
        <v>359</v>
      </c>
    </row>
    <row r="27" spans="1:13" ht="15.75" customHeight="1">
      <c r="A27" s="8338"/>
      <c r="B27" s="7275"/>
      <c r="C27" s="1924" t="s">
        <v>359</v>
      </c>
      <c r="D27" s="1887" t="s">
        <v>359</v>
      </c>
      <c r="E27" s="1887" t="s">
        <v>359</v>
      </c>
      <c r="F27" s="1887" t="s">
        <v>359</v>
      </c>
      <c r="G27" s="1887" t="s">
        <v>359</v>
      </c>
      <c r="H27" s="1887" t="s">
        <v>359</v>
      </c>
      <c r="I27" s="1887" t="s">
        <v>359</v>
      </c>
      <c r="J27" s="1887" t="s">
        <v>359</v>
      </c>
      <c r="K27" s="1887" t="s">
        <v>359</v>
      </c>
      <c r="L27" s="1901" t="s">
        <v>359</v>
      </c>
      <c r="M27" s="1902" t="s">
        <v>359</v>
      </c>
    </row>
    <row r="28" spans="1:13">
      <c r="A28" s="8338"/>
      <c r="B28" s="8164" t="s">
        <v>2360</v>
      </c>
      <c r="C28" s="1927" t="s">
        <v>359</v>
      </c>
      <c r="D28" s="1891" t="s">
        <v>359</v>
      </c>
      <c r="E28" s="1891" t="s">
        <v>359</v>
      </c>
      <c r="F28" s="1891" t="s">
        <v>359</v>
      </c>
      <c r="G28" s="1891" t="s">
        <v>359</v>
      </c>
      <c r="H28" s="1891" t="s">
        <v>359</v>
      </c>
      <c r="I28" s="1891" t="s">
        <v>359</v>
      </c>
      <c r="J28" s="1891" t="s">
        <v>359</v>
      </c>
      <c r="K28" s="1891" t="s">
        <v>359</v>
      </c>
      <c r="L28" s="1891" t="s">
        <v>359</v>
      </c>
      <c r="M28" s="1892" t="s">
        <v>359</v>
      </c>
    </row>
    <row r="29" spans="1:13">
      <c r="A29" s="8338"/>
      <c r="B29" s="8165"/>
      <c r="C29" s="1928" t="s">
        <v>2361</v>
      </c>
      <c r="D29" s="1905" t="s">
        <v>437</v>
      </c>
      <c r="E29" s="1891" t="s">
        <v>359</v>
      </c>
      <c r="F29" s="1894" t="s">
        <v>2362</v>
      </c>
      <c r="G29" s="1903" t="s">
        <v>437</v>
      </c>
      <c r="H29" s="1891" t="s">
        <v>359</v>
      </c>
      <c r="I29" s="1894" t="s">
        <v>2363</v>
      </c>
      <c r="J29" s="1906"/>
      <c r="K29" s="1883" t="s">
        <v>359</v>
      </c>
      <c r="L29" s="1911" t="s">
        <v>359</v>
      </c>
      <c r="M29" s="1892" t="s">
        <v>359</v>
      </c>
    </row>
    <row r="30" spans="1:13">
      <c r="A30" s="8338"/>
      <c r="B30" s="8166"/>
      <c r="C30" s="1924" t="s">
        <v>359</v>
      </c>
      <c r="D30" s="1887" t="s">
        <v>359</v>
      </c>
      <c r="E30" s="1887" t="s">
        <v>359</v>
      </c>
      <c r="F30" s="1887" t="s">
        <v>359</v>
      </c>
      <c r="G30" s="1887" t="s">
        <v>359</v>
      </c>
      <c r="H30" s="1887" t="s">
        <v>359</v>
      </c>
      <c r="I30" s="1887" t="s">
        <v>359</v>
      </c>
      <c r="J30" s="1887" t="s">
        <v>359</v>
      </c>
      <c r="K30" s="1887" t="s">
        <v>359</v>
      </c>
      <c r="L30" s="1887" t="s">
        <v>359</v>
      </c>
      <c r="M30" s="1896" t="s">
        <v>359</v>
      </c>
    </row>
    <row r="31" spans="1:13">
      <c r="A31" s="8338"/>
      <c r="B31" s="7274" t="s">
        <v>2364</v>
      </c>
      <c r="C31" s="1929" t="s">
        <v>359</v>
      </c>
      <c r="D31" s="1907" t="s">
        <v>359</v>
      </c>
      <c r="E31" s="1907" t="s">
        <v>359</v>
      </c>
      <c r="F31" s="1907" t="s">
        <v>359</v>
      </c>
      <c r="G31" s="1907" t="s">
        <v>359</v>
      </c>
      <c r="H31" s="1907" t="s">
        <v>359</v>
      </c>
      <c r="I31" s="1907" t="s">
        <v>359</v>
      </c>
      <c r="J31" s="1907" t="s">
        <v>359</v>
      </c>
      <c r="K31" s="1907" t="s">
        <v>359</v>
      </c>
      <c r="L31" s="1894" t="s">
        <v>359</v>
      </c>
      <c r="M31" s="1897" t="s">
        <v>359</v>
      </c>
    </row>
    <row r="32" spans="1:13" ht="15" customHeight="1">
      <c r="A32" s="8338"/>
      <c r="B32" s="7274"/>
      <c r="C32" s="1927" t="s">
        <v>2365</v>
      </c>
      <c r="D32" s="3271">
        <v>2023</v>
      </c>
      <c r="E32" s="1907" t="s">
        <v>359</v>
      </c>
      <c r="F32" s="1891" t="s">
        <v>2366</v>
      </c>
      <c r="G32" s="1930">
        <v>2038</v>
      </c>
      <c r="H32" s="1907" t="s">
        <v>359</v>
      </c>
      <c r="I32" s="1894" t="s">
        <v>359</v>
      </c>
      <c r="J32" s="1907" t="s">
        <v>359</v>
      </c>
      <c r="K32" s="1907" t="s">
        <v>359</v>
      </c>
      <c r="L32" s="1894" t="s">
        <v>359</v>
      </c>
      <c r="M32" s="1897" t="s">
        <v>359</v>
      </c>
    </row>
    <row r="33" spans="1:13">
      <c r="A33" s="8338"/>
      <c r="B33" s="7275"/>
      <c r="C33" s="1924" t="s">
        <v>359</v>
      </c>
      <c r="D33" s="1887" t="s">
        <v>359</v>
      </c>
      <c r="E33" s="1910" t="s">
        <v>359</v>
      </c>
      <c r="F33" s="1887" t="s">
        <v>359</v>
      </c>
      <c r="G33" s="1910" t="s">
        <v>359</v>
      </c>
      <c r="H33" s="1910" t="s">
        <v>359</v>
      </c>
      <c r="I33" s="1901" t="s">
        <v>359</v>
      </c>
      <c r="J33" s="1910" t="s">
        <v>359</v>
      </c>
      <c r="K33" s="1910" t="s">
        <v>359</v>
      </c>
      <c r="L33" s="1901" t="s">
        <v>359</v>
      </c>
      <c r="M33" s="1902" t="s">
        <v>359</v>
      </c>
    </row>
    <row r="34" spans="1:13" ht="15.75" customHeight="1">
      <c r="A34" s="8338"/>
      <c r="B34" s="7274" t="s">
        <v>2367</v>
      </c>
      <c r="C34" s="3249" t="s">
        <v>359</v>
      </c>
      <c r="D34" s="3247" t="s">
        <v>359</v>
      </c>
      <c r="E34" s="3247" t="s">
        <v>359</v>
      </c>
      <c r="F34" s="3247" t="s">
        <v>359</v>
      </c>
      <c r="G34" s="3247" t="s">
        <v>359</v>
      </c>
      <c r="H34" s="3247" t="s">
        <v>359</v>
      </c>
      <c r="I34" s="3247" t="s">
        <v>359</v>
      </c>
      <c r="J34" s="3247" t="s">
        <v>359</v>
      </c>
      <c r="K34" s="3247" t="s">
        <v>359</v>
      </c>
      <c r="L34" s="3247" t="s">
        <v>359</v>
      </c>
      <c r="M34" s="3250" t="s">
        <v>359</v>
      </c>
    </row>
    <row r="35" spans="1:13">
      <c r="A35" s="8338"/>
      <c r="B35" s="7274"/>
      <c r="C35" s="1927" t="s">
        <v>359</v>
      </c>
      <c r="D35" s="3167" t="s">
        <v>2368</v>
      </c>
      <c r="E35" s="3167">
        <v>2023</v>
      </c>
      <c r="F35" s="3167" t="s">
        <v>2369</v>
      </c>
      <c r="G35" s="3167">
        <v>2024</v>
      </c>
      <c r="H35" s="3167" t="s">
        <v>2370</v>
      </c>
      <c r="I35" s="3167">
        <v>2025</v>
      </c>
      <c r="J35" s="3167" t="s">
        <v>2371</v>
      </c>
      <c r="K35" s="3167">
        <v>2026</v>
      </c>
      <c r="L35" s="3167" t="s">
        <v>2372</v>
      </c>
      <c r="M35" s="3168">
        <v>2027</v>
      </c>
    </row>
    <row r="36" spans="1:13">
      <c r="A36" s="8338"/>
      <c r="B36" s="7274"/>
      <c r="C36" s="1927" t="s">
        <v>359</v>
      </c>
      <c r="D36" s="1921">
        <v>0.25</v>
      </c>
      <c r="E36" s="1911" t="s">
        <v>359</v>
      </c>
      <c r="F36" s="1922">
        <v>0.55000000000000004</v>
      </c>
      <c r="G36" s="1911"/>
      <c r="H36" s="1922">
        <v>0.92</v>
      </c>
      <c r="I36" s="1911" t="s">
        <v>359</v>
      </c>
      <c r="J36" s="8284">
        <v>1</v>
      </c>
      <c r="K36" s="8285"/>
      <c r="L36" s="8284">
        <v>1</v>
      </c>
      <c r="M36" s="8285"/>
    </row>
    <row r="37" spans="1:13" ht="15.75" customHeight="1">
      <c r="A37" s="8338"/>
      <c r="B37" s="7274"/>
      <c r="C37" s="1927" t="s">
        <v>359</v>
      </c>
      <c r="D37" s="3169" t="s">
        <v>2373</v>
      </c>
      <c r="E37" s="3170">
        <v>2028</v>
      </c>
      <c r="F37" s="3169" t="s">
        <v>2374</v>
      </c>
      <c r="G37" s="3170">
        <v>2029</v>
      </c>
      <c r="H37" s="3169" t="s">
        <v>2375</v>
      </c>
      <c r="I37" s="3170">
        <v>2030</v>
      </c>
      <c r="J37" s="3169" t="s">
        <v>2376</v>
      </c>
      <c r="K37" s="3170">
        <v>2031</v>
      </c>
      <c r="L37" s="3169" t="s">
        <v>2377</v>
      </c>
      <c r="M37" s="3171">
        <v>2032</v>
      </c>
    </row>
    <row r="38" spans="1:13">
      <c r="A38" s="8338"/>
      <c r="B38" s="7274"/>
      <c r="C38" s="1927" t="s">
        <v>359</v>
      </c>
      <c r="D38" s="8284">
        <v>1</v>
      </c>
      <c r="E38" s="8285"/>
      <c r="F38" s="8284">
        <v>1</v>
      </c>
      <c r="G38" s="8285"/>
      <c r="H38" s="8284">
        <v>1</v>
      </c>
      <c r="I38" s="8285"/>
      <c r="J38" s="8284">
        <v>1</v>
      </c>
      <c r="K38" s="8285"/>
      <c r="L38" s="8284">
        <v>1</v>
      </c>
      <c r="M38" s="8285"/>
    </row>
    <row r="39" spans="1:13">
      <c r="A39" s="8338"/>
      <c r="B39" s="7274"/>
      <c r="C39" s="1927" t="s">
        <v>359</v>
      </c>
      <c r="D39" s="3169" t="s">
        <v>2378</v>
      </c>
      <c r="E39" s="3170">
        <v>2033</v>
      </c>
      <c r="F39" s="3169" t="s">
        <v>2379</v>
      </c>
      <c r="G39" s="3170">
        <v>2034</v>
      </c>
      <c r="H39" s="3169" t="s">
        <v>2380</v>
      </c>
      <c r="I39" s="3170">
        <v>2035</v>
      </c>
      <c r="J39" s="3169" t="s">
        <v>2381</v>
      </c>
      <c r="K39" s="3170">
        <v>2036</v>
      </c>
      <c r="L39" s="3169" t="s">
        <v>2382</v>
      </c>
      <c r="M39" s="3171">
        <v>2037</v>
      </c>
    </row>
    <row r="40" spans="1:13">
      <c r="A40" s="8338"/>
      <c r="B40" s="7274"/>
      <c r="C40" s="1927" t="s">
        <v>359</v>
      </c>
      <c r="D40" s="8284">
        <v>1</v>
      </c>
      <c r="E40" s="8285"/>
      <c r="F40" s="8284">
        <v>1</v>
      </c>
      <c r="G40" s="8285"/>
      <c r="H40" s="8284">
        <v>1</v>
      </c>
      <c r="I40" s="8285"/>
      <c r="J40" s="8284">
        <v>1</v>
      </c>
      <c r="K40" s="8285"/>
      <c r="L40" s="8284">
        <v>1</v>
      </c>
      <c r="M40" s="8285"/>
    </row>
    <row r="41" spans="1:13">
      <c r="A41" s="8338"/>
      <c r="B41" s="7274"/>
      <c r="C41" s="1927" t="s">
        <v>359</v>
      </c>
      <c r="D41" s="3169" t="s">
        <v>2383</v>
      </c>
      <c r="E41" s="3170">
        <v>2038</v>
      </c>
      <c r="F41" s="3169" t="s">
        <v>2384</v>
      </c>
      <c r="G41" s="3172" t="s">
        <v>359</v>
      </c>
      <c r="H41" s="1891" t="s">
        <v>359</v>
      </c>
      <c r="I41" s="1891" t="s">
        <v>359</v>
      </c>
      <c r="J41" s="1891" t="s">
        <v>359</v>
      </c>
      <c r="K41" s="1891" t="s">
        <v>359</v>
      </c>
      <c r="L41" s="1891" t="s">
        <v>359</v>
      </c>
      <c r="M41" s="1892" t="s">
        <v>359</v>
      </c>
    </row>
    <row r="42" spans="1:13" ht="15" customHeight="1">
      <c r="A42" s="8338"/>
      <c r="B42" s="7274"/>
      <c r="C42" s="1927" t="s">
        <v>359</v>
      </c>
      <c r="D42" s="8284">
        <v>1</v>
      </c>
      <c r="E42" s="8285"/>
      <c r="F42" s="8284">
        <v>1</v>
      </c>
      <c r="G42" s="8285"/>
      <c r="H42" s="8131" t="s">
        <v>359</v>
      </c>
      <c r="I42" s="8131"/>
      <c r="J42" s="1891" t="s">
        <v>359</v>
      </c>
      <c r="K42" s="1891" t="s">
        <v>359</v>
      </c>
      <c r="L42" s="1891" t="s">
        <v>359</v>
      </c>
      <c r="M42" s="1892" t="s">
        <v>359</v>
      </c>
    </row>
    <row r="43" spans="1:13" ht="15" customHeight="1">
      <c r="A43" s="8338"/>
      <c r="B43" s="7274"/>
      <c r="C43" s="1924" t="s">
        <v>359</v>
      </c>
      <c r="D43" s="1887" t="s">
        <v>359</v>
      </c>
      <c r="E43" s="1887" t="s">
        <v>359</v>
      </c>
      <c r="F43" s="1887" t="s">
        <v>359</v>
      </c>
      <c r="G43" s="1887" t="s">
        <v>359</v>
      </c>
      <c r="H43" s="1887" t="s">
        <v>359</v>
      </c>
      <c r="I43" s="1887" t="s">
        <v>359</v>
      </c>
      <c r="J43" s="1887" t="s">
        <v>359</v>
      </c>
      <c r="K43" s="1887" t="s">
        <v>359</v>
      </c>
      <c r="L43" s="1887" t="s">
        <v>359</v>
      </c>
      <c r="M43" s="1896" t="s">
        <v>359</v>
      </c>
    </row>
    <row r="44" spans="1:13" ht="15" customHeight="1">
      <c r="A44" s="8338"/>
      <c r="B44" s="8171" t="s">
        <v>2385</v>
      </c>
      <c r="C44" s="1927" t="s">
        <v>359</v>
      </c>
      <c r="D44" s="1891" t="s">
        <v>359</v>
      </c>
      <c r="E44" s="1891" t="s">
        <v>359</v>
      </c>
      <c r="F44" s="1891" t="s">
        <v>359</v>
      </c>
      <c r="G44" s="1891" t="s">
        <v>359</v>
      </c>
      <c r="H44" s="1891" t="s">
        <v>359</v>
      </c>
      <c r="I44" s="1891" t="s">
        <v>359</v>
      </c>
      <c r="J44" s="1891" t="s">
        <v>359</v>
      </c>
      <c r="K44" s="1891" t="s">
        <v>359</v>
      </c>
      <c r="L44" s="1894" t="s">
        <v>359</v>
      </c>
      <c r="M44" s="1897" t="s">
        <v>359</v>
      </c>
    </row>
    <row r="45" spans="1:13" ht="15" customHeight="1">
      <c r="A45" s="8338"/>
      <c r="B45" s="7274"/>
      <c r="C45" s="1925" t="s">
        <v>359</v>
      </c>
      <c r="D45" s="1891" t="s">
        <v>93</v>
      </c>
      <c r="E45" s="1887" t="s">
        <v>95</v>
      </c>
      <c r="F45" s="7282" t="s">
        <v>2386</v>
      </c>
      <c r="G45" s="7283" t="s">
        <v>359</v>
      </c>
      <c r="H45" s="7265"/>
      <c r="I45" s="7265"/>
      <c r="J45" s="7284"/>
      <c r="K45" s="1891" t="s">
        <v>2387</v>
      </c>
      <c r="L45" s="7287" t="s">
        <v>359</v>
      </c>
      <c r="M45" s="8175"/>
    </row>
    <row r="46" spans="1:13" ht="15" customHeight="1">
      <c r="A46" s="8338"/>
      <c r="B46" s="7274"/>
      <c r="C46" s="1925" t="s">
        <v>359</v>
      </c>
      <c r="D46" s="1909" t="s">
        <v>359</v>
      </c>
      <c r="E46" s="1890" t="s">
        <v>2441</v>
      </c>
      <c r="F46" s="7282"/>
      <c r="G46" s="7285"/>
      <c r="H46" s="7267"/>
      <c r="I46" s="7267"/>
      <c r="J46" s="7286"/>
      <c r="K46" s="1894" t="s">
        <v>359</v>
      </c>
      <c r="L46" s="7289"/>
      <c r="M46" s="8176"/>
    </row>
    <row r="47" spans="1:13" ht="15.75" customHeight="1">
      <c r="A47" s="8338"/>
      <c r="B47" s="7275"/>
      <c r="C47" s="1926" t="s">
        <v>359</v>
      </c>
      <c r="D47" s="1901" t="s">
        <v>359</v>
      </c>
      <c r="E47" s="1901" t="s">
        <v>359</v>
      </c>
      <c r="F47" s="1901" t="s">
        <v>359</v>
      </c>
      <c r="G47" s="1901" t="s">
        <v>359</v>
      </c>
      <c r="H47" s="1901" t="s">
        <v>359</v>
      </c>
      <c r="I47" s="1901" t="s">
        <v>359</v>
      </c>
      <c r="J47" s="1901" t="s">
        <v>359</v>
      </c>
      <c r="K47" s="1901" t="s">
        <v>359</v>
      </c>
      <c r="L47" s="1894" t="s">
        <v>359</v>
      </c>
      <c r="M47" s="1897" t="s">
        <v>359</v>
      </c>
    </row>
    <row r="48" spans="1:13" ht="408" customHeight="1">
      <c r="A48" s="8338"/>
      <c r="B48" s="2582" t="s">
        <v>2388</v>
      </c>
      <c r="C48" s="5970" t="s">
        <v>3154</v>
      </c>
      <c r="D48" s="5837"/>
      <c r="E48" s="5837"/>
      <c r="F48" s="5837"/>
      <c r="G48" s="5837"/>
      <c r="H48" s="5837"/>
      <c r="I48" s="5837"/>
      <c r="J48" s="5837"/>
      <c r="K48" s="5837"/>
      <c r="L48" s="5837"/>
      <c r="M48" s="5838"/>
    </row>
    <row r="49" spans="1:13" ht="42" customHeight="1">
      <c r="A49" s="8338"/>
      <c r="B49" s="2587" t="s">
        <v>2390</v>
      </c>
      <c r="C49" s="5970" t="s">
        <v>3155</v>
      </c>
      <c r="D49" s="5837"/>
      <c r="E49" s="5837"/>
      <c r="F49" s="5837"/>
      <c r="G49" s="5837"/>
      <c r="H49" s="5837"/>
      <c r="I49" s="5837"/>
      <c r="J49" s="5837"/>
      <c r="K49" s="5837"/>
      <c r="L49" s="5837"/>
      <c r="M49" s="5838"/>
    </row>
    <row r="50" spans="1:13" ht="15" customHeight="1">
      <c r="A50" s="8338"/>
      <c r="B50" s="2587" t="s">
        <v>2392</v>
      </c>
      <c r="C50" s="1924">
        <v>30</v>
      </c>
      <c r="D50" s="1887" t="s">
        <v>359</v>
      </c>
      <c r="E50" s="1887" t="s">
        <v>359</v>
      </c>
      <c r="F50" s="1887" t="s">
        <v>359</v>
      </c>
      <c r="G50" s="1887" t="s">
        <v>359</v>
      </c>
      <c r="H50" s="1887" t="s">
        <v>359</v>
      </c>
      <c r="I50" s="1887" t="s">
        <v>359</v>
      </c>
      <c r="J50" s="1887" t="s">
        <v>359</v>
      </c>
      <c r="K50" s="1887" t="s">
        <v>359</v>
      </c>
      <c r="L50" s="1887" t="s">
        <v>359</v>
      </c>
      <c r="M50" s="1896" t="s">
        <v>359</v>
      </c>
    </row>
    <row r="51" spans="1:13" ht="15" customHeight="1">
      <c r="A51" s="8338"/>
      <c r="B51" s="2587" t="s">
        <v>2393</v>
      </c>
      <c r="C51" s="1924" t="s">
        <v>437</v>
      </c>
      <c r="D51" s="1887" t="s">
        <v>359</v>
      </c>
      <c r="E51" s="1887" t="s">
        <v>359</v>
      </c>
      <c r="F51" s="1887" t="s">
        <v>359</v>
      </c>
      <c r="G51" s="1887" t="s">
        <v>359</v>
      </c>
      <c r="H51" s="1887" t="s">
        <v>359</v>
      </c>
      <c r="I51" s="1887" t="s">
        <v>359</v>
      </c>
      <c r="J51" s="1887" t="s">
        <v>359</v>
      </c>
      <c r="K51" s="1887" t="s">
        <v>359</v>
      </c>
      <c r="L51" s="1887" t="s">
        <v>359</v>
      </c>
      <c r="M51" s="1896" t="s">
        <v>359</v>
      </c>
    </row>
    <row r="52" spans="1:13" ht="15" customHeight="1">
      <c r="A52" s="8326" t="s">
        <v>2394</v>
      </c>
      <c r="B52" s="2587" t="s">
        <v>2395</v>
      </c>
      <c r="C52" s="5970" t="s">
        <v>844</v>
      </c>
      <c r="D52" s="5837"/>
      <c r="E52" s="5837"/>
      <c r="F52" s="5837"/>
      <c r="G52" s="5837"/>
      <c r="H52" s="5837"/>
      <c r="I52" s="5837"/>
      <c r="J52" s="5837"/>
      <c r="K52" s="5837"/>
      <c r="L52" s="5837"/>
      <c r="M52" s="5838"/>
    </row>
    <row r="53" spans="1:13" ht="15" customHeight="1">
      <c r="A53" s="8327"/>
      <c r="B53" s="2587" t="s">
        <v>2396</v>
      </c>
      <c r="C53" s="5970" t="s">
        <v>2521</v>
      </c>
      <c r="D53" s="5837"/>
      <c r="E53" s="5837"/>
      <c r="F53" s="5837"/>
      <c r="G53" s="5837"/>
      <c r="H53" s="5837"/>
      <c r="I53" s="5837"/>
      <c r="J53" s="5837"/>
      <c r="K53" s="5837"/>
      <c r="L53" s="5837"/>
      <c r="M53" s="5838"/>
    </row>
    <row r="54" spans="1:13" ht="15" customHeight="1">
      <c r="A54" s="8327"/>
      <c r="B54" s="2587" t="s">
        <v>2398</v>
      </c>
      <c r="C54" s="5970" t="s">
        <v>2514</v>
      </c>
      <c r="D54" s="5837"/>
      <c r="E54" s="5837"/>
      <c r="F54" s="5837"/>
      <c r="G54" s="5837"/>
      <c r="H54" s="5837"/>
      <c r="I54" s="5837"/>
      <c r="J54" s="5837"/>
      <c r="K54" s="5837"/>
      <c r="L54" s="5837"/>
      <c r="M54" s="5838"/>
    </row>
    <row r="55" spans="1:13" ht="15" customHeight="1">
      <c r="A55" s="8327"/>
      <c r="B55" s="2587" t="s">
        <v>2399</v>
      </c>
      <c r="C55" s="5970" t="s">
        <v>2522</v>
      </c>
      <c r="D55" s="5837"/>
      <c r="E55" s="5837"/>
      <c r="F55" s="5837"/>
      <c r="G55" s="5837"/>
      <c r="H55" s="5837"/>
      <c r="I55" s="5837"/>
      <c r="J55" s="5837"/>
      <c r="K55" s="5837"/>
      <c r="L55" s="5837"/>
      <c r="M55" s="5838"/>
    </row>
    <row r="56" spans="1:13" ht="15" customHeight="1">
      <c r="A56" s="8327"/>
      <c r="B56" s="2587" t="s">
        <v>2400</v>
      </c>
      <c r="C56" s="8275" t="s">
        <v>845</v>
      </c>
      <c r="D56" s="8276"/>
      <c r="E56" s="8276"/>
      <c r="F56" s="8276"/>
      <c r="G56" s="8276"/>
      <c r="H56" s="8276"/>
      <c r="I56" s="8276"/>
      <c r="J56" s="8276"/>
      <c r="K56" s="8276"/>
      <c r="L56" s="8276"/>
      <c r="M56" s="8277"/>
    </row>
    <row r="57" spans="1:13" ht="15" customHeight="1">
      <c r="A57" s="8330"/>
      <c r="B57" s="2587" t="s">
        <v>2401</v>
      </c>
      <c r="C57" s="5970">
        <v>3779595</v>
      </c>
      <c r="D57" s="5837"/>
      <c r="E57" s="5837"/>
      <c r="F57" s="5837"/>
      <c r="G57" s="5837"/>
      <c r="H57" s="5837"/>
      <c r="I57" s="5837"/>
      <c r="J57" s="5837"/>
      <c r="K57" s="5837"/>
      <c r="L57" s="5837"/>
      <c r="M57" s="5838"/>
    </row>
    <row r="58" spans="1:13" ht="15" customHeight="1">
      <c r="A58" s="8326" t="s">
        <v>2402</v>
      </c>
      <c r="B58" s="2588" t="s">
        <v>2403</v>
      </c>
      <c r="C58" s="5970" t="s">
        <v>1132</v>
      </c>
      <c r="D58" s="5837"/>
      <c r="E58" s="5837"/>
      <c r="F58" s="5837"/>
      <c r="G58" s="5837"/>
      <c r="H58" s="5837"/>
      <c r="I58" s="5837"/>
      <c r="J58" s="5837"/>
      <c r="K58" s="5837"/>
      <c r="L58" s="5837"/>
      <c r="M58" s="5838"/>
    </row>
    <row r="59" spans="1:13" ht="15" customHeight="1">
      <c r="A59" s="8327"/>
      <c r="B59" s="2588" t="s">
        <v>2404</v>
      </c>
      <c r="C59" s="5970" t="s">
        <v>2405</v>
      </c>
      <c r="D59" s="5837"/>
      <c r="E59" s="5837"/>
      <c r="F59" s="5837"/>
      <c r="G59" s="5837"/>
      <c r="H59" s="5837"/>
      <c r="I59" s="5837"/>
      <c r="J59" s="5837"/>
      <c r="K59" s="5837"/>
      <c r="L59" s="5837"/>
      <c r="M59" s="5838"/>
    </row>
    <row r="60" spans="1:13" ht="15" customHeight="1">
      <c r="A60" s="8327"/>
      <c r="B60" s="2588" t="s">
        <v>244</v>
      </c>
      <c r="C60" s="5970" t="s">
        <v>2514</v>
      </c>
      <c r="D60" s="5837"/>
      <c r="E60" s="5837"/>
      <c r="F60" s="5837"/>
      <c r="G60" s="5837"/>
      <c r="H60" s="5837"/>
      <c r="I60" s="5837"/>
      <c r="J60" s="5837"/>
      <c r="K60" s="5837"/>
      <c r="L60" s="5837"/>
      <c r="M60" s="5838"/>
    </row>
    <row r="61" spans="1:13" ht="48.75" customHeight="1">
      <c r="A61" s="2030" t="s">
        <v>2406</v>
      </c>
      <c r="B61" s="2637" t="s">
        <v>359</v>
      </c>
      <c r="C61" s="8272" t="s">
        <v>3156</v>
      </c>
      <c r="D61" s="8273"/>
      <c r="E61" s="8273"/>
      <c r="F61" s="8273"/>
      <c r="G61" s="8273"/>
      <c r="H61" s="8273"/>
      <c r="I61" s="8273"/>
      <c r="J61" s="8273"/>
      <c r="K61" s="8273"/>
      <c r="L61" s="8273"/>
      <c r="M61" s="8274"/>
    </row>
  </sheetData>
  <mergeCells count="62">
    <mergeCell ref="L36:M36"/>
    <mergeCell ref="J38:K38"/>
    <mergeCell ref="L38:M38"/>
    <mergeCell ref="D40:E40"/>
    <mergeCell ref="F40:G40"/>
    <mergeCell ref="H40:I40"/>
    <mergeCell ref="J40:K40"/>
    <mergeCell ref="L40:M40"/>
    <mergeCell ref="C2:M2"/>
    <mergeCell ref="B1:M1"/>
    <mergeCell ref="A2:A14"/>
    <mergeCell ref="A15:A51"/>
    <mergeCell ref="I10:J10"/>
    <mergeCell ref="C12:M12"/>
    <mergeCell ref="C13:M13"/>
    <mergeCell ref="C14:D14"/>
    <mergeCell ref="C15:M15"/>
    <mergeCell ref="F14:M14"/>
    <mergeCell ref="F38:G38"/>
    <mergeCell ref="H38:I38"/>
    <mergeCell ref="D42:E42"/>
    <mergeCell ref="H42:I42"/>
    <mergeCell ref="D38:E38"/>
    <mergeCell ref="J36:K36"/>
    <mergeCell ref="B17:B23"/>
    <mergeCell ref="B24:B27"/>
    <mergeCell ref="B31:B33"/>
    <mergeCell ref="C3:M3"/>
    <mergeCell ref="F4:G4"/>
    <mergeCell ref="C5:M5"/>
    <mergeCell ref="C6:M6"/>
    <mergeCell ref="C7:D7"/>
    <mergeCell ref="I7:M7"/>
    <mergeCell ref="B8:B10"/>
    <mergeCell ref="C9:D9"/>
    <mergeCell ref="F9:G9"/>
    <mergeCell ref="I9:J9"/>
    <mergeCell ref="C10:D10"/>
    <mergeCell ref="F10:G10"/>
    <mergeCell ref="B28:B30"/>
    <mergeCell ref="A58:A60"/>
    <mergeCell ref="C11:M11"/>
    <mergeCell ref="L45:M46"/>
    <mergeCell ref="C48:M48"/>
    <mergeCell ref="C49:M49"/>
    <mergeCell ref="C52:M52"/>
    <mergeCell ref="C53:M53"/>
    <mergeCell ref="B34:B43"/>
    <mergeCell ref="F42:G42"/>
    <mergeCell ref="B44:B47"/>
    <mergeCell ref="F45:F46"/>
    <mergeCell ref="G45:J46"/>
    <mergeCell ref="C16:M16"/>
    <mergeCell ref="C54:M54"/>
    <mergeCell ref="C55:M55"/>
    <mergeCell ref="A52:A57"/>
    <mergeCell ref="C61:M61"/>
    <mergeCell ref="C56:M56"/>
    <mergeCell ref="C57:M57"/>
    <mergeCell ref="C58:M58"/>
    <mergeCell ref="C59:M59"/>
    <mergeCell ref="C60:M60"/>
  </mergeCells>
  <hyperlinks>
    <hyperlink ref="C56" r:id="rId1"/>
  </hyperlinks>
  <pageMargins left="0.7" right="0.7" top="0.75" bottom="0.75" header="0.51180555555555496" footer="0.51180555555555496"/>
  <pageSetup orientation="portrait"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topLeftCell="B29" workbookViewId="0">
      <selection activeCell="C49" sqref="C49:M49"/>
    </sheetView>
  </sheetViews>
  <sheetFormatPr baseColWidth="10" defaultColWidth="8.85546875" defaultRowHeight="16.5"/>
  <cols>
    <col min="1" max="1" width="29" style="1915" customWidth="1"/>
    <col min="2" max="2" width="29.7109375" style="1915" customWidth="1"/>
    <col min="3" max="5" width="11.42578125" style="1915" customWidth="1"/>
    <col min="6" max="6" width="14.42578125" style="1915" customWidth="1"/>
    <col min="7" max="13" width="11.42578125" style="1915" customWidth="1"/>
    <col min="14" max="16384" width="8.85546875" style="1915"/>
  </cols>
  <sheetData>
    <row r="1" spans="1:13" ht="20.25" customHeight="1" thickBot="1">
      <c r="A1" s="2616" t="s">
        <v>359</v>
      </c>
      <c r="B1" s="8339" t="s">
        <v>3157</v>
      </c>
      <c r="C1" s="8340"/>
      <c r="D1" s="8340"/>
      <c r="E1" s="8340"/>
      <c r="F1" s="8340"/>
      <c r="G1" s="8340"/>
      <c r="H1" s="8340"/>
      <c r="I1" s="8340"/>
      <c r="J1" s="8340"/>
      <c r="K1" s="8340"/>
      <c r="L1" s="8340"/>
      <c r="M1" s="8341"/>
    </row>
    <row r="2" spans="1:13" ht="54" customHeight="1">
      <c r="A2" s="5839" t="s">
        <v>2329</v>
      </c>
      <c r="B2" s="2580" t="s">
        <v>2330</v>
      </c>
      <c r="C2" s="7748" t="s">
        <v>1672</v>
      </c>
      <c r="D2" s="7749"/>
      <c r="E2" s="7749"/>
      <c r="F2" s="7749"/>
      <c r="G2" s="7749"/>
      <c r="H2" s="7749"/>
      <c r="I2" s="7749"/>
      <c r="J2" s="7749"/>
      <c r="K2" s="7749"/>
      <c r="L2" s="7749"/>
      <c r="M2" s="7750"/>
    </row>
    <row r="3" spans="1:13" ht="151.5" customHeight="1">
      <c r="A3" s="5840"/>
      <c r="B3" s="2581" t="s">
        <v>2643</v>
      </c>
      <c r="C3" s="5970" t="s">
        <v>3158</v>
      </c>
      <c r="D3" s="5837"/>
      <c r="E3" s="5837"/>
      <c r="F3" s="5837"/>
      <c r="G3" s="5837"/>
      <c r="H3" s="5837"/>
      <c r="I3" s="5837"/>
      <c r="J3" s="5837"/>
      <c r="K3" s="5837"/>
      <c r="L3" s="5837"/>
      <c r="M3" s="5838"/>
    </row>
    <row r="4" spans="1:13" ht="33.75" customHeight="1">
      <c r="A4" s="5840"/>
      <c r="B4" s="2582" t="s">
        <v>240</v>
      </c>
      <c r="C4" s="1924" t="s">
        <v>1513</v>
      </c>
      <c r="D4" s="1888" t="s">
        <v>359</v>
      </c>
      <c r="E4" s="1889" t="s">
        <v>359</v>
      </c>
      <c r="F4" s="8135" t="s">
        <v>241</v>
      </c>
      <c r="G4" s="8136"/>
      <c r="H4" s="1890" t="s">
        <v>437</v>
      </c>
      <c r="I4" s="8167" t="s">
        <v>359</v>
      </c>
      <c r="J4" s="8168"/>
      <c r="K4" s="8168"/>
      <c r="L4" s="8168"/>
      <c r="M4" s="8169"/>
    </row>
    <row r="5" spans="1:13" ht="15" customHeight="1">
      <c r="A5" s="5840"/>
      <c r="B5" s="2582" t="s">
        <v>2333</v>
      </c>
      <c r="C5" s="6220"/>
      <c r="D5" s="6221"/>
      <c r="E5" s="6221"/>
      <c r="F5" s="6221"/>
      <c r="G5" s="6221"/>
      <c r="H5" s="6221"/>
      <c r="I5" s="6221"/>
      <c r="J5" s="6221"/>
      <c r="K5" s="6221"/>
      <c r="L5" s="6221"/>
      <c r="M5" s="6222"/>
    </row>
    <row r="6" spans="1:13" ht="15" customHeight="1">
      <c r="A6" s="5840"/>
      <c r="B6" s="2582" t="s">
        <v>2334</v>
      </c>
      <c r="C6" s="6220"/>
      <c r="D6" s="6221"/>
      <c r="E6" s="6221"/>
      <c r="F6" s="6221"/>
      <c r="G6" s="6221"/>
      <c r="H6" s="6221"/>
      <c r="I6" s="6221"/>
      <c r="J6" s="6221"/>
      <c r="K6" s="6221"/>
      <c r="L6" s="6221"/>
      <c r="M6" s="6222"/>
    </row>
    <row r="7" spans="1:13" ht="15" customHeight="1">
      <c r="A7" s="5840"/>
      <c r="B7" s="2582" t="s">
        <v>2335</v>
      </c>
      <c r="C7" s="8270" t="s">
        <v>13</v>
      </c>
      <c r="D7" s="8271"/>
      <c r="E7" s="1872" t="s">
        <v>359</v>
      </c>
      <c r="F7" s="1872" t="s">
        <v>359</v>
      </c>
      <c r="G7" s="1873" t="s">
        <v>359</v>
      </c>
      <c r="H7" s="2638" t="s">
        <v>244</v>
      </c>
      <c r="I7" s="8271" t="s">
        <v>21</v>
      </c>
      <c r="J7" s="8271"/>
      <c r="K7" s="8271"/>
      <c r="L7" s="8271"/>
      <c r="M7" s="8281"/>
    </row>
    <row r="8" spans="1:13">
      <c r="A8" s="5840"/>
      <c r="B8" s="7257" t="s">
        <v>2336</v>
      </c>
      <c r="C8" s="1925" t="s">
        <v>359</v>
      </c>
      <c r="D8" s="1894" t="s">
        <v>359</v>
      </c>
      <c r="E8" s="1893" t="s">
        <v>359</v>
      </c>
      <c r="F8" s="1893" t="s">
        <v>359</v>
      </c>
      <c r="G8" s="1893" t="s">
        <v>359</v>
      </c>
      <c r="H8" s="1893" t="s">
        <v>359</v>
      </c>
      <c r="I8" s="1894" t="s">
        <v>359</v>
      </c>
      <c r="J8" s="1894" t="s">
        <v>359</v>
      </c>
      <c r="K8" s="1894" t="s">
        <v>359</v>
      </c>
      <c r="L8" s="1894" t="s">
        <v>359</v>
      </c>
      <c r="M8" s="1897" t="s">
        <v>359</v>
      </c>
    </row>
    <row r="9" spans="1:13" ht="15" customHeight="1">
      <c r="A9" s="5840"/>
      <c r="B9" s="7257"/>
      <c r="C9" s="8333" t="s">
        <v>359</v>
      </c>
      <c r="D9" s="7261"/>
      <c r="E9" s="1894" t="s">
        <v>359</v>
      </c>
      <c r="F9" s="7261" t="s">
        <v>359</v>
      </c>
      <c r="G9" s="7261"/>
      <c r="H9" s="1894" t="s">
        <v>359</v>
      </c>
      <c r="I9" s="7261" t="s">
        <v>359</v>
      </c>
      <c r="J9" s="7261"/>
      <c r="K9" s="1894" t="s">
        <v>359</v>
      </c>
      <c r="L9" s="1894" t="s">
        <v>359</v>
      </c>
      <c r="M9" s="1897" t="s">
        <v>359</v>
      </c>
    </row>
    <row r="10" spans="1:13" ht="15" customHeight="1">
      <c r="A10" s="5840"/>
      <c r="B10" s="7258"/>
      <c r="C10" s="8333" t="s">
        <v>2337</v>
      </c>
      <c r="D10" s="7261"/>
      <c r="E10" s="1901" t="s">
        <v>359</v>
      </c>
      <c r="F10" s="7261" t="s">
        <v>2337</v>
      </c>
      <c r="G10" s="7261"/>
      <c r="H10" s="1901" t="s">
        <v>359</v>
      </c>
      <c r="I10" s="7261" t="s">
        <v>2337</v>
      </c>
      <c r="J10" s="7261"/>
      <c r="K10" s="1901" t="s">
        <v>359</v>
      </c>
      <c r="L10" s="1901" t="s">
        <v>359</v>
      </c>
      <c r="M10" s="1902" t="s">
        <v>359</v>
      </c>
    </row>
    <row r="11" spans="1:13" ht="77.099999999999994" customHeight="1">
      <c r="A11" s="5840"/>
      <c r="B11" s="2582" t="s">
        <v>2338</v>
      </c>
      <c r="C11" s="5970" t="s">
        <v>3159</v>
      </c>
      <c r="D11" s="5837"/>
      <c r="E11" s="5837"/>
      <c r="F11" s="5837"/>
      <c r="G11" s="5837"/>
      <c r="H11" s="5837"/>
      <c r="I11" s="5837"/>
      <c r="J11" s="5837"/>
      <c r="K11" s="5837"/>
      <c r="L11" s="5837"/>
      <c r="M11" s="5838"/>
    </row>
    <row r="12" spans="1:13" ht="215.25" customHeight="1">
      <c r="A12" s="5840"/>
      <c r="B12" s="2582" t="s">
        <v>2689</v>
      </c>
      <c r="C12" s="8328" t="s">
        <v>3160</v>
      </c>
      <c r="D12" s="7252"/>
      <c r="E12" s="7252"/>
      <c r="F12" s="7252"/>
      <c r="G12" s="7252"/>
      <c r="H12" s="7252"/>
      <c r="I12" s="7252"/>
      <c r="J12" s="7252"/>
      <c r="K12" s="7252"/>
      <c r="L12" s="7252"/>
      <c r="M12" s="8329"/>
    </row>
    <row r="13" spans="1:13" ht="49.5" customHeight="1">
      <c r="A13" s="5840"/>
      <c r="B13" s="2582" t="s">
        <v>2649</v>
      </c>
      <c r="C13" s="8090" t="s">
        <v>3120</v>
      </c>
      <c r="D13" s="7950"/>
      <c r="E13" s="7950"/>
      <c r="F13" s="7950"/>
      <c r="G13" s="7950"/>
      <c r="H13" s="7950"/>
      <c r="I13" s="7950"/>
      <c r="J13" s="7950"/>
      <c r="K13" s="7950"/>
      <c r="L13" s="7950"/>
      <c r="M13" s="8091"/>
    </row>
    <row r="14" spans="1:13" ht="17.100000000000001" customHeight="1">
      <c r="A14" s="5840"/>
      <c r="B14" s="7257" t="s">
        <v>2651</v>
      </c>
      <c r="C14" s="8149" t="s">
        <v>2819</v>
      </c>
      <c r="D14" s="7265"/>
      <c r="E14" s="7268" t="s">
        <v>108</v>
      </c>
      <c r="F14" s="7265" t="s">
        <v>3161</v>
      </c>
      <c r="G14" s="7265"/>
      <c r="H14" s="7265"/>
      <c r="I14" s="7265"/>
      <c r="J14" s="7265"/>
      <c r="K14" s="7265"/>
      <c r="L14" s="7265"/>
      <c r="M14" s="8150"/>
    </row>
    <row r="15" spans="1:13" ht="17.100000000000001" customHeight="1">
      <c r="A15" s="5840"/>
      <c r="B15" s="7257"/>
      <c r="C15" s="8170"/>
      <c r="D15" s="7267"/>
      <c r="E15" s="7269"/>
      <c r="F15" s="7267"/>
      <c r="G15" s="7267"/>
      <c r="H15" s="7267"/>
      <c r="I15" s="7267"/>
      <c r="J15" s="7267"/>
      <c r="K15" s="7267"/>
      <c r="L15" s="7267"/>
      <c r="M15" s="8120"/>
    </row>
    <row r="16" spans="1:13" ht="15" customHeight="1">
      <c r="A16" s="8259" t="s">
        <v>2340</v>
      </c>
      <c r="B16" s="2636" t="s">
        <v>230</v>
      </c>
      <c r="C16" s="5970" t="s">
        <v>1</v>
      </c>
      <c r="D16" s="5837"/>
      <c r="E16" s="7267"/>
      <c r="F16" s="5837"/>
      <c r="G16" s="5837"/>
      <c r="H16" s="5837"/>
      <c r="I16" s="5837"/>
      <c r="J16" s="5837"/>
      <c r="K16" s="5837"/>
      <c r="L16" s="5837"/>
      <c r="M16" s="5838"/>
    </row>
    <row r="17" spans="1:13" ht="57.75" customHeight="1">
      <c r="A17" s="5873"/>
      <c r="B17" s="2587" t="s">
        <v>2652</v>
      </c>
      <c r="C17" s="5970" t="s">
        <v>2101</v>
      </c>
      <c r="D17" s="5837"/>
      <c r="E17" s="7267"/>
      <c r="F17" s="5837"/>
      <c r="G17" s="5837"/>
      <c r="H17" s="5837"/>
      <c r="I17" s="5837"/>
      <c r="J17" s="5837"/>
      <c r="K17" s="5837"/>
      <c r="L17" s="5837"/>
      <c r="M17" s="5838"/>
    </row>
    <row r="18" spans="1:13">
      <c r="A18" s="5873"/>
      <c r="B18" s="7274" t="s">
        <v>2341</v>
      </c>
      <c r="C18" s="1925" t="s">
        <v>359</v>
      </c>
      <c r="D18" s="1891" t="s">
        <v>359</v>
      </c>
      <c r="E18" s="1891" t="s">
        <v>359</v>
      </c>
      <c r="F18" s="1891" t="s">
        <v>359</v>
      </c>
      <c r="G18" s="1891" t="s">
        <v>359</v>
      </c>
      <c r="H18" s="1891" t="s">
        <v>359</v>
      </c>
      <c r="I18" s="1891" t="s">
        <v>359</v>
      </c>
      <c r="J18" s="1891" t="s">
        <v>359</v>
      </c>
      <c r="K18" s="1891" t="s">
        <v>359</v>
      </c>
      <c r="L18" s="1891" t="s">
        <v>359</v>
      </c>
      <c r="M18" s="1892" t="s">
        <v>359</v>
      </c>
    </row>
    <row r="19" spans="1:13">
      <c r="A19" s="5873"/>
      <c r="B19" s="7274"/>
      <c r="C19" s="1925" t="s">
        <v>359</v>
      </c>
      <c r="D19" s="1887" t="s">
        <v>359</v>
      </c>
      <c r="E19" s="1891" t="s">
        <v>359</v>
      </c>
      <c r="F19" s="1887" t="s">
        <v>359</v>
      </c>
      <c r="G19" s="1891" t="s">
        <v>359</v>
      </c>
      <c r="H19" s="1887" t="s">
        <v>359</v>
      </c>
      <c r="I19" s="1891" t="s">
        <v>359</v>
      </c>
      <c r="J19" s="1887" t="s">
        <v>359</v>
      </c>
      <c r="K19" s="1891" t="s">
        <v>359</v>
      </c>
      <c r="L19" s="1891" t="s">
        <v>359</v>
      </c>
      <c r="M19" s="1892" t="s">
        <v>359</v>
      </c>
    </row>
    <row r="20" spans="1:13">
      <c r="A20" s="5873"/>
      <c r="B20" s="7274"/>
      <c r="C20" s="1927" t="s">
        <v>2342</v>
      </c>
      <c r="D20" s="1900" t="s">
        <v>359</v>
      </c>
      <c r="E20" s="1891" t="s">
        <v>2343</v>
      </c>
      <c r="F20" s="1900" t="s">
        <v>359</v>
      </c>
      <c r="G20" s="1891" t="s">
        <v>2344</v>
      </c>
      <c r="H20" s="1900" t="s">
        <v>359</v>
      </c>
      <c r="I20" s="1891" t="s">
        <v>2345</v>
      </c>
      <c r="J20" s="1900" t="s">
        <v>359</v>
      </c>
      <c r="K20" s="1891" t="s">
        <v>359</v>
      </c>
      <c r="L20" s="1891" t="s">
        <v>359</v>
      </c>
      <c r="M20" s="1892" t="s">
        <v>359</v>
      </c>
    </row>
    <row r="21" spans="1:13">
      <c r="A21" s="5873"/>
      <c r="B21" s="7274"/>
      <c r="C21" s="1927" t="s">
        <v>2346</v>
      </c>
      <c r="D21" s="1900" t="s">
        <v>359</v>
      </c>
      <c r="E21" s="1891" t="s">
        <v>2347</v>
      </c>
      <c r="F21" s="1900" t="s">
        <v>359</v>
      </c>
      <c r="G21" s="1891" t="s">
        <v>2348</v>
      </c>
      <c r="H21" s="1900" t="s">
        <v>359</v>
      </c>
      <c r="I21" s="1891" t="s">
        <v>359</v>
      </c>
      <c r="J21" s="1891" t="s">
        <v>359</v>
      </c>
      <c r="K21" s="1891" t="s">
        <v>359</v>
      </c>
      <c r="L21" s="1891" t="s">
        <v>359</v>
      </c>
      <c r="M21" s="1892" t="s">
        <v>359</v>
      </c>
    </row>
    <row r="22" spans="1:13">
      <c r="A22" s="5873"/>
      <c r="B22" s="7274"/>
      <c r="C22" s="1927" t="s">
        <v>2349</v>
      </c>
      <c r="D22" s="1900" t="s">
        <v>359</v>
      </c>
      <c r="E22" s="1891" t="s">
        <v>2350</v>
      </c>
      <c r="F22" s="1900" t="s">
        <v>359</v>
      </c>
      <c r="G22" s="1891" t="s">
        <v>359</v>
      </c>
      <c r="H22" s="1891" t="s">
        <v>359</v>
      </c>
      <c r="I22" s="1891" t="s">
        <v>359</v>
      </c>
      <c r="J22" s="1891" t="s">
        <v>359</v>
      </c>
      <c r="K22" s="1891" t="s">
        <v>359</v>
      </c>
      <c r="L22" s="1891" t="s">
        <v>359</v>
      </c>
      <c r="M22" s="1892" t="s">
        <v>359</v>
      </c>
    </row>
    <row r="23" spans="1:13">
      <c r="A23" s="5873"/>
      <c r="B23" s="7274"/>
      <c r="C23" s="1927" t="s">
        <v>105</v>
      </c>
      <c r="D23" s="1900" t="s">
        <v>2351</v>
      </c>
      <c r="E23" s="1891" t="s">
        <v>2352</v>
      </c>
      <c r="F23" s="1901" t="s">
        <v>2353</v>
      </c>
      <c r="G23" s="1901" t="s">
        <v>359</v>
      </c>
      <c r="H23" s="1901" t="s">
        <v>359</v>
      </c>
      <c r="I23" s="1901" t="s">
        <v>359</v>
      </c>
      <c r="J23" s="1901" t="s">
        <v>359</v>
      </c>
      <c r="K23" s="1901" t="s">
        <v>359</v>
      </c>
      <c r="L23" s="1901" t="s">
        <v>359</v>
      </c>
      <c r="M23" s="1902" t="s">
        <v>359</v>
      </c>
    </row>
    <row r="24" spans="1:13">
      <c r="A24" s="5873"/>
      <c r="B24" s="7275"/>
      <c r="C24" s="1924" t="s">
        <v>359</v>
      </c>
      <c r="D24" s="1887" t="s">
        <v>359</v>
      </c>
      <c r="E24" s="1887" t="s">
        <v>359</v>
      </c>
      <c r="F24" s="1887" t="s">
        <v>359</v>
      </c>
      <c r="G24" s="1887" t="s">
        <v>359</v>
      </c>
      <c r="H24" s="1887" t="s">
        <v>359</v>
      </c>
      <c r="I24" s="1887" t="s">
        <v>359</v>
      </c>
      <c r="J24" s="1887" t="s">
        <v>359</v>
      </c>
      <c r="K24" s="1887" t="s">
        <v>359</v>
      </c>
      <c r="L24" s="1887" t="s">
        <v>359</v>
      </c>
      <c r="M24" s="1896" t="s">
        <v>359</v>
      </c>
    </row>
    <row r="25" spans="1:13">
      <c r="A25" s="5873"/>
      <c r="B25" s="7274" t="s">
        <v>2354</v>
      </c>
      <c r="C25" s="1927" t="s">
        <v>359</v>
      </c>
      <c r="D25" s="1891" t="s">
        <v>359</v>
      </c>
      <c r="E25" s="1891" t="s">
        <v>359</v>
      </c>
      <c r="F25" s="1891" t="s">
        <v>359</v>
      </c>
      <c r="G25" s="1891" t="s">
        <v>359</v>
      </c>
      <c r="H25" s="1891" t="s">
        <v>359</v>
      </c>
      <c r="I25" s="1891" t="s">
        <v>359</v>
      </c>
      <c r="J25" s="1891" t="s">
        <v>359</v>
      </c>
      <c r="K25" s="1891" t="s">
        <v>359</v>
      </c>
      <c r="L25" s="1894" t="s">
        <v>359</v>
      </c>
      <c r="M25" s="1897" t="s">
        <v>359</v>
      </c>
    </row>
    <row r="26" spans="1:13">
      <c r="A26" s="5873"/>
      <c r="B26" s="7274"/>
      <c r="C26" s="1927" t="s">
        <v>2355</v>
      </c>
      <c r="D26" s="1903" t="s">
        <v>359</v>
      </c>
      <c r="E26" s="1891" t="s">
        <v>359</v>
      </c>
      <c r="F26" s="1891" t="s">
        <v>2356</v>
      </c>
      <c r="G26" s="1903" t="s">
        <v>359</v>
      </c>
      <c r="H26" s="1891" t="s">
        <v>359</v>
      </c>
      <c r="I26" s="1891" t="s">
        <v>2357</v>
      </c>
      <c r="J26" s="1903" t="s">
        <v>2351</v>
      </c>
      <c r="K26" s="1891" t="s">
        <v>359</v>
      </c>
      <c r="L26" s="1894" t="s">
        <v>359</v>
      </c>
      <c r="M26" s="1897" t="s">
        <v>359</v>
      </c>
    </row>
    <row r="27" spans="1:13">
      <c r="A27" s="5873"/>
      <c r="B27" s="7274"/>
      <c r="C27" s="1927" t="s">
        <v>2358</v>
      </c>
      <c r="D27" s="1904" t="s">
        <v>359</v>
      </c>
      <c r="E27" s="1894" t="s">
        <v>359</v>
      </c>
      <c r="F27" s="1891" t="s">
        <v>2359</v>
      </c>
      <c r="G27" s="1900" t="s">
        <v>359</v>
      </c>
      <c r="H27" s="1894" t="s">
        <v>359</v>
      </c>
      <c r="I27" s="1894" t="s">
        <v>359</v>
      </c>
      <c r="J27" s="1894" t="s">
        <v>359</v>
      </c>
      <c r="K27" s="1894" t="s">
        <v>359</v>
      </c>
      <c r="L27" s="1894" t="s">
        <v>359</v>
      </c>
      <c r="M27" s="1897" t="s">
        <v>359</v>
      </c>
    </row>
    <row r="28" spans="1:13">
      <c r="A28" s="5873"/>
      <c r="B28" s="7275"/>
      <c r="C28" s="1924" t="s">
        <v>359</v>
      </c>
      <c r="D28" s="1887" t="s">
        <v>359</v>
      </c>
      <c r="E28" s="1887" t="s">
        <v>359</v>
      </c>
      <c r="F28" s="1887" t="s">
        <v>359</v>
      </c>
      <c r="G28" s="1887" t="s">
        <v>359</v>
      </c>
      <c r="H28" s="1887" t="s">
        <v>359</v>
      </c>
      <c r="I28" s="1887" t="s">
        <v>359</v>
      </c>
      <c r="J28" s="1887" t="s">
        <v>359</v>
      </c>
      <c r="K28" s="1887" t="s">
        <v>359</v>
      </c>
      <c r="L28" s="1901" t="s">
        <v>359</v>
      </c>
      <c r="M28" s="1902" t="s">
        <v>359</v>
      </c>
    </row>
    <row r="29" spans="1:13">
      <c r="A29" s="5873"/>
      <c r="B29" s="8164" t="s">
        <v>2360</v>
      </c>
      <c r="C29" s="1927" t="s">
        <v>359</v>
      </c>
      <c r="D29" s="1891" t="s">
        <v>359</v>
      </c>
      <c r="E29" s="1891" t="s">
        <v>359</v>
      </c>
      <c r="F29" s="1891" t="s">
        <v>359</v>
      </c>
      <c r="G29" s="1891" t="s">
        <v>359</v>
      </c>
      <c r="H29" s="1891" t="s">
        <v>359</v>
      </c>
      <c r="I29" s="1891" t="s">
        <v>359</v>
      </c>
      <c r="J29" s="1891" t="s">
        <v>359</v>
      </c>
      <c r="K29" s="1891" t="s">
        <v>359</v>
      </c>
      <c r="L29" s="1891" t="s">
        <v>359</v>
      </c>
      <c r="M29" s="1892" t="s">
        <v>359</v>
      </c>
    </row>
    <row r="30" spans="1:13">
      <c r="A30" s="5873"/>
      <c r="B30" s="8165"/>
      <c r="C30" s="1928" t="s">
        <v>2361</v>
      </c>
      <c r="D30" s="1905" t="s">
        <v>437</v>
      </c>
      <c r="E30" s="1891" t="s">
        <v>359</v>
      </c>
      <c r="F30" s="1894" t="s">
        <v>2362</v>
      </c>
      <c r="G30" s="1903" t="s">
        <v>437</v>
      </c>
      <c r="H30" s="1891" t="s">
        <v>359</v>
      </c>
      <c r="I30" s="1894" t="s">
        <v>2363</v>
      </c>
      <c r="J30" s="1906"/>
      <c r="K30" s="1883" t="s">
        <v>359</v>
      </c>
      <c r="L30" s="1911" t="s">
        <v>359</v>
      </c>
      <c r="M30" s="1892" t="s">
        <v>359</v>
      </c>
    </row>
    <row r="31" spans="1:13">
      <c r="A31" s="5873"/>
      <c r="B31" s="8166"/>
      <c r="C31" s="1924" t="s">
        <v>359</v>
      </c>
      <c r="D31" s="1887" t="s">
        <v>359</v>
      </c>
      <c r="E31" s="1887" t="s">
        <v>359</v>
      </c>
      <c r="F31" s="1887" t="s">
        <v>359</v>
      </c>
      <c r="G31" s="1887" t="s">
        <v>359</v>
      </c>
      <c r="H31" s="1887" t="s">
        <v>359</v>
      </c>
      <c r="I31" s="1887" t="s">
        <v>359</v>
      </c>
      <c r="J31" s="1887" t="s">
        <v>359</v>
      </c>
      <c r="K31" s="1887" t="s">
        <v>359</v>
      </c>
      <c r="L31" s="1887" t="s">
        <v>359</v>
      </c>
      <c r="M31" s="1896" t="s">
        <v>359</v>
      </c>
    </row>
    <row r="32" spans="1:13">
      <c r="A32" s="5873"/>
      <c r="B32" s="7274" t="s">
        <v>2364</v>
      </c>
      <c r="C32" s="1929" t="s">
        <v>359</v>
      </c>
      <c r="D32" s="1907" t="s">
        <v>359</v>
      </c>
      <c r="E32" s="1907" t="s">
        <v>359</v>
      </c>
      <c r="F32" s="1907" t="s">
        <v>359</v>
      </c>
      <c r="G32" s="1907" t="s">
        <v>359</v>
      </c>
      <c r="H32" s="1907" t="s">
        <v>359</v>
      </c>
      <c r="I32" s="1907" t="s">
        <v>359</v>
      </c>
      <c r="J32" s="1907" t="s">
        <v>359</v>
      </c>
      <c r="K32" s="1907" t="s">
        <v>359</v>
      </c>
      <c r="L32" s="1894" t="s">
        <v>359</v>
      </c>
      <c r="M32" s="1897" t="s">
        <v>359</v>
      </c>
    </row>
    <row r="33" spans="1:13">
      <c r="A33" s="5873"/>
      <c r="B33" s="7274"/>
      <c r="C33" s="1927" t="s">
        <v>2365</v>
      </c>
      <c r="D33" s="3271">
        <v>2023</v>
      </c>
      <c r="E33" s="1907" t="s">
        <v>359</v>
      </c>
      <c r="F33" s="1891" t="s">
        <v>2366</v>
      </c>
      <c r="G33" s="1930">
        <v>2038</v>
      </c>
      <c r="H33" s="1907" t="s">
        <v>359</v>
      </c>
      <c r="I33" s="1894" t="s">
        <v>359</v>
      </c>
      <c r="J33" s="1907" t="s">
        <v>359</v>
      </c>
      <c r="K33" s="1907" t="s">
        <v>359</v>
      </c>
      <c r="L33" s="1894" t="s">
        <v>359</v>
      </c>
      <c r="M33" s="1897" t="s">
        <v>359</v>
      </c>
    </row>
    <row r="34" spans="1:13">
      <c r="A34" s="5873"/>
      <c r="B34" s="7275"/>
      <c r="C34" s="1924" t="s">
        <v>359</v>
      </c>
      <c r="D34" s="1887" t="s">
        <v>359</v>
      </c>
      <c r="E34" s="1910" t="s">
        <v>359</v>
      </c>
      <c r="F34" s="1887" t="s">
        <v>359</v>
      </c>
      <c r="G34" s="1910" t="s">
        <v>359</v>
      </c>
      <c r="H34" s="1910" t="s">
        <v>359</v>
      </c>
      <c r="I34" s="1901" t="s">
        <v>359</v>
      </c>
      <c r="J34" s="1910" t="s">
        <v>359</v>
      </c>
      <c r="K34" s="1910" t="s">
        <v>359</v>
      </c>
      <c r="L34" s="1901" t="s">
        <v>359</v>
      </c>
      <c r="M34" s="1902" t="s">
        <v>359</v>
      </c>
    </row>
    <row r="35" spans="1:13">
      <c r="A35" s="5873"/>
      <c r="B35" s="7274" t="s">
        <v>2367</v>
      </c>
      <c r="C35" s="3249" t="s">
        <v>359</v>
      </c>
      <c r="D35" s="3247" t="s">
        <v>359</v>
      </c>
      <c r="E35" s="3247" t="s">
        <v>359</v>
      </c>
      <c r="F35" s="3247" t="s">
        <v>359</v>
      </c>
      <c r="G35" s="3247" t="s">
        <v>359</v>
      </c>
      <c r="H35" s="3247" t="s">
        <v>359</v>
      </c>
      <c r="I35" s="3247" t="s">
        <v>359</v>
      </c>
      <c r="J35" s="3247" t="s">
        <v>359</v>
      </c>
      <c r="K35" s="3247" t="s">
        <v>359</v>
      </c>
      <c r="L35" s="3247" t="s">
        <v>359</v>
      </c>
      <c r="M35" s="3250" t="s">
        <v>359</v>
      </c>
    </row>
    <row r="36" spans="1:13">
      <c r="A36" s="5873"/>
      <c r="B36" s="7274"/>
      <c r="C36" s="1927" t="s">
        <v>359</v>
      </c>
      <c r="D36" s="3167" t="s">
        <v>2368</v>
      </c>
      <c r="E36" s="3167">
        <v>2023</v>
      </c>
      <c r="F36" s="3167" t="s">
        <v>2369</v>
      </c>
      <c r="G36" s="3167">
        <v>2024</v>
      </c>
      <c r="H36" s="3167" t="s">
        <v>2370</v>
      </c>
      <c r="I36" s="3167">
        <v>2025</v>
      </c>
      <c r="J36" s="3167" t="s">
        <v>2371</v>
      </c>
      <c r="K36" s="3167">
        <v>2026</v>
      </c>
      <c r="L36" s="3167" t="s">
        <v>2372</v>
      </c>
      <c r="M36" s="3168">
        <v>2027</v>
      </c>
    </row>
    <row r="37" spans="1:13" ht="15" customHeight="1">
      <c r="A37" s="5873"/>
      <c r="B37" s="7274"/>
      <c r="C37" s="1927" t="s">
        <v>359</v>
      </c>
      <c r="D37" s="1921">
        <v>0.1</v>
      </c>
      <c r="E37" s="1911" t="s">
        <v>359</v>
      </c>
      <c r="F37" s="1922">
        <v>0.2</v>
      </c>
      <c r="G37" s="1911"/>
      <c r="H37" s="1922">
        <v>0.4</v>
      </c>
      <c r="I37" s="1911" t="s">
        <v>359</v>
      </c>
      <c r="J37" s="8284">
        <v>0.5</v>
      </c>
      <c r="K37" s="8285"/>
      <c r="L37" s="8284">
        <v>0.55000000000000004</v>
      </c>
      <c r="M37" s="8285"/>
    </row>
    <row r="38" spans="1:13">
      <c r="A38" s="5873"/>
      <c r="B38" s="7274"/>
      <c r="C38" s="1927" t="s">
        <v>359</v>
      </c>
      <c r="D38" s="3169" t="s">
        <v>2373</v>
      </c>
      <c r="E38" s="3170">
        <v>2028</v>
      </c>
      <c r="F38" s="3169" t="s">
        <v>2374</v>
      </c>
      <c r="G38" s="3170">
        <v>2029</v>
      </c>
      <c r="H38" s="3169" t="s">
        <v>2375</v>
      </c>
      <c r="I38" s="3170">
        <v>2030</v>
      </c>
      <c r="J38" s="3169" t="s">
        <v>2376</v>
      </c>
      <c r="K38" s="3170">
        <v>2031</v>
      </c>
      <c r="L38" s="3169" t="s">
        <v>2377</v>
      </c>
      <c r="M38" s="3171">
        <v>2032</v>
      </c>
    </row>
    <row r="39" spans="1:13" ht="15" customHeight="1">
      <c r="A39" s="5873"/>
      <c r="B39" s="7274"/>
      <c r="C39" s="1927" t="s">
        <v>359</v>
      </c>
      <c r="D39" s="8284">
        <v>0.65</v>
      </c>
      <c r="E39" s="8285"/>
      <c r="F39" s="8284">
        <v>0.7</v>
      </c>
      <c r="G39" s="8285"/>
      <c r="H39" s="8284">
        <v>0.8</v>
      </c>
      <c r="I39" s="8285"/>
      <c r="J39" s="8284">
        <v>0.85</v>
      </c>
      <c r="K39" s="8285"/>
      <c r="L39" s="8284">
        <v>0.95</v>
      </c>
      <c r="M39" s="8285"/>
    </row>
    <row r="40" spans="1:13">
      <c r="A40" s="5873"/>
      <c r="B40" s="7274"/>
      <c r="C40" s="1927" t="s">
        <v>359</v>
      </c>
      <c r="D40" s="3169" t="s">
        <v>2378</v>
      </c>
      <c r="E40" s="3170">
        <v>2033</v>
      </c>
      <c r="F40" s="3169" t="s">
        <v>2379</v>
      </c>
      <c r="G40" s="3170">
        <v>2034</v>
      </c>
      <c r="H40" s="3169" t="s">
        <v>2380</v>
      </c>
      <c r="I40" s="3170">
        <v>2035</v>
      </c>
      <c r="J40" s="3169" t="s">
        <v>2381</v>
      </c>
      <c r="K40" s="3170">
        <v>2036</v>
      </c>
      <c r="L40" s="3169" t="s">
        <v>2382</v>
      </c>
      <c r="M40" s="3171">
        <v>2037</v>
      </c>
    </row>
    <row r="41" spans="1:13" ht="15" customHeight="1">
      <c r="A41" s="5873"/>
      <c r="B41" s="7274"/>
      <c r="C41" s="1927" t="s">
        <v>359</v>
      </c>
      <c r="D41" s="8284">
        <v>1</v>
      </c>
      <c r="E41" s="8285"/>
      <c r="F41" s="8284">
        <v>1</v>
      </c>
      <c r="G41" s="8285"/>
      <c r="H41" s="8284">
        <v>1</v>
      </c>
      <c r="I41" s="8285"/>
      <c r="J41" s="8284">
        <v>1</v>
      </c>
      <c r="K41" s="8285"/>
      <c r="L41" s="8284">
        <v>1</v>
      </c>
      <c r="M41" s="8285"/>
    </row>
    <row r="42" spans="1:13">
      <c r="A42" s="5873"/>
      <c r="B42" s="7274"/>
      <c r="C42" s="1927" t="s">
        <v>359</v>
      </c>
      <c r="D42" s="3169" t="s">
        <v>2383</v>
      </c>
      <c r="E42" s="3170">
        <v>2038</v>
      </c>
      <c r="F42" s="3169" t="s">
        <v>2384</v>
      </c>
      <c r="G42" s="3172" t="s">
        <v>359</v>
      </c>
      <c r="H42" s="1891" t="s">
        <v>359</v>
      </c>
      <c r="I42" s="1891" t="s">
        <v>359</v>
      </c>
      <c r="J42" s="1891" t="s">
        <v>359</v>
      </c>
      <c r="K42" s="1891" t="s">
        <v>359</v>
      </c>
      <c r="L42" s="1891" t="s">
        <v>359</v>
      </c>
      <c r="M42" s="1892" t="s">
        <v>359</v>
      </c>
    </row>
    <row r="43" spans="1:13" ht="15" customHeight="1">
      <c r="A43" s="5873"/>
      <c r="B43" s="7274"/>
      <c r="C43" s="1927" t="s">
        <v>359</v>
      </c>
      <c r="D43" s="8284">
        <v>1</v>
      </c>
      <c r="E43" s="8285"/>
      <c r="F43" s="8284">
        <v>1</v>
      </c>
      <c r="G43" s="8285"/>
      <c r="H43" s="8131" t="s">
        <v>359</v>
      </c>
      <c r="I43" s="8131"/>
      <c r="J43" s="1891" t="s">
        <v>359</v>
      </c>
      <c r="K43" s="1891" t="s">
        <v>359</v>
      </c>
      <c r="L43" s="1891" t="s">
        <v>359</v>
      </c>
      <c r="M43" s="1892" t="s">
        <v>359</v>
      </c>
    </row>
    <row r="44" spans="1:13" ht="15" customHeight="1">
      <c r="A44" s="5873"/>
      <c r="B44" s="7274"/>
      <c r="C44" s="1924" t="s">
        <v>359</v>
      </c>
      <c r="D44" s="1887" t="s">
        <v>359</v>
      </c>
      <c r="E44" s="1887" t="s">
        <v>359</v>
      </c>
      <c r="F44" s="1887" t="s">
        <v>359</v>
      </c>
      <c r="G44" s="1887" t="s">
        <v>359</v>
      </c>
      <c r="H44" s="1887" t="s">
        <v>359</v>
      </c>
      <c r="I44" s="1887" t="s">
        <v>359</v>
      </c>
      <c r="J44" s="1887" t="s">
        <v>359</v>
      </c>
      <c r="K44" s="1887" t="s">
        <v>359</v>
      </c>
      <c r="L44" s="1887" t="s">
        <v>359</v>
      </c>
      <c r="M44" s="1896" t="s">
        <v>359</v>
      </c>
    </row>
    <row r="45" spans="1:13" ht="15" customHeight="1">
      <c r="A45" s="5873"/>
      <c r="B45" s="8171" t="s">
        <v>2385</v>
      </c>
      <c r="C45" s="1927" t="s">
        <v>359</v>
      </c>
      <c r="D45" s="1891" t="s">
        <v>359</v>
      </c>
      <c r="E45" s="1891" t="s">
        <v>359</v>
      </c>
      <c r="F45" s="1891" t="s">
        <v>359</v>
      </c>
      <c r="G45" s="1891" t="s">
        <v>359</v>
      </c>
      <c r="H45" s="1891" t="s">
        <v>359</v>
      </c>
      <c r="I45" s="1891" t="s">
        <v>359</v>
      </c>
      <c r="J45" s="1891" t="s">
        <v>359</v>
      </c>
      <c r="K45" s="1891" t="s">
        <v>359</v>
      </c>
      <c r="L45" s="1894" t="s">
        <v>359</v>
      </c>
      <c r="M45" s="1897" t="s">
        <v>359</v>
      </c>
    </row>
    <row r="46" spans="1:13" ht="15" customHeight="1">
      <c r="A46" s="5873"/>
      <c r="B46" s="7274"/>
      <c r="C46" s="1925" t="s">
        <v>359</v>
      </c>
      <c r="D46" s="1891" t="s">
        <v>93</v>
      </c>
      <c r="E46" s="1887" t="s">
        <v>95</v>
      </c>
      <c r="F46" s="7282" t="s">
        <v>2386</v>
      </c>
      <c r="G46" s="7283" t="s">
        <v>359</v>
      </c>
      <c r="H46" s="7265"/>
      <c r="I46" s="7265"/>
      <c r="J46" s="7284"/>
      <c r="K46" s="1891" t="s">
        <v>2387</v>
      </c>
      <c r="L46" s="7287" t="s">
        <v>359</v>
      </c>
      <c r="M46" s="8175"/>
    </row>
    <row r="47" spans="1:13" ht="15" customHeight="1">
      <c r="A47" s="5873"/>
      <c r="B47" s="7274"/>
      <c r="C47" s="1925" t="s">
        <v>359</v>
      </c>
      <c r="D47" s="1909" t="s">
        <v>359</v>
      </c>
      <c r="E47" s="1890" t="s">
        <v>2441</v>
      </c>
      <c r="F47" s="7282"/>
      <c r="G47" s="7285"/>
      <c r="H47" s="7267"/>
      <c r="I47" s="7267"/>
      <c r="J47" s="7286"/>
      <c r="K47" s="1894" t="s">
        <v>359</v>
      </c>
      <c r="L47" s="7289"/>
      <c r="M47" s="8176"/>
    </row>
    <row r="48" spans="1:13" ht="15" customHeight="1">
      <c r="A48" s="5873"/>
      <c r="B48" s="7275"/>
      <c r="C48" s="1926" t="s">
        <v>359</v>
      </c>
      <c r="D48" s="1901" t="s">
        <v>359</v>
      </c>
      <c r="E48" s="1901" t="s">
        <v>359</v>
      </c>
      <c r="F48" s="1901" t="s">
        <v>359</v>
      </c>
      <c r="G48" s="1901" t="s">
        <v>359</v>
      </c>
      <c r="H48" s="1901" t="s">
        <v>359</v>
      </c>
      <c r="I48" s="1901" t="s">
        <v>359</v>
      </c>
      <c r="J48" s="1901" t="s">
        <v>359</v>
      </c>
      <c r="K48" s="1901" t="s">
        <v>359</v>
      </c>
      <c r="L48" s="1894" t="s">
        <v>359</v>
      </c>
      <c r="M48" s="1897" t="s">
        <v>359</v>
      </c>
    </row>
    <row r="49" spans="1:13" ht="408" customHeight="1">
      <c r="A49" s="5873"/>
      <c r="B49" s="2582" t="s">
        <v>2388</v>
      </c>
      <c r="C49" s="5970" t="s">
        <v>3162</v>
      </c>
      <c r="D49" s="5837"/>
      <c r="E49" s="5837"/>
      <c r="F49" s="5837"/>
      <c r="G49" s="5837"/>
      <c r="H49" s="5837"/>
      <c r="I49" s="5837"/>
      <c r="J49" s="5837"/>
      <c r="K49" s="5837"/>
      <c r="L49" s="5837"/>
      <c r="M49" s="5838"/>
    </row>
    <row r="50" spans="1:13" ht="33.75" customHeight="1">
      <c r="A50" s="5873"/>
      <c r="B50" s="2587" t="s">
        <v>2390</v>
      </c>
      <c r="C50" s="5970" t="s">
        <v>3163</v>
      </c>
      <c r="D50" s="5837"/>
      <c r="E50" s="5837"/>
      <c r="F50" s="5837"/>
      <c r="G50" s="5837"/>
      <c r="H50" s="5837"/>
      <c r="I50" s="5837"/>
      <c r="J50" s="5837"/>
      <c r="K50" s="5837"/>
      <c r="L50" s="5837"/>
      <c r="M50" s="5838"/>
    </row>
    <row r="51" spans="1:13" ht="15" customHeight="1">
      <c r="A51" s="5873"/>
      <c r="B51" s="2587" t="s">
        <v>2392</v>
      </c>
      <c r="C51" s="1924">
        <v>30</v>
      </c>
      <c r="D51" s="1887" t="s">
        <v>359</v>
      </c>
      <c r="E51" s="1887" t="s">
        <v>359</v>
      </c>
      <c r="F51" s="1887" t="s">
        <v>359</v>
      </c>
      <c r="G51" s="1887" t="s">
        <v>359</v>
      </c>
      <c r="H51" s="1887" t="s">
        <v>359</v>
      </c>
      <c r="I51" s="1887" t="s">
        <v>359</v>
      </c>
      <c r="J51" s="1887" t="s">
        <v>359</v>
      </c>
      <c r="K51" s="1887" t="s">
        <v>359</v>
      </c>
      <c r="L51" s="1887" t="s">
        <v>359</v>
      </c>
      <c r="M51" s="1896" t="s">
        <v>359</v>
      </c>
    </row>
    <row r="52" spans="1:13" ht="15" customHeight="1">
      <c r="A52" s="5873"/>
      <c r="B52" s="2587" t="s">
        <v>2393</v>
      </c>
      <c r="C52" s="1924" t="s">
        <v>437</v>
      </c>
      <c r="D52" s="1887" t="s">
        <v>359</v>
      </c>
      <c r="E52" s="1887" t="s">
        <v>359</v>
      </c>
      <c r="F52" s="1887" t="s">
        <v>359</v>
      </c>
      <c r="G52" s="1887" t="s">
        <v>359</v>
      </c>
      <c r="H52" s="1887" t="s">
        <v>359</v>
      </c>
      <c r="I52" s="1887" t="s">
        <v>359</v>
      </c>
      <c r="J52" s="1887" t="s">
        <v>359</v>
      </c>
      <c r="K52" s="1887" t="s">
        <v>359</v>
      </c>
      <c r="L52" s="1887" t="s">
        <v>359</v>
      </c>
      <c r="M52" s="1896" t="s">
        <v>359</v>
      </c>
    </row>
    <row r="53" spans="1:13" ht="15" customHeight="1">
      <c r="A53" s="5839" t="s">
        <v>2394</v>
      </c>
      <c r="B53" s="2587" t="s">
        <v>2395</v>
      </c>
      <c r="C53" s="6220" t="s">
        <v>844</v>
      </c>
      <c r="D53" s="6221"/>
      <c r="E53" s="6221"/>
      <c r="F53" s="6221"/>
      <c r="G53" s="6221"/>
      <c r="H53" s="6221"/>
      <c r="I53" s="6221"/>
      <c r="J53" s="6221"/>
      <c r="K53" s="6221"/>
      <c r="L53" s="6221"/>
      <c r="M53" s="6222"/>
    </row>
    <row r="54" spans="1:13" ht="15" customHeight="1">
      <c r="A54" s="5840"/>
      <c r="B54" s="2587" t="s">
        <v>2396</v>
      </c>
      <c r="C54" s="6220" t="s">
        <v>2521</v>
      </c>
      <c r="D54" s="6221"/>
      <c r="E54" s="6221"/>
      <c r="F54" s="6221"/>
      <c r="G54" s="6221"/>
      <c r="H54" s="6221"/>
      <c r="I54" s="6221"/>
      <c r="J54" s="6221"/>
      <c r="K54" s="6221"/>
      <c r="L54" s="6221"/>
      <c r="M54" s="6222"/>
    </row>
    <row r="55" spans="1:13" ht="15" customHeight="1">
      <c r="A55" s="5840"/>
      <c r="B55" s="2587" t="s">
        <v>2398</v>
      </c>
      <c r="C55" s="6220" t="s">
        <v>2514</v>
      </c>
      <c r="D55" s="6221"/>
      <c r="E55" s="6221"/>
      <c r="F55" s="6221"/>
      <c r="G55" s="6221"/>
      <c r="H55" s="6221"/>
      <c r="I55" s="6221"/>
      <c r="J55" s="6221"/>
      <c r="K55" s="6221"/>
      <c r="L55" s="6221"/>
      <c r="M55" s="6222"/>
    </row>
    <row r="56" spans="1:13" ht="15" customHeight="1">
      <c r="A56" s="5840"/>
      <c r="B56" s="2587" t="s">
        <v>2399</v>
      </c>
      <c r="C56" s="6220" t="s">
        <v>2522</v>
      </c>
      <c r="D56" s="6221"/>
      <c r="E56" s="6221"/>
      <c r="F56" s="6221"/>
      <c r="G56" s="6221"/>
      <c r="H56" s="6221"/>
      <c r="I56" s="6221"/>
      <c r="J56" s="6221"/>
      <c r="K56" s="6221"/>
      <c r="L56" s="6221"/>
      <c r="M56" s="6222"/>
    </row>
    <row r="57" spans="1:13" ht="15" customHeight="1">
      <c r="A57" s="5840"/>
      <c r="B57" s="2587" t="s">
        <v>2400</v>
      </c>
      <c r="C57" s="8342" t="s">
        <v>845</v>
      </c>
      <c r="D57" s="8343"/>
      <c r="E57" s="8343"/>
      <c r="F57" s="8343"/>
      <c r="G57" s="8343"/>
      <c r="H57" s="8343"/>
      <c r="I57" s="8343"/>
      <c r="J57" s="8343"/>
      <c r="K57" s="8343"/>
      <c r="L57" s="8343"/>
      <c r="M57" s="8344"/>
    </row>
    <row r="58" spans="1:13" ht="15.95" customHeight="1" thickBot="1">
      <c r="A58" s="5869"/>
      <c r="B58" s="2587" t="s">
        <v>2401</v>
      </c>
      <c r="C58" s="5970">
        <v>3779595</v>
      </c>
      <c r="D58" s="5837"/>
      <c r="E58" s="5837"/>
      <c r="F58" s="5837"/>
      <c r="G58" s="5837"/>
      <c r="H58" s="5837"/>
      <c r="I58" s="5837"/>
      <c r="J58" s="5837"/>
      <c r="K58" s="5837"/>
      <c r="L58" s="5837"/>
      <c r="M58" s="5838"/>
    </row>
    <row r="59" spans="1:13" ht="15" customHeight="1">
      <c r="A59" s="5839" t="s">
        <v>2402</v>
      </c>
      <c r="B59" s="2588" t="s">
        <v>2403</v>
      </c>
      <c r="C59" s="5970" t="s">
        <v>1132</v>
      </c>
      <c r="D59" s="5837"/>
      <c r="E59" s="5837"/>
      <c r="F59" s="5837"/>
      <c r="G59" s="5837"/>
      <c r="H59" s="5837"/>
      <c r="I59" s="5837"/>
      <c r="J59" s="5837"/>
      <c r="K59" s="5837"/>
      <c r="L59" s="5837"/>
      <c r="M59" s="5838"/>
    </row>
    <row r="60" spans="1:13" ht="15" customHeight="1">
      <c r="A60" s="5840"/>
      <c r="B60" s="2588" t="s">
        <v>2404</v>
      </c>
      <c r="C60" s="5970" t="s">
        <v>2405</v>
      </c>
      <c r="D60" s="5837"/>
      <c r="E60" s="5837"/>
      <c r="F60" s="5837"/>
      <c r="G60" s="5837"/>
      <c r="H60" s="5837"/>
      <c r="I60" s="5837"/>
      <c r="J60" s="5837"/>
      <c r="K60" s="5837"/>
      <c r="L60" s="5837"/>
      <c r="M60" s="5838"/>
    </row>
    <row r="61" spans="1:13" ht="15" customHeight="1" thickBot="1">
      <c r="A61" s="5840"/>
      <c r="B61" s="2588" t="s">
        <v>244</v>
      </c>
      <c r="C61" s="5970" t="s">
        <v>2514</v>
      </c>
      <c r="D61" s="5837"/>
      <c r="E61" s="5837"/>
      <c r="F61" s="5837"/>
      <c r="G61" s="5837"/>
      <c r="H61" s="5837"/>
      <c r="I61" s="5837"/>
      <c r="J61" s="5837"/>
      <c r="K61" s="5837"/>
      <c r="L61" s="5837"/>
      <c r="M61" s="5838"/>
    </row>
    <row r="62" spans="1:13" ht="56.25" customHeight="1" thickBot="1">
      <c r="A62" s="2617" t="s">
        <v>2406</v>
      </c>
      <c r="B62" s="2637" t="s">
        <v>359</v>
      </c>
      <c r="C62" s="8272" t="s">
        <v>3164</v>
      </c>
      <c r="D62" s="8273"/>
      <c r="E62" s="8273"/>
      <c r="F62" s="8273"/>
      <c r="G62" s="8273"/>
      <c r="H62" s="8273"/>
      <c r="I62" s="8273"/>
      <c r="J62" s="8273"/>
      <c r="K62" s="8273"/>
      <c r="L62" s="8273"/>
      <c r="M62" s="8274"/>
    </row>
    <row r="63" spans="1:13">
      <c r="A63" s="1916"/>
      <c r="B63" s="1933"/>
      <c r="C63" s="1916"/>
      <c r="D63" s="1916"/>
      <c r="E63" s="1916"/>
      <c r="F63" s="1916"/>
      <c r="G63" s="1916"/>
      <c r="H63" s="1916"/>
      <c r="I63" s="1916"/>
      <c r="J63" s="1916"/>
      <c r="K63" s="1916"/>
      <c r="L63" s="1916"/>
      <c r="M63" s="1916"/>
    </row>
    <row r="64" spans="1:13">
      <c r="A64" s="1916"/>
      <c r="B64" s="1933"/>
      <c r="C64" s="1916"/>
      <c r="D64" s="1916"/>
      <c r="E64" s="1916"/>
      <c r="F64" s="1916"/>
      <c r="G64" s="1916"/>
      <c r="H64" s="1916"/>
      <c r="I64" s="1916"/>
      <c r="J64" s="1916"/>
      <c r="K64" s="1916"/>
      <c r="L64" s="1916"/>
      <c r="M64" s="1916"/>
    </row>
    <row r="65" spans="1:13">
      <c r="A65" s="1916"/>
      <c r="B65" s="1933"/>
      <c r="C65" s="1916"/>
      <c r="D65" s="1916"/>
      <c r="E65" s="1916"/>
      <c r="F65" s="1916"/>
      <c r="G65" s="1916"/>
      <c r="H65" s="1916"/>
      <c r="I65" s="1916"/>
      <c r="J65" s="1916"/>
      <c r="K65" s="1916"/>
      <c r="L65" s="1916"/>
      <c r="M65" s="1916"/>
    </row>
    <row r="66" spans="1:13">
      <c r="A66" s="1916"/>
      <c r="B66" s="1933"/>
      <c r="C66" s="1916"/>
      <c r="D66" s="1916"/>
      <c r="E66" s="1916"/>
      <c r="F66" s="1916"/>
      <c r="G66" s="1916"/>
      <c r="H66" s="1916"/>
      <c r="I66" s="1916"/>
      <c r="J66" s="1916"/>
      <c r="K66" s="1916"/>
      <c r="L66" s="1916"/>
      <c r="M66" s="1916"/>
    </row>
    <row r="67" spans="1:13">
      <c r="A67" s="1916"/>
      <c r="B67" s="1933"/>
      <c r="C67" s="1916"/>
      <c r="D67" s="1916"/>
      <c r="E67" s="1916"/>
      <c r="F67" s="1916"/>
      <c r="G67" s="1916"/>
      <c r="H67" s="1916"/>
      <c r="I67" s="1916"/>
      <c r="J67" s="1916"/>
      <c r="K67" s="1916"/>
      <c r="L67" s="1916"/>
      <c r="M67" s="1916"/>
    </row>
    <row r="68" spans="1:13">
      <c r="A68" s="1916"/>
      <c r="B68" s="1933"/>
      <c r="C68" s="1916"/>
      <c r="D68" s="1916"/>
      <c r="E68" s="1916"/>
      <c r="F68" s="1916"/>
      <c r="G68" s="1916"/>
      <c r="H68" s="1916"/>
      <c r="I68" s="1916"/>
      <c r="J68" s="1916"/>
      <c r="K68" s="1916"/>
      <c r="L68" s="1916"/>
      <c r="M68" s="1916"/>
    </row>
    <row r="69" spans="1:13">
      <c r="A69" s="1916"/>
      <c r="B69" s="1933"/>
      <c r="C69" s="1916"/>
      <c r="D69" s="1916"/>
      <c r="E69" s="1916"/>
      <c r="F69" s="1916"/>
      <c r="G69" s="1916"/>
      <c r="H69" s="1916"/>
      <c r="I69" s="1916"/>
      <c r="J69" s="1916"/>
      <c r="K69" s="1916"/>
      <c r="L69" s="1916"/>
      <c r="M69" s="1916"/>
    </row>
    <row r="70" spans="1:13">
      <c r="A70" s="1916"/>
      <c r="B70" s="1933"/>
      <c r="C70" s="1916"/>
      <c r="D70" s="1916"/>
      <c r="E70" s="1916"/>
      <c r="F70" s="1916"/>
      <c r="G70" s="1916"/>
      <c r="H70" s="1916"/>
      <c r="I70" s="1916"/>
      <c r="J70" s="1916"/>
      <c r="K70" s="1916"/>
      <c r="L70" s="1916"/>
      <c r="M70" s="1916"/>
    </row>
    <row r="71" spans="1:13">
      <c r="A71" s="1916"/>
      <c r="B71" s="1933"/>
      <c r="C71" s="1916"/>
      <c r="D71" s="1916"/>
      <c r="E71" s="1916"/>
      <c r="F71" s="1916"/>
      <c r="G71" s="1916"/>
      <c r="H71" s="1916"/>
      <c r="I71" s="1916"/>
      <c r="J71" s="1916"/>
      <c r="K71" s="1916"/>
      <c r="L71" s="1916"/>
      <c r="M71" s="1916"/>
    </row>
    <row r="72" spans="1:13">
      <c r="A72" s="1916"/>
      <c r="B72" s="1933"/>
      <c r="C72" s="1916"/>
      <c r="D72" s="1916"/>
      <c r="E72" s="1916"/>
      <c r="F72" s="1916"/>
      <c r="G72" s="1916"/>
      <c r="H72" s="1916"/>
      <c r="I72" s="1916"/>
      <c r="J72" s="1916"/>
      <c r="K72" s="1916"/>
      <c r="L72" s="1916"/>
      <c r="M72" s="1916"/>
    </row>
  </sheetData>
  <mergeCells count="65">
    <mergeCell ref="H39:I39"/>
    <mergeCell ref="J39:K39"/>
    <mergeCell ref="L39:M39"/>
    <mergeCell ref="H41:I41"/>
    <mergeCell ref="J41:K41"/>
    <mergeCell ref="L41:M41"/>
    <mergeCell ref="G46:J47"/>
    <mergeCell ref="L46:M47"/>
    <mergeCell ref="C49:M49"/>
    <mergeCell ref="B8:B10"/>
    <mergeCell ref="I9:J9"/>
    <mergeCell ref="C10:D10"/>
    <mergeCell ref="F10:G10"/>
    <mergeCell ref="I10:J10"/>
    <mergeCell ref="C11:M11"/>
    <mergeCell ref="C14:D15"/>
    <mergeCell ref="F14:M15"/>
    <mergeCell ref="E14:E15"/>
    <mergeCell ref="B29:B31"/>
    <mergeCell ref="J37:K37"/>
    <mergeCell ref="L37:M37"/>
    <mergeCell ref="H43:I43"/>
    <mergeCell ref="C2:M2"/>
    <mergeCell ref="C3:M3"/>
    <mergeCell ref="F4:G4"/>
    <mergeCell ref="C5:M5"/>
    <mergeCell ref="C6:M6"/>
    <mergeCell ref="I4:M4"/>
    <mergeCell ref="C7:D7"/>
    <mergeCell ref="I7:M7"/>
    <mergeCell ref="C13:M13"/>
    <mergeCell ref="B14:B15"/>
    <mergeCell ref="C12:M12"/>
    <mergeCell ref="C62:M62"/>
    <mergeCell ref="A16:A52"/>
    <mergeCell ref="C16:M16"/>
    <mergeCell ref="C17:M17"/>
    <mergeCell ref="B18:B24"/>
    <mergeCell ref="B25:B28"/>
    <mergeCell ref="B32:B34"/>
    <mergeCell ref="B35:B44"/>
    <mergeCell ref="D43:E43"/>
    <mergeCell ref="F43:G43"/>
    <mergeCell ref="D39:E39"/>
    <mergeCell ref="F39:G39"/>
    <mergeCell ref="D41:E41"/>
    <mergeCell ref="F41:G41"/>
    <mergeCell ref="B45:B48"/>
    <mergeCell ref="C50:M50"/>
    <mergeCell ref="B1:M1"/>
    <mergeCell ref="A59:A61"/>
    <mergeCell ref="C59:M59"/>
    <mergeCell ref="C60:M60"/>
    <mergeCell ref="C61:M61"/>
    <mergeCell ref="F46:F47"/>
    <mergeCell ref="A53:A58"/>
    <mergeCell ref="C58:M58"/>
    <mergeCell ref="C54:M54"/>
    <mergeCell ref="C55:M55"/>
    <mergeCell ref="C56:M56"/>
    <mergeCell ref="C57:M57"/>
    <mergeCell ref="C53:M53"/>
    <mergeCell ref="A2:A15"/>
    <mergeCell ref="C9:D9"/>
    <mergeCell ref="F9:G9"/>
  </mergeCells>
  <hyperlinks>
    <hyperlink ref="C57" r:id="rId1"/>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topLeftCell="A29" workbookViewId="0">
      <selection activeCell="C49" sqref="C49:M49"/>
    </sheetView>
  </sheetViews>
  <sheetFormatPr baseColWidth="10" defaultColWidth="8.85546875" defaultRowHeight="15.75"/>
  <cols>
    <col min="1" max="1" width="29" style="1916" customWidth="1"/>
    <col min="2" max="2" width="29.7109375" style="1916" customWidth="1"/>
    <col min="3" max="5" width="11.42578125" style="1916" customWidth="1"/>
    <col min="6" max="6" width="12.42578125" style="1916" customWidth="1"/>
    <col min="7" max="13" width="11.42578125" style="1916" customWidth="1"/>
    <col min="14" max="16384" width="8.85546875" style="1916"/>
  </cols>
  <sheetData>
    <row r="1" spans="1:13" ht="20.25" customHeight="1">
      <c r="A1" s="2616" t="s">
        <v>359</v>
      </c>
      <c r="B1" s="8348" t="s">
        <v>3165</v>
      </c>
      <c r="C1" s="8349"/>
      <c r="D1" s="8349"/>
      <c r="E1" s="8349"/>
      <c r="F1" s="8349"/>
      <c r="G1" s="8349"/>
      <c r="H1" s="8349"/>
      <c r="I1" s="8349"/>
      <c r="J1" s="8349"/>
      <c r="K1" s="8349"/>
      <c r="L1" s="8349"/>
      <c r="M1" s="8350"/>
    </row>
    <row r="2" spans="1:13" ht="54" customHeight="1">
      <c r="A2" s="5839" t="s">
        <v>2329</v>
      </c>
      <c r="B2" s="2630" t="s">
        <v>2330</v>
      </c>
      <c r="C2" s="7748" t="s">
        <v>1674</v>
      </c>
      <c r="D2" s="7749"/>
      <c r="E2" s="7749"/>
      <c r="F2" s="7749"/>
      <c r="G2" s="7749"/>
      <c r="H2" s="7749"/>
      <c r="I2" s="7749"/>
      <c r="J2" s="7749"/>
      <c r="K2" s="7749"/>
      <c r="L2" s="7749"/>
      <c r="M2" s="7750"/>
    </row>
    <row r="3" spans="1:13" ht="177.75" customHeight="1">
      <c r="A3" s="5840"/>
      <c r="B3" s="2631" t="s">
        <v>2643</v>
      </c>
      <c r="C3" s="5970" t="s">
        <v>3166</v>
      </c>
      <c r="D3" s="5837"/>
      <c r="E3" s="5837"/>
      <c r="F3" s="5837"/>
      <c r="G3" s="5837"/>
      <c r="H3" s="5837"/>
      <c r="I3" s="5837"/>
      <c r="J3" s="5837"/>
      <c r="K3" s="5837"/>
      <c r="L3" s="5837"/>
      <c r="M3" s="5838"/>
    </row>
    <row r="4" spans="1:13" ht="30.75" customHeight="1">
      <c r="A4" s="5840"/>
      <c r="B4" s="2632" t="s">
        <v>240</v>
      </c>
      <c r="C4" s="1924" t="s">
        <v>95</v>
      </c>
      <c r="D4" s="1888" t="s">
        <v>359</v>
      </c>
      <c r="E4" s="1889" t="s">
        <v>359</v>
      </c>
      <c r="F4" s="8135" t="s">
        <v>241</v>
      </c>
      <c r="G4" s="8136"/>
      <c r="H4" s="1890" t="s">
        <v>437</v>
      </c>
      <c r="I4" s="1887" t="s">
        <v>359</v>
      </c>
      <c r="J4" s="1887" t="s">
        <v>359</v>
      </c>
      <c r="K4" s="1887" t="s">
        <v>359</v>
      </c>
      <c r="L4" s="1887" t="s">
        <v>359</v>
      </c>
      <c r="M4" s="1896" t="s">
        <v>359</v>
      </c>
    </row>
    <row r="5" spans="1:13" ht="15" customHeight="1">
      <c r="A5" s="5840"/>
      <c r="B5" s="2632" t="s">
        <v>2333</v>
      </c>
      <c r="C5" s="5970"/>
      <c r="D5" s="5837"/>
      <c r="E5" s="5837"/>
      <c r="F5" s="5837"/>
      <c r="G5" s="5837"/>
      <c r="H5" s="5837"/>
      <c r="I5" s="5837"/>
      <c r="J5" s="5837"/>
      <c r="K5" s="5837"/>
      <c r="L5" s="5837"/>
      <c r="M5" s="5838"/>
    </row>
    <row r="6" spans="1:13" ht="15" customHeight="1">
      <c r="A6" s="5840"/>
      <c r="B6" s="2632" t="s">
        <v>2334</v>
      </c>
      <c r="C6" s="5970"/>
      <c r="D6" s="5837"/>
      <c r="E6" s="5837"/>
      <c r="F6" s="5837"/>
      <c r="G6" s="5837"/>
      <c r="H6" s="5837"/>
      <c r="I6" s="5837"/>
      <c r="J6" s="5837"/>
      <c r="K6" s="5837"/>
      <c r="L6" s="5837"/>
      <c r="M6" s="5838"/>
    </row>
    <row r="7" spans="1:13" ht="15" customHeight="1">
      <c r="A7" s="5840"/>
      <c r="B7" s="2632" t="s">
        <v>2335</v>
      </c>
      <c r="C7" s="8270" t="s">
        <v>13</v>
      </c>
      <c r="D7" s="8271"/>
      <c r="E7" s="1894" t="s">
        <v>359</v>
      </c>
      <c r="F7" s="1894" t="s">
        <v>359</v>
      </c>
      <c r="G7" s="1895" t="s">
        <v>359</v>
      </c>
      <c r="H7" s="2621" t="s">
        <v>244</v>
      </c>
      <c r="I7" s="8271" t="s">
        <v>21</v>
      </c>
      <c r="J7" s="8271"/>
      <c r="K7" s="8271"/>
      <c r="L7" s="8271"/>
      <c r="M7" s="8281"/>
    </row>
    <row r="8" spans="1:13">
      <c r="A8" s="5840"/>
      <c r="B8" s="8351" t="s">
        <v>2336</v>
      </c>
      <c r="C8" s="1925" t="s">
        <v>359</v>
      </c>
      <c r="D8" s="1894" t="s">
        <v>359</v>
      </c>
      <c r="E8" s="1893" t="s">
        <v>359</v>
      </c>
      <c r="F8" s="1893" t="s">
        <v>359</v>
      </c>
      <c r="G8" s="1893" t="s">
        <v>359</v>
      </c>
      <c r="H8" s="1893" t="s">
        <v>359</v>
      </c>
      <c r="I8" s="1894" t="s">
        <v>359</v>
      </c>
      <c r="J8" s="1894" t="s">
        <v>359</v>
      </c>
      <c r="K8" s="1894" t="s">
        <v>359</v>
      </c>
      <c r="L8" s="1894" t="s">
        <v>359</v>
      </c>
      <c r="M8" s="1897" t="s">
        <v>359</v>
      </c>
    </row>
    <row r="9" spans="1:13" ht="15" customHeight="1">
      <c r="A9" s="5840"/>
      <c r="B9" s="8351"/>
      <c r="C9" s="8333" t="s">
        <v>359</v>
      </c>
      <c r="D9" s="7261"/>
      <c r="E9" s="1894" t="s">
        <v>359</v>
      </c>
      <c r="F9" s="7261" t="s">
        <v>359</v>
      </c>
      <c r="G9" s="7261"/>
      <c r="H9" s="1894" t="s">
        <v>359</v>
      </c>
      <c r="I9" s="7261" t="s">
        <v>359</v>
      </c>
      <c r="J9" s="7261"/>
      <c r="K9" s="1894" t="s">
        <v>359</v>
      </c>
      <c r="L9" s="1894" t="s">
        <v>359</v>
      </c>
      <c r="M9" s="1897" t="s">
        <v>359</v>
      </c>
    </row>
    <row r="10" spans="1:13" ht="15" customHeight="1">
      <c r="A10" s="5840"/>
      <c r="B10" s="8352"/>
      <c r="C10" s="8333" t="s">
        <v>2337</v>
      </c>
      <c r="D10" s="7261"/>
      <c r="E10" s="1901" t="s">
        <v>359</v>
      </c>
      <c r="F10" s="7261" t="s">
        <v>2337</v>
      </c>
      <c r="G10" s="7261"/>
      <c r="H10" s="1901" t="s">
        <v>359</v>
      </c>
      <c r="I10" s="7261" t="s">
        <v>2337</v>
      </c>
      <c r="J10" s="7261"/>
      <c r="K10" s="1901" t="s">
        <v>359</v>
      </c>
      <c r="L10" s="1901" t="s">
        <v>359</v>
      </c>
      <c r="M10" s="1902" t="s">
        <v>359</v>
      </c>
    </row>
    <row r="11" spans="1:13" ht="57.95" customHeight="1">
      <c r="A11" s="5840"/>
      <c r="B11" s="2632" t="s">
        <v>2338</v>
      </c>
      <c r="C11" s="5970" t="s">
        <v>3167</v>
      </c>
      <c r="D11" s="5837"/>
      <c r="E11" s="5837"/>
      <c r="F11" s="5837"/>
      <c r="G11" s="5837"/>
      <c r="H11" s="5837"/>
      <c r="I11" s="5837"/>
      <c r="J11" s="5837"/>
      <c r="K11" s="5837"/>
      <c r="L11" s="5837"/>
      <c r="M11" s="5838"/>
    </row>
    <row r="12" spans="1:13" ht="137.1" customHeight="1">
      <c r="A12" s="5840"/>
      <c r="B12" s="2632" t="s">
        <v>2689</v>
      </c>
      <c r="C12" s="8328" t="s">
        <v>3168</v>
      </c>
      <c r="D12" s="7252"/>
      <c r="E12" s="7252"/>
      <c r="F12" s="7252"/>
      <c r="G12" s="7252"/>
      <c r="H12" s="7252"/>
      <c r="I12" s="7252"/>
      <c r="J12" s="7252"/>
      <c r="K12" s="7252"/>
      <c r="L12" s="7252"/>
      <c r="M12" s="8329"/>
    </row>
    <row r="13" spans="1:13" ht="51.75" customHeight="1">
      <c r="A13" s="5840"/>
      <c r="B13" s="2632" t="s">
        <v>2649</v>
      </c>
      <c r="C13" s="8090" t="s">
        <v>3120</v>
      </c>
      <c r="D13" s="7950"/>
      <c r="E13" s="7950"/>
      <c r="F13" s="7950"/>
      <c r="G13" s="7950"/>
      <c r="H13" s="7950"/>
      <c r="I13" s="7950"/>
      <c r="J13" s="7950"/>
      <c r="K13" s="7950"/>
      <c r="L13" s="7950"/>
      <c r="M13" s="8091"/>
    </row>
    <row r="14" spans="1:13" ht="17.100000000000001" customHeight="1">
      <c r="A14" s="5840"/>
      <c r="B14" s="8351" t="s">
        <v>2651</v>
      </c>
      <c r="C14" s="8149" t="s">
        <v>2819</v>
      </c>
      <c r="D14" s="7265"/>
      <c r="E14" s="7268" t="s">
        <v>108</v>
      </c>
      <c r="F14" s="7265" t="s">
        <v>3161</v>
      </c>
      <c r="G14" s="7265"/>
      <c r="H14" s="7265"/>
      <c r="I14" s="7265"/>
      <c r="J14" s="7265"/>
      <c r="K14" s="7265"/>
      <c r="L14" s="7265"/>
      <c r="M14" s="8150"/>
    </row>
    <row r="15" spans="1:13" ht="27.75" customHeight="1">
      <c r="A15" s="5840"/>
      <c r="B15" s="8351"/>
      <c r="C15" s="8170"/>
      <c r="D15" s="7267"/>
      <c r="E15" s="7269"/>
      <c r="F15" s="7267"/>
      <c r="G15" s="7267"/>
      <c r="H15" s="7267"/>
      <c r="I15" s="7267"/>
      <c r="J15" s="7267"/>
      <c r="K15" s="7267"/>
      <c r="L15" s="7267"/>
      <c r="M15" s="8120"/>
    </row>
    <row r="16" spans="1:13" ht="24" customHeight="1">
      <c r="A16" s="8259" t="s">
        <v>2340</v>
      </c>
      <c r="B16" s="2633" t="s">
        <v>230</v>
      </c>
      <c r="C16" s="5970" t="s">
        <v>1</v>
      </c>
      <c r="D16" s="5837"/>
      <c r="E16" s="7267"/>
      <c r="F16" s="5837"/>
      <c r="G16" s="5837"/>
      <c r="H16" s="5837"/>
      <c r="I16" s="5837"/>
      <c r="J16" s="5837"/>
      <c r="K16" s="5837"/>
      <c r="L16" s="5837"/>
      <c r="M16" s="5838"/>
    </row>
    <row r="17" spans="1:13" ht="42.75" customHeight="1">
      <c r="A17" s="5873"/>
      <c r="B17" s="1931" t="s">
        <v>2652</v>
      </c>
      <c r="C17" s="5970" t="s">
        <v>2103</v>
      </c>
      <c r="D17" s="5837"/>
      <c r="E17" s="5837"/>
      <c r="F17" s="5837"/>
      <c r="G17" s="5837"/>
      <c r="H17" s="5837"/>
      <c r="I17" s="5837"/>
      <c r="J17" s="5837"/>
      <c r="K17" s="5837"/>
      <c r="L17" s="5837"/>
      <c r="M17" s="5838"/>
    </row>
    <row r="18" spans="1:13">
      <c r="A18" s="5873"/>
      <c r="B18" s="8354" t="s">
        <v>2341</v>
      </c>
      <c r="C18" s="1925" t="s">
        <v>359</v>
      </c>
      <c r="D18" s="1891" t="s">
        <v>359</v>
      </c>
      <c r="E18" s="1891" t="s">
        <v>359</v>
      </c>
      <c r="F18" s="1891" t="s">
        <v>359</v>
      </c>
      <c r="G18" s="1891" t="s">
        <v>359</v>
      </c>
      <c r="H18" s="1891" t="s">
        <v>359</v>
      </c>
      <c r="I18" s="1891" t="s">
        <v>359</v>
      </c>
      <c r="J18" s="1891" t="s">
        <v>359</v>
      </c>
      <c r="K18" s="1891" t="s">
        <v>359</v>
      </c>
      <c r="L18" s="1891" t="s">
        <v>359</v>
      </c>
      <c r="M18" s="1892" t="s">
        <v>359</v>
      </c>
    </row>
    <row r="19" spans="1:13">
      <c r="A19" s="5873"/>
      <c r="B19" s="8354"/>
      <c r="C19" s="1925" t="s">
        <v>359</v>
      </c>
      <c r="D19" s="1887" t="s">
        <v>359</v>
      </c>
      <c r="E19" s="1891" t="s">
        <v>359</v>
      </c>
      <c r="F19" s="1887" t="s">
        <v>359</v>
      </c>
      <c r="G19" s="1891" t="s">
        <v>359</v>
      </c>
      <c r="H19" s="1887" t="s">
        <v>359</v>
      </c>
      <c r="I19" s="1891" t="s">
        <v>359</v>
      </c>
      <c r="J19" s="1887" t="s">
        <v>359</v>
      </c>
      <c r="K19" s="1891" t="s">
        <v>359</v>
      </c>
      <c r="L19" s="1891" t="s">
        <v>359</v>
      </c>
      <c r="M19" s="1892" t="s">
        <v>359</v>
      </c>
    </row>
    <row r="20" spans="1:13">
      <c r="A20" s="5873"/>
      <c r="B20" s="8354"/>
      <c r="C20" s="1927" t="s">
        <v>2342</v>
      </c>
      <c r="D20" s="1900" t="s">
        <v>359</v>
      </c>
      <c r="E20" s="1891" t="s">
        <v>2343</v>
      </c>
      <c r="F20" s="1900" t="s">
        <v>359</v>
      </c>
      <c r="G20" s="1891" t="s">
        <v>2344</v>
      </c>
      <c r="H20" s="1900" t="s">
        <v>359</v>
      </c>
      <c r="I20" s="1891" t="s">
        <v>2345</v>
      </c>
      <c r="J20" s="1900" t="s">
        <v>359</v>
      </c>
      <c r="K20" s="1891" t="s">
        <v>359</v>
      </c>
      <c r="L20" s="1891" t="s">
        <v>359</v>
      </c>
      <c r="M20" s="1892" t="s">
        <v>359</v>
      </c>
    </row>
    <row r="21" spans="1:13">
      <c r="A21" s="5873"/>
      <c r="B21" s="8354"/>
      <c r="C21" s="1927" t="s">
        <v>2346</v>
      </c>
      <c r="D21" s="1900" t="s">
        <v>359</v>
      </c>
      <c r="E21" s="1891" t="s">
        <v>2347</v>
      </c>
      <c r="F21" s="1900" t="s">
        <v>359</v>
      </c>
      <c r="G21" s="1891" t="s">
        <v>2348</v>
      </c>
      <c r="H21" s="1900" t="s">
        <v>359</v>
      </c>
      <c r="I21" s="1891" t="s">
        <v>359</v>
      </c>
      <c r="J21" s="1891" t="s">
        <v>359</v>
      </c>
      <c r="K21" s="1891" t="s">
        <v>359</v>
      </c>
      <c r="L21" s="1891" t="s">
        <v>359</v>
      </c>
      <c r="M21" s="1892" t="s">
        <v>359</v>
      </c>
    </row>
    <row r="22" spans="1:13">
      <c r="A22" s="5873"/>
      <c r="B22" s="8354"/>
      <c r="C22" s="1927" t="s">
        <v>2349</v>
      </c>
      <c r="D22" s="1900" t="s">
        <v>359</v>
      </c>
      <c r="E22" s="1891" t="s">
        <v>2350</v>
      </c>
      <c r="F22" s="1900" t="s">
        <v>359</v>
      </c>
      <c r="G22" s="1891" t="s">
        <v>359</v>
      </c>
      <c r="H22" s="1891" t="s">
        <v>359</v>
      </c>
      <c r="I22" s="1891" t="s">
        <v>359</v>
      </c>
      <c r="J22" s="1891" t="s">
        <v>359</v>
      </c>
      <c r="K22" s="1891" t="s">
        <v>359</v>
      </c>
      <c r="L22" s="1891" t="s">
        <v>359</v>
      </c>
      <c r="M22" s="1892" t="s">
        <v>359</v>
      </c>
    </row>
    <row r="23" spans="1:13">
      <c r="A23" s="5873"/>
      <c r="B23" s="8354"/>
      <c r="C23" s="1927" t="s">
        <v>105</v>
      </c>
      <c r="D23" s="1900" t="s">
        <v>2351</v>
      </c>
      <c r="E23" s="1891" t="s">
        <v>2352</v>
      </c>
      <c r="F23" s="1901" t="s">
        <v>2353</v>
      </c>
      <c r="G23" s="1901" t="s">
        <v>359</v>
      </c>
      <c r="H23" s="1901" t="s">
        <v>359</v>
      </c>
      <c r="I23" s="1901" t="s">
        <v>359</v>
      </c>
      <c r="J23" s="1901" t="s">
        <v>359</v>
      </c>
      <c r="K23" s="1901" t="s">
        <v>359</v>
      </c>
      <c r="L23" s="1901" t="s">
        <v>359</v>
      </c>
      <c r="M23" s="1902" t="s">
        <v>359</v>
      </c>
    </row>
    <row r="24" spans="1:13">
      <c r="A24" s="5873"/>
      <c r="B24" s="8264"/>
      <c r="C24" s="1924" t="s">
        <v>359</v>
      </c>
      <c r="D24" s="1887" t="s">
        <v>359</v>
      </c>
      <c r="E24" s="1887" t="s">
        <v>359</v>
      </c>
      <c r="F24" s="1887" t="s">
        <v>359</v>
      </c>
      <c r="G24" s="1887" t="s">
        <v>359</v>
      </c>
      <c r="H24" s="1887" t="s">
        <v>359</v>
      </c>
      <c r="I24" s="1887" t="s">
        <v>359</v>
      </c>
      <c r="J24" s="1887" t="s">
        <v>359</v>
      </c>
      <c r="K24" s="1887" t="s">
        <v>359</v>
      </c>
      <c r="L24" s="1887" t="s">
        <v>359</v>
      </c>
      <c r="M24" s="1896" t="s">
        <v>359</v>
      </c>
    </row>
    <row r="25" spans="1:13">
      <c r="A25" s="5873"/>
      <c r="B25" s="8354" t="s">
        <v>2354</v>
      </c>
      <c r="C25" s="1927" t="s">
        <v>359</v>
      </c>
      <c r="D25" s="1891" t="s">
        <v>359</v>
      </c>
      <c r="E25" s="1891" t="s">
        <v>359</v>
      </c>
      <c r="F25" s="1891" t="s">
        <v>359</v>
      </c>
      <c r="G25" s="1891" t="s">
        <v>359</v>
      </c>
      <c r="H25" s="1891" t="s">
        <v>359</v>
      </c>
      <c r="I25" s="1891" t="s">
        <v>359</v>
      </c>
      <c r="J25" s="1891" t="s">
        <v>359</v>
      </c>
      <c r="K25" s="1891" t="s">
        <v>359</v>
      </c>
      <c r="L25" s="1894" t="s">
        <v>359</v>
      </c>
      <c r="M25" s="1897" t="s">
        <v>359</v>
      </c>
    </row>
    <row r="26" spans="1:13">
      <c r="A26" s="5873"/>
      <c r="B26" s="8354"/>
      <c r="C26" s="1927" t="s">
        <v>2355</v>
      </c>
      <c r="D26" s="1903" t="s">
        <v>359</v>
      </c>
      <c r="E26" s="1891" t="s">
        <v>359</v>
      </c>
      <c r="F26" s="1891" t="s">
        <v>2356</v>
      </c>
      <c r="G26" s="1903" t="s">
        <v>359</v>
      </c>
      <c r="H26" s="1891" t="s">
        <v>359</v>
      </c>
      <c r="I26" s="1891" t="s">
        <v>2357</v>
      </c>
      <c r="J26" s="1903" t="s">
        <v>2351</v>
      </c>
      <c r="K26" s="1891" t="s">
        <v>359</v>
      </c>
      <c r="L26" s="1894" t="s">
        <v>359</v>
      </c>
      <c r="M26" s="1897" t="s">
        <v>359</v>
      </c>
    </row>
    <row r="27" spans="1:13">
      <c r="A27" s="5873"/>
      <c r="B27" s="8354"/>
      <c r="C27" s="1927" t="s">
        <v>2358</v>
      </c>
      <c r="D27" s="1904" t="s">
        <v>359</v>
      </c>
      <c r="E27" s="1894" t="s">
        <v>359</v>
      </c>
      <c r="F27" s="1891" t="s">
        <v>2359</v>
      </c>
      <c r="G27" s="1900" t="s">
        <v>359</v>
      </c>
      <c r="H27" s="1894" t="s">
        <v>359</v>
      </c>
      <c r="I27" s="1894" t="s">
        <v>359</v>
      </c>
      <c r="J27" s="1894" t="s">
        <v>359</v>
      </c>
      <c r="K27" s="1894" t="s">
        <v>359</v>
      </c>
      <c r="L27" s="1894" t="s">
        <v>359</v>
      </c>
      <c r="M27" s="1897" t="s">
        <v>359</v>
      </c>
    </row>
    <row r="28" spans="1:13">
      <c r="A28" s="5873"/>
      <c r="B28" s="8264"/>
      <c r="C28" s="1924" t="s">
        <v>359</v>
      </c>
      <c r="D28" s="1887" t="s">
        <v>359</v>
      </c>
      <c r="E28" s="1887" t="s">
        <v>359</v>
      </c>
      <c r="F28" s="1887" t="s">
        <v>359</v>
      </c>
      <c r="G28" s="1887" t="s">
        <v>359</v>
      </c>
      <c r="H28" s="1887" t="s">
        <v>359</v>
      </c>
      <c r="I28" s="1887" t="s">
        <v>359</v>
      </c>
      <c r="J28" s="1887" t="s">
        <v>359</v>
      </c>
      <c r="K28" s="1887" t="s">
        <v>359</v>
      </c>
      <c r="L28" s="1901" t="s">
        <v>359</v>
      </c>
      <c r="M28" s="1902" t="s">
        <v>359</v>
      </c>
    </row>
    <row r="29" spans="1:13">
      <c r="A29" s="5873"/>
      <c r="B29" s="8164" t="s">
        <v>2360</v>
      </c>
      <c r="C29" s="1927" t="s">
        <v>359</v>
      </c>
      <c r="D29" s="1891" t="s">
        <v>359</v>
      </c>
      <c r="E29" s="1891" t="s">
        <v>359</v>
      </c>
      <c r="F29" s="1891" t="s">
        <v>359</v>
      </c>
      <c r="G29" s="1891" t="s">
        <v>359</v>
      </c>
      <c r="H29" s="1891" t="s">
        <v>359</v>
      </c>
      <c r="I29" s="1891" t="s">
        <v>359</v>
      </c>
      <c r="J29" s="1891" t="s">
        <v>359</v>
      </c>
      <c r="K29" s="1891" t="s">
        <v>359</v>
      </c>
      <c r="L29" s="1891" t="s">
        <v>359</v>
      </c>
      <c r="M29" s="1892" t="s">
        <v>359</v>
      </c>
    </row>
    <row r="30" spans="1:13">
      <c r="A30" s="5873"/>
      <c r="B30" s="8165"/>
      <c r="C30" s="1928" t="s">
        <v>2361</v>
      </c>
      <c r="D30" s="1905" t="s">
        <v>437</v>
      </c>
      <c r="E30" s="1891" t="s">
        <v>359</v>
      </c>
      <c r="F30" s="1894" t="s">
        <v>2362</v>
      </c>
      <c r="G30" s="1903" t="s">
        <v>437</v>
      </c>
      <c r="H30" s="1891" t="s">
        <v>359</v>
      </c>
      <c r="I30" s="1894" t="s">
        <v>2363</v>
      </c>
      <c r="J30" s="1906"/>
      <c r="K30" s="1883" t="s">
        <v>359</v>
      </c>
      <c r="L30" s="1911" t="s">
        <v>359</v>
      </c>
      <c r="M30" s="1892" t="s">
        <v>359</v>
      </c>
    </row>
    <row r="31" spans="1:13">
      <c r="A31" s="5873"/>
      <c r="B31" s="8166"/>
      <c r="C31" s="1924" t="s">
        <v>359</v>
      </c>
      <c r="D31" s="1887" t="s">
        <v>359</v>
      </c>
      <c r="E31" s="1887" t="s">
        <v>359</v>
      </c>
      <c r="F31" s="1887" t="s">
        <v>359</v>
      </c>
      <c r="G31" s="1887" t="s">
        <v>359</v>
      </c>
      <c r="H31" s="1887" t="s">
        <v>359</v>
      </c>
      <c r="I31" s="1887" t="s">
        <v>359</v>
      </c>
      <c r="J31" s="1887" t="s">
        <v>359</v>
      </c>
      <c r="K31" s="1887" t="s">
        <v>359</v>
      </c>
      <c r="L31" s="1887" t="s">
        <v>359</v>
      </c>
      <c r="M31" s="1896" t="s">
        <v>359</v>
      </c>
    </row>
    <row r="32" spans="1:13">
      <c r="A32" s="5873"/>
      <c r="B32" s="8354" t="s">
        <v>2364</v>
      </c>
      <c r="C32" s="1929" t="s">
        <v>359</v>
      </c>
      <c r="D32" s="1907" t="s">
        <v>359</v>
      </c>
      <c r="E32" s="1907" t="s">
        <v>359</v>
      </c>
      <c r="F32" s="1907" t="s">
        <v>359</v>
      </c>
      <c r="G32" s="1907" t="s">
        <v>359</v>
      </c>
      <c r="H32" s="1907" t="s">
        <v>359</v>
      </c>
      <c r="I32" s="1907" t="s">
        <v>359</v>
      </c>
      <c r="J32" s="1907" t="s">
        <v>359</v>
      </c>
      <c r="K32" s="1907" t="s">
        <v>359</v>
      </c>
      <c r="L32" s="1894" t="s">
        <v>359</v>
      </c>
      <c r="M32" s="1897" t="s">
        <v>359</v>
      </c>
    </row>
    <row r="33" spans="1:13">
      <c r="A33" s="5873"/>
      <c r="B33" s="8354"/>
      <c r="C33" s="1927" t="s">
        <v>2365</v>
      </c>
      <c r="D33" s="1908">
        <v>2023</v>
      </c>
      <c r="E33" s="1907" t="s">
        <v>359</v>
      </c>
      <c r="F33" s="1891" t="s">
        <v>2366</v>
      </c>
      <c r="G33" s="1930">
        <v>2038</v>
      </c>
      <c r="H33" s="1907" t="s">
        <v>359</v>
      </c>
      <c r="I33" s="1894" t="s">
        <v>359</v>
      </c>
      <c r="J33" s="1907" t="s">
        <v>359</v>
      </c>
      <c r="K33" s="1907" t="s">
        <v>359</v>
      </c>
      <c r="L33" s="1894" t="s">
        <v>359</v>
      </c>
      <c r="M33" s="1897" t="s">
        <v>359</v>
      </c>
    </row>
    <row r="34" spans="1:13">
      <c r="A34" s="5873"/>
      <c r="B34" s="8264"/>
      <c r="C34" s="1924" t="s">
        <v>359</v>
      </c>
      <c r="D34" s="1887" t="s">
        <v>359</v>
      </c>
      <c r="E34" s="1910" t="s">
        <v>359</v>
      </c>
      <c r="F34" s="1887" t="s">
        <v>359</v>
      </c>
      <c r="G34" s="1910" t="s">
        <v>359</v>
      </c>
      <c r="H34" s="1910" t="s">
        <v>359</v>
      </c>
      <c r="I34" s="1901" t="s">
        <v>359</v>
      </c>
      <c r="J34" s="1910" t="s">
        <v>359</v>
      </c>
      <c r="K34" s="1910" t="s">
        <v>359</v>
      </c>
      <c r="L34" s="1901" t="s">
        <v>359</v>
      </c>
      <c r="M34" s="1902" t="s">
        <v>359</v>
      </c>
    </row>
    <row r="35" spans="1:13">
      <c r="A35" s="5873"/>
      <c r="B35" s="8354" t="s">
        <v>2367</v>
      </c>
      <c r="C35" s="1927" t="s">
        <v>359</v>
      </c>
      <c r="D35" s="1891" t="s">
        <v>359</v>
      </c>
      <c r="E35" s="1891" t="s">
        <v>359</v>
      </c>
      <c r="F35" s="1891" t="s">
        <v>359</v>
      </c>
      <c r="G35" s="1891" t="s">
        <v>359</v>
      </c>
      <c r="H35" s="1891" t="s">
        <v>359</v>
      </c>
      <c r="I35" s="1891" t="s">
        <v>359</v>
      </c>
      <c r="J35" s="1891" t="s">
        <v>359</v>
      </c>
      <c r="K35" s="1891" t="s">
        <v>359</v>
      </c>
      <c r="L35" s="1891" t="s">
        <v>359</v>
      </c>
      <c r="M35" s="1892" t="s">
        <v>359</v>
      </c>
    </row>
    <row r="36" spans="1:13">
      <c r="A36" s="5873"/>
      <c r="B36" s="8354"/>
      <c r="C36" s="1927" t="s">
        <v>359</v>
      </c>
      <c r="D36" s="3167" t="s">
        <v>2368</v>
      </c>
      <c r="E36" s="3167">
        <v>2023</v>
      </c>
      <c r="F36" s="3167" t="s">
        <v>2369</v>
      </c>
      <c r="G36" s="3167">
        <v>2024</v>
      </c>
      <c r="H36" s="3167" t="s">
        <v>2370</v>
      </c>
      <c r="I36" s="3167">
        <v>2025</v>
      </c>
      <c r="J36" s="3167" t="s">
        <v>2371</v>
      </c>
      <c r="K36" s="3167">
        <v>2026</v>
      </c>
      <c r="L36" s="3167" t="s">
        <v>2372</v>
      </c>
      <c r="M36" s="3168">
        <v>2027</v>
      </c>
    </row>
    <row r="37" spans="1:13">
      <c r="A37" s="5873"/>
      <c r="B37" s="8354"/>
      <c r="C37" s="1927" t="s">
        <v>359</v>
      </c>
      <c r="D37" s="1921">
        <v>0.2</v>
      </c>
      <c r="E37" s="1911" t="s">
        <v>359</v>
      </c>
      <c r="F37" s="1922">
        <v>0.45</v>
      </c>
      <c r="G37" s="1911" t="s">
        <v>359</v>
      </c>
      <c r="H37" s="1922">
        <v>0.66</v>
      </c>
      <c r="I37" s="1911" t="s">
        <v>359</v>
      </c>
      <c r="J37" s="1922">
        <v>0.78</v>
      </c>
      <c r="K37" s="1911" t="s">
        <v>359</v>
      </c>
      <c r="L37" s="1922">
        <v>0.83</v>
      </c>
      <c r="M37" s="1884" t="s">
        <v>359</v>
      </c>
    </row>
    <row r="38" spans="1:13">
      <c r="A38" s="5873"/>
      <c r="B38" s="8354"/>
      <c r="C38" s="1927" t="s">
        <v>359</v>
      </c>
      <c r="D38" s="3169" t="s">
        <v>2373</v>
      </c>
      <c r="E38" s="3170">
        <v>2028</v>
      </c>
      <c r="F38" s="3169" t="s">
        <v>2374</v>
      </c>
      <c r="G38" s="3170">
        <v>2029</v>
      </c>
      <c r="H38" s="3169" t="s">
        <v>2375</v>
      </c>
      <c r="I38" s="3170">
        <v>2030</v>
      </c>
      <c r="J38" s="3169" t="s">
        <v>2376</v>
      </c>
      <c r="K38" s="3170">
        <v>2031</v>
      </c>
      <c r="L38" s="3169" t="s">
        <v>2377</v>
      </c>
      <c r="M38" s="3171">
        <v>2032</v>
      </c>
    </row>
    <row r="39" spans="1:13">
      <c r="A39" s="5873"/>
      <c r="B39" s="8354"/>
      <c r="C39" s="1927" t="s">
        <v>359</v>
      </c>
      <c r="D39" s="1921">
        <v>0.93</v>
      </c>
      <c r="E39" s="1911" t="s">
        <v>359</v>
      </c>
      <c r="F39" s="1922">
        <v>0.96</v>
      </c>
      <c r="G39" s="1883" t="s">
        <v>359</v>
      </c>
      <c r="H39" s="1921">
        <v>1</v>
      </c>
      <c r="I39" s="1911" t="s">
        <v>359</v>
      </c>
      <c r="J39" s="1922">
        <v>1</v>
      </c>
      <c r="K39" s="1911" t="s">
        <v>359</v>
      </c>
      <c r="L39" s="1922">
        <v>1</v>
      </c>
      <c r="M39" s="1884" t="s">
        <v>359</v>
      </c>
    </row>
    <row r="40" spans="1:13">
      <c r="A40" s="5873"/>
      <c r="B40" s="8354"/>
      <c r="C40" s="1927" t="s">
        <v>359</v>
      </c>
      <c r="D40" s="3169" t="s">
        <v>2378</v>
      </c>
      <c r="E40" s="3170">
        <v>2033</v>
      </c>
      <c r="F40" s="3169" t="s">
        <v>2379</v>
      </c>
      <c r="G40" s="3170">
        <v>2034</v>
      </c>
      <c r="H40" s="3169" t="s">
        <v>2380</v>
      </c>
      <c r="I40" s="3170">
        <v>2035</v>
      </c>
      <c r="J40" s="3169" t="s">
        <v>2381</v>
      </c>
      <c r="K40" s="3170">
        <v>2036</v>
      </c>
      <c r="L40" s="3169" t="s">
        <v>2382</v>
      </c>
      <c r="M40" s="3171">
        <v>2037</v>
      </c>
    </row>
    <row r="41" spans="1:13">
      <c r="A41" s="5873"/>
      <c r="B41" s="8354"/>
      <c r="C41" s="1927" t="s">
        <v>359</v>
      </c>
      <c r="D41" s="1921">
        <v>1</v>
      </c>
      <c r="E41" s="1911" t="s">
        <v>359</v>
      </c>
      <c r="F41" s="1922">
        <v>1</v>
      </c>
      <c r="G41" s="1911" t="s">
        <v>359</v>
      </c>
      <c r="H41" s="1922">
        <v>1</v>
      </c>
      <c r="I41" s="1911" t="s">
        <v>359</v>
      </c>
      <c r="J41" s="1922">
        <v>1</v>
      </c>
      <c r="K41" s="1911" t="s">
        <v>359</v>
      </c>
      <c r="L41" s="1922">
        <v>1</v>
      </c>
      <c r="M41" s="1884" t="s">
        <v>359</v>
      </c>
    </row>
    <row r="42" spans="1:13">
      <c r="A42" s="5873"/>
      <c r="B42" s="8354"/>
      <c r="C42" s="1927" t="s">
        <v>359</v>
      </c>
      <c r="D42" s="3169" t="s">
        <v>2383</v>
      </c>
      <c r="E42" s="3170">
        <v>2038</v>
      </c>
      <c r="F42" s="3169" t="s">
        <v>2384</v>
      </c>
      <c r="G42" s="3172" t="s">
        <v>359</v>
      </c>
      <c r="H42" s="1891" t="s">
        <v>359</v>
      </c>
      <c r="I42" s="1891" t="s">
        <v>359</v>
      </c>
      <c r="J42" s="1891" t="s">
        <v>359</v>
      </c>
      <c r="K42" s="1891" t="s">
        <v>359</v>
      </c>
      <c r="L42" s="1891" t="s">
        <v>359</v>
      </c>
      <c r="M42" s="1892" t="s">
        <v>359</v>
      </c>
    </row>
    <row r="43" spans="1:13" ht="15" customHeight="1">
      <c r="A43" s="5873"/>
      <c r="B43" s="8354"/>
      <c r="C43" s="1927" t="s">
        <v>359</v>
      </c>
      <c r="D43" s="1921">
        <v>1</v>
      </c>
      <c r="E43" s="1883" t="s">
        <v>359</v>
      </c>
      <c r="F43" s="8355">
        <v>1</v>
      </c>
      <c r="G43" s="8356"/>
      <c r="H43" s="1891" t="s">
        <v>359</v>
      </c>
      <c r="I43" s="1891" t="s">
        <v>359</v>
      </c>
      <c r="J43" s="1891" t="s">
        <v>359</v>
      </c>
      <c r="K43" s="1891" t="s">
        <v>359</v>
      </c>
      <c r="L43" s="1891" t="s">
        <v>359</v>
      </c>
      <c r="M43" s="1892" t="s">
        <v>359</v>
      </c>
    </row>
    <row r="44" spans="1:13" ht="15" customHeight="1">
      <c r="A44" s="5873"/>
      <c r="B44" s="8354"/>
      <c r="C44" s="1924" t="s">
        <v>359</v>
      </c>
      <c r="D44" s="1887" t="s">
        <v>359</v>
      </c>
      <c r="E44" s="1887" t="s">
        <v>359</v>
      </c>
      <c r="F44" s="1887" t="s">
        <v>359</v>
      </c>
      <c r="G44" s="1887" t="s">
        <v>359</v>
      </c>
      <c r="H44" s="1887" t="s">
        <v>359</v>
      </c>
      <c r="I44" s="1887" t="s">
        <v>359</v>
      </c>
      <c r="J44" s="1887" t="s">
        <v>359</v>
      </c>
      <c r="K44" s="1887" t="s">
        <v>359</v>
      </c>
      <c r="L44" s="1887" t="s">
        <v>359</v>
      </c>
      <c r="M44" s="1896" t="s">
        <v>359</v>
      </c>
    </row>
    <row r="45" spans="1:13" ht="15" customHeight="1">
      <c r="A45" s="5873"/>
      <c r="B45" s="8353" t="s">
        <v>2385</v>
      </c>
      <c r="C45" s="1927" t="s">
        <v>359</v>
      </c>
      <c r="D45" s="1891" t="s">
        <v>359</v>
      </c>
      <c r="E45" s="1891" t="s">
        <v>359</v>
      </c>
      <c r="F45" s="1891" t="s">
        <v>359</v>
      </c>
      <c r="G45" s="1891" t="s">
        <v>359</v>
      </c>
      <c r="H45" s="1891" t="s">
        <v>359</v>
      </c>
      <c r="I45" s="1891" t="s">
        <v>359</v>
      </c>
      <c r="J45" s="1891" t="s">
        <v>359</v>
      </c>
      <c r="K45" s="1891" t="s">
        <v>359</v>
      </c>
      <c r="L45" s="1894" t="s">
        <v>359</v>
      </c>
      <c r="M45" s="1897" t="s">
        <v>359</v>
      </c>
    </row>
    <row r="46" spans="1:13" ht="15" customHeight="1">
      <c r="A46" s="5873"/>
      <c r="B46" s="8354"/>
      <c r="C46" s="1925" t="s">
        <v>359</v>
      </c>
      <c r="D46" s="1891" t="s">
        <v>93</v>
      </c>
      <c r="E46" s="1887" t="s">
        <v>95</v>
      </c>
      <c r="F46" s="7282" t="s">
        <v>2386</v>
      </c>
      <c r="G46" s="7283" t="s">
        <v>359</v>
      </c>
      <c r="H46" s="7265"/>
      <c r="I46" s="7265"/>
      <c r="J46" s="7284"/>
      <c r="K46" s="1891" t="s">
        <v>2387</v>
      </c>
      <c r="L46" s="7287" t="s">
        <v>359</v>
      </c>
      <c r="M46" s="8175"/>
    </row>
    <row r="47" spans="1:13" ht="15" customHeight="1">
      <c r="A47" s="5873"/>
      <c r="B47" s="8354"/>
      <c r="C47" s="1925" t="s">
        <v>359</v>
      </c>
      <c r="D47" s="1909" t="s">
        <v>359</v>
      </c>
      <c r="E47" s="1890" t="s">
        <v>2441</v>
      </c>
      <c r="F47" s="7282"/>
      <c r="G47" s="7285"/>
      <c r="H47" s="7267"/>
      <c r="I47" s="7267"/>
      <c r="J47" s="7286"/>
      <c r="K47" s="1894" t="s">
        <v>359</v>
      </c>
      <c r="L47" s="7289"/>
      <c r="M47" s="8176"/>
    </row>
    <row r="48" spans="1:13" ht="15" customHeight="1">
      <c r="A48" s="5873"/>
      <c r="B48" s="8264"/>
      <c r="C48" s="1926" t="s">
        <v>359</v>
      </c>
      <c r="D48" s="1901" t="s">
        <v>359</v>
      </c>
      <c r="E48" s="1901" t="s">
        <v>359</v>
      </c>
      <c r="F48" s="1901" t="s">
        <v>359</v>
      </c>
      <c r="G48" s="1901" t="s">
        <v>359</v>
      </c>
      <c r="H48" s="1901" t="s">
        <v>359</v>
      </c>
      <c r="I48" s="1901" t="s">
        <v>359</v>
      </c>
      <c r="J48" s="1901" t="s">
        <v>359</v>
      </c>
      <c r="K48" s="1901" t="s">
        <v>359</v>
      </c>
      <c r="L48" s="1894" t="s">
        <v>359</v>
      </c>
      <c r="M48" s="1897" t="s">
        <v>359</v>
      </c>
    </row>
    <row r="49" spans="1:13" ht="409.5" customHeight="1">
      <c r="A49" s="5873"/>
      <c r="B49" s="2632" t="s">
        <v>2388</v>
      </c>
      <c r="C49" s="5970" t="s">
        <v>3169</v>
      </c>
      <c r="D49" s="5837"/>
      <c r="E49" s="5837"/>
      <c r="F49" s="5837"/>
      <c r="G49" s="5837"/>
      <c r="H49" s="5837"/>
      <c r="I49" s="5837"/>
      <c r="J49" s="5837"/>
      <c r="K49" s="5837"/>
      <c r="L49" s="5837"/>
      <c r="M49" s="5838"/>
    </row>
    <row r="50" spans="1:13" ht="48" customHeight="1">
      <c r="A50" s="5873"/>
      <c r="B50" s="1931" t="s">
        <v>2390</v>
      </c>
      <c r="C50" s="5970" t="s">
        <v>3155</v>
      </c>
      <c r="D50" s="5837"/>
      <c r="E50" s="5837"/>
      <c r="F50" s="5837"/>
      <c r="G50" s="5837"/>
      <c r="H50" s="5837"/>
      <c r="I50" s="5837"/>
      <c r="J50" s="5837"/>
      <c r="K50" s="5837"/>
      <c r="L50" s="5837"/>
      <c r="M50" s="5838"/>
    </row>
    <row r="51" spans="1:13" ht="15" customHeight="1">
      <c r="A51" s="5873"/>
      <c r="B51" s="1931" t="s">
        <v>2392</v>
      </c>
      <c r="C51" s="1924">
        <v>30</v>
      </c>
      <c r="D51" s="1887" t="s">
        <v>359</v>
      </c>
      <c r="E51" s="1887" t="s">
        <v>359</v>
      </c>
      <c r="F51" s="1887" t="s">
        <v>359</v>
      </c>
      <c r="G51" s="1887" t="s">
        <v>359</v>
      </c>
      <c r="H51" s="1887" t="s">
        <v>359</v>
      </c>
      <c r="I51" s="1887" t="s">
        <v>359</v>
      </c>
      <c r="J51" s="1887" t="s">
        <v>359</v>
      </c>
      <c r="K51" s="1887" t="s">
        <v>359</v>
      </c>
      <c r="L51" s="1887" t="s">
        <v>359</v>
      </c>
      <c r="M51" s="1896" t="s">
        <v>359</v>
      </c>
    </row>
    <row r="52" spans="1:13" ht="15" customHeight="1">
      <c r="A52" s="5873"/>
      <c r="B52" s="1931" t="s">
        <v>2393</v>
      </c>
      <c r="C52" s="1924" t="s">
        <v>437</v>
      </c>
      <c r="D52" s="1887" t="s">
        <v>359</v>
      </c>
      <c r="E52" s="1887" t="s">
        <v>359</v>
      </c>
      <c r="F52" s="1887" t="s">
        <v>359</v>
      </c>
      <c r="G52" s="1887" t="s">
        <v>359</v>
      </c>
      <c r="H52" s="1887" t="s">
        <v>359</v>
      </c>
      <c r="I52" s="1887" t="s">
        <v>359</v>
      </c>
      <c r="J52" s="1887" t="s">
        <v>359</v>
      </c>
      <c r="K52" s="1887" t="s">
        <v>359</v>
      </c>
      <c r="L52" s="1887" t="s">
        <v>359</v>
      </c>
      <c r="M52" s="1896" t="s">
        <v>359</v>
      </c>
    </row>
    <row r="53" spans="1:13" ht="15" customHeight="1">
      <c r="A53" s="5839" t="s">
        <v>2394</v>
      </c>
      <c r="B53" s="1931" t="s">
        <v>2395</v>
      </c>
      <c r="C53" s="5970" t="s">
        <v>844</v>
      </c>
      <c r="D53" s="5837"/>
      <c r="E53" s="5837"/>
      <c r="F53" s="5837"/>
      <c r="G53" s="5837"/>
      <c r="H53" s="5837"/>
      <c r="I53" s="5837"/>
      <c r="J53" s="5837"/>
      <c r="K53" s="5837"/>
      <c r="L53" s="5837"/>
      <c r="M53" s="5838"/>
    </row>
    <row r="54" spans="1:13" ht="15" customHeight="1">
      <c r="A54" s="5840"/>
      <c r="B54" s="1931" t="s">
        <v>2396</v>
      </c>
      <c r="C54" s="5970" t="s">
        <v>2521</v>
      </c>
      <c r="D54" s="5837"/>
      <c r="E54" s="5837"/>
      <c r="F54" s="5837"/>
      <c r="G54" s="5837"/>
      <c r="H54" s="5837"/>
      <c r="I54" s="5837"/>
      <c r="J54" s="5837"/>
      <c r="K54" s="5837"/>
      <c r="L54" s="5837"/>
      <c r="M54" s="5838"/>
    </row>
    <row r="55" spans="1:13" ht="15" customHeight="1">
      <c r="A55" s="5840"/>
      <c r="B55" s="1931" t="s">
        <v>2398</v>
      </c>
      <c r="C55" s="5970" t="s">
        <v>2514</v>
      </c>
      <c r="D55" s="5837"/>
      <c r="E55" s="5837"/>
      <c r="F55" s="5837"/>
      <c r="G55" s="5837"/>
      <c r="H55" s="5837"/>
      <c r="I55" s="5837"/>
      <c r="J55" s="5837"/>
      <c r="K55" s="5837"/>
      <c r="L55" s="5837"/>
      <c r="M55" s="5838"/>
    </row>
    <row r="56" spans="1:13" ht="15" customHeight="1">
      <c r="A56" s="5840"/>
      <c r="B56" s="1931" t="s">
        <v>2399</v>
      </c>
      <c r="C56" s="5970" t="s">
        <v>2522</v>
      </c>
      <c r="D56" s="5837"/>
      <c r="E56" s="5837"/>
      <c r="F56" s="5837"/>
      <c r="G56" s="5837"/>
      <c r="H56" s="5837"/>
      <c r="I56" s="5837"/>
      <c r="J56" s="5837"/>
      <c r="K56" s="5837"/>
      <c r="L56" s="5837"/>
      <c r="M56" s="5838"/>
    </row>
    <row r="57" spans="1:13" ht="15" customHeight="1">
      <c r="A57" s="5840"/>
      <c r="B57" s="1931" t="s">
        <v>2400</v>
      </c>
      <c r="C57" s="8345" t="s">
        <v>845</v>
      </c>
      <c r="D57" s="8346"/>
      <c r="E57" s="8346"/>
      <c r="F57" s="8346"/>
      <c r="G57" s="8346"/>
      <c r="H57" s="8346"/>
      <c r="I57" s="8346"/>
      <c r="J57" s="8346"/>
      <c r="K57" s="8346"/>
      <c r="L57" s="8346"/>
      <c r="M57" s="8347"/>
    </row>
    <row r="58" spans="1:13" ht="15.95" customHeight="1" thickBot="1">
      <c r="A58" s="5869"/>
      <c r="B58" s="1931" t="s">
        <v>2401</v>
      </c>
      <c r="C58" s="5970">
        <v>3779595</v>
      </c>
      <c r="D58" s="5837"/>
      <c r="E58" s="5837"/>
      <c r="F58" s="5837"/>
      <c r="G58" s="5837"/>
      <c r="H58" s="5837"/>
      <c r="I58" s="5837"/>
      <c r="J58" s="5837"/>
      <c r="K58" s="5837"/>
      <c r="L58" s="5837"/>
      <c r="M58" s="5838"/>
    </row>
    <row r="59" spans="1:13" ht="15" customHeight="1">
      <c r="A59" s="5839" t="s">
        <v>2402</v>
      </c>
      <c r="B59" s="1932" t="s">
        <v>2403</v>
      </c>
      <c r="C59" s="5970" t="s">
        <v>1132</v>
      </c>
      <c r="D59" s="5837"/>
      <c r="E59" s="5837"/>
      <c r="F59" s="5837"/>
      <c r="G59" s="5837"/>
      <c r="H59" s="5837"/>
      <c r="I59" s="5837"/>
      <c r="J59" s="5837"/>
      <c r="K59" s="5837"/>
      <c r="L59" s="5837"/>
      <c r="M59" s="5838"/>
    </row>
    <row r="60" spans="1:13" ht="15" customHeight="1">
      <c r="A60" s="5840"/>
      <c r="B60" s="1932" t="s">
        <v>2404</v>
      </c>
      <c r="C60" s="5970" t="s">
        <v>2405</v>
      </c>
      <c r="D60" s="5837"/>
      <c r="E60" s="5837"/>
      <c r="F60" s="5837"/>
      <c r="G60" s="5837"/>
      <c r="H60" s="5837"/>
      <c r="I60" s="5837"/>
      <c r="J60" s="5837"/>
      <c r="K60" s="5837"/>
      <c r="L60" s="5837"/>
      <c r="M60" s="5838"/>
    </row>
    <row r="61" spans="1:13" ht="15" customHeight="1" thickBot="1">
      <c r="A61" s="5840"/>
      <c r="B61" s="1932" t="s">
        <v>244</v>
      </c>
      <c r="C61" s="5970" t="s">
        <v>2514</v>
      </c>
      <c r="D61" s="5837"/>
      <c r="E61" s="5837"/>
      <c r="F61" s="5837"/>
      <c r="G61" s="5837"/>
      <c r="H61" s="5837"/>
      <c r="I61" s="5837"/>
      <c r="J61" s="5837"/>
      <c r="K61" s="5837"/>
      <c r="L61" s="5837"/>
      <c r="M61" s="5838"/>
    </row>
    <row r="62" spans="1:13" ht="47.25" customHeight="1">
      <c r="A62" s="2617" t="s">
        <v>2406</v>
      </c>
      <c r="B62" s="2634" t="s">
        <v>359</v>
      </c>
      <c r="C62" s="8272" t="s">
        <v>3170</v>
      </c>
      <c r="D62" s="8273"/>
      <c r="E62" s="8273"/>
      <c r="F62" s="8273"/>
      <c r="G62" s="8273"/>
      <c r="H62" s="8273"/>
      <c r="I62" s="8273"/>
      <c r="J62" s="8273"/>
      <c r="K62" s="8273"/>
      <c r="L62" s="8273"/>
      <c r="M62" s="8274"/>
    </row>
    <row r="63" spans="1:13">
      <c r="B63" s="1933"/>
    </row>
    <row r="64" spans="1:13">
      <c r="B64" s="1933"/>
    </row>
    <row r="65" spans="2:2">
      <c r="B65" s="1933"/>
    </row>
    <row r="66" spans="2:2">
      <c r="B66" s="1933"/>
    </row>
    <row r="67" spans="2:2">
      <c r="B67" s="1933"/>
    </row>
    <row r="68" spans="2:2">
      <c r="B68" s="1933"/>
    </row>
    <row r="69" spans="2:2">
      <c r="B69" s="1933"/>
    </row>
    <row r="70" spans="2:2">
      <c r="B70" s="1933"/>
    </row>
    <row r="71" spans="2:2">
      <c r="B71" s="1933"/>
    </row>
    <row r="72" spans="2:2">
      <c r="B72" s="1933"/>
    </row>
    <row r="73" spans="2:2">
      <c r="B73" s="1933"/>
    </row>
    <row r="74" spans="2:2">
      <c r="B74" s="1933"/>
    </row>
    <row r="75" spans="2:2">
      <c r="B75" s="1933"/>
    </row>
    <row r="76" spans="2:2">
      <c r="B76" s="1933"/>
    </row>
  </sheetData>
  <mergeCells count="50">
    <mergeCell ref="C14:D15"/>
    <mergeCell ref="E14:E15"/>
    <mergeCell ref="A2:A15"/>
    <mergeCell ref="C9:D9"/>
    <mergeCell ref="F9:G9"/>
    <mergeCell ref="C13:M13"/>
    <mergeCell ref="B14:B15"/>
    <mergeCell ref="C11:M11"/>
    <mergeCell ref="C2:M2"/>
    <mergeCell ref="C3:M3"/>
    <mergeCell ref="F4:G4"/>
    <mergeCell ref="C5:M5"/>
    <mergeCell ref="I9:J9"/>
    <mergeCell ref="C10:D10"/>
    <mergeCell ref="C6:M6"/>
    <mergeCell ref="C7:D7"/>
    <mergeCell ref="I7:M7"/>
    <mergeCell ref="B1:M1"/>
    <mergeCell ref="C12:M12"/>
    <mergeCell ref="B8:B10"/>
    <mergeCell ref="B45:B48"/>
    <mergeCell ref="F46:F47"/>
    <mergeCell ref="G46:J47"/>
    <mergeCell ref="L46:M47"/>
    <mergeCell ref="B25:B28"/>
    <mergeCell ref="B32:B34"/>
    <mergeCell ref="B35:B44"/>
    <mergeCell ref="F43:G43"/>
    <mergeCell ref="B18:B24"/>
    <mergeCell ref="F10:G10"/>
    <mergeCell ref="I10:J10"/>
    <mergeCell ref="F14:M15"/>
    <mergeCell ref="C49:M49"/>
    <mergeCell ref="C50:M50"/>
    <mergeCell ref="C53:M53"/>
    <mergeCell ref="A16:A52"/>
    <mergeCell ref="C16:M16"/>
    <mergeCell ref="C17:M17"/>
    <mergeCell ref="A53:A58"/>
    <mergeCell ref="C58:M58"/>
    <mergeCell ref="C54:M54"/>
    <mergeCell ref="C55:M55"/>
    <mergeCell ref="C56:M56"/>
    <mergeCell ref="C57:M57"/>
    <mergeCell ref="B29:B31"/>
    <mergeCell ref="A59:A61"/>
    <mergeCell ref="C59:M59"/>
    <mergeCell ref="C60:M60"/>
    <mergeCell ref="C61:M61"/>
    <mergeCell ref="C62:M62"/>
  </mergeCells>
  <hyperlinks>
    <hyperlink ref="C57" r:id="rId1"/>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topLeftCell="A27" workbookViewId="0">
      <selection activeCell="C49" sqref="C49:M49"/>
    </sheetView>
  </sheetViews>
  <sheetFormatPr baseColWidth="10" defaultColWidth="8.85546875" defaultRowHeight="15.75"/>
  <cols>
    <col min="1" max="1" width="29" style="1916" customWidth="1"/>
    <col min="2" max="2" width="29.7109375" style="1916" customWidth="1"/>
    <col min="3" max="5" width="11.42578125" style="1916" customWidth="1"/>
    <col min="6" max="6" width="12.42578125" style="1916" customWidth="1"/>
    <col min="7" max="13" width="11.42578125" style="1916" customWidth="1"/>
    <col min="14" max="16384" width="8.85546875" style="1916"/>
  </cols>
  <sheetData>
    <row r="1" spans="1:13" ht="20.25" customHeight="1">
      <c r="A1" s="1918" t="s">
        <v>359</v>
      </c>
      <c r="B1" s="8357" t="s">
        <v>3171</v>
      </c>
      <c r="C1" s="8349"/>
      <c r="D1" s="8349"/>
      <c r="E1" s="8349"/>
      <c r="F1" s="8349"/>
      <c r="G1" s="8349"/>
      <c r="H1" s="8349"/>
      <c r="I1" s="8349"/>
      <c r="J1" s="8349"/>
      <c r="K1" s="8349"/>
      <c r="L1" s="8349"/>
      <c r="M1" s="8350"/>
    </row>
    <row r="2" spans="1:13" ht="54" customHeight="1">
      <c r="A2" s="7241" t="s">
        <v>2329</v>
      </c>
      <c r="B2" s="2580" t="s">
        <v>2330</v>
      </c>
      <c r="C2" s="7748" t="s">
        <v>1676</v>
      </c>
      <c r="D2" s="7749"/>
      <c r="E2" s="7749"/>
      <c r="F2" s="7749"/>
      <c r="G2" s="7749"/>
      <c r="H2" s="7749"/>
      <c r="I2" s="7749"/>
      <c r="J2" s="7749"/>
      <c r="K2" s="7749"/>
      <c r="L2" s="7749"/>
      <c r="M2" s="7750"/>
    </row>
    <row r="3" spans="1:13" ht="177" customHeight="1">
      <c r="A3" s="7242"/>
      <c r="B3" s="2581" t="s">
        <v>2643</v>
      </c>
      <c r="C3" s="5970" t="s">
        <v>3172</v>
      </c>
      <c r="D3" s="5837"/>
      <c r="E3" s="5837"/>
      <c r="F3" s="5837"/>
      <c r="G3" s="5837"/>
      <c r="H3" s="5837"/>
      <c r="I3" s="5837"/>
      <c r="J3" s="5837"/>
      <c r="K3" s="5837"/>
      <c r="L3" s="5837"/>
      <c r="M3" s="5838"/>
    </row>
    <row r="4" spans="1:13" ht="32.25" customHeight="1">
      <c r="A4" s="7242"/>
      <c r="B4" s="2582" t="s">
        <v>240</v>
      </c>
      <c r="C4" s="1924" t="s">
        <v>1513</v>
      </c>
      <c r="D4" s="1888" t="s">
        <v>359</v>
      </c>
      <c r="E4" s="1889" t="s">
        <v>359</v>
      </c>
      <c r="F4" s="8135" t="s">
        <v>241</v>
      </c>
      <c r="G4" s="8136"/>
      <c r="H4" s="1890" t="s">
        <v>437</v>
      </c>
      <c r="I4" s="1887" t="s">
        <v>359</v>
      </c>
      <c r="J4" s="1887" t="s">
        <v>359</v>
      </c>
      <c r="K4" s="1887" t="s">
        <v>359</v>
      </c>
      <c r="L4" s="1887" t="s">
        <v>359</v>
      </c>
      <c r="M4" s="1896" t="s">
        <v>359</v>
      </c>
    </row>
    <row r="5" spans="1:13" ht="15" customHeight="1">
      <c r="A5" s="7242"/>
      <c r="B5" s="2582" t="s">
        <v>2333</v>
      </c>
      <c r="C5" s="5970"/>
      <c r="D5" s="5837"/>
      <c r="E5" s="5837"/>
      <c r="F5" s="5837"/>
      <c r="G5" s="5837"/>
      <c r="H5" s="5837"/>
      <c r="I5" s="5837"/>
      <c r="J5" s="5837"/>
      <c r="K5" s="5837"/>
      <c r="L5" s="5837"/>
      <c r="M5" s="5838"/>
    </row>
    <row r="6" spans="1:13" ht="15" customHeight="1">
      <c r="A6" s="7242"/>
      <c r="B6" s="2582" t="s">
        <v>2334</v>
      </c>
      <c r="C6" s="5970"/>
      <c r="D6" s="5837"/>
      <c r="E6" s="5837"/>
      <c r="F6" s="5837"/>
      <c r="G6" s="5837"/>
      <c r="H6" s="5837"/>
      <c r="I6" s="5837"/>
      <c r="J6" s="5837"/>
      <c r="K6" s="5837"/>
      <c r="L6" s="5837"/>
      <c r="M6" s="5838"/>
    </row>
    <row r="7" spans="1:13" ht="15" customHeight="1">
      <c r="A7" s="7242"/>
      <c r="B7" s="2582" t="s">
        <v>2335</v>
      </c>
      <c r="C7" s="8270" t="s">
        <v>13</v>
      </c>
      <c r="D7" s="8271"/>
      <c r="E7" s="1894" t="s">
        <v>359</v>
      </c>
      <c r="F7" s="1894" t="s">
        <v>359</v>
      </c>
      <c r="G7" s="1895" t="s">
        <v>359</v>
      </c>
      <c r="H7" s="2621" t="s">
        <v>244</v>
      </c>
      <c r="I7" s="8271" t="s">
        <v>21</v>
      </c>
      <c r="J7" s="8271"/>
      <c r="K7" s="8271"/>
      <c r="L7" s="8271"/>
      <c r="M7" s="8281"/>
    </row>
    <row r="8" spans="1:13">
      <c r="A8" s="7242"/>
      <c r="B8" s="7257" t="s">
        <v>2336</v>
      </c>
      <c r="C8" s="1925" t="s">
        <v>359</v>
      </c>
      <c r="D8" s="1894" t="s">
        <v>359</v>
      </c>
      <c r="E8" s="1893" t="s">
        <v>359</v>
      </c>
      <c r="F8" s="1893" t="s">
        <v>359</v>
      </c>
      <c r="G8" s="1893" t="s">
        <v>359</v>
      </c>
      <c r="H8" s="1893" t="s">
        <v>359</v>
      </c>
      <c r="I8" s="1894" t="s">
        <v>359</v>
      </c>
      <c r="J8" s="1894" t="s">
        <v>359</v>
      </c>
      <c r="K8" s="1894" t="s">
        <v>359</v>
      </c>
      <c r="L8" s="1894" t="s">
        <v>359</v>
      </c>
      <c r="M8" s="1897" t="s">
        <v>359</v>
      </c>
    </row>
    <row r="9" spans="1:13" ht="15" customHeight="1">
      <c r="A9" s="7242"/>
      <c r="B9" s="7257"/>
      <c r="C9" s="8333" t="s">
        <v>359</v>
      </c>
      <c r="D9" s="7261"/>
      <c r="E9" s="1894" t="s">
        <v>359</v>
      </c>
      <c r="F9" s="7261" t="s">
        <v>359</v>
      </c>
      <c r="G9" s="7261"/>
      <c r="H9" s="1894" t="s">
        <v>359</v>
      </c>
      <c r="I9" s="7261" t="s">
        <v>359</v>
      </c>
      <c r="J9" s="7261"/>
      <c r="K9" s="1894" t="s">
        <v>359</v>
      </c>
      <c r="L9" s="1894" t="s">
        <v>359</v>
      </c>
      <c r="M9" s="1897" t="s">
        <v>359</v>
      </c>
    </row>
    <row r="10" spans="1:13" ht="15" customHeight="1">
      <c r="A10" s="7242"/>
      <c r="B10" s="7258"/>
      <c r="C10" s="8333" t="s">
        <v>2337</v>
      </c>
      <c r="D10" s="7261"/>
      <c r="E10" s="1901" t="s">
        <v>359</v>
      </c>
      <c r="F10" s="7261" t="s">
        <v>2337</v>
      </c>
      <c r="G10" s="7261"/>
      <c r="H10" s="1901" t="s">
        <v>359</v>
      </c>
      <c r="I10" s="7261" t="s">
        <v>2337</v>
      </c>
      <c r="J10" s="7261"/>
      <c r="K10" s="1901" t="s">
        <v>359</v>
      </c>
      <c r="L10" s="1901" t="s">
        <v>359</v>
      </c>
      <c r="M10" s="1902" t="s">
        <v>359</v>
      </c>
    </row>
    <row r="11" spans="1:13" ht="122.1" customHeight="1">
      <c r="A11" s="7242"/>
      <c r="B11" s="2582" t="s">
        <v>2338</v>
      </c>
      <c r="C11" s="5970" t="s">
        <v>3173</v>
      </c>
      <c r="D11" s="5837"/>
      <c r="E11" s="5837"/>
      <c r="F11" s="5837"/>
      <c r="G11" s="5837"/>
      <c r="H11" s="5837"/>
      <c r="I11" s="5837"/>
      <c r="J11" s="5837"/>
      <c r="K11" s="5837"/>
      <c r="L11" s="5837"/>
      <c r="M11" s="5838"/>
    </row>
    <row r="12" spans="1:13" ht="123" customHeight="1">
      <c r="A12" s="7242"/>
      <c r="B12" s="2582" t="s">
        <v>2689</v>
      </c>
      <c r="C12" s="8328" t="s">
        <v>3174</v>
      </c>
      <c r="D12" s="7252"/>
      <c r="E12" s="7252"/>
      <c r="F12" s="7252"/>
      <c r="G12" s="7252"/>
      <c r="H12" s="7252"/>
      <c r="I12" s="7252"/>
      <c r="J12" s="7252"/>
      <c r="K12" s="7252"/>
      <c r="L12" s="7252"/>
      <c r="M12" s="8329"/>
    </row>
    <row r="13" spans="1:13" ht="54" customHeight="1">
      <c r="A13" s="7242"/>
      <c r="B13" s="2582" t="s">
        <v>2649</v>
      </c>
      <c r="C13" s="8090" t="s">
        <v>3120</v>
      </c>
      <c r="D13" s="7950"/>
      <c r="E13" s="7950"/>
      <c r="F13" s="7950"/>
      <c r="G13" s="7950"/>
      <c r="H13" s="7950"/>
      <c r="I13" s="7950"/>
      <c r="J13" s="7950"/>
      <c r="K13" s="7950"/>
      <c r="L13" s="7950"/>
      <c r="M13" s="8091"/>
    </row>
    <row r="14" spans="1:13" ht="26.25" customHeight="1">
      <c r="A14" s="7242"/>
      <c r="B14" s="7257" t="s">
        <v>2651</v>
      </c>
      <c r="C14" s="8149" t="s">
        <v>2819</v>
      </c>
      <c r="D14" s="7265"/>
      <c r="E14" s="7268" t="s">
        <v>108</v>
      </c>
      <c r="F14" s="7265" t="s">
        <v>3161</v>
      </c>
      <c r="G14" s="7265"/>
      <c r="H14" s="7265"/>
      <c r="I14" s="7265"/>
      <c r="J14" s="7265"/>
      <c r="K14" s="7265"/>
      <c r="L14" s="7265"/>
      <c r="M14" s="8150"/>
    </row>
    <row r="15" spans="1:13" ht="17.100000000000001" customHeight="1">
      <c r="A15" s="7242"/>
      <c r="B15" s="7257"/>
      <c r="C15" s="8170"/>
      <c r="D15" s="7267"/>
      <c r="E15" s="7269"/>
      <c r="F15" s="7267"/>
      <c r="G15" s="7267"/>
      <c r="H15" s="7267"/>
      <c r="I15" s="7267"/>
      <c r="J15" s="7267"/>
      <c r="K15" s="7267"/>
      <c r="L15" s="7267"/>
      <c r="M15" s="8120"/>
    </row>
    <row r="16" spans="1:13" ht="15" customHeight="1">
      <c r="A16" s="7272" t="s">
        <v>2340</v>
      </c>
      <c r="B16" s="2636" t="s">
        <v>230</v>
      </c>
      <c r="C16" s="5970" t="s">
        <v>1</v>
      </c>
      <c r="D16" s="5837"/>
      <c r="E16" s="7267"/>
      <c r="F16" s="5837"/>
      <c r="G16" s="5837"/>
      <c r="H16" s="5837"/>
      <c r="I16" s="5837"/>
      <c r="J16" s="5837"/>
      <c r="K16" s="5837"/>
      <c r="L16" s="5837"/>
      <c r="M16" s="5838"/>
    </row>
    <row r="17" spans="1:13" ht="36.75" customHeight="1">
      <c r="A17" s="7273"/>
      <c r="B17" s="2587" t="s">
        <v>2652</v>
      </c>
      <c r="C17" s="5970" t="s">
        <v>2105</v>
      </c>
      <c r="D17" s="5837"/>
      <c r="E17" s="5837"/>
      <c r="F17" s="5837"/>
      <c r="G17" s="5837"/>
      <c r="H17" s="5837"/>
      <c r="I17" s="5837"/>
      <c r="J17" s="5837"/>
      <c r="K17" s="5837"/>
      <c r="L17" s="5837"/>
      <c r="M17" s="5838"/>
    </row>
    <row r="18" spans="1:13">
      <c r="A18" s="7273"/>
      <c r="B18" s="7274" t="s">
        <v>2341</v>
      </c>
      <c r="C18" s="1925" t="s">
        <v>359</v>
      </c>
      <c r="D18" s="1891" t="s">
        <v>359</v>
      </c>
      <c r="E18" s="1891" t="s">
        <v>359</v>
      </c>
      <c r="F18" s="1891" t="s">
        <v>359</v>
      </c>
      <c r="G18" s="1891" t="s">
        <v>359</v>
      </c>
      <c r="H18" s="1891" t="s">
        <v>359</v>
      </c>
      <c r="I18" s="1891" t="s">
        <v>359</v>
      </c>
      <c r="J18" s="1891" t="s">
        <v>359</v>
      </c>
      <c r="K18" s="1891" t="s">
        <v>359</v>
      </c>
      <c r="L18" s="1891" t="s">
        <v>359</v>
      </c>
      <c r="M18" s="1892" t="s">
        <v>359</v>
      </c>
    </row>
    <row r="19" spans="1:13">
      <c r="A19" s="7273"/>
      <c r="B19" s="7274"/>
      <c r="C19" s="1925" t="s">
        <v>359</v>
      </c>
      <c r="D19" s="1887" t="s">
        <v>359</v>
      </c>
      <c r="E19" s="1891" t="s">
        <v>359</v>
      </c>
      <c r="F19" s="1887" t="s">
        <v>359</v>
      </c>
      <c r="G19" s="1891" t="s">
        <v>359</v>
      </c>
      <c r="H19" s="1887" t="s">
        <v>359</v>
      </c>
      <c r="I19" s="1891" t="s">
        <v>359</v>
      </c>
      <c r="J19" s="1887" t="s">
        <v>359</v>
      </c>
      <c r="K19" s="1891" t="s">
        <v>359</v>
      </c>
      <c r="L19" s="1891" t="s">
        <v>359</v>
      </c>
      <c r="M19" s="1892" t="s">
        <v>359</v>
      </c>
    </row>
    <row r="20" spans="1:13">
      <c r="A20" s="7273"/>
      <c r="B20" s="7274"/>
      <c r="C20" s="1927" t="s">
        <v>2342</v>
      </c>
      <c r="D20" s="1900" t="s">
        <v>359</v>
      </c>
      <c r="E20" s="1891" t="s">
        <v>2343</v>
      </c>
      <c r="F20" s="1900" t="s">
        <v>359</v>
      </c>
      <c r="G20" s="1891" t="s">
        <v>2344</v>
      </c>
      <c r="H20" s="1900" t="s">
        <v>359</v>
      </c>
      <c r="I20" s="1891" t="s">
        <v>2345</v>
      </c>
      <c r="J20" s="1900" t="s">
        <v>359</v>
      </c>
      <c r="K20" s="1891" t="s">
        <v>359</v>
      </c>
      <c r="L20" s="1891" t="s">
        <v>359</v>
      </c>
      <c r="M20" s="1892" t="s">
        <v>359</v>
      </c>
    </row>
    <row r="21" spans="1:13">
      <c r="A21" s="7273"/>
      <c r="B21" s="7274"/>
      <c r="C21" s="1927" t="s">
        <v>2346</v>
      </c>
      <c r="D21" s="1900" t="s">
        <v>359</v>
      </c>
      <c r="E21" s="1891" t="s">
        <v>2347</v>
      </c>
      <c r="F21" s="1900" t="s">
        <v>359</v>
      </c>
      <c r="G21" s="1891" t="s">
        <v>2348</v>
      </c>
      <c r="H21" s="1900" t="s">
        <v>359</v>
      </c>
      <c r="I21" s="1891" t="s">
        <v>359</v>
      </c>
      <c r="J21" s="1891" t="s">
        <v>359</v>
      </c>
      <c r="K21" s="1891" t="s">
        <v>359</v>
      </c>
      <c r="L21" s="1891" t="s">
        <v>359</v>
      </c>
      <c r="M21" s="1892" t="s">
        <v>359</v>
      </c>
    </row>
    <row r="22" spans="1:13">
      <c r="A22" s="7273"/>
      <c r="B22" s="7274"/>
      <c r="C22" s="1927" t="s">
        <v>2349</v>
      </c>
      <c r="D22" s="1900" t="s">
        <v>359</v>
      </c>
      <c r="E22" s="1891" t="s">
        <v>2350</v>
      </c>
      <c r="F22" s="1900"/>
      <c r="G22" s="1891" t="s">
        <v>359</v>
      </c>
      <c r="H22" s="1891" t="s">
        <v>359</v>
      </c>
      <c r="I22" s="1891" t="s">
        <v>359</v>
      </c>
      <c r="J22" s="1891" t="s">
        <v>359</v>
      </c>
      <c r="K22" s="1891" t="s">
        <v>359</v>
      </c>
      <c r="L22" s="1891" t="s">
        <v>359</v>
      </c>
      <c r="M22" s="1892" t="s">
        <v>359</v>
      </c>
    </row>
    <row r="23" spans="1:13">
      <c r="A23" s="7273"/>
      <c r="B23" s="7274"/>
      <c r="C23" s="1927" t="s">
        <v>105</v>
      </c>
      <c r="D23" s="1900" t="s">
        <v>2351</v>
      </c>
      <c r="E23" s="1891" t="s">
        <v>2352</v>
      </c>
      <c r="F23" s="1901" t="s">
        <v>2353</v>
      </c>
      <c r="G23" s="1901" t="s">
        <v>359</v>
      </c>
      <c r="H23" s="1901" t="s">
        <v>359</v>
      </c>
      <c r="I23" s="1901" t="s">
        <v>359</v>
      </c>
      <c r="J23" s="1901" t="s">
        <v>359</v>
      </c>
      <c r="K23" s="1901" t="s">
        <v>359</v>
      </c>
      <c r="L23" s="1901" t="s">
        <v>359</v>
      </c>
      <c r="M23" s="1902" t="s">
        <v>359</v>
      </c>
    </row>
    <row r="24" spans="1:13">
      <c r="A24" s="7273"/>
      <c r="B24" s="7275"/>
      <c r="C24" s="1924" t="s">
        <v>359</v>
      </c>
      <c r="D24" s="1887" t="s">
        <v>359</v>
      </c>
      <c r="E24" s="1887" t="s">
        <v>359</v>
      </c>
      <c r="F24" s="1887" t="s">
        <v>359</v>
      </c>
      <c r="G24" s="1887" t="s">
        <v>359</v>
      </c>
      <c r="H24" s="1887" t="s">
        <v>359</v>
      </c>
      <c r="I24" s="1887" t="s">
        <v>359</v>
      </c>
      <c r="J24" s="1887" t="s">
        <v>359</v>
      </c>
      <c r="K24" s="1887" t="s">
        <v>359</v>
      </c>
      <c r="L24" s="1887" t="s">
        <v>359</v>
      </c>
      <c r="M24" s="1896" t="s">
        <v>359</v>
      </c>
    </row>
    <row r="25" spans="1:13">
      <c r="A25" s="7273"/>
      <c r="B25" s="7274" t="s">
        <v>2354</v>
      </c>
      <c r="C25" s="1927" t="s">
        <v>359</v>
      </c>
      <c r="D25" s="1891" t="s">
        <v>359</v>
      </c>
      <c r="E25" s="1891" t="s">
        <v>359</v>
      </c>
      <c r="F25" s="1891" t="s">
        <v>359</v>
      </c>
      <c r="G25" s="1891" t="s">
        <v>359</v>
      </c>
      <c r="H25" s="1891" t="s">
        <v>359</v>
      </c>
      <c r="I25" s="1891" t="s">
        <v>359</v>
      </c>
      <c r="J25" s="1891" t="s">
        <v>359</v>
      </c>
      <c r="K25" s="1891" t="s">
        <v>359</v>
      </c>
      <c r="L25" s="1894" t="s">
        <v>359</v>
      </c>
      <c r="M25" s="1897" t="s">
        <v>359</v>
      </c>
    </row>
    <row r="26" spans="1:13">
      <c r="A26" s="7273"/>
      <c r="B26" s="7274"/>
      <c r="C26" s="1927" t="s">
        <v>2355</v>
      </c>
      <c r="D26" s="1903" t="s">
        <v>359</v>
      </c>
      <c r="E26" s="1891" t="s">
        <v>359</v>
      </c>
      <c r="F26" s="1891" t="s">
        <v>2356</v>
      </c>
      <c r="G26" s="1903" t="s">
        <v>359</v>
      </c>
      <c r="H26" s="1891" t="s">
        <v>359</v>
      </c>
      <c r="I26" s="1891" t="s">
        <v>2357</v>
      </c>
      <c r="J26" s="1903" t="s">
        <v>2351</v>
      </c>
      <c r="K26" s="1891" t="s">
        <v>359</v>
      </c>
      <c r="L26" s="1894" t="s">
        <v>359</v>
      </c>
      <c r="M26" s="1897" t="s">
        <v>359</v>
      </c>
    </row>
    <row r="27" spans="1:13">
      <c r="A27" s="7273"/>
      <c r="B27" s="7274"/>
      <c r="C27" s="1927" t="s">
        <v>2358</v>
      </c>
      <c r="D27" s="1904" t="s">
        <v>359</v>
      </c>
      <c r="E27" s="1894" t="s">
        <v>359</v>
      </c>
      <c r="F27" s="1891" t="s">
        <v>2359</v>
      </c>
      <c r="G27" s="1900" t="s">
        <v>359</v>
      </c>
      <c r="H27" s="1894" t="s">
        <v>359</v>
      </c>
      <c r="I27" s="1894" t="s">
        <v>359</v>
      </c>
      <c r="J27" s="1894" t="s">
        <v>359</v>
      </c>
      <c r="K27" s="1894" t="s">
        <v>359</v>
      </c>
      <c r="L27" s="1894" t="s">
        <v>359</v>
      </c>
      <c r="M27" s="1897" t="s">
        <v>359</v>
      </c>
    </row>
    <row r="28" spans="1:13">
      <c r="A28" s="7273"/>
      <c r="B28" s="7275"/>
      <c r="C28" s="1924" t="s">
        <v>359</v>
      </c>
      <c r="D28" s="1887" t="s">
        <v>359</v>
      </c>
      <c r="E28" s="1887" t="s">
        <v>359</v>
      </c>
      <c r="F28" s="1887" t="s">
        <v>359</v>
      </c>
      <c r="G28" s="1887" t="s">
        <v>359</v>
      </c>
      <c r="H28" s="1887" t="s">
        <v>359</v>
      </c>
      <c r="I28" s="1887" t="s">
        <v>359</v>
      </c>
      <c r="J28" s="1887" t="s">
        <v>359</v>
      </c>
      <c r="K28" s="1887" t="s">
        <v>359</v>
      </c>
      <c r="L28" s="1901" t="s">
        <v>359</v>
      </c>
      <c r="M28" s="1902" t="s">
        <v>359</v>
      </c>
    </row>
    <row r="29" spans="1:13">
      <c r="A29" s="7273"/>
      <c r="B29" s="8164" t="s">
        <v>2360</v>
      </c>
      <c r="C29" s="1927" t="s">
        <v>359</v>
      </c>
      <c r="D29" s="1891" t="s">
        <v>359</v>
      </c>
      <c r="E29" s="1891" t="s">
        <v>359</v>
      </c>
      <c r="F29" s="1891" t="s">
        <v>359</v>
      </c>
      <c r="G29" s="1891" t="s">
        <v>359</v>
      </c>
      <c r="H29" s="1891" t="s">
        <v>359</v>
      </c>
      <c r="I29" s="1891" t="s">
        <v>359</v>
      </c>
      <c r="J29" s="1891" t="s">
        <v>359</v>
      </c>
      <c r="K29" s="1891" t="s">
        <v>359</v>
      </c>
      <c r="L29" s="1891" t="s">
        <v>359</v>
      </c>
      <c r="M29" s="1892" t="s">
        <v>359</v>
      </c>
    </row>
    <row r="30" spans="1:13">
      <c r="A30" s="7273"/>
      <c r="B30" s="8165"/>
      <c r="C30" s="1928" t="s">
        <v>2361</v>
      </c>
      <c r="D30" s="1905" t="s">
        <v>437</v>
      </c>
      <c r="E30" s="1891" t="s">
        <v>359</v>
      </c>
      <c r="F30" s="1894" t="s">
        <v>2362</v>
      </c>
      <c r="G30" s="1903" t="s">
        <v>437</v>
      </c>
      <c r="H30" s="1891" t="s">
        <v>359</v>
      </c>
      <c r="I30" s="1894" t="s">
        <v>2363</v>
      </c>
      <c r="J30" s="1906"/>
      <c r="K30" s="1883" t="s">
        <v>359</v>
      </c>
      <c r="L30" s="1911" t="s">
        <v>359</v>
      </c>
      <c r="M30" s="1892" t="s">
        <v>359</v>
      </c>
    </row>
    <row r="31" spans="1:13">
      <c r="A31" s="7273"/>
      <c r="B31" s="8166"/>
      <c r="C31" s="1924" t="s">
        <v>359</v>
      </c>
      <c r="D31" s="1887" t="s">
        <v>359</v>
      </c>
      <c r="E31" s="1887" t="s">
        <v>359</v>
      </c>
      <c r="F31" s="1887" t="s">
        <v>359</v>
      </c>
      <c r="G31" s="1887" t="s">
        <v>359</v>
      </c>
      <c r="H31" s="1887" t="s">
        <v>359</v>
      </c>
      <c r="I31" s="1887" t="s">
        <v>359</v>
      </c>
      <c r="J31" s="1887" t="s">
        <v>359</v>
      </c>
      <c r="K31" s="1887" t="s">
        <v>359</v>
      </c>
      <c r="L31" s="1887" t="s">
        <v>359</v>
      </c>
      <c r="M31" s="1896" t="s">
        <v>359</v>
      </c>
    </row>
    <row r="32" spans="1:13">
      <c r="A32" s="7273"/>
      <c r="B32" s="7274" t="s">
        <v>2364</v>
      </c>
      <c r="C32" s="1929" t="s">
        <v>359</v>
      </c>
      <c r="D32" s="1907" t="s">
        <v>359</v>
      </c>
      <c r="E32" s="1907" t="s">
        <v>359</v>
      </c>
      <c r="F32" s="1907" t="s">
        <v>359</v>
      </c>
      <c r="G32" s="1907" t="s">
        <v>359</v>
      </c>
      <c r="H32" s="1907" t="s">
        <v>359</v>
      </c>
      <c r="I32" s="1907" t="s">
        <v>359</v>
      </c>
      <c r="J32" s="1907" t="s">
        <v>359</v>
      </c>
      <c r="K32" s="1907" t="s">
        <v>359</v>
      </c>
      <c r="L32" s="1894" t="s">
        <v>359</v>
      </c>
      <c r="M32" s="1897" t="s">
        <v>359</v>
      </c>
    </row>
    <row r="33" spans="1:13">
      <c r="A33" s="7273"/>
      <c r="B33" s="7274"/>
      <c r="C33" s="1927" t="s">
        <v>2365</v>
      </c>
      <c r="D33" s="3271">
        <v>2023</v>
      </c>
      <c r="E33" s="1907" t="s">
        <v>359</v>
      </c>
      <c r="F33" s="1891" t="s">
        <v>2366</v>
      </c>
      <c r="G33" s="1930">
        <v>2038</v>
      </c>
      <c r="H33" s="1907" t="s">
        <v>359</v>
      </c>
      <c r="I33" s="1894" t="s">
        <v>359</v>
      </c>
      <c r="J33" s="1907" t="s">
        <v>359</v>
      </c>
      <c r="K33" s="1907" t="s">
        <v>359</v>
      </c>
      <c r="L33" s="1894" t="s">
        <v>359</v>
      </c>
      <c r="M33" s="1897" t="s">
        <v>359</v>
      </c>
    </row>
    <row r="34" spans="1:13">
      <c r="A34" s="7273"/>
      <c r="B34" s="7275"/>
      <c r="C34" s="1924" t="s">
        <v>359</v>
      </c>
      <c r="D34" s="1887" t="s">
        <v>359</v>
      </c>
      <c r="E34" s="1910" t="s">
        <v>359</v>
      </c>
      <c r="F34" s="1887" t="s">
        <v>359</v>
      </c>
      <c r="G34" s="1910" t="s">
        <v>359</v>
      </c>
      <c r="H34" s="1910" t="s">
        <v>359</v>
      </c>
      <c r="I34" s="1901" t="s">
        <v>359</v>
      </c>
      <c r="J34" s="1910" t="s">
        <v>359</v>
      </c>
      <c r="K34" s="1910" t="s">
        <v>359</v>
      </c>
      <c r="L34" s="1901" t="s">
        <v>359</v>
      </c>
      <c r="M34" s="1902" t="s">
        <v>359</v>
      </c>
    </row>
    <row r="35" spans="1:13">
      <c r="A35" s="7273"/>
      <c r="B35" s="7274" t="s">
        <v>2367</v>
      </c>
      <c r="C35" s="1927" t="s">
        <v>359</v>
      </c>
      <c r="D35" s="1891" t="s">
        <v>359</v>
      </c>
      <c r="E35" s="1891" t="s">
        <v>359</v>
      </c>
      <c r="F35" s="1891" t="s">
        <v>359</v>
      </c>
      <c r="G35" s="1891" t="s">
        <v>359</v>
      </c>
      <c r="H35" s="1891" t="s">
        <v>359</v>
      </c>
      <c r="I35" s="1891" t="s">
        <v>359</v>
      </c>
      <c r="J35" s="1891" t="s">
        <v>359</v>
      </c>
      <c r="K35" s="1891" t="s">
        <v>359</v>
      </c>
      <c r="L35" s="1891" t="s">
        <v>359</v>
      </c>
      <c r="M35" s="1892" t="s">
        <v>359</v>
      </c>
    </row>
    <row r="36" spans="1:13">
      <c r="A36" s="7273"/>
      <c r="B36" s="7274"/>
      <c r="C36" s="1927" t="s">
        <v>359</v>
      </c>
      <c r="D36" s="3167" t="s">
        <v>2368</v>
      </c>
      <c r="E36" s="3167">
        <v>2023</v>
      </c>
      <c r="F36" s="3167" t="s">
        <v>2369</v>
      </c>
      <c r="G36" s="3167">
        <v>2024</v>
      </c>
      <c r="H36" s="3167" t="s">
        <v>2370</v>
      </c>
      <c r="I36" s="3167">
        <v>2025</v>
      </c>
      <c r="J36" s="3167" t="s">
        <v>2371</v>
      </c>
      <c r="K36" s="3167">
        <v>2026</v>
      </c>
      <c r="L36" s="3167" t="s">
        <v>2372</v>
      </c>
      <c r="M36" s="3168">
        <v>2027</v>
      </c>
    </row>
    <row r="37" spans="1:13">
      <c r="A37" s="7273"/>
      <c r="B37" s="7274"/>
      <c r="C37" s="1927" t="s">
        <v>359</v>
      </c>
      <c r="D37" s="1921">
        <v>0.1</v>
      </c>
      <c r="E37" s="1911" t="s">
        <v>359</v>
      </c>
      <c r="F37" s="1922">
        <v>0.2</v>
      </c>
      <c r="G37" s="1911" t="s">
        <v>359</v>
      </c>
      <c r="H37" s="1922">
        <v>0.4</v>
      </c>
      <c r="I37" s="1911" t="s">
        <v>359</v>
      </c>
      <c r="J37" s="1922">
        <v>0.5</v>
      </c>
      <c r="K37" s="1911" t="s">
        <v>359</v>
      </c>
      <c r="L37" s="1922">
        <v>0.55000000000000004</v>
      </c>
      <c r="M37" s="1884" t="s">
        <v>359</v>
      </c>
    </row>
    <row r="38" spans="1:13">
      <c r="A38" s="7273"/>
      <c r="B38" s="7274"/>
      <c r="C38" s="1927" t="s">
        <v>359</v>
      </c>
      <c r="D38" s="3169" t="s">
        <v>2373</v>
      </c>
      <c r="E38" s="3170">
        <v>2028</v>
      </c>
      <c r="F38" s="3169" t="s">
        <v>2374</v>
      </c>
      <c r="G38" s="3170">
        <v>2029</v>
      </c>
      <c r="H38" s="3169" t="s">
        <v>2375</v>
      </c>
      <c r="I38" s="3170">
        <v>2030</v>
      </c>
      <c r="J38" s="3169" t="s">
        <v>2376</v>
      </c>
      <c r="K38" s="3170">
        <v>2031</v>
      </c>
      <c r="L38" s="3169" t="s">
        <v>2377</v>
      </c>
      <c r="M38" s="3171">
        <v>2032</v>
      </c>
    </row>
    <row r="39" spans="1:13">
      <c r="A39" s="7273"/>
      <c r="B39" s="7274"/>
      <c r="C39" s="1927" t="s">
        <v>359</v>
      </c>
      <c r="D39" s="1921">
        <v>0.65</v>
      </c>
      <c r="E39" s="1911" t="s">
        <v>359</v>
      </c>
      <c r="F39" s="1922">
        <v>0.7</v>
      </c>
      <c r="G39" s="1883" t="s">
        <v>359</v>
      </c>
      <c r="H39" s="1921">
        <v>0.8</v>
      </c>
      <c r="I39" s="1911" t="s">
        <v>359</v>
      </c>
      <c r="J39" s="1922">
        <v>0.85</v>
      </c>
      <c r="K39" s="1911" t="s">
        <v>359</v>
      </c>
      <c r="L39" s="1922">
        <v>0.95</v>
      </c>
      <c r="M39" s="1884" t="s">
        <v>359</v>
      </c>
    </row>
    <row r="40" spans="1:13">
      <c r="A40" s="7273"/>
      <c r="B40" s="7274"/>
      <c r="C40" s="1927" t="s">
        <v>359</v>
      </c>
      <c r="D40" s="3169" t="s">
        <v>2378</v>
      </c>
      <c r="E40" s="3170">
        <v>2033</v>
      </c>
      <c r="F40" s="3169" t="s">
        <v>2379</v>
      </c>
      <c r="G40" s="3170">
        <v>2034</v>
      </c>
      <c r="H40" s="3169" t="s">
        <v>2380</v>
      </c>
      <c r="I40" s="3170">
        <v>2035</v>
      </c>
      <c r="J40" s="3169" t="s">
        <v>2381</v>
      </c>
      <c r="K40" s="3170">
        <v>2036</v>
      </c>
      <c r="L40" s="3169" t="s">
        <v>2382</v>
      </c>
      <c r="M40" s="3171">
        <v>2037</v>
      </c>
    </row>
    <row r="41" spans="1:13">
      <c r="A41" s="7273"/>
      <c r="B41" s="7274"/>
      <c r="C41" s="1927" t="s">
        <v>359</v>
      </c>
      <c r="D41" s="1921">
        <v>1</v>
      </c>
      <c r="E41" s="1911" t="s">
        <v>359</v>
      </c>
      <c r="F41" s="1922">
        <v>1</v>
      </c>
      <c r="G41" s="1911" t="s">
        <v>359</v>
      </c>
      <c r="H41" s="1922">
        <v>1</v>
      </c>
      <c r="I41" s="1911" t="s">
        <v>359</v>
      </c>
      <c r="J41" s="1922">
        <v>1</v>
      </c>
      <c r="K41" s="1911" t="s">
        <v>359</v>
      </c>
      <c r="L41" s="1922">
        <v>1</v>
      </c>
      <c r="M41" s="1884" t="s">
        <v>359</v>
      </c>
    </row>
    <row r="42" spans="1:13">
      <c r="A42" s="7273"/>
      <c r="B42" s="7274"/>
      <c r="C42" s="1927" t="s">
        <v>359</v>
      </c>
      <c r="D42" s="3169" t="s">
        <v>2383</v>
      </c>
      <c r="E42" s="3170">
        <v>2038</v>
      </c>
      <c r="F42" s="3169" t="s">
        <v>2384</v>
      </c>
      <c r="G42" s="3172" t="s">
        <v>359</v>
      </c>
      <c r="H42" s="1891" t="s">
        <v>359</v>
      </c>
      <c r="I42" s="1891" t="s">
        <v>359</v>
      </c>
      <c r="J42" s="1891" t="s">
        <v>359</v>
      </c>
      <c r="K42" s="1891" t="s">
        <v>359</v>
      </c>
      <c r="L42" s="1891" t="s">
        <v>359</v>
      </c>
      <c r="M42" s="1892" t="s">
        <v>359</v>
      </c>
    </row>
    <row r="43" spans="1:13" ht="15" customHeight="1">
      <c r="A43" s="7273"/>
      <c r="B43" s="7274"/>
      <c r="C43" s="1927" t="s">
        <v>359</v>
      </c>
      <c r="D43" s="1921">
        <v>1</v>
      </c>
      <c r="E43" s="1883" t="s">
        <v>359</v>
      </c>
      <c r="F43" s="8355">
        <v>1</v>
      </c>
      <c r="G43" s="8356"/>
      <c r="H43" s="1891" t="s">
        <v>359</v>
      </c>
      <c r="I43" s="1891" t="s">
        <v>359</v>
      </c>
      <c r="J43" s="1891" t="s">
        <v>359</v>
      </c>
      <c r="K43" s="1891" t="s">
        <v>359</v>
      </c>
      <c r="L43" s="1891" t="s">
        <v>359</v>
      </c>
      <c r="M43" s="1892" t="s">
        <v>359</v>
      </c>
    </row>
    <row r="44" spans="1:13" ht="15" customHeight="1">
      <c r="A44" s="7273"/>
      <c r="B44" s="7274"/>
      <c r="C44" s="1924" t="s">
        <v>359</v>
      </c>
      <c r="D44" s="1887" t="s">
        <v>359</v>
      </c>
      <c r="E44" s="1887" t="s">
        <v>359</v>
      </c>
      <c r="F44" s="1887" t="s">
        <v>359</v>
      </c>
      <c r="G44" s="1887" t="s">
        <v>359</v>
      </c>
      <c r="H44" s="1887" t="s">
        <v>359</v>
      </c>
      <c r="I44" s="1887" t="s">
        <v>359</v>
      </c>
      <c r="J44" s="1887" t="s">
        <v>359</v>
      </c>
      <c r="K44" s="1887" t="s">
        <v>359</v>
      </c>
      <c r="L44" s="1887" t="s">
        <v>359</v>
      </c>
      <c r="M44" s="1896" t="s">
        <v>359</v>
      </c>
    </row>
    <row r="45" spans="1:13" ht="15" customHeight="1">
      <c r="A45" s="7273"/>
      <c r="B45" s="8171" t="s">
        <v>2385</v>
      </c>
      <c r="C45" s="1927" t="s">
        <v>359</v>
      </c>
      <c r="D45" s="1891" t="s">
        <v>359</v>
      </c>
      <c r="E45" s="1891" t="s">
        <v>359</v>
      </c>
      <c r="F45" s="1891" t="s">
        <v>359</v>
      </c>
      <c r="G45" s="1891" t="s">
        <v>359</v>
      </c>
      <c r="H45" s="1891" t="s">
        <v>359</v>
      </c>
      <c r="I45" s="1891" t="s">
        <v>359</v>
      </c>
      <c r="J45" s="1891" t="s">
        <v>359</v>
      </c>
      <c r="K45" s="1891" t="s">
        <v>359</v>
      </c>
      <c r="L45" s="1894" t="s">
        <v>359</v>
      </c>
      <c r="M45" s="1897" t="s">
        <v>359</v>
      </c>
    </row>
    <row r="46" spans="1:13" ht="15" customHeight="1">
      <c r="A46" s="7273"/>
      <c r="B46" s="7274"/>
      <c r="C46" s="1925" t="s">
        <v>359</v>
      </c>
      <c r="D46" s="1891" t="s">
        <v>93</v>
      </c>
      <c r="E46" s="1887" t="s">
        <v>95</v>
      </c>
      <c r="F46" s="7282" t="s">
        <v>2386</v>
      </c>
      <c r="G46" s="7283" t="s">
        <v>359</v>
      </c>
      <c r="H46" s="7265"/>
      <c r="I46" s="7265"/>
      <c r="J46" s="7284"/>
      <c r="K46" s="1891" t="s">
        <v>2387</v>
      </c>
      <c r="L46" s="7287" t="s">
        <v>359</v>
      </c>
      <c r="M46" s="8175"/>
    </row>
    <row r="47" spans="1:13" ht="15" customHeight="1">
      <c r="A47" s="7273"/>
      <c r="B47" s="7274"/>
      <c r="C47" s="1925" t="s">
        <v>359</v>
      </c>
      <c r="D47" s="1909" t="s">
        <v>359</v>
      </c>
      <c r="E47" s="1890" t="s">
        <v>2441</v>
      </c>
      <c r="F47" s="7282"/>
      <c r="G47" s="7285"/>
      <c r="H47" s="7267"/>
      <c r="I47" s="7267"/>
      <c r="J47" s="7286"/>
      <c r="K47" s="1894" t="s">
        <v>359</v>
      </c>
      <c r="L47" s="7289"/>
      <c r="M47" s="8176"/>
    </row>
    <row r="48" spans="1:13" ht="15" customHeight="1">
      <c r="A48" s="7273"/>
      <c r="B48" s="7275"/>
      <c r="C48" s="1926" t="s">
        <v>359</v>
      </c>
      <c r="D48" s="1901" t="s">
        <v>359</v>
      </c>
      <c r="E48" s="1901" t="s">
        <v>359</v>
      </c>
      <c r="F48" s="1901" t="s">
        <v>359</v>
      </c>
      <c r="G48" s="1901" t="s">
        <v>359</v>
      </c>
      <c r="H48" s="1901" t="s">
        <v>359</v>
      </c>
      <c r="I48" s="1901" t="s">
        <v>359</v>
      </c>
      <c r="J48" s="1901" t="s">
        <v>359</v>
      </c>
      <c r="K48" s="1901" t="s">
        <v>359</v>
      </c>
      <c r="L48" s="1894" t="s">
        <v>359</v>
      </c>
      <c r="M48" s="1897" t="s">
        <v>359</v>
      </c>
    </row>
    <row r="49" spans="1:13" ht="369" customHeight="1">
      <c r="A49" s="7273"/>
      <c r="B49" s="2582" t="s">
        <v>2388</v>
      </c>
      <c r="C49" s="5970" t="s">
        <v>3175</v>
      </c>
      <c r="D49" s="5837"/>
      <c r="E49" s="5837"/>
      <c r="F49" s="5837"/>
      <c r="G49" s="5837"/>
      <c r="H49" s="5837"/>
      <c r="I49" s="5837"/>
      <c r="J49" s="5837"/>
      <c r="K49" s="5837"/>
      <c r="L49" s="5837"/>
      <c r="M49" s="5838"/>
    </row>
    <row r="50" spans="1:13" ht="59.25" customHeight="1">
      <c r="A50" s="7273"/>
      <c r="B50" s="2587" t="s">
        <v>2390</v>
      </c>
      <c r="C50" s="5970" t="s">
        <v>3155</v>
      </c>
      <c r="D50" s="5837"/>
      <c r="E50" s="5837"/>
      <c r="F50" s="5837"/>
      <c r="G50" s="5837"/>
      <c r="H50" s="5837"/>
      <c r="I50" s="5837"/>
      <c r="J50" s="5837"/>
      <c r="K50" s="5837"/>
      <c r="L50" s="5837"/>
      <c r="M50" s="5838"/>
    </row>
    <row r="51" spans="1:13" ht="15" customHeight="1">
      <c r="A51" s="7273"/>
      <c r="B51" s="2587" t="s">
        <v>2392</v>
      </c>
      <c r="C51" s="1924">
        <v>30</v>
      </c>
      <c r="D51" s="1887" t="s">
        <v>359</v>
      </c>
      <c r="E51" s="1887" t="s">
        <v>359</v>
      </c>
      <c r="F51" s="1887" t="s">
        <v>359</v>
      </c>
      <c r="G51" s="1887" t="s">
        <v>359</v>
      </c>
      <c r="H51" s="1887" t="s">
        <v>359</v>
      </c>
      <c r="I51" s="1887" t="s">
        <v>359</v>
      </c>
      <c r="J51" s="1887" t="s">
        <v>359</v>
      </c>
      <c r="K51" s="1887" t="s">
        <v>359</v>
      </c>
      <c r="L51" s="1887" t="s">
        <v>359</v>
      </c>
      <c r="M51" s="1896" t="s">
        <v>359</v>
      </c>
    </row>
    <row r="52" spans="1:13" ht="15" customHeight="1">
      <c r="A52" s="7273"/>
      <c r="B52" s="2587" t="s">
        <v>2393</v>
      </c>
      <c r="C52" s="1924" t="s">
        <v>437</v>
      </c>
      <c r="D52" s="1887" t="s">
        <v>359</v>
      </c>
      <c r="E52" s="1887" t="s">
        <v>359</v>
      </c>
      <c r="F52" s="1887" t="s">
        <v>359</v>
      </c>
      <c r="G52" s="1887" t="s">
        <v>359</v>
      </c>
      <c r="H52" s="1887" t="s">
        <v>359</v>
      </c>
      <c r="I52" s="1887" t="s">
        <v>359</v>
      </c>
      <c r="J52" s="1887" t="s">
        <v>359</v>
      </c>
      <c r="K52" s="1887" t="s">
        <v>359</v>
      </c>
      <c r="L52" s="1887" t="s">
        <v>359</v>
      </c>
      <c r="M52" s="1896" t="s">
        <v>359</v>
      </c>
    </row>
    <row r="53" spans="1:13" ht="15" customHeight="1">
      <c r="A53" s="7241" t="s">
        <v>2394</v>
      </c>
      <c r="B53" s="2587" t="s">
        <v>2395</v>
      </c>
      <c r="C53" s="5970" t="s">
        <v>844</v>
      </c>
      <c r="D53" s="5837"/>
      <c r="E53" s="5837"/>
      <c r="F53" s="5837"/>
      <c r="G53" s="5837"/>
      <c r="H53" s="5837"/>
      <c r="I53" s="5837"/>
      <c r="J53" s="5837"/>
      <c r="K53" s="5837"/>
      <c r="L53" s="5837"/>
      <c r="M53" s="5838"/>
    </row>
    <row r="54" spans="1:13" ht="15" customHeight="1">
      <c r="A54" s="7242"/>
      <c r="B54" s="2587" t="s">
        <v>2396</v>
      </c>
      <c r="C54" s="5970" t="s">
        <v>2521</v>
      </c>
      <c r="D54" s="5837"/>
      <c r="E54" s="5837"/>
      <c r="F54" s="5837"/>
      <c r="G54" s="5837"/>
      <c r="H54" s="5837"/>
      <c r="I54" s="5837"/>
      <c r="J54" s="5837"/>
      <c r="K54" s="5837"/>
      <c r="L54" s="5837"/>
      <c r="M54" s="5838"/>
    </row>
    <row r="55" spans="1:13" ht="15" customHeight="1">
      <c r="A55" s="7242"/>
      <c r="B55" s="2587" t="s">
        <v>2398</v>
      </c>
      <c r="C55" s="5970" t="s">
        <v>2514</v>
      </c>
      <c r="D55" s="5837"/>
      <c r="E55" s="5837"/>
      <c r="F55" s="5837"/>
      <c r="G55" s="5837"/>
      <c r="H55" s="5837"/>
      <c r="I55" s="5837"/>
      <c r="J55" s="5837"/>
      <c r="K55" s="5837"/>
      <c r="L55" s="5837"/>
      <c r="M55" s="5838"/>
    </row>
    <row r="56" spans="1:13" ht="15" customHeight="1">
      <c r="A56" s="7242"/>
      <c r="B56" s="2587" t="s">
        <v>2399</v>
      </c>
      <c r="C56" s="5970" t="s">
        <v>2522</v>
      </c>
      <c r="D56" s="5837"/>
      <c r="E56" s="5837"/>
      <c r="F56" s="5837"/>
      <c r="G56" s="5837"/>
      <c r="H56" s="5837"/>
      <c r="I56" s="5837"/>
      <c r="J56" s="5837"/>
      <c r="K56" s="5837"/>
      <c r="L56" s="5837"/>
      <c r="M56" s="5838"/>
    </row>
    <row r="57" spans="1:13" ht="15" customHeight="1">
      <c r="A57" s="7242"/>
      <c r="B57" s="2587" t="s">
        <v>2400</v>
      </c>
      <c r="C57" s="8345" t="s">
        <v>845</v>
      </c>
      <c r="D57" s="8346"/>
      <c r="E57" s="8346"/>
      <c r="F57" s="8346"/>
      <c r="G57" s="8346"/>
      <c r="H57" s="8346"/>
      <c r="I57" s="8346"/>
      <c r="J57" s="8346"/>
      <c r="K57" s="8346"/>
      <c r="L57" s="8346"/>
      <c r="M57" s="8347"/>
    </row>
    <row r="58" spans="1:13" ht="15.95" customHeight="1" thickBot="1">
      <c r="A58" s="7291"/>
      <c r="B58" s="2587" t="s">
        <v>2401</v>
      </c>
      <c r="C58" s="5970">
        <v>3779595</v>
      </c>
      <c r="D58" s="5837"/>
      <c r="E58" s="5837"/>
      <c r="F58" s="5837"/>
      <c r="G58" s="5837"/>
      <c r="H58" s="5837"/>
      <c r="I58" s="5837"/>
      <c r="J58" s="5837"/>
      <c r="K58" s="5837"/>
      <c r="L58" s="5837"/>
      <c r="M58" s="5838"/>
    </row>
    <row r="59" spans="1:13" ht="15" customHeight="1">
      <c r="A59" s="7241" t="s">
        <v>2402</v>
      </c>
      <c r="B59" s="2588" t="s">
        <v>2403</v>
      </c>
      <c r="C59" s="5970" t="s">
        <v>1132</v>
      </c>
      <c r="D59" s="5837"/>
      <c r="E59" s="5837"/>
      <c r="F59" s="5837"/>
      <c r="G59" s="5837"/>
      <c r="H59" s="5837"/>
      <c r="I59" s="5837"/>
      <c r="J59" s="5837"/>
      <c r="K59" s="5837"/>
      <c r="L59" s="5837"/>
      <c r="M59" s="5838"/>
    </row>
    <row r="60" spans="1:13" ht="15" customHeight="1">
      <c r="A60" s="7242"/>
      <c r="B60" s="2588" t="s">
        <v>2404</v>
      </c>
      <c r="C60" s="5970" t="s">
        <v>2405</v>
      </c>
      <c r="D60" s="5837"/>
      <c r="E60" s="5837"/>
      <c r="F60" s="5837"/>
      <c r="G60" s="5837"/>
      <c r="H60" s="5837"/>
      <c r="I60" s="5837"/>
      <c r="J60" s="5837"/>
      <c r="K60" s="5837"/>
      <c r="L60" s="5837"/>
      <c r="M60" s="5838"/>
    </row>
    <row r="61" spans="1:13" ht="15" customHeight="1" thickBot="1">
      <c r="A61" s="7242"/>
      <c r="B61" s="2588" t="s">
        <v>244</v>
      </c>
      <c r="C61" s="5970" t="s">
        <v>2514</v>
      </c>
      <c r="D61" s="5837"/>
      <c r="E61" s="5837"/>
      <c r="F61" s="5837"/>
      <c r="G61" s="5837"/>
      <c r="H61" s="5837"/>
      <c r="I61" s="5837"/>
      <c r="J61" s="5837"/>
      <c r="K61" s="5837"/>
      <c r="L61" s="5837"/>
      <c r="M61" s="5838"/>
    </row>
    <row r="62" spans="1:13" ht="76.5" customHeight="1">
      <c r="A62" s="1914" t="s">
        <v>2406</v>
      </c>
      <c r="B62" s="2640" t="s">
        <v>359</v>
      </c>
      <c r="C62" s="8272" t="s">
        <v>3176</v>
      </c>
      <c r="D62" s="8273"/>
      <c r="E62" s="8273"/>
      <c r="F62" s="8273"/>
      <c r="G62" s="8273"/>
      <c r="H62" s="8273"/>
      <c r="I62" s="8273"/>
      <c r="J62" s="8273"/>
      <c r="K62" s="8273"/>
      <c r="L62" s="8273"/>
      <c r="M62" s="8274"/>
    </row>
    <row r="63" spans="1:13">
      <c r="B63" s="1933"/>
    </row>
    <row r="64" spans="1:13">
      <c r="B64" s="1933"/>
    </row>
    <row r="65" spans="2:2">
      <c r="B65" s="1933"/>
    </row>
    <row r="66" spans="2:2">
      <c r="B66" s="1933"/>
    </row>
    <row r="67" spans="2:2">
      <c r="B67" s="1933"/>
    </row>
    <row r="68" spans="2:2">
      <c r="B68" s="1933"/>
    </row>
    <row r="69" spans="2:2">
      <c r="B69" s="1933"/>
    </row>
    <row r="70" spans="2:2">
      <c r="B70" s="1933"/>
    </row>
    <row r="71" spans="2:2">
      <c r="B71" s="1933"/>
    </row>
    <row r="72" spans="2:2">
      <c r="B72" s="1933"/>
    </row>
    <row r="73" spans="2:2">
      <c r="B73" s="1933"/>
    </row>
    <row r="74" spans="2:2">
      <c r="B74" s="1933"/>
    </row>
    <row r="75" spans="2:2">
      <c r="B75" s="1933"/>
    </row>
    <row r="76" spans="2:2">
      <c r="B76" s="1933"/>
    </row>
    <row r="77" spans="2:2">
      <c r="B77" s="1933"/>
    </row>
    <row r="78" spans="2:2">
      <c r="B78" s="1933"/>
    </row>
    <row r="79" spans="2:2">
      <c r="B79" s="1933"/>
    </row>
    <row r="80" spans="2:2">
      <c r="B80" s="1933"/>
    </row>
    <row r="81" spans="2:2">
      <c r="B81" s="1933"/>
    </row>
    <row r="82" spans="2:2">
      <c r="B82" s="1933"/>
    </row>
  </sheetData>
  <mergeCells count="50">
    <mergeCell ref="C14:D15"/>
    <mergeCell ref="B1:M1"/>
    <mergeCell ref="B8:B10"/>
    <mergeCell ref="I9:J9"/>
    <mergeCell ref="C10:D10"/>
    <mergeCell ref="F10:G10"/>
    <mergeCell ref="I10:J10"/>
    <mergeCell ref="B18:B24"/>
    <mergeCell ref="B25:B28"/>
    <mergeCell ref="B32:B34"/>
    <mergeCell ref="B35:B44"/>
    <mergeCell ref="F43:G43"/>
    <mergeCell ref="B29:B31"/>
    <mergeCell ref="A2:A15"/>
    <mergeCell ref="C9:D9"/>
    <mergeCell ref="F9:G9"/>
    <mergeCell ref="C13:M13"/>
    <mergeCell ref="B14:B15"/>
    <mergeCell ref="C12:M12"/>
    <mergeCell ref="C11:M11"/>
    <mergeCell ref="C2:M2"/>
    <mergeCell ref="C3:M3"/>
    <mergeCell ref="F4:G4"/>
    <mergeCell ref="C5:M5"/>
    <mergeCell ref="C6:M6"/>
    <mergeCell ref="C7:D7"/>
    <mergeCell ref="I7:M7"/>
    <mergeCell ref="E14:E15"/>
    <mergeCell ref="F14:M15"/>
    <mergeCell ref="B45:B48"/>
    <mergeCell ref="F46:F47"/>
    <mergeCell ref="G46:J47"/>
    <mergeCell ref="L46:M47"/>
    <mergeCell ref="A53:A58"/>
    <mergeCell ref="C58:M58"/>
    <mergeCell ref="C54:M54"/>
    <mergeCell ref="C55:M55"/>
    <mergeCell ref="C56:M56"/>
    <mergeCell ref="C57:M57"/>
    <mergeCell ref="C49:M49"/>
    <mergeCell ref="C50:M50"/>
    <mergeCell ref="C53:M53"/>
    <mergeCell ref="A16:A52"/>
    <mergeCell ref="C16:M16"/>
    <mergeCell ref="C17:M17"/>
    <mergeCell ref="A59:A61"/>
    <mergeCell ref="C59:M59"/>
    <mergeCell ref="C60:M60"/>
    <mergeCell ref="C61:M61"/>
    <mergeCell ref="C62:M62"/>
  </mergeCells>
  <hyperlinks>
    <hyperlink ref="C57" r:id="rId1"/>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topLeftCell="B27" workbookViewId="0">
      <selection activeCell="C49" sqref="C49:M49"/>
    </sheetView>
  </sheetViews>
  <sheetFormatPr baseColWidth="10" defaultColWidth="8.85546875" defaultRowHeight="15.75"/>
  <cols>
    <col min="1" max="1" width="29" style="1916" customWidth="1"/>
    <col min="2" max="2" width="29.7109375" style="1916" customWidth="1"/>
    <col min="3" max="5" width="11.42578125" style="1916" customWidth="1"/>
    <col min="6" max="6" width="13.42578125" style="1916" customWidth="1"/>
    <col min="7" max="13" width="11.42578125" style="1916" customWidth="1"/>
    <col min="14" max="16384" width="8.85546875" style="1916"/>
  </cols>
  <sheetData>
    <row r="1" spans="1:13" ht="20.25" customHeight="1">
      <c r="A1" s="1918" t="s">
        <v>359</v>
      </c>
      <c r="B1" s="8348" t="s">
        <v>3177</v>
      </c>
      <c r="C1" s="8349"/>
      <c r="D1" s="8349"/>
      <c r="E1" s="8349"/>
      <c r="F1" s="8349"/>
      <c r="G1" s="8349"/>
      <c r="H1" s="8349"/>
      <c r="I1" s="8349"/>
      <c r="J1" s="8349"/>
      <c r="K1" s="8349"/>
      <c r="L1" s="8349"/>
      <c r="M1" s="8350"/>
    </row>
    <row r="2" spans="1:13" ht="54" customHeight="1">
      <c r="A2" s="7241" t="s">
        <v>2329</v>
      </c>
      <c r="B2" s="2630" t="s">
        <v>2330</v>
      </c>
      <c r="C2" s="7748" t="s">
        <v>1678</v>
      </c>
      <c r="D2" s="7749"/>
      <c r="E2" s="7749"/>
      <c r="F2" s="7749"/>
      <c r="G2" s="7749"/>
      <c r="H2" s="7749"/>
      <c r="I2" s="7749"/>
      <c r="J2" s="7749"/>
      <c r="K2" s="7749"/>
      <c r="L2" s="7749"/>
      <c r="M2" s="7750"/>
    </row>
    <row r="3" spans="1:13" ht="166.5" customHeight="1">
      <c r="A3" s="7242"/>
      <c r="B3" s="2631" t="s">
        <v>2643</v>
      </c>
      <c r="C3" s="5970" t="s">
        <v>3178</v>
      </c>
      <c r="D3" s="5837"/>
      <c r="E3" s="5837"/>
      <c r="F3" s="5837"/>
      <c r="G3" s="5837"/>
      <c r="H3" s="5837"/>
      <c r="I3" s="5837"/>
      <c r="J3" s="5837"/>
      <c r="K3" s="5837"/>
      <c r="L3" s="5837"/>
      <c r="M3" s="5838"/>
    </row>
    <row r="4" spans="1:13" ht="38.25" customHeight="1">
      <c r="A4" s="7242"/>
      <c r="B4" s="2632" t="s">
        <v>240</v>
      </c>
      <c r="C4" s="1924" t="s">
        <v>1513</v>
      </c>
      <c r="D4" s="1888" t="s">
        <v>359</v>
      </c>
      <c r="E4" s="1889" t="s">
        <v>359</v>
      </c>
      <c r="F4" s="8135" t="s">
        <v>241</v>
      </c>
      <c r="G4" s="8136"/>
      <c r="H4" s="1890" t="s">
        <v>437</v>
      </c>
      <c r="I4" s="1887" t="s">
        <v>359</v>
      </c>
      <c r="J4" s="1887" t="s">
        <v>359</v>
      </c>
      <c r="K4" s="1887" t="s">
        <v>359</v>
      </c>
      <c r="L4" s="1887" t="s">
        <v>359</v>
      </c>
      <c r="M4" s="1896" t="s">
        <v>359</v>
      </c>
    </row>
    <row r="5" spans="1:13" ht="15" customHeight="1">
      <c r="A5" s="7242"/>
      <c r="B5" s="2632" t="s">
        <v>2333</v>
      </c>
      <c r="C5" s="5970"/>
      <c r="D5" s="5837"/>
      <c r="E5" s="5837"/>
      <c r="F5" s="5837"/>
      <c r="G5" s="5837"/>
      <c r="H5" s="5837"/>
      <c r="I5" s="5837"/>
      <c r="J5" s="5837"/>
      <c r="K5" s="5837"/>
      <c r="L5" s="5837"/>
      <c r="M5" s="5838"/>
    </row>
    <row r="6" spans="1:13" ht="15" customHeight="1">
      <c r="A6" s="7242"/>
      <c r="B6" s="2632" t="s">
        <v>2334</v>
      </c>
      <c r="C6" s="5970"/>
      <c r="D6" s="5837"/>
      <c r="E6" s="5837"/>
      <c r="F6" s="5837"/>
      <c r="G6" s="5837"/>
      <c r="H6" s="5837"/>
      <c r="I6" s="5837"/>
      <c r="J6" s="5837"/>
      <c r="K6" s="5837"/>
      <c r="L6" s="5837"/>
      <c r="M6" s="5838"/>
    </row>
    <row r="7" spans="1:13" ht="15" customHeight="1">
      <c r="A7" s="7242"/>
      <c r="B7" s="2632" t="s">
        <v>2335</v>
      </c>
      <c r="C7" s="8270" t="s">
        <v>13</v>
      </c>
      <c r="D7" s="8271"/>
      <c r="E7" s="1894" t="s">
        <v>359</v>
      </c>
      <c r="F7" s="1894" t="s">
        <v>359</v>
      </c>
      <c r="G7" s="1895" t="s">
        <v>359</v>
      </c>
      <c r="H7" s="2621" t="s">
        <v>244</v>
      </c>
      <c r="I7" s="8271" t="s">
        <v>21</v>
      </c>
      <c r="J7" s="8271"/>
      <c r="K7" s="8271"/>
      <c r="L7" s="8271"/>
      <c r="M7" s="8281"/>
    </row>
    <row r="8" spans="1:13">
      <c r="A8" s="7242"/>
      <c r="B8" s="8351" t="s">
        <v>2336</v>
      </c>
      <c r="C8" s="1925" t="s">
        <v>359</v>
      </c>
      <c r="D8" s="1894" t="s">
        <v>359</v>
      </c>
      <c r="E8" s="1893" t="s">
        <v>359</v>
      </c>
      <c r="F8" s="1893" t="s">
        <v>359</v>
      </c>
      <c r="G8" s="1893" t="s">
        <v>359</v>
      </c>
      <c r="H8" s="1893" t="s">
        <v>359</v>
      </c>
      <c r="I8" s="1894" t="s">
        <v>359</v>
      </c>
      <c r="J8" s="1894" t="s">
        <v>359</v>
      </c>
      <c r="K8" s="1894" t="s">
        <v>359</v>
      </c>
      <c r="L8" s="1894" t="s">
        <v>359</v>
      </c>
      <c r="M8" s="1897" t="s">
        <v>359</v>
      </c>
    </row>
    <row r="9" spans="1:13" ht="15" customHeight="1">
      <c r="A9" s="7242"/>
      <c r="B9" s="8351"/>
      <c r="C9" s="8333" t="s">
        <v>359</v>
      </c>
      <c r="D9" s="7261"/>
      <c r="E9" s="1894" t="s">
        <v>359</v>
      </c>
      <c r="F9" s="7261" t="s">
        <v>359</v>
      </c>
      <c r="G9" s="7261"/>
      <c r="H9" s="1894" t="s">
        <v>359</v>
      </c>
      <c r="I9" s="7261" t="s">
        <v>359</v>
      </c>
      <c r="J9" s="7261"/>
      <c r="K9" s="1894" t="s">
        <v>359</v>
      </c>
      <c r="L9" s="1894" t="s">
        <v>359</v>
      </c>
      <c r="M9" s="1897" t="s">
        <v>359</v>
      </c>
    </row>
    <row r="10" spans="1:13" ht="15" customHeight="1">
      <c r="A10" s="7242"/>
      <c r="B10" s="8352"/>
      <c r="C10" s="8333" t="s">
        <v>2337</v>
      </c>
      <c r="D10" s="7261"/>
      <c r="E10" s="1901" t="s">
        <v>359</v>
      </c>
      <c r="F10" s="7261" t="s">
        <v>2337</v>
      </c>
      <c r="G10" s="7261"/>
      <c r="H10" s="1901" t="s">
        <v>359</v>
      </c>
      <c r="I10" s="7261" t="s">
        <v>2337</v>
      </c>
      <c r="J10" s="7261"/>
      <c r="K10" s="1901" t="s">
        <v>359</v>
      </c>
      <c r="L10" s="1901" t="s">
        <v>359</v>
      </c>
      <c r="M10" s="1902" t="s">
        <v>359</v>
      </c>
    </row>
    <row r="11" spans="1:13" ht="60" customHeight="1">
      <c r="A11" s="7242"/>
      <c r="B11" s="2632" t="s">
        <v>2338</v>
      </c>
      <c r="C11" s="5970" t="s">
        <v>3179</v>
      </c>
      <c r="D11" s="5837"/>
      <c r="E11" s="5837"/>
      <c r="F11" s="5837"/>
      <c r="G11" s="5837"/>
      <c r="H11" s="5837"/>
      <c r="I11" s="5837"/>
      <c r="J11" s="5837"/>
      <c r="K11" s="5837"/>
      <c r="L11" s="5837"/>
      <c r="M11" s="5838"/>
    </row>
    <row r="12" spans="1:13" ht="215.25" customHeight="1">
      <c r="A12" s="7242"/>
      <c r="B12" s="2632" t="s">
        <v>2689</v>
      </c>
      <c r="C12" s="8328" t="s">
        <v>3180</v>
      </c>
      <c r="D12" s="7252"/>
      <c r="E12" s="7252"/>
      <c r="F12" s="7252"/>
      <c r="G12" s="7252"/>
      <c r="H12" s="7252"/>
      <c r="I12" s="7252"/>
      <c r="J12" s="7252"/>
      <c r="K12" s="7252"/>
      <c r="L12" s="7252"/>
      <c r="M12" s="8329"/>
    </row>
    <row r="13" spans="1:13" ht="54.75" customHeight="1">
      <c r="A13" s="7242"/>
      <c r="B13" s="2632" t="s">
        <v>2649</v>
      </c>
      <c r="C13" s="8090" t="s">
        <v>3120</v>
      </c>
      <c r="D13" s="7950"/>
      <c r="E13" s="7950"/>
      <c r="F13" s="7950"/>
      <c r="G13" s="7950"/>
      <c r="H13" s="7950"/>
      <c r="I13" s="7950"/>
      <c r="J13" s="7950"/>
      <c r="K13" s="7950"/>
      <c r="L13" s="7950"/>
      <c r="M13" s="8091"/>
    </row>
    <row r="14" spans="1:13" ht="23.25" customHeight="1">
      <c r="A14" s="7242"/>
      <c r="B14" s="8351" t="s">
        <v>2651</v>
      </c>
      <c r="C14" s="8149" t="s">
        <v>2819</v>
      </c>
      <c r="D14" s="7265"/>
      <c r="E14" s="7268" t="s">
        <v>108</v>
      </c>
      <c r="F14" s="8358" t="s">
        <v>3161</v>
      </c>
      <c r="G14" s="7265"/>
      <c r="H14" s="7265"/>
      <c r="I14" s="7265"/>
      <c r="J14" s="7265"/>
      <c r="K14" s="7265"/>
      <c r="L14" s="7265"/>
      <c r="M14" s="8150"/>
    </row>
    <row r="15" spans="1:13" ht="17.100000000000001" customHeight="1">
      <c r="A15" s="7242"/>
      <c r="B15" s="8351"/>
      <c r="C15" s="8170"/>
      <c r="D15" s="7267"/>
      <c r="E15" s="7269"/>
      <c r="F15" s="8359"/>
      <c r="G15" s="7267"/>
      <c r="H15" s="7267"/>
      <c r="I15" s="7267"/>
      <c r="J15" s="7267"/>
      <c r="K15" s="7267"/>
      <c r="L15" s="7267"/>
      <c r="M15" s="8120"/>
    </row>
    <row r="16" spans="1:13" ht="15" customHeight="1">
      <c r="A16" s="7272" t="s">
        <v>2340</v>
      </c>
      <c r="B16" s="2633" t="s">
        <v>230</v>
      </c>
      <c r="C16" s="5970" t="s">
        <v>1</v>
      </c>
      <c r="D16" s="5837"/>
      <c r="E16" s="7267"/>
      <c r="F16" s="5837"/>
      <c r="G16" s="5837"/>
      <c r="H16" s="5837"/>
      <c r="I16" s="5837"/>
      <c r="J16" s="5837"/>
      <c r="K16" s="5837"/>
      <c r="L16" s="5837"/>
      <c r="M16" s="5838"/>
    </row>
    <row r="17" spans="1:13" ht="53.25" customHeight="1">
      <c r="A17" s="7273"/>
      <c r="B17" s="1931" t="s">
        <v>2652</v>
      </c>
      <c r="C17" s="5970" t="s">
        <v>2107</v>
      </c>
      <c r="D17" s="5837"/>
      <c r="E17" s="5837"/>
      <c r="F17" s="5837"/>
      <c r="G17" s="5837"/>
      <c r="H17" s="5837"/>
      <c r="I17" s="5837"/>
      <c r="J17" s="5837"/>
      <c r="K17" s="5837"/>
      <c r="L17" s="5837"/>
      <c r="M17" s="5838"/>
    </row>
    <row r="18" spans="1:13">
      <c r="A18" s="7273"/>
      <c r="B18" s="8354" t="s">
        <v>2341</v>
      </c>
      <c r="C18" s="1925" t="s">
        <v>359</v>
      </c>
      <c r="D18" s="1891" t="s">
        <v>359</v>
      </c>
      <c r="E18" s="1891" t="s">
        <v>359</v>
      </c>
      <c r="F18" s="1891" t="s">
        <v>359</v>
      </c>
      <c r="G18" s="1891" t="s">
        <v>359</v>
      </c>
      <c r="H18" s="1891" t="s">
        <v>359</v>
      </c>
      <c r="I18" s="1891" t="s">
        <v>359</v>
      </c>
      <c r="J18" s="1891" t="s">
        <v>359</v>
      </c>
      <c r="K18" s="1891" t="s">
        <v>359</v>
      </c>
      <c r="L18" s="1891" t="s">
        <v>359</v>
      </c>
      <c r="M18" s="1892" t="s">
        <v>359</v>
      </c>
    </row>
    <row r="19" spans="1:13">
      <c r="A19" s="7273"/>
      <c r="B19" s="8354"/>
      <c r="C19" s="1925" t="s">
        <v>359</v>
      </c>
      <c r="D19" s="1887" t="s">
        <v>359</v>
      </c>
      <c r="E19" s="1891" t="s">
        <v>359</v>
      </c>
      <c r="F19" s="1887" t="s">
        <v>359</v>
      </c>
      <c r="G19" s="1891" t="s">
        <v>359</v>
      </c>
      <c r="H19" s="1887" t="s">
        <v>359</v>
      </c>
      <c r="I19" s="1891" t="s">
        <v>359</v>
      </c>
      <c r="J19" s="1887" t="s">
        <v>359</v>
      </c>
      <c r="K19" s="1891" t="s">
        <v>359</v>
      </c>
      <c r="L19" s="1891" t="s">
        <v>359</v>
      </c>
      <c r="M19" s="1892" t="s">
        <v>359</v>
      </c>
    </row>
    <row r="20" spans="1:13">
      <c r="A20" s="7273"/>
      <c r="B20" s="8354"/>
      <c r="C20" s="1927" t="s">
        <v>2342</v>
      </c>
      <c r="D20" s="1900" t="s">
        <v>359</v>
      </c>
      <c r="E20" s="1891" t="s">
        <v>2343</v>
      </c>
      <c r="F20" s="1900" t="s">
        <v>359</v>
      </c>
      <c r="G20" s="1891" t="s">
        <v>2344</v>
      </c>
      <c r="H20" s="1900" t="s">
        <v>359</v>
      </c>
      <c r="I20" s="1891" t="s">
        <v>2345</v>
      </c>
      <c r="J20" s="1900" t="s">
        <v>359</v>
      </c>
      <c r="K20" s="1891" t="s">
        <v>359</v>
      </c>
      <c r="L20" s="1891" t="s">
        <v>359</v>
      </c>
      <c r="M20" s="1892" t="s">
        <v>359</v>
      </c>
    </row>
    <row r="21" spans="1:13">
      <c r="A21" s="7273"/>
      <c r="B21" s="8354"/>
      <c r="C21" s="1927" t="s">
        <v>2346</v>
      </c>
      <c r="D21" s="1900" t="s">
        <v>359</v>
      </c>
      <c r="E21" s="1891" t="s">
        <v>2347</v>
      </c>
      <c r="F21" s="1900" t="s">
        <v>359</v>
      </c>
      <c r="G21" s="1891" t="s">
        <v>2348</v>
      </c>
      <c r="H21" s="1900" t="s">
        <v>359</v>
      </c>
      <c r="I21" s="1891" t="s">
        <v>359</v>
      </c>
      <c r="J21" s="1891" t="s">
        <v>359</v>
      </c>
      <c r="K21" s="1891" t="s">
        <v>359</v>
      </c>
      <c r="L21" s="1891" t="s">
        <v>359</v>
      </c>
      <c r="M21" s="1892" t="s">
        <v>359</v>
      </c>
    </row>
    <row r="22" spans="1:13">
      <c r="A22" s="7273"/>
      <c r="B22" s="8354"/>
      <c r="C22" s="1927" t="s">
        <v>2349</v>
      </c>
      <c r="D22" s="1900" t="s">
        <v>359</v>
      </c>
      <c r="E22" s="1891" t="s">
        <v>2350</v>
      </c>
      <c r="F22" s="1900" t="s">
        <v>359</v>
      </c>
      <c r="G22" s="1891" t="s">
        <v>359</v>
      </c>
      <c r="H22" s="1891" t="s">
        <v>359</v>
      </c>
      <c r="I22" s="1891" t="s">
        <v>359</v>
      </c>
      <c r="J22" s="1891" t="s">
        <v>359</v>
      </c>
      <c r="K22" s="1891" t="s">
        <v>359</v>
      </c>
      <c r="L22" s="1891" t="s">
        <v>359</v>
      </c>
      <c r="M22" s="1892" t="s">
        <v>359</v>
      </c>
    </row>
    <row r="23" spans="1:13">
      <c r="A23" s="7273"/>
      <c r="B23" s="8354"/>
      <c r="C23" s="1927" t="s">
        <v>105</v>
      </c>
      <c r="D23" s="1900" t="s">
        <v>2351</v>
      </c>
      <c r="E23" s="1891" t="s">
        <v>2352</v>
      </c>
      <c r="F23" s="1901" t="s">
        <v>2353</v>
      </c>
      <c r="G23" s="1901" t="s">
        <v>359</v>
      </c>
      <c r="H23" s="1901" t="s">
        <v>359</v>
      </c>
      <c r="I23" s="1901" t="s">
        <v>359</v>
      </c>
      <c r="J23" s="1901" t="s">
        <v>359</v>
      </c>
      <c r="K23" s="1901" t="s">
        <v>359</v>
      </c>
      <c r="L23" s="1901" t="s">
        <v>359</v>
      </c>
      <c r="M23" s="1902" t="s">
        <v>359</v>
      </c>
    </row>
    <row r="24" spans="1:13" ht="31.5" customHeight="1">
      <c r="A24" s="7273"/>
      <c r="B24" s="8264"/>
      <c r="C24" s="1924" t="s">
        <v>359</v>
      </c>
      <c r="D24" s="1887" t="s">
        <v>359</v>
      </c>
      <c r="E24" s="1887" t="s">
        <v>359</v>
      </c>
      <c r="F24" s="1887" t="s">
        <v>359</v>
      </c>
      <c r="G24" s="1887" t="s">
        <v>359</v>
      </c>
      <c r="H24" s="1887" t="s">
        <v>359</v>
      </c>
      <c r="I24" s="1887" t="s">
        <v>359</v>
      </c>
      <c r="J24" s="1887" t="s">
        <v>359</v>
      </c>
      <c r="K24" s="1887" t="s">
        <v>359</v>
      </c>
      <c r="L24" s="1887" t="s">
        <v>359</v>
      </c>
      <c r="M24" s="1896" t="s">
        <v>359</v>
      </c>
    </row>
    <row r="25" spans="1:13">
      <c r="A25" s="7273"/>
      <c r="B25" s="8354" t="s">
        <v>2354</v>
      </c>
      <c r="C25" s="1927" t="s">
        <v>359</v>
      </c>
      <c r="D25" s="1891" t="s">
        <v>359</v>
      </c>
      <c r="E25" s="1891" t="s">
        <v>359</v>
      </c>
      <c r="F25" s="1891" t="s">
        <v>359</v>
      </c>
      <c r="G25" s="1891" t="s">
        <v>359</v>
      </c>
      <c r="H25" s="1891" t="s">
        <v>359</v>
      </c>
      <c r="I25" s="1891" t="s">
        <v>359</v>
      </c>
      <c r="J25" s="1891" t="s">
        <v>359</v>
      </c>
      <c r="K25" s="1891" t="s">
        <v>359</v>
      </c>
      <c r="L25" s="1894" t="s">
        <v>359</v>
      </c>
      <c r="M25" s="1897" t="s">
        <v>359</v>
      </c>
    </row>
    <row r="26" spans="1:13">
      <c r="A26" s="7273"/>
      <c r="B26" s="8354"/>
      <c r="C26" s="1927" t="s">
        <v>2355</v>
      </c>
      <c r="D26" s="1903" t="s">
        <v>359</v>
      </c>
      <c r="E26" s="1891" t="s">
        <v>359</v>
      </c>
      <c r="F26" s="1891" t="s">
        <v>2356</v>
      </c>
      <c r="G26" s="1903" t="s">
        <v>359</v>
      </c>
      <c r="H26" s="1891" t="s">
        <v>359</v>
      </c>
      <c r="I26" s="1891" t="s">
        <v>2357</v>
      </c>
      <c r="J26" s="1903" t="s">
        <v>2351</v>
      </c>
      <c r="K26" s="1891" t="s">
        <v>359</v>
      </c>
      <c r="L26" s="1894" t="s">
        <v>359</v>
      </c>
      <c r="M26" s="1897" t="s">
        <v>359</v>
      </c>
    </row>
    <row r="27" spans="1:13">
      <c r="A27" s="7273"/>
      <c r="B27" s="8354"/>
      <c r="C27" s="1927" t="s">
        <v>2358</v>
      </c>
      <c r="D27" s="1904" t="s">
        <v>359</v>
      </c>
      <c r="E27" s="1894" t="s">
        <v>359</v>
      </c>
      <c r="F27" s="1891" t="s">
        <v>2359</v>
      </c>
      <c r="G27" s="1900" t="s">
        <v>359</v>
      </c>
      <c r="H27" s="1894" t="s">
        <v>359</v>
      </c>
      <c r="I27" s="1894" t="s">
        <v>359</v>
      </c>
      <c r="J27" s="1894" t="s">
        <v>359</v>
      </c>
      <c r="K27" s="1894" t="s">
        <v>359</v>
      </c>
      <c r="L27" s="1894" t="s">
        <v>359</v>
      </c>
      <c r="M27" s="1897" t="s">
        <v>359</v>
      </c>
    </row>
    <row r="28" spans="1:13">
      <c r="A28" s="7273"/>
      <c r="B28" s="8264"/>
      <c r="C28" s="1924" t="s">
        <v>359</v>
      </c>
      <c r="D28" s="1887" t="s">
        <v>359</v>
      </c>
      <c r="E28" s="1887" t="s">
        <v>359</v>
      </c>
      <c r="F28" s="1887" t="s">
        <v>359</v>
      </c>
      <c r="G28" s="1887" t="s">
        <v>359</v>
      </c>
      <c r="H28" s="1887" t="s">
        <v>359</v>
      </c>
      <c r="I28" s="1887" t="s">
        <v>359</v>
      </c>
      <c r="J28" s="1887" t="s">
        <v>359</v>
      </c>
      <c r="K28" s="1887" t="s">
        <v>359</v>
      </c>
      <c r="L28" s="1901" t="s">
        <v>359</v>
      </c>
      <c r="M28" s="1902" t="s">
        <v>359</v>
      </c>
    </row>
    <row r="29" spans="1:13">
      <c r="A29" s="7273"/>
      <c r="B29" s="8360" t="s">
        <v>2360</v>
      </c>
      <c r="C29" s="1927" t="s">
        <v>359</v>
      </c>
      <c r="D29" s="1891" t="s">
        <v>359</v>
      </c>
      <c r="E29" s="1891" t="s">
        <v>359</v>
      </c>
      <c r="F29" s="1891" t="s">
        <v>359</v>
      </c>
      <c r="G29" s="1891" t="s">
        <v>359</v>
      </c>
      <c r="H29" s="1891" t="s">
        <v>359</v>
      </c>
      <c r="I29" s="1891" t="s">
        <v>359</v>
      </c>
      <c r="J29" s="1891" t="s">
        <v>359</v>
      </c>
      <c r="K29" s="1891" t="s">
        <v>359</v>
      </c>
      <c r="L29" s="1891" t="s">
        <v>359</v>
      </c>
      <c r="M29" s="1892" t="s">
        <v>359</v>
      </c>
    </row>
    <row r="30" spans="1:13">
      <c r="A30" s="7273"/>
      <c r="B30" s="8361"/>
      <c r="C30" s="1928" t="s">
        <v>2361</v>
      </c>
      <c r="D30" s="1905" t="s">
        <v>437</v>
      </c>
      <c r="E30" s="1891" t="s">
        <v>359</v>
      </c>
      <c r="F30" s="1894" t="s">
        <v>2362</v>
      </c>
      <c r="G30" s="1903" t="s">
        <v>437</v>
      </c>
      <c r="H30" s="1891" t="s">
        <v>359</v>
      </c>
      <c r="I30" s="1894" t="s">
        <v>2363</v>
      </c>
      <c r="J30" s="1906"/>
      <c r="K30" s="1883" t="s">
        <v>359</v>
      </c>
      <c r="L30" s="1911" t="s">
        <v>359</v>
      </c>
      <c r="M30" s="1892" t="s">
        <v>359</v>
      </c>
    </row>
    <row r="31" spans="1:13">
      <c r="A31" s="7273"/>
      <c r="B31" s="8362"/>
      <c r="C31" s="1924" t="s">
        <v>359</v>
      </c>
      <c r="D31" s="1887" t="s">
        <v>359</v>
      </c>
      <c r="E31" s="1887" t="s">
        <v>359</v>
      </c>
      <c r="F31" s="1887" t="s">
        <v>359</v>
      </c>
      <c r="G31" s="1887" t="s">
        <v>359</v>
      </c>
      <c r="H31" s="1887" t="s">
        <v>359</v>
      </c>
      <c r="I31" s="1887" t="s">
        <v>359</v>
      </c>
      <c r="J31" s="1887" t="s">
        <v>359</v>
      </c>
      <c r="K31" s="1887" t="s">
        <v>359</v>
      </c>
      <c r="L31" s="1887" t="s">
        <v>359</v>
      </c>
      <c r="M31" s="1896" t="s">
        <v>359</v>
      </c>
    </row>
    <row r="32" spans="1:13">
      <c r="A32" s="7273"/>
      <c r="B32" s="8354" t="s">
        <v>2364</v>
      </c>
      <c r="C32" s="1929" t="s">
        <v>359</v>
      </c>
      <c r="D32" s="1907" t="s">
        <v>359</v>
      </c>
      <c r="E32" s="1907" t="s">
        <v>359</v>
      </c>
      <c r="F32" s="1907" t="s">
        <v>359</v>
      </c>
      <c r="G32" s="1907" t="s">
        <v>359</v>
      </c>
      <c r="H32" s="1907" t="s">
        <v>359</v>
      </c>
      <c r="I32" s="1907" t="s">
        <v>359</v>
      </c>
      <c r="J32" s="1907" t="s">
        <v>359</v>
      </c>
      <c r="K32" s="1907" t="s">
        <v>359</v>
      </c>
      <c r="L32" s="1894" t="s">
        <v>359</v>
      </c>
      <c r="M32" s="1897" t="s">
        <v>359</v>
      </c>
    </row>
    <row r="33" spans="1:13">
      <c r="A33" s="7273"/>
      <c r="B33" s="8354"/>
      <c r="C33" s="1927" t="s">
        <v>2365</v>
      </c>
      <c r="D33" s="3271">
        <v>2023</v>
      </c>
      <c r="E33" s="1907" t="s">
        <v>359</v>
      </c>
      <c r="F33" s="1891" t="s">
        <v>2366</v>
      </c>
      <c r="G33" s="1930">
        <v>2038</v>
      </c>
      <c r="H33" s="1907" t="s">
        <v>359</v>
      </c>
      <c r="I33" s="1894" t="s">
        <v>359</v>
      </c>
      <c r="J33" s="1907" t="s">
        <v>359</v>
      </c>
      <c r="K33" s="1907" t="s">
        <v>359</v>
      </c>
      <c r="L33" s="1894" t="s">
        <v>359</v>
      </c>
      <c r="M33" s="1897" t="s">
        <v>359</v>
      </c>
    </row>
    <row r="34" spans="1:13">
      <c r="A34" s="7273"/>
      <c r="B34" s="8264"/>
      <c r="C34" s="1924" t="s">
        <v>359</v>
      </c>
      <c r="D34" s="1887" t="s">
        <v>359</v>
      </c>
      <c r="E34" s="1910" t="s">
        <v>359</v>
      </c>
      <c r="F34" s="1887" t="s">
        <v>359</v>
      </c>
      <c r="G34" s="1910" t="s">
        <v>359</v>
      </c>
      <c r="H34" s="1910" t="s">
        <v>359</v>
      </c>
      <c r="I34" s="1901" t="s">
        <v>359</v>
      </c>
      <c r="J34" s="1910" t="s">
        <v>359</v>
      </c>
      <c r="K34" s="1910" t="s">
        <v>359</v>
      </c>
      <c r="L34" s="1901" t="s">
        <v>359</v>
      </c>
      <c r="M34" s="1902" t="s">
        <v>359</v>
      </c>
    </row>
    <row r="35" spans="1:13">
      <c r="A35" s="7273"/>
      <c r="B35" s="8354" t="s">
        <v>2367</v>
      </c>
      <c r="C35" s="1927" t="s">
        <v>359</v>
      </c>
      <c r="D35" s="1891" t="s">
        <v>359</v>
      </c>
      <c r="E35" s="1891" t="s">
        <v>359</v>
      </c>
      <c r="F35" s="1891" t="s">
        <v>359</v>
      </c>
      <c r="G35" s="1891" t="s">
        <v>359</v>
      </c>
      <c r="H35" s="1891" t="s">
        <v>359</v>
      </c>
      <c r="I35" s="1891" t="s">
        <v>359</v>
      </c>
      <c r="J35" s="1891" t="s">
        <v>359</v>
      </c>
      <c r="K35" s="1891" t="s">
        <v>359</v>
      </c>
      <c r="L35" s="1891" t="s">
        <v>359</v>
      </c>
      <c r="M35" s="1892" t="s">
        <v>359</v>
      </c>
    </row>
    <row r="36" spans="1:13">
      <c r="A36" s="7273"/>
      <c r="B36" s="8354"/>
      <c r="C36" s="1927" t="s">
        <v>359</v>
      </c>
      <c r="D36" s="3167" t="s">
        <v>2368</v>
      </c>
      <c r="E36" s="3167">
        <v>2023</v>
      </c>
      <c r="F36" s="3167" t="s">
        <v>2369</v>
      </c>
      <c r="G36" s="3167">
        <v>2024</v>
      </c>
      <c r="H36" s="3167" t="s">
        <v>2370</v>
      </c>
      <c r="I36" s="3167">
        <v>2025</v>
      </c>
      <c r="J36" s="3167" t="s">
        <v>2371</v>
      </c>
      <c r="K36" s="3167">
        <v>2026</v>
      </c>
      <c r="L36" s="3167" t="s">
        <v>2372</v>
      </c>
      <c r="M36" s="3168">
        <v>2027</v>
      </c>
    </row>
    <row r="37" spans="1:13" ht="15" customHeight="1">
      <c r="A37" s="7273"/>
      <c r="B37" s="8354"/>
      <c r="C37" s="1927" t="s">
        <v>359</v>
      </c>
      <c r="D37" s="1921">
        <v>0.1</v>
      </c>
      <c r="E37" s="1911" t="s">
        <v>359</v>
      </c>
      <c r="F37" s="1922">
        <v>0.2</v>
      </c>
      <c r="G37" s="1911" t="s">
        <v>359</v>
      </c>
      <c r="H37" s="1922">
        <v>0.4</v>
      </c>
      <c r="I37" s="1911" t="s">
        <v>359</v>
      </c>
      <c r="J37" s="1922">
        <v>0.5</v>
      </c>
      <c r="K37" s="1911" t="s">
        <v>359</v>
      </c>
      <c r="L37" s="1922">
        <v>0.55000000000000004</v>
      </c>
      <c r="M37" s="1884" t="s">
        <v>359</v>
      </c>
    </row>
    <row r="38" spans="1:13">
      <c r="A38" s="7273"/>
      <c r="B38" s="8354"/>
      <c r="C38" s="1927" t="s">
        <v>359</v>
      </c>
      <c r="D38" s="3169" t="s">
        <v>2373</v>
      </c>
      <c r="E38" s="3170">
        <v>2028</v>
      </c>
      <c r="F38" s="3169" t="s">
        <v>2374</v>
      </c>
      <c r="G38" s="3170">
        <v>2029</v>
      </c>
      <c r="H38" s="3169" t="s">
        <v>2375</v>
      </c>
      <c r="I38" s="3170">
        <v>2030</v>
      </c>
      <c r="J38" s="3169" t="s">
        <v>2376</v>
      </c>
      <c r="K38" s="3170">
        <v>2031</v>
      </c>
      <c r="L38" s="3169" t="s">
        <v>2377</v>
      </c>
      <c r="M38" s="3171">
        <v>2032</v>
      </c>
    </row>
    <row r="39" spans="1:13" ht="15" customHeight="1">
      <c r="A39" s="7273"/>
      <c r="B39" s="8354"/>
      <c r="C39" s="1927" t="s">
        <v>359</v>
      </c>
      <c r="D39" s="1921">
        <v>0.65</v>
      </c>
      <c r="E39" s="1911" t="s">
        <v>359</v>
      </c>
      <c r="F39" s="1922">
        <v>0.7</v>
      </c>
      <c r="G39" s="1883" t="s">
        <v>359</v>
      </c>
      <c r="H39" s="1921">
        <v>0.8</v>
      </c>
      <c r="I39" s="1911" t="s">
        <v>359</v>
      </c>
      <c r="J39" s="1922">
        <v>0.85</v>
      </c>
      <c r="K39" s="1911" t="s">
        <v>359</v>
      </c>
      <c r="L39" s="1922">
        <v>0.95</v>
      </c>
      <c r="M39" s="1884" t="s">
        <v>359</v>
      </c>
    </row>
    <row r="40" spans="1:13">
      <c r="A40" s="7273"/>
      <c r="B40" s="8354"/>
      <c r="C40" s="1927" t="s">
        <v>359</v>
      </c>
      <c r="D40" s="3169" t="s">
        <v>2378</v>
      </c>
      <c r="E40" s="3170">
        <v>2033</v>
      </c>
      <c r="F40" s="3169" t="s">
        <v>2379</v>
      </c>
      <c r="G40" s="3170">
        <v>2034</v>
      </c>
      <c r="H40" s="3169" t="s">
        <v>2380</v>
      </c>
      <c r="I40" s="3170">
        <v>2035</v>
      </c>
      <c r="J40" s="3169" t="s">
        <v>2381</v>
      </c>
      <c r="K40" s="3170">
        <v>2036</v>
      </c>
      <c r="L40" s="3169" t="s">
        <v>2382</v>
      </c>
      <c r="M40" s="3171">
        <v>2037</v>
      </c>
    </row>
    <row r="41" spans="1:13" ht="15" customHeight="1">
      <c r="A41" s="7273"/>
      <c r="B41" s="8354"/>
      <c r="C41" s="1927" t="s">
        <v>359</v>
      </c>
      <c r="D41" s="1921">
        <v>1</v>
      </c>
      <c r="E41" s="1911" t="s">
        <v>359</v>
      </c>
      <c r="F41" s="1922">
        <v>1</v>
      </c>
      <c r="G41" s="1911" t="s">
        <v>359</v>
      </c>
      <c r="H41" s="1922">
        <v>1</v>
      </c>
      <c r="I41" s="1911" t="s">
        <v>359</v>
      </c>
      <c r="J41" s="1922">
        <v>1</v>
      </c>
      <c r="K41" s="1911" t="s">
        <v>359</v>
      </c>
      <c r="L41" s="1922">
        <v>1</v>
      </c>
      <c r="M41" s="1884" t="s">
        <v>359</v>
      </c>
    </row>
    <row r="42" spans="1:13">
      <c r="A42" s="7273"/>
      <c r="B42" s="8354"/>
      <c r="C42" s="1927" t="s">
        <v>359</v>
      </c>
      <c r="D42" s="3169" t="s">
        <v>2383</v>
      </c>
      <c r="E42" s="3170">
        <v>2038</v>
      </c>
      <c r="F42" s="3169" t="s">
        <v>2384</v>
      </c>
      <c r="G42" s="3172" t="s">
        <v>359</v>
      </c>
      <c r="H42" s="1891" t="s">
        <v>359</v>
      </c>
      <c r="I42" s="1891" t="s">
        <v>359</v>
      </c>
      <c r="J42" s="1891" t="s">
        <v>359</v>
      </c>
      <c r="K42" s="1891" t="s">
        <v>359</v>
      </c>
      <c r="L42" s="1891" t="s">
        <v>359</v>
      </c>
      <c r="M42" s="1892" t="s">
        <v>359</v>
      </c>
    </row>
    <row r="43" spans="1:13" ht="15" customHeight="1">
      <c r="A43" s="7273"/>
      <c r="B43" s="8354"/>
      <c r="C43" s="1927" t="s">
        <v>359</v>
      </c>
      <c r="D43" s="1921">
        <v>1</v>
      </c>
      <c r="E43" s="1883" t="s">
        <v>359</v>
      </c>
      <c r="F43" s="8355">
        <v>1</v>
      </c>
      <c r="G43" s="8356"/>
      <c r="H43" s="1891" t="s">
        <v>359</v>
      </c>
      <c r="I43" s="1891" t="s">
        <v>359</v>
      </c>
      <c r="J43" s="1891" t="s">
        <v>359</v>
      </c>
      <c r="K43" s="1891" t="s">
        <v>359</v>
      </c>
      <c r="L43" s="1891" t="s">
        <v>359</v>
      </c>
      <c r="M43" s="1892" t="s">
        <v>359</v>
      </c>
    </row>
    <row r="44" spans="1:13">
      <c r="A44" s="7273"/>
      <c r="B44" s="8354"/>
      <c r="C44" s="1924" t="s">
        <v>359</v>
      </c>
      <c r="D44" s="1887" t="s">
        <v>359</v>
      </c>
      <c r="E44" s="1887" t="s">
        <v>359</v>
      </c>
      <c r="F44" s="1887" t="s">
        <v>359</v>
      </c>
      <c r="G44" s="1887" t="s">
        <v>359</v>
      </c>
      <c r="H44" s="1887" t="s">
        <v>359</v>
      </c>
      <c r="I44" s="1887" t="s">
        <v>359</v>
      </c>
      <c r="J44" s="1887" t="s">
        <v>359</v>
      </c>
      <c r="K44" s="1887" t="s">
        <v>359</v>
      </c>
      <c r="L44" s="1887" t="s">
        <v>359</v>
      </c>
      <c r="M44" s="1896" t="s">
        <v>359</v>
      </c>
    </row>
    <row r="45" spans="1:13">
      <c r="A45" s="7273"/>
      <c r="B45" s="8353" t="s">
        <v>2385</v>
      </c>
      <c r="C45" s="1927" t="s">
        <v>359</v>
      </c>
      <c r="D45" s="1891" t="s">
        <v>359</v>
      </c>
      <c r="E45" s="1891" t="s">
        <v>359</v>
      </c>
      <c r="F45" s="1891" t="s">
        <v>359</v>
      </c>
      <c r="G45" s="1891" t="s">
        <v>359</v>
      </c>
      <c r="H45" s="1891" t="s">
        <v>359</v>
      </c>
      <c r="I45" s="1891" t="s">
        <v>359</v>
      </c>
      <c r="J45" s="1891" t="s">
        <v>359</v>
      </c>
      <c r="K45" s="1891" t="s">
        <v>359</v>
      </c>
      <c r="L45" s="1894" t="s">
        <v>359</v>
      </c>
      <c r="M45" s="1897" t="s">
        <v>359</v>
      </c>
    </row>
    <row r="46" spans="1:13" ht="15" customHeight="1">
      <c r="A46" s="7273"/>
      <c r="B46" s="8354"/>
      <c r="C46" s="1925" t="s">
        <v>359</v>
      </c>
      <c r="D46" s="1891" t="s">
        <v>93</v>
      </c>
      <c r="E46" s="1887" t="s">
        <v>95</v>
      </c>
      <c r="F46" s="7282" t="s">
        <v>2386</v>
      </c>
      <c r="G46" s="7283" t="s">
        <v>359</v>
      </c>
      <c r="H46" s="7265"/>
      <c r="I46" s="7265"/>
      <c r="J46" s="7284"/>
      <c r="K46" s="1891" t="s">
        <v>2387</v>
      </c>
      <c r="L46" s="7287" t="s">
        <v>359</v>
      </c>
      <c r="M46" s="8175"/>
    </row>
    <row r="47" spans="1:13">
      <c r="A47" s="7273"/>
      <c r="B47" s="8354"/>
      <c r="C47" s="1925" t="s">
        <v>359</v>
      </c>
      <c r="D47" s="1909" t="s">
        <v>359</v>
      </c>
      <c r="E47" s="1890" t="s">
        <v>2441</v>
      </c>
      <c r="F47" s="7282"/>
      <c r="G47" s="7285"/>
      <c r="H47" s="7267"/>
      <c r="I47" s="7267"/>
      <c r="J47" s="7286"/>
      <c r="K47" s="1894" t="s">
        <v>359</v>
      </c>
      <c r="L47" s="7289"/>
      <c r="M47" s="8176"/>
    </row>
    <row r="48" spans="1:13">
      <c r="A48" s="7273"/>
      <c r="B48" s="8264"/>
      <c r="C48" s="1926" t="s">
        <v>359</v>
      </c>
      <c r="D48" s="1901" t="s">
        <v>359</v>
      </c>
      <c r="E48" s="1901" t="s">
        <v>359</v>
      </c>
      <c r="F48" s="1901" t="s">
        <v>359</v>
      </c>
      <c r="G48" s="1901" t="s">
        <v>359</v>
      </c>
      <c r="H48" s="1901" t="s">
        <v>359</v>
      </c>
      <c r="I48" s="1901" t="s">
        <v>359</v>
      </c>
      <c r="J48" s="1901" t="s">
        <v>359</v>
      </c>
      <c r="K48" s="1901" t="s">
        <v>359</v>
      </c>
      <c r="L48" s="1894" t="s">
        <v>359</v>
      </c>
      <c r="M48" s="1897" t="s">
        <v>359</v>
      </c>
    </row>
    <row r="49" spans="1:13" ht="372.75" customHeight="1">
      <c r="A49" s="7273"/>
      <c r="B49" s="2632" t="s">
        <v>2388</v>
      </c>
      <c r="C49" s="5970" t="s">
        <v>3181</v>
      </c>
      <c r="D49" s="5837"/>
      <c r="E49" s="5837"/>
      <c r="F49" s="5837"/>
      <c r="G49" s="5837"/>
      <c r="H49" s="5837"/>
      <c r="I49" s="5837"/>
      <c r="J49" s="5837"/>
      <c r="K49" s="5837"/>
      <c r="L49" s="5837"/>
      <c r="M49" s="5838"/>
    </row>
    <row r="50" spans="1:13" ht="55.5" customHeight="1">
      <c r="A50" s="7273"/>
      <c r="B50" s="1931" t="s">
        <v>2390</v>
      </c>
      <c r="C50" s="5970" t="s">
        <v>3155</v>
      </c>
      <c r="D50" s="5837"/>
      <c r="E50" s="5837"/>
      <c r="F50" s="5837"/>
      <c r="G50" s="5837"/>
      <c r="H50" s="5837"/>
      <c r="I50" s="5837"/>
      <c r="J50" s="5837"/>
      <c r="K50" s="5837"/>
      <c r="L50" s="5837"/>
      <c r="M50" s="5838"/>
    </row>
    <row r="51" spans="1:13">
      <c r="A51" s="7273"/>
      <c r="B51" s="1931" t="s">
        <v>2392</v>
      </c>
      <c r="C51" s="1924">
        <v>30</v>
      </c>
      <c r="D51" s="1887" t="s">
        <v>359</v>
      </c>
      <c r="E51" s="1887" t="s">
        <v>359</v>
      </c>
      <c r="F51" s="1887" t="s">
        <v>359</v>
      </c>
      <c r="G51" s="1887" t="s">
        <v>359</v>
      </c>
      <c r="H51" s="1887" t="s">
        <v>359</v>
      </c>
      <c r="I51" s="1887" t="s">
        <v>359</v>
      </c>
      <c r="J51" s="1887" t="s">
        <v>359</v>
      </c>
      <c r="K51" s="1887" t="s">
        <v>359</v>
      </c>
      <c r="L51" s="1887" t="s">
        <v>359</v>
      </c>
      <c r="M51" s="1896" t="s">
        <v>359</v>
      </c>
    </row>
    <row r="52" spans="1:13">
      <c r="A52" s="7273"/>
      <c r="B52" s="1931" t="s">
        <v>2393</v>
      </c>
      <c r="C52" s="1924" t="s">
        <v>437</v>
      </c>
      <c r="D52" s="1887" t="s">
        <v>359</v>
      </c>
      <c r="E52" s="1887" t="s">
        <v>359</v>
      </c>
      <c r="F52" s="1887" t="s">
        <v>359</v>
      </c>
      <c r="G52" s="1887" t="s">
        <v>359</v>
      </c>
      <c r="H52" s="1887" t="s">
        <v>359</v>
      </c>
      <c r="I52" s="1887" t="s">
        <v>359</v>
      </c>
      <c r="J52" s="1887" t="s">
        <v>359</v>
      </c>
      <c r="K52" s="1887" t="s">
        <v>359</v>
      </c>
      <c r="L52" s="1887" t="s">
        <v>359</v>
      </c>
      <c r="M52" s="1896" t="s">
        <v>359</v>
      </c>
    </row>
    <row r="53" spans="1:13" ht="15" customHeight="1">
      <c r="A53" s="7241" t="s">
        <v>2394</v>
      </c>
      <c r="B53" s="1931" t="s">
        <v>2395</v>
      </c>
      <c r="C53" s="5970" t="s">
        <v>918</v>
      </c>
      <c r="D53" s="5837"/>
      <c r="E53" s="5837"/>
      <c r="F53" s="5837"/>
      <c r="G53" s="5837"/>
      <c r="H53" s="5837"/>
      <c r="I53" s="5837"/>
      <c r="J53" s="5837"/>
      <c r="K53" s="5837"/>
      <c r="L53" s="5837"/>
      <c r="M53" s="5838"/>
    </row>
    <row r="54" spans="1:13" ht="15" customHeight="1">
      <c r="A54" s="7242"/>
      <c r="B54" s="1931" t="s">
        <v>2396</v>
      </c>
      <c r="C54" s="5970" t="s">
        <v>3182</v>
      </c>
      <c r="D54" s="5837"/>
      <c r="E54" s="5837"/>
      <c r="F54" s="5837"/>
      <c r="G54" s="5837"/>
      <c r="H54" s="5837"/>
      <c r="I54" s="5837"/>
      <c r="J54" s="5837"/>
      <c r="K54" s="5837"/>
      <c r="L54" s="5837"/>
      <c r="M54" s="5838"/>
    </row>
    <row r="55" spans="1:13" ht="15" customHeight="1">
      <c r="A55" s="7242"/>
      <c r="B55" s="1931" t="s">
        <v>2398</v>
      </c>
      <c r="C55" s="5970" t="s">
        <v>2514</v>
      </c>
      <c r="D55" s="5837"/>
      <c r="E55" s="5837"/>
      <c r="F55" s="5837"/>
      <c r="G55" s="5837"/>
      <c r="H55" s="5837"/>
      <c r="I55" s="5837"/>
      <c r="J55" s="5837"/>
      <c r="K55" s="5837"/>
      <c r="L55" s="5837"/>
      <c r="M55" s="5838"/>
    </row>
    <row r="56" spans="1:13" ht="15" customHeight="1">
      <c r="A56" s="7242"/>
      <c r="B56" s="1931" t="s">
        <v>2399</v>
      </c>
      <c r="C56" s="5970" t="s">
        <v>2522</v>
      </c>
      <c r="D56" s="5837"/>
      <c r="E56" s="5837"/>
      <c r="F56" s="5837"/>
      <c r="G56" s="5837"/>
      <c r="H56" s="5837"/>
      <c r="I56" s="5837"/>
      <c r="J56" s="5837"/>
      <c r="K56" s="5837"/>
      <c r="L56" s="5837"/>
      <c r="M56" s="5838"/>
    </row>
    <row r="57" spans="1:13" ht="15" customHeight="1">
      <c r="A57" s="7242"/>
      <c r="B57" s="1931" t="s">
        <v>2400</v>
      </c>
      <c r="C57" s="6558" t="s">
        <v>919</v>
      </c>
      <c r="D57" s="8346"/>
      <c r="E57" s="8346"/>
      <c r="F57" s="8346"/>
      <c r="G57" s="8346"/>
      <c r="H57" s="8346"/>
      <c r="I57" s="8346"/>
      <c r="J57" s="8346"/>
      <c r="K57" s="8346"/>
      <c r="L57" s="8346"/>
      <c r="M57" s="8347"/>
    </row>
    <row r="58" spans="1:13" ht="15.95" customHeight="1" thickBot="1">
      <c r="A58" s="7291"/>
      <c r="B58" s="1931" t="s">
        <v>2401</v>
      </c>
      <c r="C58" s="5970">
        <v>3779595</v>
      </c>
      <c r="D58" s="5837"/>
      <c r="E58" s="5837"/>
      <c r="F58" s="5837"/>
      <c r="G58" s="5837"/>
      <c r="H58" s="5837"/>
      <c r="I58" s="5837"/>
      <c r="J58" s="5837"/>
      <c r="K58" s="5837"/>
      <c r="L58" s="5837"/>
      <c r="M58" s="5838"/>
    </row>
    <row r="59" spans="1:13" ht="15" customHeight="1">
      <c r="A59" s="7241" t="s">
        <v>2402</v>
      </c>
      <c r="B59" s="1932" t="s">
        <v>2403</v>
      </c>
      <c r="C59" s="5970" t="s">
        <v>1132</v>
      </c>
      <c r="D59" s="5837"/>
      <c r="E59" s="5837"/>
      <c r="F59" s="5837"/>
      <c r="G59" s="5837"/>
      <c r="H59" s="5837"/>
      <c r="I59" s="5837"/>
      <c r="J59" s="5837"/>
      <c r="K59" s="5837"/>
      <c r="L59" s="5837"/>
      <c r="M59" s="5838"/>
    </row>
    <row r="60" spans="1:13" ht="15" customHeight="1">
      <c r="A60" s="7242"/>
      <c r="B60" s="1932" t="s">
        <v>2404</v>
      </c>
      <c r="C60" s="5970" t="s">
        <v>2405</v>
      </c>
      <c r="D60" s="5837"/>
      <c r="E60" s="5837"/>
      <c r="F60" s="5837"/>
      <c r="G60" s="5837"/>
      <c r="H60" s="5837"/>
      <c r="I60" s="5837"/>
      <c r="J60" s="5837"/>
      <c r="K60" s="5837"/>
      <c r="L60" s="5837"/>
      <c r="M60" s="5838"/>
    </row>
    <row r="61" spans="1:13" ht="28.5" customHeight="1" thickBot="1">
      <c r="A61" s="7242"/>
      <c r="B61" s="1932" t="s">
        <v>244</v>
      </c>
      <c r="C61" s="5970" t="s">
        <v>2514</v>
      </c>
      <c r="D61" s="5837"/>
      <c r="E61" s="5837"/>
      <c r="F61" s="5837"/>
      <c r="G61" s="5837"/>
      <c r="H61" s="5837"/>
      <c r="I61" s="5837"/>
      <c r="J61" s="5837"/>
      <c r="K61" s="5837"/>
      <c r="L61" s="5837"/>
      <c r="M61" s="5838"/>
    </row>
    <row r="62" spans="1:13" ht="68.25" customHeight="1">
      <c r="A62" s="1914" t="s">
        <v>2406</v>
      </c>
      <c r="B62" s="2639" t="s">
        <v>359</v>
      </c>
      <c r="C62" s="8272" t="s">
        <v>3183</v>
      </c>
      <c r="D62" s="8273"/>
      <c r="E62" s="8273"/>
      <c r="F62" s="8273"/>
      <c r="G62" s="8273"/>
      <c r="H62" s="8273"/>
      <c r="I62" s="8273"/>
      <c r="J62" s="8273"/>
      <c r="K62" s="8273"/>
      <c r="L62" s="8273"/>
      <c r="M62" s="8274"/>
    </row>
    <row r="63" spans="1:13">
      <c r="B63" s="1933"/>
    </row>
    <row r="64" spans="1:13">
      <c r="B64" s="1933"/>
    </row>
    <row r="65" spans="2:2">
      <c r="B65" s="1933"/>
    </row>
    <row r="66" spans="2:2">
      <c r="B66" s="1933"/>
    </row>
    <row r="67" spans="2:2">
      <c r="B67" s="1933"/>
    </row>
    <row r="68" spans="2:2">
      <c r="B68" s="1933"/>
    </row>
    <row r="69" spans="2:2">
      <c r="B69" s="1933"/>
    </row>
    <row r="70" spans="2:2">
      <c r="B70" s="1933"/>
    </row>
    <row r="71" spans="2:2">
      <c r="B71" s="1933"/>
    </row>
    <row r="72" spans="2:2">
      <c r="B72" s="1933"/>
    </row>
    <row r="73" spans="2:2">
      <c r="B73" s="1933"/>
    </row>
    <row r="74" spans="2:2">
      <c r="B74" s="1933"/>
    </row>
    <row r="75" spans="2:2">
      <c r="B75" s="1933"/>
    </row>
    <row r="76" spans="2:2">
      <c r="B76" s="1933"/>
    </row>
    <row r="77" spans="2:2">
      <c r="B77" s="1933"/>
    </row>
    <row r="78" spans="2:2">
      <c r="B78" s="1933"/>
    </row>
    <row r="79" spans="2:2">
      <c r="B79" s="1933"/>
    </row>
    <row r="80" spans="2:2">
      <c r="B80" s="1933"/>
    </row>
    <row r="81" spans="2:2">
      <c r="B81" s="1933"/>
    </row>
    <row r="82" spans="2:2">
      <c r="B82" s="1933"/>
    </row>
    <row r="83" spans="2:2">
      <c r="B83" s="1933"/>
    </row>
  </sheetData>
  <mergeCells count="50">
    <mergeCell ref="B45:B48"/>
    <mergeCell ref="F46:F47"/>
    <mergeCell ref="G46:J47"/>
    <mergeCell ref="C50:M50"/>
    <mergeCell ref="F43:G43"/>
    <mergeCell ref="L46:M47"/>
    <mergeCell ref="C49:M49"/>
    <mergeCell ref="C16:M16"/>
    <mergeCell ref="E14:E15"/>
    <mergeCell ref="C17:M17"/>
    <mergeCell ref="B8:B10"/>
    <mergeCell ref="I9:J9"/>
    <mergeCell ref="C10:D10"/>
    <mergeCell ref="F10:G10"/>
    <mergeCell ref="I10:J10"/>
    <mergeCell ref="F9:G9"/>
    <mergeCell ref="C13:M13"/>
    <mergeCell ref="B14:B15"/>
    <mergeCell ref="C11:M11"/>
    <mergeCell ref="B18:B24"/>
    <mergeCell ref="B25:B28"/>
    <mergeCell ref="B32:B34"/>
    <mergeCell ref="B35:B44"/>
    <mergeCell ref="B29:B31"/>
    <mergeCell ref="C2:M2"/>
    <mergeCell ref="C3:M3"/>
    <mergeCell ref="F4:G4"/>
    <mergeCell ref="C5:M5"/>
    <mergeCell ref="C6:M6"/>
    <mergeCell ref="C7:D7"/>
    <mergeCell ref="I7:M7"/>
    <mergeCell ref="C14:D15"/>
    <mergeCell ref="C12:M12"/>
    <mergeCell ref="F14:M15"/>
    <mergeCell ref="B1:M1"/>
    <mergeCell ref="A16:A52"/>
    <mergeCell ref="C62:M62"/>
    <mergeCell ref="A53:A58"/>
    <mergeCell ref="C58:M58"/>
    <mergeCell ref="A59:A61"/>
    <mergeCell ref="C59:M59"/>
    <mergeCell ref="C60:M60"/>
    <mergeCell ref="C61:M61"/>
    <mergeCell ref="C57:M57"/>
    <mergeCell ref="C53:M53"/>
    <mergeCell ref="C54:M54"/>
    <mergeCell ref="C55:M55"/>
    <mergeCell ref="C56:M56"/>
    <mergeCell ref="A2:A15"/>
    <mergeCell ref="C9:D9"/>
  </mergeCells>
  <hyperlinks>
    <hyperlink ref="C57" r:id="rId1"/>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9"/>
  <sheetViews>
    <sheetView topLeftCell="A29" workbookViewId="0">
      <selection activeCell="C49" sqref="C49:M49"/>
    </sheetView>
  </sheetViews>
  <sheetFormatPr baseColWidth="10" defaultColWidth="11.42578125" defaultRowHeight="15.75"/>
  <cols>
    <col min="1" max="1" width="29" style="1916" customWidth="1"/>
    <col min="2" max="2" width="29.7109375" style="1916" customWidth="1"/>
    <col min="3" max="5" width="11.42578125" style="1916"/>
    <col min="6" max="6" width="13.42578125" style="1916" customWidth="1"/>
    <col min="7" max="16384" width="11.42578125" style="1916"/>
  </cols>
  <sheetData>
    <row r="1" spans="1:13" ht="20.25" customHeight="1">
      <c r="A1" s="1918" t="s">
        <v>359</v>
      </c>
      <c r="B1" s="8348" t="s">
        <v>3184</v>
      </c>
      <c r="C1" s="8349"/>
      <c r="D1" s="8349"/>
      <c r="E1" s="8349"/>
      <c r="F1" s="8349"/>
      <c r="G1" s="8349"/>
      <c r="H1" s="8349"/>
      <c r="I1" s="8349"/>
      <c r="J1" s="8349"/>
      <c r="K1" s="8349"/>
      <c r="L1" s="8349"/>
      <c r="M1" s="8350"/>
    </row>
    <row r="2" spans="1:13" ht="54" customHeight="1">
      <c r="A2" s="7241" t="s">
        <v>2329</v>
      </c>
      <c r="B2" s="2630" t="s">
        <v>2330</v>
      </c>
      <c r="C2" s="7748" t="s">
        <v>1680</v>
      </c>
      <c r="D2" s="7749"/>
      <c r="E2" s="7749"/>
      <c r="F2" s="7749"/>
      <c r="G2" s="7749"/>
      <c r="H2" s="7749"/>
      <c r="I2" s="7749"/>
      <c r="J2" s="7749"/>
      <c r="K2" s="7749"/>
      <c r="L2" s="7749"/>
      <c r="M2" s="7750"/>
    </row>
    <row r="3" spans="1:13" ht="172.5" customHeight="1">
      <c r="A3" s="7242"/>
      <c r="B3" s="2631" t="s">
        <v>2643</v>
      </c>
      <c r="C3" s="5970" t="s">
        <v>3185</v>
      </c>
      <c r="D3" s="5837"/>
      <c r="E3" s="5837"/>
      <c r="F3" s="5837"/>
      <c r="G3" s="5837"/>
      <c r="H3" s="5837"/>
      <c r="I3" s="5837"/>
      <c r="J3" s="5837"/>
      <c r="K3" s="5837"/>
      <c r="L3" s="5837"/>
      <c r="M3" s="5838"/>
    </row>
    <row r="4" spans="1:13" ht="33" customHeight="1">
      <c r="A4" s="7242"/>
      <c r="B4" s="2632" t="s">
        <v>240</v>
      </c>
      <c r="C4" s="1924" t="s">
        <v>1513</v>
      </c>
      <c r="D4" s="1888" t="s">
        <v>359</v>
      </c>
      <c r="E4" s="1889" t="s">
        <v>359</v>
      </c>
      <c r="F4" s="8135" t="s">
        <v>241</v>
      </c>
      <c r="G4" s="8136"/>
      <c r="H4" s="1890" t="s">
        <v>437</v>
      </c>
      <c r="I4" s="1887" t="s">
        <v>359</v>
      </c>
      <c r="J4" s="1887" t="s">
        <v>359</v>
      </c>
      <c r="K4" s="1887" t="s">
        <v>359</v>
      </c>
      <c r="L4" s="1887" t="s">
        <v>359</v>
      </c>
      <c r="M4" s="1896" t="s">
        <v>359</v>
      </c>
    </row>
    <row r="5" spans="1:13" ht="15" customHeight="1">
      <c r="A5" s="7242"/>
      <c r="B5" s="2632" t="s">
        <v>2333</v>
      </c>
      <c r="C5" s="5970"/>
      <c r="D5" s="5837"/>
      <c r="E5" s="5837"/>
      <c r="F5" s="5837"/>
      <c r="G5" s="5837"/>
      <c r="H5" s="5837"/>
      <c r="I5" s="5837"/>
      <c r="J5" s="5837"/>
      <c r="K5" s="5837"/>
      <c r="L5" s="5837"/>
      <c r="M5" s="5838"/>
    </row>
    <row r="6" spans="1:13" ht="15" customHeight="1">
      <c r="A6" s="7242"/>
      <c r="B6" s="2632" t="s">
        <v>2334</v>
      </c>
      <c r="C6" s="5970"/>
      <c r="D6" s="5837"/>
      <c r="E6" s="5837"/>
      <c r="F6" s="5837"/>
      <c r="G6" s="5837"/>
      <c r="H6" s="5837"/>
      <c r="I6" s="5837"/>
      <c r="J6" s="5837"/>
      <c r="K6" s="5837"/>
      <c r="L6" s="5837"/>
      <c r="M6" s="5838"/>
    </row>
    <row r="7" spans="1:13" ht="15" customHeight="1">
      <c r="A7" s="7242"/>
      <c r="B7" s="2632" t="s">
        <v>2335</v>
      </c>
      <c r="C7" s="8270" t="s">
        <v>13</v>
      </c>
      <c r="D7" s="8271"/>
      <c r="E7" s="8271"/>
      <c r="F7" s="8271"/>
      <c r="G7" s="8363"/>
      <c r="H7" s="2621" t="s">
        <v>244</v>
      </c>
      <c r="I7" s="8271" t="s">
        <v>21</v>
      </c>
      <c r="J7" s="8271"/>
      <c r="K7" s="8271"/>
      <c r="L7" s="8271"/>
      <c r="M7" s="8281"/>
    </row>
    <row r="8" spans="1:13">
      <c r="A8" s="7242"/>
      <c r="B8" s="8351" t="s">
        <v>2336</v>
      </c>
      <c r="C8" s="1925" t="s">
        <v>359</v>
      </c>
      <c r="D8" s="1894" t="s">
        <v>359</v>
      </c>
      <c r="E8" s="1893" t="s">
        <v>359</v>
      </c>
      <c r="F8" s="1893" t="s">
        <v>359</v>
      </c>
      <c r="G8" s="1893" t="s">
        <v>359</v>
      </c>
      <c r="H8" s="1893" t="s">
        <v>359</v>
      </c>
      <c r="I8" s="1894" t="s">
        <v>359</v>
      </c>
      <c r="J8" s="1894" t="s">
        <v>359</v>
      </c>
      <c r="K8" s="1894" t="s">
        <v>359</v>
      </c>
      <c r="L8" s="1894" t="s">
        <v>359</v>
      </c>
      <c r="M8" s="1897" t="s">
        <v>359</v>
      </c>
    </row>
    <row r="9" spans="1:13" ht="15" customHeight="1">
      <c r="A9" s="7242"/>
      <c r="B9" s="8351"/>
      <c r="C9" s="8333" t="s">
        <v>359</v>
      </c>
      <c r="D9" s="7261"/>
      <c r="E9" s="1894" t="s">
        <v>359</v>
      </c>
      <c r="F9" s="7261" t="s">
        <v>359</v>
      </c>
      <c r="G9" s="7261"/>
      <c r="H9" s="1894" t="s">
        <v>359</v>
      </c>
      <c r="I9" s="7261" t="s">
        <v>359</v>
      </c>
      <c r="J9" s="7261"/>
      <c r="K9" s="1894" t="s">
        <v>359</v>
      </c>
      <c r="L9" s="1894" t="s">
        <v>359</v>
      </c>
      <c r="M9" s="1897" t="s">
        <v>359</v>
      </c>
    </row>
    <row r="10" spans="1:13" ht="15" customHeight="1">
      <c r="A10" s="7242"/>
      <c r="B10" s="8352"/>
      <c r="C10" s="8333" t="s">
        <v>2337</v>
      </c>
      <c r="D10" s="7261"/>
      <c r="E10" s="1901" t="s">
        <v>359</v>
      </c>
      <c r="F10" s="7261" t="s">
        <v>2337</v>
      </c>
      <c r="G10" s="7261"/>
      <c r="H10" s="1901" t="s">
        <v>359</v>
      </c>
      <c r="I10" s="7261" t="s">
        <v>2337</v>
      </c>
      <c r="J10" s="7261"/>
      <c r="K10" s="1901" t="s">
        <v>359</v>
      </c>
      <c r="L10" s="1901" t="s">
        <v>359</v>
      </c>
      <c r="M10" s="1902" t="s">
        <v>359</v>
      </c>
    </row>
    <row r="11" spans="1:13" ht="49.5" customHeight="1">
      <c r="A11" s="7242"/>
      <c r="B11" s="2632" t="s">
        <v>2338</v>
      </c>
      <c r="C11" s="5970" t="s">
        <v>3186</v>
      </c>
      <c r="D11" s="5837"/>
      <c r="E11" s="5837"/>
      <c r="F11" s="5837"/>
      <c r="G11" s="5837"/>
      <c r="H11" s="5837"/>
      <c r="I11" s="5837"/>
      <c r="J11" s="5837"/>
      <c r="K11" s="5837"/>
      <c r="L11" s="5837"/>
      <c r="M11" s="5838"/>
    </row>
    <row r="12" spans="1:13" ht="222.75" customHeight="1">
      <c r="A12" s="7242"/>
      <c r="B12" s="2632" t="s">
        <v>2689</v>
      </c>
      <c r="C12" s="8328" t="s">
        <v>3187</v>
      </c>
      <c r="D12" s="7252"/>
      <c r="E12" s="7252"/>
      <c r="F12" s="7252"/>
      <c r="G12" s="7252"/>
      <c r="H12" s="7252"/>
      <c r="I12" s="7252"/>
      <c r="J12" s="7252"/>
      <c r="K12" s="7252"/>
      <c r="L12" s="7252"/>
      <c r="M12" s="8329"/>
    </row>
    <row r="13" spans="1:13" ht="63" customHeight="1">
      <c r="A13" s="7242"/>
      <c r="B13" s="2632" t="s">
        <v>2649</v>
      </c>
      <c r="C13" s="8090" t="s">
        <v>3120</v>
      </c>
      <c r="D13" s="7950"/>
      <c r="E13" s="7950"/>
      <c r="F13" s="7950"/>
      <c r="G13" s="7950"/>
      <c r="H13" s="7950"/>
      <c r="I13" s="7950"/>
      <c r="J13" s="7950"/>
      <c r="K13" s="7950"/>
      <c r="L13" s="7950"/>
      <c r="M13" s="8091"/>
    </row>
    <row r="14" spans="1:13" ht="17.100000000000001" customHeight="1">
      <c r="A14" s="7242"/>
      <c r="B14" s="8351" t="s">
        <v>2651</v>
      </c>
      <c r="C14" s="8149" t="s">
        <v>2819</v>
      </c>
      <c r="D14" s="8172"/>
      <c r="E14" s="8364" t="s">
        <v>108</v>
      </c>
      <c r="F14" s="8358" t="s">
        <v>3161</v>
      </c>
      <c r="G14" s="7265"/>
      <c r="H14" s="7265"/>
      <c r="I14" s="7265"/>
      <c r="J14" s="7265"/>
      <c r="K14" s="7265"/>
      <c r="L14" s="7265"/>
      <c r="M14" s="8150"/>
    </row>
    <row r="15" spans="1:13" ht="31.5" customHeight="1">
      <c r="A15" s="7242"/>
      <c r="B15" s="8351"/>
      <c r="C15" s="8170"/>
      <c r="D15" s="8366"/>
      <c r="E15" s="8365"/>
      <c r="F15" s="8359"/>
      <c r="G15" s="7267"/>
      <c r="H15" s="7267"/>
      <c r="I15" s="7267"/>
      <c r="J15" s="7267"/>
      <c r="K15" s="7267"/>
      <c r="L15" s="7267"/>
      <c r="M15" s="8120"/>
    </row>
    <row r="16" spans="1:13" ht="15" customHeight="1">
      <c r="A16" s="7272" t="s">
        <v>2340</v>
      </c>
      <c r="B16" s="2633" t="s">
        <v>230</v>
      </c>
      <c r="C16" s="5970" t="s">
        <v>1</v>
      </c>
      <c r="D16" s="5837"/>
      <c r="E16" s="7267"/>
      <c r="F16" s="5837"/>
      <c r="G16" s="5837"/>
      <c r="H16" s="5837"/>
      <c r="I16" s="5837"/>
      <c r="J16" s="5837"/>
      <c r="K16" s="5837"/>
      <c r="L16" s="5837"/>
      <c r="M16" s="5838"/>
    </row>
    <row r="17" spans="1:13" ht="56.25" customHeight="1">
      <c r="A17" s="7273"/>
      <c r="B17" s="1931" t="s">
        <v>2652</v>
      </c>
      <c r="C17" s="5970" t="s">
        <v>2109</v>
      </c>
      <c r="D17" s="5837"/>
      <c r="E17" s="7267"/>
      <c r="F17" s="5837"/>
      <c r="G17" s="5837"/>
      <c r="H17" s="5837"/>
      <c r="I17" s="5837"/>
      <c r="J17" s="5837"/>
      <c r="K17" s="5837"/>
      <c r="L17" s="5837"/>
      <c r="M17" s="5838"/>
    </row>
    <row r="18" spans="1:13">
      <c r="A18" s="7273"/>
      <c r="B18" s="8354" t="s">
        <v>2341</v>
      </c>
      <c r="C18" s="1925" t="s">
        <v>359</v>
      </c>
      <c r="D18" s="1891" t="s">
        <v>359</v>
      </c>
      <c r="E18" s="1891" t="s">
        <v>359</v>
      </c>
      <c r="F18" s="1891" t="s">
        <v>359</v>
      </c>
      <c r="G18" s="1891" t="s">
        <v>359</v>
      </c>
      <c r="H18" s="1891" t="s">
        <v>359</v>
      </c>
      <c r="I18" s="1891" t="s">
        <v>359</v>
      </c>
      <c r="J18" s="1891" t="s">
        <v>359</v>
      </c>
      <c r="K18" s="1891" t="s">
        <v>359</v>
      </c>
      <c r="L18" s="1891" t="s">
        <v>359</v>
      </c>
      <c r="M18" s="1892" t="s">
        <v>359</v>
      </c>
    </row>
    <row r="19" spans="1:13">
      <c r="A19" s="7273"/>
      <c r="B19" s="8354"/>
      <c r="C19" s="1925" t="s">
        <v>359</v>
      </c>
      <c r="D19" s="1887" t="s">
        <v>359</v>
      </c>
      <c r="E19" s="1891" t="s">
        <v>359</v>
      </c>
      <c r="F19" s="1887" t="s">
        <v>359</v>
      </c>
      <c r="G19" s="1891" t="s">
        <v>359</v>
      </c>
      <c r="H19" s="1887" t="s">
        <v>359</v>
      </c>
      <c r="I19" s="1891" t="s">
        <v>359</v>
      </c>
      <c r="J19" s="1887" t="s">
        <v>359</v>
      </c>
      <c r="K19" s="1891" t="s">
        <v>359</v>
      </c>
      <c r="L19" s="1891" t="s">
        <v>359</v>
      </c>
      <c r="M19" s="1892" t="s">
        <v>359</v>
      </c>
    </row>
    <row r="20" spans="1:13">
      <c r="A20" s="7273"/>
      <c r="B20" s="8354"/>
      <c r="C20" s="1927" t="s">
        <v>2342</v>
      </c>
      <c r="D20" s="1900" t="s">
        <v>359</v>
      </c>
      <c r="E20" s="1891" t="s">
        <v>2343</v>
      </c>
      <c r="F20" s="1900" t="s">
        <v>359</v>
      </c>
      <c r="G20" s="1891" t="s">
        <v>2344</v>
      </c>
      <c r="H20" s="1900" t="s">
        <v>359</v>
      </c>
      <c r="I20" s="1891" t="s">
        <v>2345</v>
      </c>
      <c r="J20" s="1900" t="s">
        <v>359</v>
      </c>
      <c r="K20" s="1891" t="s">
        <v>359</v>
      </c>
      <c r="L20" s="1891" t="s">
        <v>359</v>
      </c>
      <c r="M20" s="1892" t="s">
        <v>359</v>
      </c>
    </row>
    <row r="21" spans="1:13">
      <c r="A21" s="7273"/>
      <c r="B21" s="8354"/>
      <c r="C21" s="1927" t="s">
        <v>2346</v>
      </c>
      <c r="D21" s="1900" t="s">
        <v>359</v>
      </c>
      <c r="E21" s="1891" t="s">
        <v>2347</v>
      </c>
      <c r="F21" s="1900" t="s">
        <v>359</v>
      </c>
      <c r="G21" s="1891" t="s">
        <v>2348</v>
      </c>
      <c r="H21" s="1900" t="s">
        <v>359</v>
      </c>
      <c r="I21" s="1891" t="s">
        <v>359</v>
      </c>
      <c r="J21" s="1891" t="s">
        <v>359</v>
      </c>
      <c r="K21" s="1891" t="s">
        <v>359</v>
      </c>
      <c r="L21" s="1891" t="s">
        <v>359</v>
      </c>
      <c r="M21" s="1892" t="s">
        <v>359</v>
      </c>
    </row>
    <row r="22" spans="1:13">
      <c r="A22" s="7273"/>
      <c r="B22" s="8354"/>
      <c r="C22" s="1927" t="s">
        <v>2349</v>
      </c>
      <c r="D22" s="1900" t="s">
        <v>359</v>
      </c>
      <c r="E22" s="1891" t="s">
        <v>2350</v>
      </c>
      <c r="F22" s="1900" t="s">
        <v>359</v>
      </c>
      <c r="G22" s="1891" t="s">
        <v>359</v>
      </c>
      <c r="H22" s="1891" t="s">
        <v>359</v>
      </c>
      <c r="I22" s="1891" t="s">
        <v>359</v>
      </c>
      <c r="J22" s="1891" t="s">
        <v>359</v>
      </c>
      <c r="K22" s="1891" t="s">
        <v>359</v>
      </c>
      <c r="L22" s="1891" t="s">
        <v>359</v>
      </c>
      <c r="M22" s="1892" t="s">
        <v>359</v>
      </c>
    </row>
    <row r="23" spans="1:13">
      <c r="A23" s="7273"/>
      <c r="B23" s="8354"/>
      <c r="C23" s="1927" t="s">
        <v>105</v>
      </c>
      <c r="D23" s="1900" t="s">
        <v>2351</v>
      </c>
      <c r="E23" s="1891" t="s">
        <v>2352</v>
      </c>
      <c r="F23" s="1901" t="s">
        <v>2353</v>
      </c>
      <c r="G23" s="1901" t="s">
        <v>359</v>
      </c>
      <c r="H23" s="1901" t="s">
        <v>359</v>
      </c>
      <c r="I23" s="1901" t="s">
        <v>359</v>
      </c>
      <c r="J23" s="1901" t="s">
        <v>359</v>
      </c>
      <c r="K23" s="1901" t="s">
        <v>359</v>
      </c>
      <c r="L23" s="1901" t="s">
        <v>359</v>
      </c>
      <c r="M23" s="1902" t="s">
        <v>359</v>
      </c>
    </row>
    <row r="24" spans="1:13">
      <c r="A24" s="7273"/>
      <c r="B24" s="8264"/>
      <c r="C24" s="1924" t="s">
        <v>359</v>
      </c>
      <c r="D24" s="1887" t="s">
        <v>359</v>
      </c>
      <c r="E24" s="1887" t="s">
        <v>359</v>
      </c>
      <c r="F24" s="1887" t="s">
        <v>359</v>
      </c>
      <c r="G24" s="1887" t="s">
        <v>359</v>
      </c>
      <c r="H24" s="1887" t="s">
        <v>359</v>
      </c>
      <c r="I24" s="1887" t="s">
        <v>359</v>
      </c>
      <c r="J24" s="1887" t="s">
        <v>359</v>
      </c>
      <c r="K24" s="1887" t="s">
        <v>359</v>
      </c>
      <c r="L24" s="1887" t="s">
        <v>359</v>
      </c>
      <c r="M24" s="1896" t="s">
        <v>359</v>
      </c>
    </row>
    <row r="25" spans="1:13">
      <c r="A25" s="7273"/>
      <c r="B25" s="8354" t="s">
        <v>2354</v>
      </c>
      <c r="C25" s="1927" t="s">
        <v>359</v>
      </c>
      <c r="D25" s="1891" t="s">
        <v>359</v>
      </c>
      <c r="E25" s="1891" t="s">
        <v>359</v>
      </c>
      <c r="F25" s="1891" t="s">
        <v>359</v>
      </c>
      <c r="G25" s="1891" t="s">
        <v>359</v>
      </c>
      <c r="H25" s="1891" t="s">
        <v>359</v>
      </c>
      <c r="I25" s="1891" t="s">
        <v>359</v>
      </c>
      <c r="J25" s="1891" t="s">
        <v>359</v>
      </c>
      <c r="K25" s="1891" t="s">
        <v>359</v>
      </c>
      <c r="L25" s="1894" t="s">
        <v>359</v>
      </c>
      <c r="M25" s="1897" t="s">
        <v>359</v>
      </c>
    </row>
    <row r="26" spans="1:13">
      <c r="A26" s="7273"/>
      <c r="B26" s="8354"/>
      <c r="C26" s="1927" t="s">
        <v>2355</v>
      </c>
      <c r="D26" s="1903" t="s">
        <v>359</v>
      </c>
      <c r="E26" s="1891" t="s">
        <v>359</v>
      </c>
      <c r="F26" s="1891" t="s">
        <v>2356</v>
      </c>
      <c r="G26" s="1903" t="s">
        <v>359</v>
      </c>
      <c r="H26" s="1891" t="s">
        <v>359</v>
      </c>
      <c r="I26" s="1891" t="s">
        <v>2357</v>
      </c>
      <c r="J26" s="1903" t="s">
        <v>2351</v>
      </c>
      <c r="K26" s="1891" t="s">
        <v>359</v>
      </c>
      <c r="L26" s="1894" t="s">
        <v>359</v>
      </c>
      <c r="M26" s="1897" t="s">
        <v>359</v>
      </c>
    </row>
    <row r="27" spans="1:13">
      <c r="A27" s="7273"/>
      <c r="B27" s="8354"/>
      <c r="C27" s="1927" t="s">
        <v>2358</v>
      </c>
      <c r="D27" s="1904" t="s">
        <v>359</v>
      </c>
      <c r="E27" s="1894" t="s">
        <v>359</v>
      </c>
      <c r="F27" s="1891" t="s">
        <v>2359</v>
      </c>
      <c r="G27" s="1900" t="s">
        <v>359</v>
      </c>
      <c r="H27" s="1894" t="s">
        <v>359</v>
      </c>
      <c r="I27" s="1894" t="s">
        <v>359</v>
      </c>
      <c r="J27" s="1894" t="s">
        <v>359</v>
      </c>
      <c r="K27" s="1894" t="s">
        <v>359</v>
      </c>
      <c r="L27" s="1894" t="s">
        <v>359</v>
      </c>
      <c r="M27" s="1897" t="s">
        <v>359</v>
      </c>
    </row>
    <row r="28" spans="1:13">
      <c r="A28" s="7273"/>
      <c r="B28" s="8264"/>
      <c r="C28" s="1924" t="s">
        <v>359</v>
      </c>
      <c r="D28" s="1887" t="s">
        <v>359</v>
      </c>
      <c r="E28" s="1887" t="s">
        <v>359</v>
      </c>
      <c r="F28" s="1887" t="s">
        <v>359</v>
      </c>
      <c r="G28" s="1887" t="s">
        <v>359</v>
      </c>
      <c r="H28" s="1887" t="s">
        <v>359</v>
      </c>
      <c r="I28" s="1887" t="s">
        <v>359</v>
      </c>
      <c r="J28" s="1887" t="s">
        <v>359</v>
      </c>
      <c r="K28" s="1887" t="s">
        <v>359</v>
      </c>
      <c r="L28" s="1901" t="s">
        <v>359</v>
      </c>
      <c r="M28" s="1902" t="s">
        <v>359</v>
      </c>
    </row>
    <row r="29" spans="1:13">
      <c r="A29" s="7273"/>
      <c r="B29" s="8360" t="s">
        <v>2360</v>
      </c>
      <c r="C29" s="1927" t="s">
        <v>359</v>
      </c>
      <c r="D29" s="1891" t="s">
        <v>359</v>
      </c>
      <c r="E29" s="1891" t="s">
        <v>359</v>
      </c>
      <c r="F29" s="1891" t="s">
        <v>359</v>
      </c>
      <c r="G29" s="1891" t="s">
        <v>359</v>
      </c>
      <c r="H29" s="1891" t="s">
        <v>359</v>
      </c>
      <c r="I29" s="1891" t="s">
        <v>359</v>
      </c>
      <c r="J29" s="1891" t="s">
        <v>359</v>
      </c>
      <c r="K29" s="1891" t="s">
        <v>359</v>
      </c>
      <c r="L29" s="1891" t="s">
        <v>359</v>
      </c>
      <c r="M29" s="1892" t="s">
        <v>359</v>
      </c>
    </row>
    <row r="30" spans="1:13">
      <c r="A30" s="7273"/>
      <c r="B30" s="8361"/>
      <c r="C30" s="1928" t="s">
        <v>2361</v>
      </c>
      <c r="D30" s="1905" t="s">
        <v>437</v>
      </c>
      <c r="E30" s="1891" t="s">
        <v>359</v>
      </c>
      <c r="F30" s="1894" t="s">
        <v>2362</v>
      </c>
      <c r="G30" s="1903" t="s">
        <v>437</v>
      </c>
      <c r="H30" s="1891" t="s">
        <v>359</v>
      </c>
      <c r="I30" s="1894" t="s">
        <v>2363</v>
      </c>
      <c r="J30" s="1906"/>
      <c r="K30" s="1883" t="s">
        <v>359</v>
      </c>
      <c r="L30" s="1911" t="s">
        <v>359</v>
      </c>
      <c r="M30" s="1892" t="s">
        <v>359</v>
      </c>
    </row>
    <row r="31" spans="1:13">
      <c r="A31" s="7273"/>
      <c r="B31" s="8362"/>
      <c r="C31" s="1924" t="s">
        <v>359</v>
      </c>
      <c r="D31" s="1887" t="s">
        <v>359</v>
      </c>
      <c r="E31" s="1887" t="s">
        <v>359</v>
      </c>
      <c r="F31" s="1887" t="s">
        <v>359</v>
      </c>
      <c r="G31" s="1887" t="s">
        <v>359</v>
      </c>
      <c r="H31" s="1887" t="s">
        <v>359</v>
      </c>
      <c r="I31" s="1887" t="s">
        <v>359</v>
      </c>
      <c r="J31" s="1887" t="s">
        <v>359</v>
      </c>
      <c r="K31" s="1887" t="s">
        <v>359</v>
      </c>
      <c r="L31" s="1887" t="s">
        <v>359</v>
      </c>
      <c r="M31" s="1896" t="s">
        <v>359</v>
      </c>
    </row>
    <row r="32" spans="1:13">
      <c r="A32" s="7273"/>
      <c r="B32" s="8354" t="s">
        <v>2364</v>
      </c>
      <c r="C32" s="1929" t="s">
        <v>359</v>
      </c>
      <c r="D32" s="1907" t="s">
        <v>359</v>
      </c>
      <c r="E32" s="1907" t="s">
        <v>359</v>
      </c>
      <c r="F32" s="1907" t="s">
        <v>359</v>
      </c>
      <c r="G32" s="1907" t="s">
        <v>359</v>
      </c>
      <c r="H32" s="1907" t="s">
        <v>359</v>
      </c>
      <c r="I32" s="1907" t="s">
        <v>359</v>
      </c>
      <c r="J32" s="1907" t="s">
        <v>359</v>
      </c>
      <c r="K32" s="1907" t="s">
        <v>359</v>
      </c>
      <c r="L32" s="1894" t="s">
        <v>359</v>
      </c>
      <c r="M32" s="1897" t="s">
        <v>359</v>
      </c>
    </row>
    <row r="33" spans="1:13">
      <c r="A33" s="7273"/>
      <c r="B33" s="8354"/>
      <c r="C33" s="1927" t="s">
        <v>2365</v>
      </c>
      <c r="D33" s="3271">
        <v>2023</v>
      </c>
      <c r="E33" s="1907" t="s">
        <v>359</v>
      </c>
      <c r="F33" s="1891" t="s">
        <v>2366</v>
      </c>
      <c r="G33" s="1930">
        <v>2038</v>
      </c>
      <c r="H33" s="1907" t="s">
        <v>359</v>
      </c>
      <c r="I33" s="1894" t="s">
        <v>359</v>
      </c>
      <c r="J33" s="1907" t="s">
        <v>359</v>
      </c>
      <c r="K33" s="1907" t="s">
        <v>359</v>
      </c>
      <c r="L33" s="1894" t="s">
        <v>359</v>
      </c>
      <c r="M33" s="1897" t="s">
        <v>359</v>
      </c>
    </row>
    <row r="34" spans="1:13">
      <c r="A34" s="7273"/>
      <c r="B34" s="8264"/>
      <c r="C34" s="1924" t="s">
        <v>359</v>
      </c>
      <c r="D34" s="1887" t="s">
        <v>359</v>
      </c>
      <c r="E34" s="1910" t="s">
        <v>359</v>
      </c>
      <c r="F34" s="1887" t="s">
        <v>359</v>
      </c>
      <c r="G34" s="1910" t="s">
        <v>359</v>
      </c>
      <c r="H34" s="1910" t="s">
        <v>359</v>
      </c>
      <c r="I34" s="1901" t="s">
        <v>359</v>
      </c>
      <c r="J34" s="1910" t="s">
        <v>359</v>
      </c>
      <c r="K34" s="1910" t="s">
        <v>359</v>
      </c>
      <c r="L34" s="1901" t="s">
        <v>359</v>
      </c>
      <c r="M34" s="1902" t="s">
        <v>359</v>
      </c>
    </row>
    <row r="35" spans="1:13">
      <c r="A35" s="7273"/>
      <c r="B35" s="8354" t="s">
        <v>2367</v>
      </c>
      <c r="C35" s="1927" t="s">
        <v>359</v>
      </c>
      <c r="D35" s="1891" t="s">
        <v>359</v>
      </c>
      <c r="E35" s="1891" t="s">
        <v>359</v>
      </c>
      <c r="F35" s="1891" t="s">
        <v>359</v>
      </c>
      <c r="G35" s="1891" t="s">
        <v>359</v>
      </c>
      <c r="H35" s="1891" t="s">
        <v>359</v>
      </c>
      <c r="I35" s="1891" t="s">
        <v>359</v>
      </c>
      <c r="J35" s="1891" t="s">
        <v>359</v>
      </c>
      <c r="K35" s="1891" t="s">
        <v>359</v>
      </c>
      <c r="L35" s="1891" t="s">
        <v>359</v>
      </c>
      <c r="M35" s="1892" t="s">
        <v>359</v>
      </c>
    </row>
    <row r="36" spans="1:13">
      <c r="A36" s="7273"/>
      <c r="B36" s="8354"/>
      <c r="C36" s="1927" t="s">
        <v>359</v>
      </c>
      <c r="D36" s="3167" t="s">
        <v>2368</v>
      </c>
      <c r="E36" s="3167">
        <v>2023</v>
      </c>
      <c r="F36" s="3167" t="s">
        <v>2369</v>
      </c>
      <c r="G36" s="3167">
        <v>2024</v>
      </c>
      <c r="H36" s="3167" t="s">
        <v>2370</v>
      </c>
      <c r="I36" s="3167">
        <v>2025</v>
      </c>
      <c r="J36" s="3167" t="s">
        <v>2371</v>
      </c>
      <c r="K36" s="3167">
        <v>2026</v>
      </c>
      <c r="L36" s="3167" t="s">
        <v>2372</v>
      </c>
      <c r="M36" s="3168">
        <v>2027</v>
      </c>
    </row>
    <row r="37" spans="1:13">
      <c r="A37" s="7273"/>
      <c r="B37" s="8354"/>
      <c r="C37" s="1927" t="s">
        <v>359</v>
      </c>
      <c r="D37" s="1921">
        <v>0.2</v>
      </c>
      <c r="E37" s="1911" t="s">
        <v>359</v>
      </c>
      <c r="F37" s="1922">
        <v>0.45</v>
      </c>
      <c r="G37" s="1911" t="s">
        <v>359</v>
      </c>
      <c r="H37" s="1922">
        <v>0.66</v>
      </c>
      <c r="I37" s="1911" t="s">
        <v>359</v>
      </c>
      <c r="J37" s="1922">
        <v>0.78</v>
      </c>
      <c r="K37" s="1911" t="s">
        <v>359</v>
      </c>
      <c r="L37" s="1922">
        <v>0.83</v>
      </c>
      <c r="M37" s="1884" t="s">
        <v>359</v>
      </c>
    </row>
    <row r="38" spans="1:13">
      <c r="A38" s="7273"/>
      <c r="B38" s="8354"/>
      <c r="C38" s="1927" t="s">
        <v>359</v>
      </c>
      <c r="D38" s="3169" t="s">
        <v>2373</v>
      </c>
      <c r="E38" s="3170">
        <v>2028</v>
      </c>
      <c r="F38" s="3169" t="s">
        <v>2374</v>
      </c>
      <c r="G38" s="3170">
        <v>2029</v>
      </c>
      <c r="H38" s="3169" t="s">
        <v>2375</v>
      </c>
      <c r="I38" s="3170">
        <v>2030</v>
      </c>
      <c r="J38" s="3169" t="s">
        <v>2376</v>
      </c>
      <c r="K38" s="3170">
        <v>2031</v>
      </c>
      <c r="L38" s="3169" t="s">
        <v>2377</v>
      </c>
      <c r="M38" s="3171">
        <v>2032</v>
      </c>
    </row>
    <row r="39" spans="1:13">
      <c r="A39" s="7273"/>
      <c r="B39" s="8354"/>
      <c r="C39" s="1927" t="s">
        <v>359</v>
      </c>
      <c r="D39" s="1921">
        <v>0.93</v>
      </c>
      <c r="E39" s="1911" t="s">
        <v>359</v>
      </c>
      <c r="F39" s="1922">
        <v>0.96</v>
      </c>
      <c r="G39" s="1883" t="s">
        <v>359</v>
      </c>
      <c r="H39" s="1921">
        <v>1</v>
      </c>
      <c r="I39" s="1911" t="s">
        <v>359</v>
      </c>
      <c r="J39" s="1922">
        <v>1</v>
      </c>
      <c r="K39" s="1911" t="s">
        <v>359</v>
      </c>
      <c r="L39" s="1922">
        <v>1</v>
      </c>
      <c r="M39" s="1884" t="s">
        <v>359</v>
      </c>
    </row>
    <row r="40" spans="1:13">
      <c r="A40" s="7273"/>
      <c r="B40" s="8354"/>
      <c r="C40" s="1927" t="s">
        <v>359</v>
      </c>
      <c r="D40" s="3169" t="s">
        <v>2378</v>
      </c>
      <c r="E40" s="3170">
        <v>2033</v>
      </c>
      <c r="F40" s="3169" t="s">
        <v>2379</v>
      </c>
      <c r="G40" s="3170">
        <v>2034</v>
      </c>
      <c r="H40" s="3169" t="s">
        <v>2380</v>
      </c>
      <c r="I40" s="3170">
        <v>2035</v>
      </c>
      <c r="J40" s="3169" t="s">
        <v>2381</v>
      </c>
      <c r="K40" s="3170">
        <v>2036</v>
      </c>
      <c r="L40" s="3169" t="s">
        <v>2382</v>
      </c>
      <c r="M40" s="3171">
        <v>2037</v>
      </c>
    </row>
    <row r="41" spans="1:13">
      <c r="A41" s="7273"/>
      <c r="B41" s="8354"/>
      <c r="C41" s="1927" t="s">
        <v>359</v>
      </c>
      <c r="D41" s="1921">
        <v>1</v>
      </c>
      <c r="E41" s="1911" t="s">
        <v>359</v>
      </c>
      <c r="F41" s="1922">
        <v>1</v>
      </c>
      <c r="G41" s="1911" t="s">
        <v>359</v>
      </c>
      <c r="H41" s="1922">
        <v>1</v>
      </c>
      <c r="I41" s="1911" t="s">
        <v>359</v>
      </c>
      <c r="J41" s="1922">
        <v>1</v>
      </c>
      <c r="K41" s="1911" t="s">
        <v>359</v>
      </c>
      <c r="L41" s="1922">
        <v>1</v>
      </c>
      <c r="M41" s="1884" t="s">
        <v>359</v>
      </c>
    </row>
    <row r="42" spans="1:13">
      <c r="A42" s="7273"/>
      <c r="B42" s="8354"/>
      <c r="C42" s="1927" t="s">
        <v>359</v>
      </c>
      <c r="D42" s="3169" t="s">
        <v>2383</v>
      </c>
      <c r="E42" s="3170">
        <v>2038</v>
      </c>
      <c r="F42" s="3169" t="s">
        <v>2384</v>
      </c>
      <c r="G42" s="3172" t="s">
        <v>359</v>
      </c>
      <c r="H42" s="1891" t="s">
        <v>359</v>
      </c>
      <c r="I42" s="1891" t="s">
        <v>359</v>
      </c>
      <c r="J42" s="1891" t="s">
        <v>359</v>
      </c>
      <c r="K42" s="1891" t="s">
        <v>359</v>
      </c>
      <c r="L42" s="1891" t="s">
        <v>359</v>
      </c>
      <c r="M42" s="1892" t="s">
        <v>359</v>
      </c>
    </row>
    <row r="43" spans="1:13" ht="15" customHeight="1">
      <c r="A43" s="7273"/>
      <c r="B43" s="8354"/>
      <c r="C43" s="1927" t="s">
        <v>359</v>
      </c>
      <c r="D43" s="1921">
        <v>1</v>
      </c>
      <c r="E43" s="1883" t="s">
        <v>359</v>
      </c>
      <c r="F43" s="8355">
        <v>1</v>
      </c>
      <c r="G43" s="8356"/>
      <c r="H43" s="1891" t="s">
        <v>359</v>
      </c>
      <c r="I43" s="1891" t="s">
        <v>359</v>
      </c>
      <c r="J43" s="1891" t="s">
        <v>359</v>
      </c>
      <c r="K43" s="1891" t="s">
        <v>359</v>
      </c>
      <c r="L43" s="1891" t="s">
        <v>359</v>
      </c>
      <c r="M43" s="1892" t="s">
        <v>359</v>
      </c>
    </row>
    <row r="44" spans="1:13">
      <c r="A44" s="7273"/>
      <c r="B44" s="8354"/>
      <c r="C44" s="1924" t="s">
        <v>359</v>
      </c>
      <c r="D44" s="1887" t="s">
        <v>359</v>
      </c>
      <c r="E44" s="1887" t="s">
        <v>359</v>
      </c>
      <c r="F44" s="1887" t="s">
        <v>359</v>
      </c>
      <c r="G44" s="1887" t="s">
        <v>359</v>
      </c>
      <c r="H44" s="1887" t="s">
        <v>359</v>
      </c>
      <c r="I44" s="1887" t="s">
        <v>359</v>
      </c>
      <c r="J44" s="1887" t="s">
        <v>359</v>
      </c>
      <c r="K44" s="1887" t="s">
        <v>359</v>
      </c>
      <c r="L44" s="1887" t="s">
        <v>359</v>
      </c>
      <c r="M44" s="1896" t="s">
        <v>359</v>
      </c>
    </row>
    <row r="45" spans="1:13">
      <c r="A45" s="7273"/>
      <c r="B45" s="8353" t="s">
        <v>2385</v>
      </c>
      <c r="C45" s="1927" t="s">
        <v>359</v>
      </c>
      <c r="D45" s="1891" t="s">
        <v>359</v>
      </c>
      <c r="E45" s="1891" t="s">
        <v>359</v>
      </c>
      <c r="F45" s="1891" t="s">
        <v>359</v>
      </c>
      <c r="G45" s="1891" t="s">
        <v>359</v>
      </c>
      <c r="H45" s="1891" t="s">
        <v>359</v>
      </c>
      <c r="I45" s="1891" t="s">
        <v>359</v>
      </c>
      <c r="J45" s="1891" t="s">
        <v>359</v>
      </c>
      <c r="K45" s="1891" t="s">
        <v>359</v>
      </c>
      <c r="L45" s="1894" t="s">
        <v>359</v>
      </c>
      <c r="M45" s="1897" t="s">
        <v>359</v>
      </c>
    </row>
    <row r="46" spans="1:13" ht="15" customHeight="1">
      <c r="A46" s="7273"/>
      <c r="B46" s="8354"/>
      <c r="C46" s="1925" t="s">
        <v>359</v>
      </c>
      <c r="D46" s="1891" t="s">
        <v>93</v>
      </c>
      <c r="E46" s="1887" t="s">
        <v>95</v>
      </c>
      <c r="F46" s="7282" t="s">
        <v>2386</v>
      </c>
      <c r="G46" s="7283" t="s">
        <v>359</v>
      </c>
      <c r="H46" s="7265"/>
      <c r="I46" s="7265"/>
      <c r="J46" s="7284"/>
      <c r="K46" s="1891" t="s">
        <v>2387</v>
      </c>
      <c r="L46" s="7287" t="s">
        <v>359</v>
      </c>
      <c r="M46" s="8175"/>
    </row>
    <row r="47" spans="1:13">
      <c r="A47" s="7273"/>
      <c r="B47" s="8354"/>
      <c r="C47" s="1925" t="s">
        <v>359</v>
      </c>
      <c r="D47" s="1909" t="s">
        <v>359</v>
      </c>
      <c r="E47" s="1890" t="s">
        <v>2441</v>
      </c>
      <c r="F47" s="7282"/>
      <c r="G47" s="7285"/>
      <c r="H47" s="7267"/>
      <c r="I47" s="7267"/>
      <c r="J47" s="7286"/>
      <c r="K47" s="1894" t="s">
        <v>359</v>
      </c>
      <c r="L47" s="7289"/>
      <c r="M47" s="8176"/>
    </row>
    <row r="48" spans="1:13">
      <c r="A48" s="7273"/>
      <c r="B48" s="8264"/>
      <c r="C48" s="1926" t="s">
        <v>359</v>
      </c>
      <c r="D48" s="1901" t="s">
        <v>359</v>
      </c>
      <c r="E48" s="1901" t="s">
        <v>359</v>
      </c>
      <c r="F48" s="1901" t="s">
        <v>359</v>
      </c>
      <c r="G48" s="1901" t="s">
        <v>359</v>
      </c>
      <c r="H48" s="1901" t="s">
        <v>359</v>
      </c>
      <c r="I48" s="1901" t="s">
        <v>359</v>
      </c>
      <c r="J48" s="1901" t="s">
        <v>359</v>
      </c>
      <c r="K48" s="1901" t="s">
        <v>359</v>
      </c>
      <c r="L48" s="1894" t="s">
        <v>359</v>
      </c>
      <c r="M48" s="1897" t="s">
        <v>359</v>
      </c>
    </row>
    <row r="49" spans="1:13" ht="409.5" customHeight="1">
      <c r="A49" s="7273"/>
      <c r="B49" s="2632" t="s">
        <v>2388</v>
      </c>
      <c r="C49" s="5970" t="s">
        <v>3169</v>
      </c>
      <c r="D49" s="5837"/>
      <c r="E49" s="5837"/>
      <c r="F49" s="5837"/>
      <c r="G49" s="5837"/>
      <c r="H49" s="5837"/>
      <c r="I49" s="5837"/>
      <c r="J49" s="5837"/>
      <c r="K49" s="5837"/>
      <c r="L49" s="5837"/>
      <c r="M49" s="5838"/>
    </row>
    <row r="50" spans="1:13" ht="29.25" customHeight="1">
      <c r="A50" s="7273"/>
      <c r="B50" s="1931" t="s">
        <v>2390</v>
      </c>
      <c r="C50" s="5970" t="s">
        <v>3155</v>
      </c>
      <c r="D50" s="5837"/>
      <c r="E50" s="5837"/>
      <c r="F50" s="5837"/>
      <c r="G50" s="5837"/>
      <c r="H50" s="5837"/>
      <c r="I50" s="5837"/>
      <c r="J50" s="5837"/>
      <c r="K50" s="5837"/>
      <c r="L50" s="5837"/>
      <c r="M50" s="5838"/>
    </row>
    <row r="51" spans="1:13">
      <c r="A51" s="7273"/>
      <c r="B51" s="1931" t="s">
        <v>2392</v>
      </c>
      <c r="C51" s="1924">
        <v>30</v>
      </c>
      <c r="D51" s="1887" t="s">
        <v>359</v>
      </c>
      <c r="E51" s="1887" t="s">
        <v>359</v>
      </c>
      <c r="F51" s="1887" t="s">
        <v>359</v>
      </c>
      <c r="G51" s="1887" t="s">
        <v>359</v>
      </c>
      <c r="H51" s="1887" t="s">
        <v>359</v>
      </c>
      <c r="I51" s="1887" t="s">
        <v>359</v>
      </c>
      <c r="J51" s="1887" t="s">
        <v>359</v>
      </c>
      <c r="K51" s="1887" t="s">
        <v>359</v>
      </c>
      <c r="L51" s="1887" t="s">
        <v>359</v>
      </c>
      <c r="M51" s="1896" t="s">
        <v>359</v>
      </c>
    </row>
    <row r="52" spans="1:13" ht="17.100000000000001" customHeight="1">
      <c r="A52" s="7273"/>
      <c r="B52" s="1931" t="s">
        <v>2393</v>
      </c>
      <c r="C52" s="1924" t="s">
        <v>437</v>
      </c>
      <c r="D52" s="1887" t="s">
        <v>359</v>
      </c>
      <c r="E52" s="1887" t="s">
        <v>359</v>
      </c>
      <c r="F52" s="1887" t="s">
        <v>359</v>
      </c>
      <c r="G52" s="1887" t="s">
        <v>359</v>
      </c>
      <c r="H52" s="1887" t="s">
        <v>359</v>
      </c>
      <c r="I52" s="1887" t="s">
        <v>359</v>
      </c>
      <c r="J52" s="1887" t="s">
        <v>359</v>
      </c>
      <c r="K52" s="1887" t="s">
        <v>359</v>
      </c>
      <c r="L52" s="1887" t="s">
        <v>359</v>
      </c>
      <c r="M52" s="1896" t="s">
        <v>359</v>
      </c>
    </row>
    <row r="53" spans="1:13" ht="15" customHeight="1">
      <c r="A53" s="7241" t="s">
        <v>2394</v>
      </c>
      <c r="B53" s="1931" t="s">
        <v>2395</v>
      </c>
      <c r="C53" s="5970" t="s">
        <v>918</v>
      </c>
      <c r="D53" s="5837"/>
      <c r="E53" s="5837"/>
      <c r="F53" s="5837"/>
      <c r="G53" s="5837"/>
      <c r="H53" s="5837"/>
      <c r="I53" s="5837"/>
      <c r="J53" s="5837"/>
      <c r="K53" s="5837"/>
      <c r="L53" s="5837"/>
      <c r="M53" s="5838"/>
    </row>
    <row r="54" spans="1:13" ht="15" customHeight="1">
      <c r="A54" s="7242"/>
      <c r="B54" s="1931" t="s">
        <v>2396</v>
      </c>
      <c r="C54" s="5970" t="s">
        <v>3182</v>
      </c>
      <c r="D54" s="5837"/>
      <c r="E54" s="5837"/>
      <c r="F54" s="5837"/>
      <c r="G54" s="5837"/>
      <c r="H54" s="5837"/>
      <c r="I54" s="5837"/>
      <c r="J54" s="5837"/>
      <c r="K54" s="5837"/>
      <c r="L54" s="5837"/>
      <c r="M54" s="5838"/>
    </row>
    <row r="55" spans="1:13" ht="15" customHeight="1">
      <c r="A55" s="7242"/>
      <c r="B55" s="1931" t="s">
        <v>2398</v>
      </c>
      <c r="C55" s="5970" t="s">
        <v>2514</v>
      </c>
      <c r="D55" s="5837"/>
      <c r="E55" s="5837"/>
      <c r="F55" s="5837"/>
      <c r="G55" s="5837"/>
      <c r="H55" s="5837"/>
      <c r="I55" s="5837"/>
      <c r="J55" s="5837"/>
      <c r="K55" s="5837"/>
      <c r="L55" s="5837"/>
      <c r="M55" s="5838"/>
    </row>
    <row r="56" spans="1:13" ht="15" customHeight="1">
      <c r="A56" s="7242"/>
      <c r="B56" s="1931" t="s">
        <v>2399</v>
      </c>
      <c r="C56" s="5970" t="s">
        <v>2522</v>
      </c>
      <c r="D56" s="5837"/>
      <c r="E56" s="5837"/>
      <c r="F56" s="5837"/>
      <c r="G56" s="5837"/>
      <c r="H56" s="5837"/>
      <c r="I56" s="5837"/>
      <c r="J56" s="5837"/>
      <c r="K56" s="5837"/>
      <c r="L56" s="5837"/>
      <c r="M56" s="5838"/>
    </row>
    <row r="57" spans="1:13" ht="15" customHeight="1">
      <c r="A57" s="7242"/>
      <c r="B57" s="1931" t="s">
        <v>2400</v>
      </c>
      <c r="C57" s="6558" t="s">
        <v>919</v>
      </c>
      <c r="D57" s="8346"/>
      <c r="E57" s="8346"/>
      <c r="F57" s="8346"/>
      <c r="G57" s="8346"/>
      <c r="H57" s="8346"/>
      <c r="I57" s="8346"/>
      <c r="J57" s="8346"/>
      <c r="K57" s="8346"/>
      <c r="L57" s="8346"/>
      <c r="M57" s="8347"/>
    </row>
    <row r="58" spans="1:13" ht="15.95" customHeight="1" thickBot="1">
      <c r="A58" s="7291"/>
      <c r="B58" s="1931" t="s">
        <v>2401</v>
      </c>
      <c r="C58" s="5970">
        <v>3779595</v>
      </c>
      <c r="D58" s="5837"/>
      <c r="E58" s="5837"/>
      <c r="F58" s="5837"/>
      <c r="G58" s="5837"/>
      <c r="H58" s="5837"/>
      <c r="I58" s="5837"/>
      <c r="J58" s="5837"/>
      <c r="K58" s="5837"/>
      <c r="L58" s="5837"/>
      <c r="M58" s="5838"/>
    </row>
    <row r="59" spans="1:13" ht="15" customHeight="1">
      <c r="A59" s="7241" t="s">
        <v>2402</v>
      </c>
      <c r="B59" s="1932" t="s">
        <v>2403</v>
      </c>
      <c r="C59" s="5970" t="s">
        <v>1132</v>
      </c>
      <c r="D59" s="5837"/>
      <c r="E59" s="5837"/>
      <c r="F59" s="5837"/>
      <c r="G59" s="5837"/>
      <c r="H59" s="5837"/>
      <c r="I59" s="5837"/>
      <c r="J59" s="5837"/>
      <c r="K59" s="5837"/>
      <c r="L59" s="5837"/>
      <c r="M59" s="5838"/>
    </row>
    <row r="60" spans="1:13" ht="15" customHeight="1">
      <c r="A60" s="7242"/>
      <c r="B60" s="1932" t="s">
        <v>2404</v>
      </c>
      <c r="C60" s="5970" t="s">
        <v>2405</v>
      </c>
      <c r="D60" s="5837"/>
      <c r="E60" s="5837"/>
      <c r="F60" s="5837"/>
      <c r="G60" s="5837"/>
      <c r="H60" s="5837"/>
      <c r="I60" s="5837"/>
      <c r="J60" s="5837"/>
      <c r="K60" s="5837"/>
      <c r="L60" s="5837"/>
      <c r="M60" s="5838"/>
    </row>
    <row r="61" spans="1:13" ht="15" customHeight="1" thickBot="1">
      <c r="A61" s="7242"/>
      <c r="B61" s="1932" t="s">
        <v>244</v>
      </c>
      <c r="C61" s="5970" t="s">
        <v>2514</v>
      </c>
      <c r="D61" s="5837"/>
      <c r="E61" s="5837"/>
      <c r="F61" s="5837"/>
      <c r="G61" s="5837"/>
      <c r="H61" s="5837"/>
      <c r="I61" s="5837"/>
      <c r="J61" s="5837"/>
      <c r="K61" s="5837"/>
      <c r="L61" s="5837"/>
      <c r="M61" s="5838"/>
    </row>
    <row r="62" spans="1:13" ht="69" customHeight="1" thickBot="1">
      <c r="A62" s="1914" t="s">
        <v>2406</v>
      </c>
      <c r="B62" s="2634" t="s">
        <v>359</v>
      </c>
      <c r="C62" s="8272" t="s">
        <v>3188</v>
      </c>
      <c r="D62" s="8273"/>
      <c r="E62" s="8273"/>
      <c r="F62" s="8273"/>
      <c r="G62" s="8273"/>
      <c r="H62" s="8273"/>
      <c r="I62" s="8273"/>
      <c r="J62" s="8273"/>
      <c r="K62" s="8273"/>
      <c r="L62" s="8273"/>
      <c r="M62" s="8274"/>
    </row>
    <row r="64" spans="1:13">
      <c r="B64" s="1933"/>
    </row>
    <row r="65" spans="2:2">
      <c r="B65" s="1933"/>
    </row>
    <row r="66" spans="2:2">
      <c r="B66" s="1933"/>
    </row>
    <row r="67" spans="2:2">
      <c r="B67" s="1933"/>
    </row>
    <row r="68" spans="2:2">
      <c r="B68" s="1933"/>
    </row>
    <row r="69" spans="2:2">
      <c r="B69" s="1933"/>
    </row>
    <row r="70" spans="2:2">
      <c r="B70" s="1933"/>
    </row>
    <row r="71" spans="2:2">
      <c r="B71" s="1933"/>
    </row>
    <row r="72" spans="2:2">
      <c r="B72" s="1933"/>
    </row>
    <row r="73" spans="2:2">
      <c r="B73" s="1933"/>
    </row>
    <row r="74" spans="2:2">
      <c r="B74" s="1933"/>
    </row>
    <row r="75" spans="2:2">
      <c r="B75" s="1933"/>
    </row>
    <row r="76" spans="2:2">
      <c r="B76" s="1933"/>
    </row>
    <row r="77" spans="2:2">
      <c r="B77" s="1933"/>
    </row>
    <row r="78" spans="2:2">
      <c r="B78" s="1933"/>
    </row>
    <row r="79" spans="2:2">
      <c r="B79" s="1933"/>
    </row>
    <row r="80" spans="2:2">
      <c r="B80" s="1933"/>
    </row>
    <row r="81" spans="2:2">
      <c r="B81" s="1933"/>
    </row>
    <row r="82" spans="2:2">
      <c r="B82" s="1933"/>
    </row>
    <row r="83" spans="2:2">
      <c r="B83" s="1933"/>
    </row>
    <row r="84" spans="2:2">
      <c r="B84" s="1933"/>
    </row>
    <row r="85" spans="2:2">
      <c r="B85" s="1933"/>
    </row>
    <row r="86" spans="2:2">
      <c r="B86" s="1933"/>
    </row>
    <row r="87" spans="2:2">
      <c r="B87" s="1933"/>
    </row>
    <row r="88" spans="2:2">
      <c r="B88" s="1933"/>
    </row>
    <row r="89" spans="2:2">
      <c r="B89" s="1933"/>
    </row>
  </sheetData>
  <mergeCells count="50">
    <mergeCell ref="B29:B31"/>
    <mergeCell ref="C12:M12"/>
    <mergeCell ref="C56:M56"/>
    <mergeCell ref="C57:M57"/>
    <mergeCell ref="F46:F47"/>
    <mergeCell ref="G46:J47"/>
    <mergeCell ref="L46:M47"/>
    <mergeCell ref="E14:E15"/>
    <mergeCell ref="C14:D15"/>
    <mergeCell ref="F14:M15"/>
    <mergeCell ref="C6:M6"/>
    <mergeCell ref="I7:M7"/>
    <mergeCell ref="B8:B10"/>
    <mergeCell ref="I9:J9"/>
    <mergeCell ref="C10:D10"/>
    <mergeCell ref="F10:G10"/>
    <mergeCell ref="I10:J10"/>
    <mergeCell ref="C7:G7"/>
    <mergeCell ref="C62:M62"/>
    <mergeCell ref="A53:A58"/>
    <mergeCell ref="C58:M58"/>
    <mergeCell ref="C49:M49"/>
    <mergeCell ref="C50:M50"/>
    <mergeCell ref="C53:M53"/>
    <mergeCell ref="A16:A52"/>
    <mergeCell ref="C16:M16"/>
    <mergeCell ref="C17:M17"/>
    <mergeCell ref="B18:B24"/>
    <mergeCell ref="B25:B28"/>
    <mergeCell ref="B32:B34"/>
    <mergeCell ref="B35:B44"/>
    <mergeCell ref="F43:G43"/>
    <mergeCell ref="B45:B48"/>
    <mergeCell ref="C54:M54"/>
    <mergeCell ref="B1:M1"/>
    <mergeCell ref="A59:A61"/>
    <mergeCell ref="C59:M59"/>
    <mergeCell ref="C60:M60"/>
    <mergeCell ref="C61:M61"/>
    <mergeCell ref="C55:M55"/>
    <mergeCell ref="A2:A15"/>
    <mergeCell ref="C9:D9"/>
    <mergeCell ref="F9:G9"/>
    <mergeCell ref="C13:M13"/>
    <mergeCell ref="B14:B15"/>
    <mergeCell ref="C11:M11"/>
    <mergeCell ref="C2:M2"/>
    <mergeCell ref="C3:M3"/>
    <mergeCell ref="F4:G4"/>
    <mergeCell ref="C5:M5"/>
  </mergeCells>
  <hyperlinks>
    <hyperlink ref="C57" r:id="rId1"/>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AMI64"/>
  <sheetViews>
    <sheetView zoomScale="80" zoomScaleNormal="80" workbookViewId="0">
      <selection activeCell="C5" sqref="C5:M5"/>
    </sheetView>
  </sheetViews>
  <sheetFormatPr baseColWidth="10" defaultColWidth="11.42578125" defaultRowHeight="15.75" customHeight="1"/>
  <cols>
    <col min="1" max="1" width="29" style="190" customWidth="1"/>
    <col min="2" max="2" width="29.7109375" style="191" customWidth="1"/>
    <col min="3" max="13" width="11.42578125" style="190" customWidth="1"/>
    <col min="14" max="1023" width="11.42578125" style="190"/>
  </cols>
  <sheetData>
    <row r="1" spans="1:13" ht="20.25" customHeight="1">
      <c r="A1" s="2532"/>
      <c r="B1" s="8367" t="s">
        <v>3189</v>
      </c>
      <c r="C1" s="8368"/>
      <c r="D1" s="8368"/>
      <c r="E1" s="8368"/>
      <c r="F1" s="8368"/>
      <c r="G1" s="8368"/>
      <c r="H1" s="8368"/>
      <c r="I1" s="8368"/>
      <c r="J1" s="8368"/>
      <c r="K1" s="8368"/>
      <c r="L1" s="8368"/>
      <c r="M1" s="8369"/>
    </row>
    <row r="2" spans="1:13" ht="54" customHeight="1">
      <c r="A2" s="8370" t="s">
        <v>2329</v>
      </c>
      <c r="B2" s="2517" t="s">
        <v>2330</v>
      </c>
      <c r="C2" s="8382" t="s">
        <v>1685</v>
      </c>
      <c r="D2" s="8383"/>
      <c r="E2" s="8383"/>
      <c r="F2" s="8383"/>
      <c r="G2" s="8383"/>
      <c r="H2" s="8383"/>
      <c r="I2" s="8383"/>
      <c r="J2" s="8383"/>
      <c r="K2" s="8383"/>
      <c r="L2" s="8383"/>
      <c r="M2" s="8384"/>
    </row>
    <row r="3" spans="1:13" ht="54.95" customHeight="1">
      <c r="A3" s="8370"/>
      <c r="B3" s="2518" t="s">
        <v>2643</v>
      </c>
      <c r="C3" s="8385" t="s">
        <v>3190</v>
      </c>
      <c r="D3" s="6404"/>
      <c r="E3" s="6404"/>
      <c r="F3" s="6404"/>
      <c r="G3" s="6404"/>
      <c r="H3" s="6404"/>
      <c r="I3" s="6404"/>
      <c r="J3" s="6404"/>
      <c r="K3" s="6404"/>
      <c r="L3" s="6404"/>
      <c r="M3" s="8386"/>
    </row>
    <row r="4" spans="1:13" ht="49.5" customHeight="1">
      <c r="A4" s="8370"/>
      <c r="B4" s="2519" t="s">
        <v>240</v>
      </c>
      <c r="C4" s="2146" t="s">
        <v>95</v>
      </c>
      <c r="D4" s="8403"/>
      <c r="E4" s="8403"/>
      <c r="F4" s="8387" t="s">
        <v>241</v>
      </c>
      <c r="G4" s="8387"/>
      <c r="H4" s="46" t="s">
        <v>437</v>
      </c>
      <c r="I4" s="154"/>
      <c r="J4" s="154"/>
      <c r="K4" s="154"/>
      <c r="L4" s="154"/>
      <c r="M4" s="1785"/>
    </row>
    <row r="5" spans="1:13" ht="24.95" customHeight="1">
      <c r="A5" s="8370"/>
      <c r="B5" s="2519" t="s">
        <v>2333</v>
      </c>
      <c r="C5" s="8385"/>
      <c r="D5" s="6404"/>
      <c r="E5" s="6404"/>
      <c r="F5" s="6404"/>
      <c r="G5" s="6404"/>
      <c r="H5" s="6404"/>
      <c r="I5" s="6404"/>
      <c r="J5" s="6404"/>
      <c r="K5" s="6404"/>
      <c r="L5" s="6404"/>
      <c r="M5" s="8386"/>
    </row>
    <row r="6" spans="1:13" ht="15" customHeight="1">
      <c r="A6" s="8370"/>
      <c r="B6" s="2519" t="s">
        <v>2334</v>
      </c>
      <c r="C6" s="2146"/>
      <c r="D6" s="5925"/>
      <c r="E6" s="5925"/>
      <c r="F6" s="5925"/>
      <c r="G6" s="5925"/>
      <c r="H6" s="5925"/>
      <c r="I6" s="5925"/>
      <c r="J6" s="5925"/>
      <c r="K6" s="5925"/>
      <c r="L6" s="5925"/>
      <c r="M6" s="8388"/>
    </row>
    <row r="7" spans="1:13" ht="15" customHeight="1">
      <c r="A7" s="8370"/>
      <c r="B7" s="2518" t="s">
        <v>2335</v>
      </c>
      <c r="C7" s="2221" t="s">
        <v>288</v>
      </c>
      <c r="D7" s="330"/>
      <c r="E7" s="49"/>
      <c r="F7" s="49"/>
      <c r="G7" s="50"/>
      <c r="H7" s="2644" t="s">
        <v>244</v>
      </c>
      <c r="I7" s="8404" t="s">
        <v>3191</v>
      </c>
      <c r="J7" s="8404"/>
      <c r="K7" s="8404"/>
      <c r="L7" s="8404"/>
      <c r="M7" s="8405"/>
    </row>
    <row r="8" spans="1:13" ht="15.75" customHeight="1">
      <c r="A8" s="8370"/>
      <c r="B8" s="8406" t="s">
        <v>2336</v>
      </c>
      <c r="C8" s="2543"/>
      <c r="D8" s="1464"/>
      <c r="E8" s="1464"/>
      <c r="F8" s="1464"/>
      <c r="G8" s="1464"/>
      <c r="H8" s="1464"/>
      <c r="I8" s="1464"/>
      <c r="J8" s="1464"/>
      <c r="K8" s="1464"/>
      <c r="L8" s="1464"/>
      <c r="M8" s="1674"/>
    </row>
    <row r="9" spans="1:13" ht="15" customHeight="1">
      <c r="A9" s="8370"/>
      <c r="B9" s="8406"/>
      <c r="C9" s="2082"/>
      <c r="D9" s="1466"/>
      <c r="E9" s="1466"/>
      <c r="F9" s="8407"/>
      <c r="G9" s="8407"/>
      <c r="H9" s="1443"/>
      <c r="I9" s="6369"/>
      <c r="J9" s="6369"/>
      <c r="K9" s="1443"/>
      <c r="L9" s="1443"/>
      <c r="M9" s="1754"/>
    </row>
    <row r="10" spans="1:13" ht="40.5" customHeight="1">
      <c r="A10" s="8370"/>
      <c r="B10" s="8406"/>
      <c r="C10" s="8408" t="s">
        <v>2337</v>
      </c>
      <c r="D10" s="6368"/>
      <c r="E10" s="6368"/>
      <c r="F10" s="6369" t="s">
        <v>2337</v>
      </c>
      <c r="G10" s="6369"/>
      <c r="H10" s="1466"/>
      <c r="I10" s="6369" t="s">
        <v>2337</v>
      </c>
      <c r="J10" s="6369"/>
      <c r="K10" s="1466"/>
      <c r="L10" s="1466"/>
      <c r="M10" s="1755"/>
    </row>
    <row r="11" spans="1:13" ht="78.75" customHeight="1">
      <c r="A11" s="8370"/>
      <c r="B11" s="2518" t="s">
        <v>2338</v>
      </c>
      <c r="C11" s="8374" t="s">
        <v>3192</v>
      </c>
      <c r="D11" s="8375"/>
      <c r="E11" s="8375"/>
      <c r="F11" s="8375"/>
      <c r="G11" s="8375"/>
      <c r="H11" s="8375"/>
      <c r="I11" s="8375"/>
      <c r="J11" s="8375"/>
      <c r="K11" s="8375"/>
      <c r="L11" s="8375"/>
      <c r="M11" s="8376"/>
    </row>
    <row r="12" spans="1:13" ht="117.95" customHeight="1">
      <c r="A12" s="8370"/>
      <c r="B12" s="2518" t="s">
        <v>2689</v>
      </c>
      <c r="C12" s="8374" t="s">
        <v>3193</v>
      </c>
      <c r="D12" s="8375"/>
      <c r="E12" s="8375"/>
      <c r="F12" s="8375"/>
      <c r="G12" s="8375"/>
      <c r="H12" s="8375"/>
      <c r="I12" s="8375"/>
      <c r="J12" s="8375"/>
      <c r="K12" s="8375"/>
      <c r="L12" s="8375"/>
      <c r="M12" s="8376"/>
    </row>
    <row r="13" spans="1:13" ht="58.5" customHeight="1">
      <c r="A13" s="8370"/>
      <c r="B13" s="2518" t="s">
        <v>2649</v>
      </c>
      <c r="C13" s="8377" t="s">
        <v>3194</v>
      </c>
      <c r="D13" s="8378"/>
      <c r="E13" s="8378"/>
      <c r="F13" s="8378"/>
      <c r="G13" s="8378"/>
      <c r="H13" s="8378"/>
      <c r="I13" s="8378"/>
      <c r="J13" s="8378"/>
      <c r="K13" s="8378"/>
      <c r="L13" s="8378"/>
      <c r="M13" s="8379"/>
    </row>
    <row r="14" spans="1:13" ht="48.75" customHeight="1">
      <c r="A14" s="8370"/>
      <c r="B14" s="2520" t="s">
        <v>2651</v>
      </c>
      <c r="C14" s="8412" t="s">
        <v>3195</v>
      </c>
      <c r="D14" s="8413"/>
      <c r="E14" s="1946" t="s">
        <v>108</v>
      </c>
      <c r="F14" s="8380" t="s">
        <v>3196</v>
      </c>
      <c r="G14" s="8380"/>
      <c r="H14" s="8380"/>
      <c r="I14" s="8380"/>
      <c r="J14" s="8380"/>
      <c r="K14" s="8380"/>
      <c r="L14" s="8380"/>
      <c r="M14" s="8381"/>
    </row>
    <row r="15" spans="1:13" ht="15" customHeight="1">
      <c r="A15" s="7850" t="s">
        <v>2340</v>
      </c>
      <c r="B15" s="1633" t="s">
        <v>230</v>
      </c>
      <c r="C15" s="8371" t="s">
        <v>3197</v>
      </c>
      <c r="D15" s="8372"/>
      <c r="E15" s="8372"/>
      <c r="F15" s="8372"/>
      <c r="G15" s="8372"/>
      <c r="H15" s="8372"/>
      <c r="I15" s="8372"/>
      <c r="J15" s="8372"/>
      <c r="K15" s="8372"/>
      <c r="L15" s="8372"/>
      <c r="M15" s="8373"/>
    </row>
    <row r="16" spans="1:13" ht="15" customHeight="1">
      <c r="A16" s="7850"/>
      <c r="B16" s="1633" t="s">
        <v>2652</v>
      </c>
      <c r="C16" s="8371" t="s">
        <v>1686</v>
      </c>
      <c r="D16" s="8372"/>
      <c r="E16" s="8372"/>
      <c r="F16" s="8372"/>
      <c r="G16" s="8372"/>
      <c r="H16" s="8372"/>
      <c r="I16" s="8372"/>
      <c r="J16" s="8372"/>
      <c r="K16" s="8372"/>
      <c r="L16" s="8372"/>
      <c r="M16" s="8373"/>
    </row>
    <row r="17" spans="1:13" ht="15.75" customHeight="1">
      <c r="A17" s="7850"/>
      <c r="B17" s="8414" t="s">
        <v>2341</v>
      </c>
      <c r="C17" s="2544"/>
      <c r="D17" s="106"/>
      <c r="E17" s="106"/>
      <c r="F17" s="106"/>
      <c r="G17" s="106"/>
      <c r="H17" s="106"/>
      <c r="I17" s="106"/>
      <c r="J17" s="106"/>
      <c r="K17" s="106"/>
      <c r="L17" s="106"/>
      <c r="M17" s="1786"/>
    </row>
    <row r="18" spans="1:13" ht="15.75" customHeight="1">
      <c r="A18" s="7850"/>
      <c r="B18" s="8414"/>
      <c r="C18" s="2158"/>
      <c r="D18" s="1549"/>
      <c r="E18" s="1550"/>
      <c r="F18" s="1549"/>
      <c r="G18" s="1550"/>
      <c r="H18" s="1549"/>
      <c r="I18" s="1550"/>
      <c r="J18" s="1549"/>
      <c r="K18" s="1550"/>
      <c r="L18" s="1550"/>
      <c r="M18" s="1787"/>
    </row>
    <row r="19" spans="1:13" ht="15.75" customHeight="1">
      <c r="A19" s="7850"/>
      <c r="B19" s="8414"/>
      <c r="C19" s="2148" t="s">
        <v>2342</v>
      </c>
      <c r="D19" s="1552"/>
      <c r="E19" s="133" t="s">
        <v>2343</v>
      </c>
      <c r="F19" s="1552"/>
      <c r="G19" s="133" t="s">
        <v>2344</v>
      </c>
      <c r="H19" s="1552"/>
      <c r="I19" s="133" t="s">
        <v>2345</v>
      </c>
      <c r="J19" s="1553"/>
      <c r="K19" s="133"/>
      <c r="L19" s="133"/>
      <c r="M19" s="1788"/>
    </row>
    <row r="20" spans="1:13" ht="15.75" customHeight="1">
      <c r="A20" s="7850"/>
      <c r="B20" s="8414"/>
      <c r="C20" s="2148" t="s">
        <v>2346</v>
      </c>
      <c r="D20" s="1553"/>
      <c r="E20" s="133" t="s">
        <v>2347</v>
      </c>
      <c r="F20" s="1553"/>
      <c r="G20" s="133" t="s">
        <v>2348</v>
      </c>
      <c r="H20" s="1553"/>
      <c r="I20" s="133"/>
      <c r="J20" s="133"/>
      <c r="K20" s="133"/>
      <c r="L20" s="133"/>
      <c r="M20" s="1788"/>
    </row>
    <row r="21" spans="1:13" ht="15.75" customHeight="1">
      <c r="A21" s="7850"/>
      <c r="B21" s="8414"/>
      <c r="C21" s="2148" t="s">
        <v>2349</v>
      </c>
      <c r="D21" s="1553"/>
      <c r="E21" s="133" t="s">
        <v>2350</v>
      </c>
      <c r="F21" s="1553"/>
      <c r="G21" s="133"/>
      <c r="H21" s="133"/>
      <c r="I21" s="133"/>
      <c r="J21" s="133"/>
      <c r="K21" s="133"/>
      <c r="L21" s="133"/>
      <c r="M21" s="1788"/>
    </row>
    <row r="22" spans="1:13" ht="15" customHeight="1">
      <c r="A22" s="7850"/>
      <c r="B22" s="8414"/>
      <c r="C22" s="2148" t="s">
        <v>105</v>
      </c>
      <c r="D22" s="1553" t="s">
        <v>2441</v>
      </c>
      <c r="E22" s="133" t="s">
        <v>2352</v>
      </c>
      <c r="F22" s="1577" t="s">
        <v>3198</v>
      </c>
      <c r="G22" s="1577"/>
      <c r="H22" s="1577"/>
      <c r="I22" s="1577"/>
      <c r="J22" s="1577"/>
      <c r="K22" s="1577"/>
      <c r="L22" s="1577"/>
      <c r="M22" s="1789"/>
    </row>
    <row r="23" spans="1:13" ht="15.75" customHeight="1">
      <c r="A23" s="7850"/>
      <c r="B23" s="8414"/>
      <c r="C23" s="2149"/>
      <c r="D23" s="1555"/>
      <c r="E23" s="1555"/>
      <c r="F23" s="1555"/>
      <c r="G23" s="1555"/>
      <c r="H23" s="1555"/>
      <c r="I23" s="1555"/>
      <c r="J23" s="1555"/>
      <c r="K23" s="1555"/>
      <c r="L23" s="1555"/>
      <c r="M23" s="1790"/>
    </row>
    <row r="24" spans="1:13" ht="15.75" customHeight="1">
      <c r="A24" s="7850"/>
      <c r="B24" s="8414" t="s">
        <v>2354</v>
      </c>
      <c r="C24" s="2150"/>
      <c r="D24" s="1557"/>
      <c r="E24" s="1557"/>
      <c r="F24" s="1557"/>
      <c r="G24" s="1557"/>
      <c r="H24" s="1557"/>
      <c r="I24" s="1557"/>
      <c r="J24" s="1557"/>
      <c r="K24" s="1557"/>
      <c r="L24" s="1464"/>
      <c r="M24" s="1674"/>
    </row>
    <row r="25" spans="1:13" ht="15.75" customHeight="1">
      <c r="A25" s="7850"/>
      <c r="B25" s="8414"/>
      <c r="C25" s="2148" t="s">
        <v>2355</v>
      </c>
      <c r="D25" s="1553"/>
      <c r="E25" s="133"/>
      <c r="F25" s="133" t="s">
        <v>2356</v>
      </c>
      <c r="G25" s="1553" t="s">
        <v>2441</v>
      </c>
      <c r="H25" s="133"/>
      <c r="I25" s="133" t="s">
        <v>2357</v>
      </c>
      <c r="J25" s="1553"/>
      <c r="K25" s="133"/>
      <c r="L25" s="1443"/>
      <c r="M25" s="1754"/>
    </row>
    <row r="26" spans="1:13" ht="15.75" customHeight="1">
      <c r="A26" s="7850"/>
      <c r="B26" s="8414"/>
      <c r="C26" s="2148" t="s">
        <v>2358</v>
      </c>
      <c r="D26" s="1385"/>
      <c r="E26" s="1443"/>
      <c r="F26" s="133" t="s">
        <v>2359</v>
      </c>
      <c r="G26" s="1553"/>
      <c r="H26" s="1443"/>
      <c r="I26" s="1443"/>
      <c r="J26" s="1443"/>
      <c r="K26" s="1443"/>
      <c r="L26" s="1443"/>
      <c r="M26" s="1754"/>
    </row>
    <row r="27" spans="1:13" ht="15.75" customHeight="1">
      <c r="A27" s="7850"/>
      <c r="B27" s="8414"/>
      <c r="C27" s="2149"/>
      <c r="D27" s="1555"/>
      <c r="E27" s="1555"/>
      <c r="F27" s="1555"/>
      <c r="G27" s="1555"/>
      <c r="H27" s="1555"/>
      <c r="I27" s="1555"/>
      <c r="J27" s="1555"/>
      <c r="K27" s="1555"/>
      <c r="L27" s="1466"/>
      <c r="M27" s="1755"/>
    </row>
    <row r="28" spans="1:13" ht="15.75" customHeight="1">
      <c r="A28" s="7850"/>
      <c r="B28" s="2521" t="s">
        <v>2360</v>
      </c>
      <c r="C28" s="2150"/>
      <c r="D28" s="1557"/>
      <c r="E28" s="1557"/>
      <c r="F28" s="1557"/>
      <c r="G28" s="1557"/>
      <c r="H28" s="1557"/>
      <c r="I28" s="1557"/>
      <c r="J28" s="1557"/>
      <c r="K28" s="1557"/>
      <c r="L28" s="1557"/>
      <c r="M28" s="1791"/>
    </row>
    <row r="29" spans="1:13" ht="32.25" customHeight="1">
      <c r="A29" s="7850"/>
      <c r="B29" s="2521"/>
      <c r="C29" s="2151" t="s">
        <v>2361</v>
      </c>
      <c r="D29" s="4533">
        <v>16</v>
      </c>
      <c r="E29" s="133"/>
      <c r="F29" s="1578" t="s">
        <v>2362</v>
      </c>
      <c r="G29" s="1934">
        <v>2022</v>
      </c>
      <c r="H29" s="133"/>
      <c r="I29" s="1578" t="s">
        <v>2363</v>
      </c>
      <c r="J29" s="8418" t="s">
        <v>3199</v>
      </c>
      <c r="K29" s="8418"/>
      <c r="L29" s="8418"/>
      <c r="M29" s="1788"/>
    </row>
    <row r="30" spans="1:13" ht="15.75" customHeight="1">
      <c r="A30" s="7850"/>
      <c r="B30" s="2519"/>
      <c r="C30" s="2149"/>
      <c r="D30" s="1555"/>
      <c r="E30" s="1555"/>
      <c r="F30" s="1555"/>
      <c r="G30" s="1555"/>
      <c r="H30" s="1555"/>
      <c r="I30" s="1555"/>
      <c r="J30" s="1555"/>
      <c r="K30" s="1555"/>
      <c r="L30" s="1555"/>
      <c r="M30" s="1790"/>
    </row>
    <row r="31" spans="1:13" ht="15.75" customHeight="1">
      <c r="A31" s="7850"/>
      <c r="B31" s="8414" t="s">
        <v>2364</v>
      </c>
      <c r="C31" s="2159"/>
      <c r="D31" s="1581"/>
      <c r="E31" s="1581"/>
      <c r="F31" s="1581"/>
      <c r="G31" s="1581"/>
      <c r="H31" s="1581"/>
      <c r="I31" s="1581"/>
      <c r="J31" s="1581"/>
      <c r="K31" s="1581"/>
      <c r="L31" s="1464"/>
      <c r="M31" s="1674"/>
    </row>
    <row r="32" spans="1:13" ht="15.75" customHeight="1">
      <c r="A32" s="7850"/>
      <c r="B32" s="8414"/>
      <c r="C32" s="2148" t="s">
        <v>2365</v>
      </c>
      <c r="D32" s="1583" t="s">
        <v>3200</v>
      </c>
      <c r="E32" s="1582"/>
      <c r="F32" s="133" t="s">
        <v>2366</v>
      </c>
      <c r="G32" s="1583" t="s">
        <v>2457</v>
      </c>
      <c r="H32" s="1582"/>
      <c r="I32" s="1578"/>
      <c r="J32" s="1582"/>
      <c r="K32" s="1582"/>
      <c r="L32" s="1443"/>
      <c r="M32" s="1754"/>
    </row>
    <row r="33" spans="1:13" ht="15.75" customHeight="1">
      <c r="A33" s="7850"/>
      <c r="B33" s="8414"/>
      <c r="C33" s="2149"/>
      <c r="D33" s="1560"/>
      <c r="E33" s="1622"/>
      <c r="F33" s="1555"/>
      <c r="G33" s="1622"/>
      <c r="H33" s="1622"/>
      <c r="I33" s="1623"/>
      <c r="J33" s="1622"/>
      <c r="K33" s="1622"/>
      <c r="L33" s="1466"/>
      <c r="M33" s="1755"/>
    </row>
    <row r="34" spans="1:13" ht="15.75" customHeight="1">
      <c r="A34" s="7850"/>
      <c r="B34" s="8419" t="s">
        <v>2367</v>
      </c>
      <c r="C34" s="1927" t="s">
        <v>359</v>
      </c>
      <c r="D34" s="1891" t="s">
        <v>359</v>
      </c>
      <c r="E34" s="1891" t="s">
        <v>359</v>
      </c>
      <c r="F34" s="1891" t="s">
        <v>359</v>
      </c>
      <c r="G34" s="1891" t="s">
        <v>359</v>
      </c>
      <c r="H34" s="1891" t="s">
        <v>359</v>
      </c>
      <c r="I34" s="1891" t="s">
        <v>359</v>
      </c>
      <c r="J34" s="1891" t="s">
        <v>359</v>
      </c>
      <c r="K34" s="1891" t="s">
        <v>359</v>
      </c>
      <c r="L34" s="1891" t="s">
        <v>359</v>
      </c>
      <c r="M34" s="1892" t="s">
        <v>359</v>
      </c>
    </row>
    <row r="35" spans="1:13" ht="15.75" customHeight="1">
      <c r="A35" s="7850"/>
      <c r="B35" s="8419"/>
      <c r="C35" s="1927" t="s">
        <v>359</v>
      </c>
      <c r="D35" s="3167" t="s">
        <v>2368</v>
      </c>
      <c r="E35" s="3167">
        <v>2023</v>
      </c>
      <c r="F35" s="3167" t="s">
        <v>2369</v>
      </c>
      <c r="G35" s="3167">
        <v>2024</v>
      </c>
      <c r="H35" s="3167" t="s">
        <v>2370</v>
      </c>
      <c r="I35" s="3167">
        <v>2025</v>
      </c>
      <c r="J35" s="3167" t="s">
        <v>2371</v>
      </c>
      <c r="K35" s="3167">
        <v>2026</v>
      </c>
      <c r="L35" s="3167" t="s">
        <v>2372</v>
      </c>
      <c r="M35" s="3168">
        <v>2027</v>
      </c>
    </row>
    <row r="36" spans="1:13" ht="15.75" customHeight="1">
      <c r="A36" s="7850"/>
      <c r="B36" s="8419"/>
      <c r="C36" s="1927" t="s">
        <v>359</v>
      </c>
      <c r="D36" s="1906">
        <v>16</v>
      </c>
      <c r="E36" s="1911" t="s">
        <v>359</v>
      </c>
      <c r="F36" s="1883">
        <v>16</v>
      </c>
      <c r="G36" s="1911" t="s">
        <v>359</v>
      </c>
      <c r="H36" s="1883">
        <v>16</v>
      </c>
      <c r="I36" s="1911" t="s">
        <v>359</v>
      </c>
      <c r="J36" s="1883">
        <v>16</v>
      </c>
      <c r="K36" s="1911" t="s">
        <v>359</v>
      </c>
      <c r="L36" s="1883">
        <v>17</v>
      </c>
      <c r="M36" s="1884" t="s">
        <v>359</v>
      </c>
    </row>
    <row r="37" spans="1:13" ht="15.75" customHeight="1">
      <c r="A37" s="7850"/>
      <c r="B37" s="8419"/>
      <c r="C37" s="1927" t="s">
        <v>359</v>
      </c>
      <c r="D37" s="3167" t="s">
        <v>2373</v>
      </c>
      <c r="E37" s="3167">
        <v>2028</v>
      </c>
      <c r="F37" s="3167" t="s">
        <v>2374</v>
      </c>
      <c r="G37" s="3167">
        <v>2029</v>
      </c>
      <c r="H37" s="3167" t="s">
        <v>2375</v>
      </c>
      <c r="I37" s="3167">
        <v>2030</v>
      </c>
      <c r="J37" s="3167" t="s">
        <v>2376</v>
      </c>
      <c r="K37" s="3167">
        <v>2031</v>
      </c>
      <c r="L37" s="3167" t="s">
        <v>2377</v>
      </c>
      <c r="M37" s="3168">
        <v>2032</v>
      </c>
    </row>
    <row r="38" spans="1:13" ht="15.75" customHeight="1">
      <c r="A38" s="7850"/>
      <c r="B38" s="8419"/>
      <c r="C38" s="1927" t="s">
        <v>359</v>
      </c>
      <c r="D38" s="1906">
        <v>17</v>
      </c>
      <c r="E38" s="1911" t="s">
        <v>359</v>
      </c>
      <c r="F38" s="1883">
        <v>18</v>
      </c>
      <c r="G38" s="1883" t="s">
        <v>359</v>
      </c>
      <c r="H38" s="1906">
        <v>18</v>
      </c>
      <c r="I38" s="1911" t="s">
        <v>359</v>
      </c>
      <c r="J38" s="1883">
        <v>18</v>
      </c>
      <c r="K38" s="1911" t="s">
        <v>359</v>
      </c>
      <c r="L38" s="1883">
        <v>18</v>
      </c>
      <c r="M38" s="1884" t="s">
        <v>359</v>
      </c>
    </row>
    <row r="39" spans="1:13" ht="15.75" customHeight="1">
      <c r="A39" s="7850"/>
      <c r="B39" s="8419"/>
      <c r="C39" s="1927" t="s">
        <v>359</v>
      </c>
      <c r="D39" s="3167" t="s">
        <v>2378</v>
      </c>
      <c r="E39" s="3167">
        <v>2033</v>
      </c>
      <c r="F39" s="3167" t="s">
        <v>2379</v>
      </c>
      <c r="G39" s="3167">
        <v>2034</v>
      </c>
      <c r="H39" s="3167" t="s">
        <v>2380</v>
      </c>
      <c r="I39" s="3167">
        <v>2035</v>
      </c>
      <c r="J39" s="3167" t="s">
        <v>2381</v>
      </c>
      <c r="K39" s="3167">
        <v>2036</v>
      </c>
      <c r="L39" s="3167" t="s">
        <v>2382</v>
      </c>
      <c r="M39" s="3168">
        <v>2037</v>
      </c>
    </row>
    <row r="40" spans="1:13" ht="15.75" customHeight="1">
      <c r="A40" s="7850"/>
      <c r="B40" s="8419"/>
      <c r="C40" s="1927" t="s">
        <v>359</v>
      </c>
      <c r="D40" s="1906">
        <v>19</v>
      </c>
      <c r="E40" s="1911" t="s">
        <v>359</v>
      </c>
      <c r="F40" s="1883">
        <v>20</v>
      </c>
      <c r="G40" s="1911" t="s">
        <v>359</v>
      </c>
      <c r="H40" s="1883">
        <v>20</v>
      </c>
      <c r="I40" s="1911" t="s">
        <v>359</v>
      </c>
      <c r="J40" s="1883">
        <v>20</v>
      </c>
      <c r="K40" s="1911" t="s">
        <v>359</v>
      </c>
      <c r="L40" s="1883">
        <v>21</v>
      </c>
      <c r="M40" s="1884" t="s">
        <v>359</v>
      </c>
    </row>
    <row r="41" spans="1:13" ht="15.75" customHeight="1">
      <c r="A41" s="7850"/>
      <c r="B41" s="8419"/>
      <c r="C41" s="1927" t="s">
        <v>359</v>
      </c>
      <c r="D41" s="3167" t="s">
        <v>2383</v>
      </c>
      <c r="E41" s="3167">
        <v>2038</v>
      </c>
      <c r="F41" s="3167" t="s">
        <v>2384</v>
      </c>
      <c r="G41" s="2389" t="s">
        <v>359</v>
      </c>
      <c r="H41" s="1891" t="s">
        <v>359</v>
      </c>
      <c r="I41" s="1891" t="s">
        <v>359</v>
      </c>
      <c r="J41" s="1891" t="s">
        <v>359</v>
      </c>
      <c r="K41" s="1891" t="s">
        <v>359</v>
      </c>
      <c r="L41" s="1891" t="s">
        <v>359</v>
      </c>
      <c r="M41" s="1892" t="s">
        <v>359</v>
      </c>
    </row>
    <row r="42" spans="1:13" ht="15" customHeight="1">
      <c r="A42" s="7850"/>
      <c r="B42" s="8419"/>
      <c r="C42" s="1927" t="s">
        <v>359</v>
      </c>
      <c r="D42" s="1906">
        <v>21</v>
      </c>
      <c r="E42" s="1883" t="s">
        <v>359</v>
      </c>
      <c r="F42" s="8420">
        <v>21</v>
      </c>
      <c r="G42" s="8356"/>
      <c r="H42" s="1891" t="s">
        <v>359</v>
      </c>
      <c r="I42" s="1891" t="s">
        <v>359</v>
      </c>
      <c r="J42" s="1891" t="s">
        <v>359</v>
      </c>
      <c r="K42" s="1891" t="s">
        <v>359</v>
      </c>
      <c r="L42" s="1891" t="s">
        <v>359</v>
      </c>
      <c r="M42" s="1892" t="s">
        <v>359</v>
      </c>
    </row>
    <row r="43" spans="1:13" ht="15.75" customHeight="1">
      <c r="A43" s="7850"/>
      <c r="B43" s="8419"/>
      <c r="C43" s="1924" t="s">
        <v>359</v>
      </c>
      <c r="D43" s="1887" t="s">
        <v>359</v>
      </c>
      <c r="E43" s="1887" t="s">
        <v>359</v>
      </c>
      <c r="F43" s="1887" t="s">
        <v>359</v>
      </c>
      <c r="G43" s="1887" t="s">
        <v>359</v>
      </c>
      <c r="H43" s="1887" t="s">
        <v>359</v>
      </c>
      <c r="I43" s="1887" t="s">
        <v>359</v>
      </c>
      <c r="J43" s="1887" t="s">
        <v>359</v>
      </c>
      <c r="K43" s="1887" t="s">
        <v>359</v>
      </c>
      <c r="L43" s="1887" t="s">
        <v>359</v>
      </c>
      <c r="M43" s="1896" t="s">
        <v>359</v>
      </c>
    </row>
    <row r="44" spans="1:13" ht="15.75" customHeight="1">
      <c r="A44" s="7850"/>
      <c r="B44" s="8414" t="s">
        <v>2385</v>
      </c>
      <c r="C44" s="2150"/>
      <c r="D44" s="1557"/>
      <c r="E44" s="1557"/>
      <c r="F44" s="1557"/>
      <c r="G44" s="1557"/>
      <c r="H44" s="1557"/>
      <c r="I44" s="1557"/>
      <c r="J44" s="1557"/>
      <c r="K44" s="1557"/>
      <c r="L44" s="1443"/>
      <c r="M44" s="1754"/>
    </row>
    <row r="45" spans="1:13" ht="15" customHeight="1">
      <c r="A45" s="7850"/>
      <c r="B45" s="8414"/>
      <c r="C45" s="2081"/>
      <c r="D45" s="1550" t="s">
        <v>93</v>
      </c>
      <c r="E45" s="1549" t="s">
        <v>95</v>
      </c>
      <c r="F45" s="8415" t="s">
        <v>2386</v>
      </c>
      <c r="G45" s="8403"/>
      <c r="H45" s="8403"/>
      <c r="I45" s="8403"/>
      <c r="J45" s="8403"/>
      <c r="K45" s="133" t="s">
        <v>2387</v>
      </c>
      <c r="L45" s="8416"/>
      <c r="M45" s="8417"/>
    </row>
    <row r="46" spans="1:13" ht="15.75" customHeight="1">
      <c r="A46" s="7850"/>
      <c r="B46" s="8414"/>
      <c r="C46" s="2081"/>
      <c r="D46" s="1385"/>
      <c r="E46" s="1553" t="s">
        <v>2441</v>
      </c>
      <c r="F46" s="8415"/>
      <c r="G46" s="8403"/>
      <c r="H46" s="8403"/>
      <c r="I46" s="8403"/>
      <c r="J46" s="8403"/>
      <c r="K46" s="1443"/>
      <c r="L46" s="6409"/>
      <c r="M46" s="8417"/>
    </row>
    <row r="47" spans="1:13" ht="15.75" customHeight="1">
      <c r="A47" s="7850"/>
      <c r="B47" s="8414"/>
      <c r="C47" s="2082"/>
      <c r="D47" s="1466"/>
      <c r="E47" s="1466"/>
      <c r="F47" s="1466"/>
      <c r="G47" s="1466"/>
      <c r="H47" s="1466"/>
      <c r="I47" s="1466"/>
      <c r="J47" s="1466"/>
      <c r="K47" s="1466"/>
      <c r="L47" s="1443"/>
      <c r="M47" s="1754"/>
    </row>
    <row r="48" spans="1:13" ht="111" customHeight="1">
      <c r="A48" s="7850"/>
      <c r="B48" s="1633" t="s">
        <v>2388</v>
      </c>
      <c r="C48" s="8374" t="s">
        <v>3201</v>
      </c>
      <c r="D48" s="8375"/>
      <c r="E48" s="8375"/>
      <c r="F48" s="8375"/>
      <c r="G48" s="8375"/>
      <c r="H48" s="8375"/>
      <c r="I48" s="8375"/>
      <c r="J48" s="8375"/>
      <c r="K48" s="8375"/>
      <c r="L48" s="8375"/>
      <c r="M48" s="8376"/>
    </row>
    <row r="49" spans="1:13" ht="15" customHeight="1">
      <c r="A49" s="7850"/>
      <c r="B49" s="1633" t="s">
        <v>2390</v>
      </c>
      <c r="C49" s="8374" t="s">
        <v>289</v>
      </c>
      <c r="D49" s="8375"/>
      <c r="E49" s="8375"/>
      <c r="F49" s="8375"/>
      <c r="G49" s="8375"/>
      <c r="H49" s="8375"/>
      <c r="I49" s="8375"/>
      <c r="J49" s="8375"/>
      <c r="K49" s="8375"/>
      <c r="L49" s="8375"/>
      <c r="M49" s="8376"/>
    </row>
    <row r="50" spans="1:13" ht="15" customHeight="1">
      <c r="A50" s="7850"/>
      <c r="B50" s="1633" t="s">
        <v>2392</v>
      </c>
      <c r="C50" s="8371">
        <v>0</v>
      </c>
      <c r="D50" s="8372"/>
      <c r="E50" s="8372"/>
      <c r="F50" s="8372"/>
      <c r="G50" s="8372"/>
      <c r="H50" s="8372"/>
      <c r="I50" s="8372"/>
      <c r="J50" s="8372"/>
      <c r="K50" s="8372"/>
      <c r="L50" s="8372"/>
      <c r="M50" s="8373"/>
    </row>
    <row r="51" spans="1:13" ht="15.75" customHeight="1">
      <c r="A51" s="7850"/>
      <c r="B51" s="1633" t="s">
        <v>2393</v>
      </c>
      <c r="C51" s="8409">
        <v>2017</v>
      </c>
      <c r="D51" s="8410"/>
      <c r="E51" s="8410"/>
      <c r="F51" s="8410"/>
      <c r="G51" s="8410"/>
      <c r="H51" s="8410"/>
      <c r="I51" s="8410"/>
      <c r="J51" s="8410"/>
      <c r="K51" s="8410"/>
      <c r="L51" s="8410"/>
      <c r="M51" s="8411"/>
    </row>
    <row r="52" spans="1:13" ht="15" customHeight="1">
      <c r="A52" s="8389" t="s">
        <v>2394</v>
      </c>
      <c r="B52" s="1633" t="s">
        <v>2395</v>
      </c>
      <c r="C52" s="8390" t="s">
        <v>3202</v>
      </c>
      <c r="D52" s="8391"/>
      <c r="E52" s="8391"/>
      <c r="F52" s="8391"/>
      <c r="G52" s="8391"/>
      <c r="H52" s="8391"/>
      <c r="I52" s="8391"/>
      <c r="J52" s="8391"/>
      <c r="K52" s="8391"/>
      <c r="L52" s="8391"/>
      <c r="M52" s="8392"/>
    </row>
    <row r="53" spans="1:13" ht="15" customHeight="1">
      <c r="A53" s="8389"/>
      <c r="B53" s="1633" t="s">
        <v>2396</v>
      </c>
      <c r="C53" s="8385" t="s">
        <v>2535</v>
      </c>
      <c r="D53" s="6404"/>
      <c r="E53" s="6404"/>
      <c r="F53" s="6404"/>
      <c r="G53" s="6404"/>
      <c r="H53" s="6404"/>
      <c r="I53" s="6404"/>
      <c r="J53" s="6404"/>
      <c r="K53" s="6404"/>
      <c r="L53" s="6404"/>
      <c r="M53" s="8386"/>
    </row>
    <row r="54" spans="1:13" ht="15" customHeight="1">
      <c r="A54" s="8389"/>
      <c r="B54" s="1633" t="s">
        <v>2398</v>
      </c>
      <c r="C54" s="8385" t="s">
        <v>289</v>
      </c>
      <c r="D54" s="6404"/>
      <c r="E54" s="6404"/>
      <c r="F54" s="6404"/>
      <c r="G54" s="6404"/>
      <c r="H54" s="6404"/>
      <c r="I54" s="6404"/>
      <c r="J54" s="6404"/>
      <c r="K54" s="6404"/>
      <c r="L54" s="6404"/>
      <c r="M54" s="8386"/>
    </row>
    <row r="55" spans="1:13" ht="15" customHeight="1">
      <c r="A55" s="8389"/>
      <c r="B55" s="1633" t="s">
        <v>2399</v>
      </c>
      <c r="C55" s="8385" t="s">
        <v>3203</v>
      </c>
      <c r="D55" s="6404"/>
      <c r="E55" s="6404"/>
      <c r="F55" s="6404"/>
      <c r="G55" s="6404"/>
      <c r="H55" s="6404"/>
      <c r="I55" s="6404"/>
      <c r="J55" s="6404"/>
      <c r="K55" s="6404"/>
      <c r="L55" s="6404"/>
      <c r="M55" s="8386"/>
    </row>
    <row r="56" spans="1:13" ht="15" customHeight="1">
      <c r="A56" s="8389"/>
      <c r="B56" s="1633" t="s">
        <v>2400</v>
      </c>
      <c r="C56" s="8393" t="s">
        <v>819</v>
      </c>
      <c r="D56" s="8394"/>
      <c r="E56" s="8394"/>
      <c r="F56" s="8394"/>
      <c r="G56" s="8394"/>
      <c r="H56" s="8394"/>
      <c r="I56" s="8394"/>
      <c r="J56" s="8394"/>
      <c r="K56" s="8394"/>
      <c r="L56" s="8394"/>
      <c r="M56" s="8395"/>
    </row>
    <row r="57" spans="1:13" ht="15" customHeight="1">
      <c r="A57" s="8389"/>
      <c r="B57" s="1633" t="s">
        <v>2401</v>
      </c>
      <c r="C57" s="8385" t="s">
        <v>2537</v>
      </c>
      <c r="D57" s="6404"/>
      <c r="E57" s="6404"/>
      <c r="F57" s="6404"/>
      <c r="G57" s="6404"/>
      <c r="H57" s="6404"/>
      <c r="I57" s="6404"/>
      <c r="J57" s="6404"/>
      <c r="K57" s="6404"/>
      <c r="L57" s="6404"/>
      <c r="M57" s="8386"/>
    </row>
    <row r="58" spans="1:13" ht="15" customHeight="1">
      <c r="A58" s="8399" t="s">
        <v>2402</v>
      </c>
      <c r="B58" s="1643" t="s">
        <v>2403</v>
      </c>
      <c r="C58" s="8385" t="s">
        <v>2538</v>
      </c>
      <c r="D58" s="6404"/>
      <c r="E58" s="6404"/>
      <c r="F58" s="6404"/>
      <c r="G58" s="6404"/>
      <c r="H58" s="6404"/>
      <c r="I58" s="6404"/>
      <c r="J58" s="6404"/>
      <c r="K58" s="6404"/>
      <c r="L58" s="6404"/>
      <c r="M58" s="8386"/>
    </row>
    <row r="59" spans="1:13" ht="15" customHeight="1">
      <c r="A59" s="8399"/>
      <c r="B59" s="1643" t="s">
        <v>2404</v>
      </c>
      <c r="C59" s="8385" t="s">
        <v>2405</v>
      </c>
      <c r="D59" s="6404"/>
      <c r="E59" s="6404"/>
      <c r="F59" s="6404"/>
      <c r="G59" s="6404"/>
      <c r="H59" s="6404"/>
      <c r="I59" s="6404"/>
      <c r="J59" s="6404"/>
      <c r="K59" s="6404"/>
      <c r="L59" s="6404"/>
      <c r="M59" s="8386"/>
    </row>
    <row r="60" spans="1:13" ht="33" customHeight="1">
      <c r="A60" s="8399"/>
      <c r="B60" s="2642" t="s">
        <v>244</v>
      </c>
      <c r="C60" s="8400" t="s">
        <v>289</v>
      </c>
      <c r="D60" s="8401"/>
      <c r="E60" s="8401"/>
      <c r="F60" s="8401"/>
      <c r="G60" s="8401"/>
      <c r="H60" s="8401"/>
      <c r="I60" s="8401"/>
      <c r="J60" s="8401"/>
      <c r="K60" s="8401"/>
      <c r="L60" s="8401"/>
      <c r="M60" s="8402"/>
    </row>
    <row r="61" spans="1:13" ht="54" customHeight="1">
      <c r="A61" s="2641" t="s">
        <v>2406</v>
      </c>
      <c r="B61" s="1818" t="s">
        <v>2406</v>
      </c>
      <c r="C61" s="8396"/>
      <c r="D61" s="8397"/>
      <c r="E61" s="8397"/>
      <c r="F61" s="8397"/>
      <c r="G61" s="8397"/>
      <c r="H61" s="8397"/>
      <c r="I61" s="8397"/>
      <c r="J61" s="8397"/>
      <c r="K61" s="8397"/>
      <c r="L61" s="8397"/>
      <c r="M61" s="8398"/>
    </row>
    <row r="63" spans="1:13" ht="17.100000000000001" customHeight="1"/>
    <row r="64" spans="1:13" ht="18" customHeight="1"/>
  </sheetData>
  <mergeCells count="49">
    <mergeCell ref="C51:M51"/>
    <mergeCell ref="C14:D14"/>
    <mergeCell ref="B44:B47"/>
    <mergeCell ref="F45:F46"/>
    <mergeCell ref="G45:J46"/>
    <mergeCell ref="L45:M46"/>
    <mergeCell ref="C48:M48"/>
    <mergeCell ref="B17:B23"/>
    <mergeCell ref="B24:B27"/>
    <mergeCell ref="J29:L29"/>
    <mergeCell ref="B31:B33"/>
    <mergeCell ref="B34:B43"/>
    <mergeCell ref="F42:G42"/>
    <mergeCell ref="D4:E4"/>
    <mergeCell ref="I7:M7"/>
    <mergeCell ref="B8:B10"/>
    <mergeCell ref="F9:G9"/>
    <mergeCell ref="I9:J9"/>
    <mergeCell ref="C10:E10"/>
    <mergeCell ref="F10:G10"/>
    <mergeCell ref="I10:J10"/>
    <mergeCell ref="C61:M61"/>
    <mergeCell ref="A58:A60"/>
    <mergeCell ref="C58:M58"/>
    <mergeCell ref="C59:M59"/>
    <mergeCell ref="C60:M60"/>
    <mergeCell ref="A52:A57"/>
    <mergeCell ref="C52:M52"/>
    <mergeCell ref="C53:M53"/>
    <mergeCell ref="C54:M54"/>
    <mergeCell ref="C55:M55"/>
    <mergeCell ref="C56:M56"/>
    <mergeCell ref="C57:M57"/>
    <mergeCell ref="B1:M1"/>
    <mergeCell ref="A15:A51"/>
    <mergeCell ref="A2:A14"/>
    <mergeCell ref="C15:M15"/>
    <mergeCell ref="C49:M49"/>
    <mergeCell ref="C50:M50"/>
    <mergeCell ref="C11:M11"/>
    <mergeCell ref="C12:M12"/>
    <mergeCell ref="C13:M13"/>
    <mergeCell ref="C16:M16"/>
    <mergeCell ref="F14:M14"/>
    <mergeCell ref="C2:M2"/>
    <mergeCell ref="C3:M3"/>
    <mergeCell ref="F4:G4"/>
    <mergeCell ref="C5:M5"/>
    <mergeCell ref="D6:M6"/>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5">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Identifique la meta ODS a que le apunta el indicador de producto. Seleccione de la lista desplegable." sqref="E14">
      <formula1>0</formula1>
      <formula2>0</formula2>
    </dataValidation>
    <dataValidation allowBlank="1" showInputMessage="1" showErrorMessage="1" prompt="Identifique el ODS a que le apunta el indicador de producto. Seleccione de la lista desplegable._x000a_" sqref="B14">
      <formula1>0</formula1>
      <formula2>0</formula2>
    </dataValidation>
    <dataValidation type="list" allowBlank="1" showInputMessage="1" showErrorMessage="1" sqref="I7:M7">
      <formula1>INDIRECT($C$7)</formula1>
      <formula2>0</formula2>
    </dataValidation>
  </dataValidations>
  <hyperlinks>
    <hyperlink ref="C56" r:id="rId1"/>
  </hyperlinks>
  <pageMargins left="0.7" right="0.7" top="0.75" bottom="0.75" header="0.51180555555555496" footer="0.51180555555555496"/>
  <pageSetup orientation="portrait"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Q66"/>
  <sheetViews>
    <sheetView topLeftCell="B1" zoomScale="90" zoomScaleNormal="65" workbookViewId="0">
      <selection activeCell="C3" sqref="C3:M3"/>
    </sheetView>
  </sheetViews>
  <sheetFormatPr baseColWidth="10" defaultColWidth="11.42578125" defaultRowHeight="15.75"/>
  <cols>
    <col min="1" max="1" width="29" style="1916" customWidth="1"/>
    <col min="2" max="2" width="29.7109375" style="1965" customWidth="1"/>
    <col min="3" max="13" width="11.42578125" style="1916" customWidth="1"/>
    <col min="14" max="16384" width="11.42578125" style="1916"/>
  </cols>
  <sheetData>
    <row r="1" spans="1:13" ht="20.25" customHeight="1" thickBot="1">
      <c r="A1" s="2132"/>
      <c r="B1" s="8421" t="s">
        <v>3204</v>
      </c>
      <c r="C1" s="8422"/>
      <c r="D1" s="8422"/>
      <c r="E1" s="8422"/>
      <c r="F1" s="8422"/>
      <c r="G1" s="8422"/>
      <c r="H1" s="8422"/>
      <c r="I1" s="8422"/>
      <c r="J1" s="8422"/>
      <c r="K1" s="8422"/>
      <c r="L1" s="8422"/>
      <c r="M1" s="8423"/>
    </row>
    <row r="2" spans="1:13" ht="54" customHeight="1">
      <c r="A2" s="8468" t="s">
        <v>2329</v>
      </c>
      <c r="B2" s="2647" t="s">
        <v>2330</v>
      </c>
      <c r="C2" s="8469" t="s">
        <v>1691</v>
      </c>
      <c r="D2" s="8470"/>
      <c r="E2" s="8470"/>
      <c r="F2" s="8470"/>
      <c r="G2" s="8470"/>
      <c r="H2" s="8470"/>
      <c r="I2" s="8470"/>
      <c r="J2" s="8470"/>
      <c r="K2" s="8470"/>
      <c r="L2" s="8470"/>
      <c r="M2" s="8471"/>
    </row>
    <row r="3" spans="1:13" ht="105" customHeight="1">
      <c r="A3" s="8468"/>
      <c r="B3" s="2648" t="s">
        <v>2643</v>
      </c>
      <c r="C3" s="8425" t="s">
        <v>3205</v>
      </c>
      <c r="D3" s="8426"/>
      <c r="E3" s="8426"/>
      <c r="F3" s="8426"/>
      <c r="G3" s="8426"/>
      <c r="H3" s="8426"/>
      <c r="I3" s="8426"/>
      <c r="J3" s="8426"/>
      <c r="K3" s="8426"/>
      <c r="L3" s="8426"/>
      <c r="M3" s="8427"/>
    </row>
    <row r="4" spans="1:13" ht="27.75" customHeight="1">
      <c r="A4" s="8468"/>
      <c r="B4" s="2649" t="s">
        <v>240</v>
      </c>
      <c r="C4" s="2655" t="s">
        <v>95</v>
      </c>
      <c r="D4" s="8472"/>
      <c r="E4" s="8472"/>
      <c r="F4" s="8473" t="s">
        <v>241</v>
      </c>
      <c r="G4" s="8473"/>
      <c r="H4" s="2034" t="s">
        <v>437</v>
      </c>
      <c r="I4" s="2035"/>
      <c r="J4" s="2035"/>
      <c r="K4" s="1939"/>
      <c r="L4" s="1939"/>
      <c r="M4" s="2656"/>
    </row>
    <row r="5" spans="1:13" ht="31.35" customHeight="1">
      <c r="A5" s="8468"/>
      <c r="B5" s="2649" t="s">
        <v>2333</v>
      </c>
      <c r="C5" s="8425"/>
      <c r="D5" s="8426"/>
      <c r="E5" s="8426"/>
      <c r="F5" s="8426"/>
      <c r="G5" s="8426"/>
      <c r="H5" s="8426"/>
      <c r="I5" s="8426"/>
      <c r="J5" s="8426"/>
      <c r="K5" s="8426"/>
      <c r="L5" s="8426"/>
      <c r="M5" s="8427"/>
    </row>
    <row r="6" spans="1:13" ht="20.45" customHeight="1">
      <c r="A6" s="8468"/>
      <c r="B6" s="2649" t="s">
        <v>2334</v>
      </c>
      <c r="C6" s="2657"/>
      <c r="D6" s="8474"/>
      <c r="E6" s="8474"/>
      <c r="F6" s="8474"/>
      <c r="G6" s="8474"/>
      <c r="H6" s="8474"/>
      <c r="I6" s="8474"/>
      <c r="J6" s="8474"/>
      <c r="K6" s="8474"/>
      <c r="L6" s="8474"/>
      <c r="M6" s="8475"/>
    </row>
    <row r="7" spans="1:13" ht="20.45" customHeight="1">
      <c r="A7" s="8468"/>
      <c r="B7" s="2648" t="s">
        <v>2335</v>
      </c>
      <c r="C7" s="2658" t="s">
        <v>288</v>
      </c>
      <c r="D7" s="1940"/>
      <c r="E7" s="1941"/>
      <c r="F7" s="1941"/>
      <c r="G7" s="1942"/>
      <c r="H7" s="2682" t="s">
        <v>244</v>
      </c>
      <c r="I7" s="8476" t="s">
        <v>3191</v>
      </c>
      <c r="J7" s="8476"/>
      <c r="K7" s="8476"/>
      <c r="L7" s="8476"/>
      <c r="M7" s="8477"/>
    </row>
    <row r="8" spans="1:13" ht="15.75" customHeight="1">
      <c r="A8" s="8468"/>
      <c r="B8" s="8478" t="s">
        <v>2336</v>
      </c>
      <c r="C8" s="2659"/>
      <c r="D8" s="1943"/>
      <c r="E8" s="1943"/>
      <c r="F8" s="1943"/>
      <c r="G8" s="1943"/>
      <c r="H8" s="1943"/>
      <c r="I8" s="1943"/>
      <c r="J8" s="1943"/>
      <c r="K8" s="1943"/>
      <c r="L8" s="1943"/>
      <c r="M8" s="2660"/>
    </row>
    <row r="9" spans="1:13">
      <c r="A9" s="8468"/>
      <c r="B9" s="8478"/>
      <c r="C9" s="2661"/>
      <c r="D9" s="1944"/>
      <c r="E9" s="1944"/>
      <c r="F9" s="8479"/>
      <c r="G9" s="8479"/>
      <c r="H9" s="1945"/>
      <c r="I9" s="8437"/>
      <c r="J9" s="8437"/>
      <c r="K9" s="1945"/>
      <c r="L9" s="1945"/>
      <c r="M9" s="2026"/>
    </row>
    <row r="10" spans="1:13" ht="15.75" customHeight="1">
      <c r="A10" s="8468"/>
      <c r="B10" s="8478"/>
      <c r="C10" s="2659"/>
      <c r="D10" s="1943"/>
      <c r="E10" s="1943"/>
      <c r="F10" s="1943"/>
      <c r="G10" s="1943"/>
      <c r="H10" s="1943"/>
      <c r="I10" s="1943"/>
      <c r="J10" s="1943"/>
      <c r="K10" s="1943"/>
      <c r="L10" s="1943"/>
      <c r="M10" s="2660"/>
    </row>
    <row r="11" spans="1:13">
      <c r="A11" s="8468"/>
      <c r="B11" s="8478"/>
      <c r="C11" s="8438"/>
      <c r="D11" s="8439"/>
      <c r="E11" s="1945"/>
      <c r="F11" s="8437"/>
      <c r="G11" s="8437"/>
      <c r="H11" s="1945"/>
      <c r="I11" s="8437"/>
      <c r="J11" s="8437"/>
      <c r="K11" s="1945"/>
      <c r="L11" s="1945"/>
      <c r="M11" s="2026"/>
    </row>
    <row r="12" spans="1:13">
      <c r="A12" s="8468"/>
      <c r="B12" s="8478"/>
      <c r="C12" s="8438" t="s">
        <v>2337</v>
      </c>
      <c r="D12" s="8439"/>
      <c r="E12" s="1944"/>
      <c r="F12" s="8437" t="s">
        <v>2337</v>
      </c>
      <c r="G12" s="8437"/>
      <c r="H12" s="1944"/>
      <c r="I12" s="8437" t="s">
        <v>2337</v>
      </c>
      <c r="J12" s="8437"/>
      <c r="K12" s="1944"/>
      <c r="L12" s="1944"/>
      <c r="M12" s="2027"/>
    </row>
    <row r="13" spans="1:13" ht="15.75" customHeight="1">
      <c r="A13" s="8468"/>
      <c r="B13" s="8478"/>
      <c r="C13" s="2659"/>
      <c r="D13" s="1943"/>
      <c r="E13" s="1943"/>
      <c r="F13" s="1943"/>
      <c r="G13" s="1943"/>
      <c r="H13" s="1943"/>
      <c r="I13" s="1943"/>
      <c r="J13" s="1943"/>
      <c r="K13" s="1943"/>
      <c r="L13" s="1943"/>
      <c r="M13" s="2660"/>
    </row>
    <row r="14" spans="1:13">
      <c r="A14" s="8468"/>
      <c r="B14" s="8478"/>
      <c r="C14" s="8438"/>
      <c r="D14" s="8439"/>
      <c r="E14" s="1945"/>
      <c r="F14" s="8437"/>
      <c r="G14" s="8437"/>
      <c r="H14" s="1945"/>
      <c r="I14" s="8437"/>
      <c r="J14" s="8437"/>
      <c r="K14" s="1945"/>
      <c r="L14" s="1945"/>
      <c r="M14" s="2026"/>
    </row>
    <row r="15" spans="1:13">
      <c r="A15" s="8468"/>
      <c r="B15" s="8478"/>
      <c r="C15" s="8438" t="s">
        <v>2337</v>
      </c>
      <c r="D15" s="8439"/>
      <c r="E15" s="1944"/>
      <c r="F15" s="8437" t="s">
        <v>2337</v>
      </c>
      <c r="G15" s="8437"/>
      <c r="H15" s="1944"/>
      <c r="I15" s="8437" t="s">
        <v>2337</v>
      </c>
      <c r="J15" s="8437"/>
      <c r="K15" s="1944"/>
      <c r="L15" s="1944"/>
      <c r="M15" s="2027"/>
    </row>
    <row r="16" spans="1:13" ht="77.25" customHeight="1">
      <c r="A16" s="8468"/>
      <c r="B16" s="2648" t="s">
        <v>2338</v>
      </c>
      <c r="C16" s="8440" t="s">
        <v>3206</v>
      </c>
      <c r="D16" s="8441"/>
      <c r="E16" s="8441"/>
      <c r="F16" s="8441"/>
      <c r="G16" s="8441"/>
      <c r="H16" s="8441"/>
      <c r="I16" s="8441"/>
      <c r="J16" s="8441"/>
      <c r="K16" s="8441"/>
      <c r="L16" s="8441"/>
      <c r="M16" s="8442"/>
    </row>
    <row r="17" spans="1:16" ht="137.1" customHeight="1">
      <c r="A17" s="8468"/>
      <c r="B17" s="2648" t="s">
        <v>2689</v>
      </c>
      <c r="C17" s="8440" t="s">
        <v>3207</v>
      </c>
      <c r="D17" s="8441"/>
      <c r="E17" s="8441"/>
      <c r="F17" s="8441"/>
      <c r="G17" s="8441"/>
      <c r="H17" s="8441"/>
      <c r="I17" s="8441"/>
      <c r="J17" s="8441"/>
      <c r="K17" s="8441"/>
      <c r="L17" s="8441"/>
      <c r="M17" s="8442"/>
      <c r="P17" s="2036"/>
    </row>
    <row r="18" spans="1:16" ht="57.75" customHeight="1">
      <c r="A18" s="8468"/>
      <c r="B18" s="2648" t="s">
        <v>2649</v>
      </c>
      <c r="C18" s="8443" t="s">
        <v>3208</v>
      </c>
      <c r="D18" s="8444"/>
      <c r="E18" s="8444"/>
      <c r="F18" s="8444"/>
      <c r="G18" s="8444"/>
      <c r="H18" s="8444"/>
      <c r="I18" s="8444"/>
      <c r="J18" s="8444"/>
      <c r="K18" s="8444"/>
      <c r="L18" s="8444"/>
      <c r="M18" s="8445"/>
    </row>
    <row r="19" spans="1:16" ht="32.1" customHeight="1">
      <c r="A19" s="8468"/>
      <c r="B19" s="2650" t="s">
        <v>2651</v>
      </c>
      <c r="C19" s="8412" t="s">
        <v>3195</v>
      </c>
      <c r="D19" s="8413"/>
      <c r="E19" s="1946" t="s">
        <v>108</v>
      </c>
      <c r="F19" s="8380" t="s">
        <v>3196</v>
      </c>
      <c r="G19" s="8380"/>
      <c r="H19" s="8380"/>
      <c r="I19" s="8380"/>
      <c r="J19" s="8380"/>
      <c r="K19" s="8380"/>
      <c r="L19" s="8380"/>
      <c r="M19" s="8381"/>
    </row>
    <row r="20" spans="1:16" ht="20.100000000000001" customHeight="1">
      <c r="A20" s="8453" t="s">
        <v>2340</v>
      </c>
      <c r="B20" s="2651" t="s">
        <v>230</v>
      </c>
      <c r="C20" s="8454" t="s">
        <v>3197</v>
      </c>
      <c r="D20" s="8455"/>
      <c r="E20" s="8455"/>
      <c r="F20" s="8455"/>
      <c r="G20" s="8455"/>
      <c r="H20" s="8455"/>
      <c r="I20" s="8455"/>
      <c r="J20" s="8455"/>
      <c r="K20" s="8455"/>
      <c r="L20" s="8455"/>
      <c r="M20" s="8456"/>
    </row>
    <row r="21" spans="1:16" ht="60.75" customHeight="1">
      <c r="A21" s="8453"/>
      <c r="B21" s="2651" t="s">
        <v>2652</v>
      </c>
      <c r="C21" s="8457" t="s">
        <v>2291</v>
      </c>
      <c r="D21" s="8458"/>
      <c r="E21" s="8458"/>
      <c r="F21" s="8458"/>
      <c r="G21" s="8458"/>
      <c r="H21" s="8458"/>
      <c r="I21" s="8458"/>
      <c r="J21" s="8458"/>
      <c r="K21" s="8458"/>
      <c r="L21" s="8458"/>
      <c r="M21" s="8459"/>
    </row>
    <row r="22" spans="1:16" ht="8.25" customHeight="1">
      <c r="A22" s="8453"/>
      <c r="B22" s="8429" t="s">
        <v>2341</v>
      </c>
      <c r="C22" s="2662"/>
      <c r="D22" s="1947"/>
      <c r="E22" s="1947"/>
      <c r="F22" s="1947"/>
      <c r="G22" s="1947"/>
      <c r="H22" s="1947"/>
      <c r="I22" s="1947"/>
      <c r="J22" s="1947"/>
      <c r="K22" s="1947"/>
      <c r="L22" s="1947"/>
      <c r="M22" s="2663"/>
    </row>
    <row r="23" spans="1:16" ht="9" customHeight="1">
      <c r="A23" s="8453"/>
      <c r="B23" s="8429"/>
      <c r="C23" s="2664"/>
      <c r="D23" s="1948"/>
      <c r="E23" s="2646"/>
      <c r="F23" s="1948"/>
      <c r="G23" s="2646"/>
      <c r="H23" s="1948"/>
      <c r="I23" s="2646"/>
      <c r="J23" s="1948"/>
      <c r="K23" s="2646"/>
      <c r="L23" s="2646"/>
      <c r="M23" s="2665"/>
    </row>
    <row r="24" spans="1:16">
      <c r="A24" s="8453"/>
      <c r="B24" s="8429"/>
      <c r="C24" s="2666" t="s">
        <v>2342</v>
      </c>
      <c r="D24" s="1949"/>
      <c r="E24" s="1950" t="s">
        <v>2343</v>
      </c>
      <c r="F24" s="1949"/>
      <c r="G24" s="1950" t="s">
        <v>2344</v>
      </c>
      <c r="H24" s="1949"/>
      <c r="I24" s="1950" t="s">
        <v>2345</v>
      </c>
      <c r="J24" s="1951"/>
      <c r="K24" s="1950"/>
      <c r="L24" s="1950"/>
      <c r="M24" s="2667"/>
    </row>
    <row r="25" spans="1:16">
      <c r="A25" s="8453"/>
      <c r="B25" s="8429"/>
      <c r="C25" s="2666" t="s">
        <v>2346</v>
      </c>
      <c r="D25" s="1951"/>
      <c r="E25" s="1950" t="s">
        <v>2347</v>
      </c>
      <c r="F25" s="1951"/>
      <c r="G25" s="1950" t="s">
        <v>2348</v>
      </c>
      <c r="H25" s="1951"/>
      <c r="I25" s="1950"/>
      <c r="J25" s="1950"/>
      <c r="K25" s="1950"/>
      <c r="L25" s="1950"/>
      <c r="M25" s="2667"/>
    </row>
    <row r="26" spans="1:16">
      <c r="A26" s="8453"/>
      <c r="B26" s="8429"/>
      <c r="C26" s="2666" t="s">
        <v>2349</v>
      </c>
      <c r="D26" s="1951"/>
      <c r="E26" s="1950" t="s">
        <v>2350</v>
      </c>
      <c r="F26" s="1951"/>
      <c r="G26" s="1950"/>
      <c r="H26" s="1950"/>
      <c r="I26" s="1950"/>
      <c r="J26" s="1950"/>
      <c r="K26" s="1950"/>
      <c r="L26" s="1950"/>
      <c r="M26" s="2667"/>
    </row>
    <row r="27" spans="1:16">
      <c r="A27" s="8453"/>
      <c r="B27" s="8429"/>
      <c r="C27" s="2666" t="s">
        <v>105</v>
      </c>
      <c r="D27" s="1951" t="s">
        <v>2441</v>
      </c>
      <c r="E27" s="1950" t="s">
        <v>2352</v>
      </c>
      <c r="F27" s="1952" t="s">
        <v>2353</v>
      </c>
      <c r="G27" s="1952"/>
      <c r="H27" s="1952"/>
      <c r="I27" s="1952"/>
      <c r="J27" s="1952"/>
      <c r="K27" s="1952"/>
      <c r="L27" s="1952"/>
      <c r="M27" s="2668"/>
    </row>
    <row r="28" spans="1:16" ht="9.75" customHeight="1">
      <c r="A28" s="8453"/>
      <c r="B28" s="8429"/>
      <c r="C28" s="2669"/>
      <c r="D28" s="1953"/>
      <c r="E28" s="1953"/>
      <c r="F28" s="1953"/>
      <c r="G28" s="1953"/>
      <c r="H28" s="1953"/>
      <c r="I28" s="1953"/>
      <c r="J28" s="1953"/>
      <c r="K28" s="1953"/>
      <c r="L28" s="1953"/>
      <c r="M28" s="2670"/>
    </row>
    <row r="29" spans="1:16" ht="15.75" customHeight="1">
      <c r="A29" s="8453"/>
      <c r="B29" s="8429" t="s">
        <v>2354</v>
      </c>
      <c r="C29" s="2671"/>
      <c r="D29" s="1954"/>
      <c r="E29" s="1954"/>
      <c r="F29" s="1954"/>
      <c r="G29" s="1954"/>
      <c r="H29" s="1954"/>
      <c r="I29" s="1954"/>
      <c r="J29" s="1954"/>
      <c r="K29" s="1954"/>
      <c r="L29" s="1943"/>
      <c r="M29" s="2660"/>
    </row>
    <row r="30" spans="1:16">
      <c r="A30" s="8453"/>
      <c r="B30" s="8429"/>
      <c r="C30" s="2666" t="s">
        <v>2355</v>
      </c>
      <c r="D30" s="1951"/>
      <c r="E30" s="1950"/>
      <c r="F30" s="1950" t="s">
        <v>2356</v>
      </c>
      <c r="G30" s="1951" t="s">
        <v>2441</v>
      </c>
      <c r="H30" s="1950"/>
      <c r="I30" s="1950" t="s">
        <v>2357</v>
      </c>
      <c r="J30" s="1951"/>
      <c r="K30" s="1950"/>
      <c r="L30" s="1945"/>
      <c r="M30" s="2026"/>
    </row>
    <row r="31" spans="1:16">
      <c r="A31" s="8453"/>
      <c r="B31" s="8429"/>
      <c r="C31" s="2666" t="s">
        <v>2358</v>
      </c>
      <c r="D31" s="1955"/>
      <c r="E31" s="1945"/>
      <c r="F31" s="1950" t="s">
        <v>2359</v>
      </c>
      <c r="G31" s="1951"/>
      <c r="H31" s="1945"/>
      <c r="I31" s="1945"/>
      <c r="J31" s="1945"/>
      <c r="K31" s="1945"/>
      <c r="L31" s="1945"/>
      <c r="M31" s="2026"/>
    </row>
    <row r="32" spans="1:16">
      <c r="A32" s="8453"/>
      <c r="B32" s="8429"/>
      <c r="C32" s="2669"/>
      <c r="D32" s="1953"/>
      <c r="E32" s="1953"/>
      <c r="F32" s="1953"/>
      <c r="G32" s="1953"/>
      <c r="H32" s="1953"/>
      <c r="I32" s="1953"/>
      <c r="J32" s="1953"/>
      <c r="K32" s="1953"/>
      <c r="L32" s="1944"/>
      <c r="M32" s="2027"/>
    </row>
    <row r="33" spans="1:17">
      <c r="A33" s="8453"/>
      <c r="B33" s="2652" t="s">
        <v>2360</v>
      </c>
      <c r="C33" s="2671"/>
      <c r="D33" s="1954"/>
      <c r="E33" s="1954"/>
      <c r="F33" s="1954"/>
      <c r="G33" s="1954"/>
      <c r="H33" s="1954"/>
      <c r="I33" s="1954"/>
      <c r="J33" s="1954"/>
      <c r="K33" s="1954"/>
      <c r="L33" s="1954"/>
      <c r="M33" s="2672"/>
    </row>
    <row r="34" spans="1:17" ht="32.1" customHeight="1">
      <c r="A34" s="8453"/>
      <c r="B34" s="2652"/>
      <c r="C34" s="2673" t="s">
        <v>2361</v>
      </c>
      <c r="D34" s="2037">
        <v>0.2</v>
      </c>
      <c r="E34" s="1950"/>
      <c r="F34" s="1956" t="s">
        <v>2362</v>
      </c>
      <c r="G34" s="1957">
        <v>2022</v>
      </c>
      <c r="H34" s="1950"/>
      <c r="I34" s="1956" t="s">
        <v>2363</v>
      </c>
      <c r="J34" s="8428" t="s">
        <v>3209</v>
      </c>
      <c r="K34" s="8428"/>
      <c r="L34" s="8428"/>
      <c r="M34" s="2667"/>
    </row>
    <row r="35" spans="1:17">
      <c r="A35" s="8453"/>
      <c r="B35" s="2649"/>
      <c r="C35" s="2669"/>
      <c r="D35" s="1953"/>
      <c r="E35" s="1953"/>
      <c r="F35" s="1953"/>
      <c r="G35" s="1953"/>
      <c r="H35" s="1953"/>
      <c r="I35" s="1953"/>
      <c r="J35" s="1953"/>
      <c r="K35" s="1953"/>
      <c r="L35" s="1953"/>
      <c r="M35" s="2670"/>
    </row>
    <row r="36" spans="1:17" ht="15.75" customHeight="1">
      <c r="A36" s="8453"/>
      <c r="B36" s="8429" t="s">
        <v>2364</v>
      </c>
      <c r="C36" s="2674"/>
      <c r="D36" s="1958"/>
      <c r="E36" s="1958"/>
      <c r="F36" s="1958"/>
      <c r="G36" s="1958"/>
      <c r="H36" s="1958"/>
      <c r="I36" s="1958"/>
      <c r="J36" s="1958"/>
      <c r="K36" s="1958"/>
      <c r="L36" s="1943"/>
      <c r="M36" s="2660"/>
    </row>
    <row r="37" spans="1:17">
      <c r="A37" s="8453"/>
      <c r="B37" s="8429"/>
      <c r="C37" s="2666" t="s">
        <v>2365</v>
      </c>
      <c r="D37" s="1959" t="s">
        <v>3200</v>
      </c>
      <c r="E37" s="2675"/>
      <c r="F37" s="1950" t="s">
        <v>2366</v>
      </c>
      <c r="G37" s="1959" t="s">
        <v>2457</v>
      </c>
      <c r="H37" s="2675"/>
      <c r="I37" s="1956"/>
      <c r="J37" s="2675"/>
      <c r="K37" s="2675"/>
      <c r="L37" s="1945"/>
      <c r="M37" s="2026"/>
    </row>
    <row r="38" spans="1:17">
      <c r="A38" s="8453"/>
      <c r="B38" s="8429"/>
      <c r="C38" s="2669"/>
      <c r="D38" s="1960"/>
      <c r="E38" s="1961"/>
      <c r="F38" s="1953"/>
      <c r="G38" s="1961"/>
      <c r="H38" s="1961"/>
      <c r="I38" s="1962"/>
      <c r="J38" s="1961"/>
      <c r="K38" s="1961"/>
      <c r="L38" s="1944"/>
      <c r="M38" s="2027"/>
    </row>
    <row r="39" spans="1:17" ht="15.75" customHeight="1">
      <c r="A39" s="8453"/>
      <c r="B39" s="8460" t="s">
        <v>2367</v>
      </c>
      <c r="C39" s="2676"/>
      <c r="D39" s="1947"/>
      <c r="E39" s="1947"/>
      <c r="F39" s="1947"/>
      <c r="G39" s="1947"/>
      <c r="H39" s="1947"/>
      <c r="I39" s="1947"/>
      <c r="J39" s="1947"/>
      <c r="K39" s="1947"/>
      <c r="L39" s="1947"/>
      <c r="M39" s="2663"/>
    </row>
    <row r="40" spans="1:17">
      <c r="A40" s="8453"/>
      <c r="B40" s="8460"/>
      <c r="C40" s="2677"/>
      <c r="D40" s="3167" t="s">
        <v>2368</v>
      </c>
      <c r="E40" s="3167">
        <v>2023</v>
      </c>
      <c r="F40" s="3167" t="s">
        <v>2369</v>
      </c>
      <c r="G40" s="3167">
        <v>2024</v>
      </c>
      <c r="H40" s="3167" t="s">
        <v>2370</v>
      </c>
      <c r="I40" s="3167">
        <v>2025</v>
      </c>
      <c r="J40" s="3167" t="s">
        <v>2371</v>
      </c>
      <c r="K40" s="3167">
        <v>2026</v>
      </c>
      <c r="L40" s="3167" t="s">
        <v>2372</v>
      </c>
      <c r="M40" s="3168">
        <v>2027</v>
      </c>
    </row>
    <row r="41" spans="1:17">
      <c r="A41" s="8453"/>
      <c r="B41" s="8460"/>
      <c r="C41" s="2677"/>
      <c r="D41" s="2038">
        <v>0.4</v>
      </c>
      <c r="E41" s="2039"/>
      <c r="F41" s="2038">
        <v>0.6</v>
      </c>
      <c r="G41" s="2039"/>
      <c r="H41" s="2038">
        <v>1</v>
      </c>
      <c r="I41" s="2039"/>
      <c r="J41" s="2038">
        <v>1</v>
      </c>
      <c r="K41" s="2039"/>
      <c r="L41" s="2038">
        <v>1</v>
      </c>
      <c r="M41" s="2656"/>
      <c r="Q41" s="1916" t="s">
        <v>3210</v>
      </c>
    </row>
    <row r="42" spans="1:17">
      <c r="A42" s="8453"/>
      <c r="B42" s="8460"/>
      <c r="C42" s="2677"/>
      <c r="D42" s="3167" t="s">
        <v>2373</v>
      </c>
      <c r="E42" s="3167">
        <v>2028</v>
      </c>
      <c r="F42" s="3167" t="s">
        <v>2374</v>
      </c>
      <c r="G42" s="3167">
        <v>2029</v>
      </c>
      <c r="H42" s="3167" t="s">
        <v>2375</v>
      </c>
      <c r="I42" s="3167">
        <v>2030</v>
      </c>
      <c r="J42" s="3167" t="s">
        <v>2376</v>
      </c>
      <c r="K42" s="3167">
        <v>2031</v>
      </c>
      <c r="L42" s="3167" t="s">
        <v>2377</v>
      </c>
      <c r="M42" s="3168">
        <v>2032</v>
      </c>
    </row>
    <row r="43" spans="1:17">
      <c r="A43" s="8453"/>
      <c r="B43" s="8460"/>
      <c r="C43" s="2677"/>
      <c r="D43" s="2038">
        <v>1</v>
      </c>
      <c r="E43" s="2039"/>
      <c r="F43" s="2038">
        <v>1</v>
      </c>
      <c r="G43" s="2039"/>
      <c r="H43" s="2038">
        <v>1</v>
      </c>
      <c r="I43" s="2039"/>
      <c r="J43" s="2038">
        <v>1</v>
      </c>
      <c r="K43" s="2039"/>
      <c r="L43" s="2038">
        <v>1</v>
      </c>
      <c r="M43" s="2656"/>
    </row>
    <row r="44" spans="1:17">
      <c r="A44" s="8453"/>
      <c r="B44" s="8460"/>
      <c r="C44" s="2677"/>
      <c r="D44" s="3167" t="s">
        <v>2378</v>
      </c>
      <c r="E44" s="3167">
        <v>2033</v>
      </c>
      <c r="F44" s="3167" t="s">
        <v>2379</v>
      </c>
      <c r="G44" s="3167">
        <v>2034</v>
      </c>
      <c r="H44" s="3167" t="s">
        <v>2380</v>
      </c>
      <c r="I44" s="3167">
        <v>2035</v>
      </c>
      <c r="J44" s="3167" t="s">
        <v>2381</v>
      </c>
      <c r="K44" s="3167">
        <v>2036</v>
      </c>
      <c r="L44" s="3167" t="s">
        <v>2382</v>
      </c>
      <c r="M44" s="3168">
        <v>2037</v>
      </c>
    </row>
    <row r="45" spans="1:17">
      <c r="A45" s="8453"/>
      <c r="B45" s="8460"/>
      <c r="C45" s="2677"/>
      <c r="D45" s="2038">
        <v>1</v>
      </c>
      <c r="E45" s="2039"/>
      <c r="F45" s="2038">
        <v>1</v>
      </c>
      <c r="G45" s="2039"/>
      <c r="H45" s="2038">
        <v>1</v>
      </c>
      <c r="I45" s="2039"/>
      <c r="J45" s="2038">
        <v>1</v>
      </c>
      <c r="K45" s="2039"/>
      <c r="L45" s="2038">
        <v>1</v>
      </c>
      <c r="M45" s="2656"/>
    </row>
    <row r="46" spans="1:17">
      <c r="A46" s="8453"/>
      <c r="B46" s="8460"/>
      <c r="C46" s="2677"/>
      <c r="D46" s="3167" t="s">
        <v>2383</v>
      </c>
      <c r="E46" s="3167">
        <v>2038</v>
      </c>
      <c r="F46" s="3167" t="s">
        <v>2384</v>
      </c>
      <c r="G46" s="2389" t="s">
        <v>359</v>
      </c>
      <c r="H46" s="2040"/>
      <c r="I46" s="1947"/>
      <c r="J46" s="2040"/>
      <c r="K46" s="1947"/>
      <c r="L46" s="2040"/>
      <c r="M46" s="2663"/>
    </row>
    <row r="47" spans="1:17">
      <c r="A47" s="8453"/>
      <c r="B47" s="8460"/>
      <c r="C47" s="2677"/>
      <c r="D47" s="2038">
        <v>1</v>
      </c>
      <c r="E47" s="2039"/>
      <c r="F47" s="8467">
        <v>1</v>
      </c>
      <c r="G47" s="8467"/>
      <c r="H47" s="8467"/>
      <c r="I47" s="8467"/>
      <c r="J47" s="2678"/>
      <c r="K47" s="2646"/>
      <c r="L47" s="2678"/>
      <c r="M47" s="2665"/>
    </row>
    <row r="48" spans="1:17">
      <c r="A48" s="8453"/>
      <c r="B48" s="8460"/>
      <c r="C48" s="2679"/>
      <c r="D48" s="1963"/>
      <c r="E48" s="1939"/>
      <c r="F48" s="1963"/>
      <c r="G48" s="1939"/>
      <c r="H48" s="1964"/>
      <c r="I48" s="1948"/>
      <c r="J48" s="1964"/>
      <c r="K48" s="1948"/>
      <c r="L48" s="1964"/>
      <c r="M48" s="2680"/>
    </row>
    <row r="49" spans="1:13" ht="18" customHeight="1">
      <c r="A49" s="8453"/>
      <c r="B49" s="8429" t="s">
        <v>2385</v>
      </c>
      <c r="C49" s="2671"/>
      <c r="D49" s="1954"/>
      <c r="E49" s="1954"/>
      <c r="F49" s="1954"/>
      <c r="G49" s="1954"/>
      <c r="H49" s="1954"/>
      <c r="I49" s="1954"/>
      <c r="J49" s="1954"/>
      <c r="K49" s="1954"/>
      <c r="L49" s="1945"/>
      <c r="M49" s="2026"/>
    </row>
    <row r="50" spans="1:13" ht="15.75" customHeight="1">
      <c r="A50" s="8453"/>
      <c r="B50" s="8429"/>
      <c r="C50" s="2681"/>
      <c r="D50" s="2646" t="s">
        <v>93</v>
      </c>
      <c r="E50" s="1948" t="s">
        <v>95</v>
      </c>
      <c r="F50" s="8430" t="s">
        <v>2386</v>
      </c>
      <c r="G50" s="8431"/>
      <c r="H50" s="8431"/>
      <c r="I50" s="8431"/>
      <c r="J50" s="8431"/>
      <c r="K50" s="1950" t="s">
        <v>2387</v>
      </c>
      <c r="L50" s="8432"/>
      <c r="M50" s="8433"/>
    </row>
    <row r="51" spans="1:13">
      <c r="A51" s="8453"/>
      <c r="B51" s="8429"/>
      <c r="C51" s="2681"/>
      <c r="D51" s="1955"/>
      <c r="E51" s="1951" t="s">
        <v>2351</v>
      </c>
      <c r="F51" s="8430"/>
      <c r="G51" s="8431"/>
      <c r="H51" s="8431"/>
      <c r="I51" s="8431"/>
      <c r="J51" s="8431"/>
      <c r="K51" s="1945"/>
      <c r="L51" s="8432"/>
      <c r="M51" s="8433"/>
    </row>
    <row r="52" spans="1:13">
      <c r="A52" s="8453"/>
      <c r="B52" s="8429"/>
      <c r="C52" s="2661"/>
      <c r="D52" s="1944"/>
      <c r="E52" s="1944"/>
      <c r="F52" s="1944"/>
      <c r="G52" s="1944"/>
      <c r="H52" s="1944"/>
      <c r="I52" s="1944"/>
      <c r="J52" s="1944"/>
      <c r="K52" s="1944"/>
      <c r="L52" s="1945"/>
      <c r="M52" s="2026"/>
    </row>
    <row r="53" spans="1:13" ht="119.1" customHeight="1">
      <c r="A53" s="8453"/>
      <c r="B53" s="2648" t="s">
        <v>2388</v>
      </c>
      <c r="C53" s="8434" t="s">
        <v>3211</v>
      </c>
      <c r="D53" s="8435"/>
      <c r="E53" s="8435"/>
      <c r="F53" s="8435"/>
      <c r="G53" s="8435"/>
      <c r="H53" s="8435"/>
      <c r="I53" s="8435"/>
      <c r="J53" s="8435"/>
      <c r="K53" s="8435"/>
      <c r="L53" s="8435"/>
      <c r="M53" s="8436"/>
    </row>
    <row r="54" spans="1:13" ht="19.350000000000001" customHeight="1">
      <c r="A54" s="8453"/>
      <c r="B54" s="2651" t="s">
        <v>2390</v>
      </c>
      <c r="C54" s="8440" t="s">
        <v>289</v>
      </c>
      <c r="D54" s="8441"/>
      <c r="E54" s="8441"/>
      <c r="F54" s="8441"/>
      <c r="G54" s="8441"/>
      <c r="H54" s="8441"/>
      <c r="I54" s="8441"/>
      <c r="J54" s="8441"/>
      <c r="K54" s="8441"/>
      <c r="L54" s="8441"/>
      <c r="M54" s="8442"/>
    </row>
    <row r="55" spans="1:13" ht="19.350000000000001" customHeight="1">
      <c r="A55" s="8453"/>
      <c r="B55" s="2651" t="s">
        <v>2392</v>
      </c>
      <c r="C55" s="8454">
        <v>0</v>
      </c>
      <c r="D55" s="8455"/>
      <c r="E55" s="8455"/>
      <c r="F55" s="8455"/>
      <c r="G55" s="8455"/>
      <c r="H55" s="8455"/>
      <c r="I55" s="8455"/>
      <c r="J55" s="8455"/>
      <c r="K55" s="8455"/>
      <c r="L55" s="8455"/>
      <c r="M55" s="8456"/>
    </row>
    <row r="56" spans="1:13" ht="19.350000000000001" customHeight="1">
      <c r="A56" s="8453"/>
      <c r="B56" s="2651" t="s">
        <v>2393</v>
      </c>
      <c r="C56" s="8464">
        <v>2020</v>
      </c>
      <c r="D56" s="8465"/>
      <c r="E56" s="8465"/>
      <c r="F56" s="8465"/>
      <c r="G56" s="8465"/>
      <c r="H56" s="8465"/>
      <c r="I56" s="8465"/>
      <c r="J56" s="8465"/>
      <c r="K56" s="8465"/>
      <c r="L56" s="8465"/>
      <c r="M56" s="8466"/>
    </row>
    <row r="57" spans="1:13" ht="19.350000000000001" customHeight="1" thickBot="1">
      <c r="A57" s="8446" t="s">
        <v>2394</v>
      </c>
      <c r="B57" s="2651" t="s">
        <v>2395</v>
      </c>
      <c r="C57" s="8447" t="s">
        <v>3202</v>
      </c>
      <c r="D57" s="8448"/>
      <c r="E57" s="8448"/>
      <c r="F57" s="8448"/>
      <c r="G57" s="8448"/>
      <c r="H57" s="8448"/>
      <c r="I57" s="8448"/>
      <c r="J57" s="8448"/>
      <c r="K57" s="8448"/>
      <c r="L57" s="8448"/>
      <c r="M57" s="8449"/>
    </row>
    <row r="58" spans="1:13" ht="19.350000000000001" customHeight="1" thickBot="1">
      <c r="A58" s="8446"/>
      <c r="B58" s="2651" t="s">
        <v>2396</v>
      </c>
      <c r="C58" s="8425" t="s">
        <v>2535</v>
      </c>
      <c r="D58" s="8426"/>
      <c r="E58" s="8426"/>
      <c r="F58" s="8426"/>
      <c r="G58" s="8426"/>
      <c r="H58" s="8426"/>
      <c r="I58" s="8426"/>
      <c r="J58" s="8426"/>
      <c r="K58" s="8426"/>
      <c r="L58" s="8426"/>
      <c r="M58" s="8427"/>
    </row>
    <row r="59" spans="1:13" ht="19.350000000000001" customHeight="1" thickBot="1">
      <c r="A59" s="8446"/>
      <c r="B59" s="2651" t="s">
        <v>2398</v>
      </c>
      <c r="C59" s="8425" t="s">
        <v>289</v>
      </c>
      <c r="D59" s="8426"/>
      <c r="E59" s="8426"/>
      <c r="F59" s="8426"/>
      <c r="G59" s="8426"/>
      <c r="H59" s="8426"/>
      <c r="I59" s="8426"/>
      <c r="J59" s="8426"/>
      <c r="K59" s="8426"/>
      <c r="L59" s="8426"/>
      <c r="M59" s="8427"/>
    </row>
    <row r="60" spans="1:13" ht="19.350000000000001" customHeight="1" thickBot="1">
      <c r="A60" s="8446"/>
      <c r="B60" s="2651" t="s">
        <v>2399</v>
      </c>
      <c r="C60" s="8425" t="s">
        <v>3203</v>
      </c>
      <c r="D60" s="8426"/>
      <c r="E60" s="8426"/>
      <c r="F60" s="8426"/>
      <c r="G60" s="8426"/>
      <c r="H60" s="8426"/>
      <c r="I60" s="8426"/>
      <c r="J60" s="8426"/>
      <c r="K60" s="8426"/>
      <c r="L60" s="8426"/>
      <c r="M60" s="8427"/>
    </row>
    <row r="61" spans="1:13" ht="19.350000000000001" customHeight="1" thickBot="1">
      <c r="A61" s="8446"/>
      <c r="B61" s="2651" t="s">
        <v>2400</v>
      </c>
      <c r="C61" s="8450" t="s">
        <v>819</v>
      </c>
      <c r="D61" s="8451"/>
      <c r="E61" s="8451"/>
      <c r="F61" s="8451"/>
      <c r="G61" s="8451"/>
      <c r="H61" s="8451"/>
      <c r="I61" s="8451"/>
      <c r="J61" s="8451"/>
      <c r="K61" s="8451"/>
      <c r="L61" s="8451"/>
      <c r="M61" s="8452"/>
    </row>
    <row r="62" spans="1:13" ht="19.350000000000001" customHeight="1" thickBot="1">
      <c r="A62" s="8446"/>
      <c r="B62" s="2651" t="s">
        <v>2401</v>
      </c>
      <c r="C62" s="8425" t="s">
        <v>2537</v>
      </c>
      <c r="D62" s="8426"/>
      <c r="E62" s="8426"/>
      <c r="F62" s="8426"/>
      <c r="G62" s="8426"/>
      <c r="H62" s="8426"/>
      <c r="I62" s="8426"/>
      <c r="J62" s="8426"/>
      <c r="K62" s="8426"/>
      <c r="L62" s="8426"/>
      <c r="M62" s="8427"/>
    </row>
    <row r="63" spans="1:13" ht="19.350000000000001" customHeight="1">
      <c r="A63" s="8424" t="s">
        <v>2402</v>
      </c>
      <c r="B63" s="2654" t="s">
        <v>2403</v>
      </c>
      <c r="C63" s="8425" t="s">
        <v>2538</v>
      </c>
      <c r="D63" s="8426"/>
      <c r="E63" s="8426"/>
      <c r="F63" s="8426"/>
      <c r="G63" s="8426"/>
      <c r="H63" s="8426"/>
      <c r="I63" s="8426"/>
      <c r="J63" s="8426"/>
      <c r="K63" s="8426"/>
      <c r="L63" s="8426"/>
      <c r="M63" s="8427"/>
    </row>
    <row r="64" spans="1:13" ht="19.350000000000001" customHeight="1">
      <c r="A64" s="8424"/>
      <c r="B64" s="2654" t="s">
        <v>2404</v>
      </c>
      <c r="C64" s="8425" t="s">
        <v>2405</v>
      </c>
      <c r="D64" s="8426"/>
      <c r="E64" s="8426"/>
      <c r="F64" s="8426"/>
      <c r="G64" s="8426"/>
      <c r="H64" s="8426"/>
      <c r="I64" s="8426"/>
      <c r="J64" s="8426"/>
      <c r="K64" s="8426"/>
      <c r="L64" s="8426"/>
      <c r="M64" s="8427"/>
    </row>
    <row r="65" spans="1:13" ht="19.350000000000001" customHeight="1" thickBot="1">
      <c r="A65" s="8424"/>
      <c r="B65" s="2654" t="s">
        <v>244</v>
      </c>
      <c r="C65" s="8425" t="s">
        <v>289</v>
      </c>
      <c r="D65" s="8426"/>
      <c r="E65" s="8426"/>
      <c r="F65" s="8426"/>
      <c r="G65" s="8426"/>
      <c r="H65" s="8426"/>
      <c r="I65" s="8426"/>
      <c r="J65" s="8426"/>
      <c r="K65" s="8426"/>
      <c r="L65" s="8426"/>
      <c r="M65" s="8427"/>
    </row>
    <row r="66" spans="1:13" ht="72.75" customHeight="1">
      <c r="A66" s="2645" t="s">
        <v>2406</v>
      </c>
      <c r="B66" s="2383"/>
      <c r="C66" s="8461" t="s">
        <v>3212</v>
      </c>
      <c r="D66" s="8462"/>
      <c r="E66" s="8462"/>
      <c r="F66" s="8462"/>
      <c r="G66" s="8462"/>
      <c r="H66" s="8462"/>
      <c r="I66" s="8462"/>
      <c r="J66" s="8462"/>
      <c r="K66" s="8462"/>
      <c r="L66" s="8462"/>
      <c r="M66" s="8463"/>
    </row>
  </sheetData>
  <mergeCells count="59">
    <mergeCell ref="F19:M19"/>
    <mergeCell ref="A2:A19"/>
    <mergeCell ref="C2:M2"/>
    <mergeCell ref="C3:M3"/>
    <mergeCell ref="D4:E4"/>
    <mergeCell ref="F4:G4"/>
    <mergeCell ref="C5:M5"/>
    <mergeCell ref="D6:M6"/>
    <mergeCell ref="I7:M7"/>
    <mergeCell ref="B8:B15"/>
    <mergeCell ref="F9:G9"/>
    <mergeCell ref="I9:J9"/>
    <mergeCell ref="C11:D11"/>
    <mergeCell ref="F12:G12"/>
    <mergeCell ref="I12:J12"/>
    <mergeCell ref="C14:D14"/>
    <mergeCell ref="C15:D15"/>
    <mergeCell ref="F15:G15"/>
    <mergeCell ref="I15:J15"/>
    <mergeCell ref="F14:G14"/>
    <mergeCell ref="I14:J14"/>
    <mergeCell ref="C66:M66"/>
    <mergeCell ref="C54:M54"/>
    <mergeCell ref="C55:M55"/>
    <mergeCell ref="C56:M56"/>
    <mergeCell ref="F47:G47"/>
    <mergeCell ref="H47:I47"/>
    <mergeCell ref="C16:M16"/>
    <mergeCell ref="A57:A62"/>
    <mergeCell ref="C57:M57"/>
    <mergeCell ref="C58:M58"/>
    <mergeCell ref="C59:M59"/>
    <mergeCell ref="C60:M60"/>
    <mergeCell ref="C61:M61"/>
    <mergeCell ref="C62:M62"/>
    <mergeCell ref="A20:A56"/>
    <mergeCell ref="C20:M20"/>
    <mergeCell ref="C21:M21"/>
    <mergeCell ref="B22:B28"/>
    <mergeCell ref="B29:B32"/>
    <mergeCell ref="B36:B38"/>
    <mergeCell ref="B39:B48"/>
    <mergeCell ref="C19:D19"/>
    <mergeCell ref="B1:M1"/>
    <mergeCell ref="A63:A65"/>
    <mergeCell ref="C63:M63"/>
    <mergeCell ref="C64:M64"/>
    <mergeCell ref="C65:M65"/>
    <mergeCell ref="J34:L34"/>
    <mergeCell ref="B49:B52"/>
    <mergeCell ref="F50:F51"/>
    <mergeCell ref="G50:J51"/>
    <mergeCell ref="L50:M51"/>
    <mergeCell ref="C53:M53"/>
    <mergeCell ref="F11:G11"/>
    <mergeCell ref="I11:J11"/>
    <mergeCell ref="C12:D12"/>
    <mergeCell ref="C17:M17"/>
    <mergeCell ref="C18:M18"/>
  </mergeCells>
  <dataValidations count="7">
    <dataValidation type="list" allowBlank="1" showInputMessage="1" showErrorMessage="1" sqref="I7:M7">
      <formula1>INDIRECT($C$7)</formula1>
      <formula2>0</formula2>
    </dataValidation>
    <dataValidation allowBlank="1" showInputMessage="1" showErrorMessage="1" prompt="Identifique el ODS a que le apunta el indicador de producto. Seleccione de la lista desplegable._x000a_" sqref="B19">
      <formula1>0</formula1>
      <formula2>0</formula2>
    </dataValidation>
    <dataValidation allowBlank="1" showInputMessage="1" showErrorMessage="1" prompt="Identifique la meta ODS a que le apunta el indicador de producto. Seleccione de la lista desplegable." sqref="E19">
      <formula1>0</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20">
      <formula1>0</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s>
  <hyperlinks>
    <hyperlink ref="C61" r:id="rId1"/>
  </hyperlinks>
  <pageMargins left="0.7" right="0.7" top="0.75" bottom="0.75" header="0.51180555555555496" footer="0.51180555555555496"/>
  <pageSetup orientation="portrait"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M70"/>
  <sheetViews>
    <sheetView topLeftCell="B29" zoomScaleNormal="65" workbookViewId="0">
      <selection activeCell="C51" sqref="C51:M51"/>
    </sheetView>
  </sheetViews>
  <sheetFormatPr baseColWidth="10" defaultColWidth="11.42578125" defaultRowHeight="15.75"/>
  <cols>
    <col min="1" max="1" width="29" style="1916" customWidth="1"/>
    <col min="2" max="2" width="29.7109375" style="1965" customWidth="1"/>
    <col min="3" max="13" width="11.42578125" style="1916" customWidth="1"/>
    <col min="14" max="16384" width="11.42578125" style="1916"/>
  </cols>
  <sheetData>
    <row r="1" spans="1:13" ht="20.25" customHeight="1" thickBot="1">
      <c r="A1" s="2132"/>
      <c r="B1" s="8421" t="s">
        <v>3213</v>
      </c>
      <c r="C1" s="8422"/>
      <c r="D1" s="8422"/>
      <c r="E1" s="8422"/>
      <c r="F1" s="8422"/>
      <c r="G1" s="8422"/>
      <c r="H1" s="8422"/>
      <c r="I1" s="8422"/>
      <c r="J1" s="8422"/>
      <c r="K1" s="8422"/>
      <c r="L1" s="8422"/>
      <c r="M1" s="8423"/>
    </row>
    <row r="2" spans="1:13" ht="54" customHeight="1">
      <c r="A2" s="8468" t="s">
        <v>2329</v>
      </c>
      <c r="B2" s="2647" t="s">
        <v>2330</v>
      </c>
      <c r="C2" s="8469" t="s">
        <v>1694</v>
      </c>
      <c r="D2" s="8470"/>
      <c r="E2" s="8470"/>
      <c r="F2" s="8470"/>
      <c r="G2" s="8470"/>
      <c r="H2" s="8470"/>
      <c r="I2" s="8470"/>
      <c r="J2" s="8470"/>
      <c r="K2" s="8470"/>
      <c r="L2" s="8470"/>
      <c r="M2" s="8471"/>
    </row>
    <row r="3" spans="1:13" ht="96.75" customHeight="1">
      <c r="A3" s="8468"/>
      <c r="B3" s="2648" t="s">
        <v>2643</v>
      </c>
      <c r="C3" s="8425" t="s">
        <v>3214</v>
      </c>
      <c r="D3" s="8426"/>
      <c r="E3" s="8426"/>
      <c r="F3" s="8426"/>
      <c r="G3" s="8426"/>
      <c r="H3" s="8426"/>
      <c r="I3" s="8426"/>
      <c r="J3" s="8426"/>
      <c r="K3" s="8426"/>
      <c r="L3" s="8426"/>
      <c r="M3" s="8427"/>
    </row>
    <row r="4" spans="1:13" ht="27.75" customHeight="1">
      <c r="A4" s="8468"/>
      <c r="B4" s="2649" t="s">
        <v>240</v>
      </c>
      <c r="C4" s="2657" t="s">
        <v>95</v>
      </c>
      <c r="D4" s="8431"/>
      <c r="E4" s="8431"/>
      <c r="F4" s="8490" t="s">
        <v>241</v>
      </c>
      <c r="G4" s="8490"/>
      <c r="H4" s="1938" t="s">
        <v>437</v>
      </c>
      <c r="I4" s="8494"/>
      <c r="J4" s="8495"/>
      <c r="K4" s="8495"/>
      <c r="L4" s="8495"/>
      <c r="M4" s="8496"/>
    </row>
    <row r="5" spans="1:13" ht="18.75" customHeight="1">
      <c r="A5" s="8468"/>
      <c r="B5" s="2649" t="s">
        <v>2333</v>
      </c>
      <c r="C5" s="8491"/>
      <c r="D5" s="8492"/>
      <c r="E5" s="8492"/>
      <c r="F5" s="8492"/>
      <c r="G5" s="8492"/>
      <c r="H5" s="8492"/>
      <c r="I5" s="8492"/>
      <c r="J5" s="8492"/>
      <c r="K5" s="8492"/>
      <c r="L5" s="8492"/>
      <c r="M5" s="8493"/>
    </row>
    <row r="6" spans="1:13" ht="20.45" customHeight="1">
      <c r="A6" s="8468"/>
      <c r="B6" s="2649" t="s">
        <v>2334</v>
      </c>
      <c r="C6" s="8497"/>
      <c r="D6" s="8495"/>
      <c r="E6" s="8495"/>
      <c r="F6" s="8495"/>
      <c r="G6" s="8495"/>
      <c r="H6" s="8495"/>
      <c r="I6" s="8495"/>
      <c r="J6" s="8495"/>
      <c r="K6" s="8495"/>
      <c r="L6" s="8495"/>
      <c r="M6" s="8496"/>
    </row>
    <row r="7" spans="1:13" ht="20.45" customHeight="1">
      <c r="A7" s="8468"/>
      <c r="B7" s="2648" t="s">
        <v>2335</v>
      </c>
      <c r="C7" s="2658" t="s">
        <v>288</v>
      </c>
      <c r="D7" s="1940"/>
      <c r="E7" s="1941"/>
      <c r="F7" s="1941"/>
      <c r="G7" s="1942"/>
      <c r="H7" s="2682" t="s">
        <v>244</v>
      </c>
      <c r="I7" s="8484" t="s">
        <v>3191</v>
      </c>
      <c r="J7" s="8484"/>
      <c r="K7" s="8484"/>
      <c r="L7" s="8484"/>
      <c r="M7" s="8485"/>
    </row>
    <row r="8" spans="1:13" ht="15.75" customHeight="1">
      <c r="A8" s="8468"/>
      <c r="B8" s="8460" t="s">
        <v>2336</v>
      </c>
      <c r="C8" s="2659"/>
      <c r="D8" s="1943"/>
      <c r="E8" s="1943"/>
      <c r="F8" s="1943"/>
      <c r="G8" s="1943"/>
      <c r="H8" s="1943"/>
      <c r="I8" s="1943"/>
      <c r="J8" s="1943"/>
      <c r="K8" s="1943"/>
      <c r="L8" s="1943"/>
      <c r="M8" s="2660"/>
    </row>
    <row r="9" spans="1:13" ht="15.95" customHeight="1">
      <c r="A9" s="8468"/>
      <c r="B9" s="8486"/>
      <c r="C9" s="7260" t="s">
        <v>2687</v>
      </c>
      <c r="D9" s="7260"/>
      <c r="E9" s="1945"/>
      <c r="H9" s="1945"/>
      <c r="K9" s="1945"/>
      <c r="L9" s="1945"/>
      <c r="M9" s="2026"/>
    </row>
    <row r="10" spans="1:13">
      <c r="A10" s="8468"/>
      <c r="B10" s="8486"/>
      <c r="C10" s="8438" t="s">
        <v>2337</v>
      </c>
      <c r="D10" s="8439"/>
      <c r="E10" s="1944"/>
      <c r="F10" s="8437" t="s">
        <v>2337</v>
      </c>
      <c r="G10" s="8437"/>
      <c r="H10" s="1944"/>
      <c r="I10" s="8437" t="s">
        <v>2337</v>
      </c>
      <c r="J10" s="8437"/>
      <c r="K10" s="1944"/>
      <c r="L10" s="1944"/>
      <c r="M10" s="2027"/>
    </row>
    <row r="11" spans="1:13" ht="15.75" customHeight="1">
      <c r="A11" s="8468"/>
      <c r="B11" s="8486"/>
      <c r="C11" s="2659"/>
      <c r="D11" s="1943"/>
      <c r="E11" s="1943"/>
      <c r="F11" s="1943"/>
      <c r="G11" s="1943"/>
      <c r="H11" s="1943"/>
      <c r="I11" s="1943"/>
      <c r="J11" s="1943"/>
      <c r="K11" s="1943"/>
      <c r="L11" s="1943"/>
      <c r="M11" s="2660"/>
    </row>
    <row r="12" spans="1:13">
      <c r="A12" s="8468"/>
      <c r="B12" s="8486"/>
      <c r="C12" s="8438"/>
      <c r="D12" s="8439"/>
      <c r="E12" s="1945"/>
      <c r="F12" s="8437"/>
      <c r="G12" s="8437"/>
      <c r="H12" s="1945"/>
      <c r="I12" s="8437"/>
      <c r="J12" s="8437"/>
      <c r="K12" s="1945"/>
      <c r="L12" s="1945"/>
      <c r="M12" s="2026"/>
    </row>
    <row r="13" spans="1:13">
      <c r="A13" s="8468"/>
      <c r="B13" s="8487"/>
      <c r="C13" s="8438" t="s">
        <v>2337</v>
      </c>
      <c r="D13" s="8439"/>
      <c r="E13" s="1944"/>
      <c r="F13" s="8437" t="s">
        <v>2337</v>
      </c>
      <c r="G13" s="8437"/>
      <c r="H13" s="1944"/>
      <c r="I13" s="8437" t="s">
        <v>2337</v>
      </c>
      <c r="J13" s="8437"/>
      <c r="K13" s="1944"/>
      <c r="L13" s="1944"/>
      <c r="M13" s="2027"/>
    </row>
    <row r="14" spans="1:13" ht="72" customHeight="1">
      <c r="A14" s="8468"/>
      <c r="B14" s="2648" t="s">
        <v>2338</v>
      </c>
      <c r="C14" s="8440" t="s">
        <v>3215</v>
      </c>
      <c r="D14" s="8441"/>
      <c r="E14" s="8441"/>
      <c r="F14" s="8441"/>
      <c r="G14" s="8441"/>
      <c r="H14" s="8441"/>
      <c r="I14" s="8441"/>
      <c r="J14" s="8441"/>
      <c r="K14" s="8441"/>
      <c r="L14" s="8441"/>
      <c r="M14" s="8442"/>
    </row>
    <row r="15" spans="1:13" ht="120" customHeight="1">
      <c r="A15" s="8468"/>
      <c r="B15" s="2648" t="s">
        <v>2689</v>
      </c>
      <c r="C15" s="8434" t="s">
        <v>3216</v>
      </c>
      <c r="D15" s="8435"/>
      <c r="E15" s="8435"/>
      <c r="F15" s="8435"/>
      <c r="G15" s="8435"/>
      <c r="H15" s="8435"/>
      <c r="I15" s="8435"/>
      <c r="J15" s="8435"/>
      <c r="K15" s="8435"/>
      <c r="L15" s="8435"/>
      <c r="M15" s="8436"/>
    </row>
    <row r="16" spans="1:13" ht="57.75" customHeight="1">
      <c r="A16" s="8468"/>
      <c r="B16" s="2648" t="s">
        <v>2649</v>
      </c>
      <c r="C16" s="8443" t="s">
        <v>3208</v>
      </c>
      <c r="D16" s="8488"/>
      <c r="E16" s="8488"/>
      <c r="F16" s="8488"/>
      <c r="G16" s="8488"/>
      <c r="H16" s="8488"/>
      <c r="I16" s="8488"/>
      <c r="J16" s="8488"/>
      <c r="K16" s="8488"/>
      <c r="L16" s="8488"/>
      <c r="M16" s="8489"/>
    </row>
    <row r="17" spans="1:13" ht="32.1" customHeight="1">
      <c r="A17" s="8468"/>
      <c r="B17" s="2650" t="s">
        <v>2651</v>
      </c>
      <c r="C17" s="8412" t="s">
        <v>3195</v>
      </c>
      <c r="D17" s="8413"/>
      <c r="E17" s="1946" t="s">
        <v>108</v>
      </c>
      <c r="F17" s="8380" t="s">
        <v>3196</v>
      </c>
      <c r="G17" s="8380"/>
      <c r="H17" s="8380"/>
      <c r="I17" s="8380"/>
      <c r="J17" s="8380"/>
      <c r="K17" s="8380"/>
      <c r="L17" s="8380"/>
      <c r="M17" s="8381"/>
    </row>
    <row r="18" spans="1:13" ht="20.100000000000001" customHeight="1">
      <c r="A18" s="8453" t="s">
        <v>2340</v>
      </c>
      <c r="B18" s="2651" t="s">
        <v>230</v>
      </c>
      <c r="C18" s="8454" t="s">
        <v>3217</v>
      </c>
      <c r="D18" s="8455"/>
      <c r="E18" s="8455"/>
      <c r="F18" s="8455"/>
      <c r="G18" s="8455"/>
      <c r="H18" s="8455"/>
      <c r="I18" s="8455"/>
      <c r="J18" s="8455"/>
      <c r="K18" s="8455"/>
      <c r="L18" s="8455"/>
      <c r="M18" s="8456"/>
    </row>
    <row r="19" spans="1:13" ht="45.75" customHeight="1">
      <c r="A19" s="8453"/>
      <c r="B19" s="2651" t="s">
        <v>2652</v>
      </c>
      <c r="C19" s="8454" t="s">
        <v>1695</v>
      </c>
      <c r="D19" s="8455"/>
      <c r="E19" s="8455"/>
      <c r="F19" s="8455"/>
      <c r="G19" s="8455"/>
      <c r="H19" s="8455"/>
      <c r="I19" s="8455"/>
      <c r="J19" s="8455"/>
      <c r="K19" s="8455"/>
      <c r="L19" s="8455"/>
      <c r="M19" s="8456"/>
    </row>
    <row r="20" spans="1:13" ht="8.25" customHeight="1">
      <c r="A20" s="8453"/>
      <c r="B20" s="8429" t="s">
        <v>2341</v>
      </c>
      <c r="C20" s="2662"/>
      <c r="D20" s="1947"/>
      <c r="E20" s="1947"/>
      <c r="F20" s="1947"/>
      <c r="G20" s="1947"/>
      <c r="H20" s="1947"/>
      <c r="I20" s="1947"/>
      <c r="J20" s="1947"/>
      <c r="K20" s="1947"/>
      <c r="L20" s="1947"/>
      <c r="M20" s="2663"/>
    </row>
    <row r="21" spans="1:13" ht="9" customHeight="1">
      <c r="A21" s="8453"/>
      <c r="B21" s="8429"/>
      <c r="C21" s="2664"/>
      <c r="D21" s="1948"/>
      <c r="E21" s="2646"/>
      <c r="F21" s="1948"/>
      <c r="G21" s="2646"/>
      <c r="H21" s="1948"/>
      <c r="I21" s="2646"/>
      <c r="J21" s="1948"/>
      <c r="K21" s="2646"/>
      <c r="L21" s="2646"/>
      <c r="M21" s="2665"/>
    </row>
    <row r="22" spans="1:13">
      <c r="A22" s="8453"/>
      <c r="B22" s="8429"/>
      <c r="C22" s="2666" t="s">
        <v>2342</v>
      </c>
      <c r="D22" s="1949"/>
      <c r="E22" s="1950" t="s">
        <v>2343</v>
      </c>
      <c r="F22" s="1949"/>
      <c r="G22" s="1950" t="s">
        <v>2344</v>
      </c>
      <c r="H22" s="1949"/>
      <c r="I22" s="1950" t="s">
        <v>2345</v>
      </c>
      <c r="J22" s="1951"/>
      <c r="K22" s="1950"/>
      <c r="L22" s="1950"/>
      <c r="M22" s="2667"/>
    </row>
    <row r="23" spans="1:13">
      <c r="A23" s="8453"/>
      <c r="B23" s="8429"/>
      <c r="C23" s="2666" t="s">
        <v>2346</v>
      </c>
      <c r="D23" s="1951"/>
      <c r="E23" s="1950" t="s">
        <v>2347</v>
      </c>
      <c r="F23" s="1951"/>
      <c r="G23" s="1950" t="s">
        <v>2348</v>
      </c>
      <c r="H23" s="1951"/>
      <c r="I23" s="1950"/>
      <c r="J23" s="1950"/>
      <c r="K23" s="1950"/>
      <c r="L23" s="1950"/>
      <c r="M23" s="2667"/>
    </row>
    <row r="24" spans="1:13">
      <c r="A24" s="8453"/>
      <c r="B24" s="8429"/>
      <c r="C24" s="2666" t="s">
        <v>2349</v>
      </c>
      <c r="D24" s="1951"/>
      <c r="E24" s="1950" t="s">
        <v>2350</v>
      </c>
      <c r="F24" s="1951"/>
      <c r="G24" s="1950"/>
      <c r="H24" s="1950"/>
      <c r="I24" s="1950"/>
      <c r="J24" s="1950"/>
      <c r="K24" s="1950"/>
      <c r="L24" s="1950"/>
      <c r="M24" s="2667"/>
    </row>
    <row r="25" spans="1:13">
      <c r="A25" s="8453"/>
      <c r="B25" s="8429"/>
      <c r="C25" s="2666" t="s">
        <v>105</v>
      </c>
      <c r="D25" s="1951" t="s">
        <v>2441</v>
      </c>
      <c r="E25" s="1950" t="s">
        <v>2352</v>
      </c>
      <c r="F25" s="1952" t="s">
        <v>3218</v>
      </c>
      <c r="G25" s="1952"/>
      <c r="H25" s="1952"/>
      <c r="I25" s="1952"/>
      <c r="J25" s="1952"/>
      <c r="K25" s="1952"/>
      <c r="L25" s="1952"/>
      <c r="M25" s="2668"/>
    </row>
    <row r="26" spans="1:13" ht="9.75" customHeight="1">
      <c r="A26" s="8453"/>
      <c r="B26" s="8429"/>
      <c r="C26" s="2669"/>
      <c r="D26" s="1953"/>
      <c r="E26" s="1953"/>
      <c r="F26" s="1953"/>
      <c r="G26" s="1953"/>
      <c r="H26" s="1953"/>
      <c r="I26" s="1953"/>
      <c r="J26" s="1953"/>
      <c r="K26" s="1953"/>
      <c r="L26" s="1953"/>
      <c r="M26" s="2670"/>
    </row>
    <row r="27" spans="1:13" ht="15.75" customHeight="1">
      <c r="A27" s="8453"/>
      <c r="B27" s="8429" t="s">
        <v>2354</v>
      </c>
      <c r="C27" s="2671"/>
      <c r="D27" s="1954"/>
      <c r="E27" s="1954"/>
      <c r="F27" s="1954"/>
      <c r="G27" s="1954"/>
      <c r="H27" s="1954"/>
      <c r="I27" s="1954"/>
      <c r="J27" s="1954"/>
      <c r="K27" s="1954"/>
      <c r="L27" s="1943"/>
      <c r="M27" s="2660"/>
    </row>
    <row r="28" spans="1:13">
      <c r="A28" s="8453"/>
      <c r="B28" s="8429"/>
      <c r="C28" s="2666" t="s">
        <v>2355</v>
      </c>
      <c r="D28" s="1951"/>
      <c r="E28" s="1950"/>
      <c r="F28" s="1950" t="s">
        <v>2356</v>
      </c>
      <c r="G28" s="1951" t="s">
        <v>2441</v>
      </c>
      <c r="H28" s="1950"/>
      <c r="I28" s="1950" t="s">
        <v>2357</v>
      </c>
      <c r="J28" s="1951"/>
      <c r="K28" s="1950"/>
      <c r="L28" s="1945"/>
      <c r="M28" s="2026"/>
    </row>
    <row r="29" spans="1:13">
      <c r="A29" s="8453"/>
      <c r="B29" s="8429"/>
      <c r="C29" s="2666" t="s">
        <v>2358</v>
      </c>
      <c r="D29" s="1955"/>
      <c r="E29" s="1945"/>
      <c r="F29" s="1950" t="s">
        <v>2359</v>
      </c>
      <c r="G29" s="1951"/>
      <c r="H29" s="1945"/>
      <c r="I29" s="1945"/>
      <c r="J29" s="1945"/>
      <c r="K29" s="1945"/>
      <c r="L29" s="1945"/>
      <c r="M29" s="2026"/>
    </row>
    <row r="30" spans="1:13">
      <c r="A30" s="8453"/>
      <c r="B30" s="8429"/>
      <c r="C30" s="2669"/>
      <c r="D30" s="1953"/>
      <c r="E30" s="1953"/>
      <c r="F30" s="1953"/>
      <c r="G30" s="1953"/>
      <c r="H30" s="1953"/>
      <c r="I30" s="1953"/>
      <c r="J30" s="1953"/>
      <c r="K30" s="1953"/>
      <c r="L30" s="1944"/>
      <c r="M30" s="2027"/>
    </row>
    <row r="31" spans="1:13" ht="17.100000000000001" customHeight="1">
      <c r="A31" s="8453"/>
      <c r="B31" s="8498" t="s">
        <v>2360</v>
      </c>
      <c r="C31" s="2671"/>
      <c r="D31" s="1954"/>
      <c r="E31" s="1954"/>
      <c r="F31" s="1954"/>
      <c r="G31" s="1954"/>
      <c r="H31" s="1954"/>
      <c r="I31" s="1954"/>
      <c r="J31" s="1954"/>
      <c r="K31" s="1954"/>
      <c r="L31" s="1954"/>
      <c r="M31" s="2672"/>
    </row>
    <row r="32" spans="1:13" ht="32.1" customHeight="1">
      <c r="A32" s="8453"/>
      <c r="B32" s="8499"/>
      <c r="C32" s="2673" t="s">
        <v>2361</v>
      </c>
      <c r="D32" s="1935">
        <v>6</v>
      </c>
      <c r="E32" s="1950"/>
      <c r="F32" s="1956" t="s">
        <v>2362</v>
      </c>
      <c r="G32" s="1957">
        <v>2022</v>
      </c>
      <c r="H32" s="1950"/>
      <c r="I32" s="1956" t="s">
        <v>2363</v>
      </c>
      <c r="J32" s="8428" t="s">
        <v>3209</v>
      </c>
      <c r="K32" s="8428"/>
      <c r="L32" s="8428"/>
      <c r="M32" s="2667"/>
    </row>
    <row r="33" spans="1:13">
      <c r="A33" s="8453"/>
      <c r="B33" s="8500"/>
      <c r="C33" s="2669"/>
      <c r="D33" s="1953"/>
      <c r="E33" s="1953"/>
      <c r="F33" s="1953"/>
      <c r="G33" s="1953"/>
      <c r="H33" s="1953"/>
      <c r="I33" s="1953"/>
      <c r="J33" s="1953"/>
      <c r="K33" s="1953"/>
      <c r="L33" s="1953"/>
      <c r="M33" s="2670"/>
    </row>
    <row r="34" spans="1:13" ht="15.75" customHeight="1">
      <c r="A34" s="8453"/>
      <c r="B34" s="8429" t="s">
        <v>2364</v>
      </c>
      <c r="C34" s="2674"/>
      <c r="D34" s="1958"/>
      <c r="E34" s="1958"/>
      <c r="F34" s="1958"/>
      <c r="G34" s="1958"/>
      <c r="H34" s="1958"/>
      <c r="I34" s="1958"/>
      <c r="J34" s="1958"/>
      <c r="K34" s="1958"/>
      <c r="L34" s="1943"/>
      <c r="M34" s="2660"/>
    </row>
    <row r="35" spans="1:13">
      <c r="A35" s="8453"/>
      <c r="B35" s="8429"/>
      <c r="C35" s="2666" t="s">
        <v>2365</v>
      </c>
      <c r="D35" s="1959" t="s">
        <v>3200</v>
      </c>
      <c r="E35" s="2675"/>
      <c r="F35" s="1950" t="s">
        <v>2366</v>
      </c>
      <c r="G35" s="1959" t="s">
        <v>2457</v>
      </c>
      <c r="H35" s="2675"/>
      <c r="I35" s="1956"/>
      <c r="J35" s="2675"/>
      <c r="K35" s="2675"/>
      <c r="L35" s="1945"/>
      <c r="M35" s="2026"/>
    </row>
    <row r="36" spans="1:13">
      <c r="A36" s="8453"/>
      <c r="B36" s="8429"/>
      <c r="C36" s="2669"/>
      <c r="D36" s="1960"/>
      <c r="E36" s="1961"/>
      <c r="F36" s="1953"/>
      <c r="G36" s="1961"/>
      <c r="H36" s="1961"/>
      <c r="I36" s="1962"/>
      <c r="J36" s="1961"/>
      <c r="K36" s="1961"/>
      <c r="L36" s="1944"/>
      <c r="M36" s="2027"/>
    </row>
    <row r="37" spans="1:13" ht="15.75" customHeight="1">
      <c r="A37" s="8453"/>
      <c r="B37" s="8460" t="s">
        <v>2367</v>
      </c>
      <c r="C37" s="3295"/>
      <c r="D37" s="3296"/>
      <c r="E37" s="3296"/>
      <c r="F37" s="3296"/>
      <c r="G37" s="3296"/>
      <c r="H37" s="3296"/>
      <c r="I37" s="3296"/>
      <c r="J37" s="3296"/>
      <c r="K37" s="3296"/>
      <c r="L37" s="3296"/>
      <c r="M37" s="3297"/>
    </row>
    <row r="38" spans="1:13">
      <c r="A38" s="8453"/>
      <c r="B38" s="8460"/>
      <c r="C38" s="3298"/>
      <c r="D38" s="3167" t="s">
        <v>2368</v>
      </c>
      <c r="E38" s="3167">
        <v>2023</v>
      </c>
      <c r="F38" s="3167" t="s">
        <v>2369</v>
      </c>
      <c r="G38" s="3167">
        <v>2024</v>
      </c>
      <c r="H38" s="3167" t="s">
        <v>2370</v>
      </c>
      <c r="I38" s="3167">
        <v>2025</v>
      </c>
      <c r="J38" s="3167" t="s">
        <v>2371</v>
      </c>
      <c r="K38" s="3167">
        <v>2026</v>
      </c>
      <c r="L38" s="3167" t="s">
        <v>2372</v>
      </c>
      <c r="M38" s="3168">
        <v>2027</v>
      </c>
    </row>
    <row r="39" spans="1:13">
      <c r="A39" s="8453"/>
      <c r="B39" s="8460"/>
      <c r="C39" s="3298"/>
      <c r="D39" s="3299">
        <v>7</v>
      </c>
      <c r="E39" s="3300"/>
      <c r="F39" s="3299">
        <v>7</v>
      </c>
      <c r="G39" s="3300"/>
      <c r="H39" s="3299">
        <v>9</v>
      </c>
      <c r="I39" s="3300"/>
      <c r="J39" s="3299">
        <v>11</v>
      </c>
      <c r="K39" s="3300"/>
      <c r="L39" s="3301">
        <v>14</v>
      </c>
      <c r="M39" s="3311"/>
    </row>
    <row r="40" spans="1:13">
      <c r="A40" s="8453"/>
      <c r="B40" s="8460"/>
      <c r="C40" s="3298"/>
      <c r="D40" s="3167" t="s">
        <v>2373</v>
      </c>
      <c r="E40" s="3167">
        <v>2028</v>
      </c>
      <c r="F40" s="3167" t="s">
        <v>2374</v>
      </c>
      <c r="G40" s="3167">
        <v>2029</v>
      </c>
      <c r="H40" s="3167" t="s">
        <v>2375</v>
      </c>
      <c r="I40" s="3167">
        <v>2030</v>
      </c>
      <c r="J40" s="3167" t="s">
        <v>2376</v>
      </c>
      <c r="K40" s="3167">
        <v>2031</v>
      </c>
      <c r="L40" s="3167" t="s">
        <v>2377</v>
      </c>
      <c r="M40" s="3168">
        <v>2032</v>
      </c>
    </row>
    <row r="41" spans="1:13">
      <c r="A41" s="8453"/>
      <c r="B41" s="8460"/>
      <c r="C41" s="3298"/>
      <c r="D41" s="3299">
        <v>16</v>
      </c>
      <c r="E41" s="3300"/>
      <c r="F41" s="3299">
        <v>18</v>
      </c>
      <c r="G41" s="3300"/>
      <c r="H41" s="3299">
        <v>18</v>
      </c>
      <c r="I41" s="3300"/>
      <c r="J41" s="3299">
        <v>18</v>
      </c>
      <c r="K41" s="3300"/>
      <c r="L41" s="3301">
        <v>18</v>
      </c>
      <c r="M41" s="3302"/>
    </row>
    <row r="42" spans="1:13">
      <c r="A42" s="8453"/>
      <c r="B42" s="8460"/>
      <c r="C42" s="3298"/>
      <c r="D42" s="3167" t="s">
        <v>2378</v>
      </c>
      <c r="E42" s="3167">
        <v>2033</v>
      </c>
      <c r="F42" s="3167" t="s">
        <v>2379</v>
      </c>
      <c r="G42" s="3167">
        <v>2034</v>
      </c>
      <c r="H42" s="3167" t="s">
        <v>2380</v>
      </c>
      <c r="I42" s="3167">
        <v>2035</v>
      </c>
      <c r="J42" s="3167" t="s">
        <v>2381</v>
      </c>
      <c r="K42" s="3167">
        <v>2036</v>
      </c>
      <c r="L42" s="3167" t="s">
        <v>2382</v>
      </c>
      <c r="M42" s="3168">
        <v>2037</v>
      </c>
    </row>
    <row r="43" spans="1:13">
      <c r="A43" s="8453"/>
      <c r="B43" s="8460"/>
      <c r="C43" s="3298"/>
      <c r="D43" s="3299">
        <v>19</v>
      </c>
      <c r="E43" s="3300"/>
      <c r="F43" s="3299">
        <v>20</v>
      </c>
      <c r="G43" s="3300"/>
      <c r="H43" s="3299">
        <v>20</v>
      </c>
      <c r="I43" s="3300"/>
      <c r="J43" s="3299">
        <v>20</v>
      </c>
      <c r="K43" s="3300"/>
      <c r="L43" s="3301">
        <v>21</v>
      </c>
      <c r="M43" s="3302"/>
    </row>
    <row r="44" spans="1:13">
      <c r="A44" s="8453"/>
      <c r="B44" s="8460"/>
      <c r="C44" s="3298"/>
      <c r="D44" s="3167" t="s">
        <v>2383</v>
      </c>
      <c r="E44" s="3167">
        <v>2038</v>
      </c>
      <c r="F44" s="3167" t="s">
        <v>2384</v>
      </c>
      <c r="G44" s="2389" t="s">
        <v>359</v>
      </c>
      <c r="H44" s="3303"/>
      <c r="I44" s="3296"/>
      <c r="J44" s="3304"/>
      <c r="K44" s="3304"/>
      <c r="L44" s="3305"/>
      <c r="M44" s="3306"/>
    </row>
    <row r="45" spans="1:13">
      <c r="A45" s="8453"/>
      <c r="B45" s="8460"/>
      <c r="C45" s="3298"/>
      <c r="D45" s="3299">
        <v>21</v>
      </c>
      <c r="E45" s="3300"/>
      <c r="F45" s="8481">
        <v>21</v>
      </c>
      <c r="G45" s="8481"/>
      <c r="H45" s="3307"/>
      <c r="I45" s="3307"/>
      <c r="J45" s="3308"/>
      <c r="K45" s="3308"/>
      <c r="L45" s="3309"/>
      <c r="M45" s="3310"/>
    </row>
    <row r="46" spans="1:13">
      <c r="A46" s="8453"/>
      <c r="B46" s="8460"/>
      <c r="C46" s="2679"/>
      <c r="D46" s="1963"/>
      <c r="E46" s="1939"/>
      <c r="F46" s="1963"/>
      <c r="G46" s="1939"/>
      <c r="H46" s="1964"/>
      <c r="I46" s="1948"/>
      <c r="J46" s="1964"/>
      <c r="K46" s="1948"/>
      <c r="L46" s="1964"/>
      <c r="M46" s="2680"/>
    </row>
    <row r="47" spans="1:13" ht="18" customHeight="1">
      <c r="A47" s="8453"/>
      <c r="B47" s="8429" t="s">
        <v>2385</v>
      </c>
      <c r="C47" s="2671"/>
      <c r="D47" s="1954"/>
      <c r="E47" s="1954"/>
      <c r="F47" s="1954"/>
      <c r="G47" s="1954"/>
      <c r="H47" s="1954"/>
      <c r="I47" s="1954"/>
      <c r="J47" s="1954"/>
      <c r="K47" s="1954"/>
      <c r="L47" s="1945"/>
      <c r="M47" s="2026"/>
    </row>
    <row r="48" spans="1:13" ht="15.75" customHeight="1">
      <c r="A48" s="8453"/>
      <c r="B48" s="8429"/>
      <c r="C48" s="2681"/>
      <c r="D48" s="2646" t="s">
        <v>93</v>
      </c>
      <c r="E48" s="1948" t="s">
        <v>95</v>
      </c>
      <c r="F48" s="8430" t="s">
        <v>2386</v>
      </c>
      <c r="G48" s="8431" t="s">
        <v>105</v>
      </c>
      <c r="H48" s="8431"/>
      <c r="I48" s="8431"/>
      <c r="J48" s="8431"/>
      <c r="K48" s="1950" t="s">
        <v>2387</v>
      </c>
      <c r="L48" s="8482"/>
      <c r="M48" s="8483"/>
    </row>
    <row r="49" spans="1:13">
      <c r="A49" s="8453"/>
      <c r="B49" s="8429"/>
      <c r="C49" s="2681"/>
      <c r="D49" s="1955"/>
      <c r="E49" s="1951" t="s">
        <v>2441</v>
      </c>
      <c r="F49" s="8430"/>
      <c r="G49" s="8431"/>
      <c r="H49" s="8431"/>
      <c r="I49" s="8431"/>
      <c r="J49" s="8431"/>
      <c r="K49" s="1945"/>
      <c r="L49" s="8482"/>
      <c r="M49" s="8483"/>
    </row>
    <row r="50" spans="1:13">
      <c r="A50" s="8453"/>
      <c r="B50" s="8429"/>
      <c r="C50" s="2661"/>
      <c r="D50" s="1944"/>
      <c r="E50" s="1944"/>
      <c r="F50" s="1944"/>
      <c r="G50" s="1944"/>
      <c r="H50" s="1944"/>
      <c r="I50" s="1944"/>
      <c r="J50" s="1944"/>
      <c r="K50" s="1944"/>
      <c r="L50" s="1945"/>
      <c r="M50" s="2026"/>
    </row>
    <row r="51" spans="1:13" ht="107.1" customHeight="1">
      <c r="A51" s="8453"/>
      <c r="B51" s="2648" t="s">
        <v>2388</v>
      </c>
      <c r="C51" s="8440" t="s">
        <v>3219</v>
      </c>
      <c r="D51" s="8441"/>
      <c r="E51" s="8441"/>
      <c r="F51" s="8441"/>
      <c r="G51" s="8441"/>
      <c r="H51" s="8441"/>
      <c r="I51" s="8441"/>
      <c r="J51" s="8441"/>
      <c r="K51" s="8441"/>
      <c r="L51" s="8441"/>
      <c r="M51" s="8442"/>
    </row>
    <row r="52" spans="1:13" ht="19.350000000000001" customHeight="1">
      <c r="A52" s="8453"/>
      <c r="B52" s="2651" t="s">
        <v>2390</v>
      </c>
      <c r="C52" s="8440" t="s">
        <v>289</v>
      </c>
      <c r="D52" s="8441"/>
      <c r="E52" s="8441"/>
      <c r="F52" s="8441"/>
      <c r="G52" s="8441"/>
      <c r="H52" s="8441"/>
      <c r="I52" s="8441"/>
      <c r="J52" s="8441"/>
      <c r="K52" s="8441"/>
      <c r="L52" s="8441"/>
      <c r="M52" s="8442"/>
    </row>
    <row r="53" spans="1:13" ht="19.350000000000001" customHeight="1">
      <c r="A53" s="8453"/>
      <c r="B53" s="2651" t="s">
        <v>2392</v>
      </c>
      <c r="C53" s="8454">
        <v>0</v>
      </c>
      <c r="D53" s="8455"/>
      <c r="E53" s="8455"/>
      <c r="F53" s="8455"/>
      <c r="G53" s="8455"/>
      <c r="H53" s="8455"/>
      <c r="I53" s="8455"/>
      <c r="J53" s="8455"/>
      <c r="K53" s="8455"/>
      <c r="L53" s="8455"/>
      <c r="M53" s="8456"/>
    </row>
    <row r="54" spans="1:13" ht="19.350000000000001" customHeight="1">
      <c r="A54" s="8453"/>
      <c r="B54" s="2651" t="s">
        <v>2393</v>
      </c>
      <c r="C54" s="8464">
        <v>2020</v>
      </c>
      <c r="D54" s="8465"/>
      <c r="E54" s="8465"/>
      <c r="F54" s="8465"/>
      <c r="G54" s="8465"/>
      <c r="H54" s="8465"/>
      <c r="I54" s="8465"/>
      <c r="J54" s="8465"/>
      <c r="K54" s="8465"/>
      <c r="L54" s="8465"/>
      <c r="M54" s="8466"/>
    </row>
    <row r="55" spans="1:13" ht="19.350000000000001" customHeight="1" thickBot="1">
      <c r="A55" s="8446" t="s">
        <v>2394</v>
      </c>
      <c r="B55" s="2651" t="s">
        <v>2395</v>
      </c>
      <c r="C55" s="8447" t="s">
        <v>3202</v>
      </c>
      <c r="D55" s="8448"/>
      <c r="E55" s="8448"/>
      <c r="F55" s="8448"/>
      <c r="G55" s="8448"/>
      <c r="H55" s="8448"/>
      <c r="I55" s="8448"/>
      <c r="J55" s="8448"/>
      <c r="K55" s="8448"/>
      <c r="L55" s="8448"/>
      <c r="M55" s="8449"/>
    </row>
    <row r="56" spans="1:13" ht="19.350000000000001" customHeight="1" thickBot="1">
      <c r="A56" s="8446"/>
      <c r="B56" s="2651" t="s">
        <v>2396</v>
      </c>
      <c r="C56" s="8425" t="s">
        <v>2535</v>
      </c>
      <c r="D56" s="8426"/>
      <c r="E56" s="8426"/>
      <c r="F56" s="8426"/>
      <c r="G56" s="8426"/>
      <c r="H56" s="8426"/>
      <c r="I56" s="8426"/>
      <c r="J56" s="8426"/>
      <c r="K56" s="8426"/>
      <c r="L56" s="8426"/>
      <c r="M56" s="8427"/>
    </row>
    <row r="57" spans="1:13" ht="19.350000000000001" customHeight="1" thickBot="1">
      <c r="A57" s="8446"/>
      <c r="B57" s="2651" t="s">
        <v>2398</v>
      </c>
      <c r="C57" s="8425" t="s">
        <v>289</v>
      </c>
      <c r="D57" s="8426"/>
      <c r="E57" s="8426"/>
      <c r="F57" s="8426"/>
      <c r="G57" s="8426"/>
      <c r="H57" s="8426"/>
      <c r="I57" s="8426"/>
      <c r="J57" s="8426"/>
      <c r="K57" s="8426"/>
      <c r="L57" s="8426"/>
      <c r="M57" s="8427"/>
    </row>
    <row r="58" spans="1:13" ht="19.350000000000001" customHeight="1" thickBot="1">
      <c r="A58" s="8446"/>
      <c r="B58" s="2651" t="s">
        <v>2399</v>
      </c>
      <c r="C58" s="8425" t="s">
        <v>3203</v>
      </c>
      <c r="D58" s="8426"/>
      <c r="E58" s="8426"/>
      <c r="F58" s="8426"/>
      <c r="G58" s="8426"/>
      <c r="H58" s="8426"/>
      <c r="I58" s="8426"/>
      <c r="J58" s="8426"/>
      <c r="K58" s="8426"/>
      <c r="L58" s="8426"/>
      <c r="M58" s="8427"/>
    </row>
    <row r="59" spans="1:13" ht="19.350000000000001" customHeight="1" thickBot="1">
      <c r="A59" s="8446"/>
      <c r="B59" s="2651" t="s">
        <v>2400</v>
      </c>
      <c r="C59" s="8450" t="s">
        <v>819</v>
      </c>
      <c r="D59" s="8451"/>
      <c r="E59" s="8451"/>
      <c r="F59" s="8451"/>
      <c r="G59" s="8451"/>
      <c r="H59" s="8451"/>
      <c r="I59" s="8451"/>
      <c r="J59" s="8451"/>
      <c r="K59" s="8451"/>
      <c r="L59" s="8451"/>
      <c r="M59" s="8452"/>
    </row>
    <row r="60" spans="1:13" ht="19.350000000000001" customHeight="1" thickBot="1">
      <c r="A60" s="8446"/>
      <c r="B60" s="2651" t="s">
        <v>2401</v>
      </c>
      <c r="C60" s="8425" t="s">
        <v>2537</v>
      </c>
      <c r="D60" s="8426"/>
      <c r="E60" s="8426"/>
      <c r="F60" s="8426"/>
      <c r="G60" s="8426"/>
      <c r="H60" s="8426"/>
      <c r="I60" s="8426"/>
      <c r="J60" s="8426"/>
      <c r="K60" s="8426"/>
      <c r="L60" s="8426"/>
      <c r="M60" s="8427"/>
    </row>
    <row r="61" spans="1:13" ht="19.350000000000001" customHeight="1">
      <c r="A61" s="8424" t="s">
        <v>2402</v>
      </c>
      <c r="B61" s="2654" t="s">
        <v>2403</v>
      </c>
      <c r="C61" s="8425" t="s">
        <v>3220</v>
      </c>
      <c r="D61" s="8426"/>
      <c r="E61" s="8426"/>
      <c r="F61" s="8426"/>
      <c r="G61" s="8426"/>
      <c r="H61" s="8426"/>
      <c r="I61" s="8426"/>
      <c r="J61" s="8426"/>
      <c r="K61" s="8426"/>
      <c r="L61" s="8426"/>
      <c r="M61" s="8427"/>
    </row>
    <row r="62" spans="1:13" ht="19.350000000000001" customHeight="1">
      <c r="A62" s="8424"/>
      <c r="B62" s="2654" t="s">
        <v>2404</v>
      </c>
      <c r="C62" s="8425" t="s">
        <v>2405</v>
      </c>
      <c r="D62" s="8426"/>
      <c r="E62" s="8426"/>
      <c r="F62" s="8426"/>
      <c r="G62" s="8426"/>
      <c r="H62" s="8426"/>
      <c r="I62" s="8426"/>
      <c r="J62" s="8426"/>
      <c r="K62" s="8426"/>
      <c r="L62" s="8426"/>
      <c r="M62" s="8427"/>
    </row>
    <row r="63" spans="1:13" ht="28.5" customHeight="1" thickBot="1">
      <c r="A63" s="8424"/>
      <c r="B63" s="2654" t="s">
        <v>244</v>
      </c>
      <c r="C63" s="8425" t="s">
        <v>289</v>
      </c>
      <c r="D63" s="8426"/>
      <c r="E63" s="8426"/>
      <c r="F63" s="8426"/>
      <c r="G63" s="8426"/>
      <c r="H63" s="8426"/>
      <c r="I63" s="8426"/>
      <c r="J63" s="8426"/>
      <c r="K63" s="8426"/>
      <c r="L63" s="8426"/>
      <c r="M63" s="8427"/>
    </row>
    <row r="64" spans="1:13" ht="156.94999999999999" customHeight="1" thickBot="1">
      <c r="A64" s="2645" t="s">
        <v>2406</v>
      </c>
      <c r="B64" s="2653"/>
      <c r="C64" s="8480" t="s">
        <v>3221</v>
      </c>
      <c r="D64" s="8462"/>
      <c r="E64" s="8462"/>
      <c r="F64" s="8462"/>
      <c r="G64" s="8462"/>
      <c r="H64" s="8462"/>
      <c r="I64" s="8462"/>
      <c r="J64" s="8462"/>
      <c r="K64" s="8462"/>
      <c r="L64" s="8462"/>
      <c r="M64" s="8463"/>
    </row>
    <row r="68" spans="3:5">
      <c r="C68" s="1936"/>
      <c r="D68" s="1937"/>
      <c r="E68" s="1966"/>
    </row>
    <row r="70" spans="3:5">
      <c r="C70" s="1967"/>
      <c r="D70" s="1967"/>
    </row>
  </sheetData>
  <mergeCells count="56">
    <mergeCell ref="B31:B33"/>
    <mergeCell ref="C60:M60"/>
    <mergeCell ref="C61:M61"/>
    <mergeCell ref="A55:A60"/>
    <mergeCell ref="A61:A63"/>
    <mergeCell ref="C62:M62"/>
    <mergeCell ref="C63:M63"/>
    <mergeCell ref="C56:M56"/>
    <mergeCell ref="C57:M57"/>
    <mergeCell ref="C55:M55"/>
    <mergeCell ref="C59:M59"/>
    <mergeCell ref="C52:M52"/>
    <mergeCell ref="C53:M53"/>
    <mergeCell ref="C54:M54"/>
    <mergeCell ref="A2:A17"/>
    <mergeCell ref="D4:E4"/>
    <mergeCell ref="B8:B13"/>
    <mergeCell ref="C14:M14"/>
    <mergeCell ref="C17:D17"/>
    <mergeCell ref="F17:M17"/>
    <mergeCell ref="C16:M16"/>
    <mergeCell ref="C15:M15"/>
    <mergeCell ref="C2:M2"/>
    <mergeCell ref="C3:M3"/>
    <mergeCell ref="F4:G4"/>
    <mergeCell ref="C5:M5"/>
    <mergeCell ref="I4:M4"/>
    <mergeCell ref="C6:M6"/>
    <mergeCell ref="B1:M1"/>
    <mergeCell ref="C12:D12"/>
    <mergeCell ref="F12:G12"/>
    <mergeCell ref="I12:J12"/>
    <mergeCell ref="C13:D13"/>
    <mergeCell ref="F13:G13"/>
    <mergeCell ref="I13:J13"/>
    <mergeCell ref="I7:M7"/>
    <mergeCell ref="C9:D9"/>
    <mergeCell ref="C10:D10"/>
    <mergeCell ref="F10:G10"/>
    <mergeCell ref="I10:J10"/>
    <mergeCell ref="C64:M64"/>
    <mergeCell ref="A18:A54"/>
    <mergeCell ref="C18:M18"/>
    <mergeCell ref="C19:M19"/>
    <mergeCell ref="B20:B26"/>
    <mergeCell ref="B27:B30"/>
    <mergeCell ref="J32:L32"/>
    <mergeCell ref="B34:B36"/>
    <mergeCell ref="B37:B46"/>
    <mergeCell ref="F45:G45"/>
    <mergeCell ref="B47:B50"/>
    <mergeCell ref="F48:F49"/>
    <mergeCell ref="G48:J49"/>
    <mergeCell ref="L48:M49"/>
    <mergeCell ref="C58:M58"/>
    <mergeCell ref="C51:M51"/>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8">
      <formula1>0</formula1>
      <formula2>0</formula2>
    </dataValidation>
    <dataValidation allowBlank="1" showInputMessage="1" showErrorMessage="1" prompt="Seleccione de la lista desplegable" sqref="B4 B7 H7">
      <formula1>0</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Identifique la meta ODS a que le apunta el indicador de producto. Seleccione de la lista desplegable." sqref="E17">
      <formula1>0</formula1>
      <formula2>0</formula2>
    </dataValidation>
    <dataValidation allowBlank="1" showInputMessage="1" showErrorMessage="1" prompt="Identifique el ODS a que le apunta el indicador de producto. Seleccione de la lista desplegable._x000a_" sqref="B17">
      <formula1>0</formula1>
      <formula2>0</formula2>
    </dataValidation>
    <dataValidation type="list" allowBlank="1" showInputMessage="1" showErrorMessage="1" sqref="I7:M7">
      <formula1>INDIRECT($C$7)</formula1>
      <formula2>0</formula2>
    </dataValidation>
  </dataValidations>
  <hyperlinks>
    <hyperlink ref="C59" r:id="rId1"/>
  </hyperlinks>
  <pageMargins left="0.7" right="0.7" top="0.75" bottom="0.75" header="0.51180555555555496" footer="0.51180555555555496"/>
  <pageSetup orientation="portrait"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AMJ72"/>
  <sheetViews>
    <sheetView topLeftCell="A31" zoomScale="82" zoomScaleNormal="65" workbookViewId="0">
      <selection activeCell="C51" sqref="C51:M51"/>
    </sheetView>
  </sheetViews>
  <sheetFormatPr baseColWidth="10" defaultColWidth="11.42578125" defaultRowHeight="15.75"/>
  <cols>
    <col min="1" max="1" width="25.140625" style="190" customWidth="1"/>
    <col min="2" max="2" width="39.140625" style="191" customWidth="1"/>
    <col min="3" max="3" width="11.42578125" style="190"/>
    <col min="4" max="13" width="11.42578125" style="190" customWidth="1"/>
    <col min="14" max="1024" width="11.42578125" style="190"/>
  </cols>
  <sheetData>
    <row r="1" spans="1:13" ht="20.25" customHeight="1" thickBot="1">
      <c r="A1" s="2532"/>
      <c r="B1" s="8511" t="s">
        <v>3222</v>
      </c>
      <c r="C1" s="8512"/>
      <c r="D1" s="8512"/>
      <c r="E1" s="8512"/>
      <c r="F1" s="8512"/>
      <c r="G1" s="8512"/>
      <c r="H1" s="8512"/>
      <c r="I1" s="8512"/>
      <c r="J1" s="8512"/>
      <c r="K1" s="8512"/>
      <c r="L1" s="8512"/>
      <c r="M1" s="8513"/>
    </row>
    <row r="2" spans="1:13" ht="54" customHeight="1">
      <c r="A2" s="8519" t="s">
        <v>2329</v>
      </c>
      <c r="B2" s="2683" t="s">
        <v>2330</v>
      </c>
      <c r="C2" s="8383" t="s">
        <v>976</v>
      </c>
      <c r="D2" s="8383"/>
      <c r="E2" s="8383"/>
      <c r="F2" s="8383"/>
      <c r="G2" s="8383"/>
      <c r="H2" s="8383"/>
      <c r="I2" s="8383"/>
      <c r="J2" s="8383"/>
      <c r="K2" s="8383"/>
      <c r="L2" s="8383"/>
      <c r="M2" s="8384"/>
    </row>
    <row r="3" spans="1:13" ht="81.95" customHeight="1">
      <c r="A3" s="8520"/>
      <c r="B3" s="2684" t="s">
        <v>2643</v>
      </c>
      <c r="C3" s="6404" t="s">
        <v>3223</v>
      </c>
      <c r="D3" s="6404"/>
      <c r="E3" s="6404"/>
      <c r="F3" s="6404"/>
      <c r="G3" s="6404"/>
      <c r="H3" s="6404"/>
      <c r="I3" s="6404"/>
      <c r="J3" s="6404"/>
      <c r="K3" s="6404"/>
      <c r="L3" s="6404"/>
      <c r="M3" s="8386"/>
    </row>
    <row r="4" spans="1:13" ht="80.099999999999994" customHeight="1">
      <c r="A4" s="8520"/>
      <c r="B4" s="2685" t="s">
        <v>240</v>
      </c>
      <c r="C4" s="43" t="s">
        <v>2418</v>
      </c>
      <c r="D4" s="8521">
        <v>396</v>
      </c>
      <c r="E4" s="8521"/>
      <c r="F4" s="8387" t="s">
        <v>241</v>
      </c>
      <c r="G4" s="8387"/>
      <c r="H4" s="46">
        <v>369</v>
      </c>
      <c r="I4" s="8508" t="s">
        <v>3224</v>
      </c>
      <c r="J4" s="8509"/>
      <c r="K4" s="8509"/>
      <c r="L4" s="8509"/>
      <c r="M4" s="8510"/>
    </row>
    <row r="5" spans="1:13" ht="22.5" customHeight="1">
      <c r="A5" s="8520"/>
      <c r="B5" s="2685" t="s">
        <v>2333</v>
      </c>
      <c r="C5" s="8528" t="s">
        <v>2420</v>
      </c>
      <c r="D5" s="8528"/>
      <c r="E5" s="8528"/>
      <c r="F5" s="8528"/>
      <c r="G5" s="8528"/>
      <c r="H5" s="8528"/>
      <c r="I5" s="8528"/>
      <c r="J5" s="8528"/>
      <c r="K5" s="8528"/>
      <c r="L5" s="8528"/>
      <c r="M5" s="8529"/>
    </row>
    <row r="6" spans="1:13" ht="20.45" customHeight="1">
      <c r="A6" s="8520"/>
      <c r="B6" s="2685" t="s">
        <v>2334</v>
      </c>
      <c r="C6" s="46">
        <v>48</v>
      </c>
      <c r="D6" s="6683" t="s">
        <v>2421</v>
      </c>
      <c r="E6" s="6683"/>
      <c r="F6" s="6683"/>
      <c r="G6" s="6683"/>
      <c r="H6" s="6683"/>
      <c r="I6" s="6683"/>
      <c r="J6" s="6683"/>
      <c r="K6" s="6683"/>
      <c r="L6" s="6683"/>
      <c r="M6" s="6684"/>
    </row>
    <row r="7" spans="1:13" ht="20.45" customHeight="1">
      <c r="A7" s="8520"/>
      <c r="B7" s="2684" t="s">
        <v>2335</v>
      </c>
      <c r="C7" s="1642" t="s">
        <v>288</v>
      </c>
      <c r="D7" s="330"/>
      <c r="E7" s="49"/>
      <c r="F7" s="49"/>
      <c r="G7" s="50"/>
      <c r="H7" s="2644" t="s">
        <v>244</v>
      </c>
      <c r="I7" s="8404" t="s">
        <v>3191</v>
      </c>
      <c r="J7" s="8404"/>
      <c r="K7" s="8404"/>
      <c r="L7" s="8404"/>
      <c r="M7" s="8405"/>
    </row>
    <row r="8" spans="1:13" ht="15.75" customHeight="1">
      <c r="A8" s="8520"/>
      <c r="B8" s="8522" t="s">
        <v>2336</v>
      </c>
      <c r="C8" s="1610"/>
      <c r="D8" s="1464"/>
      <c r="E8" s="1464"/>
      <c r="F8" s="1464"/>
      <c r="G8" s="1464"/>
      <c r="H8" s="1464"/>
      <c r="I8" s="1464"/>
      <c r="J8" s="1464"/>
      <c r="K8" s="1464"/>
      <c r="L8" s="1464"/>
      <c r="M8" s="1674"/>
    </row>
    <row r="9" spans="1:13">
      <c r="A9" s="8520"/>
      <c r="B9" s="8523"/>
      <c r="C9" s="6369" t="s">
        <v>56</v>
      </c>
      <c r="D9" s="6369"/>
      <c r="E9" s="1443"/>
      <c r="F9" s="6369" t="s">
        <v>3225</v>
      </c>
      <c r="G9" s="6369"/>
      <c r="H9" s="1443"/>
      <c r="I9" s="4535"/>
      <c r="J9" s="4535"/>
      <c r="K9" s="1443"/>
      <c r="L9" s="1443"/>
      <c r="M9" s="1754"/>
    </row>
    <row r="10" spans="1:13">
      <c r="A10" s="8520"/>
      <c r="B10" s="8523"/>
      <c r="C10" s="6368" t="s">
        <v>2337</v>
      </c>
      <c r="D10" s="6368"/>
      <c r="E10" s="1466"/>
      <c r="F10" s="6369" t="s">
        <v>2337</v>
      </c>
      <c r="G10" s="6369"/>
      <c r="H10" s="1466"/>
      <c r="I10" s="6369" t="s">
        <v>2337</v>
      </c>
      <c r="J10" s="6369"/>
      <c r="K10" s="1466"/>
      <c r="L10" s="1466"/>
      <c r="M10" s="1755"/>
    </row>
    <row r="11" spans="1:13" ht="15.75" customHeight="1">
      <c r="A11" s="8520"/>
      <c r="B11" s="8523"/>
      <c r="C11" s="1610"/>
      <c r="D11" s="1464"/>
      <c r="E11" s="1464"/>
      <c r="F11" s="1464"/>
      <c r="G11" s="1464"/>
      <c r="H11" s="1464"/>
      <c r="I11" s="1464"/>
      <c r="J11" s="1464"/>
      <c r="K11" s="1464"/>
      <c r="L11" s="1464"/>
      <c r="M11" s="1674"/>
    </row>
    <row r="12" spans="1:13">
      <c r="A12" s="8520"/>
      <c r="B12" s="8523"/>
      <c r="C12" s="6368"/>
      <c r="D12" s="6368"/>
      <c r="E12" s="1443"/>
      <c r="F12" s="6369"/>
      <c r="G12" s="6369"/>
      <c r="H12" s="1443"/>
      <c r="I12" s="4534"/>
      <c r="J12" s="4534"/>
      <c r="K12" s="1443"/>
      <c r="L12" s="1443"/>
      <c r="M12" s="1754"/>
    </row>
    <row r="13" spans="1:13">
      <c r="A13" s="8520"/>
      <c r="B13" s="8524"/>
      <c r="C13" s="6368" t="s">
        <v>2337</v>
      </c>
      <c r="D13" s="6368"/>
      <c r="E13" s="1466"/>
      <c r="F13" s="6369" t="s">
        <v>2337</v>
      </c>
      <c r="G13" s="6369"/>
      <c r="H13" s="1466"/>
      <c r="I13" s="6369" t="s">
        <v>2337</v>
      </c>
      <c r="J13" s="6369"/>
      <c r="K13" s="1466"/>
      <c r="L13" s="1466"/>
      <c r="M13" s="1755"/>
    </row>
    <row r="14" spans="1:13" ht="72.75" customHeight="1">
      <c r="A14" s="8520"/>
      <c r="B14" s="2684" t="s">
        <v>2338</v>
      </c>
      <c r="C14" s="8375" t="s">
        <v>3226</v>
      </c>
      <c r="D14" s="8375"/>
      <c r="E14" s="8375"/>
      <c r="F14" s="8375"/>
      <c r="G14" s="8375"/>
      <c r="H14" s="8375"/>
      <c r="I14" s="8375"/>
      <c r="J14" s="8375"/>
      <c r="K14" s="8375"/>
      <c r="L14" s="8375"/>
      <c r="M14" s="8376"/>
    </row>
    <row r="15" spans="1:13" ht="71.25" customHeight="1">
      <c r="A15" s="8520"/>
      <c r="B15" s="2684" t="s">
        <v>2689</v>
      </c>
      <c r="C15" s="8375" t="s">
        <v>3227</v>
      </c>
      <c r="D15" s="8375"/>
      <c r="E15" s="8375"/>
      <c r="F15" s="8375"/>
      <c r="G15" s="8375"/>
      <c r="H15" s="8375"/>
      <c r="I15" s="8375"/>
      <c r="J15" s="8375"/>
      <c r="K15" s="8375"/>
      <c r="L15" s="8375"/>
      <c r="M15" s="8376"/>
    </row>
    <row r="16" spans="1:13" ht="34.5" customHeight="1">
      <c r="A16" s="8520"/>
      <c r="B16" s="2684" t="s">
        <v>2649</v>
      </c>
      <c r="C16" s="8443" t="s">
        <v>3208</v>
      </c>
      <c r="D16" s="8488"/>
      <c r="E16" s="8488"/>
      <c r="F16" s="8488"/>
      <c r="G16" s="8488"/>
      <c r="H16" s="8488"/>
      <c r="I16" s="8488"/>
      <c r="J16" s="8488"/>
      <c r="K16" s="8488"/>
      <c r="L16" s="8488"/>
      <c r="M16" s="8489"/>
    </row>
    <row r="17" spans="1:13" ht="32.1" customHeight="1">
      <c r="A17" s="8520"/>
      <c r="B17" s="2686" t="s">
        <v>2651</v>
      </c>
      <c r="C17" s="8525" t="s">
        <v>3195</v>
      </c>
      <c r="D17" s="8525"/>
      <c r="E17" s="270" t="s">
        <v>108</v>
      </c>
      <c r="F17" s="8526" t="s">
        <v>3196</v>
      </c>
      <c r="G17" s="8526"/>
      <c r="H17" s="8526"/>
      <c r="I17" s="8526"/>
      <c r="J17" s="8526"/>
      <c r="K17" s="8526"/>
      <c r="L17" s="8526"/>
      <c r="M17" s="8527"/>
    </row>
    <row r="18" spans="1:13" ht="20.100000000000001" customHeight="1">
      <c r="A18" s="8501" t="s">
        <v>2340</v>
      </c>
      <c r="B18" s="2687" t="s">
        <v>230</v>
      </c>
      <c r="C18" s="8372" t="s">
        <v>809</v>
      </c>
      <c r="D18" s="8372"/>
      <c r="E18" s="8372"/>
      <c r="F18" s="8372"/>
      <c r="G18" s="8372"/>
      <c r="H18" s="8372"/>
      <c r="I18" s="8372"/>
      <c r="J18" s="8372"/>
      <c r="K18" s="8372"/>
      <c r="L18" s="8372"/>
      <c r="M18" s="8373"/>
    </row>
    <row r="19" spans="1:13" ht="27.75" customHeight="1">
      <c r="A19" s="8501"/>
      <c r="B19" s="2687" t="s">
        <v>2652</v>
      </c>
      <c r="C19" s="8372" t="s">
        <v>2119</v>
      </c>
      <c r="D19" s="8372"/>
      <c r="E19" s="8372"/>
      <c r="F19" s="8372"/>
      <c r="G19" s="8372"/>
      <c r="H19" s="8372"/>
      <c r="I19" s="8372"/>
      <c r="J19" s="8372"/>
      <c r="K19" s="8372"/>
      <c r="L19" s="8372"/>
      <c r="M19" s="8373"/>
    </row>
    <row r="20" spans="1:13" ht="8.25" customHeight="1">
      <c r="A20" s="8501"/>
      <c r="B20" s="8502" t="s">
        <v>2341</v>
      </c>
      <c r="C20" s="1575"/>
      <c r="D20" s="106"/>
      <c r="E20" s="106"/>
      <c r="F20" s="106"/>
      <c r="G20" s="106"/>
      <c r="H20" s="106"/>
      <c r="I20" s="106"/>
      <c r="J20" s="106"/>
      <c r="K20" s="106"/>
      <c r="L20" s="106"/>
      <c r="M20" s="1786"/>
    </row>
    <row r="21" spans="1:13" ht="9" customHeight="1">
      <c r="A21" s="8501"/>
      <c r="B21" s="8502"/>
      <c r="C21" s="1576"/>
      <c r="D21" s="1549"/>
      <c r="E21" s="1550"/>
      <c r="F21" s="1549"/>
      <c r="G21" s="1550"/>
      <c r="H21" s="1549"/>
      <c r="I21" s="1550"/>
      <c r="J21" s="1549"/>
      <c r="K21" s="1550"/>
      <c r="L21" s="1550"/>
      <c r="M21" s="1787"/>
    </row>
    <row r="22" spans="1:13">
      <c r="A22" s="8501"/>
      <c r="B22" s="8502"/>
      <c r="C22" s="1551" t="s">
        <v>2342</v>
      </c>
      <c r="D22" s="1552"/>
      <c r="E22" s="133" t="s">
        <v>2343</v>
      </c>
      <c r="F22" s="1552"/>
      <c r="G22" s="133" t="s">
        <v>2344</v>
      </c>
      <c r="H22" s="1552"/>
      <c r="I22" s="133" t="s">
        <v>2345</v>
      </c>
      <c r="J22" s="1553"/>
      <c r="K22" s="133"/>
      <c r="L22" s="133"/>
      <c r="M22" s="1788"/>
    </row>
    <row r="23" spans="1:13">
      <c r="A23" s="8501"/>
      <c r="B23" s="8502"/>
      <c r="C23" s="1551" t="s">
        <v>2346</v>
      </c>
      <c r="D23" s="1701"/>
      <c r="E23" s="133" t="s">
        <v>2347</v>
      </c>
      <c r="F23" s="1553"/>
      <c r="G23" s="133" t="s">
        <v>2348</v>
      </c>
      <c r="H23" s="1553"/>
      <c r="I23" s="133"/>
      <c r="J23" s="133"/>
      <c r="K23" s="133"/>
      <c r="L23" s="133"/>
      <c r="M23" s="1788"/>
    </row>
    <row r="24" spans="1:13">
      <c r="A24" s="8501"/>
      <c r="B24" s="8502"/>
      <c r="C24" s="1551" t="s">
        <v>2349</v>
      </c>
      <c r="D24" s="1701"/>
      <c r="E24" s="133" t="s">
        <v>2350</v>
      </c>
      <c r="F24" s="1553"/>
      <c r="G24" s="133"/>
      <c r="H24" s="133"/>
      <c r="I24" s="133"/>
      <c r="J24" s="133"/>
      <c r="K24" s="133"/>
      <c r="L24" s="133"/>
      <c r="M24" s="1788"/>
    </row>
    <row r="25" spans="1:13">
      <c r="A25" s="8501"/>
      <c r="B25" s="8502"/>
      <c r="C25" s="1551" t="s">
        <v>105</v>
      </c>
      <c r="D25" s="1701" t="s">
        <v>2441</v>
      </c>
      <c r="E25" s="133" t="s">
        <v>2352</v>
      </c>
      <c r="F25" s="1577" t="s">
        <v>3228</v>
      </c>
      <c r="G25" s="1577"/>
      <c r="H25" s="1577"/>
      <c r="I25" s="1577"/>
      <c r="J25" s="1577"/>
      <c r="K25" s="1577"/>
      <c r="L25" s="1577"/>
      <c r="M25" s="1789"/>
    </row>
    <row r="26" spans="1:13" ht="9.75" customHeight="1">
      <c r="A26" s="8501"/>
      <c r="B26" s="8502"/>
      <c r="C26" s="1554"/>
      <c r="D26" s="1702"/>
      <c r="E26" s="1555"/>
      <c r="F26" s="1555"/>
      <c r="G26" s="1555"/>
      <c r="H26" s="1555"/>
      <c r="I26" s="1555"/>
      <c r="J26" s="1555"/>
      <c r="K26" s="1555"/>
      <c r="L26" s="1555"/>
      <c r="M26" s="1790"/>
    </row>
    <row r="27" spans="1:13" ht="15.75" customHeight="1">
      <c r="A27" s="8501"/>
      <c r="B27" s="8502" t="s">
        <v>2354</v>
      </c>
      <c r="C27" s="1556"/>
      <c r="D27" s="1703"/>
      <c r="E27" s="1557"/>
      <c r="F27" s="1557"/>
      <c r="G27" s="1557"/>
      <c r="H27" s="1557"/>
      <c r="I27" s="1557"/>
      <c r="J27" s="1557"/>
      <c r="K27" s="1557"/>
      <c r="L27" s="1464"/>
      <c r="M27" s="1674"/>
    </row>
    <row r="28" spans="1:13">
      <c r="A28" s="8501"/>
      <c r="B28" s="8502"/>
      <c r="C28" s="1551" t="s">
        <v>2355</v>
      </c>
      <c r="D28" s="1701"/>
      <c r="E28" s="133"/>
      <c r="F28" s="133" t="s">
        <v>2356</v>
      </c>
      <c r="G28" s="1553" t="s">
        <v>2441</v>
      </c>
      <c r="H28" s="133"/>
      <c r="I28" s="133" t="s">
        <v>2357</v>
      </c>
      <c r="J28" s="1553"/>
      <c r="K28" s="133"/>
      <c r="L28" s="1443"/>
      <c r="M28" s="1754"/>
    </row>
    <row r="29" spans="1:13">
      <c r="A29" s="8501"/>
      <c r="B29" s="8502"/>
      <c r="C29" s="1551" t="s">
        <v>2358</v>
      </c>
      <c r="D29" s="1705"/>
      <c r="E29" s="1443"/>
      <c r="F29" s="133" t="s">
        <v>2359</v>
      </c>
      <c r="G29" s="1553"/>
      <c r="H29" s="1443"/>
      <c r="I29" s="1443"/>
      <c r="J29" s="1443"/>
      <c r="K29" s="1443"/>
      <c r="L29" s="1443"/>
      <c r="M29" s="1754"/>
    </row>
    <row r="30" spans="1:13">
      <c r="A30" s="8501"/>
      <c r="B30" s="8502"/>
      <c r="C30" s="1554"/>
      <c r="D30" s="1702"/>
      <c r="E30" s="1555"/>
      <c r="F30" s="1555"/>
      <c r="G30" s="1555"/>
      <c r="H30" s="1555"/>
      <c r="I30" s="1555"/>
      <c r="J30" s="1555"/>
      <c r="K30" s="1555"/>
      <c r="L30" s="1466"/>
      <c r="M30" s="1755"/>
    </row>
    <row r="31" spans="1:13" ht="17.100000000000001" customHeight="1">
      <c r="A31" s="8501"/>
      <c r="B31" s="8514" t="s">
        <v>2360</v>
      </c>
      <c r="C31" s="1556"/>
      <c r="D31" s="1703"/>
      <c r="E31" s="1557"/>
      <c r="F31" s="1557"/>
      <c r="G31" s="1557"/>
      <c r="H31" s="1557"/>
      <c r="I31" s="1557"/>
      <c r="J31" s="1557"/>
      <c r="K31" s="1557"/>
      <c r="L31" s="1557"/>
      <c r="M31" s="1791"/>
    </row>
    <row r="32" spans="1:13" ht="51.75" customHeight="1">
      <c r="A32" s="8501"/>
      <c r="B32" s="8515"/>
      <c r="C32" s="1558" t="s">
        <v>2361</v>
      </c>
      <c r="D32" s="1704">
        <v>6</v>
      </c>
      <c r="E32" s="133"/>
      <c r="F32" s="1578" t="s">
        <v>2362</v>
      </c>
      <c r="G32" s="1934">
        <v>2022</v>
      </c>
      <c r="H32" s="133"/>
      <c r="I32" s="1578" t="s">
        <v>2363</v>
      </c>
      <c r="J32" s="8418" t="s">
        <v>3229</v>
      </c>
      <c r="K32" s="8418"/>
      <c r="L32" s="8418"/>
      <c r="M32" s="1788"/>
    </row>
    <row r="33" spans="1:13" ht="16.5" customHeight="1">
      <c r="A33" s="8501"/>
      <c r="B33" s="8516"/>
      <c r="C33" s="1554"/>
      <c r="D33" s="1555"/>
      <c r="E33" s="1555"/>
      <c r="F33" s="1555"/>
      <c r="G33" s="1555"/>
      <c r="H33" s="1555"/>
      <c r="I33" s="1555"/>
      <c r="J33" s="1555"/>
      <c r="K33" s="1555"/>
      <c r="L33" s="1555"/>
      <c r="M33" s="1790"/>
    </row>
    <row r="34" spans="1:13" ht="15.75" customHeight="1">
      <c r="A34" s="8501"/>
      <c r="B34" s="8502" t="s">
        <v>2364</v>
      </c>
      <c r="C34" s="1580"/>
      <c r="D34" s="1581"/>
      <c r="E34" s="1581"/>
      <c r="F34" s="1581"/>
      <c r="G34" s="1581"/>
      <c r="H34" s="1581"/>
      <c r="I34" s="1581"/>
      <c r="J34" s="1581"/>
      <c r="K34" s="1581"/>
      <c r="L34" s="1464"/>
      <c r="M34" s="1674"/>
    </row>
    <row r="35" spans="1:13">
      <c r="A35" s="8501"/>
      <c r="B35" s="8502"/>
      <c r="C35" s="1551" t="s">
        <v>2365</v>
      </c>
      <c r="D35" s="1583" t="s">
        <v>3200</v>
      </c>
      <c r="E35" s="1582"/>
      <c r="F35" s="133" t="s">
        <v>2366</v>
      </c>
      <c r="G35" s="1583" t="s">
        <v>2457</v>
      </c>
      <c r="H35" s="1582"/>
      <c r="I35" s="1578"/>
      <c r="J35" s="1582"/>
      <c r="K35" s="1582"/>
      <c r="L35" s="1443"/>
      <c r="M35" s="1754"/>
    </row>
    <row r="36" spans="1:13">
      <c r="A36" s="8501"/>
      <c r="B36" s="8502"/>
      <c r="C36" s="3036"/>
      <c r="D36" s="3037"/>
      <c r="E36" s="3038"/>
      <c r="F36" s="1840"/>
      <c r="G36" s="3038"/>
      <c r="H36" s="3038"/>
      <c r="I36" s="3039"/>
      <c r="J36" s="3038"/>
      <c r="K36" s="3038"/>
      <c r="L36" s="1836"/>
      <c r="M36" s="2042"/>
    </row>
    <row r="37" spans="1:13" ht="15.75" customHeight="1">
      <c r="A37" s="8501"/>
      <c r="B37" s="8503" t="s">
        <v>2367</v>
      </c>
      <c r="C37" s="3295"/>
      <c r="D37" s="3296"/>
      <c r="E37" s="3296"/>
      <c r="F37" s="3296"/>
      <c r="G37" s="3296"/>
      <c r="H37" s="3296"/>
      <c r="I37" s="3296"/>
      <c r="J37" s="3296"/>
      <c r="K37" s="3296"/>
      <c r="L37" s="3296"/>
      <c r="M37" s="3297"/>
    </row>
    <row r="38" spans="1:13">
      <c r="A38" s="8501"/>
      <c r="B38" s="8503"/>
      <c r="C38" s="3298"/>
      <c r="D38" s="3167" t="s">
        <v>2368</v>
      </c>
      <c r="E38" s="3167">
        <v>2023</v>
      </c>
      <c r="F38" s="3167" t="s">
        <v>2369</v>
      </c>
      <c r="G38" s="3167">
        <v>2024</v>
      </c>
      <c r="H38" s="3167" t="s">
        <v>2370</v>
      </c>
      <c r="I38" s="3167">
        <v>2025</v>
      </c>
      <c r="J38" s="3167" t="s">
        <v>2371</v>
      </c>
      <c r="K38" s="3167">
        <v>2026</v>
      </c>
      <c r="L38" s="3167" t="s">
        <v>2372</v>
      </c>
      <c r="M38" s="3168">
        <v>2027</v>
      </c>
    </row>
    <row r="39" spans="1:13">
      <c r="A39" s="8501"/>
      <c r="B39" s="8503"/>
      <c r="C39" s="3298"/>
      <c r="D39" s="3299">
        <v>7</v>
      </c>
      <c r="E39" s="3300"/>
      <c r="F39" s="3299">
        <v>7</v>
      </c>
      <c r="G39" s="3300"/>
      <c r="H39" s="3299">
        <v>9</v>
      </c>
      <c r="I39" s="3300"/>
      <c r="J39" s="3299">
        <v>11</v>
      </c>
      <c r="K39" s="3300"/>
      <c r="L39" s="3301">
        <v>14</v>
      </c>
      <c r="M39" s="3311"/>
    </row>
    <row r="40" spans="1:13">
      <c r="A40" s="8501"/>
      <c r="B40" s="8503"/>
      <c r="C40" s="3298"/>
      <c r="D40" s="3167" t="s">
        <v>2373</v>
      </c>
      <c r="E40" s="3167">
        <v>2028</v>
      </c>
      <c r="F40" s="3167" t="s">
        <v>2374</v>
      </c>
      <c r="G40" s="3167">
        <v>2029</v>
      </c>
      <c r="H40" s="3167" t="s">
        <v>2375</v>
      </c>
      <c r="I40" s="3167">
        <v>2030</v>
      </c>
      <c r="J40" s="3167" t="s">
        <v>2376</v>
      </c>
      <c r="K40" s="3167">
        <v>2031</v>
      </c>
      <c r="L40" s="3167" t="s">
        <v>2377</v>
      </c>
      <c r="M40" s="3168">
        <v>2032</v>
      </c>
    </row>
    <row r="41" spans="1:13">
      <c r="A41" s="8501"/>
      <c r="B41" s="8503"/>
      <c r="C41" s="3298"/>
      <c r="D41" s="3299">
        <v>16</v>
      </c>
      <c r="E41" s="3300"/>
      <c r="F41" s="3299">
        <v>18</v>
      </c>
      <c r="G41" s="3300"/>
      <c r="H41" s="3299">
        <v>18</v>
      </c>
      <c r="I41" s="3300"/>
      <c r="J41" s="3299">
        <v>18</v>
      </c>
      <c r="K41" s="3300"/>
      <c r="L41" s="3301">
        <v>18</v>
      </c>
      <c r="M41" s="3302"/>
    </row>
    <row r="42" spans="1:13">
      <c r="A42" s="8501"/>
      <c r="B42" s="8503"/>
      <c r="C42" s="3298"/>
      <c r="D42" s="3167" t="s">
        <v>2378</v>
      </c>
      <c r="E42" s="3167">
        <v>2033</v>
      </c>
      <c r="F42" s="3167" t="s">
        <v>2379</v>
      </c>
      <c r="G42" s="3167">
        <v>2034</v>
      </c>
      <c r="H42" s="3167" t="s">
        <v>2380</v>
      </c>
      <c r="I42" s="3167">
        <v>2035</v>
      </c>
      <c r="J42" s="3167" t="s">
        <v>2381</v>
      </c>
      <c r="K42" s="3167">
        <v>2036</v>
      </c>
      <c r="L42" s="3167" t="s">
        <v>2382</v>
      </c>
      <c r="M42" s="3168">
        <v>2037</v>
      </c>
    </row>
    <row r="43" spans="1:13">
      <c r="A43" s="8501"/>
      <c r="B43" s="8503"/>
      <c r="C43" s="3298"/>
      <c r="D43" s="3299">
        <v>19</v>
      </c>
      <c r="E43" s="3300"/>
      <c r="F43" s="3299">
        <v>20</v>
      </c>
      <c r="G43" s="3300"/>
      <c r="H43" s="3299">
        <v>20</v>
      </c>
      <c r="I43" s="3300"/>
      <c r="J43" s="3299">
        <v>20</v>
      </c>
      <c r="K43" s="3300"/>
      <c r="L43" s="3301">
        <v>21</v>
      </c>
      <c r="M43" s="3302"/>
    </row>
    <row r="44" spans="1:13">
      <c r="A44" s="8501"/>
      <c r="B44" s="8503"/>
      <c r="C44" s="3298"/>
      <c r="D44" s="3167" t="s">
        <v>2383</v>
      </c>
      <c r="E44" s="3167">
        <v>2038</v>
      </c>
      <c r="F44" s="3167" t="s">
        <v>2384</v>
      </c>
      <c r="G44" s="2389" t="s">
        <v>359</v>
      </c>
      <c r="H44" s="3303"/>
      <c r="I44" s="3296"/>
      <c r="J44" s="3304"/>
      <c r="K44" s="3304"/>
      <c r="L44" s="3305"/>
      <c r="M44" s="3306"/>
    </row>
    <row r="45" spans="1:13">
      <c r="A45" s="8501"/>
      <c r="B45" s="8503"/>
      <c r="C45" s="3298"/>
      <c r="D45" s="3299">
        <v>21</v>
      </c>
      <c r="E45" s="3300"/>
      <c r="F45" s="8481">
        <v>21</v>
      </c>
      <c r="G45" s="8481"/>
      <c r="H45" s="3307"/>
      <c r="I45" s="3307"/>
      <c r="J45" s="3308"/>
      <c r="K45" s="3308"/>
      <c r="L45" s="3309"/>
      <c r="M45" s="3310"/>
    </row>
    <row r="46" spans="1:13">
      <c r="A46" s="8501"/>
      <c r="B46" s="8503"/>
      <c r="C46" s="2679"/>
      <c r="D46" s="1963"/>
      <c r="E46" s="1939"/>
      <c r="F46" s="1963"/>
      <c r="G46" s="1939"/>
      <c r="H46" s="1964"/>
      <c r="I46" s="1948"/>
      <c r="J46" s="1964"/>
      <c r="K46" s="1948"/>
      <c r="L46" s="1964"/>
      <c r="M46" s="2680"/>
    </row>
    <row r="47" spans="1:13" ht="18" customHeight="1">
      <c r="A47" s="8501"/>
      <c r="B47" s="8502" t="s">
        <v>2385</v>
      </c>
      <c r="C47" s="1551"/>
      <c r="D47" s="133"/>
      <c r="E47" s="133"/>
      <c r="F47" s="133"/>
      <c r="G47" s="133"/>
      <c r="H47" s="133"/>
      <c r="I47" s="133"/>
      <c r="J47" s="133"/>
      <c r="K47" s="133"/>
      <c r="L47" s="1443"/>
      <c r="M47" s="1754"/>
    </row>
    <row r="48" spans="1:13" ht="15.75" customHeight="1">
      <c r="A48" s="8501"/>
      <c r="B48" s="8502"/>
      <c r="C48" s="1463"/>
      <c r="D48" s="1550" t="s">
        <v>93</v>
      </c>
      <c r="E48" s="1549" t="s">
        <v>95</v>
      </c>
      <c r="F48" s="8415" t="s">
        <v>2386</v>
      </c>
      <c r="G48" s="8403" t="s">
        <v>105</v>
      </c>
      <c r="H48" s="8403"/>
      <c r="I48" s="8403"/>
      <c r="J48" s="8403"/>
      <c r="K48" s="133" t="s">
        <v>2387</v>
      </c>
      <c r="L48" s="8416"/>
      <c r="M48" s="8504"/>
    </row>
    <row r="49" spans="1:15">
      <c r="A49" s="8501"/>
      <c r="B49" s="8502"/>
      <c r="C49" s="1463"/>
      <c r="D49" s="1385"/>
      <c r="E49" s="1553" t="s">
        <v>2441</v>
      </c>
      <c r="F49" s="8415"/>
      <c r="G49" s="8403"/>
      <c r="H49" s="8403"/>
      <c r="I49" s="8403"/>
      <c r="J49" s="8403"/>
      <c r="K49" s="1443"/>
      <c r="L49" s="8416"/>
      <c r="M49" s="8504"/>
    </row>
    <row r="50" spans="1:15">
      <c r="A50" s="8501"/>
      <c r="B50" s="8502"/>
      <c r="C50" s="1465"/>
      <c r="D50" s="1466"/>
      <c r="E50" s="1466"/>
      <c r="F50" s="1466"/>
      <c r="G50" s="1466"/>
      <c r="H50" s="1466"/>
      <c r="I50" s="1466"/>
      <c r="J50" s="1466"/>
      <c r="K50" s="1466"/>
      <c r="L50" s="1443"/>
      <c r="M50" s="1754"/>
    </row>
    <row r="51" spans="1:15" ht="131.1" customHeight="1">
      <c r="A51" s="8501"/>
      <c r="B51" s="2684" t="s">
        <v>2388</v>
      </c>
      <c r="C51" s="8375" t="s">
        <v>3230</v>
      </c>
      <c r="D51" s="8375"/>
      <c r="E51" s="8375"/>
      <c r="F51" s="8375"/>
      <c r="G51" s="8375"/>
      <c r="H51" s="8375"/>
      <c r="I51" s="8375"/>
      <c r="J51" s="8375"/>
      <c r="K51" s="8375"/>
      <c r="L51" s="8375"/>
      <c r="M51" s="8376"/>
    </row>
    <row r="52" spans="1:15" ht="19.350000000000001" customHeight="1">
      <c r="A52" s="8501"/>
      <c r="B52" s="2687" t="s">
        <v>2390</v>
      </c>
      <c r="C52" s="8375" t="s">
        <v>289</v>
      </c>
      <c r="D52" s="8375"/>
      <c r="E52" s="8375"/>
      <c r="F52" s="8375"/>
      <c r="G52" s="8375"/>
      <c r="H52" s="8375"/>
      <c r="I52" s="8375"/>
      <c r="J52" s="8375"/>
      <c r="K52" s="8375"/>
      <c r="L52" s="8375"/>
      <c r="M52" s="8376"/>
    </row>
    <row r="53" spans="1:15" ht="19.350000000000001" customHeight="1">
      <c r="A53" s="8501"/>
      <c r="B53" s="2687" t="s">
        <v>2392</v>
      </c>
      <c r="C53" s="8372">
        <v>0</v>
      </c>
      <c r="D53" s="8372"/>
      <c r="E53" s="8372"/>
      <c r="F53" s="8372"/>
      <c r="G53" s="8372"/>
      <c r="H53" s="8372"/>
      <c r="I53" s="8372"/>
      <c r="J53" s="8372"/>
      <c r="K53" s="8372"/>
      <c r="L53" s="8372"/>
      <c r="M53" s="8373"/>
    </row>
    <row r="54" spans="1:15" ht="19.350000000000001" customHeight="1">
      <c r="A54" s="8501"/>
      <c r="B54" s="2687" t="s">
        <v>2393</v>
      </c>
      <c r="C54" s="8410">
        <v>2020</v>
      </c>
      <c r="D54" s="8410"/>
      <c r="E54" s="8410"/>
      <c r="F54" s="8410"/>
      <c r="G54" s="8410"/>
      <c r="H54" s="8410"/>
      <c r="I54" s="8410"/>
      <c r="J54" s="8410"/>
      <c r="K54" s="8410"/>
      <c r="L54" s="8410"/>
      <c r="M54" s="8411"/>
    </row>
    <row r="55" spans="1:15" ht="19.350000000000001" customHeight="1" thickBot="1">
      <c r="A55" s="8517" t="s">
        <v>2394</v>
      </c>
      <c r="B55" s="2687" t="s">
        <v>2395</v>
      </c>
      <c r="C55" s="8391" t="s">
        <v>3202</v>
      </c>
      <c r="D55" s="8391"/>
      <c r="E55" s="8391"/>
      <c r="F55" s="8391"/>
      <c r="G55" s="8391"/>
      <c r="H55" s="8391"/>
      <c r="I55" s="8391"/>
      <c r="J55" s="8391"/>
      <c r="K55" s="8391"/>
      <c r="L55" s="8391"/>
      <c r="M55" s="8392"/>
    </row>
    <row r="56" spans="1:15" ht="19.350000000000001" customHeight="1" thickBot="1">
      <c r="A56" s="8517"/>
      <c r="B56" s="2687" t="s">
        <v>2396</v>
      </c>
      <c r="C56" s="6404" t="s">
        <v>2535</v>
      </c>
      <c r="D56" s="6404"/>
      <c r="E56" s="6404"/>
      <c r="F56" s="6404"/>
      <c r="G56" s="6404"/>
      <c r="H56" s="6404"/>
      <c r="I56" s="6404"/>
      <c r="J56" s="6404"/>
      <c r="K56" s="6404"/>
      <c r="L56" s="6404"/>
      <c r="M56" s="8386"/>
    </row>
    <row r="57" spans="1:15" ht="19.350000000000001" customHeight="1" thickBot="1">
      <c r="A57" s="8517"/>
      <c r="B57" s="2687" t="s">
        <v>2398</v>
      </c>
      <c r="C57" s="6404" t="s">
        <v>289</v>
      </c>
      <c r="D57" s="6404"/>
      <c r="E57" s="6404"/>
      <c r="F57" s="6404"/>
      <c r="G57" s="6404"/>
      <c r="H57" s="6404"/>
      <c r="I57" s="6404"/>
      <c r="J57" s="6404"/>
      <c r="K57" s="6404"/>
      <c r="L57" s="6404"/>
      <c r="M57" s="8386"/>
    </row>
    <row r="58" spans="1:15" ht="19.350000000000001" customHeight="1" thickBot="1">
      <c r="A58" s="8517"/>
      <c r="B58" s="2687" t="s">
        <v>2399</v>
      </c>
      <c r="C58" s="6404" t="s">
        <v>3203</v>
      </c>
      <c r="D58" s="6404"/>
      <c r="E58" s="6404"/>
      <c r="F58" s="6404"/>
      <c r="G58" s="6404"/>
      <c r="H58" s="6404"/>
      <c r="I58" s="6404"/>
      <c r="J58" s="6404"/>
      <c r="K58" s="6404"/>
      <c r="L58" s="6404"/>
      <c r="M58" s="8386"/>
    </row>
    <row r="59" spans="1:15" ht="19.350000000000001" customHeight="1" thickBot="1">
      <c r="A59" s="8517"/>
      <c r="B59" s="2687" t="s">
        <v>2400</v>
      </c>
      <c r="C59" s="8394" t="s">
        <v>819</v>
      </c>
      <c r="D59" s="8394"/>
      <c r="E59" s="8394"/>
      <c r="F59" s="8394"/>
      <c r="G59" s="8394"/>
      <c r="H59" s="8394"/>
      <c r="I59" s="8394"/>
      <c r="J59" s="8394"/>
      <c r="K59" s="8394"/>
      <c r="L59" s="8394"/>
      <c r="M59" s="8395"/>
    </row>
    <row r="60" spans="1:15" ht="19.350000000000001" customHeight="1" thickBot="1">
      <c r="A60" s="8517"/>
      <c r="B60" s="2687" t="s">
        <v>2401</v>
      </c>
      <c r="C60" s="6404" t="s">
        <v>2537</v>
      </c>
      <c r="D60" s="6404"/>
      <c r="E60" s="6404"/>
      <c r="F60" s="6404"/>
      <c r="G60" s="6404"/>
      <c r="H60" s="6404"/>
      <c r="I60" s="6404"/>
      <c r="J60" s="6404"/>
      <c r="K60" s="6404"/>
      <c r="L60" s="6404"/>
      <c r="M60" s="8386"/>
    </row>
    <row r="61" spans="1:15" ht="19.350000000000001" customHeight="1">
      <c r="A61" s="8518" t="s">
        <v>2402</v>
      </c>
      <c r="B61" s="2688" t="s">
        <v>2403</v>
      </c>
      <c r="C61" s="6404" t="s">
        <v>2538</v>
      </c>
      <c r="D61" s="6404"/>
      <c r="E61" s="6404"/>
      <c r="F61" s="6404"/>
      <c r="G61" s="6404"/>
      <c r="H61" s="6404"/>
      <c r="I61" s="6404"/>
      <c r="J61" s="6404"/>
      <c r="K61" s="6404"/>
      <c r="L61" s="6404"/>
      <c r="M61" s="8386"/>
    </row>
    <row r="62" spans="1:15" ht="19.350000000000001" customHeight="1">
      <c r="A62" s="8518"/>
      <c r="B62" s="2688" t="s">
        <v>2404</v>
      </c>
      <c r="C62" s="6404" t="s">
        <v>2405</v>
      </c>
      <c r="D62" s="6404"/>
      <c r="E62" s="6404"/>
      <c r="F62" s="6404"/>
      <c r="G62" s="6404"/>
      <c r="H62" s="6404"/>
      <c r="I62" s="6404"/>
      <c r="J62" s="6404"/>
      <c r="K62" s="6404"/>
      <c r="L62" s="6404"/>
      <c r="M62" s="8386"/>
    </row>
    <row r="63" spans="1:15" ht="29.25" customHeight="1" thickBot="1">
      <c r="A63" s="8518"/>
      <c r="B63" s="2688" t="s">
        <v>244</v>
      </c>
      <c r="C63" s="6404" t="s">
        <v>289</v>
      </c>
      <c r="D63" s="6404"/>
      <c r="E63" s="6404"/>
      <c r="F63" s="6404"/>
      <c r="G63" s="6404"/>
      <c r="H63" s="6404"/>
      <c r="I63" s="6404"/>
      <c r="J63" s="6404"/>
      <c r="K63" s="6404"/>
      <c r="L63" s="6404"/>
      <c r="M63" s="8386"/>
      <c r="O63" s="190" cm="1">
        <f t="array" ref="O63">+O53:O63</f>
        <v>0</v>
      </c>
    </row>
    <row r="64" spans="1:15" ht="408" customHeight="1" thickBot="1">
      <c r="A64" s="2145" t="s">
        <v>2406</v>
      </c>
      <c r="B64" s="2689"/>
      <c r="C64" s="8505" t="s">
        <v>3231</v>
      </c>
      <c r="D64" s="8506"/>
      <c r="E64" s="8506"/>
      <c r="F64" s="8506"/>
      <c r="G64" s="8506"/>
      <c r="H64" s="8506"/>
      <c r="I64" s="8506"/>
      <c r="J64" s="8506"/>
      <c r="K64" s="8506"/>
      <c r="L64" s="8506"/>
      <c r="M64" s="8507"/>
    </row>
    <row r="70" spans="4:5" ht="16.5">
      <c r="D70" s="4683"/>
      <c r="E70" s="4684"/>
    </row>
    <row r="72" spans="4:5" ht="16.5">
      <c r="D72" s="4685"/>
      <c r="E72" s="4684"/>
    </row>
  </sheetData>
  <mergeCells count="56">
    <mergeCell ref="A2:A17"/>
    <mergeCell ref="D4:E4"/>
    <mergeCell ref="B8:B13"/>
    <mergeCell ref="C14:M14"/>
    <mergeCell ref="C17:D17"/>
    <mergeCell ref="F17:M17"/>
    <mergeCell ref="C16:M16"/>
    <mergeCell ref="C15:M15"/>
    <mergeCell ref="I13:J13"/>
    <mergeCell ref="C2:M2"/>
    <mergeCell ref="C3:M3"/>
    <mergeCell ref="F4:G4"/>
    <mergeCell ref="C5:M5"/>
    <mergeCell ref="C13:D13"/>
    <mergeCell ref="F13:G13"/>
    <mergeCell ref="D6:M6"/>
    <mergeCell ref="A55:A60"/>
    <mergeCell ref="A61:A63"/>
    <mergeCell ref="C62:M62"/>
    <mergeCell ref="C63:M63"/>
    <mergeCell ref="C56:M56"/>
    <mergeCell ref="C57:M57"/>
    <mergeCell ref="C55:M55"/>
    <mergeCell ref="I4:M4"/>
    <mergeCell ref="C54:M54"/>
    <mergeCell ref="B1:M1"/>
    <mergeCell ref="C12:D12"/>
    <mergeCell ref="F12:G12"/>
    <mergeCell ref="I7:M7"/>
    <mergeCell ref="F9:G9"/>
    <mergeCell ref="C10:D10"/>
    <mergeCell ref="F10:G10"/>
    <mergeCell ref="I10:J10"/>
    <mergeCell ref="C9:D9"/>
    <mergeCell ref="B31:B33"/>
    <mergeCell ref="C64:M64"/>
    <mergeCell ref="C58:M58"/>
    <mergeCell ref="C59:M59"/>
    <mergeCell ref="C60:M60"/>
    <mergeCell ref="C61:M61"/>
    <mergeCell ref="A18:A54"/>
    <mergeCell ref="C18:M18"/>
    <mergeCell ref="C19:M19"/>
    <mergeCell ref="B20:B26"/>
    <mergeCell ref="B27:B30"/>
    <mergeCell ref="J32:L32"/>
    <mergeCell ref="B34:B36"/>
    <mergeCell ref="B37:B46"/>
    <mergeCell ref="F45:G45"/>
    <mergeCell ref="B47:B50"/>
    <mergeCell ref="F48:F49"/>
    <mergeCell ref="G48:J49"/>
    <mergeCell ref="L48:M49"/>
    <mergeCell ref="C51:M51"/>
    <mergeCell ref="C52:M52"/>
    <mergeCell ref="C53:M53"/>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formula1>0</formula1>
      <formula2>0</formula2>
    </dataValidation>
    <dataValidation allowBlank="1" showInputMessage="1" showErrorMessage="1" prompt="Determine si el indicador responde a un enfoque (Derechos Humanos, Género, Diferencial, Poblacional, Ambiental y Territorial). Si responde a más de enfoque separelos por ;" sqref="B18">
      <formula1>0</formula1>
      <formula2>0</formula2>
    </dataValidation>
    <dataValidation allowBlank="1" showInputMessage="1" showErrorMessage="1" prompt="Seleccione de la lista desplegable" sqref="B4 H7 B7">
      <formula1>0</formula1>
      <formula2>0</formula2>
    </dataValidation>
    <dataValidation allowBlank="1" showInputMessage="1" showErrorMessage="1" prompt="Incluir una ficha por cada indicador, ya sea de producto o de resultado" sqref="B1">
      <formula1>0</formula1>
      <formula2>0</formula2>
    </dataValidation>
    <dataValidation allowBlank="1" showInputMessage="1" showErrorMessage="1" prompt="Identifique la meta ODS a que le apunta el indicador de producto. Seleccione de la lista desplegable." sqref="E17">
      <formula1>0</formula1>
      <formula2>0</formula2>
    </dataValidation>
    <dataValidation allowBlank="1" showInputMessage="1" showErrorMessage="1" prompt="Identifique el ODS a que le apunta el indicador de producto. Seleccione de la lista desplegable._x000a_" sqref="B17">
      <formula1>0</formula1>
      <formula2>0</formula2>
    </dataValidation>
    <dataValidation type="list" allowBlank="1" showInputMessage="1" showErrorMessage="1" sqref="I7:M7">
      <formula1>INDIRECT($C$7)</formula1>
      <formula2>0</formula2>
    </dataValidation>
  </dataValidations>
  <hyperlinks>
    <hyperlink ref="C59" r:id="rId1"/>
  </hyperlinks>
  <pageMargins left="0.7" right="0.7" top="0.75" bottom="0.75" header="0.51180555555555496" footer="0.51180555555555496"/>
  <pageSetup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357bdbef-269f-4dc7-9a12-0770e15f24e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D384CF74C69974ABF62F473D9FCEC4E" ma:contentTypeVersion="15" ma:contentTypeDescription="Crear nuevo documento." ma:contentTypeScope="" ma:versionID="b1e0dcc7a3b6db9c22b4882472a24615">
  <xsd:schema xmlns:xsd="http://www.w3.org/2001/XMLSchema" xmlns:xs="http://www.w3.org/2001/XMLSchema" xmlns:p="http://schemas.microsoft.com/office/2006/metadata/properties" xmlns:ns3="357bdbef-269f-4dc7-9a12-0770e15f24ee" xmlns:ns4="09d6c875-bcbc-458c-a626-c910af1d48c9" targetNamespace="http://schemas.microsoft.com/office/2006/metadata/properties" ma:root="true" ma:fieldsID="21d4b536599e56e2992a6ddf3bd5cc00" ns3:_="" ns4:_="">
    <xsd:import namespace="357bdbef-269f-4dc7-9a12-0770e15f24ee"/>
    <xsd:import namespace="09d6c875-bcbc-458c-a626-c910af1d48c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7bdbef-269f-4dc7-9a12-0770e15f24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d6c875-bcbc-458c-a626-c910af1d48c9"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SharingHintHash" ma:index="15"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958490-A80C-40F7-BA19-7AAA2DF50EFD}">
  <ds:schemaRefs>
    <ds:schemaRef ds:uri="http://purl.org/dc/elements/1.1/"/>
    <ds:schemaRef ds:uri="http://purl.org/dc/terms/"/>
    <ds:schemaRef ds:uri="http://schemas.openxmlformats.org/package/2006/metadata/core-properties"/>
    <ds:schemaRef ds:uri="09d6c875-bcbc-458c-a626-c910af1d48c9"/>
    <ds:schemaRef ds:uri="357bdbef-269f-4dc7-9a12-0770e15f24ee"/>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2E7D1197-87CF-42D3-987D-BEEA5346F837}">
  <ds:schemaRefs>
    <ds:schemaRef ds:uri="http://schemas.microsoft.com/sharepoint/v3/contenttype/forms"/>
  </ds:schemaRefs>
</ds:datastoreItem>
</file>

<file path=customXml/itemProps3.xml><?xml version="1.0" encoding="utf-8"?>
<ds:datastoreItem xmlns:ds="http://schemas.openxmlformats.org/officeDocument/2006/customXml" ds:itemID="{F51A02C7-38AF-449F-99BD-828D47F7B9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7bdbef-269f-4dc7-9a12-0770e15f24ee"/>
    <ds:schemaRef ds:uri="09d6c875-bcbc-458c-a626-c910af1d48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145</vt:i4>
      </vt:variant>
      <vt:variant>
        <vt:lpstr>Rangos con nombre</vt:lpstr>
      </vt:variant>
      <vt:variant>
        <vt:i4>34</vt:i4>
      </vt:variant>
    </vt:vector>
  </HeadingPairs>
  <TitlesOfParts>
    <vt:vector size="179" baseType="lpstr">
      <vt:lpstr>Desplegables</vt:lpstr>
      <vt:lpstr>PLAN DE ACCIÓN</vt:lpstr>
      <vt:lpstr>PLAN DE ACCION</vt:lpstr>
      <vt:lpstr>PLAN DE ACCION CON RESULTADOS E</vt:lpstr>
      <vt:lpstr>"PLAN DE ACCION FINAL" (2)</vt:lpstr>
      <vt:lpstr>PLAN DE ACCION.</vt:lpstr>
      <vt:lpstr>Ficha Resultado 1.1</vt:lpstr>
      <vt:lpstr>Ficha Resultado 1.2</vt:lpstr>
      <vt:lpstr>Ficha Resultado 1.3</vt:lpstr>
      <vt:lpstr>Ficha Resultado 1.4</vt:lpstr>
      <vt:lpstr>Ficha Resultado 1.5</vt:lpstr>
      <vt:lpstr>Ficha Resultado 1.6</vt:lpstr>
      <vt:lpstr>Fichas Resultado 4.1</vt:lpstr>
      <vt:lpstr>Ficha Resultado 1.7</vt:lpstr>
      <vt:lpstr>Ficha Resultado 1.8</vt:lpstr>
      <vt:lpstr>Ficha Resultado 2.1</vt:lpstr>
      <vt:lpstr>Ficha Resultado 2.2</vt:lpstr>
      <vt:lpstr>Ficha Resultado 2.3</vt:lpstr>
      <vt:lpstr>Ficha Resultado 2.4</vt:lpstr>
      <vt:lpstr>Ficha Resultado 3.1</vt:lpstr>
      <vt:lpstr>Ficha Resultado 3.2</vt:lpstr>
      <vt:lpstr>Ficha Resultado 3.3</vt:lpstr>
      <vt:lpstr>Ficha Resultado 3.4</vt:lpstr>
      <vt:lpstr>Ficha Resultado 3.5</vt:lpstr>
      <vt:lpstr>Ficha Resultado 3.6</vt:lpstr>
      <vt:lpstr>Ficha Resultado 3.7</vt:lpstr>
      <vt:lpstr>Ficha Resultado 4.1</vt:lpstr>
      <vt:lpstr>Ficha Resultado 4.2</vt:lpstr>
      <vt:lpstr>Ficha Resultado 4.3</vt:lpstr>
      <vt:lpstr>Ficha Resultado 4.4</vt:lpstr>
      <vt:lpstr>Ficha Resultado 5.1</vt:lpstr>
      <vt:lpstr>Ficha Producto 1.1.1</vt:lpstr>
      <vt:lpstr>Ficha Producto 1.1.2</vt:lpstr>
      <vt:lpstr>Ficha Producto 1.1.3</vt:lpstr>
      <vt:lpstr>Ficha Producto 1.1.4</vt:lpstr>
      <vt:lpstr>Ficha Producto 1.1.5</vt:lpstr>
      <vt:lpstr>Ficha Producto 1.1.6</vt:lpstr>
      <vt:lpstr>Ficha Producto 1.1.7</vt:lpstr>
      <vt:lpstr>Ficha Producto 1.1.8</vt:lpstr>
      <vt:lpstr>Ficha Producto 1.2.1</vt:lpstr>
      <vt:lpstr>Ficha Producto 1.2.2</vt:lpstr>
      <vt:lpstr>Ficha Producto 1.3.1</vt:lpstr>
      <vt:lpstr>Ficha Producto 1.3.2</vt:lpstr>
      <vt:lpstr>Ficha Producto 1.3.3 </vt:lpstr>
      <vt:lpstr>Ficha Producto 1.3.4</vt:lpstr>
      <vt:lpstr>Ficha Producto 1.3.5</vt:lpstr>
      <vt:lpstr>Ficha Producto 1.3.6</vt:lpstr>
      <vt:lpstr>Ficha Producto 1.3.7</vt:lpstr>
      <vt:lpstr>Ficha Producto 1.3.8</vt:lpstr>
      <vt:lpstr>Ficha Producto 1.3.9</vt:lpstr>
      <vt:lpstr>Ficha Producto 1.4.1</vt:lpstr>
      <vt:lpstr>Ficha Producto 1.4.2</vt:lpstr>
      <vt:lpstr>Ficha Producto 1.4.3</vt:lpstr>
      <vt:lpstr>Ficha Producto 1.5.1</vt:lpstr>
      <vt:lpstr>Ficha Producto 1.5.2</vt:lpstr>
      <vt:lpstr>Ficha Producto 1.6.1</vt:lpstr>
      <vt:lpstr>Ficha Producto 1.6.2</vt:lpstr>
      <vt:lpstr>Ficha Producto 1.6.3</vt:lpstr>
      <vt:lpstr>Ficha Producto 1.6.4</vt:lpstr>
      <vt:lpstr>Ficha Producto 1.7.1</vt:lpstr>
      <vt:lpstr>Ficha Producto 1.7.2</vt:lpstr>
      <vt:lpstr>Ficha Producto 1.7.3</vt:lpstr>
      <vt:lpstr>Obj.3.FichaTéc.Ind.Pdcto2</vt:lpstr>
      <vt:lpstr>Obj3.FichaTéc.IndPdtoHab.Planes</vt:lpstr>
      <vt:lpstr>Obj.3.FichaTéc.Ind.Pdcto3</vt:lpstr>
      <vt:lpstr>Ficha Producto 1.8.1</vt:lpstr>
      <vt:lpstr>Ficha Producto 1.8.2</vt:lpstr>
      <vt:lpstr>Ficha Producto 1.8.3</vt:lpstr>
      <vt:lpstr>Ficha Producto 2.1.1</vt:lpstr>
      <vt:lpstr>Ficha Producto 2.1.2</vt:lpstr>
      <vt:lpstr>Ficha Producto 2.1.3</vt:lpstr>
      <vt:lpstr>Ficha Producto 2.2.1</vt:lpstr>
      <vt:lpstr>Ficha Producto 2.2.2</vt:lpstr>
      <vt:lpstr>Ficha Producto 2.2.3</vt:lpstr>
      <vt:lpstr>Ficha Producto 2.3.1</vt:lpstr>
      <vt:lpstr>Ficha Producto 2.3.2</vt:lpstr>
      <vt:lpstr>Ficha Producto 2.4.1</vt:lpstr>
      <vt:lpstr>Ficha Producto 2.4.2</vt:lpstr>
      <vt:lpstr>Ficha Producto 2.4.3</vt:lpstr>
      <vt:lpstr>Ficha Producto 3.1.1</vt:lpstr>
      <vt:lpstr>Ficha Producto 3.1.2</vt:lpstr>
      <vt:lpstr>Ficha Producto 3.1.3</vt:lpstr>
      <vt:lpstr>Ficha Producto 3.1.4</vt:lpstr>
      <vt:lpstr>Ficha Producto 3.1.5</vt:lpstr>
      <vt:lpstr>Ficha Producto 3.2.1</vt:lpstr>
      <vt:lpstr>Ficha Producto 3.2.2</vt:lpstr>
      <vt:lpstr>Ficha Producto 3.2.3</vt:lpstr>
      <vt:lpstr>Ficha Producto 3.2.4</vt:lpstr>
      <vt:lpstr>Ficha Producto 3.2.5</vt:lpstr>
      <vt:lpstr>Ficha Producto 3.2.6</vt:lpstr>
      <vt:lpstr>Ficha Producto 3.2.7</vt:lpstr>
      <vt:lpstr>Ficha Producto 3.2.8</vt:lpstr>
      <vt:lpstr>Ficha Producto 3.2.9</vt:lpstr>
      <vt:lpstr>Ficha Producto 3.2.10</vt:lpstr>
      <vt:lpstr>Ficha Producto 3.2.11</vt:lpstr>
      <vt:lpstr>Ficha Producto 3.3.1</vt:lpstr>
      <vt:lpstr>Ficha Producto 3.4.1</vt:lpstr>
      <vt:lpstr>Ficha Producto 3.4.2</vt:lpstr>
      <vt:lpstr>Ficha Producto 3.4.3</vt:lpstr>
      <vt:lpstr>Ficha Producto 3.5.1</vt:lpstr>
      <vt:lpstr>Ficha Producto 3.5.2</vt:lpstr>
      <vt:lpstr>Ficha Producto 3.6.1</vt:lpstr>
      <vt:lpstr>Ficha Producto 3.6.2</vt:lpstr>
      <vt:lpstr>Ficha Producto 3.6.3</vt:lpstr>
      <vt:lpstr>Ficha Producto 3.7.1</vt:lpstr>
      <vt:lpstr>Ficha Producto 3.7.2</vt:lpstr>
      <vt:lpstr>Ficha Producto 4.1.1</vt:lpstr>
      <vt:lpstr>Ficha Producto 4.1.2</vt:lpstr>
      <vt:lpstr>Ficha Producto 4.1.3</vt:lpstr>
      <vt:lpstr>Ficha Producto 4.1.4</vt:lpstr>
      <vt:lpstr>Ficha Producto 4.1.5</vt:lpstr>
      <vt:lpstr>Ficha Producto 4.1.6</vt:lpstr>
      <vt:lpstr>Ficha Producto 4.2.1</vt:lpstr>
      <vt:lpstr>Ficha Producto 4.2.2</vt:lpstr>
      <vt:lpstr>Ficha Producto 4.2.3</vt:lpstr>
      <vt:lpstr>Ficha Producto 4.3.1</vt:lpstr>
      <vt:lpstr>Ficha Producto 4.3.2</vt:lpstr>
      <vt:lpstr>Ficha Producto 4.3.3</vt:lpstr>
      <vt:lpstr>Ficha Producto 4.3.4</vt:lpstr>
      <vt:lpstr>Ficha Producto 4.3.5</vt:lpstr>
      <vt:lpstr>Ficha Producto 4.3.6</vt:lpstr>
      <vt:lpstr>Ficha Producto 4.3.7</vt:lpstr>
      <vt:lpstr>Ficha Producto 4.3.8</vt:lpstr>
      <vt:lpstr>Ficha Producto 4.3.9</vt:lpstr>
      <vt:lpstr>Ficha Producto 4.3.10</vt:lpstr>
      <vt:lpstr>Ficha Producto 4.3.11</vt:lpstr>
      <vt:lpstr>Ficha Producto 4.3.12</vt:lpstr>
      <vt:lpstr>Ficha Producto 4.3.13</vt:lpstr>
      <vt:lpstr>Ficha Producto 4.3.14</vt:lpstr>
      <vt:lpstr>Ficha Producto 4.4.1</vt:lpstr>
      <vt:lpstr>Ficha Producto 4.4.2</vt:lpstr>
      <vt:lpstr>Ficha Producto 4.4.3</vt:lpstr>
      <vt:lpstr>Ficha Producto 4.4.4</vt:lpstr>
      <vt:lpstr>Ficha Producto 5.1.1</vt:lpstr>
      <vt:lpstr>Ficha Producto 5.1.2</vt:lpstr>
      <vt:lpstr>HOJA.TRABAJO.CLA.O.</vt:lpstr>
      <vt:lpstr>Seguridad</vt:lpstr>
      <vt:lpstr>Ficha Producto 5.1.3</vt:lpstr>
      <vt:lpstr>Ficha Producto 5.1.4</vt:lpstr>
      <vt:lpstr>Ficha Producto 5.1.5</vt:lpstr>
      <vt:lpstr>Ficha Producto 5.1.6</vt:lpstr>
      <vt:lpstr>Ficha Producto 5.1.7</vt:lpstr>
      <vt:lpstr>FichaTécIR.1PPL.Obj.9</vt:lpstr>
      <vt:lpstr>Ficha Producto 5.1.8</vt:lpstr>
      <vt:lpstr>Ficha Producto 5.1.9</vt:lpstr>
      <vt:lpstr>aaaa</vt:lpstr>
      <vt:lpstr>Acciónporelclima</vt:lpstr>
      <vt:lpstr>Agualimpiaysaneamiento</vt:lpstr>
      <vt:lpstr>Ambiente</vt:lpstr>
      <vt:lpstr>ANUALIZACIÓN</vt:lpstr>
      <vt:lpstr>Ciudadesycomunidadessostenibles</vt:lpstr>
      <vt:lpstr>CulturaRecreaciónyDeporte</vt:lpstr>
      <vt:lpstr>DesarrolloEconómicoIndustriayTurismo</vt:lpstr>
      <vt:lpstr>Educación</vt:lpstr>
      <vt:lpstr>Educacióndecalidad</vt:lpstr>
      <vt:lpstr>Energíaasequibleynocontaminante</vt:lpstr>
      <vt:lpstr>ENFOQUE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Mujeres</vt:lpstr>
      <vt:lpstr>Pazjusticiaeinstitucionessólidas</vt:lpstr>
      <vt:lpstr>Planeación</vt:lpstr>
      <vt:lpstr>Producciónyconsumoresponsables</vt:lpstr>
      <vt:lpstr>Reduccióndelasdesigualdades</vt:lpstr>
      <vt:lpstr>Salud</vt:lpstr>
      <vt:lpstr>Saludybienestar</vt:lpstr>
      <vt:lpstr>SeguridadConvivenciayJusticia</vt:lpstr>
      <vt:lpstr>Trabajodecenteycrecimientoeconómico</vt:lpstr>
      <vt:lpstr>Vidadeecosistemasterrestres</vt:lpstr>
      <vt:lpstr>Vidasubmarina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Freddy Abelardo Forero Gomez</dc:creator>
  <cp:keywords/>
  <dc:description/>
  <cp:lastModifiedBy>JNRM</cp:lastModifiedBy>
  <cp:revision>9</cp:revision>
  <dcterms:created xsi:type="dcterms:W3CDTF">2017-05-26T20:37:49Z</dcterms:created>
  <dcterms:modified xsi:type="dcterms:W3CDTF">2023-12-20T22:03:45Z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0x0101001D384CF74C69974ABF62F473D9FCEC4E</vt:lpwstr>
  </property>
</Properties>
</file>